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externalLinks/externalLink152.xml" ContentType="application/vnd.openxmlformats-officedocument.spreadsheetml.externalLink+xml"/>
  <Override PartName="/xl/externalLinks/externalLink153.xml" ContentType="application/vnd.openxmlformats-officedocument.spreadsheetml.externalLink+xml"/>
  <Override PartName="/xl/externalLinks/externalLink154.xml" ContentType="application/vnd.openxmlformats-officedocument.spreadsheetml.externalLink+xml"/>
  <Override PartName="/xl/externalLinks/externalLink155.xml" ContentType="application/vnd.openxmlformats-officedocument.spreadsheetml.externalLink+xml"/>
  <Override PartName="/xl/externalLinks/externalLink156.xml" ContentType="application/vnd.openxmlformats-officedocument.spreadsheetml.externalLink+xml"/>
  <Override PartName="/xl/externalLinks/externalLink157.xml" ContentType="application/vnd.openxmlformats-officedocument.spreadsheetml.externalLink+xml"/>
  <Override PartName="/xl/externalLinks/externalLink158.xml" ContentType="application/vnd.openxmlformats-officedocument.spreadsheetml.externalLink+xml"/>
  <Override PartName="/xl/externalLinks/externalLink159.xml" ContentType="application/vnd.openxmlformats-officedocument.spreadsheetml.externalLink+xml"/>
  <Override PartName="/xl/externalLinks/externalLink160.xml" ContentType="application/vnd.openxmlformats-officedocument.spreadsheetml.externalLink+xml"/>
  <Override PartName="/xl/externalLinks/externalLink161.xml" ContentType="application/vnd.openxmlformats-officedocument.spreadsheetml.externalLink+xml"/>
  <Override PartName="/xl/externalLinks/externalLink162.xml" ContentType="application/vnd.openxmlformats-officedocument.spreadsheetml.externalLink+xml"/>
  <Override PartName="/xl/externalLinks/externalLink163.xml" ContentType="application/vnd.openxmlformats-officedocument.spreadsheetml.externalLink+xml"/>
  <Override PartName="/xl/externalLinks/externalLink164.xml" ContentType="application/vnd.openxmlformats-officedocument.spreadsheetml.externalLink+xml"/>
  <Override PartName="/xl/externalLinks/externalLink165.xml" ContentType="application/vnd.openxmlformats-officedocument.spreadsheetml.externalLink+xml"/>
  <Override PartName="/xl/externalLinks/externalLink166.xml" ContentType="application/vnd.openxmlformats-officedocument.spreadsheetml.externalLink+xml"/>
  <Override PartName="/xl/externalLinks/externalLink167.xml" ContentType="application/vnd.openxmlformats-officedocument.spreadsheetml.externalLink+xml"/>
  <Override PartName="/xl/externalLinks/externalLink16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C:\OFFICE WORK\Maddur\Estimates\EGS 2024-25\"/>
    </mc:Choice>
  </mc:AlternateContent>
  <bookViews>
    <workbookView xWindow="0" yWindow="0" windowWidth="14400" windowHeight="5175" tabRatio="650" firstSheet="1" activeTab="2"/>
  </bookViews>
  <sheets>
    <sheet name="0000000000000" sheetId="6" state="veryHidden" r:id="rId1"/>
    <sheet name="INPUT" sheetId="136" r:id="rId2"/>
    <sheet name="EGS List of works" sheetId="135" r:id="rId3"/>
    <sheet name="Cover" sheetId="128" r:id="rId4"/>
    <sheet name="Input data Metal " sheetId="131" r:id="rId5"/>
    <sheet name="Sp.Rep" sheetId="125" r:id="rId6"/>
    <sheet name="Det Estt" sheetId="119" r:id="rId7"/>
    <sheet name="Data " sheetId="63" r:id="rId8"/>
    <sheet name="Seig" sheetId="126" state="hidden" r:id="rId9"/>
    <sheet name="Lead" sheetId="124" state="hidden" r:id="rId10"/>
    <sheet name="Lead 2024-25" sheetId="130" r:id="rId11"/>
    <sheet name="Conv 2024-25" sheetId="133" state="hidden" r:id="rId12"/>
    <sheet name="Lead Chennur" sheetId="134" state="hidden" r:id="rId13"/>
  </sheets>
  <externalReferences>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 r:id="rId171"/>
    <externalReference r:id="rId172"/>
    <externalReference r:id="rId173"/>
    <externalReference r:id="rId174"/>
    <externalReference r:id="rId175"/>
    <externalReference r:id="rId176"/>
    <externalReference r:id="rId177"/>
    <externalReference r:id="rId178"/>
    <externalReference r:id="rId179"/>
    <externalReference r:id="rId180"/>
    <externalReference r:id="rId181"/>
  </externalReferences>
  <definedNames>
    <definedName name="\">#REF!</definedName>
    <definedName name="\P">#REF!</definedName>
    <definedName name="______________bla1">[1]leads!$H$7</definedName>
    <definedName name="______________cur1">[2]r!$F$30</definedName>
    <definedName name="______________l1">[3]leads!$A$3:$E$108</definedName>
    <definedName name="______________l12">#REF!</definedName>
    <definedName name="______________l2">[2]r!$F$29</definedName>
    <definedName name="______________l3">#REF!</definedName>
    <definedName name="______________l4">[4]Sheet1!$W$2:$Y$103</definedName>
    <definedName name="______________l5">#REF!</definedName>
    <definedName name="______________l6">[2]r!$F$4</definedName>
    <definedName name="______________l7">[5]r!$F$4</definedName>
    <definedName name="______________l8">[2]r!$F$2</definedName>
    <definedName name="______________l9">[2]r!$F$3</definedName>
    <definedName name="______________mm1">[6]r!$F$4</definedName>
    <definedName name="______________mm11">[2]r!$F$4</definedName>
    <definedName name="______________mm111">[5]r!$F$4</definedName>
    <definedName name="______________pc2">#REF!</definedName>
    <definedName name="______________pv2">#REF!</definedName>
    <definedName name="______________rr3">[7]v!$A$2:$E$51</definedName>
    <definedName name="______________rrr1">[7]r!$B$1:$I$145</definedName>
    <definedName name="______________ss12">[8]rdamdata!$J$8</definedName>
    <definedName name="______________ss20">[8]rdamdata!$J$7</definedName>
    <definedName name="______________ss40">[8]rdamdata!$J$6</definedName>
    <definedName name="______________var1">#REF!</definedName>
    <definedName name="______________var4">#REF!</definedName>
    <definedName name="_____________bla1">[9]leads!$H$7</definedName>
    <definedName name="_____________cur1">[2]r!$F$30</definedName>
    <definedName name="_____________l1">[10]leads!$A$3:$E$108</definedName>
    <definedName name="_____________l12">#REF!</definedName>
    <definedName name="_____________l2">[2]r!$F$29</definedName>
    <definedName name="_____________l3">#REF!</definedName>
    <definedName name="_____________l4">[11]Sheet1!$W$2:$Y$103</definedName>
    <definedName name="_____________l5">#REF!</definedName>
    <definedName name="_____________l6">[2]r!$F$4</definedName>
    <definedName name="_____________l7">[5]r!$F$4</definedName>
    <definedName name="_____________l8">[2]r!$F$2</definedName>
    <definedName name="_____________l9">[2]r!$F$3</definedName>
    <definedName name="_____________mm1">[12]r!$F$4</definedName>
    <definedName name="_____________mm11">[2]r!$F$4</definedName>
    <definedName name="_____________mm111">[5]r!$F$4</definedName>
    <definedName name="_____________pc2">#REF!</definedName>
    <definedName name="_____________pv2">#REF!</definedName>
    <definedName name="_____________rr3">[13]v!$A$2:$E$51</definedName>
    <definedName name="_____________rrr1">[13]r!$B$1:$I$145</definedName>
    <definedName name="_____________ss12">[14]rdamdata!$J$8</definedName>
    <definedName name="_____________ss20">[14]rdamdata!$J$7</definedName>
    <definedName name="_____________ss40">[14]rdamdata!$J$6</definedName>
    <definedName name="_____________var1">#REF!</definedName>
    <definedName name="_____________var4">#REF!</definedName>
    <definedName name="____________bla1">[15]leads!$H$7</definedName>
    <definedName name="____________cur1">[2]r!$F$30</definedName>
    <definedName name="____________l1">[16]leads!$A$3:$E$108</definedName>
    <definedName name="____________l12">#REF!</definedName>
    <definedName name="____________l2">[2]r!$F$29</definedName>
    <definedName name="____________l3">#REF!</definedName>
    <definedName name="____________l4">[17]Sheet1!$W$2:$Y$103</definedName>
    <definedName name="____________l5">#REF!</definedName>
    <definedName name="____________l6">[2]r!$F$4</definedName>
    <definedName name="____________l7">[5]r!$F$4</definedName>
    <definedName name="____________l8">[2]r!$F$2</definedName>
    <definedName name="____________l9">[2]r!$F$3</definedName>
    <definedName name="____________mm1">[18]r!$F$4</definedName>
    <definedName name="____________mm11">[2]r!$F$4</definedName>
    <definedName name="____________mm111">[5]r!$F$4</definedName>
    <definedName name="____________pc2">#REF!</definedName>
    <definedName name="____________pv2">#REF!</definedName>
    <definedName name="____________rr3">[19]v!$A$2:$E$51</definedName>
    <definedName name="____________rrr1">[19]r!$B$1:$I$145</definedName>
    <definedName name="____________ss12">[20]rdamdata!$J$8</definedName>
    <definedName name="____________ss20">[20]rdamdata!$J$7</definedName>
    <definedName name="____________ss40">[20]rdamdata!$J$6</definedName>
    <definedName name="____________var1">#REF!</definedName>
    <definedName name="____________var4">#REF!</definedName>
    <definedName name="___________bla1">[21]leads!$H$7</definedName>
    <definedName name="___________cur1">[2]r!$F$30</definedName>
    <definedName name="___________l1">[22]leads!$A$3:$E$108</definedName>
    <definedName name="___________l12">#REF!</definedName>
    <definedName name="___________l2">[2]r!$F$29</definedName>
    <definedName name="___________l3">#REF!</definedName>
    <definedName name="___________l4">[23]Sheet1!$W$2:$Y$103</definedName>
    <definedName name="___________l5">#REF!</definedName>
    <definedName name="___________l6">[2]r!$F$4</definedName>
    <definedName name="___________l7">[5]r!$F$4</definedName>
    <definedName name="___________l8">[2]r!$F$2</definedName>
    <definedName name="___________l9">[2]r!$F$3</definedName>
    <definedName name="___________mm1">[24]r!$F$4</definedName>
    <definedName name="___________mm11">[2]r!$F$4</definedName>
    <definedName name="___________mm111">[5]r!$F$4</definedName>
    <definedName name="___________pc2">#REF!</definedName>
    <definedName name="___________pv2">#REF!</definedName>
    <definedName name="___________rr3">[25]v!$A$2:$E$51</definedName>
    <definedName name="___________rrr1">[25]r!$B$1:$I$145</definedName>
    <definedName name="___________ss12">[26]rdamdata!$J$8</definedName>
    <definedName name="___________ss20">[26]rdamdata!$J$7</definedName>
    <definedName name="___________ss40">[26]rdamdata!$J$6</definedName>
    <definedName name="___________var1">#REF!</definedName>
    <definedName name="___________var4">#REF!</definedName>
    <definedName name="__________bla1">[9]leads!$H$7</definedName>
    <definedName name="__________cur1">[2]r!$F$30</definedName>
    <definedName name="__________l1">[10]leads!$A$3:$E$108</definedName>
    <definedName name="__________l12">#REF!</definedName>
    <definedName name="__________l2">[2]r!$F$29</definedName>
    <definedName name="__________l3">#REF!</definedName>
    <definedName name="__________l4">[11]Sheet1!$W$2:$Y$103</definedName>
    <definedName name="__________l5">#REF!</definedName>
    <definedName name="__________l6">[2]r!$F$4</definedName>
    <definedName name="__________l7">[5]r!$F$4</definedName>
    <definedName name="__________l8">[2]r!$F$2</definedName>
    <definedName name="__________l9">[2]r!$F$3</definedName>
    <definedName name="__________mm1">[12]r!$F$4</definedName>
    <definedName name="__________mm11">[2]r!$F$4</definedName>
    <definedName name="__________mm111">[5]r!$F$4</definedName>
    <definedName name="__________pc2">#REF!</definedName>
    <definedName name="__________pv2">#REF!</definedName>
    <definedName name="__________rr3">[13]v!$A$2:$E$51</definedName>
    <definedName name="__________rrr1">[13]r!$B$1:$I$145</definedName>
    <definedName name="__________ss12">[14]rdamdata!$J$8</definedName>
    <definedName name="__________ss20">[14]rdamdata!$J$7</definedName>
    <definedName name="__________ss40">[14]rdamdata!$J$6</definedName>
    <definedName name="__________var1">#REF!</definedName>
    <definedName name="__________var4">#REF!</definedName>
    <definedName name="_________bla1">[27]leads!$H$7</definedName>
    <definedName name="_________cur1">[2]r!$F$30</definedName>
    <definedName name="_________l1">[28]leads!$A$3:$E$108</definedName>
    <definedName name="_________l12">#REF!</definedName>
    <definedName name="_________l2">[2]r!$F$29</definedName>
    <definedName name="_________l3">#REF!</definedName>
    <definedName name="_________l4">[29]Sheet1!$W$2:$Y$103</definedName>
    <definedName name="_________l5">#REF!</definedName>
    <definedName name="_________l6">[2]r!$F$4</definedName>
    <definedName name="_________l7">[5]r!$F$4</definedName>
    <definedName name="_________l8">[2]r!$F$2</definedName>
    <definedName name="_________l9">[2]r!$F$3</definedName>
    <definedName name="_________mm1">[30]r!$F$4</definedName>
    <definedName name="_________mm11">[2]r!$F$4</definedName>
    <definedName name="_________mm111">[5]r!$F$4</definedName>
    <definedName name="_________pc2">#REF!</definedName>
    <definedName name="_________pv2">#REF!</definedName>
    <definedName name="_________rr3">[31]v!$A$2:$E$51</definedName>
    <definedName name="_________rrr1">[31]r!$B$1:$I$145</definedName>
    <definedName name="_________ss12">[32]rdamdata!$J$8</definedName>
    <definedName name="_________ss20">[32]rdamdata!$J$7</definedName>
    <definedName name="_________ss40">[32]rdamdata!$J$6</definedName>
    <definedName name="_________var1">#REF!</definedName>
    <definedName name="_________var4">#REF!</definedName>
    <definedName name="________bla1">[9]leads!$H$7</definedName>
    <definedName name="________cur1">[2]r!$F$30</definedName>
    <definedName name="________l1">[10]leads!$A$3:$E$108</definedName>
    <definedName name="________l12">#REF!</definedName>
    <definedName name="________l2">[2]r!$F$29</definedName>
    <definedName name="________l3">#REF!</definedName>
    <definedName name="________l4">[11]Sheet1!$W$2:$Y$103</definedName>
    <definedName name="________l5">#REF!</definedName>
    <definedName name="________l6">[2]r!$F$4</definedName>
    <definedName name="________l7">[5]r!$F$4</definedName>
    <definedName name="________l8">[2]r!$F$2</definedName>
    <definedName name="________l9">[2]r!$F$3</definedName>
    <definedName name="________mm1">[12]r!$F$4</definedName>
    <definedName name="________mm11">[2]r!$F$4</definedName>
    <definedName name="________mm111">[5]r!$F$4</definedName>
    <definedName name="________pc2">#REF!</definedName>
    <definedName name="________pv2">#REF!</definedName>
    <definedName name="________rr3">[13]v!$A$2:$E$51</definedName>
    <definedName name="________rrr1">[13]r!$B$1:$I$145</definedName>
    <definedName name="________ss12">[32]rdamdata!$J$8</definedName>
    <definedName name="________ss20">[32]rdamdata!$J$7</definedName>
    <definedName name="________ss40">[32]rdamdata!$J$6</definedName>
    <definedName name="________var1">#REF!</definedName>
    <definedName name="________var4">#REF!</definedName>
    <definedName name="_______bla1">[27]leads!$H$7</definedName>
    <definedName name="_______cur1">[2]r!$F$30</definedName>
    <definedName name="_______l1">[28]leads!$A$3:$E$108</definedName>
    <definedName name="_______l12">#REF!</definedName>
    <definedName name="_______l2">[2]r!$F$29</definedName>
    <definedName name="_______l3">#REF!</definedName>
    <definedName name="_______l4">[29]Sheet1!$W$2:$Y$103</definedName>
    <definedName name="_______l5">#REF!</definedName>
    <definedName name="_______l6">[2]r!$F$4</definedName>
    <definedName name="_______l7">[5]r!$F$4</definedName>
    <definedName name="_______l8">[2]r!$F$2</definedName>
    <definedName name="_______l9">[2]r!$F$3</definedName>
    <definedName name="_______mm1">[30]r!$F$4</definedName>
    <definedName name="_______mm11">[2]r!$F$4</definedName>
    <definedName name="_______mm111">[5]r!$F$4</definedName>
    <definedName name="_______pc2">#REF!</definedName>
    <definedName name="_______pv2">#REF!</definedName>
    <definedName name="_______rr3">[31]v!$A$2:$E$51</definedName>
    <definedName name="_______rrr1">[31]r!$B$1:$I$145</definedName>
    <definedName name="_______ss12">[32]rdamdata!$J$8</definedName>
    <definedName name="_______ss20">[32]rdamdata!$J$7</definedName>
    <definedName name="_______ss40">[32]rdamdata!$J$6</definedName>
    <definedName name="_______var1">#REF!</definedName>
    <definedName name="_______var4">#REF!</definedName>
    <definedName name="______bla1">[33]leads!$H$7</definedName>
    <definedName name="______cur1">[2]r!$F$30</definedName>
    <definedName name="______l1">[34]leads!$A$3:$E$108</definedName>
    <definedName name="______l12">#REF!</definedName>
    <definedName name="______l2">[2]r!$F$29</definedName>
    <definedName name="______l3">#REF!</definedName>
    <definedName name="______l4">[35]Sheet1!$W$2:$Y$103</definedName>
    <definedName name="______l5">#REF!</definedName>
    <definedName name="______l6">[2]r!$F$4</definedName>
    <definedName name="______l7">[5]r!$F$4</definedName>
    <definedName name="______l8">[2]r!$F$2</definedName>
    <definedName name="______l9">[2]r!$F$3</definedName>
    <definedName name="______mm1">[36]r!$F$4</definedName>
    <definedName name="______mm11">[2]r!$F$4</definedName>
    <definedName name="______mm111">[5]r!$F$4</definedName>
    <definedName name="______pc2">#REF!</definedName>
    <definedName name="______pv2">#REF!</definedName>
    <definedName name="______rr3">[37]v!$A$2:$E$51</definedName>
    <definedName name="______rrr1">[37]r!$B$1:$I$145</definedName>
    <definedName name="______ss12">[32]rdamdata!$J$8</definedName>
    <definedName name="______ss20">[32]rdamdata!$J$7</definedName>
    <definedName name="______ss40">[32]rdamdata!$J$6</definedName>
    <definedName name="______var1">#REF!</definedName>
    <definedName name="______var4">#REF!</definedName>
    <definedName name="_____bla1">[33]leads!$H$7</definedName>
    <definedName name="_____cur1">[2]r!$F$30</definedName>
    <definedName name="_____l1">[34]leads!$A$3:$E$108</definedName>
    <definedName name="_____l12">#REF!</definedName>
    <definedName name="_____l2">[2]r!$F$29</definedName>
    <definedName name="_____l3">#REF!</definedName>
    <definedName name="_____l4">[35]Sheet1!$W$2:$Y$103</definedName>
    <definedName name="_____l5">#REF!</definedName>
    <definedName name="_____l6">[2]r!$F$4</definedName>
    <definedName name="_____l7">[5]r!$F$4</definedName>
    <definedName name="_____l8">[2]r!$F$2</definedName>
    <definedName name="_____l9">[2]r!$F$3</definedName>
    <definedName name="_____mm1">[36]r!$F$4</definedName>
    <definedName name="_____mm11">[2]r!$F$4</definedName>
    <definedName name="_____mm111">[5]r!$F$4</definedName>
    <definedName name="_____pc2">#REF!</definedName>
    <definedName name="_____pv2">#REF!</definedName>
    <definedName name="_____rr3">[37]v!$A$2:$E$51</definedName>
    <definedName name="_____rrr1">[37]r!$B$1:$I$145</definedName>
    <definedName name="_____ss12">[14]rdamdata!$J$8</definedName>
    <definedName name="_____ss20">[14]rdamdata!$J$7</definedName>
    <definedName name="_____ss40">[14]rdamdata!$J$6</definedName>
    <definedName name="_____var1">#REF!</definedName>
    <definedName name="_____var4">#REF!</definedName>
    <definedName name="_____xlnm.Database">#REF!</definedName>
    <definedName name="____bla1">[9]leads!$H$7</definedName>
    <definedName name="____cur1">[2]r!$F$30</definedName>
    <definedName name="____l1">[10]leads!$A$3:$E$108</definedName>
    <definedName name="____l12">#REF!</definedName>
    <definedName name="____l2">[2]r!$F$29</definedName>
    <definedName name="____l3">#REF!</definedName>
    <definedName name="____l4">[11]Sheet1!$W$2:$Y$103</definedName>
    <definedName name="____l5">#REF!</definedName>
    <definedName name="____l6">[2]r!$F$4</definedName>
    <definedName name="____l7">[5]r!$F$4</definedName>
    <definedName name="____l8">[2]r!$F$2</definedName>
    <definedName name="____l9">[2]r!$F$3</definedName>
    <definedName name="____ma2">'[38]C-data'!$F$7</definedName>
    <definedName name="____mm1">[12]r!$F$4</definedName>
    <definedName name="____mm11">[2]r!$F$4</definedName>
    <definedName name="____mm111">[5]r!$F$4</definedName>
    <definedName name="____pc2">#REF!</definedName>
    <definedName name="____pv2">#REF!</definedName>
    <definedName name="____rr3">[13]v!$A$2:$E$51</definedName>
    <definedName name="____rrr1">[13]r!$B$1:$I$145</definedName>
    <definedName name="____ss12">[14]rdamdata!$J$8</definedName>
    <definedName name="____ss20">[14]rdamdata!$J$7</definedName>
    <definedName name="____ss40">[14]rdamdata!$J$6</definedName>
    <definedName name="____var1">#REF!</definedName>
    <definedName name="____var4">#REF!</definedName>
    <definedName name="____xlnm.Database">#REF!</definedName>
    <definedName name="___10crores">#REF!</definedName>
    <definedName name="___abs1">#REF!</definedName>
    <definedName name="___bla1">[1]leads!$H$7</definedName>
    <definedName name="___CCW1">[39]DATA!$H$67</definedName>
    <definedName name="___CCW2">[39]DATA!$H$97</definedName>
    <definedName name="___cur1">[2]r!$F$30</definedName>
    <definedName name="___hab1">#REF!</definedName>
    <definedName name="___knr2">#REF!</definedName>
    <definedName name="___l1">[3]leads!$A$3:$E$108</definedName>
    <definedName name="___l12">#REF!</definedName>
    <definedName name="___l2">[2]r!$F$29</definedName>
    <definedName name="___l3">#REF!</definedName>
    <definedName name="___l4">[4]Sheet1!$W$2:$Y$103</definedName>
    <definedName name="___l5">#REF!</definedName>
    <definedName name="___l6">[2]r!$F$4</definedName>
    <definedName name="___l7">[5]r!$F$4</definedName>
    <definedName name="___l8">[2]r!$F$2</definedName>
    <definedName name="___l9">[2]r!$F$3</definedName>
    <definedName name="___LJ6">[39]DATA!$H$245</definedName>
    <definedName name="___ma1">'[38]C-data'!$F$6</definedName>
    <definedName name="___ma2">'[40]C-data'!$F$7</definedName>
    <definedName name="___mm1">[6]r!$F$4</definedName>
    <definedName name="___mm11">[2]r!$F$4</definedName>
    <definedName name="___mm111">[5]r!$F$4</definedName>
    <definedName name="___pc2">#REF!</definedName>
    <definedName name="___pv2">#REF!</definedName>
    <definedName name="___rr3">[7]v!$A$2:$E$51</definedName>
    <definedName name="___rrr1">[7]r!$B$1:$I$145</definedName>
    <definedName name="___ss12">[8]rdamdata!$J$8</definedName>
    <definedName name="___ss20">[8]rdamdata!$J$7</definedName>
    <definedName name="___ss40">[8]rdamdata!$J$6</definedName>
    <definedName name="___var1">#REF!</definedName>
    <definedName name="___var4">#REF!</definedName>
    <definedName name="___xh2256" localSheetId="11">[41]HDPE!$L$30</definedName>
    <definedName name="___xh2256">[42]HDPE!$L$30</definedName>
    <definedName name="___xh2506" localSheetId="11">[41]HDPE!$M$30</definedName>
    <definedName name="___xh2506">[42]HDPE!$M$30</definedName>
    <definedName name="___xh2806" localSheetId="11">[41]HDPE!$N$30</definedName>
    <definedName name="___xh2806">[42]HDPE!$N$30</definedName>
    <definedName name="___xh3156" localSheetId="11">[41]HDPE!$O$30</definedName>
    <definedName name="___xh3156">[42]HDPE!$O$30</definedName>
    <definedName name="___xh634" localSheetId="11">[41]HDPE!$C$16</definedName>
    <definedName name="___xh634">[42]HDPE!$C$16</definedName>
    <definedName name="___xk7100" localSheetId="11">[41]DI!$C$37</definedName>
    <definedName name="___xk7100">[42]DI!$C$37</definedName>
    <definedName name="___xk7150" localSheetId="11">[41]DI!$D$37</definedName>
    <definedName name="___xk7150">[42]DI!$D$37</definedName>
    <definedName name="___xk7250" localSheetId="11">[41]DI!$F$37</definedName>
    <definedName name="___xk7250">[42]DI!$F$37</definedName>
    <definedName name="___xk7300" localSheetId="11">[41]DI!$G$37</definedName>
    <definedName name="___xk7300">[42]DI!$G$37</definedName>
    <definedName name="___xlnm.Database">#REF!</definedName>
    <definedName name="___xp11010" localSheetId="11">[41]pvc!$F$61</definedName>
    <definedName name="___xp11010">[42]pvc!$F$61</definedName>
    <definedName name="___xp1104" localSheetId="11">[41]pvc!$F$31</definedName>
    <definedName name="___xp1104">[42]pvc!$F$31</definedName>
    <definedName name="___xp1106" localSheetId="11">[41]pvc!$F$46</definedName>
    <definedName name="___xp1106">[42]pvc!$F$46</definedName>
    <definedName name="___xp1254" localSheetId="11">[41]pvc!$G$31</definedName>
    <definedName name="___xp1254">[42]pvc!$G$31</definedName>
    <definedName name="___xp1256" localSheetId="11">[41]pvc!$G$46</definedName>
    <definedName name="___xp1256">[42]pvc!$G$46</definedName>
    <definedName name="___xp14010" localSheetId="11">[41]pvc!$H$61</definedName>
    <definedName name="___xp14010">[42]pvc!$H$61</definedName>
    <definedName name="___xp1404" localSheetId="11">[41]pvc!$H$31</definedName>
    <definedName name="___xp1404">[42]pvc!$H$31</definedName>
    <definedName name="___xp1406" localSheetId="11">[41]pvc!$H$46</definedName>
    <definedName name="___xp1406">[42]pvc!$H$46</definedName>
    <definedName name="___xp1604" localSheetId="11">[41]pvc!$I$31</definedName>
    <definedName name="___xp1604">[42]pvc!$I$31</definedName>
    <definedName name="___xp1606" localSheetId="11">[41]pvc!$I$46</definedName>
    <definedName name="___xp1606">[42]pvc!$I$46</definedName>
    <definedName name="___xp1804" localSheetId="11">[41]pvc!$J$31</definedName>
    <definedName name="___xp1804">[42]pvc!$J$31</definedName>
    <definedName name="___xp1806" localSheetId="11">[41]pvc!$J$46</definedName>
    <definedName name="___xp1806">[42]pvc!$J$46</definedName>
    <definedName name="___xp2006" localSheetId="11">[41]pvc!$K$46</definedName>
    <definedName name="___xp2006">[42]pvc!$K$46</definedName>
    <definedName name="___xp6310" localSheetId="11">[41]pvc!$C$61</definedName>
    <definedName name="___xp6310">[42]pvc!$C$61</definedName>
    <definedName name="___xp636" localSheetId="11">[41]pvc!$C$46</definedName>
    <definedName name="___xp636">[42]pvc!$C$46</definedName>
    <definedName name="___xp7510" localSheetId="11">[41]pvc!$D$61</definedName>
    <definedName name="___xp7510">[42]pvc!$D$61</definedName>
    <definedName name="___xp754" localSheetId="11">[41]pvc!$D$31</definedName>
    <definedName name="___xp754">[42]pvc!$D$31</definedName>
    <definedName name="___xp756" localSheetId="11">[41]pvc!$D$46</definedName>
    <definedName name="___xp756">[42]pvc!$D$46</definedName>
    <definedName name="___xp9010" localSheetId="11">[41]pvc!$E$61</definedName>
    <definedName name="___xp9010">[42]pvc!$E$61</definedName>
    <definedName name="___xp904" localSheetId="11">[41]pvc!$E$31</definedName>
    <definedName name="___xp904">[42]pvc!$E$31</definedName>
    <definedName name="___xp906" localSheetId="11">[41]pvc!$E$46</definedName>
    <definedName name="___xp906">[42]pvc!$E$46</definedName>
    <definedName name="__10crores">#REF!</definedName>
    <definedName name="__abs1">#REF!</definedName>
    <definedName name="__atw2">'[40]C-data'!$F$92</definedName>
    <definedName name="__bla1">[1]leads!$H$7</definedName>
    <definedName name="__cur1">[2]r!$F$30</definedName>
    <definedName name="__hab1">#REF!</definedName>
    <definedName name="__knr2">#REF!</definedName>
    <definedName name="__l1">[3]leads!$A$3:$E$108</definedName>
    <definedName name="__l12">#REF!</definedName>
    <definedName name="__l2">[2]r!$F$29</definedName>
    <definedName name="__l3">#REF!</definedName>
    <definedName name="__l4">[4]Sheet1!$W$2:$Y$103</definedName>
    <definedName name="__l5">#REF!</definedName>
    <definedName name="__l6">[2]r!$F$4</definedName>
    <definedName name="__l7">[5]r!$F$4</definedName>
    <definedName name="__l8">[2]r!$F$2</definedName>
    <definedName name="__l9">[2]r!$F$3</definedName>
    <definedName name="__ma1">'[40]C-data'!$F$6</definedName>
    <definedName name="__ma2">#REF!</definedName>
    <definedName name="__mm1">[6]r!$F$4</definedName>
    <definedName name="__mm11">[2]r!$F$4</definedName>
    <definedName name="__mm111">[5]r!$F$4</definedName>
    <definedName name="__mm20">#REF!</definedName>
    <definedName name="__mm40">#REF!</definedName>
    <definedName name="__pc2">#REF!</definedName>
    <definedName name="__pv2">#REF!</definedName>
    <definedName name="__rr3">[7]v!$A$2:$E$51</definedName>
    <definedName name="__rrr1">[7]r!$B$1:$I$145</definedName>
    <definedName name="__sa2">#REF!</definedName>
    <definedName name="__ss12">[8]rdamdata!$J$8</definedName>
    <definedName name="__ss20">[8]rdamdata!$J$7</definedName>
    <definedName name="__ss40">[8]rdamdata!$J$6</definedName>
    <definedName name="__tw2">'[40]C-data'!$F$90</definedName>
    <definedName name="__var1">#REF!</definedName>
    <definedName name="__var4">#REF!</definedName>
    <definedName name="__xh2256">[41]HDPE!$L$30</definedName>
    <definedName name="__xh2506">[41]HDPE!$M$30</definedName>
    <definedName name="__xh2806">[41]HDPE!$N$30</definedName>
    <definedName name="__xh3156">[41]HDPE!$O$30</definedName>
    <definedName name="__xh634">[41]HDPE!$C$16</definedName>
    <definedName name="__xk7100">[41]DI!$C$37</definedName>
    <definedName name="__xk7150">[41]DI!$D$37</definedName>
    <definedName name="__xk7250">[41]DI!$F$37</definedName>
    <definedName name="__xk7300">[41]DI!$G$37</definedName>
    <definedName name="__xlnm.Database">#REF!</definedName>
    <definedName name="__xp11010">[41]pvc!$F$61</definedName>
    <definedName name="__xp1104">[41]pvc!$F$31</definedName>
    <definedName name="__xp1106">[41]pvc!$F$46</definedName>
    <definedName name="__xp1254">[41]pvc!$G$31</definedName>
    <definedName name="__xp1256">[41]pvc!$G$46</definedName>
    <definedName name="__xp14010">[41]pvc!$H$61</definedName>
    <definedName name="__xp1404">[41]pvc!$H$31</definedName>
    <definedName name="__xp1406">[41]pvc!$H$46</definedName>
    <definedName name="__xp1604">[41]pvc!$I$31</definedName>
    <definedName name="__xp1606">[41]pvc!$I$46</definedName>
    <definedName name="__xp1804">[41]pvc!$J$31</definedName>
    <definedName name="__xp1806">[41]pvc!$J$46</definedName>
    <definedName name="__xp2006">[41]pvc!$K$46</definedName>
    <definedName name="__xp6310">[41]pvc!$C$61</definedName>
    <definedName name="__xp636">[41]pvc!$C$46</definedName>
    <definedName name="__xp7510">[41]pvc!$D$61</definedName>
    <definedName name="__xp754">[41]pvc!$D$31</definedName>
    <definedName name="__xp756">[41]pvc!$D$46</definedName>
    <definedName name="__xp9010">[41]pvc!$E$61</definedName>
    <definedName name="__xp904">[41]pvc!$E$31</definedName>
    <definedName name="__xp906">[41]pvc!$E$46</definedName>
    <definedName name="_055">#REF!</definedName>
    <definedName name="_07_04_2004">#REF!</definedName>
    <definedName name="_1_1">#REF!</definedName>
    <definedName name="_10crores">#REF!</definedName>
    <definedName name="_40MM_HBG">#REF!</definedName>
    <definedName name="_5wgdhabfinal00_01">#REF!</definedName>
    <definedName name="_65MM_HBG">#REF!</definedName>
    <definedName name="_65MM_HBT">#REF!</definedName>
    <definedName name="_65MM_OG">#REF!</definedName>
    <definedName name="_abs1">#REF!</definedName>
    <definedName name="_atw2">#REF!</definedName>
    <definedName name="_AUX1">#REF!</definedName>
    <definedName name="_AUX111">[43]bom!$R$2</definedName>
    <definedName name="_aux2">#REF!</definedName>
    <definedName name="_AUX3">#REF!</definedName>
    <definedName name="_bla1">[1]leads!$H$7</definedName>
    <definedName name="_brush">#REF!</definedName>
    <definedName name="_can430">40.73</definedName>
    <definedName name="_can435">43.3</definedName>
    <definedName name="_cbr1">#REF!</definedName>
    <definedName name="_cbr2">#REF!</definedName>
    <definedName name="_cbr3">#REF!</definedName>
    <definedName name="_cbr4">#REF!</definedName>
    <definedName name="_CCW1">[39]DATA!$H$67</definedName>
    <definedName name="_CCW2">[39]DATA!$H$97</definedName>
    <definedName name="_CD2">#REF!</definedName>
    <definedName name="_CEM">#REF!</definedName>
    <definedName name="_ceramic">#REF!</definedName>
    <definedName name="_cp">#REF!</definedName>
    <definedName name="_cur1">[2]r!$F$30</definedName>
    <definedName name="_dadoing">#REF!</definedName>
    <definedName name="_emulsion">#REF!</definedName>
    <definedName name="_er1">#REF!</definedName>
    <definedName name="_ewe1">#REF!</definedName>
    <definedName name="_xlnm._FilterDatabase" localSheetId="2" hidden="1">'EGS List of works'!$A$4:$I$15</definedName>
    <definedName name="_xlnm._FilterDatabase" localSheetId="8" hidden="1">Seig!$B$4:$I$13</definedName>
    <definedName name="_xlnm._FilterDatabase" hidden="1">#REF!</definedName>
    <definedName name="_gib50">#REF!</definedName>
    <definedName name="_GRA">#REF!</definedName>
    <definedName name="_grstn">#REF!</definedName>
    <definedName name="_gus1">#REF!</definedName>
    <definedName name="_hab1">#REF!</definedName>
    <definedName name="_hpm1">#REF!</definedName>
    <definedName name="_I06">#REF!</definedName>
    <definedName name="_I10">#REF!</definedName>
    <definedName name="_I12">#REF!</definedName>
    <definedName name="_I150">#REF!</definedName>
    <definedName name="_I20">#REF!</definedName>
    <definedName name="_I25">#REF!</definedName>
    <definedName name="_I40">#REF!</definedName>
    <definedName name="_I50">#REF!</definedName>
    <definedName name="_I60">#REF!</definedName>
    <definedName name="_I65">#REF!</definedName>
    <definedName name="_I75">#REF!</definedName>
    <definedName name="_Key1" hidden="1">#REF!</definedName>
    <definedName name="_knr2" localSheetId="1">#REF!</definedName>
    <definedName name="_knr2">#REF!</definedName>
    <definedName name="_l1">[3]leads!$A$3:$E$108</definedName>
    <definedName name="_l12" localSheetId="3">#REF!</definedName>
    <definedName name="_l12" localSheetId="9">#REF!</definedName>
    <definedName name="_l12" localSheetId="8">#REF!</definedName>
    <definedName name="_l12" localSheetId="5">#REF!</definedName>
    <definedName name="_l12">#REF!</definedName>
    <definedName name="_l2">[2]r!$F$29</definedName>
    <definedName name="_l3" localSheetId="3">#REF!</definedName>
    <definedName name="_l3" localSheetId="9">#REF!</definedName>
    <definedName name="_l3" localSheetId="8">#REF!</definedName>
    <definedName name="_l3" localSheetId="5">#REF!</definedName>
    <definedName name="_l3">#REF!</definedName>
    <definedName name="_l4">[4]Sheet1!$W$2:$Y$103</definedName>
    <definedName name="_l5" localSheetId="3">#REF!</definedName>
    <definedName name="_l5" localSheetId="9">#REF!</definedName>
    <definedName name="_l5" localSheetId="8">#REF!</definedName>
    <definedName name="_l5" localSheetId="5">#REF!</definedName>
    <definedName name="_l5">#REF!</definedName>
    <definedName name="_l6">[2]r!$F$4</definedName>
    <definedName name="_l7">[5]r!$F$4</definedName>
    <definedName name="_l8">[2]r!$F$2</definedName>
    <definedName name="_l9">[2]r!$F$3</definedName>
    <definedName name="_lcn1">#REF!</definedName>
    <definedName name="_LJ6">[39]DATA!$H$245</definedName>
    <definedName name="_lj900">#REF!</definedName>
    <definedName name="_lm1">#REF!</definedName>
    <definedName name="_ma">#REF!</definedName>
    <definedName name="_ma1">#REF!</definedName>
    <definedName name="_ma2">#REF!</definedName>
    <definedName name="_melamine">#REF!</definedName>
    <definedName name="_MIX124">[44]maya!$A$11:$A$18</definedName>
    <definedName name="_mm">#REF!</definedName>
    <definedName name="_mm1">[6]r!$F$4</definedName>
    <definedName name="_mm11">[2]r!$F$4</definedName>
    <definedName name="_mm111">[5]r!$F$4</definedName>
    <definedName name="_mm2">[45]r!$F$4</definedName>
    <definedName name="_mm20">#REF!</definedName>
    <definedName name="_mm40">#REF!</definedName>
    <definedName name="_O10">#REF!</definedName>
    <definedName name="_O100">#REF!</definedName>
    <definedName name="_O12">#REF!</definedName>
    <definedName name="_O150">#REF!</definedName>
    <definedName name="_O20">#REF!</definedName>
    <definedName name="_O300">#REF!</definedName>
    <definedName name="_O45">#REF!</definedName>
    <definedName name="_O450">#REF!</definedName>
    <definedName name="_O55">#REF!</definedName>
    <definedName name="_O65">#REF!</definedName>
    <definedName name="_O75">#REF!</definedName>
    <definedName name="_OQUA">#REF!</definedName>
    <definedName name="_Order1" hidden="1">255</definedName>
    <definedName name="_pa1">'[40]C-data'!$F$12</definedName>
    <definedName name="_pa2">'[40]C-data'!$F$13</definedName>
    <definedName name="_pc2" localSheetId="5">#REF!</definedName>
    <definedName name="_pc2">#REF!</definedName>
    <definedName name="_pl1">#REF!</definedName>
    <definedName name="_pl2">#REF!</definedName>
    <definedName name="_pv2" localSheetId="5">#REF!</definedName>
    <definedName name="_pv2">#REF!</definedName>
    <definedName name="_QUA">#REF!</definedName>
    <definedName name="_QUA_RABBISH">#REF!</definedName>
    <definedName name="_rabbit">#REF!</definedName>
    <definedName name="_rr3">[7]v!$A$2:$E$51</definedName>
    <definedName name="_rrr1">[7]r!$B$1:$I$145</definedName>
    <definedName name="_S06">#REF!</definedName>
    <definedName name="_S10">#REF!</definedName>
    <definedName name="_S100">#REF!</definedName>
    <definedName name="_S12">#REF!</definedName>
    <definedName name="_S20">#REF!</definedName>
    <definedName name="_S25">#REF!</definedName>
    <definedName name="_S40">#REF!</definedName>
    <definedName name="_S50">#REF!</definedName>
    <definedName name="_S60">#REF!</definedName>
    <definedName name="_S65">#REF!</definedName>
    <definedName name="_S75">#REF!</definedName>
    <definedName name="_sa2">#REF!</definedName>
    <definedName name="_SANF">#REF!</definedName>
    <definedName name="_SANM">#REF!</definedName>
    <definedName name="_sep1">'[40]C-data'!$F$45</definedName>
    <definedName name="_sep2">#REF!</definedName>
    <definedName name="_shahbad">#REF!</definedName>
    <definedName name="_skirting_grn">#REF!</definedName>
    <definedName name="_skirting_vit">#REF!</definedName>
    <definedName name="_Sort" hidden="1">#REF!</definedName>
    <definedName name="_ss12">[8]rdamdata!$J$8</definedName>
    <definedName name="_ss20">[8]rdamdata!$J$7</definedName>
    <definedName name="_ss40">[8]rdamdata!$J$6</definedName>
    <definedName name="_ST">#REF!</definedName>
    <definedName name="_sw1">#REF!</definedName>
    <definedName name="_th_week_water_transp_habs">#REF!</definedName>
    <definedName name="_tp1">#REF!</definedName>
    <definedName name="_tp2">#REF!</definedName>
    <definedName name="_tw1">#REF!</definedName>
    <definedName name="_tw2">#REF!</definedName>
    <definedName name="_us1">#REF!</definedName>
    <definedName name="_var1" localSheetId="3">#REF!</definedName>
    <definedName name="_var1" localSheetId="9">#REF!</definedName>
    <definedName name="_var1" localSheetId="8">#REF!</definedName>
    <definedName name="_var1" localSheetId="5">#REF!</definedName>
    <definedName name="_var1">#REF!</definedName>
    <definedName name="_var4" localSheetId="3">#REF!</definedName>
    <definedName name="_var4" localSheetId="9">#REF!</definedName>
    <definedName name="_var4" localSheetId="8">#REF!</definedName>
    <definedName name="_var4" localSheetId="5">#REF!</definedName>
    <definedName name="_var4">#REF!</definedName>
    <definedName name="_vat">#REF!</definedName>
    <definedName name="_vat1">#REF!</definedName>
    <definedName name="_vat2">#REF!</definedName>
    <definedName name="_vzrzam">#REF!</definedName>
    <definedName name="_woodprimer">#REF!</definedName>
    <definedName name="_wp">#REF!</definedName>
    <definedName name="_xcc1153">#REF!</definedName>
    <definedName name="_xcc124">#REF!</definedName>
    <definedName name="_xcc136">#REF!</definedName>
    <definedName name="_xcc148">#REF!</definedName>
    <definedName name="_xcc1510">#REF!</definedName>
    <definedName name="_xcm16">#REF!</definedName>
    <definedName name="_xh2256" localSheetId="1">[46]HDPE!$L$30</definedName>
    <definedName name="_xh2256">[41]HDPE!$L$30</definedName>
    <definedName name="_xh2323">[47]HDPE!$O$30</definedName>
    <definedName name="_xh2506" localSheetId="1">[46]HDPE!$M$30</definedName>
    <definedName name="_xh2506">[41]HDPE!$M$30</definedName>
    <definedName name="_xh2806" localSheetId="1">[46]HDPE!$N$30</definedName>
    <definedName name="_xh2806">[41]HDPE!$N$30</definedName>
    <definedName name="_xh3156" localSheetId="1">[46]HDPE!$O$30</definedName>
    <definedName name="_xh3156">[41]HDPE!$O$30</definedName>
    <definedName name="_xh634" localSheetId="1">[46]HDPE!$C$16</definedName>
    <definedName name="_xh634">[41]HDPE!$C$16</definedName>
    <definedName name="_xk7100" localSheetId="1">[46]DI!$C$37</definedName>
    <definedName name="_xk7100">[41]DI!$C$37</definedName>
    <definedName name="_xk7150" localSheetId="1">[46]DI!$D$37</definedName>
    <definedName name="_xk7150">[41]DI!$D$37</definedName>
    <definedName name="_xk7250" localSheetId="1">[46]DI!$F$37</definedName>
    <definedName name="_xk7250">[41]DI!$F$37</definedName>
    <definedName name="_xk7300" localSheetId="1">[46]DI!$G$37</definedName>
    <definedName name="_xk7300">[41]DI!$G$37</definedName>
    <definedName name="_xp11010" localSheetId="1">[46]pvc!$F$61</definedName>
    <definedName name="_xp11010">[41]pvc!$F$61</definedName>
    <definedName name="_xp1104" localSheetId="1">[46]pvc!$F$31</definedName>
    <definedName name="_xp1104">[41]pvc!$F$31</definedName>
    <definedName name="_xp1106" localSheetId="1">[46]pvc!$F$46</definedName>
    <definedName name="_xp1106">[41]pvc!$F$46</definedName>
    <definedName name="_xp1254" localSheetId="1">[46]pvc!$G$31</definedName>
    <definedName name="_xp1254">[41]pvc!$G$31</definedName>
    <definedName name="_xp1256" localSheetId="1">[46]pvc!$G$46</definedName>
    <definedName name="_xp1256">[41]pvc!$G$46</definedName>
    <definedName name="_xp14010" localSheetId="1">[46]pvc!$H$61</definedName>
    <definedName name="_xp14010">[41]pvc!$H$61</definedName>
    <definedName name="_xp1404" localSheetId="1">[46]pvc!$H$31</definedName>
    <definedName name="_xp1404">[41]pvc!$H$31</definedName>
    <definedName name="_xp1406" localSheetId="1">[46]pvc!$H$46</definedName>
    <definedName name="_xp1406">[41]pvc!$H$46</definedName>
    <definedName name="_xp1604" localSheetId="1">[46]pvc!$I$31</definedName>
    <definedName name="_xp1604">[41]pvc!$I$31</definedName>
    <definedName name="_xp1606" localSheetId="1">[46]pvc!$I$46</definedName>
    <definedName name="_xp1606">[41]pvc!$I$46</definedName>
    <definedName name="_xp1804" localSheetId="1">[46]pvc!$J$31</definedName>
    <definedName name="_xp1804">[41]pvc!$J$31</definedName>
    <definedName name="_xp1806" localSheetId="1">[46]pvc!$J$46</definedName>
    <definedName name="_xp1806">[41]pvc!$J$46</definedName>
    <definedName name="_xp2006" localSheetId="1">[46]pvc!$K$46</definedName>
    <definedName name="_xp2006">[41]pvc!$K$46</definedName>
    <definedName name="_xp6310" localSheetId="1">[46]pvc!$C$61</definedName>
    <definedName name="_xp6310">[41]pvc!$C$61</definedName>
    <definedName name="_xp636" localSheetId="1">[46]pvc!$C$46</definedName>
    <definedName name="_xp636">[41]pvc!$C$46</definedName>
    <definedName name="_xp7510" localSheetId="1">[46]pvc!$D$61</definedName>
    <definedName name="_xp7510">[41]pvc!$D$61</definedName>
    <definedName name="_xp754" localSheetId="1">[46]pvc!$D$31</definedName>
    <definedName name="_xp754">[41]pvc!$D$31</definedName>
    <definedName name="_xp756" localSheetId="1">[46]pvc!$D$46</definedName>
    <definedName name="_xp756">[41]pvc!$D$46</definedName>
    <definedName name="_xp9010" localSheetId="1">[46]pvc!$E$61</definedName>
    <definedName name="_xp9010">[41]pvc!$E$61</definedName>
    <definedName name="_xp904" localSheetId="1">[46]pvc!$E$31</definedName>
    <definedName name="_xp904">[41]pvc!$E$31</definedName>
    <definedName name="_xp906" localSheetId="1">[46]pvc!$E$46</definedName>
    <definedName name="_xp906">[41]pvc!$E$46</definedName>
    <definedName name="_xx634">[47]HDPE!$C$16</definedName>
    <definedName name="a" localSheetId="11">#REF!</definedName>
    <definedName name="a" localSheetId="4">#REF!</definedName>
    <definedName name="a" localSheetId="10">#REF!</definedName>
    <definedName name="a" localSheetId="8">#REF!</definedName>
    <definedName name="a">#REF!</definedName>
    <definedName name="aa">[48]DATA!$B$22</definedName>
    <definedName name="aaa">#REF!</definedName>
    <definedName name="AAAA">#REF!</definedName>
    <definedName name="aat">#REF!</definedName>
    <definedName name="aawa">#REF!</definedName>
    <definedName name="Abbbbb" localSheetId="9">#REF!</definedName>
    <definedName name="Abbbbb" localSheetId="5">#REF!</definedName>
    <definedName name="Abbbbb">#REF!</definedName>
    <definedName name="Abs">#REF!</definedName>
    <definedName name="AC">#REF!</definedName>
    <definedName name="ac_sheet">#REF!</definedName>
    <definedName name="acc">#REF!</definedName>
    <definedName name="AccessDatabase" hidden="1">"C:\RWS_Reports\ww\Spillww0203.mdb"</definedName>
    <definedName name="Address">#REF!</definedName>
    <definedName name="Admin__Building">#REF!</definedName>
    <definedName name="adsa">#REF!</definedName>
    <definedName name="ADT_DATAl">'[49]Bitumen trunk'!$DB$2:$DI$196</definedName>
    <definedName name="ae">[50]Lead!#REF!</definedName>
    <definedName name="AEE">[51]LEAD!$B$53</definedName>
    <definedName name="af">#REF!</definedName>
    <definedName name="ald">#REF!</definedName>
    <definedName name="ALLHABS">[52]_5wgdhabfinal00_01!$A$1:$AM$2182</definedName>
    <definedName name="amena">'[53]Plant &amp;  Machinery'!$G$45</definedName>
    <definedName name="ANALYSIS_DATA">'[49]Bitumen trunk'!$BO$2:$DA$196</definedName>
    <definedName name="Aname">#REF!</definedName>
    <definedName name="anscount" hidden="1">1</definedName>
    <definedName name="antitermite">#REF!</definedName>
    <definedName name="April">[54]m!$A$2</definedName>
    <definedName name="as">[55]Levels!$O$5</definedName>
    <definedName name="asc">#REF!</definedName>
    <definedName name="asdf">#REF!</definedName>
    <definedName name="asdfdf">#REF!</definedName>
    <definedName name="asf" localSheetId="11">#REF!</definedName>
    <definedName name="asf" localSheetId="3">#REF!</definedName>
    <definedName name="asf" localSheetId="7">#REF!</definedName>
    <definedName name="asf" localSheetId="4">#REF!</definedName>
    <definedName name="asf" localSheetId="10">#REF!</definedName>
    <definedName name="asf" localSheetId="8">#REF!</definedName>
    <definedName name="asf" localSheetId="5">#REF!</definedName>
    <definedName name="asf">#REF!</definedName>
    <definedName name="ASFDA" hidden="1">{"'ridftotal'!$A$4:$S$27"}</definedName>
    <definedName name="aswsws">#REF!</definedName>
    <definedName name="att">#REF!</definedName>
    <definedName name="AUX">#REF!</definedName>
    <definedName name="b">#REF!</definedName>
    <definedName name="bar_bender">#REF!</definedName>
    <definedName name="BB">[39]DATA!$H$105</definedName>
    <definedName name="bbbbb">#REF!</definedName>
    <definedName name="bfh">#REF!</definedName>
    <definedName name="bh">#REF!</definedName>
    <definedName name="BINDING">#REF!</definedName>
    <definedName name="bindingwire">#REF!</definedName>
    <definedName name="BITUMEN_TRUNK_ROAD_SECTIONS">'[49]Bitumen trunk'!$A$1:$L$198</definedName>
    <definedName name="bl">#REF!</definedName>
    <definedName name="blast">[56]r!$F$29</definedName>
    <definedName name="blast1">[57]r!$F$29</definedName>
    <definedName name="blast2">[57]r!$F$29</definedName>
    <definedName name="bo" localSheetId="11">#REF!</definedName>
    <definedName name="bo" localSheetId="3">#REF!</definedName>
    <definedName name="bo" localSheetId="4">#REF!</definedName>
    <definedName name="bo" localSheetId="9">#REF!</definedName>
    <definedName name="bo" localSheetId="10">#REF!</definedName>
    <definedName name="bo" localSheetId="8">#REF!</definedName>
    <definedName name="bo" localSheetId="5">#REF!</definedName>
    <definedName name="bo">#REF!</definedName>
    <definedName name="BoltsNuts">[58]maya!$B$376:$B$381</definedName>
    <definedName name="boo" localSheetId="11">#REF!</definedName>
    <definedName name="boo" localSheetId="3">#REF!</definedName>
    <definedName name="boo" localSheetId="4">#REF!</definedName>
    <definedName name="boo" localSheetId="9">#REF!</definedName>
    <definedName name="boo" localSheetId="10">#REF!</definedName>
    <definedName name="boo" localSheetId="8">#REF!</definedName>
    <definedName name="boo" localSheetId="5">#REF!</definedName>
    <definedName name="boo">#REF!</definedName>
    <definedName name="Bore_wells">#REF!</definedName>
    <definedName name="br_230">#REF!</definedName>
    <definedName name="brick">#REF!</definedName>
    <definedName name="brick_four">#REF!</definedName>
    <definedName name="brick_II">'[40]C-data'!#REF!</definedName>
    <definedName name="brick_nine">#REF!</definedName>
    <definedName name="brickjelly_basic">'[40]C-data'!#REF!</definedName>
    <definedName name="Bricks">#REF!</definedName>
    <definedName name="Bridge">#REF!</definedName>
    <definedName name="brk">#REF!</definedName>
    <definedName name="brnm">'[40]C-data'!$F$63</definedName>
    <definedName name="BSG">#REF!</definedName>
    <definedName name="BT">#REF!</definedName>
    <definedName name="BT_MIX_SEAL">#REF!</definedName>
    <definedName name="BT_SEAL_COAT">#REF!</definedName>
    <definedName name="BT_SEAL_ON_BTSD">#REF!</definedName>
    <definedName name="BT_SINGLE_30.45">#REF!</definedName>
    <definedName name="BT_WEARING_COAT">#REF!</definedName>
    <definedName name="BTEMULTIONSS1">#REF!</definedName>
    <definedName name="BTL">'[51]MTC-estimate'!$C$7</definedName>
    <definedName name="BTSD_23">#REF!</definedName>
    <definedName name="BTSD_DRY">#REF!</definedName>
    <definedName name="BTSD_SEAL">#REF!</definedName>
    <definedName name="buildings">#REF!</definedName>
    <definedName name="Button_1">"tlbww_details"</definedName>
    <definedName name="bx">#REF!</definedName>
    <definedName name="c.c136">[59]Sheet1!$A$19:$A$22</definedName>
    <definedName name="C824.">#REF!</definedName>
    <definedName name="CABS">#REF!</definedName>
    <definedName name="CC">#REF!</definedName>
    <definedName name="CC_1">[39]DATA!$I$59</definedName>
    <definedName name="CCL">'[51]MTC-estimate'!$C$8</definedName>
    <definedName name="cd" localSheetId="11">#REF!</definedName>
    <definedName name="cd" localSheetId="4">#REF!</definedName>
    <definedName name="cd" localSheetId="10">#REF!</definedName>
    <definedName name="cd" localSheetId="5">#REF!</definedName>
    <definedName name="cd">#REF!</definedName>
    <definedName name="cddata" localSheetId="11">#REF!</definedName>
    <definedName name="cddata" localSheetId="3">#REF!</definedName>
    <definedName name="cddata" localSheetId="4">#REF!</definedName>
    <definedName name="cddata" localSheetId="9">#REF!</definedName>
    <definedName name="cddata" localSheetId="10">#REF!</definedName>
    <definedName name="cddata" localSheetId="8">#REF!</definedName>
    <definedName name="cddata" localSheetId="5">#REF!</definedName>
    <definedName name="cddata">#REF!</definedName>
    <definedName name="CDN">'[51]MTC-estimate'!$I$7</definedName>
    <definedName name="CDSC">'[51]MTC-estimate'!$I$8</definedName>
    <definedName name="cem">[60]leads!$J$4</definedName>
    <definedName name="cem_w">'[40]C-data'!#REF!</definedName>
    <definedName name="CEMENT">#REF!</definedName>
    <definedName name="cenchrcol">#REF!</definedName>
    <definedName name="cenchrfoot">#REF!</definedName>
    <definedName name="cenchrpb">#REF!</definedName>
    <definedName name="cenchrped">#REF!</definedName>
    <definedName name="ceramic">#REF!</definedName>
    <definedName name="cert">#REF!</definedName>
    <definedName name="cg">#REF!</definedName>
    <definedName name="chdyrrr">[61]Lead!#REF!</definedName>
    <definedName name="CIDjoints">[44]maya!$B$370:$B$375</definedName>
    <definedName name="CIR">[62]coverpage!$E$27</definedName>
    <definedName name="City">#REF!</definedName>
    <definedName name="cjv">#REF!</definedName>
    <definedName name="CLASSS">#REF!</definedName>
    <definedName name="cm">#REF!</definedName>
    <definedName name="cm1.5">#REF!</definedName>
    <definedName name="cn">#REF!</definedName>
    <definedName name="code" localSheetId="1">'[63]segments-details'!$B$5:$B$371</definedName>
    <definedName name="Code" localSheetId="9" hidden="1">#REF!</definedName>
    <definedName name="Code" localSheetId="5" hidden="1">#REF!</definedName>
    <definedName name="Code" hidden="1">#REF!</definedName>
    <definedName name="com">#REF!</definedName>
    <definedName name="comp0001">[64]Work_sheet!#REF!</definedName>
    <definedName name="Company">#REF!</definedName>
    <definedName name="completion">#REF!</definedName>
    <definedName name="con_mixer">#REF!</definedName>
    <definedName name="con_pro">#REF!</definedName>
    <definedName name="conns.">#REF!</definedName>
    <definedName name="Constituency">#REF!</definedName>
    <definedName name="Construction">'[49]Bitumen trunk'!$W$1:$AN$196</definedName>
    <definedName name="cost">#REF!</definedName>
    <definedName name="Country">#REF!</definedName>
    <definedName name="cp">'[65]Lead statement ss5'!$C$28</definedName>
    <definedName name="cr">[39]DATA!$H$17</definedName>
    <definedName name="cr_mpl_divn_corenet_cn_mpl">#REF!</definedName>
    <definedName name="crs">#REF!</definedName>
    <definedName name="crsg">#REF!</definedName>
    <definedName name="crsrate">'[8]lead-st'!$L$12</definedName>
    <definedName name="crss">[8]rdamdata!$J$10</definedName>
    <definedName name="crush">[57]r!$F$30</definedName>
    <definedName name="crust">[65]Data.F8.BTR!#REF!</definedName>
    <definedName name="cshewcen">#REF!</definedName>
    <definedName name="cshewcenchrfoot">#REF!</definedName>
    <definedName name="cshewcenchrpb">#REF!</definedName>
    <definedName name="cshewcenchrped">#REF!</definedName>
    <definedName name="ct">#REF!</definedName>
    <definedName name="ct_basic">'[40]C-data'!#REF!</definedName>
    <definedName name="ctrhabstat">#REF!</definedName>
    <definedName name="cts_basic">#REF!</definedName>
    <definedName name="cut_holes_bw">#REF!</definedName>
    <definedName name="cut_holes_rcc">#REF!</definedName>
    <definedName name="CWL">'[51]MTC-estimate'!$I$6</definedName>
    <definedName name="CWSUMP">'[66]DATA-BASE'!$I$6:$T$22</definedName>
    <definedName name="d" localSheetId="11">#REF!</definedName>
    <definedName name="d" localSheetId="3">#REF!</definedName>
    <definedName name="d" localSheetId="4">#REF!</definedName>
    <definedName name="d" localSheetId="10">#REF!</definedName>
    <definedName name="d">#REF!</definedName>
    <definedName name="D.t">[67]data!#REF!</definedName>
    <definedName name="da" localSheetId="11">#REF!</definedName>
    <definedName name="da" localSheetId="4">#REF!</definedName>
    <definedName name="da" localSheetId="9">#REF!</definedName>
    <definedName name="da" localSheetId="10">#REF!</definedName>
    <definedName name="da" localSheetId="8">#REF!</definedName>
    <definedName name="da" localSheetId="5">#REF!</definedName>
    <definedName name="da">#REF!</definedName>
    <definedName name="dadoing">#REF!</definedName>
    <definedName name="data">#REF!</definedName>
    <definedName name="Data...CD">[68]Labour!$D$5</definedName>
    <definedName name="data1" hidden="1">#REF!</definedName>
    <definedName name="data2" hidden="1">#REF!</definedName>
    <definedName name="data3" localSheetId="9" hidden="1">#REF!</definedName>
    <definedName name="data3" localSheetId="5" hidden="1">#REF!</definedName>
    <definedName name="data3" hidden="1">#REF!</definedName>
    <definedName name="DATA6" localSheetId="11">#REF!</definedName>
    <definedName name="DATA6" localSheetId="4">#REF!</definedName>
    <definedName name="DATA6" localSheetId="10">#REF!</definedName>
    <definedName name="DATA6" localSheetId="8">#REF!</definedName>
    <definedName name="DATA6">#REF!</definedName>
    <definedName name="_xlnm.Database" localSheetId="1">#REF!</definedName>
    <definedName name="_xlnm.Database">#REF!</definedName>
    <definedName name="DBM">#REF!</definedName>
    <definedName name="dc">#REF!</definedName>
    <definedName name="DD" localSheetId="11">#REF!</definedName>
    <definedName name="DD" localSheetId="3">#REF!</definedName>
    <definedName name="DD" localSheetId="7">#REF!</definedName>
    <definedName name="DD" localSheetId="4">#REF!</definedName>
    <definedName name="DD" localSheetId="10">#REF!</definedName>
    <definedName name="DD" localSheetId="8">#REF!</definedName>
    <definedName name="DD" localSheetId="5">#REF!</definedName>
    <definedName name="DD">#REF!</definedName>
    <definedName name="DD20HB">[69]leads!$Q$39</definedName>
    <definedName name="ddd">#REF!</definedName>
    <definedName name="dddd">[70]leads!$H$7</definedName>
    <definedName name="dddddd">[71]leads!$H$7</definedName>
    <definedName name="dddddddd">#REF!</definedName>
    <definedName name="ddddddddddddd">#REF!</definedName>
    <definedName name="DDSAND">[69]leads!$Q$36</definedName>
    <definedName name="de">[50]Lead!#REF!</definedName>
    <definedName name="deaf">#REF!</definedName>
    <definedName name="DEE">[51]LEAD!$D$53</definedName>
    <definedName name="derse">[72]Lead!#REF!</definedName>
    <definedName name="description">[73]maya!$A$71:$A$98</definedName>
    <definedName name="df">[74]Lead!#REF!</definedName>
    <definedName name="dfd">[21]leads!$H$7</definedName>
    <definedName name="dfdddd">#REF!</definedName>
    <definedName name="dffg">#REF!</definedName>
    <definedName name="dfgghh">#REF!</definedName>
    <definedName name="dfsdfsfsdfsdfsdsdsdf">#REF!</definedName>
    <definedName name="dfsf">[61]Lead!#REF!</definedName>
    <definedName name="dglt">#REF!</definedName>
    <definedName name="dia" localSheetId="1">[75]Sheet2!$A$1:$B$9</definedName>
    <definedName name="dia">[76]Sheet2!$A$1:$B$9</definedName>
    <definedName name="DIAA">#REF!</definedName>
    <definedName name="dipu">#REF!</definedName>
    <definedName name="Discount" localSheetId="9" hidden="1">#REF!</definedName>
    <definedName name="Discount" localSheetId="5" hidden="1">#REF!</definedName>
    <definedName name="Discount" hidden="1">#REF!</definedName>
    <definedName name="display_area_2" hidden="1">#REF!</definedName>
    <definedName name="dist" localSheetId="1">#REF!</definedName>
    <definedName name="dist">#REF!</definedName>
    <definedName name="Dist_Abs">#REF!</definedName>
    <definedName name="Dist_Abstract">#REF!</definedName>
    <definedName name="div">[77]ABS!$F$21</definedName>
    <definedName name="DJD" localSheetId="8">#REF!</definedName>
    <definedName name="DJD">#REF!</definedName>
    <definedName name="DL">'[51]MTC-estimate'!$C$9</definedName>
    <definedName name="Dname">#REF!</definedName>
    <definedName name="door_one_m">#REF!</definedName>
    <definedName name="door_toilet">#REF!</definedName>
    <definedName name="DPP">#REF!</definedName>
    <definedName name="drain">#REF!</definedName>
    <definedName name="drgfuj">#REF!</definedName>
    <definedName name="DRY_ROLLING">#REF!</definedName>
    <definedName name="ds">#REF!</definedName>
    <definedName name="dse">[78]v!#REF!</definedName>
    <definedName name="dss">#REF!</definedName>
    <definedName name="dt" localSheetId="7">#REF!</definedName>
    <definedName name="dt" localSheetId="1">[79]Data!#REF!</definedName>
    <definedName name="dt" localSheetId="4">[80]data!#REF!</definedName>
    <definedName name="dt">[81]data!#REF!</definedName>
    <definedName name="dust">#REF!</definedName>
    <definedName name="E" hidden="1">{"'ridftotal'!$A$4:$S$27"}</definedName>
    <definedName name="E_W_CARTED_FMC">#REF!</definedName>
    <definedName name="E_W_SIDE">#N/A</definedName>
    <definedName name="E_W_SIDE_FMC_NO">#REF!</definedName>
    <definedName name="E_W_SIDE_FMC_PR">#REF!</definedName>
    <definedName name="E_W_SIDE_OMC">#REF!</definedName>
    <definedName name="earthld" localSheetId="1">[82]leads!$A$1:$N$203</definedName>
    <definedName name="earthld">#REF!</definedName>
    <definedName name="ec">[83]m!$M$3</definedName>
    <definedName name="EE">[51]LEAD!$H$53</definedName>
    <definedName name="eee" localSheetId="1">#REF!</definedName>
    <definedName name="eee">#REF!</definedName>
    <definedName name="eerws">#REF!</definedName>
    <definedName name="egar">[84]Material!$D$117</definedName>
    <definedName name="Email" localSheetId="11">#REF!</definedName>
    <definedName name="Email">#REF!</definedName>
    <definedName name="enamel">[85]rates!$D$9</definedName>
    <definedName name="enamel_door_paint">#REF!</definedName>
    <definedName name="enamel_grill_paint">#REF!</definedName>
    <definedName name="er">#REF!</definedName>
    <definedName name="EW">[44]maya!$A$1:$A$2</definedName>
    <definedName name="EW_A">[39]DATA!$H$32</definedName>
    <definedName name="EW_B">[39]DATA!$H$37</definedName>
    <definedName name="ewe">#REF!</definedName>
    <definedName name="EWSTM">[86]ewst!$E$13:$R$172</definedName>
    <definedName name="ewstmt">[87]bundqty!$E$60:$R$220</definedName>
    <definedName name="excavation">#REF!</definedName>
    <definedName name="Excel_BuiltIn__FilterDatabase_5">#REF!</definedName>
    <definedName name="Excel_BuiltIn__FilterDatabase_6">#REF!</definedName>
    <definedName name="Excel_BuiltIn_Print_Area_3">#REF!</definedName>
    <definedName name="Excel_BuiltIn_Print_Titles">NA()</definedName>
    <definedName name="f" localSheetId="11">#REF!</definedName>
    <definedName name="f" localSheetId="7">#REF!</definedName>
    <definedName name="f" localSheetId="4">#REF!</definedName>
    <definedName name="f" localSheetId="10">#REF!</definedName>
    <definedName name="f" localSheetId="8">#REF!</definedName>
    <definedName name="f" localSheetId="5">#REF!</definedName>
    <definedName name="f">#REF!</definedName>
    <definedName name="FAB">[39]DATA!$H$199</definedName>
    <definedName name="fabchr">#REF!</definedName>
    <definedName name="Fax">#REF!</definedName>
    <definedName name="FCode" hidden="1">#REF!</definedName>
    <definedName name="fd">#REF!</definedName>
    <definedName name="Feeder_Road_Sections">[49]Feeder!$A$1:$L$386</definedName>
    <definedName name="ffff" localSheetId="11">#REF!</definedName>
    <definedName name="ffff" localSheetId="1">#REF!</definedName>
    <definedName name="ffff">#REF!</definedName>
    <definedName name="fg">[68]Material!$D$110</definedName>
    <definedName name="FGD" hidden="1">{"'ridftotal'!$A$4:$S$27"}</definedName>
    <definedName name="fgdfgdfgdf">[88]v!$A$2:$E$51</definedName>
    <definedName name="FGHH" hidden="1">{"'ridftotal'!$A$4:$S$27"}</definedName>
    <definedName name="fgsdgh">[89]Labour!$D$15</definedName>
    <definedName name="filling_earth">#REF!</definedName>
    <definedName name="filling_gravel">#REF!</definedName>
    <definedName name="fineaggregate">#REF!</definedName>
    <definedName name="finished" localSheetId="11">#REF!</definedName>
    <definedName name="finished" localSheetId="3">#REF!</definedName>
    <definedName name="finished" localSheetId="4">#REF!</definedName>
    <definedName name="finished" localSheetId="9">#REF!</definedName>
    <definedName name="finished" localSheetId="10">#REF!</definedName>
    <definedName name="finished" localSheetId="8">#REF!</definedName>
    <definedName name="finished" localSheetId="5">#REF!</definedName>
    <definedName name="finished">#REF!</definedName>
    <definedName name="fiw">#REF!</definedName>
    <definedName name="floor_ceramic">#REF!</definedName>
    <definedName name="floor_chequered">#REF!</definedName>
    <definedName name="floor_kadapa">#REF!</definedName>
    <definedName name="floor_shahbad">#REF!</definedName>
    <definedName name="FoundConc">[44]maya!$A$3:$A$6</definedName>
    <definedName name="fp">#REF!</definedName>
    <definedName name="fresh">[90]r!$F$30</definedName>
    <definedName name="fsc">#REF!</definedName>
    <definedName name="fsiii0">#REF!</definedName>
    <definedName name="fsiiiv">#REF!</definedName>
    <definedName name="fsiv0">#REF!</definedName>
    <definedName name="FW">#REF!</definedName>
    <definedName name="g" localSheetId="11">#REF!</definedName>
    <definedName name="g" localSheetId="3">#REF!</definedName>
    <definedName name="g" localSheetId="4">#REF!</definedName>
    <definedName name="g" localSheetId="9">#REF!</definedName>
    <definedName name="g" localSheetId="10">#REF!</definedName>
    <definedName name="g" localSheetId="8">#REF!</definedName>
    <definedName name="g" localSheetId="5">#REF!</definedName>
    <definedName name="g">#REF!</definedName>
    <definedName name="g_lead">#REF!</definedName>
    <definedName name="gagan">[84]Material!$D$113</definedName>
    <definedName name="gf">[68]Material!$D$109</definedName>
    <definedName name="gg">'[91]Plant &amp;  Machinery'!$G$53</definedName>
    <definedName name="gggg">#REF!</definedName>
    <definedName name="ggggg">#REF!</definedName>
    <definedName name="gh">'[92]Plant &amp;  Machinery'!$G$11</definedName>
    <definedName name="ghhh">[92]Labour!$D$3</definedName>
    <definedName name="GHJK" hidden="1">{"'ridftotal'!$A$4:$S$27"}</definedName>
    <definedName name="GHJKJK" hidden="1">{"'ridftotal'!$A$4:$S$27"}</definedName>
    <definedName name="ghsh">[89]Labour!$D$18</definedName>
    <definedName name="giall">[59]Sheet1!$B$120:$B$243</definedName>
    <definedName name="gib">#REF!</definedName>
    <definedName name="gispecials">[59]Sheet1!$B$120:$B$234</definedName>
    <definedName name="Glazed_coloured_tiles_for_Dadooing">#REF!</definedName>
    <definedName name="GLOADING">#REF!</definedName>
    <definedName name="gls">'[93]Nspt-smp-final-ORIGINAL'!$U$8:$U$56</definedName>
    <definedName name="GN" hidden="1">{"'ridftotal'!$A$4:$S$27"}</definedName>
    <definedName name="goo" localSheetId="11">#REF!</definedName>
    <definedName name="goo" localSheetId="3">#REF!</definedName>
    <definedName name="goo" localSheetId="4">#REF!</definedName>
    <definedName name="goo" localSheetId="9">#REF!</definedName>
    <definedName name="goo" localSheetId="10">#REF!</definedName>
    <definedName name="goo" localSheetId="8">#REF!</definedName>
    <definedName name="goo" localSheetId="5">#REF!</definedName>
    <definedName name="goo">#REF!</definedName>
    <definedName name="GPC">#REF!</definedName>
    <definedName name="GPname">#REF!</definedName>
    <definedName name="grade1">#REF!</definedName>
    <definedName name="grade2">#REF!</definedName>
    <definedName name="grade3">#REF!</definedName>
    <definedName name="granite">[85]rates!$E$91</definedName>
    <definedName name="granolithic_floor">#REF!</definedName>
    <definedName name="grant">#REF!</definedName>
    <definedName name="gravel">#REF!</definedName>
    <definedName name="Grstone">#REF!</definedName>
    <definedName name="gsb">#REF!</definedName>
    <definedName name="GSN">'[51]MTC-estimate'!$I$9</definedName>
    <definedName name="GSP">[39]DATA!$H$233</definedName>
    <definedName name="gtrothpfinal">#REF!</definedName>
    <definedName name="GULOADING">#REF!</definedName>
    <definedName name="gum">[85]rates!$D$31</definedName>
    <definedName name="gumtape">[85]rates!$D$32</definedName>
    <definedName name="Gunduvarigudem">#REF!</definedName>
    <definedName name="GUS">#REF!</definedName>
    <definedName name="GUSAUX">'[94]Global factors'!$B$3</definedName>
    <definedName name="GUSSW">'[94]Global factors'!$B$2</definedName>
    <definedName name="GUSUSD">#REF!</definedName>
    <definedName name="gyfc">#REF!</definedName>
    <definedName name="H" hidden="1">{"'ridftotal'!$A$4:$S$27"}</definedName>
    <definedName name="hab_information">#REF!</definedName>
    <definedName name="Hab_Survey_All_Sources">#REF!</definedName>
    <definedName name="Habitaions_Final">#REF!</definedName>
    <definedName name="habs">#REF!</definedName>
    <definedName name="handle">[85]rates!$D$39</definedName>
    <definedName name="HC">#REF!</definedName>
    <definedName name="HDM_III_INPUT_DATA">'[49]Bitumen trunk'!$BO$1:$DI$196</definedName>
    <definedName name="HDPE" localSheetId="1">[92]detls!$A$3:$O$18</definedName>
    <definedName name="HDPE">[92]detls!$A$3:$O$18</definedName>
    <definedName name="hdperates">'[95]HDPE-pipe-rates'!$I$33:$Z$38</definedName>
    <definedName name="hf">#REF!</definedName>
    <definedName name="hggg">[96]Material!$D$17</definedName>
    <definedName name="hgle">#REF!</definedName>
    <definedName name="hgle1">#REF!</definedName>
    <definedName name="hhh">'[97]Mp-team 1'!#REF!</definedName>
    <definedName name="HI" localSheetId="11">#REF!</definedName>
    <definedName name="HI">#REF!</definedName>
    <definedName name="HiddenRows" localSheetId="11" hidden="1">#REF!</definedName>
    <definedName name="HiddenRows" hidden="1">#REF!</definedName>
    <definedName name="HIFINI" localSheetId="11">#REF!</definedName>
    <definedName name="HIFINI">#REF!</definedName>
    <definedName name="hinges">[85]rates!$D$37</definedName>
    <definedName name="HJ" hidden="1">{"'ridftotal'!$A$4:$S$27"}</definedName>
    <definedName name="Hname">#REF!</definedName>
    <definedName name="HPM">[98]DISCOUNT!$B$4</definedName>
    <definedName name="HPMAUX">'[94]Global factors'!$B$8</definedName>
    <definedName name="HPMIO">'[94]Global factors'!$B$7</definedName>
    <definedName name="HPs_useful">#REF!</definedName>
    <definedName name="HTML_CodePage" hidden="1">1252</definedName>
    <definedName name="HTML_Control" hidden="1">{"'ridftotal'!$A$4:$S$27"}</definedName>
    <definedName name="HTML_Description" hidden="1">""</definedName>
    <definedName name="HTML_Email" hidden="1">""</definedName>
    <definedName name="HTML_Header" hidden="1">"ridftotal"</definedName>
    <definedName name="HTML_LastUpdate" hidden="1">"3/31/00"</definedName>
    <definedName name="HTML_LineAfter" hidden="1">FALSE</definedName>
    <definedName name="HTML_LineBefore" hidden="1">FALSE</definedName>
    <definedName name="HTML_Name" hidden="1">"PVKUTUMBA RAO"</definedName>
    <definedName name="HTML_OBDlg2" hidden="1">TRUE</definedName>
    <definedName name="HTML_OBDlg4" hidden="1">TRUE</definedName>
    <definedName name="HTML_OS" hidden="1">0</definedName>
    <definedName name="HTML_PathFile" hidden="1">"C:\MNMGEN\ridf5\MyHTML.htm"</definedName>
    <definedName name="HTML_Title" hidden="1">"absjanfeb2k"</definedName>
    <definedName name="HYD_EXCAVATOR">#REF!</definedName>
    <definedName name="HYSD">#REF!</definedName>
    <definedName name="i">#REF!</definedName>
    <definedName name="id10.0">'[63]int-Dia-hdpe'!$H$3:$H$27</definedName>
    <definedName name="id4.0">'[63]int-Dia-hdpe'!$E$3:$E$27</definedName>
    <definedName name="id6.0">'[63]int-Dia-hdpe'!$F$3:$F$27</definedName>
    <definedName name="id8.0">'[63]int-Dia-hdpe'!$G$3:$G$27</definedName>
    <definedName name="if">[99]Sheet3!$C$15</definedName>
    <definedName name="IK" hidden="1">{"'ridftotal'!$A$4:$S$27"}</definedName>
    <definedName name="impervious_coat">#REF!</definedName>
    <definedName name="Index" hidden="1">{"'ridftotal'!$A$4:$S$27"}</definedName>
    <definedName name="Installed_Spare">[100]Iocount!#REF!</definedName>
    <definedName name="interlocking">#REF!</definedName>
    <definedName name="IP">#REF!</definedName>
    <definedName name="item">[73]maya!$A$69:$A$107</definedName>
    <definedName name="j">[101]leads!$A$3:$E$108</definedName>
    <definedName name="Jakkannapet">[102]Material!$D$117</definedName>
    <definedName name="Javeed">#REF!</definedName>
    <definedName name="JBcode_14dig">#REF!</definedName>
    <definedName name="jd">#REF!</definedName>
    <definedName name="jk" hidden="1">{"'ridftotal'!$A$4:$S$27"}</definedName>
    <definedName name="JUNGLE">#REF!</definedName>
    <definedName name="JVSTONE">[69]leads!$Q$9</definedName>
    <definedName name="k">[103]leads!$A$3:$E$108</definedName>
    <definedName name="kishore">#REF!</definedName>
    <definedName name="KJ" hidden="1">{"'ridftotal'!$A$4:$S$27"}</definedName>
    <definedName name="kk" localSheetId="11">#REF!</definedName>
    <definedName name="kk" localSheetId="3">#REF!</definedName>
    <definedName name="kk" localSheetId="4">#REF!</definedName>
    <definedName name="kk" localSheetId="9">#REF!</definedName>
    <definedName name="kk" localSheetId="10">#REF!</definedName>
    <definedName name="kk" localSheetId="8">#REF!</definedName>
    <definedName name="kk" localSheetId="5">#REF!</definedName>
    <definedName name="kk">#REF!</definedName>
    <definedName name="kkkkk">#REF!</definedName>
    <definedName name="kkkkkk">[68]Material!$D$117</definedName>
    <definedName name="kl">[92]Labour!$D$3</definedName>
    <definedName name="km">#REF!</definedName>
    <definedName name="km10th">#REF!</definedName>
    <definedName name="km11th">#REF!</definedName>
    <definedName name="km12th">#REF!</definedName>
    <definedName name="km13th">#REF!</definedName>
    <definedName name="km14th">#REF!</definedName>
    <definedName name="km16th">#REF!</definedName>
    <definedName name="km17th">#REF!</definedName>
    <definedName name="km18th">#REF!</definedName>
    <definedName name="km19th">#REF!</definedName>
    <definedName name="km20th">#REF!</definedName>
    <definedName name="km2nd">#REF!</definedName>
    <definedName name="km3rd">#REF!</definedName>
    <definedName name="km4th">#REF!</definedName>
    <definedName name="km5th">#REF!</definedName>
    <definedName name="km6th">#REF!</definedName>
    <definedName name="km7th">#REF!</definedName>
    <definedName name="km8th">#REF!</definedName>
    <definedName name="km9th">#REF!</definedName>
    <definedName name="Knr" localSheetId="1">#REF!</definedName>
    <definedName name="Knr">#REF!</definedName>
    <definedName name="l">[104]Labour!$D$8</definedName>
    <definedName name="L_Bhisti" localSheetId="11">[105]Labour!$D$3</definedName>
    <definedName name="L_Bhisti" localSheetId="4">[106]Labour!$D$3</definedName>
    <definedName name="L_Bhisti">[107]Labour!$D$3</definedName>
    <definedName name="L_BISTI">#REF!</definedName>
    <definedName name="L_BitumenSprayer">[103]Labour!$D$4</definedName>
    <definedName name="L_Blacksmith" localSheetId="11">[105]Labour!$D$5</definedName>
    <definedName name="L_Blacksmith" localSheetId="4">[106]Labour!$D$5</definedName>
    <definedName name="L_Blacksmith">[107]Labour!$D$5</definedName>
    <definedName name="L_Blaster">[108]Labour!$D$6</definedName>
    <definedName name="L_BSMIT">#REF!</definedName>
    <definedName name="L_Carpenter_1stClass">[109]Labour!$D$7</definedName>
    <definedName name="L_ChipsSpreader">[103]Labour!$D$8</definedName>
    <definedName name="L_Chiseller">[109]Labour!$D$9</definedName>
    <definedName name="L_CPENTER">#REF!</definedName>
    <definedName name="L_Dresser_Skilled">[109]Labour!$D$10</definedName>
    <definedName name="L_Driller">[108]Labour!$D$11</definedName>
    <definedName name="L_ELECRICIAN">#REF!</definedName>
    <definedName name="L_Fitter">[110]Labour!$D$13</definedName>
    <definedName name="L_Mason_1stClass" localSheetId="11">[105]Labour!$D$14</definedName>
    <definedName name="L_Mason_1stClass" localSheetId="4">[106]Labour!$D$14</definedName>
    <definedName name="L_Mason_1stClass">[107]Labour!$D$14</definedName>
    <definedName name="L_Mason_2ndClass" localSheetId="11">[105]Labour!$D$15</definedName>
    <definedName name="L_Mason_2ndClass" localSheetId="4">[106]Labour!$D$15</definedName>
    <definedName name="L_Mason_2ndClass">[107]Labour!$D$15</definedName>
    <definedName name="L_MASON1">#REF!</definedName>
    <definedName name="L_MASON2">#REF!</definedName>
    <definedName name="L_Mate" localSheetId="11">[105]Labour!$D$16</definedName>
    <definedName name="L_Mate" localSheetId="4">[106]Labour!$D$16</definedName>
    <definedName name="L_Mate">[107]Labour!$D$16</definedName>
    <definedName name="L_MAZDOOES">#REF!</definedName>
    <definedName name="L_Mazdoor" localSheetId="1">[110]Labour!$D$17</definedName>
    <definedName name="L_Mazdoor">[110]Labour!$D$17</definedName>
    <definedName name="L_Mazdoor_Semi" localSheetId="11">[105]Labour!$D$18</definedName>
    <definedName name="L_Mazdoor_Semi" localSheetId="4">[106]Labour!$D$18</definedName>
    <definedName name="L_Mazdoor_Semi">[107]Labour!$D$18</definedName>
    <definedName name="L_Mazdoor_Skilled" localSheetId="11">[105]Labour!$D$19</definedName>
    <definedName name="L_Mazdoor_Skilled" localSheetId="4">[106]Labour!$D$19</definedName>
    <definedName name="L_Mazdoor_Skilled">[107]Labour!$D$19</definedName>
    <definedName name="L_MAZDOORSK">#REF!</definedName>
    <definedName name="L_MAZDOORUS">#REF!</definedName>
    <definedName name="L_Painter_1stClass">[109]Labour!$D$20</definedName>
    <definedName name="L_Plumber">[109]Labour!$D$21</definedName>
    <definedName name="L_SURVEYER">#REF!</definedName>
    <definedName name="L_Surveyor" localSheetId="11">[105]Labour!$D$22</definedName>
    <definedName name="L_Surveyor" localSheetId="4">[106]Labour!$D$22</definedName>
    <definedName name="L_Surveyor">[107]Labour!$D$22</definedName>
    <definedName name="L_WhiteWasher">[109]Labour!$D$23</definedName>
    <definedName name="lacs">#REF!</definedName>
    <definedName name="lakshmi">[111]Material!$D$113</definedName>
    <definedName name="lali">#REF!</definedName>
    <definedName name="laminate">[85]rates!$D$7</definedName>
    <definedName name="LBM">#REF!</definedName>
    <definedName name="lbrick" localSheetId="11">#REF!</definedName>
    <definedName name="lbrick">#REF!</definedName>
    <definedName name="LCN">#REF!</definedName>
    <definedName name="LCNAUX">'[94]Global factors'!$B$5</definedName>
    <definedName name="LCS">#REF!</definedName>
    <definedName name="lead" localSheetId="11">#REF!</definedName>
    <definedName name="lead" localSheetId="4">#REF!</definedName>
    <definedName name="lead" localSheetId="10">#REF!</definedName>
    <definedName name="lead" localSheetId="5">#REF!</definedName>
    <definedName name="lead">#REF!</definedName>
    <definedName name="Lead_gravel">[50]Lead!$E$10</definedName>
    <definedName name="Lead_metal_mc" localSheetId="11">[112]Lead!$E$12</definedName>
    <definedName name="Lead_metal_mc">[113]Lead!$E$12</definedName>
    <definedName name="Lead_Metal_ss">[50]Lead!#REF!</definedName>
    <definedName name="lead_prin" localSheetId="11">#REF!</definedName>
    <definedName name="lead_prin" localSheetId="3">#REF!</definedName>
    <definedName name="lead_prin" localSheetId="4">#REF!</definedName>
    <definedName name="lead_prin" localSheetId="9">#REF!</definedName>
    <definedName name="lead_prin" localSheetId="10">#REF!</definedName>
    <definedName name="lead_prin" localSheetId="8">#REF!</definedName>
    <definedName name="lead_prin" localSheetId="5">#REF!</definedName>
    <definedName name="lead_prin">#REF!</definedName>
    <definedName name="Lead_sand_filling">[50]Lead!$E$11</definedName>
    <definedName name="Lead_sand_mortor" localSheetId="11">[112]Lead!$E$19</definedName>
    <definedName name="Lead_sand_mortor">[113]Lead!$E$19</definedName>
    <definedName name="Lead_stone" localSheetId="11">[112]Lead!$E$7</definedName>
    <definedName name="Lead_stone">[113]Lead!$E$7</definedName>
    <definedName name="lead3" localSheetId="11">#REF!</definedName>
    <definedName name="lead3" localSheetId="3">#REF!</definedName>
    <definedName name="lead3" localSheetId="4">#REF!</definedName>
    <definedName name="lead3" localSheetId="9">#REF!</definedName>
    <definedName name="lead3" localSheetId="10">#REF!</definedName>
    <definedName name="lead3" localSheetId="8">#REF!</definedName>
    <definedName name="lead3" localSheetId="5">#REF!</definedName>
    <definedName name="lead3">#REF!</definedName>
    <definedName name="leada">#REF!</definedName>
    <definedName name="leadprin" localSheetId="11">#REF!</definedName>
    <definedName name="leadprin" localSheetId="3">#REF!</definedName>
    <definedName name="leadprin" localSheetId="4">#REF!</definedName>
    <definedName name="leadprin" localSheetId="9">#REF!</definedName>
    <definedName name="leadprin" localSheetId="10">#REF!</definedName>
    <definedName name="leadprin" localSheetId="8">#REF!</definedName>
    <definedName name="leadprin" localSheetId="5">#REF!</definedName>
    <definedName name="leadprin">#REF!</definedName>
    <definedName name="leads">#REF!</definedName>
    <definedName name="leads1">[114]leads!$A$3:$F$53</definedName>
    <definedName name="leads11">[1]leads!$A$3:$E$107</definedName>
    <definedName name="leads2">[115]leads!$A$3:$E$307</definedName>
    <definedName name="legend">#REF!</definedName>
    <definedName name="LEN">#REF!</definedName>
    <definedName name="lfo">[99]Sheet3!$C$16</definedName>
    <definedName name="lgravel">#REF!</definedName>
    <definedName name="lgt">'[40]C-data'!$F$25</definedName>
    <definedName name="li">[87]Data!$G$7</definedName>
    <definedName name="lift_f1">#REF!</definedName>
    <definedName name="lift_f2">#REF!</definedName>
    <definedName name="lift_f3">#REF!</definedName>
    <definedName name="lift_f4">#REF!</definedName>
    <definedName name="lift_rcc_1">#REF!</definedName>
    <definedName name="lift_rcc_2">#REF!</definedName>
    <definedName name="lift_rcc_3">#REF!</definedName>
    <definedName name="lift_rcc_4">#REF!</definedName>
    <definedName name="LKJH">[116]Labour!$D$5</definedName>
    <definedName name="LLL">#REF!</definedName>
    <definedName name="LM">'[94]Global factors'!$B$9</definedName>
    <definedName name="LMAUX">'[94]Global factors'!$B$10</definedName>
    <definedName name="lmc">#REF!</definedName>
    <definedName name="lock">[85]rates!$D$45</definedName>
    <definedName name="lp">[68]Material!$D$114</definedName>
    <definedName name="lpiw">#REF!</definedName>
    <definedName name="lrstone">#REF!</definedName>
    <definedName name="lsand">#REF!</definedName>
    <definedName name="LSNO1">[116]Lead!$N$7</definedName>
    <definedName name="LSNO24">[116]Lead!$N$26</definedName>
    <definedName name="LSNO26">[116]Lead!$N$28</definedName>
    <definedName name="LSNO3">[116]Lead!$N$9</definedName>
    <definedName name="lss" localSheetId="11">#REF!</definedName>
    <definedName name="lss">#REF!</definedName>
    <definedName name="lstone" localSheetId="11">#REF!</definedName>
    <definedName name="lstone">#REF!</definedName>
    <definedName name="lw" localSheetId="11">#REF!</definedName>
    <definedName name="lw">#REF!</definedName>
    <definedName name="lxg">#REF!</definedName>
    <definedName name="m">#REF!</definedName>
    <definedName name="M_ACPipe_100">[108]Material!$D$3</definedName>
    <definedName name="M_Aggregate_10" localSheetId="11">[105]Material!$D$17</definedName>
    <definedName name="M_Aggregate_10" localSheetId="4">[106]Material!$D$17</definedName>
    <definedName name="M_Aggregate_10">[107]Material!$D$17</definedName>
    <definedName name="M_Aggregate_20" localSheetId="11">[105]Material!$D$18</definedName>
    <definedName name="M_Aggregate_20" localSheetId="4">[106]Material!$D$18</definedName>
    <definedName name="M_Aggregate_20">[107]Material!$D$18</definedName>
    <definedName name="M_Aggregate_224_236m_WMM">[109]Material!$D$26</definedName>
    <definedName name="M_Aggregate_375mmMaximum_224_56mm" localSheetId="11">[105]Material!$D$4</definedName>
    <definedName name="M_Aggregate_375mmMaximum_224_56mm" localSheetId="4">[106]Material!$D$4</definedName>
    <definedName name="M_Aggregate_375mmMaximum_224_56mm">[107]Material!$D$4</definedName>
    <definedName name="M_Aggregate_375mmMaximum_45_225mm">[109]Material!$D$5</definedName>
    <definedName name="M_Aggregate_375mmMaximum_Below_56mm">[109]Material!$D$6</definedName>
    <definedName name="M_Aggregate_40" localSheetId="11">[105]Material!$D$19</definedName>
    <definedName name="M_Aggregate_40" localSheetId="4">[106]Material!$D$19</definedName>
    <definedName name="M_Aggregate_40">[107]Material!$D$19</definedName>
    <definedName name="M_Aggregate_45_224m_WMM">[109]Material!$D$27</definedName>
    <definedName name="M_Aggregate_53mmMaximum_225_56mm">[109]Material!$D$7</definedName>
    <definedName name="M_Aggregate_53mmMaximum_63_45mm">[109]Material!$D$8</definedName>
    <definedName name="M_Aggregate_53mmMaximum_below_56mm">[109]Material!$D$9</definedName>
    <definedName name="M_Aggregate_Crushable_GradeI">[109]Material!$D$20</definedName>
    <definedName name="M_Aggregate_Crushable_GradeII">[117]Material!$D$21</definedName>
    <definedName name="M_Aggregate_Crushable_GradeIII">[117]Material!$D$22</definedName>
    <definedName name="M_Aggregate_GradeI_40mmNominal_10_5mm">[109]Material!$D$10</definedName>
    <definedName name="M_Aggregate_GradeI_40mmNominal_25_10mm">[109]Material!$D$11</definedName>
    <definedName name="M_Aggregate_GradeI_40mmNominal_3725_25mm">[109]Material!$D$12</definedName>
    <definedName name="M_Aggregate_GradeI_40mmNominal_5mm">[109]Material!$D$13</definedName>
    <definedName name="M_Aggregate_GradeI_90_45mm">[109]Material!$D$23</definedName>
    <definedName name="M_Aggregate_GradeII_19mmNominal_10_5mm">[118]Material!$D$14</definedName>
    <definedName name="M_Aggregate_GradeII_19mmNominal_25_10mm">[118]Material!$D$15</definedName>
    <definedName name="M_Aggregate_GradeII_19mmNominal_5mm_below">[118]Material!$D$16</definedName>
    <definedName name="M_Aggregate_GradeII_63_45mm">[117]Material!$D$24</definedName>
    <definedName name="M_Aggregate_GradeIII_53_224mm">[117]Material!$D$25</definedName>
    <definedName name="M_Aggregates_53_22.4mm_at_Site">[119]Material!$E$37</definedName>
    <definedName name="M_Aggregates_63_45mm_at_Site">[119]Material!$E$40</definedName>
    <definedName name="M_Aggregates_90_45mm_at_Site">[119]Material!$E$41</definedName>
    <definedName name="M_AIRCOMP170">#REF!</definedName>
    <definedName name="M_AIRCOMP210">#REF!</definedName>
    <definedName name="M_AluminiumSheeting_15mm">[109]Material!$D$28</definedName>
    <definedName name="M_AluminiumStuds_100_100_Lense">[109]Material!$D$29</definedName>
    <definedName name="M_Bamboo_1stClass_85_100mm_25m_long">[109]Material!$D$31</definedName>
    <definedName name="M_Bamboo_1stClass_85_100mm_2m_long">[109]Material!$D$30</definedName>
    <definedName name="M_Bamboo_1stClass_85_100mm_3m_long">[109]Material!$D$32</definedName>
    <definedName name="M_Bamboo_1stClass_85_100mm_45_55m_long">[109]Material!$D$33</definedName>
    <definedName name="M_Bamboo_2ndClass_75mm_18_25m_long">[109]Material!$D$34</definedName>
    <definedName name="M_Bamboo_2ndClass_75mm_21_30m_long">[109]Material!$D$35</definedName>
    <definedName name="M_BarbedWire">[109]Material!$D$36</definedName>
    <definedName name="M_BindingMaterial">[109]Material!$D$37</definedName>
    <definedName name="M_BindingWire">[108]Material!$D$38</definedName>
    <definedName name="M_Bitumen_CRM">[118]Material!$D$39</definedName>
    <definedName name="M_Bitumen_NRM">[118]Material!$D$40</definedName>
    <definedName name="M_Bitumen_PM">[118]Material!$D$41</definedName>
    <definedName name="M_Bitumen_S65">[103]Material!$D$42</definedName>
    <definedName name="M_Bitumen_S90">[103]Material!$D$43</definedName>
    <definedName name="M_BitumenEmulsion_RS1">[118]Material!$D$44</definedName>
    <definedName name="M_BitumenEmulsion_SS1" localSheetId="11">[105]Material!$D$45</definedName>
    <definedName name="M_BitumenEmulsion_SS1" localSheetId="4">[106]Material!$D$45</definedName>
    <definedName name="M_BitumenEmulsion_SS1">[107]Material!$D$45</definedName>
    <definedName name="M_BitumenSealant" localSheetId="11">[105]Material!$D$46</definedName>
    <definedName name="M_BitumenSealant" localSheetId="4">[106]Material!$D$46</definedName>
    <definedName name="M_BitumenSealant">[107]Material!$D$46</definedName>
    <definedName name="M_Blasted_Rubble">[108]Material!$D$47</definedName>
    <definedName name="M_BlastingMaterial">[108]Material!$D$48</definedName>
    <definedName name="M_BondStone_400_150_150mm">[108]Material!$D$49</definedName>
    <definedName name="M_Brick_1stClass">[108]Material!$D$50</definedName>
    <definedName name="M_BROOMER">#REF!</definedName>
    <definedName name="M_CC_CUTTER">#REF!</definedName>
    <definedName name="M_CCMIXER">#REF!</definedName>
    <definedName name="M_Cement" localSheetId="11">[105]Material!$D$51</definedName>
    <definedName name="M_Cement" localSheetId="4">[106]Material!$D$51</definedName>
    <definedName name="M_Cement">[107]Material!$D$51</definedName>
    <definedName name="M_CementPrimer">[109]Material!$D$52</definedName>
    <definedName name="M_CHIPSPREDER">#REF!</definedName>
    <definedName name="M_ChlorpreneElastomer_OR_ClosedCellFoamSealingElement">[110]Material!$D$53</definedName>
    <definedName name="M_CompensationForEarthTakenFromPrivateLand">[103]Material!$D$54</definedName>
    <definedName name="M_CompressibleFibreBoard">[110]Material!$D$55</definedName>
    <definedName name="M_CopperPlate">[110]Material!$D$56</definedName>
    <definedName name="M_CorrosionResistantStructuralSteelGrating">[120]Material!$D$58</definedName>
    <definedName name="M_CRANE8T">#REF!</definedName>
    <definedName name="M_CreditForExcavatedRock">[109]Material!$D$59</definedName>
    <definedName name="M_CrushedSand_OR_Grit">[118]Material!$D$61</definedName>
    <definedName name="M_CrushedSlag">[109]Material!$D$62</definedName>
    <definedName name="M_CrushedStoneAggregate_265_75">[109]Material!$D$63</definedName>
    <definedName name="M_CrushedStoneChipping_132">[118]Material!$D$64</definedName>
    <definedName name="M_CrushedStoneChipping_67mm_100Passing_112mm">[118]Material!$D$65</definedName>
    <definedName name="M_CrushedStoneChipping_67mm_100Passing_95mm">[118]Material!$D$66</definedName>
    <definedName name="M_CrushedStoneChipping_95">[118]Material!$D$67</definedName>
    <definedName name="M_CrushedStoneCoarseAggregatePassing_53mm">[103]Material!$D$68</definedName>
    <definedName name="M_CuringCompound" localSheetId="11">[105]Material!$D$69</definedName>
    <definedName name="M_CuringCompound" localSheetId="4">[106]Material!$D$69</definedName>
    <definedName name="M_CuringCompound">[107]Material!$D$69</definedName>
    <definedName name="M_DebondingStrips" localSheetId="11">[105]Material!$D$70</definedName>
    <definedName name="M_DebondingStrips" localSheetId="4">[106]Material!$D$70</definedName>
    <definedName name="M_DebondingStrips">[107]Material!$D$70</definedName>
    <definedName name="M_DOZERD50">#REF!</definedName>
    <definedName name="M_EdgeStone_450_350_200mm">[109]Material!$D$72</definedName>
    <definedName name="M_ElastomericBearingAssembly">[108]Material!$D$73</definedName>
    <definedName name="M_ElectricDetonator">[108]Material!$D$74</definedName>
    <definedName name="M_ELEGEN">#REF!</definedName>
    <definedName name="M_EpoxyPaint">[109]Material!$D$75</definedName>
    <definedName name="M_EXCAVATOR9">#REF!</definedName>
    <definedName name="M_FarmyardManure">[109]Material!$D$77</definedName>
    <definedName name="M_FevicolAdhesive">[109]Material!$D$78</definedName>
    <definedName name="M_FilterMedia">[108]Material!$D$79</definedName>
    <definedName name="M_FineAggregate_CrushedSand">[109]Material!$D$80</definedName>
    <definedName name="M_FRONTLOADER">#REF!</definedName>
    <definedName name="M_GalvanisedAngle">[110]Material!$D$81</definedName>
    <definedName name="M_Gelatine_80">[121]Material!$D$83</definedName>
    <definedName name="M_GIPipe_100mm">[120]Material!$D$84</definedName>
    <definedName name="M_GIPipe_50mm">[109]Material!$D$85</definedName>
    <definedName name="M_GIWires">[109]Material!$D$86</definedName>
    <definedName name="M_GradedStoneAggregate">[109]Material!$D$87</definedName>
    <definedName name="M_GranularMaterial">[108]Material!$D$88</definedName>
    <definedName name="M_HandBrokenMetal_40mm">[118]Material!$D$89</definedName>
    <definedName name="M_HMP40">#REF!</definedName>
    <definedName name="M_ICRUSHER">#REF!</definedName>
    <definedName name="M_Indigo">[109]Material!$D$90</definedName>
    <definedName name="M_InterlockingBlocks_60mm">[118]Material!$D$91</definedName>
    <definedName name="M_InterlockingBlocks_80mm">[118]Material!$D$92</definedName>
    <definedName name="M_JointFillerBoard" localSheetId="11">[105]Material!$D$93</definedName>
    <definedName name="M_JointFillerBoard" localSheetId="4">[106]Material!$D$93</definedName>
    <definedName name="M_JointFillerBoard">[107]Material!$D$93</definedName>
    <definedName name="M_JuteNetting_OpenWeave_25mm">[109]Material!$D$94</definedName>
    <definedName name="M_JuteRope_12mm" localSheetId="11">[105]Material!$D$95</definedName>
    <definedName name="M_JuteRope_12mm" localSheetId="4">[106]Material!$D$95</definedName>
    <definedName name="M_JuteRope_12mm">[107]Material!$D$95</definedName>
    <definedName name="M_KeyAggregatesPassing_224mm">[103]Material!$D$96</definedName>
    <definedName name="m_lead">#REF!</definedName>
    <definedName name="M_Lime">[108]Material!$D$97</definedName>
    <definedName name="M_LocalWoodPiles_1stClass">[109]Material!$D$99</definedName>
    <definedName name="M_LocalWoodPiles_1stClass_100_75mm">[109]Material!$D$100</definedName>
    <definedName name="M_MOTORGRADER200">#REF!</definedName>
    <definedName name="M_MOTORGRADER50">#REF!</definedName>
    <definedName name="M_MS_Sheet_15mm">[109]Material!$D$105</definedName>
    <definedName name="M_MS_Sheet_2mm">[109]Material!$D$106</definedName>
    <definedName name="M_MSClamps">[108]Material!$D$102</definedName>
    <definedName name="M_MSFlat_StructuralSteel">[109]Material!$D$103</definedName>
    <definedName name="M_MSSheetTube_47_47mm_12_SWG">[109]Material!$D$104</definedName>
    <definedName name="M_Nuts_Bolts_Rivets">[109]Material!$D$107</definedName>
    <definedName name="M_Paint_SyntheticEnamel">[109]Material!$D$108</definedName>
    <definedName name="M_PAVER100">#REF!</definedName>
    <definedName name="M_PAVER75">#REF!</definedName>
    <definedName name="M_PD_BT">#REF!</definedName>
    <definedName name="M_PD_BTEM">#REF!</definedName>
    <definedName name="M_Plasticizer" localSheetId="11">[105]Material!$D$109</definedName>
    <definedName name="M_Plasticizer" localSheetId="4">[106]Material!$D$109</definedName>
    <definedName name="M_Plasticizer">[107]Material!$D$109</definedName>
    <definedName name="M_PolytheneSheet_125" localSheetId="11">[105]Material!$D$110</definedName>
    <definedName name="M_PolytheneSheet_125" localSheetId="4">[106]Material!$D$110</definedName>
    <definedName name="M_PolytheneSheet_125">[107]Material!$D$110</definedName>
    <definedName name="M_PolytheneSheething" localSheetId="11">[105]Material!$D$111</definedName>
    <definedName name="M_PolytheneSheething" localSheetId="4">[106]Material!$D$111</definedName>
    <definedName name="M_PolytheneSheething">[107]Material!$D$111</definedName>
    <definedName name="M_RCCPipeNP3_1000mm" localSheetId="11">[105]Material!$D$114</definedName>
    <definedName name="M_RCCPipeNP3_1000mm" localSheetId="4">[106]Material!$D$114</definedName>
    <definedName name="M_RCCPipeNP3_1000mm">[107]Material!$D$114</definedName>
    <definedName name="M_RCCPipeNP3_1200mm" localSheetId="11">[105]Material!$D$113</definedName>
    <definedName name="M_RCCPipeNP3_1200mm" localSheetId="4">[106]Material!$D$113</definedName>
    <definedName name="M_RCCPipeNP3_1200mm">[107]Material!$D$113</definedName>
    <definedName name="M_RCCPipeNP3_500mm" localSheetId="11">[105]Material!$D$117</definedName>
    <definedName name="M_RCCPipeNP3_500mm" localSheetId="4">[106]Material!$D$117</definedName>
    <definedName name="M_RCCPipeNP3_500mm">[107]Material!$D$117</definedName>
    <definedName name="M_RCCPipeNP3_750mm" localSheetId="11">[105]Material!$D$115</definedName>
    <definedName name="M_RCCPipeNP3_750mm" localSheetId="4">[106]Material!$D$115</definedName>
    <definedName name="M_RCCPipeNP3_750mm">[107]Material!$D$115</definedName>
    <definedName name="M_RCCPipeNP4_1000mm" localSheetId="11">[105]Material!$D$119</definedName>
    <definedName name="M_RCCPipeNP4_1000mm" localSheetId="4">[106]Material!$D$119</definedName>
    <definedName name="M_RCCPipeNP4_1000mm">[107]Material!$D$119</definedName>
    <definedName name="M_RCCPipeNP4_1200mm" localSheetId="11">[105]Material!$D$118</definedName>
    <definedName name="M_RCCPipeNP4_1200mm" localSheetId="4">[106]Material!$D$118</definedName>
    <definedName name="M_RCCPipeNP4_1200mm">[107]Material!$D$118</definedName>
    <definedName name="M_RCCPipeNP4_500mm" localSheetId="11">[105]Material!$D$122</definedName>
    <definedName name="M_RCCPipeNP4_500mm" localSheetId="4">[106]Material!$D$122</definedName>
    <definedName name="M_RCCPipeNP4_500mm">[107]Material!$D$122</definedName>
    <definedName name="M_RCCPipeNP4_750mm" localSheetId="11">[105]Material!$D$120</definedName>
    <definedName name="M_RCCPipeNP4_750mm" localSheetId="4">[106]Material!$D$120</definedName>
    <definedName name="M_RCCPipeNP4_750mm">[107]Material!$D$120</definedName>
    <definedName name="M_RedOxidePrimer">[109]Material!$D$123</definedName>
    <definedName name="M_RoadMarkingPaint">[109]Material!$D$124</definedName>
    <definedName name="M_ROLLER">#REF!</definedName>
    <definedName name="M_Sand_Coarse" localSheetId="11">[105]Material!$D$125</definedName>
    <definedName name="M_Sand_Coarse" localSheetId="4">[106]Material!$D$125</definedName>
    <definedName name="M_Sand_Coarse">[107]Material!$D$125</definedName>
    <definedName name="M_Sand_Fine" localSheetId="11">[105]Material!$D$126</definedName>
    <definedName name="M_Sand_Fine" localSheetId="4">[106]Material!$D$126</definedName>
    <definedName name="M_Sand_Fine">[107]Material!$D$126</definedName>
    <definedName name="M_Seeds">[109]Material!$D$127</definedName>
    <definedName name="M_SteelPipe_500mm">[110]Material!$D$128</definedName>
    <definedName name="M_SteelReinforcement_HYSDBars">[108]Material!$D$129</definedName>
    <definedName name="M_SteelReinforcement_MSRoundBars" localSheetId="11">[105]Material!$D$130</definedName>
    <definedName name="M_SteelReinforcement_MSRoundBars" localSheetId="4">[106]Material!$D$130</definedName>
    <definedName name="M_SteelReinforcement_MSRoundBars">[107]Material!$D$130</definedName>
    <definedName name="M_SteelReinforcement_TMTBars">[108]Material!$D$131</definedName>
    <definedName name="M_StoneBoulder_150mm_below">[103]Material!$D$132</definedName>
    <definedName name="M_StoneChips_12mm">[118]Material!$D$133</definedName>
    <definedName name="M_StoneCrushedAggregate_112_009mm">[118]Material!$D$135</definedName>
    <definedName name="M_StoneForCoarseRubbleMasonry_1stSort">[108]Material!$D$136</definedName>
    <definedName name="M_StoneForCoarseRubbleMasonry_2ndSort">[108]Material!$D$137</definedName>
    <definedName name="M_StoneForRandomRubbleMasonry">[108]Material!$D$138</definedName>
    <definedName name="M_StoneForStoneSetPavement">[109]Material!$D$139</definedName>
    <definedName name="M_StoneScreening_TypeA_132mm_Grade1">[109]Material!$D$140</definedName>
    <definedName name="M_StoneScreening_TypeB_112mm_Grade2">[109]Material!$D$142</definedName>
    <definedName name="M_StoneScreening_TypeB_112mm_Grade3">[109]Material!$D$143</definedName>
    <definedName name="M_StoneSpalls">[103]Material!$D$144</definedName>
    <definedName name="M_TANKER6K">#REF!</definedName>
    <definedName name="M_TIPPER">#REF!</definedName>
    <definedName name="M_TRACTORRIPPER">#REF!</definedName>
    <definedName name="M_TRACTORROTAVATOR">#REF!</definedName>
    <definedName name="M_TrafficCones">[109]Material!$D$145</definedName>
    <definedName name="M_VIBRATOR_N">#REF!</definedName>
    <definedName name="M_VIBRATOR_P">#REF!</definedName>
    <definedName name="M_VIBRATOR_S">#REF!</definedName>
    <definedName name="M_Water" localSheetId="11">[105]Material!$D$146</definedName>
    <definedName name="M_Water" localSheetId="4">[106]Material!$D$146</definedName>
    <definedName name="M_Water">[107]Material!$D$146</definedName>
    <definedName name="M_WellGradedGranularBaseMaterial_GradeA_236mm">[109]Material!$D$147</definedName>
    <definedName name="M_WellGradedGranularBaseMaterial_GradeA_265_475mm">[109]Material!$D$148</definedName>
    <definedName name="M_WellGradedGranularBaseMaterial_GradeA_53_265mm">[109]Material!$D$149</definedName>
    <definedName name="M_WellGradedGranularBaseMaterial_GradeB_236mm_below">[109]Material!$D$150</definedName>
    <definedName name="M_WellGradedGranularBaseMaterial_GradeB_265_475mm">[109]Material!$D$151</definedName>
    <definedName name="M_WellGradedGranularBaseMaterial_GradeC_236mm_below">[120]Material!$D$152</definedName>
    <definedName name="M_WellGradedGranularBaseMaterial_GradeC_95_475mm">[120]Material!$D$153</definedName>
    <definedName name="M_WellGradedMateralForSubbase_GradeI_236mm_below">[109]Material!$D$154</definedName>
    <definedName name="M_WellGradedMateralForSubbase_GradeI_53_95mm">[109]Material!$D$155</definedName>
    <definedName name="M_WellGradedMateralForSubbase_GradeI_95_236mm">[109]Material!$D$156</definedName>
    <definedName name="M_WellGradedMateralForSubbase_GradeII_236mm_below">[109]Material!$D$157</definedName>
    <definedName name="M_WellGradedMateralForSubbase_GradeII_265_95mm">[109]Material!$D$158</definedName>
    <definedName name="M_WellGradedMateralForSubbase_GradeII_95_236mm">[109]Material!$D$159</definedName>
    <definedName name="M_WellGradedMateralForSubbase_GradeIII_236mm_below">[109]Material!$D$160</definedName>
    <definedName name="M_WellGradedMateralForSubbase_GradeIII_475_236mm">[109]Material!$D$161</definedName>
    <definedName name="M_WellGradedMateralForSubbase_GradeIII_95_475mm">[109]Material!$D$162</definedName>
    <definedName name="ma">#REF!</definedName>
    <definedName name="machine_mix">#REF!</definedName>
    <definedName name="magnetic">[85]rates!$D$38</definedName>
    <definedName name="maj" localSheetId="11">#REF!</definedName>
    <definedName name="maj">#REF!</definedName>
    <definedName name="mal">[122]data!$H$67</definedName>
    <definedName name="MAN">[83]m!$B$149</definedName>
    <definedName name="mangalore">#REF!</definedName>
    <definedName name="mani">[123]leads!$H$7</definedName>
    <definedName name="manju">#REF!</definedName>
    <definedName name="manmazdoor">#REF!</definedName>
    <definedName name="map">'[40]C-data'!$F$115</definedName>
    <definedName name="mas_hab">[124]mas_hab!$A$1:$L$2239</definedName>
    <definedName name="mason_I">#REF!</definedName>
    <definedName name="mason_II">#REF!</definedName>
    <definedName name="mason1">[125]leads!$H$4</definedName>
    <definedName name="mason2">[125]leads!$H$5</definedName>
    <definedName name="MASTICK">#REF!</definedName>
    <definedName name="maz">[60]leads!$J$3</definedName>
    <definedName name="mazdoor">[125]leads!$H$6</definedName>
    <definedName name="mazdoor_m">#REF!</definedName>
    <definedName name="mazdoor_w">#REF!</definedName>
    <definedName name="MC">#REF!</definedName>
    <definedName name="mcpl" localSheetId="11">#REF!</definedName>
    <definedName name="mcpl">#REF!</definedName>
    <definedName name="Melamine">#REF!</definedName>
    <definedName name="metal" localSheetId="11">#REF!</definedName>
    <definedName name="metal" localSheetId="3">#REF!</definedName>
    <definedName name="metal" localSheetId="4">#REF!</definedName>
    <definedName name="metal" localSheetId="9">#REF!</definedName>
    <definedName name="metal" localSheetId="10">#REF!</definedName>
    <definedName name="metal" localSheetId="8">#REF!</definedName>
    <definedName name="metal" localSheetId="5">#REF!</definedName>
    <definedName name="metal">#REF!</definedName>
    <definedName name="metal1" localSheetId="11">#REF!</definedName>
    <definedName name="metal1" localSheetId="3">#REF!</definedName>
    <definedName name="metal1" localSheetId="4">#REF!</definedName>
    <definedName name="metal1" localSheetId="9">#REF!</definedName>
    <definedName name="metal1" localSheetId="10">#REF!</definedName>
    <definedName name="metal1" localSheetId="8">#REF!</definedName>
    <definedName name="metal1" localSheetId="5">#REF!</definedName>
    <definedName name="metal1">#REF!</definedName>
    <definedName name="metal10">#REF!</definedName>
    <definedName name="metal11" localSheetId="11">#REF!</definedName>
    <definedName name="metal11" localSheetId="3">#REF!</definedName>
    <definedName name="metal11" localSheetId="4">#REF!</definedName>
    <definedName name="metal11" localSheetId="9">#REF!</definedName>
    <definedName name="metal11" localSheetId="10">#REF!</definedName>
    <definedName name="metal11" localSheetId="8">#REF!</definedName>
    <definedName name="metal11" localSheetId="5">#REF!</definedName>
    <definedName name="metal11">#REF!</definedName>
    <definedName name="metal12">#REF!</definedName>
    <definedName name="metal12ss">#REF!</definedName>
    <definedName name="metal20">#REF!</definedName>
    <definedName name="metal20ss">#REF!</definedName>
    <definedName name="metal3" localSheetId="11">#REF!</definedName>
    <definedName name="metal3" localSheetId="3">#REF!</definedName>
    <definedName name="metal3" localSheetId="4">#REF!</definedName>
    <definedName name="metal3" localSheetId="9">#REF!</definedName>
    <definedName name="metal3" localSheetId="10">#REF!</definedName>
    <definedName name="metal3" localSheetId="8">#REF!</definedName>
    <definedName name="metal3" localSheetId="5">#REF!</definedName>
    <definedName name="metal3">#REF!</definedName>
    <definedName name="metal40">#REF!</definedName>
    <definedName name="metal40ss">#REF!</definedName>
    <definedName name="metal45">#REF!</definedName>
    <definedName name="metal6">#REF!</definedName>
    <definedName name="metal65">#REF!</definedName>
    <definedName name="metal75">#REF!</definedName>
    <definedName name="mgr">#REF!</definedName>
    <definedName name="mini_spec">[126]Sheet3!$B$3:$B$108</definedName>
    <definedName name="mix">[127]r!$I$46</definedName>
    <definedName name="MIX_SEAL_WBM">#REF!</definedName>
    <definedName name="mixrate">[125]leads!$H$14</definedName>
    <definedName name="MK" hidden="1">{"'ridftotal'!$A$4:$S$27"}</definedName>
    <definedName name="ml">#REF!</definedName>
    <definedName name="MLOADING">#REF!</definedName>
    <definedName name="mm">[57]r!$F$4</definedName>
    <definedName name="mmc">[60]leads!$J$7</definedName>
    <definedName name="mmmmm">[47]pvc!$E$61</definedName>
    <definedName name="Mname">#REF!</definedName>
    <definedName name="mnmsector">[128]sectorwise!$A$1:$R$23</definedName>
    <definedName name="Mogullapally">#REF!</definedName>
    <definedName name="mone">[57]r!$F$2</definedName>
    <definedName name="mone1">[2]r!$F$2</definedName>
    <definedName name="mp">#REF!</definedName>
    <definedName name="MPLOT_PGR_CHP">#REF!</definedName>
    <definedName name="MR_13MM">#REF!</definedName>
    <definedName name="MR_22MM">'[129]Lead  RATES'!$M$9</definedName>
    <definedName name="MR_40MM">'[129]Lead  RATES'!$M$8</definedName>
    <definedName name="MR_55MM">'[129]Lead  RATES'!#REF!</definedName>
    <definedName name="MR_63MM">#REF!</definedName>
    <definedName name="MR_7MM">'[129]Lead  RATES'!$M$12</definedName>
    <definedName name="MR_BT">'[129]Lead  RATES'!$M$15</definedName>
    <definedName name="MR_BTE">'[129]Lead  RATES'!$M$16</definedName>
    <definedName name="MR_GRADE2">'[129]Lead  RATES'!#REF!</definedName>
    <definedName name="MR_GRADE3">'[129]Lead  RATES'!#REF!</definedName>
    <definedName name="MR_GRAVEL">#REF!</definedName>
    <definedName name="MR_METAL11MM">'[129]Lead  RATES'!$M$11</definedName>
    <definedName name="MR_SAND">'[129]Lead  RATES'!#REF!</definedName>
    <definedName name="MR_SANDF">'[129]Lead  RATES'!#REF!</definedName>
    <definedName name="MR_STONEDUST">#REF!</definedName>
    <definedName name="ms">#REF!</definedName>
    <definedName name="ms_channels">#REF!</definedName>
    <definedName name="ms_flat_25mm">#REF!</definedName>
    <definedName name="ms_pipes">#REF!</definedName>
    <definedName name="ms_plates">#REF!</definedName>
    <definedName name="MS_square_bar_10mm">#REF!</definedName>
    <definedName name="ms_truss">#REF!</definedName>
    <definedName name="msgrill">#REF!</definedName>
    <definedName name="msr">#REF!</definedName>
    <definedName name="mss">#REF!</definedName>
    <definedName name="mtwo">[57]r!$F$3</definedName>
    <definedName name="mtwo1">[2]r!$F$3</definedName>
    <definedName name="MULOADING">#REF!</definedName>
    <definedName name="mun">#REF!</definedName>
    <definedName name="murty">#REF!</definedName>
    <definedName name="mwls">'[93]Nspt-smp-final-ORIGINAL'!$X$8:$X$56</definedName>
    <definedName name="mymax">[129]Levels!$P$5</definedName>
    <definedName name="mymin">[129]Levels!$O$5</definedName>
    <definedName name="n" localSheetId="11">#REF!</definedName>
    <definedName name="n" localSheetId="4">#REF!</definedName>
    <definedName name="n" localSheetId="10">#REF!</definedName>
    <definedName name="n">#REF!</definedName>
    <definedName name="Nabard">#REF!</definedName>
    <definedName name="naga">[84]Labour!$D$22</definedName>
    <definedName name="nagara">[130]m!$M$3</definedName>
    <definedName name="nagaraj">[130]m!$M$3</definedName>
    <definedName name="Name">#REF!</definedName>
    <definedName name="ncl">#REF!</definedName>
    <definedName name="newdata">#REF!</definedName>
    <definedName name="Nizamabad">#REF!</definedName>
    <definedName name="nl">[131]DATA!$B$22</definedName>
    <definedName name="NM" hidden="1">{"'ridftotal'!$A$4:$S$27"}</definedName>
    <definedName name="nn" hidden="1">{"'ridftotal'!$A$4:$S$27"}</definedName>
    <definedName name="no">'[63]habs-list'!$B$5:$B$285</definedName>
    <definedName name="note">[84]Labour!$D$15</definedName>
    <definedName name="NOTUSED">'[49]R99 etc'!$A$1:$L$142</definedName>
    <definedName name="nr">[39]DATA!$B$3</definedName>
    <definedName name="nw" localSheetId="7">#REF!</definedName>
    <definedName name="nw" localSheetId="1">#REF!</definedName>
    <definedName name="nw" localSheetId="4">[132]m!$A$2</definedName>
    <definedName name="nw" localSheetId="5">#REF!</definedName>
    <definedName name="nw">[133]m!$A$2</definedName>
    <definedName name="O">[92]Material!$D$110</definedName>
    <definedName name="obd_paint">#REF!</definedName>
    <definedName name="oct">#REF!</definedName>
    <definedName name="od">'[63]int-Dia-hdpe'!$C$3:$C$27</definedName>
    <definedName name="oh">'[65]Lead statement ss5'!$C$26</definedName>
    <definedName name="OHCP">[51]LEAD!$K$47</definedName>
    <definedName name="one">#REF!</definedName>
    <definedName name="opc">#REF!</definedName>
    <definedName name="OrderTable" localSheetId="11" hidden="1">#REF!</definedName>
    <definedName name="OrderTable" localSheetId="9" hidden="1">#REF!</definedName>
    <definedName name="OrderTable" localSheetId="5" hidden="1">#REF!</definedName>
    <definedName name="OrderTable" hidden="1">#REF!</definedName>
    <definedName name="OW">#REF!</definedName>
    <definedName name="p" localSheetId="1">#REF!</definedName>
    <definedName name="p">#REF!</definedName>
    <definedName name="pc" localSheetId="11">#REF!</definedName>
    <definedName name="pc" localSheetId="4">#REF!</definedName>
    <definedName name="pc" localSheetId="10">#REF!</definedName>
    <definedName name="pc" localSheetId="5">#REF!</definedName>
    <definedName name="pc">#REF!</definedName>
    <definedName name="pcc">#REF!</definedName>
    <definedName name="pcc_bedblock">#REF!</definedName>
    <definedName name="pest">[85]rates!$D$10</definedName>
    <definedName name="PHANI">[130]m!$B$149</definedName>
    <definedName name="Phone">#REF!</definedName>
    <definedName name="pIIII">#REF!</definedName>
    <definedName name="PIPE">#REF!</definedName>
    <definedName name="pkgno">#REF!</definedName>
    <definedName name="plaster_ornamental">#REF!</definedName>
    <definedName name="plaster_twelve">#REF!</definedName>
    <definedName name="plaster_twenty">#REF!</definedName>
    <definedName name="PLASTERING">[44]maya!$A$23:$A$27</definedName>
    <definedName name="plasticemulsion_paint">#REF!</definedName>
    <definedName name="ply_ninteen">[85]rates!$D$4</definedName>
    <definedName name="ply_six">[85]rates!$D$6</definedName>
    <definedName name="ply_twelve">[85]rates!$D$5</definedName>
    <definedName name="PM" localSheetId="1">#REF!</definedName>
    <definedName name="PM">'[92]Plant &amp;  Machinery'!$G$23</definedName>
    <definedName name="PM_AirCompressor_210cfm" localSheetId="11">'[105]Plant &amp;  Machinery'!$G$4</definedName>
    <definedName name="PM_AirCompressor_210cfm" localSheetId="4">'[106]Plant &amp;  Machinery'!$G$4</definedName>
    <definedName name="PM_AirCompressor_210cfm">'[107]Plant &amp;  Machinery'!$G$4</definedName>
    <definedName name="PM_BatchMixHMP_46_60THP">'[118]Plant &amp;  Machinery'!$G$5</definedName>
    <definedName name="PM_BatchTypeHMP_30_40">'[103]Plant &amp;  Machinery'!$G$6</definedName>
    <definedName name="PM_BitumenBoilerOilFired_1000">'[103]Plant &amp;  Machinery'!$G$9</definedName>
    <definedName name="PM_BitumenBoilerOilFired_200">'[118]Plant &amp;  Machinery'!$G$8</definedName>
    <definedName name="PM_BitumenEmulsionPressureDistributor">'[118]Plant &amp;  Machinery'!$G$10</definedName>
    <definedName name="PM_ConcreteMixer" localSheetId="11">'[105]Plant &amp;  Machinery'!$G$11</definedName>
    <definedName name="PM_ConcreteMixer" localSheetId="4">'[106]Plant &amp;  Machinery'!$G$11</definedName>
    <definedName name="PM_ConcreteMixer">'[107]Plant &amp;  Machinery'!$G$11</definedName>
    <definedName name="PM_Dozer_D50" localSheetId="11">'[105]Plant &amp;  Machinery'!$G$13</definedName>
    <definedName name="PM_Dozer_D50" localSheetId="4">'[106]Plant &amp;  Machinery'!$G$13</definedName>
    <definedName name="PM_Dozer_D50">'[107]Plant &amp;  Machinery'!$G$13</definedName>
    <definedName name="PM_ElectricGeneratorSet_125">'[103]Plant &amp;  Machinery'!$G$15</definedName>
    <definedName name="PM_FrontEndLoader_1cum">'[103]Plant &amp;  Machinery'!$G$17</definedName>
    <definedName name="PM_HydraulicBroom">'[118]Plant &amp;  Machinery'!$G$19</definedName>
    <definedName name="PM_HydraulicExcavator_09cum">'[103]Plant &amp;  Machinery'!$G$20</definedName>
    <definedName name="PM_HydraulicSelfPropelledChipSpreader">'[118]Plant &amp;  Machinery'!$G$21</definedName>
    <definedName name="PM_JackHammer">'[109]Plant &amp;  Machinery'!$G$22</definedName>
    <definedName name="PM_JointCuttingMachine" localSheetId="11">'[105]Plant &amp;  Machinery'!$G$23</definedName>
    <definedName name="PM_JointCuttingMachine" localSheetId="4">'[106]Plant &amp;  Machinery'!$G$23</definedName>
    <definedName name="PM_JointCuttingMachine">'[107]Plant &amp;  Machinery'!$G$23</definedName>
    <definedName name="PM_Mixall_6_10t">'[118]Plant &amp;  Machinery'!$G$24</definedName>
    <definedName name="PM_MotorGrader">'[103]Plant &amp;  Machinery'!$G$25</definedName>
    <definedName name="PM_NeedleVibrator" localSheetId="11">'[105]Plant &amp;  Machinery'!$G$27</definedName>
    <definedName name="PM_NeedleVibrator" localSheetId="4">'[106]Plant &amp;  Machinery'!$G$27</definedName>
    <definedName name="PM_NeedleVibrator">'[107]Plant &amp;  Machinery'!$G$27</definedName>
    <definedName name="PM_PaverFinisher">'[103]Plant &amp;  Machinery'!$G$28</definedName>
    <definedName name="PM_PlateCompactor">'[109]Plant &amp;  Machinery'!$G$29</definedName>
    <definedName name="PM_PlateVibrator" localSheetId="11">'[105]Plant &amp;  Machinery'!$G$30</definedName>
    <definedName name="PM_PlateVibrator" localSheetId="4">'[106]Plant &amp;  Machinery'!$G$30</definedName>
    <definedName name="PM_PlateVibrator">'[107]Plant &amp;  Machinery'!$G$30</definedName>
    <definedName name="PM_ScreedVibrator" localSheetId="11">'[105]Plant &amp;  Machinery'!$G$31</definedName>
    <definedName name="PM_ScreedVibrator" localSheetId="4">'[106]Plant &amp;  Machinery'!$G$31</definedName>
    <definedName name="PM_ScreedVibrator">'[107]Plant &amp;  Machinery'!$G$31</definedName>
    <definedName name="PM_ThreeWheeled_80_100kN_StaticRoller">'[103]Plant &amp;  Machinery'!$G$34</definedName>
    <definedName name="PM_Tipper_55">'[103]Plant &amp;  Machinery'!$G$45</definedName>
    <definedName name="PM_Tractor_DiscHarrows">'[109]Plant &amp;  Machinery'!$G$46</definedName>
    <definedName name="PM_Tractor_Ripper">'[109]Plant &amp;  Machinery'!$G$47</definedName>
    <definedName name="PM_Tractor_Rotavator">'[120]Plant &amp;  Machinery'!$G$49</definedName>
    <definedName name="PM_Tractor_Trolley" localSheetId="11">'[105]Plant &amp;  Machinery'!$G$48</definedName>
    <definedName name="PM_Tractor_Trolley" localSheetId="4">'[106]Plant &amp;  Machinery'!$G$48</definedName>
    <definedName name="PM_Tractor_Trolley">'[107]Plant &amp;  Machinery'!$G$48</definedName>
    <definedName name="PM_Truck">'[134]Plant &amp;  Machinery'!$G$50</definedName>
    <definedName name="PM_VibratoryRoller_80_100kN">'[118]Plant &amp;  Machinery'!$G$51</definedName>
    <definedName name="pm_WaterLorry">'[119]Plant &amp;  Machinery'!$H$69</definedName>
    <definedName name="PM_WaterTanker_6kl" localSheetId="11">'[105]Plant &amp;  Machinery'!$G$53</definedName>
    <definedName name="PM_WaterTanker_6kl" localSheetId="4">'[106]Plant &amp;  Machinery'!$G$53</definedName>
    <definedName name="PM_WaterTanker_6kl">'[107]Plant &amp;  Machinery'!$G$53</definedName>
    <definedName name="PM_WetMixPlant_or_PugMill">'[109]Plant &amp;  Machinery'!$G$54</definedName>
    <definedName name="pmest">[135]detls!$A$3:$O$18</definedName>
    <definedName name="po">[68]Material!$D$111</definedName>
    <definedName name="poi">[68]Material!$D$113</definedName>
    <definedName name="POIN">[39]DATA!$H$182</definedName>
    <definedName name="polish">[85]rates!$D$8</definedName>
    <definedName name="pop">#REF!</definedName>
    <definedName name="pp">'[136]pvc-pipe-rates'!$B$8:$B$27</definedName>
    <definedName name="PR_Habcode_16_Dig">#REF!</definedName>
    <definedName name="PRC">#REF!</definedName>
    <definedName name="print">#REF!</definedName>
    <definedName name="_xlnm.Print_Area" localSheetId="3">Cover!$A$1:$F$27</definedName>
    <definedName name="_xlnm.Print_Area" localSheetId="7">'Data '!$A$1:$I$115</definedName>
    <definedName name="_xlnm.Print_Area" localSheetId="6">'Det Estt'!$A$1:$L$43</definedName>
    <definedName name="_xlnm.Print_Area" localSheetId="2">'EGS List of works'!$A$1:$I$20</definedName>
    <definedName name="_xlnm.Print_Area" localSheetId="4">'Input data Metal '!$A$1:$K$78</definedName>
    <definedName name="_xlnm.Print_Area" localSheetId="9">Lead!$A$1:$K$22</definedName>
    <definedName name="_xlnm.Print_Area" localSheetId="10">'Lead 2024-25'!$A$1:$L$22</definedName>
    <definedName name="_xlnm.Print_Area" localSheetId="8">Seig!$A$1:$I$19</definedName>
    <definedName name="_xlnm.Print_Area" localSheetId="5">Sp.Rep!$A$1:$H$25</definedName>
    <definedName name="_xlnm.Print_Area">#REF!</definedName>
    <definedName name="_xlnm.Print_Titles" localSheetId="7">'Data '!$4:$5</definedName>
    <definedName name="_xlnm.Print_Titles" localSheetId="6">'Det Estt'!$4:$6</definedName>
    <definedName name="_xlnm.Print_Titles" localSheetId="2">'EGS List of works'!$3:$3</definedName>
    <definedName name="_xlnm.Print_Titles" localSheetId="8">Seig!$4:$4</definedName>
    <definedName name="_xlnm.Print_Titles">#N/A</definedName>
    <definedName name="ProdForm" localSheetId="9" hidden="1">#REF!</definedName>
    <definedName name="ProdForm" localSheetId="5" hidden="1">#REF!</definedName>
    <definedName name="ProdForm" hidden="1">#REF!</definedName>
    <definedName name="product" localSheetId="9">#REF!</definedName>
    <definedName name="product" localSheetId="5">#REF!</definedName>
    <definedName name="product">#REF!</definedName>
    <definedName name="PROFORMA_IV__2_">#REF!</definedName>
    <definedName name="pss">#REF!</definedName>
    <definedName name="PV">[137]PVC_dia!$A$26:$L$38</definedName>
    <definedName name="pvc" localSheetId="1">[134]detls!$A$26:$O$38</definedName>
    <definedName name="pvc">[134]detls!$A$26:$O$38</definedName>
    <definedName name="pvc_100">#REF!</definedName>
    <definedName name="pvc_bend">#REF!</definedName>
    <definedName name="pvc_bends">#REF!</definedName>
    <definedName name="pvc_clamps">#REF!</definedName>
    <definedName name="pvc_collar">#REF!</definedName>
    <definedName name="pvc_pipes_110">#REF!</definedName>
    <definedName name="PVCid10.0">'[63]int-Dia-pvc'!$H$3:$H$27</definedName>
    <definedName name="PVCid4.0">'[63]int-Dia-pvc'!$E$3:$E$27</definedName>
    <definedName name="PVCid6.0">'[63]int-Dia-pvc'!$F$3:$F$27</definedName>
    <definedName name="PVCid8.0">'[63]int-Dia-pvc'!$G$3:$G$27</definedName>
    <definedName name="PVCod">'[63]int-Dia-pvc'!$C$3:$C$27</definedName>
    <definedName name="pvcrates">'[95]pvc-pipe-rates'!$I$30:$Z$35</definedName>
    <definedName name="pvcsaddle">[59]Sheet1!$B$98:$B$102</definedName>
    <definedName name="pw">'[40]C-data'!$F$86</definedName>
    <definedName name="Q" hidden="1">{"'ridftotal'!$A$4:$S$27"}</definedName>
    <definedName name="qq" localSheetId="11">#REF!</definedName>
    <definedName name="qq" localSheetId="4">#REF!</definedName>
    <definedName name="qq" localSheetId="10">#REF!</definedName>
    <definedName name="qq">#REF!</definedName>
    <definedName name="qqww">#REF!</definedName>
    <definedName name="Qu">#REF!</definedName>
    <definedName name="quer10">#REF!</definedName>
    <definedName name="Query2" localSheetId="11">#REF!</definedName>
    <definedName name="Query2" localSheetId="3">#REF!</definedName>
    <definedName name="QUERY2" localSheetId="1">[138]data!#REF!</definedName>
    <definedName name="Query2" localSheetId="4">#REF!</definedName>
    <definedName name="Query2" localSheetId="9">#REF!</definedName>
    <definedName name="Query2" localSheetId="10">#REF!</definedName>
    <definedName name="Query2" localSheetId="8">#REF!</definedName>
    <definedName name="Query2" localSheetId="5">#REF!</definedName>
    <definedName name="Query2">#REF!</definedName>
    <definedName name="Query3">#REF!</definedName>
    <definedName name="R_EW_Man">'[62]Road data'!$J$251</definedName>
    <definedName name="R_EW_OMC_Car">'[62]Road data'!$J$42</definedName>
    <definedName name="R_Gravel_Quardrent">'[62]Road data'!$J$376</definedName>
    <definedName name="R_GravelShoulders">'[62]Road data'!$J$240</definedName>
    <definedName name="R_GSB">'[62]Road data'!$J$71</definedName>
    <definedName name="R_HYSD_Super">'[62]Road data'!$J$700</definedName>
    <definedName name="R_M10_bodywalls">'[62]Road data'!$J$311</definedName>
    <definedName name="R_M10_found">'[62]Road data'!$J$301</definedName>
    <definedName name="R_M15_footing">'[62]Road data'!$J$408</definedName>
    <definedName name="R_M15_SUB">'[62]Road data'!$J$440</definedName>
    <definedName name="R_M20_BedBack">'[62]Road data'!$J$594</definedName>
    <definedName name="R_M20_DECKSLAB">'[62]Road data'!$J$624</definedName>
    <definedName name="R_M30_WC">'[62]Road data'!$J$653</definedName>
    <definedName name="R_SCSD_6070">'[62]Road data'!$J$158</definedName>
    <definedName name="R_SCSD_80100">'[62]Road data'!#REF!</definedName>
    <definedName name="R_SDBC">'[62]Road data'!$J$222</definedName>
    <definedName name="R_Tack">'[62]Road data'!$J$183</definedName>
    <definedName name="R_WBM2_HS">'[62]Road data'!$J$99</definedName>
    <definedName name="R_WBM3_HS">'[62]Road data'!$J$126</definedName>
    <definedName name="R_Weepholes">'[62]Road data'!$J$733</definedName>
    <definedName name="Rabbit">#REF!</definedName>
    <definedName name="raised_pointing">#REF!</definedName>
    <definedName name="raMA">[139]Data!#REF!</definedName>
    <definedName name="rate">'[140]lead-st'!$L$12</definedName>
    <definedName name="rate12">'[8]lead-st'!$L$9</definedName>
    <definedName name="rate20">'[8]lead-st'!$L$8</definedName>
    <definedName name="rate40">'[8]lead-st'!$L$7</definedName>
    <definedName name="ratecrs">'[8]lead-st'!$L$12</definedName>
    <definedName name="ratemix">[125]leads!$H$14</definedName>
    <definedName name="raterough">'[8]lead-st'!$L$13</definedName>
    <definedName name="raterr">'[8]lead-st'!$L$11</definedName>
    <definedName name="rates" localSheetId="11">#REF!</definedName>
    <definedName name="rates" localSheetId="3">#REF!</definedName>
    <definedName name="rates" localSheetId="4">#REF!</definedName>
    <definedName name="rates" localSheetId="9">#REF!</definedName>
    <definedName name="rates" localSheetId="10">#REF!</definedName>
    <definedName name="rates" localSheetId="8">#REF!</definedName>
    <definedName name="rates" localSheetId="5">#REF!</definedName>
    <definedName name="rates">#REF!</definedName>
    <definedName name="rates1" localSheetId="11">#REF!</definedName>
    <definedName name="rates1" localSheetId="3">#REF!</definedName>
    <definedName name="rates1" localSheetId="4">#REF!</definedName>
    <definedName name="rates1" localSheetId="9">#REF!</definedName>
    <definedName name="rates1" localSheetId="10">#REF!</definedName>
    <definedName name="rates1" localSheetId="8">#REF!</definedName>
    <definedName name="rates1" localSheetId="5">#REF!</definedName>
    <definedName name="rates1">#REF!</definedName>
    <definedName name="rates11" localSheetId="11">#REF!</definedName>
    <definedName name="rates11" localSheetId="3">#REF!</definedName>
    <definedName name="rates11" localSheetId="4">#REF!</definedName>
    <definedName name="rates11" localSheetId="9">#REF!</definedName>
    <definedName name="rates11" localSheetId="10">#REF!</definedName>
    <definedName name="rates11" localSheetId="8">#REF!</definedName>
    <definedName name="rates11" localSheetId="5">#REF!</definedName>
    <definedName name="rates11">#REF!</definedName>
    <definedName name="rates4" localSheetId="11">#REF!</definedName>
    <definedName name="rates4" localSheetId="3">#REF!</definedName>
    <definedName name="rates4" localSheetId="4">#REF!</definedName>
    <definedName name="rates4" localSheetId="9">#REF!</definedName>
    <definedName name="rates4" localSheetId="10">#REF!</definedName>
    <definedName name="rates4" localSheetId="8">#REF!</definedName>
    <definedName name="rates4" localSheetId="5">#REF!</definedName>
    <definedName name="rates4">#REF!</definedName>
    <definedName name="ratesand">'[8]lead-st'!$L$10</definedName>
    <definedName name="rb">'[40]C-data'!$F$112</definedName>
    <definedName name="RCArea" localSheetId="9" hidden="1">#REF!</definedName>
    <definedName name="RCArea" localSheetId="5" hidden="1">#REF!</definedName>
    <definedName name="RCArea" hidden="1">#REF!</definedName>
    <definedName name="rcm_facia">#REF!</definedName>
    <definedName name="red">#REF!</definedName>
    <definedName name="redg">#REF!</definedName>
    <definedName name="REFIL">[39]DATA!$H$189</definedName>
    <definedName name="Repalle_Sub">[141]quarry!$A$5:$AA$337</definedName>
    <definedName name="report">[142]Material!$D$140</definedName>
    <definedName name="REVETMENT">'[143]Road Detail Est.'!#REF!</definedName>
    <definedName name="Ridf4_Prop__2_">#REF!</definedName>
    <definedName name="riser_shahbad">#REF!</definedName>
    <definedName name="road">[144]Lead!#REF!</definedName>
    <definedName name="Road_Section_No.">'[49]Trunk unpaved'!$A$2:$L$237</definedName>
    <definedName name="Road_Sections_list">'[49]Trunk unpaved'!$A$2:$L$233</definedName>
    <definedName name="rollplug">[85]rates!$D$34</definedName>
    <definedName name="rr" localSheetId="11">#REF!</definedName>
    <definedName name="rr">#REF!</definedName>
    <definedName name="rr_stone">#REF!</definedName>
    <definedName name="rrg">[143]r!$F$7</definedName>
    <definedName name="rrrate">'[8]lead-st'!$L$11</definedName>
    <definedName name="rrrrrrrrrrrrrrrrrr">#REF!</definedName>
    <definedName name="rrs">[8]rdamdata!$J$9</definedName>
    <definedName name="rs">#REF!</definedName>
    <definedName name="RSDP">[39]DATA!$H$215</definedName>
    <definedName name="rstone">[8]rdamdata!$J$11</definedName>
    <definedName name="rt" localSheetId="11">[145]data!#REF!</definedName>
    <definedName name="rt" localSheetId="4">[146]data!#REF!</definedName>
    <definedName name="rt">[145]data!#REF!</definedName>
    <definedName name="RubberRings">[58]maya!$B$382:$B$386</definedName>
    <definedName name="rwm">#REF!</definedName>
    <definedName name="RWS">#REF!</definedName>
    <definedName name="s" localSheetId="11">#REF!</definedName>
    <definedName name="s" localSheetId="3">#REF!</definedName>
    <definedName name="s" localSheetId="7">#REF!</definedName>
    <definedName name="s" localSheetId="1">'[93]Nspt-smp-final-ORIGINAL'!$C$8:$C$56</definedName>
    <definedName name="s" localSheetId="4">#REF!</definedName>
    <definedName name="s" localSheetId="10">#REF!</definedName>
    <definedName name="s" localSheetId="5">#REF!</definedName>
    <definedName name="s">#REF!</definedName>
    <definedName name="S_10">[147]RMR!$L$23</definedName>
    <definedName name="S_20">[147]RMR!$L$21</definedName>
    <definedName name="sa">[66]Data.F8.BTR!#REF!</definedName>
    <definedName name="sadfas" localSheetId="11">#REF!</definedName>
    <definedName name="sadfas" localSheetId="4">#REF!</definedName>
    <definedName name="sadfas" localSheetId="10">#REF!</definedName>
    <definedName name="sadfas" localSheetId="8">#REF!</definedName>
    <definedName name="sadfas">#REF!</definedName>
    <definedName name="sai">#REF!</definedName>
    <definedName name="Sal">#REF!</definedName>
    <definedName name="salwood">[85]rates!$D$11</definedName>
    <definedName name="san">#REF!</definedName>
    <definedName name="sand" localSheetId="1">[148]sand!$A$1:$N$206</definedName>
    <definedName name="sand">[8]rdamdata!$J$12</definedName>
    <definedName name="SAND_M">[147]RMR!$L$25</definedName>
    <definedName name="Sand_screened">#REF!</definedName>
    <definedName name="SandF">[44]maya!$A$30:$A$31</definedName>
    <definedName name="SANDFILLING">#REF!</definedName>
    <definedName name="sandmortar">#REF!</definedName>
    <definedName name="sandscreen">#REF!</definedName>
    <definedName name="sbw">#REF!</definedName>
    <definedName name="scafhire">#REF!</definedName>
    <definedName name="scafhirechr">#REF!</definedName>
    <definedName name="scafhirechr1.24">#REF!</definedName>
    <definedName name="scafhirechr115">#REF!</definedName>
    <definedName name="scale">#REF!</definedName>
    <definedName name="scm">#REF!</definedName>
    <definedName name="sd" localSheetId="11">#REF!</definedName>
    <definedName name="sd" localSheetId="3">#REF!</definedName>
    <definedName name="sd" localSheetId="4">#REF!</definedName>
    <definedName name="sd" localSheetId="10">#REF!</definedName>
    <definedName name="sd">#REF!</definedName>
    <definedName name="SDFASDF">[149]Sorted!#REF!</definedName>
    <definedName name="sdsD" localSheetId="9">#REF!</definedName>
    <definedName name="sdsD" localSheetId="5">#REF!</definedName>
    <definedName name="sdsD">#REF!</definedName>
    <definedName name="SE">[51]LEAD!$K$53</definedName>
    <definedName name="sea">#REF!</definedName>
    <definedName name="searth">#REF!</definedName>
    <definedName name="sectorwise">#REF!</definedName>
    <definedName name="segments">'[63]segments-details'!$A$5:$D$439</definedName>
    <definedName name="sein" localSheetId="11">#REF!</definedName>
    <definedName name="sein" localSheetId="3">#REF!</definedName>
    <definedName name="sein" localSheetId="4">#REF!</definedName>
    <definedName name="sein" localSheetId="9">#REF!</definedName>
    <definedName name="sein" localSheetId="10">#REF!</definedName>
    <definedName name="sein" localSheetId="8">#REF!</definedName>
    <definedName name="sein" localSheetId="5">#REF!</definedName>
    <definedName name="sein">#REF!</definedName>
    <definedName name="sein1" localSheetId="11">#REF!</definedName>
    <definedName name="sein1" localSheetId="3">#REF!</definedName>
    <definedName name="sein1" localSheetId="4">#REF!</definedName>
    <definedName name="sein1" localSheetId="9">#REF!</definedName>
    <definedName name="sein1" localSheetId="10">#REF!</definedName>
    <definedName name="sein1" localSheetId="8">#REF!</definedName>
    <definedName name="sein1" localSheetId="5">#REF!</definedName>
    <definedName name="sein1">#REF!</definedName>
    <definedName name="sein4" localSheetId="11">#REF!</definedName>
    <definedName name="sein4" localSheetId="3">#REF!</definedName>
    <definedName name="sein4" localSheetId="4">#REF!</definedName>
    <definedName name="sein4" localSheetId="9">#REF!</definedName>
    <definedName name="sein4" localSheetId="10">#REF!</definedName>
    <definedName name="sein4" localSheetId="8">#REF!</definedName>
    <definedName name="sein4" localSheetId="5">#REF!</definedName>
    <definedName name="sein4">#REF!</definedName>
    <definedName name="seonalnew">#REF!</definedName>
    <definedName name="sf">#REF!</definedName>
    <definedName name="sheet">[150]m!$A$2</definedName>
    <definedName name="Sheet2">[151]data!#REF!</definedName>
    <definedName name="shore">#REF!</definedName>
    <definedName name="SHOULDERS">#REF!</definedName>
    <definedName name="Shyam">#REF!</definedName>
    <definedName name="SKDIRD" hidden="1">{"'ridftotal'!$A$4:$S$27"}</definedName>
    <definedName name="skirting_shahbad">#REF!</definedName>
    <definedName name="SLAB">[39]DATA!$H$113</definedName>
    <definedName name="slabculvert">[77]ABS!$B$21</definedName>
    <definedName name="sm">#REF!</definedName>
    <definedName name="smetal">#REF!</definedName>
    <definedName name="sngbr">[127]l!$J$10</definedName>
    <definedName name="sngsd">[127]l!$J$9</definedName>
    <definedName name="sngst">[127]l!$J$8</definedName>
    <definedName name="so_desgn">[152]Data_Base!$E$2:$F$11</definedName>
    <definedName name="Spare">[100]Iocount!#REF!</definedName>
    <definedName name="SpecialPrice" localSheetId="9" hidden="1">#REF!</definedName>
    <definedName name="SpecialPrice" localSheetId="5" hidden="1">#REF!</definedName>
    <definedName name="SpecialPrice" hidden="1">#REF!</definedName>
    <definedName name="specific">[153]m!$D$149</definedName>
    <definedName name="Specification">[154]Specification!$B$3:$E$108</definedName>
    <definedName name="SPREADING_40MM">#REF!</definedName>
    <definedName name="SPREADING_65MM">'[143]Road data'!#REF!</definedName>
    <definedName name="sr">[130]m!$M$3</definedName>
    <definedName name="sri">[130]m!$D$149</definedName>
    <definedName name="srinu">[130]m!$M$3</definedName>
    <definedName name="SS" localSheetId="1">#REF!</definedName>
    <definedName name="ss">#REF!</definedName>
    <definedName name="ss_pipes">#REF!</definedName>
    <definedName name="ss_railing">#REF!</definedName>
    <definedName name="ssand">#REF!</definedName>
    <definedName name="sss" localSheetId="11">#REF!</definedName>
    <definedName name="sss" localSheetId="3">#REF!</definedName>
    <definedName name="sss" localSheetId="7">#REF!</definedName>
    <definedName name="sss" localSheetId="4">#REF!</definedName>
    <definedName name="sss" localSheetId="10">#REF!</definedName>
    <definedName name="sss" localSheetId="8">#REF!</definedName>
    <definedName name="sss" localSheetId="5">#REF!</definedName>
    <definedName name="sss">#REF!</definedName>
    <definedName name="ssss">#REF!</definedName>
    <definedName name="st">#REF!</definedName>
    <definedName name="stack" localSheetId="11">#REF!</definedName>
    <definedName name="stack" localSheetId="3">#REF!</definedName>
    <definedName name="stack" localSheetId="4">#REF!</definedName>
    <definedName name="stack" localSheetId="9">#REF!</definedName>
    <definedName name="stack" localSheetId="10">#REF!</definedName>
    <definedName name="stack" localSheetId="8">#REF!</definedName>
    <definedName name="stack" localSheetId="5">#REF!</definedName>
    <definedName name="stack">#REF!</definedName>
    <definedName name="stack1" localSheetId="11">#REF!</definedName>
    <definedName name="stack1" localSheetId="3">#REF!</definedName>
    <definedName name="stack1" localSheetId="4">#REF!</definedName>
    <definedName name="stack1" localSheetId="9">#REF!</definedName>
    <definedName name="stack1" localSheetId="10">#REF!</definedName>
    <definedName name="stack1" localSheetId="8">#REF!</definedName>
    <definedName name="stack1" localSheetId="5">#REF!</definedName>
    <definedName name="stack1">#REF!</definedName>
    <definedName name="stack4" localSheetId="11">#REF!</definedName>
    <definedName name="stack4" localSheetId="3">#REF!</definedName>
    <definedName name="stack4" localSheetId="4">#REF!</definedName>
    <definedName name="stack4" localSheetId="9">#REF!</definedName>
    <definedName name="stack4" localSheetId="10">#REF!</definedName>
    <definedName name="stack4" localSheetId="8">#REF!</definedName>
    <definedName name="stack4" localSheetId="5">#REF!</definedName>
    <definedName name="stack4">#REF!</definedName>
    <definedName name="staf">[154]v!#REF!</definedName>
    <definedName name="State" localSheetId="11">#REF!</definedName>
    <definedName name="State">#REF!</definedName>
    <definedName name="STEEL">#REF!</definedName>
    <definedName name="steel_hysd">#REF!</definedName>
    <definedName name="steel_mildbar">#REF!</definedName>
    <definedName name="steelcenA">#REF!</definedName>
    <definedName name="steelcenB">#REF!</definedName>
    <definedName name="steelcenpb">#REF!</definedName>
    <definedName name="stock" localSheetId="11">#REF!</definedName>
    <definedName name="stock">#REF!</definedName>
    <definedName name="stone" localSheetId="1">[148]stone!$A$1:$N$202</definedName>
    <definedName name="STONE">#REF!</definedName>
    <definedName name="STONEDUST">#REF!</definedName>
    <definedName name="stoneld">#REF!</definedName>
    <definedName name="str_steel">#REF!</definedName>
    <definedName name="str_steel_plates">#REF!</definedName>
    <definedName name="sum" localSheetId="11">#REF!</definedName>
    <definedName name="sum">#REF!</definedName>
    <definedName name="surrya">#REF!</definedName>
    <definedName name="suryacem_paint">#REF!</definedName>
    <definedName name="sw" localSheetId="11">#REF!</definedName>
    <definedName name="sw" localSheetId="3">#REF!</definedName>
    <definedName name="sw" localSheetId="1">#REF!</definedName>
    <definedName name="sw" localSheetId="4">#REF!</definedName>
    <definedName name="sw" localSheetId="9">#REF!</definedName>
    <definedName name="sw" localSheetId="10">#REF!</definedName>
    <definedName name="sw" localSheetId="5">#REF!</definedName>
    <definedName name="sw">#REF!</definedName>
    <definedName name="SWARE">#REF!</definedName>
    <definedName name="sware2">#REF!</definedName>
    <definedName name="T" hidden="1">{"'ridftotal'!$A$4:$S$27"}</definedName>
    <definedName name="Table_A2___Road_Sections__as_given_in_Terms_of_Reference__Not_Used_In_The_Study">'[49]R99 etc'!$A$1:$L$142</definedName>
    <definedName name="Table1" localSheetId="11">#REF!</definedName>
    <definedName name="Table1">#REF!</definedName>
    <definedName name="Table2" localSheetId="11">#REF!</definedName>
    <definedName name="Table2">#REF!</definedName>
    <definedName name="Table3" localSheetId="11">#REF!</definedName>
    <definedName name="Table3">#REF!</definedName>
    <definedName name="Table4">#REF!</definedName>
    <definedName name="tailpiece">[44]maya!$B$343:$B$348</definedName>
    <definedName name="tbiiv0">#REF!</definedName>
    <definedName name="tbiv0">#REF!</definedName>
    <definedName name="tbl_ProdInfo" localSheetId="9" hidden="1">#REF!</definedName>
    <definedName name="tbl_ProdInfo" localSheetId="5" hidden="1">#REF!</definedName>
    <definedName name="tbl_ProdInfo" hidden="1">#REF!</definedName>
    <definedName name="temp">[6]r!$F$2</definedName>
    <definedName name="ten">#REF!</definedName>
    <definedName name="ter">[155]r!$F$2</definedName>
    <definedName name="Test">#REF!</definedName>
    <definedName name="thjj">[89]Labour!$D$22</definedName>
    <definedName name="tit">#REF!</definedName>
    <definedName name="TL">'[51]MTC-estimate'!$C$6</definedName>
    <definedName name="TOPDOME">'[66]DATA-ABSTRACT'!$A$11:$B$13</definedName>
    <definedName name="tot" localSheetId="11">#REF!</definedName>
    <definedName name="tot">#REF!</definedName>
    <definedName name="towerbolt">[85]rates!$D$46</definedName>
    <definedName name="TRACTOR">#REF!</definedName>
    <definedName name="treads_shahbad">#REF!</definedName>
    <definedName name="TREE">#REF!</definedName>
    <definedName name="trt">[96]Labour!$D$19</definedName>
    <definedName name="tt">[151]data!#REF!</definedName>
    <definedName name="ttttt">#REF!</definedName>
    <definedName name="twbm" localSheetId="11">#REF!</definedName>
    <definedName name="twbm">#REF!</definedName>
    <definedName name="u">[156]Lead!#REF!</definedName>
    <definedName name="UCN">#REF!</definedName>
    <definedName name="Unpaved_Road_Sections_list">'[49]Trunk unpaved'!$A$2:$L$235</definedName>
    <definedName name="US">#REF!</definedName>
    <definedName name="usd">[157]Summary!#REF!</definedName>
    <definedName name="uuu">[158]Labour!$D$18</definedName>
    <definedName name="v">[47]HDPE!$M$30</definedName>
    <definedName name="valve">[44]maya!$A$247:$A$273</definedName>
    <definedName name="var" localSheetId="11">#REF!</definedName>
    <definedName name="var" localSheetId="3">#REF!</definedName>
    <definedName name="var" localSheetId="4">#REF!</definedName>
    <definedName name="var" localSheetId="9">#REF!</definedName>
    <definedName name="var" localSheetId="10">#REF!</definedName>
    <definedName name="var" localSheetId="8">#REF!</definedName>
    <definedName name="var" localSheetId="5">#REF!</definedName>
    <definedName name="var">#REF!</definedName>
    <definedName name="vark">#REF!</definedName>
    <definedName name="vat" localSheetId="11">'[159]other rates'!$H$27</definedName>
    <definedName name="vat">'[160]other rates'!$H$27</definedName>
    <definedName name="vatname">#REF!</definedName>
    <definedName name="vaves">[47]pvc!$H$46</definedName>
    <definedName name="VB" hidden="1">{"'ridftotal'!$A$4:$S$27"}</definedName>
    <definedName name="vc">[60]leads!$J$6</definedName>
    <definedName name="vcdfe">'[161]data-WC'!#REF!</definedName>
    <definedName name="ver">#REF!</definedName>
    <definedName name="ver.con">[92]detls!$A$3:$O$18</definedName>
    <definedName name="vertical">[135]detls!$A$3:$O$18</definedName>
    <definedName name="Vibchr">#REF!</definedName>
    <definedName name="vitrified">#REF!</definedName>
    <definedName name="vivekananda">[90]r!$F$29</definedName>
    <definedName name="Vname">#REF!</definedName>
    <definedName name="vrcc">'[161]data-WC'!#REF!</definedName>
    <definedName name="vrcc_col">#REF!</definedName>
    <definedName name="vrcc_footing">#REF!</definedName>
    <definedName name="vrcc_lintel">#REF!</definedName>
    <definedName name="vrcc_pb">#REF!</definedName>
    <definedName name="vrcc_platform">#REF!</definedName>
    <definedName name="vrcc_roof_IIv">#REF!</definedName>
    <definedName name="vrcc_roofbeam">#REF!</definedName>
    <definedName name="vrcc_sunshade">#REF!</definedName>
    <definedName name="vt">#REF!</definedName>
    <definedName name="vv">[162]v!#REF!</definedName>
    <definedName name="vvv">[47]DI!$D$37</definedName>
    <definedName name="W" hidden="1">{"'ridftotal'!$A$4:$S$27"}</definedName>
    <definedName name="water">#REF!</definedName>
    <definedName name="waterproof_paint">#REF!</definedName>
    <definedName name="wc">[57]r!$F$48</definedName>
    <definedName name="wcc">[60]leads!$J$8</definedName>
    <definedName name="wf">#REF!</definedName>
    <definedName name="wgl" hidden="1">{"'ridftotal'!$A$4:$S$27"}</definedName>
    <definedName name="window">'[163]joinery data'!$I$26</definedName>
    <definedName name="wm">#REF!</definedName>
    <definedName name="wmm">#REF!</definedName>
    <definedName name="wn">#REF!</definedName>
    <definedName name="wp">#REF!</definedName>
    <definedName name="wrn.dr_prop.">#REF!</definedName>
    <definedName name="ww" localSheetId="11">#REF!</definedName>
    <definedName name="ww" localSheetId="3">#REF!</definedName>
    <definedName name="ww" localSheetId="1">#REF!</definedName>
    <definedName name="ww" localSheetId="4">#REF!</definedName>
    <definedName name="ww" localSheetId="9">#REF!</definedName>
    <definedName name="ww" localSheetId="10">#REF!</definedName>
    <definedName name="ww" localSheetId="8">#REF!</definedName>
    <definedName name="ww" localSheetId="5">#REF!</definedName>
    <definedName name="ww">#REF!</definedName>
    <definedName name="wwwww">'[164]Plant &amp;  Machinery'!$G$9</definedName>
    <definedName name="xbb">#REF!</definedName>
    <definedName name="xbm">#REF!</definedName>
    <definedName name="xcc11534020">#REF!</definedName>
    <definedName name="xcc136c">#REF!</definedName>
    <definedName name="xcf">#REF!</definedName>
    <definedName name="xcgi">#REF!</definedName>
    <definedName name="xcrs">#REF!</definedName>
    <definedName name="xew">#REF!</definedName>
    <definedName name="xew20b">#REF!</definedName>
    <definedName name="xfb">#REF!</definedName>
    <definedName name="xfp">#REF!</definedName>
    <definedName name="xfpolish">#REF!</definedName>
    <definedName name="xfprr">#REF!</definedName>
    <definedName name="xfpss">#REF!</definedName>
    <definedName name="xfscc">#REF!</definedName>
    <definedName name="xfss">#REF!</definedName>
    <definedName name="xfsscc">#REF!</definedName>
    <definedName name="xhb2256" localSheetId="1">[46]hdpe_basic!$G$37</definedName>
    <definedName name="xhb2256" localSheetId="4">[42]hdpe_basic!$G$37</definedName>
    <definedName name="xhb2256">[41]hdpe_basic!$G$37</definedName>
    <definedName name="xhb2506" localSheetId="1">[46]hdpe_basic!$G$38</definedName>
    <definedName name="xhb2506" localSheetId="4">[42]hdpe_basic!$G$38</definedName>
    <definedName name="xhb2506">[41]hdpe_basic!$G$38</definedName>
    <definedName name="xhb2806" localSheetId="1">[46]hdpe_basic!$G$39</definedName>
    <definedName name="xhb2806" localSheetId="4">[42]hdpe_basic!$G$39</definedName>
    <definedName name="xhb2806">[41]hdpe_basic!$G$39</definedName>
    <definedName name="xhb3156" localSheetId="1">[46]hdpe_basic!$G$40</definedName>
    <definedName name="xhb3156" localSheetId="4">[42]hdpe_basic!$G$40</definedName>
    <definedName name="xhb3156">[41]hdpe_basic!$G$40</definedName>
    <definedName name="xhb634" localSheetId="1">[46]hdpe_basic!$G$14</definedName>
    <definedName name="xhb634" localSheetId="4">[42]hdpe_basic!$G$14</definedName>
    <definedName name="xhb634">[41]hdpe_basic!$G$14</definedName>
    <definedName name="ximp" localSheetId="11">#REF!</definedName>
    <definedName name="ximp">#REF!</definedName>
    <definedName name="ximp20" localSheetId="11">#REF!</definedName>
    <definedName name="ximp20">#REF!</definedName>
    <definedName name="xlin" localSheetId="11">#REF!</definedName>
    <definedName name="xlin">#REF!</definedName>
    <definedName name="xpb11010" localSheetId="1">[46]pvc_basic!$G$44</definedName>
    <definedName name="xpb11010" localSheetId="4">[42]pvc_basic!$G$44</definedName>
    <definedName name="xpb11010">[41]pvc_basic!$G$44</definedName>
    <definedName name="xpb1104" localSheetId="1">[46]pvc_basic!$G$16</definedName>
    <definedName name="xpb1104" localSheetId="4">[42]pvc_basic!$G$16</definedName>
    <definedName name="xpb1104">[41]pvc_basic!$G$16</definedName>
    <definedName name="xpb1106" localSheetId="1">[46]pvc_basic!$G$30</definedName>
    <definedName name="xpb1106" localSheetId="4">[42]pvc_basic!$G$30</definedName>
    <definedName name="xpb1106">[41]pvc_basic!$G$30</definedName>
    <definedName name="xpb12510" localSheetId="1">[46]pvc_basic!$G$45</definedName>
    <definedName name="xpb12510" localSheetId="4">[42]pvc_basic!$G$45</definedName>
    <definedName name="xpb12510">[41]pvc_basic!$G$45</definedName>
    <definedName name="xpb1254" localSheetId="1">[46]pvc_basic!$G$17</definedName>
    <definedName name="xpb1254" localSheetId="4">[42]pvc_basic!$G$17</definedName>
    <definedName name="xpb1254">[41]pvc_basic!$G$17</definedName>
    <definedName name="xpb1256" localSheetId="1">[46]pvc_basic!$G$31</definedName>
    <definedName name="xpb1256" localSheetId="4">[42]pvc_basic!$G$31</definedName>
    <definedName name="xpb1256">[41]pvc_basic!$G$31</definedName>
    <definedName name="xpb14010" localSheetId="1">[46]pvc_basic!$G$46</definedName>
    <definedName name="xpb14010" localSheetId="4">[42]pvc_basic!$G$46</definedName>
    <definedName name="xpb14010">[41]pvc_basic!$G$46</definedName>
    <definedName name="xpb1404" localSheetId="1">[46]pvc_basic!$G$18</definedName>
    <definedName name="xpb1404" localSheetId="4">[42]pvc_basic!$G$18</definedName>
    <definedName name="xpb1404">[41]pvc_basic!$G$18</definedName>
    <definedName name="xpb1406" localSheetId="1">[46]pvc_basic!$G$32</definedName>
    <definedName name="xpb1406" localSheetId="4">[42]pvc_basic!$G$32</definedName>
    <definedName name="xpb1406">[41]pvc_basic!$G$32</definedName>
    <definedName name="xpb1604" localSheetId="1">[46]pvc_basic!$G$19</definedName>
    <definedName name="xpb1604" localSheetId="4">[42]pvc_basic!$G$19</definedName>
    <definedName name="xpb1604">[41]pvc_basic!$G$19</definedName>
    <definedName name="xpb1606" localSheetId="1">[46]pvc_basic!$G$33</definedName>
    <definedName name="xpb1606" localSheetId="4">[42]pvc_basic!$G$33</definedName>
    <definedName name="xpb1606">[41]pvc_basic!$G$33</definedName>
    <definedName name="xpb1804" localSheetId="1">[46]pvc_basic!$G$20</definedName>
    <definedName name="xpb1804" localSheetId="4">[42]pvc_basic!$G$20</definedName>
    <definedName name="xpb1804">[41]pvc_basic!$G$20</definedName>
    <definedName name="xpb1806" localSheetId="1">[46]pvc_basic!$G$34</definedName>
    <definedName name="xpb1806" localSheetId="4">[42]pvc_basic!$G$34</definedName>
    <definedName name="xpb1806">[41]pvc_basic!$G$34</definedName>
    <definedName name="xpb2006" localSheetId="1">[46]pvc_basic!$G$35</definedName>
    <definedName name="xpb2006" localSheetId="4">[42]pvc_basic!$G$35</definedName>
    <definedName name="xpb2006">[41]pvc_basic!$G$35</definedName>
    <definedName name="xpb6310" localSheetId="1">[46]pvc_basic!$G$41</definedName>
    <definedName name="xpb6310" localSheetId="4">[42]pvc_basic!$G$41</definedName>
    <definedName name="xpb6310">[41]pvc_basic!$G$41</definedName>
    <definedName name="xpb636" localSheetId="1">[46]pvc_basic!$G$27</definedName>
    <definedName name="xpb636" localSheetId="4">[42]pvc_basic!$G$27</definedName>
    <definedName name="xpb636">[41]pvc_basic!$G$27</definedName>
    <definedName name="xpb7510" localSheetId="1">[46]pvc_basic!$G$42</definedName>
    <definedName name="xpb7510" localSheetId="4">[42]pvc_basic!$G$42</definedName>
    <definedName name="xpb7510">[41]pvc_basic!$G$42</definedName>
    <definedName name="xpb754" localSheetId="1">[46]pvc_basic!$G$14</definedName>
    <definedName name="xpb754" localSheetId="4">[42]pvc_basic!$G$14</definedName>
    <definedName name="xpb754">[41]pvc_basic!$G$14</definedName>
    <definedName name="xpb756" localSheetId="1">[46]pvc_basic!$G$28</definedName>
    <definedName name="xpb756" localSheetId="4">[42]pvc_basic!$G$28</definedName>
    <definedName name="xpb756">[41]pvc_basic!$G$28</definedName>
    <definedName name="xpb904" localSheetId="1">[46]pvc_basic!$G$15</definedName>
    <definedName name="xpb904" localSheetId="4">[42]pvc_basic!$G$15</definedName>
    <definedName name="xpb904">[41]pvc_basic!$G$15</definedName>
    <definedName name="xpb906" localSheetId="1">[46]pvc_basic!$G$29</definedName>
    <definedName name="xpb906" localSheetId="4">[42]pvc_basic!$G$29</definedName>
    <definedName name="xpb906">[41]pvc_basic!$G$29</definedName>
    <definedName name="xpc1106">[47]pvc_basic!$G$30</definedName>
    <definedName name="xpl121513" localSheetId="11">#REF!</definedName>
    <definedName name="xpl121513">#REF!</definedName>
    <definedName name="xpl1312" localSheetId="11">#REF!</definedName>
    <definedName name="xpl1312">#REF!</definedName>
    <definedName name="xpl1320" localSheetId="11">#REF!</definedName>
    <definedName name="xpl1320">#REF!</definedName>
    <definedName name="xpl1412">#REF!</definedName>
    <definedName name="xpl1420">#REF!</definedName>
    <definedName name="xpl201513">#REF!</definedName>
    <definedName name="xrf">#REF!</definedName>
    <definedName name="xrr">#REF!</definedName>
    <definedName name="xrs">#REF!</definedName>
    <definedName name="xrs112">#REF!</definedName>
    <definedName name="xrs120">#REF!</definedName>
    <definedName name="xrsd225">#REF!</definedName>
    <definedName name="xsc">#REF!</definedName>
    <definedName name="xscp">#REF!</definedName>
    <definedName name="xsep">#REF!</definedName>
    <definedName name="xsfb">#REF!</definedName>
    <definedName name="xspread">#REF!</definedName>
    <definedName name="xss">#REF!</definedName>
    <definedName name="xtb">#REF!</definedName>
    <definedName name="xvrcc1153">#REF!</definedName>
    <definedName name="xvrcc124">#REF!</definedName>
    <definedName name="xww">#REF!</definedName>
    <definedName name="xx" hidden="1">{"'ridftotal'!$A$4:$S$27"}</definedName>
    <definedName name="xxx">#REF!</definedName>
    <definedName name="xxxbxb">#REF!</definedName>
    <definedName name="xxxx" hidden="1">{"'ridftotal'!$A$4:$S$27"}</definedName>
    <definedName name="y">#REF!</definedName>
    <definedName name="ycode" localSheetId="1">'[165]0000000000000'!$D$3</definedName>
    <definedName name="ycode">#N/A</definedName>
    <definedName name="year">#REF!</definedName>
    <definedName name="yearssr" localSheetId="1">[148]index!$A$1:$M$2</definedName>
    <definedName name="yearssr">[166]index!$A$1:$M$2</definedName>
    <definedName name="yes">[167]Material!$D$69</definedName>
    <definedName name="ypr">[168]Data!#REF!</definedName>
    <definedName name="yy">#REF!</definedName>
    <definedName name="yyyyy">#REF!</definedName>
    <definedName name="z">[153]m!$D$149</definedName>
    <definedName name="zam">#REF!</definedName>
    <definedName name="Zip">#REF!</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10" i="119" l="1"/>
  <c r="D5" i="130"/>
  <c r="G68" i="63"/>
  <c r="G38" i="119"/>
  <c r="J5" i="136"/>
  <c r="B39" i="119"/>
  <c r="B16" i="119" l="1"/>
  <c r="J26" i="119"/>
  <c r="B25" i="119"/>
  <c r="F17" i="63"/>
  <c r="F15" i="63"/>
  <c r="G15" i="63"/>
  <c r="G8" i="119"/>
  <c r="F8" i="119"/>
  <c r="F74" i="63"/>
  <c r="L11" i="130"/>
  <c r="D11" i="130"/>
  <c r="F75" i="63"/>
  <c r="L12" i="130"/>
  <c r="E12" i="130"/>
  <c r="H12" i="130"/>
  <c r="D12" i="130"/>
  <c r="C12" i="130"/>
  <c r="F6" i="135" l="1"/>
  <c r="F7" i="135"/>
  <c r="F8" i="135"/>
  <c r="F9" i="135"/>
  <c r="F10" i="135"/>
  <c r="F11" i="135"/>
  <c r="F12" i="135"/>
  <c r="F13" i="135"/>
  <c r="F14" i="135"/>
  <c r="F15" i="135"/>
  <c r="F5" i="135"/>
  <c r="I8" i="119" l="1"/>
  <c r="I10" i="131" l="1"/>
  <c r="F11" i="119"/>
  <c r="I11" i="119" s="1"/>
  <c r="C13" i="130" l="1"/>
  <c r="I13" i="130"/>
  <c r="K13" i="130" s="1"/>
  <c r="D8" i="130"/>
  <c r="D6" i="130"/>
  <c r="C11" i="130"/>
  <c r="C8" i="130"/>
  <c r="C5" i="130"/>
  <c r="C3" i="63"/>
  <c r="B37" i="119"/>
  <c r="E23" i="128"/>
  <c r="A3" i="119"/>
  <c r="A5" i="125"/>
  <c r="B23" i="125"/>
  <c r="F78" i="131"/>
  <c r="G8" i="131"/>
  <c r="E27" i="128"/>
  <c r="E26" i="128"/>
  <c r="B6" i="135"/>
  <c r="B7" i="135" s="1"/>
  <c r="B8" i="135" s="1"/>
  <c r="B9" i="135" s="1"/>
  <c r="B10" i="135" s="1"/>
  <c r="B11" i="135" s="1"/>
  <c r="B12" i="135" s="1"/>
  <c r="B13" i="135" s="1"/>
  <c r="B14" i="135" s="1"/>
  <c r="B15" i="135" s="1"/>
  <c r="H27" i="136"/>
  <c r="H26" i="136"/>
  <c r="H25" i="136"/>
  <c r="H24" i="136"/>
  <c r="D7" i="130" l="1"/>
  <c r="F107" i="63"/>
  <c r="G107" i="63" s="1"/>
  <c r="A6" i="135" l="1"/>
  <c r="J16" i="135"/>
  <c r="A7" i="135" l="1"/>
  <c r="A8" i="135" s="1"/>
  <c r="A9" i="135" s="1"/>
  <c r="A10" i="135" s="1"/>
  <c r="A11" i="135" s="1"/>
  <c r="A12" i="135" s="1"/>
  <c r="A13" i="135" s="1"/>
  <c r="A14" i="135" s="1"/>
  <c r="A15" i="135" s="1"/>
  <c r="H16" i="135"/>
  <c r="E10" i="133"/>
  <c r="E11" i="133" s="1"/>
  <c r="E9" i="133"/>
  <c r="F9" i="133" s="1"/>
  <c r="E8" i="133"/>
  <c r="F8" i="133" s="1"/>
  <c r="E7" i="133"/>
  <c r="F7" i="133" s="1"/>
  <c r="F6" i="133"/>
  <c r="F5" i="133"/>
  <c r="B10" i="133"/>
  <c r="B11" i="133" s="1"/>
  <c r="B9" i="133"/>
  <c r="C9" i="133" s="1"/>
  <c r="B8" i="133"/>
  <c r="C8" i="133" s="1"/>
  <c r="B7" i="133"/>
  <c r="C7" i="133" s="1"/>
  <c r="C6" i="133"/>
  <c r="C5" i="133"/>
  <c r="D9" i="136" l="1"/>
  <c r="D2" i="136" s="1"/>
  <c r="D8" i="136"/>
  <c r="D78" i="131" s="1"/>
  <c r="C10" i="133"/>
  <c r="E22" i="128"/>
  <c r="G3" i="63"/>
  <c r="G14" i="131"/>
  <c r="A7" i="125"/>
  <c r="H5" i="125"/>
  <c r="L3" i="119"/>
  <c r="E21" i="131"/>
  <c r="E25" i="128"/>
  <c r="E12" i="133"/>
  <c r="F11" i="133"/>
  <c r="F10" i="133"/>
  <c r="C11" i="133"/>
  <c r="B12" i="133"/>
  <c r="H43" i="119" l="1"/>
  <c r="H42" i="119"/>
  <c r="G16" i="131"/>
  <c r="E22" i="131"/>
  <c r="J8" i="131"/>
  <c r="E24" i="128"/>
  <c r="G21" i="131"/>
  <c r="H45" i="119"/>
  <c r="C2" i="63"/>
  <c r="E21" i="128"/>
  <c r="G12" i="131"/>
  <c r="D3" i="125"/>
  <c r="C2" i="119"/>
  <c r="L34" i="119"/>
  <c r="B40" i="119" s="1"/>
  <c r="H44" i="119"/>
  <c r="D115" i="63"/>
  <c r="D114" i="63"/>
  <c r="E22" i="130"/>
  <c r="G23" i="125"/>
  <c r="E21" i="130"/>
  <c r="G37" i="119"/>
  <c r="G24" i="125"/>
  <c r="B38" i="119"/>
  <c r="B24" i="125"/>
  <c r="E13" i="133"/>
  <c r="F12" i="133"/>
  <c r="B13" i="133"/>
  <c r="C12" i="133"/>
  <c r="F13" i="133" l="1"/>
  <c r="E14" i="133"/>
  <c r="B14" i="133"/>
  <c r="C13" i="133"/>
  <c r="E15" i="133" l="1"/>
  <c r="F14" i="133"/>
  <c r="B15" i="133"/>
  <c r="C14" i="133"/>
  <c r="E16" i="133" l="1"/>
  <c r="F15" i="133"/>
  <c r="C15" i="133"/>
  <c r="B16" i="133"/>
  <c r="F16" i="133" l="1"/>
  <c r="E17" i="133"/>
  <c r="B17" i="133"/>
  <c r="C16" i="133"/>
  <c r="E18" i="133" l="1"/>
  <c r="F17" i="133"/>
  <c r="B18" i="133"/>
  <c r="C17" i="133"/>
  <c r="E19" i="133" l="1"/>
  <c r="F18" i="133"/>
  <c r="B19" i="133"/>
  <c r="C18" i="133"/>
  <c r="F19" i="133" l="1"/>
  <c r="E20" i="133"/>
  <c r="C19" i="133"/>
  <c r="B20" i="133"/>
  <c r="F20" i="133" l="1"/>
  <c r="E21" i="133"/>
  <c r="B21" i="133"/>
  <c r="C20" i="133"/>
  <c r="E22" i="133" l="1"/>
  <c r="F21" i="133"/>
  <c r="B22" i="133"/>
  <c r="C21" i="133"/>
  <c r="F22" i="133" l="1"/>
  <c r="E23" i="133"/>
  <c r="B23" i="133"/>
  <c r="C22" i="133"/>
  <c r="F23" i="133" l="1"/>
  <c r="E24" i="133"/>
  <c r="C23" i="133"/>
  <c r="B24" i="133"/>
  <c r="E25" i="133" l="1"/>
  <c r="F24" i="133"/>
  <c r="C24" i="133"/>
  <c r="B25" i="133"/>
  <c r="E26" i="133" l="1"/>
  <c r="F25" i="133"/>
  <c r="B26" i="133"/>
  <c r="C25" i="133"/>
  <c r="E27" i="133" l="1"/>
  <c r="F26" i="133"/>
  <c r="B27" i="133"/>
  <c r="C26" i="133"/>
  <c r="F27" i="133" l="1"/>
  <c r="E28" i="133"/>
  <c r="C27" i="133"/>
  <c r="B28" i="133"/>
  <c r="E29" i="133" l="1"/>
  <c r="F28" i="133"/>
  <c r="B29" i="133"/>
  <c r="C28" i="133"/>
  <c r="E30" i="133" l="1"/>
  <c r="F29" i="133"/>
  <c r="B30" i="133"/>
  <c r="C29" i="133"/>
  <c r="F30" i="133" l="1"/>
  <c r="E31" i="133"/>
  <c r="C30" i="133"/>
  <c r="B31" i="133"/>
  <c r="F31" i="133" l="1"/>
  <c r="E32" i="133"/>
  <c r="C31" i="133"/>
  <c r="B32" i="133"/>
  <c r="F32" i="133" l="1"/>
  <c r="E33" i="133"/>
  <c r="B33" i="133"/>
  <c r="C32" i="133"/>
  <c r="E34" i="133" l="1"/>
  <c r="F33" i="133"/>
  <c r="B34" i="133"/>
  <c r="C33" i="133"/>
  <c r="E35" i="133" l="1"/>
  <c r="F34" i="133"/>
  <c r="B35" i="133"/>
  <c r="C34" i="133"/>
  <c r="F35" i="133" l="1"/>
  <c r="E36" i="133"/>
  <c r="C35" i="133"/>
  <c r="B36" i="133"/>
  <c r="E37" i="133" l="1"/>
  <c r="F36" i="133"/>
  <c r="B37" i="133"/>
  <c r="C36" i="133"/>
  <c r="E38" i="133" l="1"/>
  <c r="F37" i="133"/>
  <c r="B38" i="133"/>
  <c r="C37" i="133"/>
  <c r="F38" i="133" l="1"/>
  <c r="E39" i="133"/>
  <c r="B39" i="133"/>
  <c r="C38" i="133"/>
  <c r="F39" i="133" l="1"/>
  <c r="E40" i="133"/>
  <c r="C39" i="133"/>
  <c r="B40" i="133"/>
  <c r="E41" i="133" l="1"/>
  <c r="F40" i="133"/>
  <c r="C40" i="133"/>
  <c r="B41" i="133"/>
  <c r="E42" i="133" l="1"/>
  <c r="F41" i="133"/>
  <c r="B42" i="133"/>
  <c r="C41" i="133"/>
  <c r="E43" i="133" l="1"/>
  <c r="F42" i="133"/>
  <c r="B43" i="133"/>
  <c r="C42" i="133"/>
  <c r="F43" i="133" l="1"/>
  <c r="E44" i="133"/>
  <c r="C43" i="133"/>
  <c r="B44" i="133"/>
  <c r="E45" i="133" l="1"/>
  <c r="F44" i="133"/>
  <c r="B45" i="133"/>
  <c r="C44" i="133"/>
  <c r="E46" i="133" l="1"/>
  <c r="F45" i="133"/>
  <c r="B46" i="133"/>
  <c r="C45" i="133"/>
  <c r="F46" i="133" l="1"/>
  <c r="E47" i="133"/>
  <c r="B47" i="133"/>
  <c r="C46" i="133"/>
  <c r="F47" i="133" l="1"/>
  <c r="E48" i="133"/>
  <c r="C47" i="133"/>
  <c r="B48" i="133"/>
  <c r="F48" i="133" l="1"/>
  <c r="E49" i="133"/>
  <c r="B49" i="133"/>
  <c r="C48" i="133"/>
  <c r="E50" i="133" l="1"/>
  <c r="F49" i="133"/>
  <c r="B50" i="133"/>
  <c r="C49" i="133"/>
  <c r="E51" i="133" l="1"/>
  <c r="F50" i="133"/>
  <c r="B51" i="133"/>
  <c r="C50" i="133"/>
  <c r="F51" i="133" l="1"/>
  <c r="E52" i="133"/>
  <c r="C51" i="133"/>
  <c r="B52" i="133"/>
  <c r="E53" i="133" l="1"/>
  <c r="F52" i="133"/>
  <c r="B53" i="133"/>
  <c r="C52" i="133"/>
  <c r="E54" i="133" l="1"/>
  <c r="F53" i="133"/>
  <c r="B54" i="133"/>
  <c r="C53" i="133"/>
  <c r="E55" i="133" l="1"/>
  <c r="F54" i="133"/>
  <c r="B55" i="133"/>
  <c r="C54" i="133"/>
  <c r="F55" i="133" l="1"/>
  <c r="E56" i="133"/>
  <c r="C55" i="133"/>
  <c r="B56" i="133"/>
  <c r="E57" i="133" l="1"/>
  <c r="F56" i="133"/>
  <c r="C56" i="133"/>
  <c r="B57" i="133"/>
  <c r="E58" i="133" l="1"/>
  <c r="F57" i="133"/>
  <c r="B58" i="133"/>
  <c r="C57" i="133"/>
  <c r="F58" i="133" l="1"/>
  <c r="E59" i="133"/>
  <c r="B59" i="133"/>
  <c r="C58" i="133"/>
  <c r="F59" i="133" l="1"/>
  <c r="E60" i="133"/>
  <c r="C59" i="133"/>
  <c r="B60" i="133"/>
  <c r="E61" i="133" l="1"/>
  <c r="F60" i="133"/>
  <c r="B61" i="133"/>
  <c r="C60" i="133"/>
  <c r="E62" i="133" l="1"/>
  <c r="F61" i="133"/>
  <c r="B62" i="133"/>
  <c r="C61" i="133"/>
  <c r="E63" i="133" l="1"/>
  <c r="F62" i="133"/>
  <c r="C62" i="133"/>
  <c r="B63" i="133"/>
  <c r="F63" i="133" l="1"/>
  <c r="E64" i="133"/>
  <c r="C63" i="133"/>
  <c r="B64" i="133"/>
  <c r="E65" i="133" l="1"/>
  <c r="F64" i="133"/>
  <c r="B65" i="133"/>
  <c r="C64" i="133"/>
  <c r="E66" i="133" l="1"/>
  <c r="F65" i="133"/>
  <c r="B66" i="133"/>
  <c r="C65" i="133"/>
  <c r="E67" i="133" l="1"/>
  <c r="F66" i="133"/>
  <c r="B67" i="133"/>
  <c r="C66" i="133"/>
  <c r="F67" i="133" l="1"/>
  <c r="E68" i="133"/>
  <c r="C67" i="133"/>
  <c r="B68" i="133"/>
  <c r="E69" i="133" l="1"/>
  <c r="F68" i="133"/>
  <c r="B69" i="133"/>
  <c r="C68" i="133"/>
  <c r="E70" i="133" l="1"/>
  <c r="F69" i="133"/>
  <c r="B70" i="133"/>
  <c r="C69" i="133"/>
  <c r="E71" i="133" l="1"/>
  <c r="F70" i="133"/>
  <c r="B71" i="133"/>
  <c r="C70" i="133"/>
  <c r="F71" i="133" l="1"/>
  <c r="E72" i="133"/>
  <c r="C71" i="133"/>
  <c r="B72" i="133"/>
  <c r="E73" i="133" l="1"/>
  <c r="F72" i="133"/>
  <c r="B73" i="133"/>
  <c r="C72" i="133"/>
  <c r="E74" i="133" l="1"/>
  <c r="F73" i="133"/>
  <c r="B74" i="133"/>
  <c r="C73" i="133"/>
  <c r="E75" i="133" l="1"/>
  <c r="F74" i="133"/>
  <c r="B75" i="133"/>
  <c r="C74" i="133"/>
  <c r="F75" i="133" l="1"/>
  <c r="E76" i="133"/>
  <c r="C75" i="133"/>
  <c r="B76" i="133"/>
  <c r="E77" i="133" l="1"/>
  <c r="F76" i="133"/>
  <c r="B77" i="133"/>
  <c r="C76" i="133"/>
  <c r="E78" i="133" l="1"/>
  <c r="F77" i="133"/>
  <c r="B78" i="133"/>
  <c r="C77" i="133"/>
  <c r="E79" i="133" l="1"/>
  <c r="F78" i="133"/>
  <c r="B79" i="133"/>
  <c r="C78" i="133"/>
  <c r="F79" i="133" l="1"/>
  <c r="E80" i="133"/>
  <c r="C79" i="133"/>
  <c r="B80" i="133"/>
  <c r="E81" i="133" l="1"/>
  <c r="F80" i="133"/>
  <c r="B81" i="133"/>
  <c r="C80" i="133"/>
  <c r="E82" i="133" l="1"/>
  <c r="F81" i="133"/>
  <c r="B82" i="133"/>
  <c r="C81" i="133"/>
  <c r="E83" i="133" l="1"/>
  <c r="F82" i="133"/>
  <c r="B83" i="133"/>
  <c r="C82" i="133"/>
  <c r="F83" i="133" l="1"/>
  <c r="E84" i="133"/>
  <c r="C83" i="133"/>
  <c r="B84" i="133"/>
  <c r="E85" i="133" l="1"/>
  <c r="F84" i="133"/>
  <c r="B85" i="133"/>
  <c r="C84" i="133"/>
  <c r="E86" i="133" l="1"/>
  <c r="F85" i="133"/>
  <c r="B86" i="133"/>
  <c r="C85" i="133"/>
  <c r="E87" i="133" l="1"/>
  <c r="F86" i="133"/>
  <c r="B87" i="133"/>
  <c r="C86" i="133"/>
  <c r="F87" i="133" l="1"/>
  <c r="E88" i="133"/>
  <c r="C87" i="133"/>
  <c r="B88" i="133"/>
  <c r="E89" i="133" l="1"/>
  <c r="F88" i="133"/>
  <c r="B89" i="133"/>
  <c r="C88" i="133"/>
  <c r="E90" i="133" l="1"/>
  <c r="F89" i="133"/>
  <c r="B90" i="133"/>
  <c r="C89" i="133"/>
  <c r="E91" i="133" l="1"/>
  <c r="F90" i="133"/>
  <c r="B91" i="133"/>
  <c r="C90" i="133"/>
  <c r="F91" i="133" l="1"/>
  <c r="E92" i="133"/>
  <c r="C91" i="133"/>
  <c r="B92" i="133"/>
  <c r="E93" i="133" l="1"/>
  <c r="F92" i="133"/>
  <c r="B93" i="133"/>
  <c r="C92" i="133"/>
  <c r="E94" i="133" l="1"/>
  <c r="F93" i="133"/>
  <c r="B94" i="133"/>
  <c r="C93" i="133"/>
  <c r="E95" i="133" l="1"/>
  <c r="F94" i="133"/>
  <c r="B95" i="133"/>
  <c r="C94" i="133"/>
  <c r="F95" i="133" l="1"/>
  <c r="E96" i="133"/>
  <c r="C95" i="133"/>
  <c r="B96" i="133"/>
  <c r="E97" i="133" l="1"/>
  <c r="F96" i="133"/>
  <c r="B97" i="133"/>
  <c r="C96" i="133"/>
  <c r="E98" i="133" l="1"/>
  <c r="F97" i="133"/>
  <c r="B98" i="133"/>
  <c r="C97" i="133"/>
  <c r="E99" i="133" l="1"/>
  <c r="F98" i="133"/>
  <c r="B99" i="133"/>
  <c r="C98" i="133"/>
  <c r="F99" i="133" l="1"/>
  <c r="E100" i="133"/>
  <c r="C99" i="133"/>
  <c r="B100" i="133"/>
  <c r="E101" i="133" l="1"/>
  <c r="F100" i="133"/>
  <c r="B101" i="133"/>
  <c r="C100" i="133"/>
  <c r="E102" i="133" l="1"/>
  <c r="F101" i="133"/>
  <c r="B102" i="133"/>
  <c r="C101" i="133"/>
  <c r="E103" i="133" l="1"/>
  <c r="F102" i="133"/>
  <c r="B103" i="133"/>
  <c r="C102" i="133"/>
  <c r="F103" i="133" l="1"/>
  <c r="E104" i="133"/>
  <c r="C103" i="133"/>
  <c r="B104" i="133"/>
  <c r="E105" i="133" l="1"/>
  <c r="F104" i="133"/>
  <c r="B105" i="133"/>
  <c r="C104" i="133"/>
  <c r="E106" i="133" l="1"/>
  <c r="F105" i="133"/>
  <c r="B106" i="133"/>
  <c r="C105" i="133"/>
  <c r="E107" i="133" l="1"/>
  <c r="F106" i="133"/>
  <c r="B107" i="133"/>
  <c r="C106" i="133"/>
  <c r="F107" i="133" l="1"/>
  <c r="E108" i="133"/>
  <c r="C107" i="133"/>
  <c r="B108" i="133"/>
  <c r="E109" i="133" l="1"/>
  <c r="F108" i="133"/>
  <c r="B109" i="133"/>
  <c r="C108" i="133"/>
  <c r="E110" i="133" l="1"/>
  <c r="F109" i="133"/>
  <c r="B110" i="133"/>
  <c r="C109" i="133"/>
  <c r="E111" i="133" l="1"/>
  <c r="F110" i="133"/>
  <c r="B111" i="133"/>
  <c r="C110" i="133"/>
  <c r="F111" i="133" l="1"/>
  <c r="E112" i="133"/>
  <c r="C111" i="133"/>
  <c r="B112" i="133"/>
  <c r="E113" i="133" l="1"/>
  <c r="F112" i="133"/>
  <c r="B113" i="133"/>
  <c r="C112" i="133"/>
  <c r="E114" i="133" l="1"/>
  <c r="F113" i="133"/>
  <c r="B114" i="133"/>
  <c r="C113" i="133"/>
  <c r="E115" i="133" l="1"/>
  <c r="F114" i="133"/>
  <c r="B115" i="133"/>
  <c r="C114" i="133"/>
  <c r="F115" i="133" l="1"/>
  <c r="E116" i="133"/>
  <c r="C115" i="133"/>
  <c r="B116" i="133"/>
  <c r="E117" i="133" l="1"/>
  <c r="F116" i="133"/>
  <c r="B117" i="133"/>
  <c r="C116" i="133"/>
  <c r="E118" i="133" l="1"/>
  <c r="F117" i="133"/>
  <c r="B118" i="133"/>
  <c r="C117" i="133"/>
  <c r="E119" i="133" l="1"/>
  <c r="F118" i="133"/>
  <c r="B119" i="133"/>
  <c r="C118" i="133"/>
  <c r="F119" i="133" l="1"/>
  <c r="E120" i="133"/>
  <c r="C119" i="133"/>
  <c r="B120" i="133"/>
  <c r="E121" i="133" l="1"/>
  <c r="F120" i="133"/>
  <c r="B121" i="133"/>
  <c r="C120" i="133"/>
  <c r="E122" i="133" l="1"/>
  <c r="F121" i="133"/>
  <c r="B122" i="133"/>
  <c r="C121" i="133"/>
  <c r="E123" i="133" l="1"/>
  <c r="F122" i="133"/>
  <c r="B123" i="133"/>
  <c r="C122" i="133"/>
  <c r="F123" i="133" l="1"/>
  <c r="E124" i="133"/>
  <c r="C123" i="133"/>
  <c r="B124" i="133"/>
  <c r="E125" i="133" l="1"/>
  <c r="F124" i="133"/>
  <c r="B125" i="133"/>
  <c r="C124" i="133"/>
  <c r="E126" i="133" l="1"/>
  <c r="F125" i="133"/>
  <c r="B126" i="133"/>
  <c r="C125" i="133"/>
  <c r="E127" i="133" l="1"/>
  <c r="F126" i="133"/>
  <c r="B127" i="133"/>
  <c r="C126" i="133"/>
  <c r="F127" i="133" l="1"/>
  <c r="E128" i="133"/>
  <c r="C127" i="133"/>
  <c r="B128" i="133"/>
  <c r="E129" i="133" l="1"/>
  <c r="F128" i="133"/>
  <c r="B129" i="133"/>
  <c r="C128" i="133"/>
  <c r="E130" i="133" l="1"/>
  <c r="F129" i="133"/>
  <c r="B130" i="133"/>
  <c r="C129" i="133"/>
  <c r="E131" i="133" l="1"/>
  <c r="F130" i="133"/>
  <c r="B131" i="133"/>
  <c r="C130" i="133"/>
  <c r="F131" i="133" l="1"/>
  <c r="E132" i="133"/>
  <c r="C131" i="133"/>
  <c r="B132" i="133"/>
  <c r="E133" i="133" l="1"/>
  <c r="F132" i="133"/>
  <c r="B133" i="133"/>
  <c r="C132" i="133"/>
  <c r="E134" i="133" l="1"/>
  <c r="F133" i="133"/>
  <c r="B134" i="133"/>
  <c r="C133" i="133"/>
  <c r="E135" i="133" l="1"/>
  <c r="F134" i="133"/>
  <c r="B135" i="133"/>
  <c r="C134" i="133"/>
  <c r="F135" i="133" l="1"/>
  <c r="E136" i="133"/>
  <c r="C135" i="133"/>
  <c r="B136" i="133"/>
  <c r="E137" i="133" l="1"/>
  <c r="F136" i="133"/>
  <c r="B137" i="133"/>
  <c r="C136" i="133"/>
  <c r="E138" i="133" l="1"/>
  <c r="F137" i="133"/>
  <c r="B138" i="133"/>
  <c r="C137" i="133"/>
  <c r="E139" i="133" l="1"/>
  <c r="F138" i="133"/>
  <c r="B139" i="133"/>
  <c r="C138" i="133"/>
  <c r="F139" i="133" l="1"/>
  <c r="E140" i="133"/>
  <c r="C139" i="133"/>
  <c r="B140" i="133"/>
  <c r="E141" i="133" l="1"/>
  <c r="F140" i="133"/>
  <c r="B141" i="133"/>
  <c r="C140" i="133"/>
  <c r="E142" i="133" l="1"/>
  <c r="F141" i="133"/>
  <c r="B142" i="133"/>
  <c r="C141" i="133"/>
  <c r="E143" i="133" l="1"/>
  <c r="F142" i="133"/>
  <c r="B143" i="133"/>
  <c r="C142" i="133"/>
  <c r="F143" i="133" l="1"/>
  <c r="E144" i="133"/>
  <c r="C143" i="133"/>
  <c r="B144" i="133"/>
  <c r="E145" i="133" l="1"/>
  <c r="F144" i="133"/>
  <c r="B145" i="133"/>
  <c r="C144" i="133"/>
  <c r="E146" i="133" l="1"/>
  <c r="F145" i="133"/>
  <c r="B146" i="133"/>
  <c r="C145" i="133"/>
  <c r="E147" i="133" l="1"/>
  <c r="F146" i="133"/>
  <c r="B147" i="133"/>
  <c r="C146" i="133"/>
  <c r="F147" i="133" l="1"/>
  <c r="E148" i="133"/>
  <c r="C147" i="133"/>
  <c r="B148" i="133"/>
  <c r="E149" i="133" l="1"/>
  <c r="F148" i="133"/>
  <c r="B149" i="133"/>
  <c r="C148" i="133"/>
  <c r="E150" i="133" l="1"/>
  <c r="F149" i="133"/>
  <c r="B150" i="133"/>
  <c r="C149" i="133"/>
  <c r="E151" i="133" l="1"/>
  <c r="F150" i="133"/>
  <c r="B151" i="133"/>
  <c r="C150" i="133"/>
  <c r="F151" i="133" l="1"/>
  <c r="E152" i="133"/>
  <c r="C151" i="133"/>
  <c r="B152" i="133"/>
  <c r="E153" i="133" l="1"/>
  <c r="F152" i="133"/>
  <c r="B153" i="133"/>
  <c r="C152" i="133"/>
  <c r="E154" i="133" l="1"/>
  <c r="F153" i="133"/>
  <c r="B154" i="133"/>
  <c r="C153" i="133"/>
  <c r="E155" i="133" l="1"/>
  <c r="F154" i="133"/>
  <c r="B155" i="133"/>
  <c r="C154" i="133"/>
  <c r="F155" i="133" l="1"/>
  <c r="E156" i="133"/>
  <c r="C155" i="133"/>
  <c r="B156" i="133"/>
  <c r="E157" i="133" l="1"/>
  <c r="F156" i="133"/>
  <c r="B157" i="133"/>
  <c r="C156" i="133"/>
  <c r="E158" i="133" l="1"/>
  <c r="F157" i="133"/>
  <c r="B158" i="133"/>
  <c r="C157" i="133"/>
  <c r="E159" i="133" l="1"/>
  <c r="F158" i="133"/>
  <c r="B159" i="133"/>
  <c r="C158" i="133"/>
  <c r="F159" i="133" l="1"/>
  <c r="E160" i="133"/>
  <c r="C159" i="133"/>
  <c r="B160" i="133"/>
  <c r="E161" i="133" l="1"/>
  <c r="F160" i="133"/>
  <c r="B161" i="133"/>
  <c r="C160" i="133"/>
  <c r="E162" i="133" l="1"/>
  <c r="F161" i="133"/>
  <c r="B162" i="133"/>
  <c r="C161" i="133"/>
  <c r="E163" i="133" l="1"/>
  <c r="F162" i="133"/>
  <c r="B163" i="133"/>
  <c r="C162" i="133"/>
  <c r="F163" i="133" l="1"/>
  <c r="E164" i="133"/>
  <c r="C163" i="133"/>
  <c r="B164" i="133"/>
  <c r="E165" i="133" l="1"/>
  <c r="F164" i="133"/>
  <c r="B165" i="133"/>
  <c r="C164" i="133"/>
  <c r="E166" i="133" l="1"/>
  <c r="F165" i="133"/>
  <c r="B166" i="133"/>
  <c r="C165" i="133"/>
  <c r="E167" i="133" l="1"/>
  <c r="F166" i="133"/>
  <c r="B167" i="133"/>
  <c r="C166" i="133"/>
  <c r="F167" i="133" l="1"/>
  <c r="E168" i="133"/>
  <c r="C167" i="133"/>
  <c r="B168" i="133"/>
  <c r="E169" i="133" l="1"/>
  <c r="F168" i="133"/>
  <c r="B169" i="133"/>
  <c r="C168" i="133"/>
  <c r="E170" i="133" l="1"/>
  <c r="F169" i="133"/>
  <c r="B170" i="133"/>
  <c r="C169" i="133"/>
  <c r="E171" i="133" l="1"/>
  <c r="F170" i="133"/>
  <c r="B171" i="133"/>
  <c r="C170" i="133"/>
  <c r="F171" i="133" l="1"/>
  <c r="E172" i="133"/>
  <c r="C171" i="133"/>
  <c r="B172" i="133"/>
  <c r="E173" i="133" l="1"/>
  <c r="F172" i="133"/>
  <c r="B173" i="133"/>
  <c r="C172" i="133"/>
  <c r="E174" i="133" l="1"/>
  <c r="F173" i="133"/>
  <c r="B174" i="133"/>
  <c r="C173" i="133"/>
  <c r="E175" i="133" l="1"/>
  <c r="F174" i="133"/>
  <c r="B175" i="133"/>
  <c r="C174" i="133"/>
  <c r="F175" i="133" l="1"/>
  <c r="E176" i="133"/>
  <c r="C175" i="133"/>
  <c r="B176" i="133"/>
  <c r="E177" i="133" l="1"/>
  <c r="F176" i="133"/>
  <c r="B177" i="133"/>
  <c r="C176" i="133"/>
  <c r="E178" i="133" l="1"/>
  <c r="F177" i="133"/>
  <c r="B178" i="133"/>
  <c r="C177" i="133"/>
  <c r="E179" i="133" l="1"/>
  <c r="F178" i="133"/>
  <c r="B179" i="133"/>
  <c r="C178" i="133"/>
  <c r="F179" i="133" l="1"/>
  <c r="E180" i="133"/>
  <c r="C179" i="133"/>
  <c r="B180" i="133"/>
  <c r="E181" i="133" l="1"/>
  <c r="F180" i="133"/>
  <c r="B181" i="133"/>
  <c r="C180" i="133"/>
  <c r="E182" i="133" l="1"/>
  <c r="F181" i="133"/>
  <c r="B182" i="133"/>
  <c r="C181" i="133"/>
  <c r="E183" i="133" l="1"/>
  <c r="F182" i="133"/>
  <c r="B183" i="133"/>
  <c r="C182" i="133"/>
  <c r="F183" i="133" l="1"/>
  <c r="E184" i="133"/>
  <c r="C183" i="133"/>
  <c r="B184" i="133"/>
  <c r="E185" i="133" l="1"/>
  <c r="F184" i="133"/>
  <c r="B185" i="133"/>
  <c r="C184" i="133"/>
  <c r="E186" i="133" l="1"/>
  <c r="F185" i="133"/>
  <c r="B186" i="133"/>
  <c r="C185" i="133"/>
  <c r="E187" i="133" l="1"/>
  <c r="F186" i="133"/>
  <c r="B187" i="133"/>
  <c r="C186" i="133"/>
  <c r="F187" i="133" l="1"/>
  <c r="E188" i="133"/>
  <c r="C187" i="133"/>
  <c r="B188" i="133"/>
  <c r="E189" i="133" l="1"/>
  <c r="F188" i="133"/>
  <c r="B189" i="133"/>
  <c r="C188" i="133"/>
  <c r="E190" i="133" l="1"/>
  <c r="F189" i="133"/>
  <c r="B190" i="133"/>
  <c r="C189" i="133"/>
  <c r="E191" i="133" l="1"/>
  <c r="F190" i="133"/>
  <c r="B191" i="133"/>
  <c r="C190" i="133"/>
  <c r="F191" i="133" l="1"/>
  <c r="E192" i="133"/>
  <c r="C191" i="133"/>
  <c r="B192" i="133"/>
  <c r="E193" i="133" l="1"/>
  <c r="F192" i="133"/>
  <c r="B193" i="133"/>
  <c r="C192" i="133"/>
  <c r="E194" i="133" l="1"/>
  <c r="F193" i="133"/>
  <c r="B194" i="133"/>
  <c r="C193" i="133"/>
  <c r="E195" i="133" l="1"/>
  <c r="F194" i="133"/>
  <c r="B195" i="133"/>
  <c r="C194" i="133"/>
  <c r="F195" i="133" l="1"/>
  <c r="E196" i="133"/>
  <c r="C195" i="133"/>
  <c r="B196" i="133"/>
  <c r="E197" i="133" l="1"/>
  <c r="F196" i="133"/>
  <c r="B197" i="133"/>
  <c r="C196" i="133"/>
  <c r="E198" i="133" l="1"/>
  <c r="F197" i="133"/>
  <c r="B198" i="133"/>
  <c r="C197" i="133"/>
  <c r="E199" i="133" l="1"/>
  <c r="F198" i="133"/>
  <c r="B199" i="133"/>
  <c r="C198" i="133"/>
  <c r="F199" i="133" l="1"/>
  <c r="E200" i="133"/>
  <c r="C199" i="133"/>
  <c r="B200" i="133"/>
  <c r="E201" i="133" l="1"/>
  <c r="F200" i="133"/>
  <c r="B201" i="133"/>
  <c r="C200" i="133"/>
  <c r="E202" i="133" l="1"/>
  <c r="F201" i="133"/>
  <c r="B202" i="133"/>
  <c r="C201" i="133"/>
  <c r="E203" i="133" l="1"/>
  <c r="F202" i="133"/>
  <c r="B203" i="133"/>
  <c r="C202" i="133"/>
  <c r="F203" i="133" l="1"/>
  <c r="E204" i="133"/>
  <c r="C203" i="133"/>
  <c r="B204" i="133"/>
  <c r="E205" i="133" l="1"/>
  <c r="F204" i="133"/>
  <c r="B205" i="133"/>
  <c r="C204" i="133"/>
  <c r="E206" i="133" l="1"/>
  <c r="F205" i="133"/>
  <c r="B206" i="133"/>
  <c r="C205" i="133"/>
  <c r="E207" i="133" l="1"/>
  <c r="F206" i="133"/>
  <c r="B207" i="133"/>
  <c r="C206" i="133"/>
  <c r="F207" i="133" l="1"/>
  <c r="E208" i="133"/>
  <c r="C207" i="133"/>
  <c r="B208" i="133"/>
  <c r="E209" i="133" l="1"/>
  <c r="F208" i="133"/>
  <c r="B209" i="133"/>
  <c r="C208" i="133"/>
  <c r="E210" i="133" l="1"/>
  <c r="F209" i="133"/>
  <c r="B210" i="133"/>
  <c r="C209" i="133"/>
  <c r="E211" i="133" l="1"/>
  <c r="F210" i="133"/>
  <c r="B211" i="133"/>
  <c r="C210" i="133"/>
  <c r="F211" i="133" l="1"/>
  <c r="E212" i="133"/>
  <c r="C211" i="133"/>
  <c r="B212" i="133"/>
  <c r="E213" i="133" l="1"/>
  <c r="F212" i="133"/>
  <c r="B213" i="133"/>
  <c r="C212" i="133"/>
  <c r="E214" i="133" l="1"/>
  <c r="F213" i="133"/>
  <c r="B214" i="133"/>
  <c r="C213" i="133"/>
  <c r="E215" i="133" l="1"/>
  <c r="F214" i="133"/>
  <c r="B215" i="133"/>
  <c r="C214" i="133"/>
  <c r="F215" i="133" l="1"/>
  <c r="E216" i="133"/>
  <c r="C215" i="133"/>
  <c r="B216" i="133"/>
  <c r="E217" i="133" l="1"/>
  <c r="F216" i="133"/>
  <c r="B217" i="133"/>
  <c r="C216" i="133"/>
  <c r="E218" i="133" l="1"/>
  <c r="F217" i="133"/>
  <c r="B218" i="133"/>
  <c r="C217" i="133"/>
  <c r="E219" i="133" l="1"/>
  <c r="F218" i="133"/>
  <c r="B219" i="133"/>
  <c r="C218" i="133"/>
  <c r="F219" i="133" l="1"/>
  <c r="E220" i="133"/>
  <c r="C219" i="133"/>
  <c r="B220" i="133"/>
  <c r="E221" i="133" l="1"/>
  <c r="F220" i="133"/>
  <c r="B221" i="133"/>
  <c r="C220" i="133"/>
  <c r="E222" i="133" l="1"/>
  <c r="F221" i="133"/>
  <c r="B222" i="133"/>
  <c r="C221" i="133"/>
  <c r="E223" i="133" l="1"/>
  <c r="F222" i="133"/>
  <c r="B223" i="133"/>
  <c r="C222" i="133"/>
  <c r="F223" i="133" l="1"/>
  <c r="E224" i="133"/>
  <c r="C223" i="133"/>
  <c r="B224" i="133"/>
  <c r="E225" i="133" l="1"/>
  <c r="F224" i="133"/>
  <c r="B225" i="133"/>
  <c r="C224" i="133"/>
  <c r="E226" i="133" l="1"/>
  <c r="F225" i="133"/>
  <c r="B226" i="133"/>
  <c r="C225" i="133"/>
  <c r="E227" i="133" l="1"/>
  <c r="F226" i="133"/>
  <c r="B227" i="133"/>
  <c r="C226" i="133"/>
  <c r="F227" i="133" l="1"/>
  <c r="E228" i="133"/>
  <c r="C227" i="133"/>
  <c r="B228" i="133"/>
  <c r="E229" i="133" l="1"/>
  <c r="F228" i="133"/>
  <c r="B229" i="133"/>
  <c r="C228" i="133"/>
  <c r="E230" i="133" l="1"/>
  <c r="F229" i="133"/>
  <c r="B230" i="133"/>
  <c r="C229" i="133"/>
  <c r="E231" i="133" l="1"/>
  <c r="F230" i="133"/>
  <c r="B231" i="133"/>
  <c r="C230" i="133"/>
  <c r="F231" i="133" l="1"/>
  <c r="E232" i="133"/>
  <c r="C231" i="133"/>
  <c r="B232" i="133"/>
  <c r="E233" i="133" l="1"/>
  <c r="F232" i="133"/>
  <c r="B233" i="133"/>
  <c r="C232" i="133"/>
  <c r="E234" i="133" l="1"/>
  <c r="F233" i="133"/>
  <c r="B234" i="133"/>
  <c r="C233" i="133"/>
  <c r="E235" i="133" l="1"/>
  <c r="F234" i="133"/>
  <c r="B235" i="133"/>
  <c r="C234" i="133"/>
  <c r="F235" i="133" l="1"/>
  <c r="E236" i="133"/>
  <c r="C235" i="133"/>
  <c r="B236" i="133"/>
  <c r="E237" i="133" l="1"/>
  <c r="F236" i="133"/>
  <c r="B237" i="133"/>
  <c r="C236" i="133"/>
  <c r="E238" i="133" l="1"/>
  <c r="F237" i="133"/>
  <c r="B238" i="133"/>
  <c r="C237" i="133"/>
  <c r="E239" i="133" l="1"/>
  <c r="F238" i="133"/>
  <c r="B239" i="133"/>
  <c r="C238" i="133"/>
  <c r="F239" i="133" l="1"/>
  <c r="E240" i="133"/>
  <c r="C239" i="133"/>
  <c r="B240" i="133"/>
  <c r="E241" i="133" l="1"/>
  <c r="F240" i="133"/>
  <c r="B241" i="133"/>
  <c r="C240" i="133"/>
  <c r="E242" i="133" l="1"/>
  <c r="F241" i="133"/>
  <c r="B242" i="133"/>
  <c r="C241" i="133"/>
  <c r="E243" i="133" l="1"/>
  <c r="F242" i="133"/>
  <c r="B243" i="133"/>
  <c r="C242" i="133"/>
  <c r="F243" i="133" l="1"/>
  <c r="E244" i="133"/>
  <c r="C243" i="133"/>
  <c r="B244" i="133"/>
  <c r="E245" i="133" l="1"/>
  <c r="F244" i="133"/>
  <c r="B245" i="133"/>
  <c r="C244" i="133"/>
  <c r="E246" i="133" l="1"/>
  <c r="F245" i="133"/>
  <c r="B246" i="133"/>
  <c r="C245" i="133"/>
  <c r="E247" i="133" l="1"/>
  <c r="F246" i="133"/>
  <c r="B247" i="133"/>
  <c r="C246" i="133"/>
  <c r="F247" i="133" l="1"/>
  <c r="E248" i="133"/>
  <c r="C247" i="133"/>
  <c r="B248" i="133"/>
  <c r="E249" i="133" l="1"/>
  <c r="F248" i="133"/>
  <c r="B249" i="133"/>
  <c r="C248" i="133"/>
  <c r="E250" i="133" l="1"/>
  <c r="F249" i="133"/>
  <c r="B250" i="133"/>
  <c r="C249" i="133"/>
  <c r="E251" i="133" l="1"/>
  <c r="F250" i="133"/>
  <c r="B251" i="133"/>
  <c r="C250" i="133"/>
  <c r="F251" i="133" l="1"/>
  <c r="E252" i="133"/>
  <c r="C251" i="133"/>
  <c r="B252" i="133"/>
  <c r="E253" i="133" l="1"/>
  <c r="F252" i="133"/>
  <c r="B253" i="133"/>
  <c r="C252" i="133"/>
  <c r="E254" i="133" l="1"/>
  <c r="F253" i="133"/>
  <c r="B254" i="133"/>
  <c r="C253" i="133"/>
  <c r="E255" i="133" l="1"/>
  <c r="F254" i="133"/>
  <c r="B255" i="133"/>
  <c r="C254" i="133"/>
  <c r="F255" i="133" l="1"/>
  <c r="E256" i="133"/>
  <c r="C255" i="133"/>
  <c r="B256" i="133"/>
  <c r="E257" i="133" l="1"/>
  <c r="F256" i="133"/>
  <c r="B257" i="133"/>
  <c r="C256" i="133"/>
  <c r="E258" i="133" l="1"/>
  <c r="F257" i="133"/>
  <c r="B258" i="133"/>
  <c r="C257" i="133"/>
  <c r="E259" i="133" l="1"/>
  <c r="F258" i="133"/>
  <c r="B259" i="133"/>
  <c r="C258" i="133"/>
  <c r="F259" i="133" l="1"/>
  <c r="E260" i="133"/>
  <c r="C259" i="133"/>
  <c r="B260" i="133"/>
  <c r="E261" i="133" l="1"/>
  <c r="F260" i="133"/>
  <c r="B261" i="133"/>
  <c r="C260" i="133"/>
  <c r="E262" i="133" l="1"/>
  <c r="F261" i="133"/>
  <c r="B262" i="133"/>
  <c r="C261" i="133"/>
  <c r="E263" i="133" l="1"/>
  <c r="F262" i="133"/>
  <c r="B263" i="133"/>
  <c r="C262" i="133"/>
  <c r="F263" i="133" l="1"/>
  <c r="E264" i="133"/>
  <c r="C263" i="133"/>
  <c r="B264" i="133"/>
  <c r="E265" i="133" l="1"/>
  <c r="F264" i="133"/>
  <c r="B265" i="133"/>
  <c r="C264" i="133"/>
  <c r="E266" i="133" l="1"/>
  <c r="F265" i="133"/>
  <c r="B266" i="133"/>
  <c r="C265" i="133"/>
  <c r="E267" i="133" l="1"/>
  <c r="F266" i="133"/>
  <c r="B267" i="133"/>
  <c r="C266" i="133"/>
  <c r="F267" i="133" l="1"/>
  <c r="E268" i="133"/>
  <c r="C267" i="133"/>
  <c r="B268" i="133"/>
  <c r="E269" i="133" l="1"/>
  <c r="F268" i="133"/>
  <c r="B269" i="133"/>
  <c r="C268" i="133"/>
  <c r="E270" i="133" l="1"/>
  <c r="F269" i="133"/>
  <c r="B270" i="133"/>
  <c r="C269" i="133"/>
  <c r="E271" i="133" l="1"/>
  <c r="F270" i="133"/>
  <c r="B271" i="133"/>
  <c r="C270" i="133"/>
  <c r="F271" i="133" l="1"/>
  <c r="E272" i="133"/>
  <c r="C271" i="133"/>
  <c r="B272" i="133"/>
  <c r="E273" i="133" l="1"/>
  <c r="F272" i="133"/>
  <c r="B273" i="133"/>
  <c r="C272" i="133"/>
  <c r="E274" i="133" l="1"/>
  <c r="F273" i="133"/>
  <c r="B274" i="133"/>
  <c r="C273" i="133"/>
  <c r="E275" i="133" l="1"/>
  <c r="F274" i="133"/>
  <c r="B275" i="133"/>
  <c r="C274" i="133"/>
  <c r="F275" i="133" l="1"/>
  <c r="E276" i="133"/>
  <c r="C275" i="133"/>
  <c r="B276" i="133"/>
  <c r="E277" i="133" l="1"/>
  <c r="F276" i="133"/>
  <c r="B277" i="133"/>
  <c r="C276" i="133"/>
  <c r="E278" i="133" l="1"/>
  <c r="F277" i="133"/>
  <c r="B278" i="133"/>
  <c r="C277" i="133"/>
  <c r="E279" i="133" l="1"/>
  <c r="F278" i="133"/>
  <c r="B279" i="133"/>
  <c r="C278" i="133"/>
  <c r="F279" i="133" l="1"/>
  <c r="E280" i="133"/>
  <c r="C279" i="133"/>
  <c r="B280" i="133"/>
  <c r="E281" i="133" l="1"/>
  <c r="F280" i="133"/>
  <c r="B281" i="133"/>
  <c r="C280" i="133"/>
  <c r="E282" i="133" l="1"/>
  <c r="F281" i="133"/>
  <c r="B282" i="133"/>
  <c r="C281" i="133"/>
  <c r="E283" i="133" l="1"/>
  <c r="F282" i="133"/>
  <c r="B283" i="133"/>
  <c r="C282" i="133"/>
  <c r="F283" i="133" l="1"/>
  <c r="E284" i="133"/>
  <c r="C283" i="133"/>
  <c r="B284" i="133"/>
  <c r="E285" i="133" l="1"/>
  <c r="F284" i="133"/>
  <c r="B285" i="133"/>
  <c r="C284" i="133"/>
  <c r="E286" i="133" l="1"/>
  <c r="F285" i="133"/>
  <c r="B286" i="133"/>
  <c r="C285" i="133"/>
  <c r="E287" i="133" l="1"/>
  <c r="F286" i="133"/>
  <c r="B287" i="133"/>
  <c r="C286" i="133"/>
  <c r="F287" i="133" l="1"/>
  <c r="E288" i="133"/>
  <c r="C287" i="133"/>
  <c r="B288" i="133"/>
  <c r="E289" i="133" l="1"/>
  <c r="F288" i="133"/>
  <c r="B289" i="133"/>
  <c r="C288" i="133"/>
  <c r="E290" i="133" l="1"/>
  <c r="F289" i="133"/>
  <c r="B290" i="133"/>
  <c r="C289" i="133"/>
  <c r="E291" i="133" l="1"/>
  <c r="F290" i="133"/>
  <c r="B291" i="133"/>
  <c r="C290" i="133"/>
  <c r="F291" i="133" l="1"/>
  <c r="E292" i="133"/>
  <c r="C291" i="133"/>
  <c r="B292" i="133"/>
  <c r="E293" i="133" l="1"/>
  <c r="F292" i="133"/>
  <c r="B293" i="133"/>
  <c r="C292" i="133"/>
  <c r="E294" i="133" l="1"/>
  <c r="F293" i="133"/>
  <c r="B294" i="133"/>
  <c r="C293" i="133"/>
  <c r="E295" i="133" l="1"/>
  <c r="F294" i="133"/>
  <c r="B295" i="133"/>
  <c r="C294" i="133"/>
  <c r="F295" i="133" l="1"/>
  <c r="E296" i="133"/>
  <c r="C295" i="133"/>
  <c r="B296" i="133"/>
  <c r="E297" i="133" l="1"/>
  <c r="F296" i="133"/>
  <c r="B297" i="133"/>
  <c r="C296" i="133"/>
  <c r="E298" i="133" l="1"/>
  <c r="F297" i="133"/>
  <c r="B298" i="133"/>
  <c r="C297" i="133"/>
  <c r="E299" i="133" l="1"/>
  <c r="F298" i="133"/>
  <c r="B299" i="133"/>
  <c r="C298" i="133"/>
  <c r="F299" i="133" l="1"/>
  <c r="E300" i="133"/>
  <c r="C299" i="133"/>
  <c r="B300" i="133"/>
  <c r="E301" i="133" l="1"/>
  <c r="F300" i="133"/>
  <c r="B301" i="133"/>
  <c r="C300" i="133"/>
  <c r="E302" i="133" l="1"/>
  <c r="F301" i="133"/>
  <c r="B302" i="133"/>
  <c r="C301" i="133"/>
  <c r="E303" i="133" l="1"/>
  <c r="F302" i="133"/>
  <c r="B303" i="133"/>
  <c r="C302" i="133"/>
  <c r="F303" i="133" l="1"/>
  <c r="E304" i="133"/>
  <c r="C303" i="133"/>
  <c r="B304" i="133"/>
  <c r="E305" i="133" l="1"/>
  <c r="F304" i="133"/>
  <c r="B305" i="133"/>
  <c r="C304" i="133"/>
  <c r="E306" i="133" l="1"/>
  <c r="F305" i="133"/>
  <c r="B306" i="133"/>
  <c r="C305" i="133"/>
  <c r="E307" i="133" l="1"/>
  <c r="F306" i="133"/>
  <c r="B307" i="133"/>
  <c r="C306" i="133"/>
  <c r="F307" i="133" l="1"/>
  <c r="E308" i="133"/>
  <c r="C307" i="133"/>
  <c r="B308" i="133"/>
  <c r="E309" i="133" l="1"/>
  <c r="F308" i="133"/>
  <c r="B309" i="133"/>
  <c r="C308" i="133"/>
  <c r="E310" i="133" l="1"/>
  <c r="F309" i="133"/>
  <c r="B310" i="133"/>
  <c r="C309" i="133"/>
  <c r="E311" i="133" l="1"/>
  <c r="F310" i="133"/>
  <c r="B311" i="133"/>
  <c r="C310" i="133"/>
  <c r="F311" i="133" l="1"/>
  <c r="E312" i="133"/>
  <c r="C311" i="133"/>
  <c r="B312" i="133"/>
  <c r="E313" i="133" l="1"/>
  <c r="F312" i="133"/>
  <c r="B313" i="133"/>
  <c r="C312" i="133"/>
  <c r="E314" i="133" l="1"/>
  <c r="F313" i="133"/>
  <c r="B314" i="133"/>
  <c r="C313" i="133"/>
  <c r="E315" i="133" l="1"/>
  <c r="F314" i="133"/>
  <c r="B315" i="133"/>
  <c r="C314" i="133"/>
  <c r="F315" i="133" l="1"/>
  <c r="E316" i="133"/>
  <c r="C315" i="133"/>
  <c r="B316" i="133"/>
  <c r="E317" i="133" l="1"/>
  <c r="F316" i="133"/>
  <c r="B317" i="133"/>
  <c r="C316" i="133"/>
  <c r="E318" i="133" l="1"/>
  <c r="F317" i="133"/>
  <c r="B318" i="133"/>
  <c r="C317" i="133"/>
  <c r="E319" i="133" l="1"/>
  <c r="F318" i="133"/>
  <c r="B319" i="133"/>
  <c r="C318" i="133"/>
  <c r="F319" i="133" l="1"/>
  <c r="E320" i="133"/>
  <c r="C319" i="133"/>
  <c r="B320" i="133"/>
  <c r="E321" i="133" l="1"/>
  <c r="F320" i="133"/>
  <c r="B321" i="133"/>
  <c r="C320" i="133"/>
  <c r="E322" i="133" l="1"/>
  <c r="F321" i="133"/>
  <c r="B322" i="133"/>
  <c r="C321" i="133"/>
  <c r="E323" i="133" l="1"/>
  <c r="F322" i="133"/>
  <c r="B323" i="133"/>
  <c r="C322" i="133"/>
  <c r="F323" i="133" l="1"/>
  <c r="E324" i="133"/>
  <c r="C323" i="133"/>
  <c r="B324" i="133"/>
  <c r="E325" i="133" l="1"/>
  <c r="F324" i="133"/>
  <c r="B325" i="133"/>
  <c r="C324" i="133"/>
  <c r="E326" i="133" l="1"/>
  <c r="F325" i="133"/>
  <c r="B326" i="133"/>
  <c r="C325" i="133"/>
  <c r="E327" i="133" l="1"/>
  <c r="F326" i="133"/>
  <c r="B327" i="133"/>
  <c r="C326" i="133"/>
  <c r="F327" i="133" l="1"/>
  <c r="E328" i="133"/>
  <c r="C327" i="133"/>
  <c r="B328" i="133"/>
  <c r="E329" i="133" l="1"/>
  <c r="F328" i="133"/>
  <c r="B329" i="133"/>
  <c r="C328" i="133"/>
  <c r="E330" i="133" l="1"/>
  <c r="F329" i="133"/>
  <c r="B330" i="133"/>
  <c r="C329" i="133"/>
  <c r="E331" i="133" l="1"/>
  <c r="F330" i="133"/>
  <c r="B331" i="133"/>
  <c r="C330" i="133"/>
  <c r="F331" i="133" l="1"/>
  <c r="E332" i="133"/>
  <c r="C331" i="133"/>
  <c r="B332" i="133"/>
  <c r="E333" i="133" l="1"/>
  <c r="F332" i="133"/>
  <c r="B333" i="133"/>
  <c r="C332" i="133"/>
  <c r="E334" i="133" l="1"/>
  <c r="F333" i="133"/>
  <c r="B334" i="133"/>
  <c r="C333" i="133"/>
  <c r="E335" i="133" l="1"/>
  <c r="F334" i="133"/>
  <c r="B335" i="133"/>
  <c r="C334" i="133"/>
  <c r="F335" i="133" l="1"/>
  <c r="E336" i="133"/>
  <c r="C335" i="133"/>
  <c r="B336" i="133"/>
  <c r="E337" i="133" l="1"/>
  <c r="F336" i="133"/>
  <c r="B337" i="133"/>
  <c r="C336" i="133"/>
  <c r="E338" i="133" l="1"/>
  <c r="F337" i="133"/>
  <c r="B338" i="133"/>
  <c r="C337" i="133"/>
  <c r="E339" i="133" l="1"/>
  <c r="F338" i="133"/>
  <c r="B339" i="133"/>
  <c r="C338" i="133"/>
  <c r="F339" i="133" l="1"/>
  <c r="E340" i="133"/>
  <c r="C339" i="133"/>
  <c r="B340" i="133"/>
  <c r="E341" i="133" l="1"/>
  <c r="F340" i="133"/>
  <c r="B341" i="133"/>
  <c r="C340" i="133"/>
  <c r="E342" i="133" l="1"/>
  <c r="F341" i="133"/>
  <c r="B342" i="133"/>
  <c r="C341" i="133"/>
  <c r="E343" i="133" l="1"/>
  <c r="F342" i="133"/>
  <c r="B343" i="133"/>
  <c r="C342" i="133"/>
  <c r="F343" i="133" l="1"/>
  <c r="E344" i="133"/>
  <c r="C343" i="133"/>
  <c r="B344" i="133"/>
  <c r="E345" i="133" l="1"/>
  <c r="F344" i="133"/>
  <c r="B345" i="133"/>
  <c r="C344" i="133"/>
  <c r="E346" i="133" l="1"/>
  <c r="F345" i="133"/>
  <c r="B346" i="133"/>
  <c r="C345" i="133"/>
  <c r="E347" i="133" l="1"/>
  <c r="F346" i="133"/>
  <c r="B347" i="133"/>
  <c r="C346" i="133"/>
  <c r="F347" i="133" l="1"/>
  <c r="E348" i="133"/>
  <c r="C347" i="133"/>
  <c r="B348" i="133"/>
  <c r="E349" i="133" l="1"/>
  <c r="F348" i="133"/>
  <c r="B349" i="133"/>
  <c r="C348" i="133"/>
  <c r="E350" i="133" l="1"/>
  <c r="F349" i="133"/>
  <c r="B350" i="133"/>
  <c r="C349" i="133"/>
  <c r="E351" i="133" l="1"/>
  <c r="F350" i="133"/>
  <c r="B351" i="133"/>
  <c r="C350" i="133"/>
  <c r="F351" i="133" l="1"/>
  <c r="E352" i="133"/>
  <c r="C351" i="133"/>
  <c r="B352" i="133"/>
  <c r="E353" i="133" l="1"/>
  <c r="F352" i="133"/>
  <c r="B353" i="133"/>
  <c r="C352" i="133"/>
  <c r="E354" i="133" l="1"/>
  <c r="F353" i="133"/>
  <c r="B354" i="133"/>
  <c r="C353" i="133"/>
  <c r="E355" i="133" l="1"/>
  <c r="F355" i="133" s="1"/>
  <c r="F354" i="133"/>
  <c r="B355" i="133"/>
  <c r="C355" i="133" s="1"/>
  <c r="C354" i="133"/>
  <c r="AD11" i="133" l="1"/>
  <c r="AE11" i="133" s="1"/>
  <c r="AB11" i="133"/>
  <c r="AA11" i="133"/>
  <c r="AA12" i="133" s="1"/>
  <c r="AE10" i="133"/>
  <c r="AB10" i="133"/>
  <c r="AE9" i="133"/>
  <c r="AB9" i="133"/>
  <c r="I9" i="133"/>
  <c r="AE8" i="133"/>
  <c r="AB8" i="133"/>
  <c r="V8" i="133"/>
  <c r="U8" i="133"/>
  <c r="U9" i="133" s="1"/>
  <c r="U10" i="133" s="1"/>
  <c r="H8" i="133"/>
  <c r="H9" i="133" s="1"/>
  <c r="H10" i="133" s="1"/>
  <c r="AE7" i="133"/>
  <c r="AB7" i="133"/>
  <c r="U7" i="133"/>
  <c r="V7" i="133" s="1"/>
  <c r="R7" i="133"/>
  <c r="R8" i="133" s="1"/>
  <c r="R9" i="133" s="1"/>
  <c r="H7" i="133"/>
  <c r="I7" i="133" s="1"/>
  <c r="AE6" i="133"/>
  <c r="AB6" i="133"/>
  <c r="Y6" i="133"/>
  <c r="X6" i="133"/>
  <c r="X7" i="133" s="1"/>
  <c r="V6" i="133"/>
  <c r="U6" i="133"/>
  <c r="R6" i="133"/>
  <c r="S6" i="133" s="1"/>
  <c r="O6" i="133"/>
  <c r="O7" i="133" s="1"/>
  <c r="O8" i="133" s="1"/>
  <c r="M6" i="133"/>
  <c r="L6" i="133"/>
  <c r="L7" i="133" s="1"/>
  <c r="I6" i="133"/>
  <c r="H6" i="133"/>
  <c r="AE5" i="133"/>
  <c r="AB5" i="133"/>
  <c r="Y5" i="133"/>
  <c r="V5" i="133"/>
  <c r="S5" i="133"/>
  <c r="P5" i="133"/>
  <c r="M5" i="133"/>
  <c r="I5" i="133"/>
  <c r="K14" i="130"/>
  <c r="L14" i="130" s="1"/>
  <c r="F93" i="63" s="1"/>
  <c r="G93" i="63" s="1"/>
  <c r="L13" i="130"/>
  <c r="H60" i="131" s="1"/>
  <c r="E11" i="130"/>
  <c r="H11" i="130" s="1"/>
  <c r="F26" i="63" s="1"/>
  <c r="G26" i="63" s="1"/>
  <c r="E10" i="130"/>
  <c r="H10" i="130" s="1"/>
  <c r="L10" i="130" s="1"/>
  <c r="E9" i="130"/>
  <c r="H9" i="130" s="1"/>
  <c r="L9" i="130" s="1"/>
  <c r="E8" i="130"/>
  <c r="H8" i="130" s="1"/>
  <c r="L8" i="130" s="1"/>
  <c r="F103" i="63" s="1"/>
  <c r="G103" i="63" s="1"/>
  <c r="G104" i="63" s="1"/>
  <c r="C6" i="130"/>
  <c r="C7" i="130" s="1"/>
  <c r="A2" i="130"/>
  <c r="K14" i="124"/>
  <c r="A14" i="124"/>
  <c r="K13" i="124"/>
  <c r="I12" i="124"/>
  <c r="F12" i="124"/>
  <c r="K12" i="124" s="1"/>
  <c r="E12" i="124"/>
  <c r="D12" i="124"/>
  <c r="I11" i="124"/>
  <c r="F11" i="124"/>
  <c r="K11" i="124" s="1"/>
  <c r="A11" i="124"/>
  <c r="A12" i="124" s="1"/>
  <c r="F10" i="124"/>
  <c r="K10" i="124" s="1"/>
  <c r="E10" i="124"/>
  <c r="F9" i="124"/>
  <c r="K9" i="124" s="1"/>
  <c r="A9" i="124"/>
  <c r="A10" i="124" s="1"/>
  <c r="F8" i="124"/>
  <c r="K8" i="124" s="1"/>
  <c r="G7" i="124"/>
  <c r="H7" i="124" s="1"/>
  <c r="I7" i="124" s="1"/>
  <c r="J7" i="124" s="1"/>
  <c r="K7" i="124" s="1"/>
  <c r="B7" i="124"/>
  <c r="C7" i="124" s="1"/>
  <c r="D7" i="124" s="1"/>
  <c r="E7" i="124" s="1"/>
  <c r="K4" i="124"/>
  <c r="C2" i="124"/>
  <c r="A2" i="124"/>
  <c r="B19" i="126"/>
  <c r="C5" i="126"/>
  <c r="D5" i="126" s="1"/>
  <c r="E5" i="126" s="1"/>
  <c r="F5" i="126" s="1"/>
  <c r="G5" i="126" s="1"/>
  <c r="H5" i="126" s="1"/>
  <c r="I5" i="126" s="1"/>
  <c r="B5" i="126"/>
  <c r="H3" i="126"/>
  <c r="A3" i="126"/>
  <c r="C2" i="126"/>
  <c r="A2" i="126"/>
  <c r="C114" i="63"/>
  <c r="B21" i="130" s="1"/>
  <c r="G108" i="63"/>
  <c r="J24" i="119" s="1"/>
  <c r="G97" i="63"/>
  <c r="G96" i="63"/>
  <c r="G94" i="63"/>
  <c r="G88" i="63"/>
  <c r="G89" i="63" s="1"/>
  <c r="I89" i="63" s="1"/>
  <c r="G79" i="63"/>
  <c r="G78" i="63"/>
  <c r="G77" i="63"/>
  <c r="G67" i="63"/>
  <c r="G66" i="63"/>
  <c r="G65" i="63"/>
  <c r="F62" i="63"/>
  <c r="G62" i="63" s="1"/>
  <c r="F61" i="63"/>
  <c r="G61" i="63" s="1"/>
  <c r="G60" i="63"/>
  <c r="G59" i="63"/>
  <c r="G58" i="63"/>
  <c r="G44" i="63"/>
  <c r="G43" i="63"/>
  <c r="G42" i="63"/>
  <c r="G39" i="63"/>
  <c r="G38" i="63"/>
  <c r="G37" i="63"/>
  <c r="G36" i="63"/>
  <c r="G35" i="63"/>
  <c r="G32" i="63"/>
  <c r="G31" i="63"/>
  <c r="G30" i="63"/>
  <c r="G20" i="63"/>
  <c r="H20" i="63" s="1"/>
  <c r="J15" i="119" s="1"/>
  <c r="G8" i="63"/>
  <c r="G9" i="63" s="1"/>
  <c r="G10" i="63" s="1"/>
  <c r="F3" i="63"/>
  <c r="A3" i="63"/>
  <c r="A2" i="63"/>
  <c r="L29" i="119"/>
  <c r="J52" i="131"/>
  <c r="G23" i="119"/>
  <c r="B22" i="119"/>
  <c r="B15" i="125" s="1"/>
  <c r="B19" i="119"/>
  <c r="B14" i="125" s="1"/>
  <c r="F17" i="119"/>
  <c r="E26" i="119" s="1"/>
  <c r="I26" i="119" s="1"/>
  <c r="L26" i="119" s="1"/>
  <c r="H14" i="119"/>
  <c r="G14" i="119"/>
  <c r="G17" i="119" s="1"/>
  <c r="F14" i="119"/>
  <c r="B13" i="119"/>
  <c r="B12" i="125" s="1"/>
  <c r="I12" i="119"/>
  <c r="B11" i="125"/>
  <c r="I9" i="119"/>
  <c r="I46" i="131" s="1"/>
  <c r="B7" i="119"/>
  <c r="B9" i="125" s="1"/>
  <c r="B6" i="119"/>
  <c r="C6" i="119" s="1"/>
  <c r="F6" i="119" s="1"/>
  <c r="G6" i="119" s="1"/>
  <c r="H6" i="119" s="1"/>
  <c r="I6" i="119" s="1"/>
  <c r="J6" i="119" s="1"/>
  <c r="K6" i="119" s="1"/>
  <c r="L6" i="119" s="1"/>
  <c r="K3" i="119"/>
  <c r="A2" i="119"/>
  <c r="C22" i="125"/>
  <c r="B19" i="125"/>
  <c r="B18" i="125"/>
  <c r="B17" i="125"/>
  <c r="A15" i="125"/>
  <c r="B13" i="125"/>
  <c r="B10" i="125"/>
  <c r="A10" i="125"/>
  <c r="A3" i="125"/>
  <c r="L100" i="131"/>
  <c r="F100" i="131"/>
  <c r="J100" i="131" s="1"/>
  <c r="F99" i="131"/>
  <c r="L99" i="131" s="1"/>
  <c r="A99" i="131"/>
  <c r="A100" i="131" s="1"/>
  <c r="F98" i="131"/>
  <c r="H98" i="131" s="1"/>
  <c r="A98" i="131"/>
  <c r="F97" i="131"/>
  <c r="H97" i="131" s="1"/>
  <c r="H53" i="131"/>
  <c r="J53" i="131" s="1"/>
  <c r="D29" i="131"/>
  <c r="I26" i="131"/>
  <c r="F29" i="131" s="1"/>
  <c r="F26" i="131"/>
  <c r="E29" i="131" s="1"/>
  <c r="E17" i="131"/>
  <c r="E16" i="131"/>
  <c r="H52" i="131" l="1"/>
  <c r="I14" i="119"/>
  <c r="I15" i="119" s="1"/>
  <c r="L15" i="119" s="1"/>
  <c r="J48" i="131" s="1"/>
  <c r="I17" i="119"/>
  <c r="F60" i="131" s="1"/>
  <c r="I60" i="131" s="1"/>
  <c r="J97" i="131"/>
  <c r="J101" i="131" s="1"/>
  <c r="H101" i="131"/>
  <c r="K98" i="131"/>
  <c r="K101" i="131" s="1"/>
  <c r="L98" i="131"/>
  <c r="L101" i="131" s="1"/>
  <c r="R10" i="133"/>
  <c r="S9" i="133"/>
  <c r="U11" i="133"/>
  <c r="V10" i="133"/>
  <c r="S7" i="133"/>
  <c r="G40" i="63"/>
  <c r="X8" i="133"/>
  <c r="Y7" i="133"/>
  <c r="L8" i="133"/>
  <c r="M7" i="133"/>
  <c r="AB12" i="133"/>
  <c r="AA13" i="133"/>
  <c r="O9" i="133"/>
  <c r="P8" i="133"/>
  <c r="H11" i="133"/>
  <c r="I10" i="133"/>
  <c r="P6" i="133"/>
  <c r="I8" i="133"/>
  <c r="G69" i="63"/>
  <c r="P7" i="133"/>
  <c r="S8" i="133"/>
  <c r="V9" i="133"/>
  <c r="AD12" i="133"/>
  <c r="F61" i="131"/>
  <c r="I47" i="131"/>
  <c r="I48" i="131" s="1"/>
  <c r="C7" i="126"/>
  <c r="G7" i="126" s="1"/>
  <c r="I7" i="126" s="1"/>
  <c r="F20" i="119"/>
  <c r="I20" i="119" s="1"/>
  <c r="N34" i="119"/>
  <c r="G99" i="63"/>
  <c r="G100" i="63" s="1"/>
  <c r="G101" i="63" s="1"/>
  <c r="I101" i="63" s="1"/>
  <c r="H10" i="63"/>
  <c r="H46" i="131"/>
  <c r="J9" i="119"/>
  <c r="L9" i="119" s="1"/>
  <c r="H48" i="131"/>
  <c r="H50" i="131"/>
  <c r="G63" i="63"/>
  <c r="H108" i="63"/>
  <c r="G45" i="63"/>
  <c r="F76" i="63"/>
  <c r="G76" i="63" s="1"/>
  <c r="F25" i="63"/>
  <c r="G25" i="63" s="1"/>
  <c r="I104" i="63"/>
  <c r="J21" i="119"/>
  <c r="G75" i="63"/>
  <c r="G17" i="63"/>
  <c r="G18" i="63" s="1"/>
  <c r="G74" i="63"/>
  <c r="C115" i="63"/>
  <c r="B22" i="130" s="1"/>
  <c r="B18" i="126"/>
  <c r="AB13" i="133" l="1"/>
  <c r="AA14" i="133"/>
  <c r="V11" i="133"/>
  <c r="U12" i="133"/>
  <c r="M8" i="133"/>
  <c r="L9" i="133"/>
  <c r="S10" i="133"/>
  <c r="R11" i="133"/>
  <c r="I11" i="133"/>
  <c r="H12" i="133"/>
  <c r="AE12" i="133"/>
  <c r="AD13" i="133"/>
  <c r="Y8" i="133"/>
  <c r="X9" i="133"/>
  <c r="P9" i="133"/>
  <c r="O10" i="133"/>
  <c r="F63" i="131"/>
  <c r="F62" i="131"/>
  <c r="F64" i="131"/>
  <c r="C9" i="126"/>
  <c r="G9" i="126" s="1"/>
  <c r="I9" i="126" s="1"/>
  <c r="I18" i="119"/>
  <c r="I51" i="131" s="1"/>
  <c r="F23" i="119"/>
  <c r="J46" i="131"/>
  <c r="H49" i="131"/>
  <c r="J12" i="119"/>
  <c r="I18" i="63"/>
  <c r="H61" i="131" s="1"/>
  <c r="I61" i="131" s="1"/>
  <c r="I23" i="119" l="1"/>
  <c r="I24" i="119" s="1"/>
  <c r="L24" i="119" s="1"/>
  <c r="S11" i="133"/>
  <c r="R12" i="133"/>
  <c r="O11" i="133"/>
  <c r="P10" i="133"/>
  <c r="L10" i="133"/>
  <c r="M9" i="133"/>
  <c r="X10" i="133"/>
  <c r="Y9" i="133"/>
  <c r="AE13" i="133"/>
  <c r="AD14" i="133"/>
  <c r="V12" i="133"/>
  <c r="U13" i="133"/>
  <c r="I12" i="133"/>
  <c r="H13" i="133"/>
  <c r="AB14" i="133"/>
  <c r="AA15" i="133"/>
  <c r="C10" i="126"/>
  <c r="G10" i="126" s="1"/>
  <c r="I10" i="126" s="1"/>
  <c r="I21" i="119"/>
  <c r="C12" i="126"/>
  <c r="G12" i="126" s="1"/>
  <c r="I12" i="126" s="1"/>
  <c r="L12" i="119"/>
  <c r="H47" i="131"/>
  <c r="H62" i="131"/>
  <c r="I62" i="131" s="1"/>
  <c r="J50" i="131" l="1"/>
  <c r="J57" i="131"/>
  <c r="D14" i="131" s="1"/>
  <c r="X11" i="133"/>
  <c r="Y10" i="133"/>
  <c r="I13" i="133"/>
  <c r="H14" i="133"/>
  <c r="AB15" i="133"/>
  <c r="AA16" i="133"/>
  <c r="L11" i="133"/>
  <c r="M10" i="133"/>
  <c r="V13" i="133"/>
  <c r="U14" i="133"/>
  <c r="O12" i="133"/>
  <c r="P11" i="133"/>
  <c r="AE14" i="133"/>
  <c r="AD15" i="133"/>
  <c r="S12" i="133"/>
  <c r="R13" i="133"/>
  <c r="I14" i="126"/>
  <c r="I49" i="131"/>
  <c r="I50" i="131" s="1"/>
  <c r="L21" i="119"/>
  <c r="J49" i="131" s="1"/>
  <c r="J47" i="131"/>
  <c r="S13" i="133" l="1"/>
  <c r="R14" i="133"/>
  <c r="M11" i="133"/>
  <c r="L12" i="133"/>
  <c r="AE15" i="133"/>
  <c r="AD16" i="133"/>
  <c r="AB16" i="133"/>
  <c r="AA17" i="133"/>
  <c r="I14" i="133"/>
  <c r="H15" i="133"/>
  <c r="O13" i="133"/>
  <c r="P12" i="133"/>
  <c r="V14" i="133"/>
  <c r="U15" i="133"/>
  <c r="Y11" i="133"/>
  <c r="X12" i="133"/>
  <c r="E5" i="130"/>
  <c r="H5" i="130" s="1"/>
  <c r="L5" i="130" s="1"/>
  <c r="E6" i="130"/>
  <c r="H6" i="130" s="1"/>
  <c r="L6" i="130" s="1"/>
  <c r="F29" i="63" s="1"/>
  <c r="G29" i="63" s="1"/>
  <c r="E7" i="130"/>
  <c r="H7" i="130" s="1"/>
  <c r="L7" i="130" s="1"/>
  <c r="F73" i="63" s="1"/>
  <c r="P13" i="133" l="1"/>
  <c r="O14" i="133"/>
  <c r="Y12" i="133"/>
  <c r="X13" i="133"/>
  <c r="AB17" i="133"/>
  <c r="AA18" i="133"/>
  <c r="V15" i="133"/>
  <c r="U16" i="133"/>
  <c r="AE16" i="133"/>
  <c r="AD17" i="133"/>
  <c r="M12" i="133"/>
  <c r="L13" i="133"/>
  <c r="I15" i="133"/>
  <c r="H16" i="133"/>
  <c r="S14" i="133"/>
  <c r="R15" i="133"/>
  <c r="G73" i="63"/>
  <c r="H64" i="131"/>
  <c r="I64" i="131" s="1"/>
  <c r="F72" i="63"/>
  <c r="F28" i="63"/>
  <c r="G28" i="63" s="1"/>
  <c r="G33" i="63" s="1"/>
  <c r="G46" i="63" s="1"/>
  <c r="G47" i="63" s="1"/>
  <c r="G48" i="63" s="1"/>
  <c r="V16" i="133" l="1"/>
  <c r="U17" i="133"/>
  <c r="AB18" i="133"/>
  <c r="AA19" i="133"/>
  <c r="S15" i="133"/>
  <c r="R16" i="133"/>
  <c r="I16" i="133"/>
  <c r="H17" i="133"/>
  <c r="M13" i="133"/>
  <c r="L14" i="133"/>
  <c r="Y13" i="133"/>
  <c r="X14" i="133"/>
  <c r="AE17" i="133"/>
  <c r="AD18" i="133"/>
  <c r="P14" i="133"/>
  <c r="O15" i="133"/>
  <c r="G49" i="63"/>
  <c r="I49" i="63" s="1"/>
  <c r="H63" i="131"/>
  <c r="I63" i="131" s="1"/>
  <c r="J66" i="131" s="1"/>
  <c r="G72" i="63"/>
  <c r="G80" i="63" s="1"/>
  <c r="G81" i="63" s="1"/>
  <c r="P15" i="133" l="1"/>
  <c r="O16" i="133"/>
  <c r="I17" i="133"/>
  <c r="H18" i="133"/>
  <c r="AE18" i="133"/>
  <c r="AD19" i="133"/>
  <c r="S16" i="133"/>
  <c r="R17" i="133"/>
  <c r="Y14" i="133"/>
  <c r="X15" i="133"/>
  <c r="AB19" i="133"/>
  <c r="AA20" i="133"/>
  <c r="M14" i="133"/>
  <c r="L15" i="133"/>
  <c r="V17" i="133"/>
  <c r="U18" i="133"/>
  <c r="G82" i="63"/>
  <c r="G84" i="63" s="1"/>
  <c r="G85" i="63" s="1"/>
  <c r="I85" i="63" s="1"/>
  <c r="J18" i="119" s="1"/>
  <c r="H51" i="131" s="1"/>
  <c r="L18" i="119" l="1"/>
  <c r="L30" i="119" s="1"/>
  <c r="J68" i="131" s="1"/>
  <c r="J70" i="131" s="1"/>
  <c r="V18" i="133"/>
  <c r="U19" i="133"/>
  <c r="S17" i="133"/>
  <c r="R18" i="133"/>
  <c r="M15" i="133"/>
  <c r="L16" i="133"/>
  <c r="AE19" i="133"/>
  <c r="AD20" i="133"/>
  <c r="AB20" i="133"/>
  <c r="AA21" i="133"/>
  <c r="I18" i="133"/>
  <c r="H19" i="133"/>
  <c r="Y15" i="133"/>
  <c r="X16" i="133"/>
  <c r="P16" i="133"/>
  <c r="O17" i="133"/>
  <c r="J51" i="131" l="1"/>
  <c r="J54" i="131" s="1"/>
  <c r="P17" i="133"/>
  <c r="O18" i="133"/>
  <c r="AE20" i="133"/>
  <c r="AD21" i="133"/>
  <c r="Y16" i="133"/>
  <c r="X17" i="133"/>
  <c r="M16" i="133"/>
  <c r="L17" i="133"/>
  <c r="I19" i="133"/>
  <c r="H20" i="133"/>
  <c r="S18" i="133"/>
  <c r="R19" i="133"/>
  <c r="AA22" i="133"/>
  <c r="AB21" i="133"/>
  <c r="V19" i="133"/>
  <c r="U20" i="133"/>
  <c r="L31" i="119"/>
  <c r="V20" i="133" l="1"/>
  <c r="U21" i="133"/>
  <c r="M17" i="133"/>
  <c r="L18" i="133"/>
  <c r="Y17" i="133"/>
  <c r="X18" i="133"/>
  <c r="AB22" i="133"/>
  <c r="AA23" i="133"/>
  <c r="S19" i="133"/>
  <c r="R20" i="133"/>
  <c r="AE21" i="133"/>
  <c r="AD22" i="133"/>
  <c r="I20" i="133"/>
  <c r="H21" i="133"/>
  <c r="P18" i="133"/>
  <c r="O19" i="133"/>
  <c r="J72" i="131"/>
  <c r="L33" i="119"/>
  <c r="K6" i="136" s="1"/>
  <c r="N32" i="119"/>
  <c r="P19" i="133" l="1"/>
  <c r="O20" i="133"/>
  <c r="AB23" i="133"/>
  <c r="AA24" i="133"/>
  <c r="I21" i="133"/>
  <c r="H22" i="133"/>
  <c r="Y18" i="133"/>
  <c r="X19" i="133"/>
  <c r="AD23" i="133"/>
  <c r="AE22" i="133"/>
  <c r="M18" i="133"/>
  <c r="L19" i="133"/>
  <c r="S20" i="133"/>
  <c r="R21" i="133"/>
  <c r="V21" i="133"/>
  <c r="U22" i="133"/>
  <c r="J74" i="131"/>
  <c r="J76" i="131" s="1"/>
  <c r="V22" i="133" l="1"/>
  <c r="U23" i="133"/>
  <c r="Y19" i="133"/>
  <c r="X20" i="133"/>
  <c r="S21" i="133"/>
  <c r="R22" i="133"/>
  <c r="I22" i="133"/>
  <c r="H23" i="133"/>
  <c r="M19" i="133"/>
  <c r="L20" i="133"/>
  <c r="AB24" i="133"/>
  <c r="AA25" i="133"/>
  <c r="P20" i="133"/>
  <c r="O21" i="133"/>
  <c r="AE23" i="133"/>
  <c r="AD24" i="133"/>
  <c r="AE24" i="133" l="1"/>
  <c r="AD25" i="133"/>
  <c r="I23" i="133"/>
  <c r="H24" i="133"/>
  <c r="O22" i="133"/>
  <c r="P21" i="133"/>
  <c r="R23" i="133"/>
  <c r="S22" i="133"/>
  <c r="AA26" i="133"/>
  <c r="AB25" i="133"/>
  <c r="X21" i="133"/>
  <c r="Y20" i="133"/>
  <c r="L21" i="133"/>
  <c r="M20" i="133"/>
  <c r="U24" i="133"/>
  <c r="V23" i="133"/>
  <c r="U25" i="133" l="1"/>
  <c r="V24" i="133"/>
  <c r="R24" i="133"/>
  <c r="S23" i="133"/>
  <c r="L22" i="133"/>
  <c r="M21" i="133"/>
  <c r="O23" i="133"/>
  <c r="P22" i="133"/>
  <c r="H25" i="133"/>
  <c r="I24" i="133"/>
  <c r="X22" i="133"/>
  <c r="Y21" i="133"/>
  <c r="AE25" i="133"/>
  <c r="AD26" i="133"/>
  <c r="AB26" i="133"/>
  <c r="AA27" i="133"/>
  <c r="AB27" i="133" l="1"/>
  <c r="AA28" i="133"/>
  <c r="P23" i="133"/>
  <c r="O24" i="133"/>
  <c r="AD27" i="133"/>
  <c r="AE26" i="133"/>
  <c r="L23" i="133"/>
  <c r="M22" i="133"/>
  <c r="X23" i="133"/>
  <c r="Y22" i="133"/>
  <c r="S24" i="133"/>
  <c r="R25" i="133"/>
  <c r="I25" i="133"/>
  <c r="H26" i="133"/>
  <c r="V25" i="133"/>
  <c r="U26" i="133"/>
  <c r="V26" i="133" l="1"/>
  <c r="U27" i="133"/>
  <c r="L24" i="133"/>
  <c r="M23" i="133"/>
  <c r="I26" i="133"/>
  <c r="H27" i="133"/>
  <c r="AE27" i="133"/>
  <c r="AD28" i="133"/>
  <c r="S25" i="133"/>
  <c r="R26" i="133"/>
  <c r="P24" i="133"/>
  <c r="O25" i="133"/>
  <c r="AB28" i="133"/>
  <c r="AA29" i="133"/>
  <c r="X24" i="133"/>
  <c r="Y23" i="133"/>
  <c r="AE28" i="133" l="1"/>
  <c r="AD29" i="133"/>
  <c r="X25" i="133"/>
  <c r="Y24" i="133"/>
  <c r="AA30" i="133"/>
  <c r="AB29" i="133"/>
  <c r="I27" i="133"/>
  <c r="H28" i="133"/>
  <c r="O26" i="133"/>
  <c r="P25" i="133"/>
  <c r="L25" i="133"/>
  <c r="M24" i="133"/>
  <c r="R27" i="133"/>
  <c r="S26" i="133"/>
  <c r="U28" i="133"/>
  <c r="V27" i="133"/>
  <c r="H29" i="133" l="1"/>
  <c r="I28" i="133"/>
  <c r="U29" i="133"/>
  <c r="V28" i="133"/>
  <c r="R28" i="133"/>
  <c r="S27" i="133"/>
  <c r="AB30" i="133"/>
  <c r="AA31" i="133"/>
  <c r="L26" i="133"/>
  <c r="M25" i="133"/>
  <c r="X26" i="133"/>
  <c r="Y25" i="133"/>
  <c r="AE29" i="133"/>
  <c r="AD30" i="133"/>
  <c r="O27" i="133"/>
  <c r="P26" i="133"/>
  <c r="AB31" i="133" l="1"/>
  <c r="AA32" i="133"/>
  <c r="P27" i="133"/>
  <c r="O28" i="133"/>
  <c r="AD31" i="133"/>
  <c r="AE30" i="133"/>
  <c r="S28" i="133"/>
  <c r="R29" i="133"/>
  <c r="X27" i="133"/>
  <c r="Y26" i="133"/>
  <c r="V29" i="133"/>
  <c r="U30" i="133"/>
  <c r="L27" i="133"/>
  <c r="M26" i="133"/>
  <c r="I29" i="133"/>
  <c r="H30" i="133"/>
  <c r="I30" i="133" l="1"/>
  <c r="H31" i="133"/>
  <c r="S29" i="133"/>
  <c r="R30" i="133"/>
  <c r="L28" i="133"/>
  <c r="M27" i="133"/>
  <c r="AE31" i="133"/>
  <c r="AD32" i="133"/>
  <c r="V30" i="133"/>
  <c r="U31" i="133"/>
  <c r="P28" i="133"/>
  <c r="O29" i="133"/>
  <c r="AB32" i="133"/>
  <c r="AA33" i="133"/>
  <c r="X28" i="133"/>
  <c r="Y27" i="133"/>
  <c r="AE32" i="133" l="1"/>
  <c r="AD33" i="133"/>
  <c r="X29" i="133"/>
  <c r="Y28" i="133"/>
  <c r="AA34" i="133"/>
  <c r="AB33" i="133"/>
  <c r="L29" i="133"/>
  <c r="M28" i="133"/>
  <c r="O30" i="133"/>
  <c r="P29" i="133"/>
  <c r="R31" i="133"/>
  <c r="S30" i="133"/>
  <c r="U32" i="133"/>
  <c r="V31" i="133"/>
  <c r="I31" i="133"/>
  <c r="H32" i="133"/>
  <c r="H33" i="133" l="1"/>
  <c r="I32" i="133"/>
  <c r="L30" i="133"/>
  <c r="M29" i="133"/>
  <c r="U33" i="133"/>
  <c r="V32" i="133"/>
  <c r="AB34" i="133"/>
  <c r="AA35" i="133"/>
  <c r="R32" i="133"/>
  <c r="S31" i="133"/>
  <c r="X30" i="133"/>
  <c r="Y29" i="133"/>
  <c r="AE33" i="133"/>
  <c r="AD34" i="133"/>
  <c r="O31" i="133"/>
  <c r="P30" i="133"/>
  <c r="AB35" i="133" l="1"/>
  <c r="AA36" i="133"/>
  <c r="P31" i="133"/>
  <c r="O32" i="133"/>
  <c r="AD35" i="133"/>
  <c r="AE34" i="133"/>
  <c r="V33" i="133"/>
  <c r="U34" i="133"/>
  <c r="X31" i="133"/>
  <c r="Y30" i="133"/>
  <c r="L31" i="133"/>
  <c r="M30" i="133"/>
  <c r="S32" i="133"/>
  <c r="R33" i="133"/>
  <c r="I33" i="133"/>
  <c r="H34" i="133"/>
  <c r="I34" i="133" l="1"/>
  <c r="H35" i="133"/>
  <c r="V34" i="133"/>
  <c r="U35" i="133"/>
  <c r="S33" i="133"/>
  <c r="R34" i="133"/>
  <c r="AE35" i="133"/>
  <c r="AD36" i="133"/>
  <c r="P32" i="133"/>
  <c r="O33" i="133"/>
  <c r="L32" i="133"/>
  <c r="M31" i="133"/>
  <c r="AB36" i="133"/>
  <c r="AA37" i="133"/>
  <c r="X32" i="133"/>
  <c r="Y31" i="133"/>
  <c r="AE36" i="133" l="1"/>
  <c r="AD37" i="133"/>
  <c r="X33" i="133"/>
  <c r="Y32" i="133"/>
  <c r="AA38" i="133"/>
  <c r="AB37" i="133"/>
  <c r="R35" i="133"/>
  <c r="S34" i="133"/>
  <c r="U36" i="133"/>
  <c r="V35" i="133"/>
  <c r="L33" i="133"/>
  <c r="M32" i="133"/>
  <c r="O34" i="133"/>
  <c r="P33" i="133"/>
  <c r="I35" i="133"/>
  <c r="H36" i="133"/>
  <c r="H37" i="133" l="1"/>
  <c r="I36" i="133"/>
  <c r="R36" i="133"/>
  <c r="S35" i="133"/>
  <c r="O35" i="133"/>
  <c r="P34" i="133"/>
  <c r="AB38" i="133"/>
  <c r="AA39" i="133"/>
  <c r="L34" i="133"/>
  <c r="M33" i="133"/>
  <c r="X34" i="133"/>
  <c r="Y33" i="133"/>
  <c r="AE37" i="133"/>
  <c r="AD38" i="133"/>
  <c r="U37" i="133"/>
  <c r="V36" i="133"/>
  <c r="AB39" i="133" l="1"/>
  <c r="AA40" i="133"/>
  <c r="V37" i="133"/>
  <c r="U38" i="133"/>
  <c r="AD39" i="133"/>
  <c r="AE38" i="133"/>
  <c r="P35" i="133"/>
  <c r="O36" i="133"/>
  <c r="X35" i="133"/>
  <c r="Y34" i="133"/>
  <c r="S36" i="133"/>
  <c r="R37" i="133"/>
  <c r="L35" i="133"/>
  <c r="M34" i="133"/>
  <c r="I37" i="133"/>
  <c r="H38" i="133"/>
  <c r="I38" i="133" l="1"/>
  <c r="H39" i="133"/>
  <c r="P36" i="133"/>
  <c r="O37" i="133"/>
  <c r="L36" i="133"/>
  <c r="M35" i="133"/>
  <c r="AE39" i="133"/>
  <c r="AD40" i="133"/>
  <c r="S37" i="133"/>
  <c r="R38" i="133"/>
  <c r="V38" i="133"/>
  <c r="U39" i="133"/>
  <c r="AB40" i="133"/>
  <c r="AA41" i="133"/>
  <c r="X36" i="133"/>
  <c r="Y35" i="133"/>
  <c r="AE40" i="133" l="1"/>
  <c r="AD41" i="133"/>
  <c r="X37" i="133"/>
  <c r="Y36" i="133"/>
  <c r="AA42" i="133"/>
  <c r="AB41" i="133"/>
  <c r="L37" i="133"/>
  <c r="M36" i="133"/>
  <c r="U40" i="133"/>
  <c r="V39" i="133"/>
  <c r="O38" i="133"/>
  <c r="P37" i="133"/>
  <c r="R39" i="133"/>
  <c r="S38" i="133"/>
  <c r="I39" i="133"/>
  <c r="H40" i="133"/>
  <c r="H41" i="133" l="1"/>
  <c r="I40" i="133"/>
  <c r="L38" i="133"/>
  <c r="M37" i="133"/>
  <c r="R40" i="133"/>
  <c r="S39" i="133"/>
  <c r="AB42" i="133"/>
  <c r="AA43" i="133"/>
  <c r="O39" i="133"/>
  <c r="P38" i="133"/>
  <c r="X38" i="133"/>
  <c r="Y37" i="133"/>
  <c r="AE41" i="133"/>
  <c r="AD42" i="133"/>
  <c r="U41" i="133"/>
  <c r="V40" i="133"/>
  <c r="AB43" i="133" l="1"/>
  <c r="AA44" i="133"/>
  <c r="V41" i="133"/>
  <c r="U42" i="133"/>
  <c r="AD43" i="133"/>
  <c r="AE42" i="133"/>
  <c r="S40" i="133"/>
  <c r="R41" i="133"/>
  <c r="X39" i="133"/>
  <c r="Y38" i="133"/>
  <c r="L39" i="133"/>
  <c r="M38" i="133"/>
  <c r="P39" i="133"/>
  <c r="O40" i="133"/>
  <c r="I41" i="133"/>
  <c r="H42" i="133"/>
  <c r="I42" i="133" l="1"/>
  <c r="H43" i="133"/>
  <c r="S41" i="133"/>
  <c r="R42" i="133"/>
  <c r="P40" i="133"/>
  <c r="O41" i="133"/>
  <c r="AE43" i="133"/>
  <c r="AD44" i="133"/>
  <c r="V42" i="133"/>
  <c r="U43" i="133"/>
  <c r="L40" i="133"/>
  <c r="M39" i="133"/>
  <c r="AA45" i="133"/>
  <c r="AB44" i="133"/>
  <c r="X40" i="133"/>
  <c r="Y39" i="133"/>
  <c r="AD45" i="133" l="1"/>
  <c r="AE44" i="133"/>
  <c r="X41" i="133"/>
  <c r="Y40" i="133"/>
  <c r="O42" i="133"/>
  <c r="P41" i="133"/>
  <c r="AB45" i="133"/>
  <c r="AA46" i="133"/>
  <c r="R43" i="133"/>
  <c r="S42" i="133"/>
  <c r="L41" i="133"/>
  <c r="M40" i="133"/>
  <c r="U44" i="133"/>
  <c r="V43" i="133"/>
  <c r="I43" i="133"/>
  <c r="H44" i="133"/>
  <c r="H45" i="133" l="1"/>
  <c r="I44" i="133"/>
  <c r="AA47" i="133"/>
  <c r="AB46" i="133"/>
  <c r="V44" i="133"/>
  <c r="U45" i="133"/>
  <c r="O43" i="133"/>
  <c r="P42" i="133"/>
  <c r="L42" i="133"/>
  <c r="M41" i="133"/>
  <c r="X42" i="133"/>
  <c r="Y41" i="133"/>
  <c r="R44" i="133"/>
  <c r="S43" i="133"/>
  <c r="AE45" i="133"/>
  <c r="AD46" i="133"/>
  <c r="AD47" i="133" l="1"/>
  <c r="AE46" i="133"/>
  <c r="P43" i="133"/>
  <c r="O44" i="133"/>
  <c r="U46" i="133"/>
  <c r="V45" i="133"/>
  <c r="S44" i="133"/>
  <c r="R45" i="133"/>
  <c r="X43" i="133"/>
  <c r="Y42" i="133"/>
  <c r="AB47" i="133"/>
  <c r="AA48" i="133"/>
  <c r="L43" i="133"/>
  <c r="M42" i="133"/>
  <c r="I45" i="133"/>
  <c r="H46" i="133"/>
  <c r="H47" i="133" l="1"/>
  <c r="I46" i="133"/>
  <c r="R46" i="133"/>
  <c r="S45" i="133"/>
  <c r="L44" i="133"/>
  <c r="M43" i="133"/>
  <c r="V46" i="133"/>
  <c r="U47" i="133"/>
  <c r="AA49" i="133"/>
  <c r="AB48" i="133"/>
  <c r="O45" i="133"/>
  <c r="P44" i="133"/>
  <c r="X44" i="133"/>
  <c r="Y43" i="133"/>
  <c r="AE47" i="133"/>
  <c r="AD48" i="133"/>
  <c r="AD49" i="133" l="1"/>
  <c r="AE48" i="133"/>
  <c r="U48" i="133"/>
  <c r="V47" i="133"/>
  <c r="X45" i="133"/>
  <c r="Y44" i="133"/>
  <c r="L45" i="133"/>
  <c r="M44" i="133"/>
  <c r="P45" i="133"/>
  <c r="O46" i="133"/>
  <c r="S46" i="133"/>
  <c r="R47" i="133"/>
  <c r="AB49" i="133"/>
  <c r="AA50" i="133"/>
  <c r="I47" i="133"/>
  <c r="H48" i="133"/>
  <c r="H49" i="133" l="1"/>
  <c r="I48" i="133"/>
  <c r="L46" i="133"/>
  <c r="M45" i="133"/>
  <c r="AB50" i="133"/>
  <c r="AA51" i="133"/>
  <c r="X46" i="133"/>
  <c r="Y45" i="133"/>
  <c r="R48" i="133"/>
  <c r="S47" i="133"/>
  <c r="V48" i="133"/>
  <c r="U49" i="133"/>
  <c r="O47" i="133"/>
  <c r="P46" i="133"/>
  <c r="AD50" i="133"/>
  <c r="AE49" i="133"/>
  <c r="AD51" i="133" l="1"/>
  <c r="AE50" i="133"/>
  <c r="X47" i="133"/>
  <c r="Y46" i="133"/>
  <c r="AB51" i="133"/>
  <c r="AA52" i="133"/>
  <c r="P47" i="133"/>
  <c r="O48" i="133"/>
  <c r="U50" i="133"/>
  <c r="V49" i="133"/>
  <c r="L47" i="133"/>
  <c r="M46" i="133"/>
  <c r="S48" i="133"/>
  <c r="R49" i="133"/>
  <c r="H50" i="133"/>
  <c r="I49" i="133"/>
  <c r="O49" i="133" l="1"/>
  <c r="P48" i="133"/>
  <c r="H51" i="133"/>
  <c r="I50" i="133"/>
  <c r="R50" i="133"/>
  <c r="S49" i="133"/>
  <c r="AB52" i="133"/>
  <c r="AA53" i="133"/>
  <c r="L48" i="133"/>
  <c r="M47" i="133"/>
  <c r="X48" i="133"/>
  <c r="Y47" i="133"/>
  <c r="U51" i="133"/>
  <c r="V50" i="133"/>
  <c r="AD52" i="133"/>
  <c r="AE51" i="133"/>
  <c r="AB53" i="133" l="1"/>
  <c r="AA54" i="133"/>
  <c r="AD53" i="133"/>
  <c r="AE52" i="133"/>
  <c r="V51" i="133"/>
  <c r="U52" i="133"/>
  <c r="R51" i="133"/>
  <c r="S50" i="133"/>
  <c r="X49" i="133"/>
  <c r="Y48" i="133"/>
  <c r="H52" i="133"/>
  <c r="I51" i="133"/>
  <c r="L49" i="133"/>
  <c r="M48" i="133"/>
  <c r="P49" i="133"/>
  <c r="O50" i="133"/>
  <c r="P50" i="133" l="1"/>
  <c r="O51" i="133"/>
  <c r="R52" i="133"/>
  <c r="S51" i="133"/>
  <c r="U53" i="133"/>
  <c r="V52" i="133"/>
  <c r="L50" i="133"/>
  <c r="M49" i="133"/>
  <c r="H53" i="133"/>
  <c r="I52" i="133"/>
  <c r="AD54" i="133"/>
  <c r="AE53" i="133"/>
  <c r="AB54" i="133"/>
  <c r="AA55" i="133"/>
  <c r="X50" i="133"/>
  <c r="Y49" i="133"/>
  <c r="X51" i="133" l="1"/>
  <c r="Y50" i="133"/>
  <c r="L51" i="133"/>
  <c r="M50" i="133"/>
  <c r="AB55" i="133"/>
  <c r="AA56" i="133"/>
  <c r="U54" i="133"/>
  <c r="V53" i="133"/>
  <c r="AD55" i="133"/>
  <c r="AE54" i="133"/>
  <c r="S52" i="133"/>
  <c r="R53" i="133"/>
  <c r="P51" i="133"/>
  <c r="O52" i="133"/>
  <c r="H54" i="133"/>
  <c r="I53" i="133"/>
  <c r="H55" i="133" l="1"/>
  <c r="I54" i="133"/>
  <c r="U55" i="133"/>
  <c r="V54" i="133"/>
  <c r="P52" i="133"/>
  <c r="O53" i="133"/>
  <c r="AB56" i="133"/>
  <c r="AA57" i="133"/>
  <c r="R54" i="133"/>
  <c r="S53" i="133"/>
  <c r="L52" i="133"/>
  <c r="M51" i="133"/>
  <c r="AD56" i="133"/>
  <c r="AE55" i="133"/>
  <c r="X52" i="133"/>
  <c r="Y51" i="133"/>
  <c r="AB57" i="133" l="1"/>
  <c r="AA58" i="133"/>
  <c r="X53" i="133"/>
  <c r="Y52" i="133"/>
  <c r="P53" i="133"/>
  <c r="O54" i="133"/>
  <c r="AD57" i="133"/>
  <c r="AE56" i="133"/>
  <c r="L53" i="133"/>
  <c r="M52" i="133"/>
  <c r="V55" i="133"/>
  <c r="U56" i="133"/>
  <c r="R55" i="133"/>
  <c r="S54" i="133"/>
  <c r="H56" i="133"/>
  <c r="I55" i="133"/>
  <c r="H57" i="133" l="1"/>
  <c r="I56" i="133"/>
  <c r="AD58" i="133"/>
  <c r="AE57" i="133"/>
  <c r="P54" i="133"/>
  <c r="O55" i="133"/>
  <c r="R56" i="133"/>
  <c r="S55" i="133"/>
  <c r="U57" i="133"/>
  <c r="V56" i="133"/>
  <c r="X54" i="133"/>
  <c r="Y53" i="133"/>
  <c r="AB58" i="133"/>
  <c r="AA59" i="133"/>
  <c r="L54" i="133"/>
  <c r="M53" i="133"/>
  <c r="L55" i="133" l="1"/>
  <c r="M54" i="133"/>
  <c r="S56" i="133"/>
  <c r="R57" i="133"/>
  <c r="AB59" i="133"/>
  <c r="AA60" i="133"/>
  <c r="P55" i="133"/>
  <c r="O56" i="133"/>
  <c r="X55" i="133"/>
  <c r="Y54" i="133"/>
  <c r="AD59" i="133"/>
  <c r="AE58" i="133"/>
  <c r="U58" i="133"/>
  <c r="V57" i="133"/>
  <c r="H58" i="133"/>
  <c r="I57" i="133"/>
  <c r="P56" i="133" l="1"/>
  <c r="O57" i="133"/>
  <c r="H59" i="133"/>
  <c r="I58" i="133"/>
  <c r="AB60" i="133"/>
  <c r="AA61" i="133"/>
  <c r="U59" i="133"/>
  <c r="V58" i="133"/>
  <c r="R58" i="133"/>
  <c r="S57" i="133"/>
  <c r="AD60" i="133"/>
  <c r="AE59" i="133"/>
  <c r="X56" i="133"/>
  <c r="Y55" i="133"/>
  <c r="L56" i="133"/>
  <c r="M55" i="133"/>
  <c r="L57" i="133" l="1"/>
  <c r="M56" i="133"/>
  <c r="V59" i="133"/>
  <c r="U60" i="133"/>
  <c r="AB61" i="133"/>
  <c r="AA62" i="133"/>
  <c r="X57" i="133"/>
  <c r="Y56" i="133"/>
  <c r="AE60" i="133"/>
  <c r="AD61" i="133"/>
  <c r="H60" i="133"/>
  <c r="I59" i="133"/>
  <c r="P57" i="133"/>
  <c r="O58" i="133"/>
  <c r="R59" i="133"/>
  <c r="S58" i="133"/>
  <c r="R60" i="133" l="1"/>
  <c r="S59" i="133"/>
  <c r="X58" i="133"/>
  <c r="Y57" i="133"/>
  <c r="P58" i="133"/>
  <c r="O59" i="133"/>
  <c r="AB62" i="133"/>
  <c r="AA63" i="133"/>
  <c r="V60" i="133"/>
  <c r="U61" i="133"/>
  <c r="H61" i="133"/>
  <c r="I60" i="133"/>
  <c r="AE61" i="133"/>
  <c r="AD62" i="133"/>
  <c r="L58" i="133"/>
  <c r="M57" i="133"/>
  <c r="AB63" i="133" l="1"/>
  <c r="AA64" i="133"/>
  <c r="L59" i="133"/>
  <c r="M58" i="133"/>
  <c r="AE62" i="133"/>
  <c r="AD63" i="133"/>
  <c r="P59" i="133"/>
  <c r="O60" i="133"/>
  <c r="I61" i="133"/>
  <c r="H62" i="133"/>
  <c r="X59" i="133"/>
  <c r="Y58" i="133"/>
  <c r="V61" i="133"/>
  <c r="U62" i="133"/>
  <c r="S60" i="133"/>
  <c r="R61" i="133"/>
  <c r="S61" i="133" l="1"/>
  <c r="R62" i="133"/>
  <c r="P60" i="133"/>
  <c r="O61" i="133"/>
  <c r="V62" i="133"/>
  <c r="U63" i="133"/>
  <c r="AE63" i="133"/>
  <c r="AD64" i="133"/>
  <c r="X60" i="133"/>
  <c r="Y59" i="133"/>
  <c r="L60" i="133"/>
  <c r="M59" i="133"/>
  <c r="I62" i="133"/>
  <c r="H63" i="133"/>
  <c r="AB64" i="133"/>
  <c r="AA65" i="133"/>
  <c r="AB65" i="133" l="1"/>
  <c r="AA66" i="133"/>
  <c r="AD65" i="133"/>
  <c r="AE64" i="133"/>
  <c r="I63" i="133"/>
  <c r="H64" i="133"/>
  <c r="V63" i="133"/>
  <c r="U64" i="133"/>
  <c r="P61" i="133"/>
  <c r="O62" i="133"/>
  <c r="L61" i="133"/>
  <c r="M60" i="133"/>
  <c r="S62" i="133"/>
  <c r="R63" i="133"/>
  <c r="X61" i="133"/>
  <c r="Y60" i="133"/>
  <c r="V64" i="133" l="1"/>
  <c r="U65" i="133"/>
  <c r="X62" i="133"/>
  <c r="Y61" i="133"/>
  <c r="S63" i="133"/>
  <c r="R64" i="133"/>
  <c r="I64" i="133"/>
  <c r="H65" i="133"/>
  <c r="L62" i="133"/>
  <c r="M61" i="133"/>
  <c r="AE65" i="133"/>
  <c r="AD66" i="133"/>
  <c r="P62" i="133"/>
  <c r="O63" i="133"/>
  <c r="AB66" i="133"/>
  <c r="AA67" i="133"/>
  <c r="AB67" i="133" l="1"/>
  <c r="AA68" i="133"/>
  <c r="I65" i="133"/>
  <c r="H66" i="133"/>
  <c r="P63" i="133"/>
  <c r="O64" i="133"/>
  <c r="S64" i="133"/>
  <c r="R65" i="133"/>
  <c r="AD67" i="133"/>
  <c r="AE66" i="133"/>
  <c r="X63" i="133"/>
  <c r="Y62" i="133"/>
  <c r="V65" i="133"/>
  <c r="U66" i="133"/>
  <c r="L63" i="133"/>
  <c r="M62" i="133"/>
  <c r="S65" i="133" l="1"/>
  <c r="R66" i="133"/>
  <c r="L64" i="133"/>
  <c r="M63" i="133"/>
  <c r="V66" i="133"/>
  <c r="U67" i="133"/>
  <c r="P64" i="133"/>
  <c r="O65" i="133"/>
  <c r="I66" i="133"/>
  <c r="H67" i="133"/>
  <c r="X64" i="133"/>
  <c r="Y63" i="133"/>
  <c r="AB68" i="133"/>
  <c r="AA69" i="133"/>
  <c r="AE67" i="133"/>
  <c r="AD68" i="133"/>
  <c r="AE68" i="133" l="1"/>
  <c r="AD69" i="133"/>
  <c r="P65" i="133"/>
  <c r="O66" i="133"/>
  <c r="AB69" i="133"/>
  <c r="AA70" i="133"/>
  <c r="V67" i="133"/>
  <c r="U68" i="133"/>
  <c r="X65" i="133"/>
  <c r="Y64" i="133"/>
  <c r="L65" i="133"/>
  <c r="M64" i="133"/>
  <c r="I67" i="133"/>
  <c r="H68" i="133"/>
  <c r="R67" i="133"/>
  <c r="S66" i="133"/>
  <c r="V68" i="133" l="1"/>
  <c r="U69" i="133"/>
  <c r="S67" i="133"/>
  <c r="R68" i="133"/>
  <c r="I68" i="133"/>
  <c r="H69" i="133"/>
  <c r="AB70" i="133"/>
  <c r="AA71" i="133"/>
  <c r="P66" i="133"/>
  <c r="O67" i="133"/>
  <c r="L66" i="133"/>
  <c r="M65" i="133"/>
  <c r="AE69" i="133"/>
  <c r="AD70" i="133"/>
  <c r="X66" i="133"/>
  <c r="Y65" i="133"/>
  <c r="AB71" i="133" l="1"/>
  <c r="AA72" i="133"/>
  <c r="X67" i="133"/>
  <c r="Y66" i="133"/>
  <c r="AE70" i="133"/>
  <c r="AD71" i="133"/>
  <c r="I69" i="133"/>
  <c r="H70" i="133"/>
  <c r="S68" i="133"/>
  <c r="R69" i="133"/>
  <c r="L67" i="133"/>
  <c r="M66" i="133"/>
  <c r="P67" i="133"/>
  <c r="O68" i="133"/>
  <c r="V69" i="133"/>
  <c r="U70" i="133"/>
  <c r="V70" i="133" l="1"/>
  <c r="U71" i="133"/>
  <c r="I70" i="133"/>
  <c r="H71" i="133"/>
  <c r="P68" i="133"/>
  <c r="O69" i="133"/>
  <c r="AE71" i="133"/>
  <c r="AD72" i="133"/>
  <c r="L68" i="133"/>
  <c r="M67" i="133"/>
  <c r="X68" i="133"/>
  <c r="Y67" i="133"/>
  <c r="S69" i="133"/>
  <c r="R70" i="133"/>
  <c r="AB72" i="133"/>
  <c r="AA73" i="133"/>
  <c r="AB73" i="133" l="1"/>
  <c r="AA74" i="133"/>
  <c r="AE72" i="133"/>
  <c r="AD73" i="133"/>
  <c r="S70" i="133"/>
  <c r="R71" i="133"/>
  <c r="P69" i="133"/>
  <c r="O70" i="133"/>
  <c r="I71" i="133"/>
  <c r="H72" i="133"/>
  <c r="X69" i="133"/>
  <c r="Y68" i="133"/>
  <c r="V71" i="133"/>
  <c r="U72" i="133"/>
  <c r="L69" i="133"/>
  <c r="M68" i="133"/>
  <c r="P70" i="133" l="1"/>
  <c r="O71" i="133"/>
  <c r="L70" i="133"/>
  <c r="M69" i="133"/>
  <c r="V72" i="133"/>
  <c r="U73" i="133"/>
  <c r="S71" i="133"/>
  <c r="R72" i="133"/>
  <c r="AE73" i="133"/>
  <c r="AD74" i="133"/>
  <c r="X70" i="133"/>
  <c r="Y69" i="133"/>
  <c r="I72" i="133"/>
  <c r="H73" i="133"/>
  <c r="AB74" i="133"/>
  <c r="AA75" i="133"/>
  <c r="AB75" i="133" l="1"/>
  <c r="AA76" i="133"/>
  <c r="S72" i="133"/>
  <c r="R73" i="133"/>
  <c r="I73" i="133"/>
  <c r="H74" i="133"/>
  <c r="V73" i="133"/>
  <c r="U74" i="133"/>
  <c r="X71" i="133"/>
  <c r="Y70" i="133"/>
  <c r="L71" i="133"/>
  <c r="M70" i="133"/>
  <c r="AE74" i="133"/>
  <c r="AD75" i="133"/>
  <c r="P71" i="133"/>
  <c r="O72" i="133"/>
  <c r="P72" i="133" l="1"/>
  <c r="O73" i="133"/>
  <c r="V74" i="133"/>
  <c r="U75" i="133"/>
  <c r="AD76" i="133"/>
  <c r="AE75" i="133"/>
  <c r="I74" i="133"/>
  <c r="H75" i="133"/>
  <c r="S73" i="133"/>
  <c r="R74" i="133"/>
  <c r="L72" i="133"/>
  <c r="M71" i="133"/>
  <c r="AA77" i="133"/>
  <c r="AB76" i="133"/>
  <c r="X72" i="133"/>
  <c r="Y71" i="133"/>
  <c r="I75" i="133" l="1"/>
  <c r="H76" i="133"/>
  <c r="X73" i="133"/>
  <c r="Y72" i="133"/>
  <c r="AB77" i="133"/>
  <c r="AA78" i="133"/>
  <c r="AD77" i="133"/>
  <c r="AE76" i="133"/>
  <c r="V75" i="133"/>
  <c r="U76" i="133"/>
  <c r="L73" i="133"/>
  <c r="M72" i="133"/>
  <c r="S74" i="133"/>
  <c r="R75" i="133"/>
  <c r="P73" i="133"/>
  <c r="O74" i="133"/>
  <c r="P74" i="133" l="1"/>
  <c r="O75" i="133"/>
  <c r="AD78" i="133"/>
  <c r="AE77" i="133"/>
  <c r="R76" i="133"/>
  <c r="S75" i="133"/>
  <c r="AB78" i="133"/>
  <c r="AA79" i="133"/>
  <c r="L74" i="133"/>
  <c r="M73" i="133"/>
  <c r="X74" i="133"/>
  <c r="Y73" i="133"/>
  <c r="V76" i="133"/>
  <c r="U77" i="133"/>
  <c r="I76" i="133"/>
  <c r="H77" i="133"/>
  <c r="I77" i="133" l="1"/>
  <c r="H78" i="133"/>
  <c r="AB79" i="133"/>
  <c r="AA80" i="133"/>
  <c r="V77" i="133"/>
  <c r="U78" i="133"/>
  <c r="R77" i="133"/>
  <c r="S76" i="133"/>
  <c r="X75" i="133"/>
  <c r="Y74" i="133"/>
  <c r="AD79" i="133"/>
  <c r="AE78" i="133"/>
  <c r="P75" i="133"/>
  <c r="O76" i="133"/>
  <c r="L75" i="133"/>
  <c r="M74" i="133"/>
  <c r="L76" i="133" l="1"/>
  <c r="M75" i="133"/>
  <c r="R78" i="133"/>
  <c r="S77" i="133"/>
  <c r="O77" i="133"/>
  <c r="P76" i="133"/>
  <c r="U79" i="133"/>
  <c r="V78" i="133"/>
  <c r="AA81" i="133"/>
  <c r="AB80" i="133"/>
  <c r="AD80" i="133"/>
  <c r="AE79" i="133"/>
  <c r="H79" i="133"/>
  <c r="I78" i="133"/>
  <c r="X76" i="133"/>
  <c r="Y75" i="133"/>
  <c r="Y76" i="133" l="1"/>
  <c r="X77" i="133"/>
  <c r="V79" i="133"/>
  <c r="U80" i="133"/>
  <c r="H80" i="133"/>
  <c r="I79" i="133"/>
  <c r="O78" i="133"/>
  <c r="P77" i="133"/>
  <c r="AD81" i="133"/>
  <c r="AE80" i="133"/>
  <c r="R79" i="133"/>
  <c r="S78" i="133"/>
  <c r="AB81" i="133"/>
  <c r="AA82" i="133"/>
  <c r="L77" i="133"/>
  <c r="M76" i="133"/>
  <c r="M77" i="133" l="1"/>
  <c r="L78" i="133"/>
  <c r="P78" i="133"/>
  <c r="O79" i="133"/>
  <c r="AB82" i="133"/>
  <c r="AA83" i="133"/>
  <c r="I80" i="133"/>
  <c r="H81" i="133"/>
  <c r="V80" i="133"/>
  <c r="U81" i="133"/>
  <c r="R80" i="133"/>
  <c r="S79" i="133"/>
  <c r="Y77" i="133"/>
  <c r="X78" i="133"/>
  <c r="AD82" i="133"/>
  <c r="AE81" i="133"/>
  <c r="I81" i="133" l="1"/>
  <c r="H82" i="133"/>
  <c r="AD83" i="133"/>
  <c r="AE82" i="133"/>
  <c r="Y78" i="133"/>
  <c r="X79" i="133"/>
  <c r="AB83" i="133"/>
  <c r="AA84" i="133"/>
  <c r="P79" i="133"/>
  <c r="O80" i="133"/>
  <c r="R81" i="133"/>
  <c r="S80" i="133"/>
  <c r="V81" i="133"/>
  <c r="U82" i="133"/>
  <c r="M78" i="133"/>
  <c r="L79" i="133"/>
  <c r="L80" i="133" l="1"/>
  <c r="M79" i="133"/>
  <c r="AA85" i="133"/>
  <c r="AB84" i="133"/>
  <c r="U83" i="133"/>
  <c r="V82" i="133"/>
  <c r="X80" i="133"/>
  <c r="Y79" i="133"/>
  <c r="R82" i="133"/>
  <c r="S81" i="133"/>
  <c r="AD84" i="133"/>
  <c r="AE83" i="133"/>
  <c r="O81" i="133"/>
  <c r="P80" i="133"/>
  <c r="H83" i="133"/>
  <c r="I82" i="133"/>
  <c r="H84" i="133" l="1"/>
  <c r="I83" i="133"/>
  <c r="Y80" i="133"/>
  <c r="X81" i="133"/>
  <c r="O82" i="133"/>
  <c r="P81" i="133"/>
  <c r="V83" i="133"/>
  <c r="U84" i="133"/>
  <c r="AD85" i="133"/>
  <c r="AE84" i="133"/>
  <c r="AB85" i="133"/>
  <c r="AA86" i="133"/>
  <c r="R83" i="133"/>
  <c r="S82" i="133"/>
  <c r="L81" i="133"/>
  <c r="M80" i="133"/>
  <c r="V84" i="133" l="1"/>
  <c r="U85" i="133"/>
  <c r="M81" i="133"/>
  <c r="L82" i="133"/>
  <c r="R84" i="133"/>
  <c r="S83" i="133"/>
  <c r="P82" i="133"/>
  <c r="O83" i="133"/>
  <c r="AB86" i="133"/>
  <c r="AA87" i="133"/>
  <c r="Y81" i="133"/>
  <c r="X82" i="133"/>
  <c r="AD86" i="133"/>
  <c r="AE85" i="133"/>
  <c r="I84" i="133"/>
  <c r="H85" i="133"/>
  <c r="I85" i="133" l="1"/>
  <c r="H86" i="133"/>
  <c r="P83" i="133"/>
  <c r="O84" i="133"/>
  <c r="AD87" i="133"/>
  <c r="AE86" i="133"/>
  <c r="R85" i="133"/>
  <c r="S84" i="133"/>
  <c r="Y82" i="133"/>
  <c r="X83" i="133"/>
  <c r="M82" i="133"/>
  <c r="L83" i="133"/>
  <c r="AB87" i="133"/>
  <c r="AA88" i="133"/>
  <c r="V85" i="133"/>
  <c r="U86" i="133"/>
  <c r="U87" i="133" l="1"/>
  <c r="V86" i="133"/>
  <c r="R86" i="133"/>
  <c r="S85" i="133"/>
  <c r="AA89" i="133"/>
  <c r="AB88" i="133"/>
  <c r="AD88" i="133"/>
  <c r="AE87" i="133"/>
  <c r="L84" i="133"/>
  <c r="M83" i="133"/>
  <c r="O85" i="133"/>
  <c r="P84" i="133"/>
  <c r="X84" i="133"/>
  <c r="Y83" i="133"/>
  <c r="H87" i="133"/>
  <c r="I86" i="133"/>
  <c r="H88" i="133" l="1"/>
  <c r="I87" i="133"/>
  <c r="AD89" i="133"/>
  <c r="AE88" i="133"/>
  <c r="Y84" i="133"/>
  <c r="X85" i="133"/>
  <c r="AB89" i="133"/>
  <c r="AA90" i="133"/>
  <c r="O86" i="133"/>
  <c r="P85" i="133"/>
  <c r="R87" i="133"/>
  <c r="S86" i="133"/>
  <c r="L85" i="133"/>
  <c r="M84" i="133"/>
  <c r="V87" i="133"/>
  <c r="U88" i="133"/>
  <c r="V88" i="133" l="1"/>
  <c r="U89" i="133"/>
  <c r="AB90" i="133"/>
  <c r="AA91" i="133"/>
  <c r="Y85" i="133"/>
  <c r="X86" i="133"/>
  <c r="M85" i="133"/>
  <c r="L86" i="133"/>
  <c r="R88" i="133"/>
  <c r="S87" i="133"/>
  <c r="AD90" i="133"/>
  <c r="AE89" i="133"/>
  <c r="P86" i="133"/>
  <c r="O87" i="133"/>
  <c r="I88" i="133"/>
  <c r="H89" i="133"/>
  <c r="I89" i="133" l="1"/>
  <c r="H90" i="133"/>
  <c r="M86" i="133"/>
  <c r="L87" i="133"/>
  <c r="P87" i="133"/>
  <c r="O88" i="133"/>
  <c r="Y86" i="133"/>
  <c r="X87" i="133"/>
  <c r="AB91" i="133"/>
  <c r="AA92" i="133"/>
  <c r="AD91" i="133"/>
  <c r="AE90" i="133"/>
  <c r="V89" i="133"/>
  <c r="U90" i="133"/>
  <c r="R89" i="133"/>
  <c r="S88" i="133"/>
  <c r="X88" i="133" l="1"/>
  <c r="Y87" i="133"/>
  <c r="R90" i="133"/>
  <c r="S89" i="133"/>
  <c r="U91" i="133"/>
  <c r="V90" i="133"/>
  <c r="O89" i="133"/>
  <c r="P88" i="133"/>
  <c r="L88" i="133"/>
  <c r="M87" i="133"/>
  <c r="AD92" i="133"/>
  <c r="AE91" i="133"/>
  <c r="AA93" i="133"/>
  <c r="AB92" i="133"/>
  <c r="H91" i="133"/>
  <c r="I90" i="133"/>
  <c r="H92" i="133" l="1"/>
  <c r="I91" i="133"/>
  <c r="O90" i="133"/>
  <c r="P89" i="133"/>
  <c r="AB93" i="133"/>
  <c r="AA94" i="133"/>
  <c r="V91" i="133"/>
  <c r="U92" i="133"/>
  <c r="AD93" i="133"/>
  <c r="AE92" i="133"/>
  <c r="R91" i="133"/>
  <c r="S90" i="133"/>
  <c r="L89" i="133"/>
  <c r="M88" i="133"/>
  <c r="Y88" i="133"/>
  <c r="X89" i="133"/>
  <c r="Y89" i="133" l="1"/>
  <c r="X90" i="133"/>
  <c r="V92" i="133"/>
  <c r="U93" i="133"/>
  <c r="AB94" i="133"/>
  <c r="AA95" i="133"/>
  <c r="M89" i="133"/>
  <c r="L90" i="133"/>
  <c r="R92" i="133"/>
  <c r="S91" i="133"/>
  <c r="P90" i="133"/>
  <c r="O91" i="133"/>
  <c r="AD94" i="133"/>
  <c r="AE93" i="133"/>
  <c r="I92" i="133"/>
  <c r="H93" i="133"/>
  <c r="I93" i="133" l="1"/>
  <c r="H94" i="133"/>
  <c r="M90" i="133"/>
  <c r="L91" i="133"/>
  <c r="AA96" i="133"/>
  <c r="AB95" i="133"/>
  <c r="AD95" i="133"/>
  <c r="AE94" i="133"/>
  <c r="P91" i="133"/>
  <c r="O92" i="133"/>
  <c r="V93" i="133"/>
  <c r="U94" i="133"/>
  <c r="Y90" i="133"/>
  <c r="X91" i="133"/>
  <c r="R93" i="133"/>
  <c r="S92" i="133"/>
  <c r="R94" i="133" l="1"/>
  <c r="S93" i="133"/>
  <c r="AD96" i="133"/>
  <c r="AE95" i="133"/>
  <c r="X92" i="133"/>
  <c r="Y91" i="133"/>
  <c r="AA97" i="133"/>
  <c r="AB96" i="133"/>
  <c r="U95" i="133"/>
  <c r="V94" i="133"/>
  <c r="L92" i="133"/>
  <c r="M91" i="133"/>
  <c r="O93" i="133"/>
  <c r="P92" i="133"/>
  <c r="H95" i="133"/>
  <c r="I94" i="133"/>
  <c r="I95" i="133" l="1"/>
  <c r="H96" i="133"/>
  <c r="AA98" i="133"/>
  <c r="AB97" i="133"/>
  <c r="O94" i="133"/>
  <c r="P93" i="133"/>
  <c r="Y92" i="133"/>
  <c r="X93" i="133"/>
  <c r="L93" i="133"/>
  <c r="M92" i="133"/>
  <c r="AD97" i="133"/>
  <c r="AE96" i="133"/>
  <c r="V95" i="133"/>
  <c r="U96" i="133"/>
  <c r="R95" i="133"/>
  <c r="S94" i="133"/>
  <c r="Y93" i="133" l="1"/>
  <c r="X94" i="133"/>
  <c r="R96" i="133"/>
  <c r="S95" i="133"/>
  <c r="U97" i="133"/>
  <c r="V96" i="133"/>
  <c r="P94" i="133"/>
  <c r="O95" i="133"/>
  <c r="AD98" i="133"/>
  <c r="AE97" i="133"/>
  <c r="AA99" i="133"/>
  <c r="AB98" i="133"/>
  <c r="H97" i="133"/>
  <c r="I96" i="133"/>
  <c r="M93" i="133"/>
  <c r="L94" i="133"/>
  <c r="M94" i="133" l="1"/>
  <c r="L95" i="133"/>
  <c r="O96" i="133"/>
  <c r="P95" i="133"/>
  <c r="I97" i="133"/>
  <c r="H98" i="133"/>
  <c r="V97" i="133"/>
  <c r="U98" i="133"/>
  <c r="AA100" i="133"/>
  <c r="AB99" i="133"/>
  <c r="R97" i="133"/>
  <c r="S96" i="133"/>
  <c r="X95" i="133"/>
  <c r="Y94" i="133"/>
  <c r="AD99" i="133"/>
  <c r="AE98" i="133"/>
  <c r="V98" i="133" l="1"/>
  <c r="U99" i="133"/>
  <c r="AD100" i="133"/>
  <c r="AE99" i="133"/>
  <c r="I98" i="133"/>
  <c r="H99" i="133"/>
  <c r="Y95" i="133"/>
  <c r="X96" i="133"/>
  <c r="R98" i="133"/>
  <c r="S97" i="133"/>
  <c r="P96" i="133"/>
  <c r="O97" i="133"/>
  <c r="L96" i="133"/>
  <c r="M95" i="133"/>
  <c r="AA101" i="133"/>
  <c r="AB100" i="133"/>
  <c r="X97" i="133" l="1"/>
  <c r="Y96" i="133"/>
  <c r="AA102" i="133"/>
  <c r="AB101" i="133"/>
  <c r="I99" i="133"/>
  <c r="H100" i="133"/>
  <c r="M96" i="133"/>
  <c r="L97" i="133"/>
  <c r="O98" i="133"/>
  <c r="P97" i="133"/>
  <c r="AD101" i="133"/>
  <c r="AE100" i="133"/>
  <c r="V99" i="133"/>
  <c r="U100" i="133"/>
  <c r="R99" i="133"/>
  <c r="S98" i="133"/>
  <c r="L98" i="133" l="1"/>
  <c r="M97" i="133"/>
  <c r="R100" i="133"/>
  <c r="S99" i="133"/>
  <c r="V100" i="133"/>
  <c r="U101" i="133"/>
  <c r="I100" i="133"/>
  <c r="H101" i="133"/>
  <c r="AD102" i="133"/>
  <c r="AE101" i="133"/>
  <c r="AA103" i="133"/>
  <c r="AB102" i="133"/>
  <c r="O99" i="133"/>
  <c r="P98" i="133"/>
  <c r="X98" i="133"/>
  <c r="Y97" i="133"/>
  <c r="I101" i="133" l="1"/>
  <c r="H102" i="133"/>
  <c r="X99" i="133"/>
  <c r="Y98" i="133"/>
  <c r="V101" i="133"/>
  <c r="U102" i="133"/>
  <c r="P99" i="133"/>
  <c r="O100" i="133"/>
  <c r="AA104" i="133"/>
  <c r="AB103" i="133"/>
  <c r="R101" i="133"/>
  <c r="S100" i="133"/>
  <c r="AD103" i="133"/>
  <c r="AE102" i="133"/>
  <c r="L99" i="133"/>
  <c r="M98" i="133"/>
  <c r="O101" i="133" l="1"/>
  <c r="P100" i="133"/>
  <c r="L100" i="133"/>
  <c r="M99" i="133"/>
  <c r="V102" i="133"/>
  <c r="U103" i="133"/>
  <c r="AD104" i="133"/>
  <c r="AE103" i="133"/>
  <c r="R102" i="133"/>
  <c r="S101" i="133"/>
  <c r="X100" i="133"/>
  <c r="Y99" i="133"/>
  <c r="I102" i="133"/>
  <c r="H103" i="133"/>
  <c r="AA105" i="133"/>
  <c r="AB104" i="133"/>
  <c r="AA106" i="133" l="1"/>
  <c r="AB105" i="133"/>
  <c r="AD105" i="133"/>
  <c r="AE104" i="133"/>
  <c r="I103" i="133"/>
  <c r="H104" i="133"/>
  <c r="V103" i="133"/>
  <c r="U104" i="133"/>
  <c r="X101" i="133"/>
  <c r="Y100" i="133"/>
  <c r="M100" i="133"/>
  <c r="L101" i="133"/>
  <c r="R103" i="133"/>
  <c r="S102" i="133"/>
  <c r="O102" i="133"/>
  <c r="P101" i="133"/>
  <c r="V104" i="133" l="1"/>
  <c r="U105" i="133"/>
  <c r="O103" i="133"/>
  <c r="P102" i="133"/>
  <c r="I104" i="133"/>
  <c r="H105" i="133"/>
  <c r="R104" i="133"/>
  <c r="S103" i="133"/>
  <c r="L102" i="133"/>
  <c r="M101" i="133"/>
  <c r="AD106" i="133"/>
  <c r="AE105" i="133"/>
  <c r="X102" i="133"/>
  <c r="Y101" i="133"/>
  <c r="AA107" i="133"/>
  <c r="AB106" i="133"/>
  <c r="AA108" i="133" l="1"/>
  <c r="AB107" i="133"/>
  <c r="R105" i="133"/>
  <c r="S104" i="133"/>
  <c r="I105" i="133"/>
  <c r="H106" i="133"/>
  <c r="X103" i="133"/>
  <c r="Y102" i="133"/>
  <c r="AD107" i="133"/>
  <c r="AE106" i="133"/>
  <c r="P103" i="133"/>
  <c r="O104" i="133"/>
  <c r="V105" i="133"/>
  <c r="U106" i="133"/>
  <c r="L103" i="133"/>
  <c r="M102" i="133"/>
  <c r="L104" i="133" l="1"/>
  <c r="M103" i="133"/>
  <c r="X104" i="133"/>
  <c r="Y103" i="133"/>
  <c r="V106" i="133"/>
  <c r="U107" i="133"/>
  <c r="I106" i="133"/>
  <c r="H107" i="133"/>
  <c r="O105" i="133"/>
  <c r="P104" i="133"/>
  <c r="R106" i="133"/>
  <c r="S105" i="133"/>
  <c r="AD108" i="133"/>
  <c r="AE107" i="133"/>
  <c r="AA109" i="133"/>
  <c r="AB108" i="133"/>
  <c r="I107" i="133" l="1"/>
  <c r="H108" i="133"/>
  <c r="AA110" i="133"/>
  <c r="AB109" i="133"/>
  <c r="V107" i="133"/>
  <c r="U108" i="133"/>
  <c r="AD109" i="133"/>
  <c r="AE108" i="133"/>
  <c r="R107" i="133"/>
  <c r="S106" i="133"/>
  <c r="X105" i="133"/>
  <c r="Y104" i="133"/>
  <c r="O106" i="133"/>
  <c r="P105" i="133"/>
  <c r="M104" i="133"/>
  <c r="L105" i="133"/>
  <c r="L106" i="133" l="1"/>
  <c r="M105" i="133"/>
  <c r="AD110" i="133"/>
  <c r="AE109" i="133"/>
  <c r="V108" i="133"/>
  <c r="U109" i="133"/>
  <c r="O107" i="133"/>
  <c r="P106" i="133"/>
  <c r="X106" i="133"/>
  <c r="Y105" i="133"/>
  <c r="AB110" i="133"/>
  <c r="AA111" i="133"/>
  <c r="I108" i="133"/>
  <c r="H109" i="133"/>
  <c r="R108" i="133"/>
  <c r="S107" i="133"/>
  <c r="R109" i="133" l="1"/>
  <c r="S108" i="133"/>
  <c r="P107" i="133"/>
  <c r="O108" i="133"/>
  <c r="I109" i="133"/>
  <c r="H110" i="133"/>
  <c r="V109" i="133"/>
  <c r="U110" i="133"/>
  <c r="AB111" i="133"/>
  <c r="AA112" i="133"/>
  <c r="AD111" i="133"/>
  <c r="AE110" i="133"/>
  <c r="X107" i="133"/>
  <c r="Y106" i="133"/>
  <c r="L107" i="133"/>
  <c r="M106" i="133"/>
  <c r="V110" i="133" l="1"/>
  <c r="U111" i="133"/>
  <c r="L108" i="133"/>
  <c r="M107" i="133"/>
  <c r="I110" i="133"/>
  <c r="H111" i="133"/>
  <c r="X108" i="133"/>
  <c r="Y107" i="133"/>
  <c r="O109" i="133"/>
  <c r="P108" i="133"/>
  <c r="AD112" i="133"/>
  <c r="AE111" i="133"/>
  <c r="AB112" i="133"/>
  <c r="AA113" i="133"/>
  <c r="R110" i="133"/>
  <c r="S109" i="133"/>
  <c r="R111" i="133" l="1"/>
  <c r="S110" i="133"/>
  <c r="X109" i="133"/>
  <c r="Y108" i="133"/>
  <c r="AA114" i="133"/>
  <c r="AB113" i="133"/>
  <c r="I111" i="133"/>
  <c r="H112" i="133"/>
  <c r="AE112" i="133"/>
  <c r="AD113" i="133"/>
  <c r="M108" i="133"/>
  <c r="L109" i="133"/>
  <c r="V111" i="133"/>
  <c r="U112" i="133"/>
  <c r="O110" i="133"/>
  <c r="P109" i="133"/>
  <c r="I112" i="133" l="1"/>
  <c r="H113" i="133"/>
  <c r="O111" i="133"/>
  <c r="P110" i="133"/>
  <c r="U113" i="133"/>
  <c r="V112" i="133"/>
  <c r="AA115" i="133"/>
  <c r="AB114" i="133"/>
  <c r="L110" i="133"/>
  <c r="M109" i="133"/>
  <c r="X110" i="133"/>
  <c r="Y109" i="133"/>
  <c r="AE113" i="133"/>
  <c r="AD114" i="133"/>
  <c r="R112" i="133"/>
  <c r="S111" i="133"/>
  <c r="R113" i="133" l="1"/>
  <c r="S112" i="133"/>
  <c r="AB115" i="133"/>
  <c r="AA116" i="133"/>
  <c r="AE114" i="133"/>
  <c r="AD115" i="133"/>
  <c r="V113" i="133"/>
  <c r="U114" i="133"/>
  <c r="X111" i="133"/>
  <c r="Y110" i="133"/>
  <c r="P111" i="133"/>
  <c r="O112" i="133"/>
  <c r="H114" i="133"/>
  <c r="I113" i="133"/>
  <c r="L111" i="133"/>
  <c r="M110" i="133"/>
  <c r="V114" i="133" l="1"/>
  <c r="U115" i="133"/>
  <c r="M111" i="133"/>
  <c r="L112" i="133"/>
  <c r="I114" i="133"/>
  <c r="H115" i="133"/>
  <c r="AE115" i="133"/>
  <c r="AD116" i="133"/>
  <c r="P112" i="133"/>
  <c r="O113" i="133"/>
  <c r="AB116" i="133"/>
  <c r="AA117" i="133"/>
  <c r="X112" i="133"/>
  <c r="Y111" i="133"/>
  <c r="S113" i="133"/>
  <c r="R114" i="133"/>
  <c r="AE116" i="133" l="1"/>
  <c r="AD117" i="133"/>
  <c r="S114" i="133"/>
  <c r="R115" i="133"/>
  <c r="X113" i="133"/>
  <c r="Y112" i="133"/>
  <c r="H116" i="133"/>
  <c r="I115" i="133"/>
  <c r="L113" i="133"/>
  <c r="M112" i="133"/>
  <c r="AB117" i="133"/>
  <c r="AA118" i="133"/>
  <c r="O114" i="133"/>
  <c r="P113" i="133"/>
  <c r="V115" i="133"/>
  <c r="U116" i="133"/>
  <c r="L114" i="133" l="1"/>
  <c r="M113" i="133"/>
  <c r="H117" i="133"/>
  <c r="I116" i="133"/>
  <c r="U117" i="133"/>
  <c r="V116" i="133"/>
  <c r="O115" i="133"/>
  <c r="P114" i="133"/>
  <c r="X114" i="133"/>
  <c r="Y113" i="133"/>
  <c r="AA119" i="133"/>
  <c r="AB118" i="133"/>
  <c r="S115" i="133"/>
  <c r="R116" i="133"/>
  <c r="AE117" i="133"/>
  <c r="AD118" i="133"/>
  <c r="S116" i="133" l="1"/>
  <c r="R117" i="133"/>
  <c r="V117" i="133"/>
  <c r="U118" i="133"/>
  <c r="AE118" i="133"/>
  <c r="AD119" i="133"/>
  <c r="O116" i="133"/>
  <c r="P115" i="133"/>
  <c r="AA120" i="133"/>
  <c r="AB119" i="133"/>
  <c r="H118" i="133"/>
  <c r="I117" i="133"/>
  <c r="Y114" i="133"/>
  <c r="X115" i="133"/>
  <c r="L115" i="133"/>
  <c r="M114" i="133"/>
  <c r="M115" i="133" l="1"/>
  <c r="L116" i="133"/>
  <c r="AE119" i="133"/>
  <c r="AD120" i="133"/>
  <c r="P116" i="133"/>
  <c r="O117" i="133"/>
  <c r="Y115" i="133"/>
  <c r="X116" i="133"/>
  <c r="V118" i="133"/>
  <c r="U119" i="133"/>
  <c r="I118" i="133"/>
  <c r="H119" i="133"/>
  <c r="S117" i="133"/>
  <c r="R118" i="133"/>
  <c r="AB120" i="133"/>
  <c r="AA121" i="133"/>
  <c r="Y116" i="133" l="1"/>
  <c r="X117" i="133"/>
  <c r="AB121" i="133"/>
  <c r="AA122" i="133"/>
  <c r="S118" i="133"/>
  <c r="R119" i="133"/>
  <c r="O118" i="133"/>
  <c r="P117" i="133"/>
  <c r="H120" i="133"/>
  <c r="I119" i="133"/>
  <c r="AE120" i="133"/>
  <c r="AD121" i="133"/>
  <c r="V119" i="133"/>
  <c r="U120" i="133"/>
  <c r="L117" i="133"/>
  <c r="M116" i="133"/>
  <c r="L118" i="133" l="1"/>
  <c r="M117" i="133"/>
  <c r="O119" i="133"/>
  <c r="P118" i="133"/>
  <c r="U121" i="133"/>
  <c r="V120" i="133"/>
  <c r="S119" i="133"/>
  <c r="R120" i="133"/>
  <c r="AE121" i="133"/>
  <c r="AD122" i="133"/>
  <c r="AA123" i="133"/>
  <c r="AB122" i="133"/>
  <c r="X118" i="133"/>
  <c r="Y117" i="133"/>
  <c r="H121" i="133"/>
  <c r="I120" i="133"/>
  <c r="S120" i="133" l="1"/>
  <c r="R121" i="133"/>
  <c r="H122" i="133"/>
  <c r="I121" i="133"/>
  <c r="X119" i="133"/>
  <c r="Y118" i="133"/>
  <c r="U122" i="133"/>
  <c r="V121" i="133"/>
  <c r="AA124" i="133"/>
  <c r="AB123" i="133"/>
  <c r="O120" i="133"/>
  <c r="P119" i="133"/>
  <c r="AE122" i="133"/>
  <c r="AD123" i="133"/>
  <c r="L119" i="133"/>
  <c r="M118" i="133"/>
  <c r="M119" i="133" l="1"/>
  <c r="L120" i="133"/>
  <c r="V122" i="133"/>
  <c r="U123" i="133"/>
  <c r="AE123" i="133"/>
  <c r="AD124" i="133"/>
  <c r="Y119" i="133"/>
  <c r="X120" i="133"/>
  <c r="P120" i="133"/>
  <c r="O121" i="133"/>
  <c r="I122" i="133"/>
  <c r="H123" i="133"/>
  <c r="S121" i="133"/>
  <c r="R122" i="133"/>
  <c r="AB124" i="133"/>
  <c r="AA125" i="133"/>
  <c r="Y120" i="133" l="1"/>
  <c r="X121" i="133"/>
  <c r="AB125" i="133"/>
  <c r="AA126" i="133"/>
  <c r="S122" i="133"/>
  <c r="R123" i="133"/>
  <c r="AE124" i="133"/>
  <c r="AD125" i="133"/>
  <c r="I123" i="133"/>
  <c r="H124" i="133"/>
  <c r="V123" i="133"/>
  <c r="U124" i="133"/>
  <c r="P121" i="133"/>
  <c r="O122" i="133"/>
  <c r="M120" i="133"/>
  <c r="L121" i="133"/>
  <c r="L122" i="133" l="1"/>
  <c r="M121" i="133"/>
  <c r="AE125" i="133"/>
  <c r="AD126" i="133"/>
  <c r="O123" i="133"/>
  <c r="P122" i="133"/>
  <c r="S123" i="133"/>
  <c r="R124" i="133"/>
  <c r="U125" i="133"/>
  <c r="V124" i="133"/>
  <c r="AA127" i="133"/>
  <c r="AB126" i="133"/>
  <c r="I124" i="133"/>
  <c r="H125" i="133"/>
  <c r="X122" i="133"/>
  <c r="Y121" i="133"/>
  <c r="S124" i="133" l="1"/>
  <c r="R125" i="133"/>
  <c r="X123" i="133"/>
  <c r="Y122" i="133"/>
  <c r="H126" i="133"/>
  <c r="I125" i="133"/>
  <c r="O124" i="133"/>
  <c r="P123" i="133"/>
  <c r="AE126" i="133"/>
  <c r="AD127" i="133"/>
  <c r="AA128" i="133"/>
  <c r="AB127" i="133"/>
  <c r="U126" i="133"/>
  <c r="V125" i="133"/>
  <c r="L123" i="133"/>
  <c r="M122" i="133"/>
  <c r="M123" i="133" l="1"/>
  <c r="L124" i="133"/>
  <c r="P124" i="133"/>
  <c r="O125" i="133"/>
  <c r="V126" i="133"/>
  <c r="U127" i="133"/>
  <c r="I126" i="133"/>
  <c r="H127" i="133"/>
  <c r="AB128" i="133"/>
  <c r="AA129" i="133"/>
  <c r="Y123" i="133"/>
  <c r="X124" i="133"/>
  <c r="AE127" i="133"/>
  <c r="AD128" i="133"/>
  <c r="S125" i="133"/>
  <c r="R126" i="133"/>
  <c r="I127" i="133" l="1"/>
  <c r="H128" i="133"/>
  <c r="S126" i="133"/>
  <c r="R127" i="133"/>
  <c r="AE128" i="133"/>
  <c r="AD129" i="133"/>
  <c r="V127" i="133"/>
  <c r="U128" i="133"/>
  <c r="Y124" i="133"/>
  <c r="X125" i="133"/>
  <c r="P125" i="133"/>
  <c r="O126" i="133"/>
  <c r="AB129" i="133"/>
  <c r="AA130" i="133"/>
  <c r="M124" i="133"/>
  <c r="L125" i="133"/>
  <c r="U129" i="133" l="1"/>
  <c r="V128" i="133"/>
  <c r="AA131" i="133"/>
  <c r="AB130" i="133"/>
  <c r="X126" i="133"/>
  <c r="Y125" i="133"/>
  <c r="M125" i="133"/>
  <c r="L126" i="133"/>
  <c r="AE129" i="133"/>
  <c r="AD130" i="133"/>
  <c r="P126" i="133"/>
  <c r="O127" i="133"/>
  <c r="S127" i="133"/>
  <c r="R128" i="133"/>
  <c r="I128" i="133"/>
  <c r="H129" i="133"/>
  <c r="H130" i="133" l="1"/>
  <c r="I129" i="133"/>
  <c r="X127" i="133"/>
  <c r="Y126" i="133"/>
  <c r="O128" i="133"/>
  <c r="P127" i="133"/>
  <c r="AE130" i="133"/>
  <c r="AD131" i="133"/>
  <c r="L127" i="133"/>
  <c r="M126" i="133"/>
  <c r="S128" i="133"/>
  <c r="R129" i="133"/>
  <c r="AA132" i="133"/>
  <c r="AB131" i="133"/>
  <c r="U130" i="133"/>
  <c r="V129" i="133"/>
  <c r="V130" i="133" l="1"/>
  <c r="U131" i="133"/>
  <c r="AE131" i="133"/>
  <c r="AD132" i="133"/>
  <c r="AB132" i="133"/>
  <c r="AA133" i="133"/>
  <c r="P128" i="133"/>
  <c r="O129" i="133"/>
  <c r="S129" i="133"/>
  <c r="R130" i="133"/>
  <c r="Y127" i="133"/>
  <c r="X128" i="133"/>
  <c r="M127" i="133"/>
  <c r="L128" i="133"/>
  <c r="I130" i="133"/>
  <c r="H131" i="133"/>
  <c r="I131" i="133" l="1"/>
  <c r="H132" i="133"/>
  <c r="P129" i="133"/>
  <c r="O130" i="133"/>
  <c r="M128" i="133"/>
  <c r="L129" i="133"/>
  <c r="AB133" i="133"/>
  <c r="AA134" i="133"/>
  <c r="Y128" i="133"/>
  <c r="X129" i="133"/>
  <c r="AE132" i="133"/>
  <c r="AD133" i="133"/>
  <c r="S130" i="133"/>
  <c r="R131" i="133"/>
  <c r="V131" i="133"/>
  <c r="U132" i="133"/>
  <c r="AA135" i="133" l="1"/>
  <c r="AB134" i="133"/>
  <c r="I132" i="133"/>
  <c r="H133" i="133"/>
  <c r="U133" i="133"/>
  <c r="V132" i="133"/>
  <c r="S131" i="133"/>
  <c r="R132" i="133"/>
  <c r="M129" i="133"/>
  <c r="L130" i="133"/>
  <c r="AE133" i="133"/>
  <c r="AD134" i="133"/>
  <c r="P130" i="133"/>
  <c r="O131" i="133"/>
  <c r="X130" i="133"/>
  <c r="Y129" i="133"/>
  <c r="X131" i="133" l="1"/>
  <c r="Y130" i="133"/>
  <c r="S132" i="133"/>
  <c r="R133" i="133"/>
  <c r="O132" i="133"/>
  <c r="P131" i="133"/>
  <c r="U134" i="133"/>
  <c r="V133" i="133"/>
  <c r="AE134" i="133"/>
  <c r="AD135" i="133"/>
  <c r="H134" i="133"/>
  <c r="I133" i="133"/>
  <c r="L131" i="133"/>
  <c r="M130" i="133"/>
  <c r="AA136" i="133"/>
  <c r="AB135" i="133"/>
  <c r="AB136" i="133" l="1"/>
  <c r="AA137" i="133"/>
  <c r="V134" i="133"/>
  <c r="U135" i="133"/>
  <c r="M131" i="133"/>
  <c r="L132" i="133"/>
  <c r="P132" i="133"/>
  <c r="O133" i="133"/>
  <c r="S133" i="133"/>
  <c r="R134" i="133"/>
  <c r="I134" i="133"/>
  <c r="H135" i="133"/>
  <c r="AE135" i="133"/>
  <c r="AD136" i="133"/>
  <c r="Y131" i="133"/>
  <c r="X132" i="133"/>
  <c r="Y132" i="133" l="1"/>
  <c r="X133" i="133"/>
  <c r="P133" i="133"/>
  <c r="O134" i="133"/>
  <c r="AE136" i="133"/>
  <c r="AD137" i="133"/>
  <c r="M132" i="133"/>
  <c r="L133" i="133"/>
  <c r="AB137" i="133"/>
  <c r="AA138" i="133"/>
  <c r="I135" i="133"/>
  <c r="H136" i="133"/>
  <c r="V135" i="133"/>
  <c r="U136" i="133"/>
  <c r="S134" i="133"/>
  <c r="R135" i="133"/>
  <c r="S135" i="133" l="1"/>
  <c r="R136" i="133"/>
  <c r="U137" i="133"/>
  <c r="V136" i="133"/>
  <c r="M133" i="133"/>
  <c r="L134" i="133"/>
  <c r="AE137" i="133"/>
  <c r="AD138" i="133"/>
  <c r="I136" i="133"/>
  <c r="H137" i="133"/>
  <c r="P134" i="133"/>
  <c r="O135" i="133"/>
  <c r="AA139" i="133"/>
  <c r="AB138" i="133"/>
  <c r="X134" i="133"/>
  <c r="Y133" i="133"/>
  <c r="AE138" i="133" l="1"/>
  <c r="AD139" i="133"/>
  <c r="X135" i="133"/>
  <c r="Y134" i="133"/>
  <c r="H138" i="133"/>
  <c r="I137" i="133"/>
  <c r="L135" i="133"/>
  <c r="M134" i="133"/>
  <c r="AA140" i="133"/>
  <c r="AB139" i="133"/>
  <c r="O136" i="133"/>
  <c r="P135" i="133"/>
  <c r="U138" i="133"/>
  <c r="V137" i="133"/>
  <c r="S136" i="133"/>
  <c r="R137" i="133"/>
  <c r="M135" i="133" l="1"/>
  <c r="L136" i="133"/>
  <c r="S137" i="133"/>
  <c r="R138" i="133"/>
  <c r="V138" i="133"/>
  <c r="U139" i="133"/>
  <c r="AE139" i="133"/>
  <c r="AD140" i="133"/>
  <c r="I138" i="133"/>
  <c r="H139" i="133"/>
  <c r="P136" i="133"/>
  <c r="O137" i="133"/>
  <c r="Y135" i="133"/>
  <c r="X136" i="133"/>
  <c r="AB140" i="133"/>
  <c r="AA141" i="133"/>
  <c r="P137" i="133" l="1"/>
  <c r="O138" i="133"/>
  <c r="AB141" i="133"/>
  <c r="AA142" i="133"/>
  <c r="AE140" i="133"/>
  <c r="AD141" i="133"/>
  <c r="Y136" i="133"/>
  <c r="X137" i="133"/>
  <c r="V139" i="133"/>
  <c r="U140" i="133"/>
  <c r="S138" i="133"/>
  <c r="R139" i="133"/>
  <c r="I139" i="133"/>
  <c r="H140" i="133"/>
  <c r="M136" i="133"/>
  <c r="L137" i="133"/>
  <c r="M137" i="133" l="1"/>
  <c r="L138" i="133"/>
  <c r="X138" i="133"/>
  <c r="Y137" i="133"/>
  <c r="I140" i="133"/>
  <c r="H141" i="133"/>
  <c r="AE141" i="133"/>
  <c r="AD142" i="133"/>
  <c r="S139" i="133"/>
  <c r="R140" i="133"/>
  <c r="AA143" i="133"/>
  <c r="AB142" i="133"/>
  <c r="U141" i="133"/>
  <c r="V140" i="133"/>
  <c r="P138" i="133"/>
  <c r="O139" i="133"/>
  <c r="O140" i="133" l="1"/>
  <c r="P139" i="133"/>
  <c r="AE142" i="133"/>
  <c r="AD143" i="133"/>
  <c r="H142" i="133"/>
  <c r="I141" i="133"/>
  <c r="U142" i="133"/>
  <c r="V141" i="133"/>
  <c r="AA144" i="133"/>
  <c r="AB143" i="133"/>
  <c r="X139" i="133"/>
  <c r="Y138" i="133"/>
  <c r="S140" i="133"/>
  <c r="R141" i="133"/>
  <c r="L139" i="133"/>
  <c r="M138" i="133"/>
  <c r="M139" i="133" l="1"/>
  <c r="L140" i="133"/>
  <c r="V142" i="133"/>
  <c r="U143" i="133"/>
  <c r="S141" i="133"/>
  <c r="R142" i="133"/>
  <c r="I142" i="133"/>
  <c r="H143" i="133"/>
  <c r="AE143" i="133"/>
  <c r="AD144" i="133"/>
  <c r="Y139" i="133"/>
  <c r="X140" i="133"/>
  <c r="AB144" i="133"/>
  <c r="AA145" i="133"/>
  <c r="P140" i="133"/>
  <c r="O141" i="133"/>
  <c r="P141" i="133" l="1"/>
  <c r="O142" i="133"/>
  <c r="I143" i="133"/>
  <c r="H144" i="133"/>
  <c r="V143" i="133"/>
  <c r="U144" i="133"/>
  <c r="AB145" i="133"/>
  <c r="AA146" i="133"/>
  <c r="S142" i="133"/>
  <c r="R143" i="133"/>
  <c r="Y140" i="133"/>
  <c r="X141" i="133"/>
  <c r="AE144" i="133"/>
  <c r="AD145" i="133"/>
  <c r="M140" i="133"/>
  <c r="L141" i="133"/>
  <c r="M141" i="133" l="1"/>
  <c r="L142" i="133"/>
  <c r="AA147" i="133"/>
  <c r="AB146" i="133"/>
  <c r="AE145" i="133"/>
  <c r="AD146" i="133"/>
  <c r="U145" i="133"/>
  <c r="V144" i="133"/>
  <c r="X142" i="133"/>
  <c r="Y141" i="133"/>
  <c r="I144" i="133"/>
  <c r="H145" i="133"/>
  <c r="S143" i="133"/>
  <c r="R144" i="133"/>
  <c r="P142" i="133"/>
  <c r="O143" i="133"/>
  <c r="O144" i="133" l="1"/>
  <c r="P143" i="133"/>
  <c r="U146" i="133"/>
  <c r="V145" i="133"/>
  <c r="S144" i="133"/>
  <c r="R145" i="133"/>
  <c r="AE146" i="133"/>
  <c r="AD147" i="133"/>
  <c r="H146" i="133"/>
  <c r="I145" i="133"/>
  <c r="AA148" i="133"/>
  <c r="AB147" i="133"/>
  <c r="L143" i="133"/>
  <c r="M142" i="133"/>
  <c r="X143" i="133"/>
  <c r="Y142" i="133"/>
  <c r="AE147" i="133" l="1"/>
  <c r="AD148" i="133"/>
  <c r="Y143" i="133"/>
  <c r="X144" i="133"/>
  <c r="S145" i="133"/>
  <c r="R146" i="133"/>
  <c r="M143" i="133"/>
  <c r="L144" i="133"/>
  <c r="AB148" i="133"/>
  <c r="AA149" i="133"/>
  <c r="V146" i="133"/>
  <c r="U147" i="133"/>
  <c r="I146" i="133"/>
  <c r="H147" i="133"/>
  <c r="P144" i="133"/>
  <c r="O145" i="133"/>
  <c r="I147" i="133" l="1"/>
  <c r="H148" i="133"/>
  <c r="P145" i="133"/>
  <c r="O146" i="133"/>
  <c r="M144" i="133"/>
  <c r="L145" i="133"/>
  <c r="S146" i="133"/>
  <c r="R147" i="133"/>
  <c r="V147" i="133"/>
  <c r="U148" i="133"/>
  <c r="Y144" i="133"/>
  <c r="X145" i="133"/>
  <c r="AB149" i="133"/>
  <c r="AA150" i="133"/>
  <c r="AE148" i="133"/>
  <c r="AD149" i="133"/>
  <c r="AE149" i="133" l="1"/>
  <c r="AD150" i="133"/>
  <c r="S147" i="133"/>
  <c r="R148" i="133"/>
  <c r="AA151" i="133"/>
  <c r="AB150" i="133"/>
  <c r="X146" i="133"/>
  <c r="Y145" i="133"/>
  <c r="P146" i="133"/>
  <c r="O147" i="133"/>
  <c r="U149" i="133"/>
  <c r="V148" i="133"/>
  <c r="I148" i="133"/>
  <c r="H149" i="133"/>
  <c r="M145" i="133"/>
  <c r="L146" i="133"/>
  <c r="L147" i="133" l="1"/>
  <c r="M146" i="133"/>
  <c r="X147" i="133"/>
  <c r="Y146" i="133"/>
  <c r="H150" i="133"/>
  <c r="I149" i="133"/>
  <c r="AA152" i="133"/>
  <c r="AB151" i="133"/>
  <c r="S148" i="133"/>
  <c r="R149" i="133"/>
  <c r="U150" i="133"/>
  <c r="V149" i="133"/>
  <c r="O148" i="133"/>
  <c r="P147" i="133"/>
  <c r="AE150" i="133"/>
  <c r="AD151" i="133"/>
  <c r="AE151" i="133" l="1"/>
  <c r="AD152" i="133"/>
  <c r="AA153" i="133"/>
  <c r="AB152" i="133"/>
  <c r="P148" i="133"/>
  <c r="O149" i="133"/>
  <c r="I150" i="133"/>
  <c r="H151" i="133"/>
  <c r="V150" i="133"/>
  <c r="U151" i="133"/>
  <c r="Y147" i="133"/>
  <c r="X148" i="133"/>
  <c r="S149" i="133"/>
  <c r="R150" i="133"/>
  <c r="M147" i="133"/>
  <c r="L148" i="133"/>
  <c r="M148" i="133" l="1"/>
  <c r="L149" i="133"/>
  <c r="I151" i="133"/>
  <c r="H152" i="133"/>
  <c r="S150" i="133"/>
  <c r="R151" i="133"/>
  <c r="P149" i="133"/>
  <c r="O150" i="133"/>
  <c r="Y148" i="133"/>
  <c r="X149" i="133"/>
  <c r="AA154" i="133"/>
  <c r="AB153" i="133"/>
  <c r="V151" i="133"/>
  <c r="U152" i="133"/>
  <c r="AE152" i="133"/>
  <c r="AD153" i="133"/>
  <c r="AE153" i="133" l="1"/>
  <c r="AD154" i="133"/>
  <c r="P150" i="133"/>
  <c r="O151" i="133"/>
  <c r="U153" i="133"/>
  <c r="V152" i="133"/>
  <c r="S151" i="133"/>
  <c r="R152" i="133"/>
  <c r="H153" i="133"/>
  <c r="I152" i="133"/>
  <c r="AA155" i="133"/>
  <c r="AB154" i="133"/>
  <c r="X150" i="133"/>
  <c r="Y149" i="133"/>
  <c r="M149" i="133"/>
  <c r="L150" i="133"/>
  <c r="L151" i="133" l="1"/>
  <c r="M150" i="133"/>
  <c r="S152" i="133"/>
  <c r="R153" i="133"/>
  <c r="X151" i="133"/>
  <c r="Y150" i="133"/>
  <c r="U154" i="133"/>
  <c r="V153" i="133"/>
  <c r="O152" i="133"/>
  <c r="P151" i="133"/>
  <c r="AA156" i="133"/>
  <c r="AB155" i="133"/>
  <c r="AE154" i="133"/>
  <c r="AD155" i="133"/>
  <c r="H154" i="133"/>
  <c r="I153" i="133"/>
  <c r="U155" i="133" l="1"/>
  <c r="V154" i="133"/>
  <c r="H155" i="133"/>
  <c r="I154" i="133"/>
  <c r="AE155" i="133"/>
  <c r="AD156" i="133"/>
  <c r="Y151" i="133"/>
  <c r="X152" i="133"/>
  <c r="S153" i="133"/>
  <c r="R154" i="133"/>
  <c r="AA157" i="133"/>
  <c r="AB156" i="133"/>
  <c r="P152" i="133"/>
  <c r="O153" i="133"/>
  <c r="M151" i="133"/>
  <c r="L152" i="133"/>
  <c r="L153" i="133" l="1"/>
  <c r="M152" i="133"/>
  <c r="X153" i="133"/>
  <c r="Y152" i="133"/>
  <c r="O154" i="133"/>
  <c r="P153" i="133"/>
  <c r="AE156" i="133"/>
  <c r="AD157" i="133"/>
  <c r="AA158" i="133"/>
  <c r="AB157" i="133"/>
  <c r="H156" i="133"/>
  <c r="I155" i="133"/>
  <c r="S154" i="133"/>
  <c r="R155" i="133"/>
  <c r="U156" i="133"/>
  <c r="V155" i="133"/>
  <c r="AE157" i="133" l="1"/>
  <c r="AD158" i="133"/>
  <c r="U157" i="133"/>
  <c r="V156" i="133"/>
  <c r="S155" i="133"/>
  <c r="R156" i="133"/>
  <c r="O155" i="133"/>
  <c r="P154" i="133"/>
  <c r="H157" i="133"/>
  <c r="I156" i="133"/>
  <c r="X154" i="133"/>
  <c r="Y153" i="133"/>
  <c r="AA159" i="133"/>
  <c r="AB158" i="133"/>
  <c r="L154" i="133"/>
  <c r="M153" i="133"/>
  <c r="L155" i="133" l="1"/>
  <c r="M154" i="133"/>
  <c r="P155" i="133"/>
  <c r="O156" i="133"/>
  <c r="S156" i="133"/>
  <c r="R157" i="133"/>
  <c r="AA160" i="133"/>
  <c r="AB159" i="133"/>
  <c r="X155" i="133"/>
  <c r="Y154" i="133"/>
  <c r="U158" i="133"/>
  <c r="V157" i="133"/>
  <c r="AE158" i="133"/>
  <c r="AD159" i="133"/>
  <c r="H158" i="133"/>
  <c r="I157" i="133"/>
  <c r="H159" i="133" l="1"/>
  <c r="I158" i="133"/>
  <c r="AA161" i="133"/>
  <c r="AB160" i="133"/>
  <c r="AE159" i="133"/>
  <c r="AD160" i="133"/>
  <c r="S157" i="133"/>
  <c r="R158" i="133"/>
  <c r="O157" i="133"/>
  <c r="P156" i="133"/>
  <c r="U159" i="133"/>
  <c r="V158" i="133"/>
  <c r="X156" i="133"/>
  <c r="Y155" i="133"/>
  <c r="L156" i="133"/>
  <c r="M155" i="133"/>
  <c r="S158" i="133" l="1"/>
  <c r="R159" i="133"/>
  <c r="L157" i="133"/>
  <c r="M156" i="133"/>
  <c r="AE160" i="133"/>
  <c r="AD161" i="133"/>
  <c r="X157" i="133"/>
  <c r="Y156" i="133"/>
  <c r="U160" i="133"/>
  <c r="V159" i="133"/>
  <c r="AA162" i="133"/>
  <c r="AB161" i="133"/>
  <c r="O158" i="133"/>
  <c r="P157" i="133"/>
  <c r="H160" i="133"/>
  <c r="I159" i="133"/>
  <c r="H161" i="133" l="1"/>
  <c r="I160" i="133"/>
  <c r="X158" i="133"/>
  <c r="Y157" i="133"/>
  <c r="O159" i="133"/>
  <c r="P158" i="133"/>
  <c r="AE161" i="133"/>
  <c r="AD162" i="133"/>
  <c r="AA163" i="133"/>
  <c r="AB162" i="133"/>
  <c r="L158" i="133"/>
  <c r="M157" i="133"/>
  <c r="S159" i="133"/>
  <c r="R160" i="133"/>
  <c r="U161" i="133"/>
  <c r="V160" i="133"/>
  <c r="U162" i="133" l="1"/>
  <c r="V161" i="133"/>
  <c r="AE162" i="133"/>
  <c r="AD163" i="133"/>
  <c r="S160" i="133"/>
  <c r="R161" i="133"/>
  <c r="P159" i="133"/>
  <c r="O160" i="133"/>
  <c r="L159" i="133"/>
  <c r="M158" i="133"/>
  <c r="X159" i="133"/>
  <c r="Y158" i="133"/>
  <c r="AA164" i="133"/>
  <c r="AB163" i="133"/>
  <c r="H162" i="133"/>
  <c r="I161" i="133"/>
  <c r="O161" i="133" l="1"/>
  <c r="P160" i="133"/>
  <c r="H163" i="133"/>
  <c r="I162" i="133"/>
  <c r="S161" i="133"/>
  <c r="R162" i="133"/>
  <c r="AA165" i="133"/>
  <c r="AB164" i="133"/>
  <c r="AE163" i="133"/>
  <c r="AD164" i="133"/>
  <c r="X160" i="133"/>
  <c r="Y159" i="133"/>
  <c r="L160" i="133"/>
  <c r="M159" i="133"/>
  <c r="U163" i="133"/>
  <c r="V162" i="133"/>
  <c r="U164" i="133" l="1"/>
  <c r="V163" i="133"/>
  <c r="AA166" i="133"/>
  <c r="AB165" i="133"/>
  <c r="S162" i="133"/>
  <c r="R163" i="133"/>
  <c r="L161" i="133"/>
  <c r="M160" i="133"/>
  <c r="X161" i="133"/>
  <c r="Y160" i="133"/>
  <c r="H164" i="133"/>
  <c r="I163" i="133"/>
  <c r="AE164" i="133"/>
  <c r="AD165" i="133"/>
  <c r="O162" i="133"/>
  <c r="P161" i="133"/>
  <c r="O163" i="133" l="1"/>
  <c r="P162" i="133"/>
  <c r="S163" i="133"/>
  <c r="R164" i="133"/>
  <c r="L162" i="133"/>
  <c r="M161" i="133"/>
  <c r="AE165" i="133"/>
  <c r="AD166" i="133"/>
  <c r="H165" i="133"/>
  <c r="I164" i="133"/>
  <c r="AB166" i="133"/>
  <c r="AA167" i="133"/>
  <c r="X162" i="133"/>
  <c r="Y161" i="133"/>
  <c r="U165" i="133"/>
  <c r="V164" i="133"/>
  <c r="X163" i="133" l="1"/>
  <c r="Y162" i="133"/>
  <c r="AE166" i="133"/>
  <c r="AD167" i="133"/>
  <c r="U166" i="133"/>
  <c r="V165" i="133"/>
  <c r="L163" i="133"/>
  <c r="M162" i="133"/>
  <c r="AB167" i="133"/>
  <c r="AA168" i="133"/>
  <c r="S164" i="133"/>
  <c r="R165" i="133"/>
  <c r="H166" i="133"/>
  <c r="I165" i="133"/>
  <c r="P163" i="133"/>
  <c r="O164" i="133"/>
  <c r="O165" i="133" l="1"/>
  <c r="P164" i="133"/>
  <c r="L164" i="133"/>
  <c r="M163" i="133"/>
  <c r="H167" i="133"/>
  <c r="I166" i="133"/>
  <c r="U167" i="133"/>
  <c r="V166" i="133"/>
  <c r="S165" i="133"/>
  <c r="R166" i="133"/>
  <c r="AE167" i="133"/>
  <c r="AD168" i="133"/>
  <c r="AB168" i="133"/>
  <c r="AA169" i="133"/>
  <c r="X164" i="133"/>
  <c r="Y163" i="133"/>
  <c r="X165" i="133" l="1"/>
  <c r="Y164" i="133"/>
  <c r="U168" i="133"/>
  <c r="V167" i="133"/>
  <c r="AA170" i="133"/>
  <c r="AB169" i="133"/>
  <c r="H168" i="133"/>
  <c r="I167" i="133"/>
  <c r="AE168" i="133"/>
  <c r="AD169" i="133"/>
  <c r="L165" i="133"/>
  <c r="M164" i="133"/>
  <c r="S166" i="133"/>
  <c r="R167" i="133"/>
  <c r="O166" i="133"/>
  <c r="P165" i="133"/>
  <c r="P166" i="133" l="1"/>
  <c r="O167" i="133"/>
  <c r="H169" i="133"/>
  <c r="I168" i="133"/>
  <c r="S167" i="133"/>
  <c r="R168" i="133"/>
  <c r="AA171" i="133"/>
  <c r="AB170" i="133"/>
  <c r="L166" i="133"/>
  <c r="M165" i="133"/>
  <c r="U169" i="133"/>
  <c r="V168" i="133"/>
  <c r="AE169" i="133"/>
  <c r="AD170" i="133"/>
  <c r="X166" i="133"/>
  <c r="Y165" i="133"/>
  <c r="X167" i="133" l="1"/>
  <c r="Y166" i="133"/>
  <c r="AA172" i="133"/>
  <c r="AB171" i="133"/>
  <c r="AE170" i="133"/>
  <c r="AD171" i="133"/>
  <c r="S168" i="133"/>
  <c r="R169" i="133"/>
  <c r="U170" i="133"/>
  <c r="V169" i="133"/>
  <c r="H170" i="133"/>
  <c r="I169" i="133"/>
  <c r="P167" i="133"/>
  <c r="O168" i="133"/>
  <c r="L167" i="133"/>
  <c r="M166" i="133"/>
  <c r="S169" i="133" l="1"/>
  <c r="R170" i="133"/>
  <c r="L168" i="133"/>
  <c r="M167" i="133"/>
  <c r="P168" i="133"/>
  <c r="O169" i="133"/>
  <c r="AE171" i="133"/>
  <c r="AD172" i="133"/>
  <c r="H171" i="133"/>
  <c r="I170" i="133"/>
  <c r="AA173" i="133"/>
  <c r="AB172" i="133"/>
  <c r="V170" i="133"/>
  <c r="U171" i="133"/>
  <c r="X168" i="133"/>
  <c r="Y167" i="133"/>
  <c r="AD173" i="133" l="1"/>
  <c r="AE172" i="133"/>
  <c r="X169" i="133"/>
  <c r="Y168" i="133"/>
  <c r="V171" i="133"/>
  <c r="U172" i="133"/>
  <c r="P169" i="133"/>
  <c r="O170" i="133"/>
  <c r="AB173" i="133"/>
  <c r="AA174" i="133"/>
  <c r="L169" i="133"/>
  <c r="M168" i="133"/>
  <c r="S170" i="133"/>
  <c r="R171" i="133"/>
  <c r="I171" i="133"/>
  <c r="H172" i="133"/>
  <c r="I172" i="133" l="1"/>
  <c r="H173" i="133"/>
  <c r="O171" i="133"/>
  <c r="P170" i="133"/>
  <c r="S171" i="133"/>
  <c r="R172" i="133"/>
  <c r="V172" i="133"/>
  <c r="U173" i="133"/>
  <c r="L170" i="133"/>
  <c r="M169" i="133"/>
  <c r="Y169" i="133"/>
  <c r="X170" i="133"/>
  <c r="AB174" i="133"/>
  <c r="AA175" i="133"/>
  <c r="AD174" i="133"/>
  <c r="AE173" i="133"/>
  <c r="I173" i="133" l="1"/>
  <c r="H174" i="133"/>
  <c r="V173" i="133"/>
  <c r="U174" i="133"/>
  <c r="AE174" i="133"/>
  <c r="AD175" i="133"/>
  <c r="AA176" i="133"/>
  <c r="AB175" i="133"/>
  <c r="R173" i="133"/>
  <c r="S172" i="133"/>
  <c r="X171" i="133"/>
  <c r="Y170" i="133"/>
  <c r="O172" i="133"/>
  <c r="P171" i="133"/>
  <c r="L171" i="133"/>
  <c r="M170" i="133"/>
  <c r="L172" i="133" l="1"/>
  <c r="M171" i="133"/>
  <c r="AA177" i="133"/>
  <c r="AB176" i="133"/>
  <c r="AE175" i="133"/>
  <c r="AD176" i="133"/>
  <c r="O173" i="133"/>
  <c r="P172" i="133"/>
  <c r="V174" i="133"/>
  <c r="U175" i="133"/>
  <c r="X172" i="133"/>
  <c r="Y171" i="133"/>
  <c r="I174" i="133"/>
  <c r="H175" i="133"/>
  <c r="R174" i="133"/>
  <c r="S173" i="133"/>
  <c r="P173" i="133" l="1"/>
  <c r="O174" i="133"/>
  <c r="S174" i="133"/>
  <c r="R175" i="133"/>
  <c r="I175" i="133"/>
  <c r="H176" i="133"/>
  <c r="AD177" i="133"/>
  <c r="AE176" i="133"/>
  <c r="Y172" i="133"/>
  <c r="X173" i="133"/>
  <c r="AB177" i="133"/>
  <c r="AA178" i="133"/>
  <c r="V175" i="133"/>
  <c r="U176" i="133"/>
  <c r="M172" i="133"/>
  <c r="L173" i="133"/>
  <c r="M173" i="133" l="1"/>
  <c r="L174" i="133"/>
  <c r="AD178" i="133"/>
  <c r="AE177" i="133"/>
  <c r="V176" i="133"/>
  <c r="U177" i="133"/>
  <c r="I176" i="133"/>
  <c r="H177" i="133"/>
  <c r="AB178" i="133"/>
  <c r="AA179" i="133"/>
  <c r="S175" i="133"/>
  <c r="R176" i="133"/>
  <c r="Y173" i="133"/>
  <c r="X174" i="133"/>
  <c r="P174" i="133"/>
  <c r="O175" i="133"/>
  <c r="X175" i="133" l="1"/>
  <c r="Y174" i="133"/>
  <c r="O176" i="133"/>
  <c r="P175" i="133"/>
  <c r="S176" i="133"/>
  <c r="R177" i="133"/>
  <c r="L175" i="133"/>
  <c r="M174" i="133"/>
  <c r="I177" i="133"/>
  <c r="H178" i="133"/>
  <c r="V177" i="133"/>
  <c r="U178" i="133"/>
  <c r="AE178" i="133"/>
  <c r="AD179" i="133"/>
  <c r="AA180" i="133"/>
  <c r="AB179" i="133"/>
  <c r="L176" i="133" l="1"/>
  <c r="M175" i="133"/>
  <c r="AA181" i="133"/>
  <c r="AB180" i="133"/>
  <c r="AE179" i="133"/>
  <c r="AD180" i="133"/>
  <c r="R178" i="133"/>
  <c r="S177" i="133"/>
  <c r="V178" i="133"/>
  <c r="U179" i="133"/>
  <c r="O177" i="133"/>
  <c r="P176" i="133"/>
  <c r="I178" i="133"/>
  <c r="H179" i="133"/>
  <c r="X176" i="133"/>
  <c r="Y175" i="133"/>
  <c r="Y176" i="133" l="1"/>
  <c r="X177" i="133"/>
  <c r="S178" i="133"/>
  <c r="R179" i="133"/>
  <c r="I179" i="133"/>
  <c r="H180" i="133"/>
  <c r="AD181" i="133"/>
  <c r="AE180" i="133"/>
  <c r="P177" i="133"/>
  <c r="O178" i="133"/>
  <c r="AB181" i="133"/>
  <c r="AA182" i="133"/>
  <c r="V179" i="133"/>
  <c r="U180" i="133"/>
  <c r="M176" i="133"/>
  <c r="L177" i="133"/>
  <c r="M177" i="133" l="1"/>
  <c r="L178" i="133"/>
  <c r="AD182" i="133"/>
  <c r="AE181" i="133"/>
  <c r="V180" i="133"/>
  <c r="U181" i="133"/>
  <c r="I180" i="133"/>
  <c r="H181" i="133"/>
  <c r="AB182" i="133"/>
  <c r="AA183" i="133"/>
  <c r="S179" i="133"/>
  <c r="R180" i="133"/>
  <c r="P178" i="133"/>
  <c r="O179" i="133"/>
  <c r="Y177" i="133"/>
  <c r="X178" i="133"/>
  <c r="I181" i="133" l="1"/>
  <c r="H182" i="133"/>
  <c r="P179" i="133"/>
  <c r="O180" i="133"/>
  <c r="S180" i="133"/>
  <c r="R181" i="133"/>
  <c r="M178" i="133"/>
  <c r="L179" i="133"/>
  <c r="X179" i="133"/>
  <c r="Y178" i="133"/>
  <c r="V181" i="133"/>
  <c r="U182" i="133"/>
  <c r="AE182" i="133"/>
  <c r="AD183" i="133"/>
  <c r="AA184" i="133"/>
  <c r="AB183" i="133"/>
  <c r="L180" i="133" l="1"/>
  <c r="M179" i="133"/>
  <c r="AA185" i="133"/>
  <c r="AB184" i="133"/>
  <c r="AE183" i="133"/>
  <c r="AD184" i="133"/>
  <c r="R182" i="133"/>
  <c r="S181" i="133"/>
  <c r="V182" i="133"/>
  <c r="U183" i="133"/>
  <c r="O181" i="133"/>
  <c r="P180" i="133"/>
  <c r="I182" i="133"/>
  <c r="H183" i="133"/>
  <c r="X180" i="133"/>
  <c r="Y179" i="133"/>
  <c r="Y180" i="133" l="1"/>
  <c r="X181" i="133"/>
  <c r="AD185" i="133"/>
  <c r="AE184" i="133"/>
  <c r="S182" i="133"/>
  <c r="R183" i="133"/>
  <c r="I183" i="133"/>
  <c r="H184" i="133"/>
  <c r="P181" i="133"/>
  <c r="O182" i="133"/>
  <c r="AB185" i="133"/>
  <c r="AA186" i="133"/>
  <c r="V183" i="133"/>
  <c r="U184" i="133"/>
  <c r="M180" i="133"/>
  <c r="L181" i="133"/>
  <c r="M181" i="133" l="1"/>
  <c r="L182" i="133"/>
  <c r="I184" i="133"/>
  <c r="H185" i="133"/>
  <c r="V184" i="133"/>
  <c r="U185" i="133"/>
  <c r="S183" i="133"/>
  <c r="R184" i="133"/>
  <c r="AB186" i="133"/>
  <c r="AA187" i="133"/>
  <c r="AD186" i="133"/>
  <c r="AE185" i="133"/>
  <c r="P182" i="133"/>
  <c r="O183" i="133"/>
  <c r="Y181" i="133"/>
  <c r="X182" i="133"/>
  <c r="X183" i="133" l="1"/>
  <c r="Y182" i="133"/>
  <c r="S184" i="133"/>
  <c r="R185" i="133"/>
  <c r="P183" i="133"/>
  <c r="O184" i="133"/>
  <c r="V185" i="133"/>
  <c r="U186" i="133"/>
  <c r="I185" i="133"/>
  <c r="H186" i="133"/>
  <c r="AE186" i="133"/>
  <c r="AD187" i="133"/>
  <c r="AA188" i="133"/>
  <c r="AB187" i="133"/>
  <c r="M182" i="133"/>
  <c r="L183" i="133"/>
  <c r="O185" i="133" l="1"/>
  <c r="P184" i="133"/>
  <c r="V186" i="133"/>
  <c r="U187" i="133"/>
  <c r="L184" i="133"/>
  <c r="M183" i="133"/>
  <c r="AA189" i="133"/>
  <c r="AB188" i="133"/>
  <c r="AE187" i="133"/>
  <c r="AD188" i="133"/>
  <c r="R186" i="133"/>
  <c r="S185" i="133"/>
  <c r="I186" i="133"/>
  <c r="H187" i="133"/>
  <c r="X184" i="133"/>
  <c r="Y183" i="133"/>
  <c r="Y184" i="133" l="1"/>
  <c r="X185" i="133"/>
  <c r="AB189" i="133"/>
  <c r="AA190" i="133"/>
  <c r="I187" i="133"/>
  <c r="H188" i="133"/>
  <c r="M184" i="133"/>
  <c r="L185" i="133"/>
  <c r="V187" i="133"/>
  <c r="U188" i="133"/>
  <c r="S186" i="133"/>
  <c r="R187" i="133"/>
  <c r="AD189" i="133"/>
  <c r="AE188" i="133"/>
  <c r="P185" i="133"/>
  <c r="O186" i="133"/>
  <c r="M185" i="133" l="1"/>
  <c r="L186" i="133"/>
  <c r="I188" i="133"/>
  <c r="H189" i="133"/>
  <c r="Y185" i="133"/>
  <c r="X186" i="133"/>
  <c r="P186" i="133"/>
  <c r="O187" i="133"/>
  <c r="AD190" i="133"/>
  <c r="AE189" i="133"/>
  <c r="S187" i="133"/>
  <c r="R188" i="133"/>
  <c r="AB190" i="133"/>
  <c r="AA191" i="133"/>
  <c r="V188" i="133"/>
  <c r="U189" i="133"/>
  <c r="P187" i="133" l="1"/>
  <c r="O188" i="133"/>
  <c r="V189" i="133"/>
  <c r="U190" i="133"/>
  <c r="X187" i="133"/>
  <c r="Y186" i="133"/>
  <c r="M186" i="133"/>
  <c r="L187" i="133"/>
  <c r="AA192" i="133"/>
  <c r="AB191" i="133"/>
  <c r="S188" i="133"/>
  <c r="R189" i="133"/>
  <c r="I189" i="133"/>
  <c r="H190" i="133"/>
  <c r="AE190" i="133"/>
  <c r="AD191" i="133"/>
  <c r="AE191" i="133" l="1"/>
  <c r="AD192" i="133"/>
  <c r="L188" i="133"/>
  <c r="M187" i="133"/>
  <c r="I190" i="133"/>
  <c r="H191" i="133"/>
  <c r="X188" i="133"/>
  <c r="Y187" i="133"/>
  <c r="R190" i="133"/>
  <c r="S189" i="133"/>
  <c r="V190" i="133"/>
  <c r="U191" i="133"/>
  <c r="O189" i="133"/>
  <c r="P188" i="133"/>
  <c r="AA193" i="133"/>
  <c r="AB192" i="133"/>
  <c r="AB193" i="133" l="1"/>
  <c r="AA194" i="133"/>
  <c r="Y188" i="133"/>
  <c r="X189" i="133"/>
  <c r="I191" i="133"/>
  <c r="H192" i="133"/>
  <c r="P189" i="133"/>
  <c r="O190" i="133"/>
  <c r="V191" i="133"/>
  <c r="U192" i="133"/>
  <c r="M188" i="133"/>
  <c r="L189" i="133"/>
  <c r="AD193" i="133"/>
  <c r="AE192" i="133"/>
  <c r="S190" i="133"/>
  <c r="R191" i="133"/>
  <c r="P190" i="133" l="1"/>
  <c r="O191" i="133"/>
  <c r="S191" i="133"/>
  <c r="R192" i="133"/>
  <c r="AD194" i="133"/>
  <c r="AE193" i="133"/>
  <c r="M189" i="133"/>
  <c r="L190" i="133"/>
  <c r="AB194" i="133"/>
  <c r="AA195" i="133"/>
  <c r="I192" i="133"/>
  <c r="H193" i="133"/>
  <c r="Y189" i="133"/>
  <c r="X190" i="133"/>
  <c r="V192" i="133"/>
  <c r="U193" i="133"/>
  <c r="M190" i="133" l="1"/>
  <c r="L191" i="133"/>
  <c r="X191" i="133"/>
  <c r="Y190" i="133"/>
  <c r="P191" i="133"/>
  <c r="O192" i="133"/>
  <c r="V193" i="133"/>
  <c r="U194" i="133"/>
  <c r="AE194" i="133"/>
  <c r="AD195" i="133"/>
  <c r="I193" i="133"/>
  <c r="H194" i="133"/>
  <c r="S192" i="133"/>
  <c r="R193" i="133"/>
  <c r="AA196" i="133"/>
  <c r="AB195" i="133"/>
  <c r="V194" i="133" l="1"/>
  <c r="U195" i="133"/>
  <c r="AA197" i="133"/>
  <c r="AB196" i="133"/>
  <c r="R194" i="133"/>
  <c r="S193" i="133"/>
  <c r="O193" i="133"/>
  <c r="P192" i="133"/>
  <c r="I194" i="133"/>
  <c r="H195" i="133"/>
  <c r="X192" i="133"/>
  <c r="Y191" i="133"/>
  <c r="AE195" i="133"/>
  <c r="AD196" i="133"/>
  <c r="L192" i="133"/>
  <c r="M191" i="133"/>
  <c r="M192" i="133" l="1"/>
  <c r="L193" i="133"/>
  <c r="P193" i="133"/>
  <c r="O194" i="133"/>
  <c r="AD197" i="133"/>
  <c r="AE196" i="133"/>
  <c r="S194" i="133"/>
  <c r="R195" i="133"/>
  <c r="Y192" i="133"/>
  <c r="X193" i="133"/>
  <c r="AB197" i="133"/>
  <c r="AA198" i="133"/>
  <c r="I195" i="133"/>
  <c r="H196" i="133"/>
  <c r="V195" i="133"/>
  <c r="U196" i="133"/>
  <c r="V196" i="133" l="1"/>
  <c r="U197" i="133"/>
  <c r="S195" i="133"/>
  <c r="R196" i="133"/>
  <c r="I196" i="133"/>
  <c r="H197" i="133"/>
  <c r="AD198" i="133"/>
  <c r="AE197" i="133"/>
  <c r="AB198" i="133"/>
  <c r="AA199" i="133"/>
  <c r="P194" i="133"/>
  <c r="O195" i="133"/>
  <c r="Y193" i="133"/>
  <c r="X194" i="133"/>
  <c r="M193" i="133"/>
  <c r="L194" i="133"/>
  <c r="M194" i="133" l="1"/>
  <c r="L195" i="133"/>
  <c r="AE198" i="133"/>
  <c r="AD199" i="133"/>
  <c r="X195" i="133"/>
  <c r="Y194" i="133"/>
  <c r="I197" i="133"/>
  <c r="H198" i="133"/>
  <c r="P195" i="133"/>
  <c r="O196" i="133"/>
  <c r="S196" i="133"/>
  <c r="R197" i="133"/>
  <c r="AA200" i="133"/>
  <c r="AB199" i="133"/>
  <c r="V197" i="133"/>
  <c r="U198" i="133"/>
  <c r="I198" i="133" l="1"/>
  <c r="H199" i="133"/>
  <c r="V198" i="133"/>
  <c r="U199" i="133"/>
  <c r="AA201" i="133"/>
  <c r="AB200" i="133"/>
  <c r="R198" i="133"/>
  <c r="S197" i="133"/>
  <c r="L196" i="133"/>
  <c r="M195" i="133"/>
  <c r="X196" i="133"/>
  <c r="Y195" i="133"/>
  <c r="AE199" i="133"/>
  <c r="AD200" i="133"/>
  <c r="O197" i="133"/>
  <c r="P196" i="133"/>
  <c r="P197" i="133" l="1"/>
  <c r="O198" i="133"/>
  <c r="S198" i="133"/>
  <c r="R199" i="133"/>
  <c r="AD201" i="133"/>
  <c r="AE200" i="133"/>
  <c r="I199" i="133"/>
  <c r="H200" i="133"/>
  <c r="AB201" i="133"/>
  <c r="AA202" i="133"/>
  <c r="V199" i="133"/>
  <c r="U200" i="133"/>
  <c r="Y196" i="133"/>
  <c r="X197" i="133"/>
  <c r="M196" i="133"/>
  <c r="L197" i="133"/>
  <c r="I200" i="133" l="1"/>
  <c r="H201" i="133"/>
  <c r="M197" i="133"/>
  <c r="L198" i="133"/>
  <c r="AD202" i="133"/>
  <c r="AE201" i="133"/>
  <c r="P198" i="133"/>
  <c r="O199" i="133"/>
  <c r="Y197" i="133"/>
  <c r="X198" i="133"/>
  <c r="V200" i="133"/>
  <c r="U201" i="133"/>
  <c r="S199" i="133"/>
  <c r="R200" i="133"/>
  <c r="AB202" i="133"/>
  <c r="AA203" i="133"/>
  <c r="AA204" i="133" l="1"/>
  <c r="AB203" i="133"/>
  <c r="P199" i="133"/>
  <c r="O200" i="133"/>
  <c r="S200" i="133"/>
  <c r="R201" i="133"/>
  <c r="AE202" i="133"/>
  <c r="AD203" i="133"/>
  <c r="V201" i="133"/>
  <c r="U202" i="133"/>
  <c r="M198" i="133"/>
  <c r="L199" i="133"/>
  <c r="X199" i="133"/>
  <c r="Y198" i="133"/>
  <c r="I201" i="133"/>
  <c r="H202" i="133"/>
  <c r="I202" i="133" l="1"/>
  <c r="H203" i="133"/>
  <c r="AE203" i="133"/>
  <c r="AD204" i="133"/>
  <c r="R202" i="133"/>
  <c r="S201" i="133"/>
  <c r="X200" i="133"/>
  <c r="Y199" i="133"/>
  <c r="L200" i="133"/>
  <c r="M199" i="133"/>
  <c r="O201" i="133"/>
  <c r="P200" i="133"/>
  <c r="V202" i="133"/>
  <c r="U203" i="133"/>
  <c r="AA205" i="133"/>
  <c r="AB204" i="133"/>
  <c r="AB205" i="133" l="1"/>
  <c r="AA206" i="133"/>
  <c r="Y200" i="133"/>
  <c r="X201" i="133"/>
  <c r="V203" i="133"/>
  <c r="U204" i="133"/>
  <c r="S202" i="133"/>
  <c r="R203" i="133"/>
  <c r="AD205" i="133"/>
  <c r="AE204" i="133"/>
  <c r="P201" i="133"/>
  <c r="O202" i="133"/>
  <c r="I203" i="133"/>
  <c r="H204" i="133"/>
  <c r="M200" i="133"/>
  <c r="L201" i="133"/>
  <c r="S203" i="133" l="1"/>
  <c r="R204" i="133"/>
  <c r="V204" i="133"/>
  <c r="U205" i="133"/>
  <c r="P202" i="133"/>
  <c r="O203" i="133"/>
  <c r="AA207" i="133"/>
  <c r="AB206" i="133"/>
  <c r="M201" i="133"/>
  <c r="L202" i="133"/>
  <c r="I204" i="133"/>
  <c r="H205" i="133"/>
  <c r="Y201" i="133"/>
  <c r="X202" i="133"/>
  <c r="AD206" i="133"/>
  <c r="AE205" i="133"/>
  <c r="AD207" i="133" l="1"/>
  <c r="AE206" i="133"/>
  <c r="AB207" i="133"/>
  <c r="AA208" i="133"/>
  <c r="X203" i="133"/>
  <c r="Y202" i="133"/>
  <c r="P203" i="133"/>
  <c r="O204" i="133"/>
  <c r="I205" i="133"/>
  <c r="H206" i="133"/>
  <c r="V205" i="133"/>
  <c r="U206" i="133"/>
  <c r="M202" i="133"/>
  <c r="L203" i="133"/>
  <c r="S204" i="133"/>
  <c r="R205" i="133"/>
  <c r="R206" i="133" l="1"/>
  <c r="S205" i="133"/>
  <c r="O205" i="133"/>
  <c r="P204" i="133"/>
  <c r="L204" i="133"/>
  <c r="M203" i="133"/>
  <c r="X204" i="133"/>
  <c r="Y203" i="133"/>
  <c r="V206" i="133"/>
  <c r="U207" i="133"/>
  <c r="AA209" i="133"/>
  <c r="AB208" i="133"/>
  <c r="I206" i="133"/>
  <c r="H207" i="133"/>
  <c r="AD208" i="133"/>
  <c r="AE207" i="133"/>
  <c r="AE208" i="133" l="1"/>
  <c r="AD209" i="133"/>
  <c r="M204" i="133"/>
  <c r="L205" i="133"/>
  <c r="Y204" i="133"/>
  <c r="X205" i="133"/>
  <c r="I207" i="133"/>
  <c r="H208" i="133"/>
  <c r="AA210" i="133"/>
  <c r="AB209" i="133"/>
  <c r="P205" i="133"/>
  <c r="O206" i="133"/>
  <c r="U208" i="133"/>
  <c r="V207" i="133"/>
  <c r="S206" i="133"/>
  <c r="R207" i="133"/>
  <c r="R208" i="133" l="1"/>
  <c r="S207" i="133"/>
  <c r="H209" i="133"/>
  <c r="I208" i="133"/>
  <c r="Y205" i="133"/>
  <c r="X206" i="133"/>
  <c r="U209" i="133"/>
  <c r="V208" i="133"/>
  <c r="P206" i="133"/>
  <c r="O207" i="133"/>
  <c r="M205" i="133"/>
  <c r="L206" i="133"/>
  <c r="AD210" i="133"/>
  <c r="AE209" i="133"/>
  <c r="AA211" i="133"/>
  <c r="AB210" i="133"/>
  <c r="AB211" i="133" l="1"/>
  <c r="AA212" i="133"/>
  <c r="U210" i="133"/>
  <c r="V209" i="133"/>
  <c r="Y206" i="133"/>
  <c r="X207" i="133"/>
  <c r="AD211" i="133"/>
  <c r="AE210" i="133"/>
  <c r="L207" i="133"/>
  <c r="M206" i="133"/>
  <c r="H210" i="133"/>
  <c r="I209" i="133"/>
  <c r="O208" i="133"/>
  <c r="P207" i="133"/>
  <c r="S208" i="133"/>
  <c r="R209" i="133"/>
  <c r="S209" i="133" l="1"/>
  <c r="R210" i="133"/>
  <c r="Y207" i="133"/>
  <c r="X208" i="133"/>
  <c r="AD212" i="133"/>
  <c r="AE211" i="133"/>
  <c r="AA213" i="133"/>
  <c r="AB212" i="133"/>
  <c r="P208" i="133"/>
  <c r="O209" i="133"/>
  <c r="I210" i="133"/>
  <c r="H211" i="133"/>
  <c r="V210" i="133"/>
  <c r="U211" i="133"/>
  <c r="M207" i="133"/>
  <c r="L208" i="133"/>
  <c r="M208" i="133" l="1"/>
  <c r="L209" i="133"/>
  <c r="AA214" i="133"/>
  <c r="AB213" i="133"/>
  <c r="U212" i="133"/>
  <c r="V211" i="133"/>
  <c r="AE212" i="133"/>
  <c r="AD213" i="133"/>
  <c r="I211" i="133"/>
  <c r="H212" i="133"/>
  <c r="Y208" i="133"/>
  <c r="X209" i="133"/>
  <c r="P209" i="133"/>
  <c r="O210" i="133"/>
  <c r="R211" i="133"/>
  <c r="S210" i="133"/>
  <c r="AE213" i="133" l="1"/>
  <c r="AD214" i="133"/>
  <c r="R212" i="133"/>
  <c r="S211" i="133"/>
  <c r="O211" i="133"/>
  <c r="P210" i="133"/>
  <c r="U213" i="133"/>
  <c r="V212" i="133"/>
  <c r="Y209" i="133"/>
  <c r="X210" i="133"/>
  <c r="AA215" i="133"/>
  <c r="AB214" i="133"/>
  <c r="H213" i="133"/>
  <c r="I212" i="133"/>
  <c r="M209" i="133"/>
  <c r="L210" i="133"/>
  <c r="M210" i="133" l="1"/>
  <c r="L211" i="133"/>
  <c r="U214" i="133"/>
  <c r="V213" i="133"/>
  <c r="H214" i="133"/>
  <c r="I213" i="133"/>
  <c r="O212" i="133"/>
  <c r="P211" i="133"/>
  <c r="AB215" i="133"/>
  <c r="AA216" i="133"/>
  <c r="R213" i="133"/>
  <c r="S212" i="133"/>
  <c r="Y210" i="133"/>
  <c r="X211" i="133"/>
  <c r="AD215" i="133"/>
  <c r="AE214" i="133"/>
  <c r="AD216" i="133" l="1"/>
  <c r="AE215" i="133"/>
  <c r="Y211" i="133"/>
  <c r="X212" i="133"/>
  <c r="M211" i="133"/>
  <c r="L212" i="133"/>
  <c r="P212" i="133"/>
  <c r="O213" i="133"/>
  <c r="I214" i="133"/>
  <c r="H215" i="133"/>
  <c r="S213" i="133"/>
  <c r="R214" i="133"/>
  <c r="V214" i="133"/>
  <c r="U215" i="133"/>
  <c r="AB216" i="133"/>
  <c r="AA217" i="133"/>
  <c r="AA218" i="133" l="1"/>
  <c r="AB217" i="133"/>
  <c r="O214" i="133"/>
  <c r="P213" i="133"/>
  <c r="U216" i="133"/>
  <c r="V215" i="133"/>
  <c r="M212" i="133"/>
  <c r="L213" i="133"/>
  <c r="R215" i="133"/>
  <c r="S214" i="133"/>
  <c r="Y212" i="133"/>
  <c r="X213" i="133"/>
  <c r="I215" i="133"/>
  <c r="H216" i="133"/>
  <c r="AE216" i="133"/>
  <c r="AD217" i="133"/>
  <c r="M213" i="133" l="1"/>
  <c r="L214" i="133"/>
  <c r="AE217" i="133"/>
  <c r="AD218" i="133"/>
  <c r="H217" i="133"/>
  <c r="I216" i="133"/>
  <c r="U217" i="133"/>
  <c r="V216" i="133"/>
  <c r="Y213" i="133"/>
  <c r="X214" i="133"/>
  <c r="O215" i="133"/>
  <c r="P214" i="133"/>
  <c r="R216" i="133"/>
  <c r="S215" i="133"/>
  <c r="AA219" i="133"/>
  <c r="AB218" i="133"/>
  <c r="AB219" i="133" l="1"/>
  <c r="AA220" i="133"/>
  <c r="U218" i="133"/>
  <c r="V217" i="133"/>
  <c r="S216" i="133"/>
  <c r="R217" i="133"/>
  <c r="H218" i="133"/>
  <c r="I217" i="133"/>
  <c r="AE218" i="133"/>
  <c r="AD219" i="133"/>
  <c r="O216" i="133"/>
  <c r="P215" i="133"/>
  <c r="Y214" i="133"/>
  <c r="X215" i="133"/>
  <c r="M214" i="133"/>
  <c r="L215" i="133"/>
  <c r="I218" i="133" l="1"/>
  <c r="H219" i="133"/>
  <c r="S217" i="133"/>
  <c r="R218" i="133"/>
  <c r="AB220" i="133"/>
  <c r="AA221" i="133"/>
  <c r="M215" i="133"/>
  <c r="L216" i="133"/>
  <c r="Y215" i="133"/>
  <c r="X216" i="133"/>
  <c r="P216" i="133"/>
  <c r="O217" i="133"/>
  <c r="V218" i="133"/>
  <c r="U219" i="133"/>
  <c r="AD220" i="133"/>
  <c r="AE219" i="133"/>
  <c r="M216" i="133" l="1"/>
  <c r="L217" i="133"/>
  <c r="AE220" i="133"/>
  <c r="AD221" i="133"/>
  <c r="U220" i="133"/>
  <c r="V219" i="133"/>
  <c r="AB221" i="133"/>
  <c r="AA222" i="133"/>
  <c r="O218" i="133"/>
  <c r="P217" i="133"/>
  <c r="R219" i="133"/>
  <c r="S218" i="133"/>
  <c r="Y216" i="133"/>
  <c r="X217" i="133"/>
  <c r="I219" i="133"/>
  <c r="H220" i="133"/>
  <c r="I220" i="133" l="1"/>
  <c r="H221" i="133"/>
  <c r="Y217" i="133"/>
  <c r="X218" i="133"/>
  <c r="R220" i="133"/>
  <c r="S219" i="133"/>
  <c r="AA223" i="133"/>
  <c r="AB222" i="133"/>
  <c r="U221" i="133"/>
  <c r="V220" i="133"/>
  <c r="AE221" i="133"/>
  <c r="AD222" i="133"/>
  <c r="M217" i="133"/>
  <c r="L218" i="133"/>
  <c r="O219" i="133"/>
  <c r="P218" i="133"/>
  <c r="AA224" i="133" l="1"/>
  <c r="AB223" i="133"/>
  <c r="H222" i="133"/>
  <c r="I221" i="133"/>
  <c r="O220" i="133"/>
  <c r="P219" i="133"/>
  <c r="M218" i="133"/>
  <c r="L219" i="133"/>
  <c r="R221" i="133"/>
  <c r="S220" i="133"/>
  <c r="AE222" i="133"/>
  <c r="AD223" i="133"/>
  <c r="Y218" i="133"/>
  <c r="X219" i="133"/>
  <c r="U222" i="133"/>
  <c r="V221" i="133"/>
  <c r="M219" i="133" l="1"/>
  <c r="L220" i="133"/>
  <c r="V222" i="133"/>
  <c r="U223" i="133"/>
  <c r="Y219" i="133"/>
  <c r="X220" i="133"/>
  <c r="P220" i="133"/>
  <c r="O221" i="133"/>
  <c r="AD224" i="133"/>
  <c r="AE223" i="133"/>
  <c r="I222" i="133"/>
  <c r="H223" i="133"/>
  <c r="S221" i="133"/>
  <c r="R222" i="133"/>
  <c r="AB224" i="133"/>
  <c r="AA225" i="133"/>
  <c r="AB225" i="133" l="1"/>
  <c r="AA226" i="133"/>
  <c r="R223" i="133"/>
  <c r="S222" i="133"/>
  <c r="M220" i="133"/>
  <c r="L221" i="133"/>
  <c r="O222" i="133"/>
  <c r="P221" i="133"/>
  <c r="Y220" i="133"/>
  <c r="X221" i="133"/>
  <c r="I223" i="133"/>
  <c r="H224" i="133"/>
  <c r="U224" i="133"/>
  <c r="V223" i="133"/>
  <c r="AD225" i="133"/>
  <c r="AE224" i="133"/>
  <c r="AE225" i="133" l="1"/>
  <c r="AD226" i="133"/>
  <c r="AA227" i="133"/>
  <c r="AB226" i="133"/>
  <c r="O223" i="133"/>
  <c r="P222" i="133"/>
  <c r="M221" i="133"/>
  <c r="L222" i="133"/>
  <c r="U225" i="133"/>
  <c r="V224" i="133"/>
  <c r="H225" i="133"/>
  <c r="I224" i="133"/>
  <c r="R224" i="133"/>
  <c r="S223" i="133"/>
  <c r="Y221" i="133"/>
  <c r="X222" i="133"/>
  <c r="Y222" i="133" l="1"/>
  <c r="X223" i="133"/>
  <c r="AE226" i="133"/>
  <c r="AD227" i="133"/>
  <c r="M222" i="133"/>
  <c r="L223" i="133"/>
  <c r="R225" i="133"/>
  <c r="S224" i="133"/>
  <c r="O224" i="133"/>
  <c r="P223" i="133"/>
  <c r="H226" i="133"/>
  <c r="I225" i="133"/>
  <c r="AA228" i="133"/>
  <c r="AB227" i="133"/>
  <c r="U226" i="133"/>
  <c r="V225" i="133"/>
  <c r="V226" i="133" l="1"/>
  <c r="U227" i="133"/>
  <c r="S225" i="133"/>
  <c r="R226" i="133"/>
  <c r="M223" i="133"/>
  <c r="L224" i="133"/>
  <c r="AB228" i="133"/>
  <c r="AA229" i="133"/>
  <c r="AD228" i="133"/>
  <c r="AE227" i="133"/>
  <c r="H227" i="133"/>
  <c r="I226" i="133"/>
  <c r="Y223" i="133"/>
  <c r="X224" i="133"/>
  <c r="P224" i="133"/>
  <c r="O225" i="133"/>
  <c r="P225" i="133" l="1"/>
  <c r="O226" i="133"/>
  <c r="M224" i="133"/>
  <c r="L225" i="133"/>
  <c r="V227" i="133"/>
  <c r="U228" i="133"/>
  <c r="AB229" i="133"/>
  <c r="AA230" i="133"/>
  <c r="Y224" i="133"/>
  <c r="X225" i="133"/>
  <c r="S226" i="133"/>
  <c r="R227" i="133"/>
  <c r="I227" i="133"/>
  <c r="H228" i="133"/>
  <c r="AD229" i="133"/>
  <c r="AE228" i="133"/>
  <c r="AA231" i="133" l="1"/>
  <c r="AB230" i="133"/>
  <c r="AE229" i="133"/>
  <c r="AD230" i="133"/>
  <c r="I228" i="133"/>
  <c r="H229" i="133"/>
  <c r="U229" i="133"/>
  <c r="V228" i="133"/>
  <c r="R228" i="133"/>
  <c r="S227" i="133"/>
  <c r="M225" i="133"/>
  <c r="L226" i="133"/>
  <c r="Y225" i="133"/>
  <c r="X226" i="133"/>
  <c r="O227" i="133"/>
  <c r="P226" i="133"/>
  <c r="O228" i="133" l="1"/>
  <c r="P227" i="133"/>
  <c r="Y226" i="133"/>
  <c r="X227" i="133"/>
  <c r="U230" i="133"/>
  <c r="V229" i="133"/>
  <c r="H230" i="133"/>
  <c r="I229" i="133"/>
  <c r="M226" i="133"/>
  <c r="L227" i="133"/>
  <c r="AE230" i="133"/>
  <c r="AD231" i="133"/>
  <c r="R229" i="133"/>
  <c r="S228" i="133"/>
  <c r="AA232" i="133"/>
  <c r="AB231" i="133"/>
  <c r="AB232" i="133" l="1"/>
  <c r="AA233" i="133"/>
  <c r="H231" i="133"/>
  <c r="I230" i="133"/>
  <c r="S229" i="133"/>
  <c r="R230" i="133"/>
  <c r="V230" i="133"/>
  <c r="U231" i="133"/>
  <c r="AD232" i="133"/>
  <c r="AE231" i="133"/>
  <c r="Y227" i="133"/>
  <c r="X228" i="133"/>
  <c r="M227" i="133"/>
  <c r="L228" i="133"/>
  <c r="P228" i="133"/>
  <c r="O229" i="133"/>
  <c r="P229" i="133" l="1"/>
  <c r="O230" i="133"/>
  <c r="V231" i="133"/>
  <c r="U232" i="133"/>
  <c r="M228" i="133"/>
  <c r="L229" i="133"/>
  <c r="S230" i="133"/>
  <c r="R231" i="133"/>
  <c r="Y228" i="133"/>
  <c r="X229" i="133"/>
  <c r="I231" i="133"/>
  <c r="H232" i="133"/>
  <c r="AB233" i="133"/>
  <c r="AA234" i="133"/>
  <c r="AD233" i="133"/>
  <c r="AE232" i="133"/>
  <c r="S231" i="133" l="1"/>
  <c r="R232" i="133"/>
  <c r="AE233" i="133"/>
  <c r="AD234" i="133"/>
  <c r="AA235" i="133"/>
  <c r="AB234" i="133"/>
  <c r="M229" i="133"/>
  <c r="L230" i="133"/>
  <c r="I232" i="133"/>
  <c r="H233" i="133"/>
  <c r="V232" i="133"/>
  <c r="U233" i="133"/>
  <c r="Y229" i="133"/>
  <c r="X230" i="133"/>
  <c r="P230" i="133"/>
  <c r="O231" i="133"/>
  <c r="O232" i="133" l="1"/>
  <c r="P231" i="133"/>
  <c r="M230" i="133"/>
  <c r="L231" i="133"/>
  <c r="Y230" i="133"/>
  <c r="X231" i="133"/>
  <c r="AA236" i="133"/>
  <c r="AB235" i="133"/>
  <c r="U234" i="133"/>
  <c r="V233" i="133"/>
  <c r="AE234" i="133"/>
  <c r="AD235" i="133"/>
  <c r="H234" i="133"/>
  <c r="I233" i="133"/>
  <c r="R233" i="133"/>
  <c r="S232" i="133"/>
  <c r="AB236" i="133" l="1"/>
  <c r="AA237" i="133"/>
  <c r="Y231" i="133"/>
  <c r="X232" i="133"/>
  <c r="S233" i="133"/>
  <c r="R234" i="133"/>
  <c r="H235" i="133"/>
  <c r="I234" i="133"/>
  <c r="AD236" i="133"/>
  <c r="AE235" i="133"/>
  <c r="M231" i="133"/>
  <c r="L232" i="133"/>
  <c r="V234" i="133"/>
  <c r="U235" i="133"/>
  <c r="P232" i="133"/>
  <c r="O233" i="133"/>
  <c r="I235" i="133" l="1"/>
  <c r="H236" i="133"/>
  <c r="P233" i="133"/>
  <c r="O234" i="133"/>
  <c r="V235" i="133"/>
  <c r="U236" i="133"/>
  <c r="S234" i="133"/>
  <c r="R235" i="133"/>
  <c r="M232" i="133"/>
  <c r="L233" i="133"/>
  <c r="Y232" i="133"/>
  <c r="X233" i="133"/>
  <c r="AB237" i="133"/>
  <c r="AA238" i="133"/>
  <c r="AD237" i="133"/>
  <c r="AE236" i="133"/>
  <c r="S235" i="133" l="1"/>
  <c r="R236" i="133"/>
  <c r="V236" i="133"/>
  <c r="U237" i="133"/>
  <c r="I236" i="133"/>
  <c r="H237" i="133"/>
  <c r="AE237" i="133"/>
  <c r="AD238" i="133"/>
  <c r="AA239" i="133"/>
  <c r="AB238" i="133"/>
  <c r="Y233" i="133"/>
  <c r="X234" i="133"/>
  <c r="P234" i="133"/>
  <c r="O235" i="133"/>
  <c r="M233" i="133"/>
  <c r="L234" i="133"/>
  <c r="Y234" i="133" l="1"/>
  <c r="X235" i="133"/>
  <c r="M234" i="133"/>
  <c r="L235" i="133"/>
  <c r="H238" i="133"/>
  <c r="I237" i="133"/>
  <c r="U238" i="133"/>
  <c r="V237" i="133"/>
  <c r="R237" i="133"/>
  <c r="S236" i="133"/>
  <c r="AE238" i="133"/>
  <c r="AD239" i="133"/>
  <c r="O236" i="133"/>
  <c r="P235" i="133"/>
  <c r="AA240" i="133"/>
  <c r="AB239" i="133"/>
  <c r="AB240" i="133" l="1"/>
  <c r="AA241" i="133"/>
  <c r="V238" i="133"/>
  <c r="U239" i="133"/>
  <c r="P236" i="133"/>
  <c r="O237" i="133"/>
  <c r="H239" i="133"/>
  <c r="I238" i="133"/>
  <c r="AD240" i="133"/>
  <c r="AE239" i="133"/>
  <c r="M235" i="133"/>
  <c r="L236" i="133"/>
  <c r="Y235" i="133"/>
  <c r="X236" i="133"/>
  <c r="S237" i="133"/>
  <c r="R238" i="133"/>
  <c r="I239" i="133" l="1"/>
  <c r="H240" i="133"/>
  <c r="S238" i="133"/>
  <c r="R239" i="133"/>
  <c r="Y236" i="133"/>
  <c r="X237" i="133"/>
  <c r="AB241" i="133"/>
  <c r="AA242" i="133"/>
  <c r="P237" i="133"/>
  <c r="O238" i="133"/>
  <c r="M236" i="133"/>
  <c r="L237" i="133"/>
  <c r="V239" i="133"/>
  <c r="U240" i="133"/>
  <c r="AD241" i="133"/>
  <c r="AE240" i="133"/>
  <c r="AA243" i="133" l="1"/>
  <c r="AB242" i="133"/>
  <c r="AE241" i="133"/>
  <c r="AD242" i="133"/>
  <c r="V240" i="133"/>
  <c r="U241" i="133"/>
  <c r="Y237" i="133"/>
  <c r="X238" i="133"/>
  <c r="M237" i="133"/>
  <c r="L238" i="133"/>
  <c r="S239" i="133"/>
  <c r="R240" i="133"/>
  <c r="P238" i="133"/>
  <c r="O239" i="133"/>
  <c r="I240" i="133"/>
  <c r="H241" i="133"/>
  <c r="Y238" i="133" l="1"/>
  <c r="X239" i="133"/>
  <c r="O240" i="133"/>
  <c r="P239" i="133"/>
  <c r="M238" i="133"/>
  <c r="L239" i="133"/>
  <c r="H242" i="133"/>
  <c r="I241" i="133"/>
  <c r="U242" i="133"/>
  <c r="V241" i="133"/>
  <c r="R241" i="133"/>
  <c r="S240" i="133"/>
  <c r="AE242" i="133"/>
  <c r="AD243" i="133"/>
  <c r="AA244" i="133"/>
  <c r="AB243" i="133"/>
  <c r="AA245" i="133" l="1"/>
  <c r="AB244" i="133"/>
  <c r="H243" i="133"/>
  <c r="I242" i="133"/>
  <c r="AD244" i="133"/>
  <c r="AE243" i="133"/>
  <c r="M239" i="133"/>
  <c r="L240" i="133"/>
  <c r="S241" i="133"/>
  <c r="R242" i="133"/>
  <c r="P240" i="133"/>
  <c r="O241" i="133"/>
  <c r="Y239" i="133"/>
  <c r="X240" i="133"/>
  <c r="V242" i="133"/>
  <c r="U243" i="133"/>
  <c r="V243" i="133" l="1"/>
  <c r="U244" i="133"/>
  <c r="M240" i="133"/>
  <c r="L241" i="133"/>
  <c r="Y240" i="133"/>
  <c r="X241" i="133"/>
  <c r="AD245" i="133"/>
  <c r="AE244" i="133"/>
  <c r="P241" i="133"/>
  <c r="O242" i="133"/>
  <c r="I243" i="133"/>
  <c r="H244" i="133"/>
  <c r="S242" i="133"/>
  <c r="R243" i="133"/>
  <c r="AA246" i="133"/>
  <c r="AB245" i="133"/>
  <c r="AA247" i="133" l="1"/>
  <c r="AB246" i="133"/>
  <c r="AE245" i="133"/>
  <c r="AD246" i="133"/>
  <c r="S243" i="133"/>
  <c r="R244" i="133"/>
  <c r="Y241" i="133"/>
  <c r="X242" i="133"/>
  <c r="I244" i="133"/>
  <c r="H245" i="133"/>
  <c r="M241" i="133"/>
  <c r="L242" i="133"/>
  <c r="P242" i="133"/>
  <c r="O243" i="133"/>
  <c r="V244" i="133"/>
  <c r="U245" i="133"/>
  <c r="U246" i="133" l="1"/>
  <c r="V245" i="133"/>
  <c r="H246" i="133"/>
  <c r="I245" i="133"/>
  <c r="Y242" i="133"/>
  <c r="X243" i="133"/>
  <c r="O244" i="133"/>
  <c r="P243" i="133"/>
  <c r="R245" i="133"/>
  <c r="S244" i="133"/>
  <c r="M242" i="133"/>
  <c r="L243" i="133"/>
  <c r="AD247" i="133"/>
  <c r="AE246" i="133"/>
  <c r="AA248" i="133"/>
  <c r="AB247" i="133"/>
  <c r="AA249" i="133" l="1"/>
  <c r="AB248" i="133"/>
  <c r="P244" i="133"/>
  <c r="O245" i="133"/>
  <c r="Y243" i="133"/>
  <c r="X244" i="133"/>
  <c r="AD248" i="133"/>
  <c r="AE247" i="133"/>
  <c r="M243" i="133"/>
  <c r="L244" i="133"/>
  <c r="I246" i="133"/>
  <c r="H247" i="133"/>
  <c r="S245" i="133"/>
  <c r="R246" i="133"/>
  <c r="V246" i="133"/>
  <c r="U247" i="133"/>
  <c r="U248" i="133" l="1"/>
  <c r="V247" i="133"/>
  <c r="AE248" i="133"/>
  <c r="AD249" i="133"/>
  <c r="R247" i="133"/>
  <c r="S246" i="133"/>
  <c r="Y244" i="133"/>
  <c r="X245" i="133"/>
  <c r="H248" i="133"/>
  <c r="I247" i="133"/>
  <c r="O246" i="133"/>
  <c r="P245" i="133"/>
  <c r="M244" i="133"/>
  <c r="L245" i="133"/>
  <c r="AA250" i="133"/>
  <c r="AB249" i="133"/>
  <c r="AA251" i="133" l="1"/>
  <c r="AB250" i="133"/>
  <c r="S247" i="133"/>
  <c r="R248" i="133"/>
  <c r="Y245" i="133"/>
  <c r="X246" i="133"/>
  <c r="M245" i="133"/>
  <c r="L246" i="133"/>
  <c r="AE249" i="133"/>
  <c r="AD250" i="133"/>
  <c r="O247" i="133"/>
  <c r="P246" i="133"/>
  <c r="I248" i="133"/>
  <c r="H249" i="133"/>
  <c r="U249" i="133"/>
  <c r="V248" i="133"/>
  <c r="M246" i="133" l="1"/>
  <c r="L247" i="133"/>
  <c r="AD251" i="133"/>
  <c r="AE250" i="133"/>
  <c r="U250" i="133"/>
  <c r="V249" i="133"/>
  <c r="H250" i="133"/>
  <c r="I249" i="133"/>
  <c r="Y246" i="133"/>
  <c r="X247" i="133"/>
  <c r="R249" i="133"/>
  <c r="S248" i="133"/>
  <c r="O248" i="133"/>
  <c r="P247" i="133"/>
  <c r="AA252" i="133"/>
  <c r="AB251" i="133"/>
  <c r="AA253" i="133" l="1"/>
  <c r="AB252" i="133"/>
  <c r="H251" i="133"/>
  <c r="I250" i="133"/>
  <c r="O249" i="133"/>
  <c r="P248" i="133"/>
  <c r="V250" i="133"/>
  <c r="U251" i="133"/>
  <c r="S249" i="133"/>
  <c r="R250" i="133"/>
  <c r="AD252" i="133"/>
  <c r="AE251" i="133"/>
  <c r="Y247" i="133"/>
  <c r="X248" i="133"/>
  <c r="M247" i="133"/>
  <c r="L248" i="133"/>
  <c r="M248" i="133" l="1"/>
  <c r="L249" i="133"/>
  <c r="V251" i="133"/>
  <c r="U252" i="133"/>
  <c r="X249" i="133"/>
  <c r="Y248" i="133"/>
  <c r="O250" i="133"/>
  <c r="P249" i="133"/>
  <c r="AE252" i="133"/>
  <c r="AD253" i="133"/>
  <c r="I251" i="133"/>
  <c r="H252" i="133"/>
  <c r="R251" i="133"/>
  <c r="S250" i="133"/>
  <c r="AA254" i="133"/>
  <c r="AB253" i="133"/>
  <c r="AA255" i="133" l="1"/>
  <c r="AB254" i="133"/>
  <c r="O251" i="133"/>
  <c r="P250" i="133"/>
  <c r="R252" i="133"/>
  <c r="S251" i="133"/>
  <c r="X250" i="133"/>
  <c r="Y249" i="133"/>
  <c r="H253" i="133"/>
  <c r="I252" i="133"/>
  <c r="U253" i="133"/>
  <c r="V252" i="133"/>
  <c r="AE253" i="133"/>
  <c r="AD254" i="133"/>
  <c r="L250" i="133"/>
  <c r="M249" i="133"/>
  <c r="L251" i="133" l="1"/>
  <c r="M250" i="133"/>
  <c r="X251" i="133"/>
  <c r="Y250" i="133"/>
  <c r="AD255" i="133"/>
  <c r="AE254" i="133"/>
  <c r="R253" i="133"/>
  <c r="S252" i="133"/>
  <c r="U254" i="133"/>
  <c r="V253" i="133"/>
  <c r="O252" i="133"/>
  <c r="P251" i="133"/>
  <c r="H254" i="133"/>
  <c r="I253" i="133"/>
  <c r="AA256" i="133"/>
  <c r="AB255" i="133"/>
  <c r="AA257" i="133" l="1"/>
  <c r="AB256" i="133"/>
  <c r="S253" i="133"/>
  <c r="R254" i="133"/>
  <c r="H255" i="133"/>
  <c r="I254" i="133"/>
  <c r="AD256" i="133"/>
  <c r="AE255" i="133"/>
  <c r="O253" i="133"/>
  <c r="P252" i="133"/>
  <c r="Y251" i="133"/>
  <c r="X252" i="133"/>
  <c r="V254" i="133"/>
  <c r="U255" i="133"/>
  <c r="M251" i="133"/>
  <c r="L252" i="133"/>
  <c r="M252" i="133" l="1"/>
  <c r="L253" i="133"/>
  <c r="V255" i="133"/>
  <c r="U256" i="133"/>
  <c r="AD257" i="133"/>
  <c r="AE256" i="133"/>
  <c r="I255" i="133"/>
  <c r="H256" i="133"/>
  <c r="Y252" i="133"/>
  <c r="X253" i="133"/>
  <c r="S254" i="133"/>
  <c r="R255" i="133"/>
  <c r="O254" i="133"/>
  <c r="P253" i="133"/>
  <c r="AA258" i="133"/>
  <c r="AB257" i="133"/>
  <c r="AA259" i="133" l="1"/>
  <c r="AB258" i="133"/>
  <c r="U257" i="133"/>
  <c r="V256" i="133"/>
  <c r="H257" i="133"/>
  <c r="I256" i="133"/>
  <c r="O255" i="133"/>
  <c r="P254" i="133"/>
  <c r="AE257" i="133"/>
  <c r="AD258" i="133"/>
  <c r="R256" i="133"/>
  <c r="S255" i="133"/>
  <c r="X254" i="133"/>
  <c r="Y253" i="133"/>
  <c r="L254" i="133"/>
  <c r="M253" i="133"/>
  <c r="L255" i="133" l="1"/>
  <c r="M254" i="133"/>
  <c r="O256" i="133"/>
  <c r="P255" i="133"/>
  <c r="X255" i="133"/>
  <c r="Y254" i="133"/>
  <c r="H258" i="133"/>
  <c r="I257" i="133"/>
  <c r="R257" i="133"/>
  <c r="S256" i="133"/>
  <c r="U258" i="133"/>
  <c r="V257" i="133"/>
  <c r="AD259" i="133"/>
  <c r="AE258" i="133"/>
  <c r="AA260" i="133"/>
  <c r="AB259" i="133"/>
  <c r="AA261" i="133" l="1"/>
  <c r="AB260" i="133"/>
  <c r="H259" i="133"/>
  <c r="I258" i="133"/>
  <c r="AD260" i="133"/>
  <c r="AE259" i="133"/>
  <c r="Y255" i="133"/>
  <c r="X256" i="133"/>
  <c r="V258" i="133"/>
  <c r="U259" i="133"/>
  <c r="O257" i="133"/>
  <c r="P256" i="133"/>
  <c r="S257" i="133"/>
  <c r="R258" i="133"/>
  <c r="L256" i="133"/>
  <c r="M255" i="133"/>
  <c r="Y256" i="133" l="1"/>
  <c r="X257" i="133"/>
  <c r="M256" i="133"/>
  <c r="L257" i="133"/>
  <c r="R259" i="133"/>
  <c r="S258" i="133"/>
  <c r="AD261" i="133"/>
  <c r="AE260" i="133"/>
  <c r="O258" i="133"/>
  <c r="P257" i="133"/>
  <c r="I259" i="133"/>
  <c r="H260" i="133"/>
  <c r="V259" i="133"/>
  <c r="U260" i="133"/>
  <c r="AA262" i="133"/>
  <c r="AB261" i="133"/>
  <c r="AE261" i="133" l="1"/>
  <c r="AD262" i="133"/>
  <c r="V260" i="133"/>
  <c r="U261" i="133"/>
  <c r="X258" i="133"/>
  <c r="Y257" i="133"/>
  <c r="AA263" i="133"/>
  <c r="AB262" i="133"/>
  <c r="R260" i="133"/>
  <c r="S259" i="133"/>
  <c r="H261" i="133"/>
  <c r="I260" i="133"/>
  <c r="L258" i="133"/>
  <c r="M257" i="133"/>
  <c r="O259" i="133"/>
  <c r="P258" i="133"/>
  <c r="O260" i="133" l="1"/>
  <c r="P259" i="133"/>
  <c r="AA264" i="133"/>
  <c r="AB263" i="133"/>
  <c r="L259" i="133"/>
  <c r="M258" i="133"/>
  <c r="X259" i="133"/>
  <c r="Y258" i="133"/>
  <c r="U262" i="133"/>
  <c r="V261" i="133"/>
  <c r="H262" i="133"/>
  <c r="I261" i="133"/>
  <c r="AD263" i="133"/>
  <c r="AE262" i="133"/>
  <c r="R261" i="133"/>
  <c r="S260" i="133"/>
  <c r="S261" i="133" l="1"/>
  <c r="R262" i="133"/>
  <c r="Y259" i="133"/>
  <c r="X260" i="133"/>
  <c r="AD264" i="133"/>
  <c r="AE263" i="133"/>
  <c r="L260" i="133"/>
  <c r="M259" i="133"/>
  <c r="H263" i="133"/>
  <c r="I262" i="133"/>
  <c r="AA265" i="133"/>
  <c r="AB264" i="133"/>
  <c r="V262" i="133"/>
  <c r="U263" i="133"/>
  <c r="O261" i="133"/>
  <c r="P260" i="133"/>
  <c r="O262" i="133" l="1"/>
  <c r="P261" i="133"/>
  <c r="M260" i="133"/>
  <c r="L261" i="133"/>
  <c r="V263" i="133"/>
  <c r="U264" i="133"/>
  <c r="AD265" i="133"/>
  <c r="AE264" i="133"/>
  <c r="Y260" i="133"/>
  <c r="X261" i="133"/>
  <c r="AA266" i="133"/>
  <c r="AB265" i="133"/>
  <c r="S262" i="133"/>
  <c r="R263" i="133"/>
  <c r="I263" i="133"/>
  <c r="H264" i="133"/>
  <c r="I264" i="133" l="1"/>
  <c r="H265" i="133"/>
  <c r="AE265" i="133"/>
  <c r="AD266" i="133"/>
  <c r="S263" i="133"/>
  <c r="R264" i="133"/>
  <c r="V264" i="133"/>
  <c r="U265" i="133"/>
  <c r="L262" i="133"/>
  <c r="M261" i="133"/>
  <c r="AA267" i="133"/>
  <c r="AB266" i="133"/>
  <c r="Y261" i="133"/>
  <c r="X262" i="133"/>
  <c r="O263" i="133"/>
  <c r="P262" i="133"/>
  <c r="U266" i="133" l="1"/>
  <c r="V265" i="133"/>
  <c r="AA268" i="133"/>
  <c r="AB267" i="133"/>
  <c r="O264" i="133"/>
  <c r="P263" i="133"/>
  <c r="X263" i="133"/>
  <c r="Y262" i="133"/>
  <c r="R265" i="133"/>
  <c r="S264" i="133"/>
  <c r="AE266" i="133"/>
  <c r="AD267" i="133"/>
  <c r="H266" i="133"/>
  <c r="I265" i="133"/>
  <c r="L263" i="133"/>
  <c r="M262" i="133"/>
  <c r="L264" i="133" l="1"/>
  <c r="M263" i="133"/>
  <c r="X264" i="133"/>
  <c r="Y263" i="133"/>
  <c r="H267" i="133"/>
  <c r="I266" i="133"/>
  <c r="O265" i="133"/>
  <c r="P264" i="133"/>
  <c r="AA269" i="133"/>
  <c r="AB268" i="133"/>
  <c r="AD268" i="133"/>
  <c r="AE267" i="133"/>
  <c r="R266" i="133"/>
  <c r="S265" i="133"/>
  <c r="U267" i="133"/>
  <c r="V266" i="133"/>
  <c r="O266" i="133" l="1"/>
  <c r="P265" i="133"/>
  <c r="I267" i="133"/>
  <c r="H268" i="133"/>
  <c r="V267" i="133"/>
  <c r="U268" i="133"/>
  <c r="S266" i="133"/>
  <c r="R267" i="133"/>
  <c r="AD269" i="133"/>
  <c r="AE268" i="133"/>
  <c r="Y264" i="133"/>
  <c r="X265" i="133"/>
  <c r="AA270" i="133"/>
  <c r="AB269" i="133"/>
  <c r="M264" i="133"/>
  <c r="L265" i="133"/>
  <c r="M265" i="133" l="1"/>
  <c r="L266" i="133"/>
  <c r="S267" i="133"/>
  <c r="R268" i="133"/>
  <c r="V268" i="133"/>
  <c r="U269" i="133"/>
  <c r="AA271" i="133"/>
  <c r="AB270" i="133"/>
  <c r="Y265" i="133"/>
  <c r="X266" i="133"/>
  <c r="I268" i="133"/>
  <c r="H269" i="133"/>
  <c r="AE269" i="133"/>
  <c r="AD270" i="133"/>
  <c r="O267" i="133"/>
  <c r="P266" i="133"/>
  <c r="O268" i="133" l="1"/>
  <c r="P267" i="133"/>
  <c r="AA272" i="133"/>
  <c r="AB271" i="133"/>
  <c r="AE270" i="133"/>
  <c r="AD271" i="133"/>
  <c r="U270" i="133"/>
  <c r="V269" i="133"/>
  <c r="H270" i="133"/>
  <c r="I269" i="133"/>
  <c r="R269" i="133"/>
  <c r="S268" i="133"/>
  <c r="X267" i="133"/>
  <c r="Y266" i="133"/>
  <c r="L267" i="133"/>
  <c r="M266" i="133"/>
  <c r="L268" i="133" l="1"/>
  <c r="M267" i="133"/>
  <c r="U271" i="133"/>
  <c r="V270" i="133"/>
  <c r="AE271" i="133"/>
  <c r="AD272" i="133"/>
  <c r="X268" i="133"/>
  <c r="Y267" i="133"/>
  <c r="R270" i="133"/>
  <c r="S269" i="133"/>
  <c r="AA273" i="133"/>
  <c r="AB272" i="133"/>
  <c r="H271" i="133"/>
  <c r="I270" i="133"/>
  <c r="O269" i="133"/>
  <c r="P268" i="133"/>
  <c r="O270" i="133" l="1"/>
  <c r="P269" i="133"/>
  <c r="Y268" i="133"/>
  <c r="X269" i="133"/>
  <c r="AD273" i="133"/>
  <c r="AE272" i="133"/>
  <c r="I271" i="133"/>
  <c r="H272" i="133"/>
  <c r="AA274" i="133"/>
  <c r="AB273" i="133"/>
  <c r="V271" i="133"/>
  <c r="U272" i="133"/>
  <c r="S270" i="133"/>
  <c r="R271" i="133"/>
  <c r="M268" i="133"/>
  <c r="L269" i="133"/>
  <c r="M269" i="133" l="1"/>
  <c r="L270" i="133"/>
  <c r="I272" i="133"/>
  <c r="H273" i="133"/>
  <c r="S271" i="133"/>
  <c r="R272" i="133"/>
  <c r="AE273" i="133"/>
  <c r="AD274" i="133"/>
  <c r="V272" i="133"/>
  <c r="U273" i="133"/>
  <c r="Y269" i="133"/>
  <c r="X270" i="133"/>
  <c r="AA275" i="133"/>
  <c r="AB274" i="133"/>
  <c r="O271" i="133"/>
  <c r="P270" i="133"/>
  <c r="AE274" i="133" l="1"/>
  <c r="AD275" i="133"/>
  <c r="O272" i="133"/>
  <c r="P271" i="133"/>
  <c r="R273" i="133"/>
  <c r="S272" i="133"/>
  <c r="AA276" i="133"/>
  <c r="AB275" i="133"/>
  <c r="X271" i="133"/>
  <c r="Y270" i="133"/>
  <c r="I273" i="133"/>
  <c r="H274" i="133"/>
  <c r="U274" i="133"/>
  <c r="V273" i="133"/>
  <c r="L271" i="133"/>
  <c r="M270" i="133"/>
  <c r="L272" i="133" l="1"/>
  <c r="M271" i="133"/>
  <c r="AE275" i="133"/>
  <c r="AD276" i="133"/>
  <c r="AA277" i="133"/>
  <c r="AB276" i="133"/>
  <c r="U275" i="133"/>
  <c r="V274" i="133"/>
  <c r="R274" i="133"/>
  <c r="S273" i="133"/>
  <c r="H275" i="133"/>
  <c r="I274" i="133"/>
  <c r="O273" i="133"/>
  <c r="P272" i="133"/>
  <c r="X272" i="133"/>
  <c r="Y271" i="133"/>
  <c r="Y272" i="133" l="1"/>
  <c r="X273" i="133"/>
  <c r="V275" i="133"/>
  <c r="U276" i="133"/>
  <c r="O274" i="133"/>
  <c r="P273" i="133"/>
  <c r="AA278" i="133"/>
  <c r="AB277" i="133"/>
  <c r="AD277" i="133"/>
  <c r="AE276" i="133"/>
  <c r="I275" i="133"/>
  <c r="H276" i="133"/>
  <c r="S274" i="133"/>
  <c r="R275" i="133"/>
  <c r="M272" i="133"/>
  <c r="L273" i="133"/>
  <c r="V276" i="133" l="1"/>
  <c r="U277" i="133"/>
  <c r="M273" i="133"/>
  <c r="L274" i="133"/>
  <c r="AA279" i="133"/>
  <c r="AB278" i="133"/>
  <c r="S275" i="133"/>
  <c r="R276" i="133"/>
  <c r="O275" i="133"/>
  <c r="P274" i="133"/>
  <c r="I276" i="133"/>
  <c r="H277" i="133"/>
  <c r="Y273" i="133"/>
  <c r="X274" i="133"/>
  <c r="AE277" i="133"/>
  <c r="AD278" i="133"/>
  <c r="AE278" i="133" l="1"/>
  <c r="AD279" i="133"/>
  <c r="R277" i="133"/>
  <c r="S276" i="133"/>
  <c r="X275" i="133"/>
  <c r="Y274" i="133"/>
  <c r="AA280" i="133"/>
  <c r="AB279" i="133"/>
  <c r="I277" i="133"/>
  <c r="H278" i="133"/>
  <c r="M274" i="133"/>
  <c r="L275" i="133"/>
  <c r="U278" i="133"/>
  <c r="V277" i="133"/>
  <c r="O276" i="133"/>
  <c r="P275" i="133"/>
  <c r="O277" i="133" l="1"/>
  <c r="P276" i="133"/>
  <c r="AA281" i="133"/>
  <c r="AB280" i="133"/>
  <c r="U279" i="133"/>
  <c r="V278" i="133"/>
  <c r="X276" i="133"/>
  <c r="Y275" i="133"/>
  <c r="L276" i="133"/>
  <c r="M275" i="133"/>
  <c r="R278" i="133"/>
  <c r="S277" i="133"/>
  <c r="H279" i="133"/>
  <c r="I278" i="133"/>
  <c r="AE279" i="133"/>
  <c r="AD280" i="133"/>
  <c r="Y276" i="133" l="1"/>
  <c r="X277" i="133"/>
  <c r="AD281" i="133"/>
  <c r="AE280" i="133"/>
  <c r="I279" i="133"/>
  <c r="H280" i="133"/>
  <c r="V279" i="133"/>
  <c r="U280" i="133"/>
  <c r="S278" i="133"/>
  <c r="R279" i="133"/>
  <c r="AA282" i="133"/>
  <c r="AB281" i="133"/>
  <c r="M276" i="133"/>
  <c r="L277" i="133"/>
  <c r="O278" i="133"/>
  <c r="P277" i="133"/>
  <c r="O279" i="133" l="1"/>
  <c r="P278" i="133"/>
  <c r="V280" i="133"/>
  <c r="U281" i="133"/>
  <c r="M277" i="133"/>
  <c r="L278" i="133"/>
  <c r="S279" i="133"/>
  <c r="R280" i="133"/>
  <c r="I280" i="133"/>
  <c r="H281" i="133"/>
  <c r="AA283" i="133"/>
  <c r="AB282" i="133"/>
  <c r="AE281" i="133"/>
  <c r="AD282" i="133"/>
  <c r="Y277" i="133"/>
  <c r="X278" i="133"/>
  <c r="M278" i="133" l="1"/>
  <c r="L279" i="133"/>
  <c r="X279" i="133"/>
  <c r="Y278" i="133"/>
  <c r="R281" i="133"/>
  <c r="S280" i="133"/>
  <c r="AE282" i="133"/>
  <c r="AD283" i="133"/>
  <c r="U282" i="133"/>
  <c r="V281" i="133"/>
  <c r="AA284" i="133"/>
  <c r="AB283" i="133"/>
  <c r="I281" i="133"/>
  <c r="H282" i="133"/>
  <c r="O280" i="133"/>
  <c r="P279" i="133"/>
  <c r="AD284" i="133" l="1"/>
  <c r="AE283" i="133"/>
  <c r="O281" i="133"/>
  <c r="P280" i="133"/>
  <c r="L280" i="133"/>
  <c r="M279" i="133"/>
  <c r="H283" i="133"/>
  <c r="I282" i="133"/>
  <c r="R282" i="133"/>
  <c r="S281" i="133"/>
  <c r="AA285" i="133"/>
  <c r="AB284" i="133"/>
  <c r="X280" i="133"/>
  <c r="Y279" i="133"/>
  <c r="U283" i="133"/>
  <c r="V282" i="133"/>
  <c r="V283" i="133" l="1"/>
  <c r="U284" i="133"/>
  <c r="M280" i="133"/>
  <c r="L281" i="133"/>
  <c r="I283" i="133"/>
  <c r="H284" i="133"/>
  <c r="Y280" i="133"/>
  <c r="X281" i="133"/>
  <c r="AA286" i="133"/>
  <c r="AB285" i="133"/>
  <c r="O282" i="133"/>
  <c r="P281" i="133"/>
  <c r="S282" i="133"/>
  <c r="R283" i="133"/>
  <c r="AE284" i="133"/>
  <c r="AD285" i="133"/>
  <c r="Y281" i="133" l="1"/>
  <c r="X282" i="133"/>
  <c r="R284" i="133"/>
  <c r="S283" i="133"/>
  <c r="AD286" i="133"/>
  <c r="AE285" i="133"/>
  <c r="H285" i="133"/>
  <c r="I284" i="133"/>
  <c r="M281" i="133"/>
  <c r="L282" i="133"/>
  <c r="O283" i="133"/>
  <c r="P282" i="133"/>
  <c r="U285" i="133"/>
  <c r="V284" i="133"/>
  <c r="AA287" i="133"/>
  <c r="AB286" i="133"/>
  <c r="AA288" i="133" l="1"/>
  <c r="AB287" i="133"/>
  <c r="X283" i="133"/>
  <c r="Y282" i="133"/>
  <c r="H286" i="133"/>
  <c r="I285" i="133"/>
  <c r="V285" i="133"/>
  <c r="U286" i="133"/>
  <c r="AE286" i="133"/>
  <c r="AD287" i="133"/>
  <c r="O284" i="133"/>
  <c r="P283" i="133"/>
  <c r="R285" i="133"/>
  <c r="S284" i="133"/>
  <c r="M282" i="133"/>
  <c r="L283" i="133"/>
  <c r="L284" i="133" l="1"/>
  <c r="M283" i="133"/>
  <c r="S285" i="133"/>
  <c r="R286" i="133"/>
  <c r="U287" i="133"/>
  <c r="V286" i="133"/>
  <c r="I286" i="133"/>
  <c r="H287" i="133"/>
  <c r="O285" i="133"/>
  <c r="P284" i="133"/>
  <c r="X284" i="133"/>
  <c r="Y283" i="133"/>
  <c r="AD288" i="133"/>
  <c r="AE287" i="133"/>
  <c r="AA289" i="133"/>
  <c r="AB288" i="133"/>
  <c r="H288" i="133" l="1"/>
  <c r="I287" i="133"/>
  <c r="AA290" i="133"/>
  <c r="AB289" i="133"/>
  <c r="AE288" i="133"/>
  <c r="AD289" i="133"/>
  <c r="V287" i="133"/>
  <c r="U288" i="133"/>
  <c r="R287" i="133"/>
  <c r="S286" i="133"/>
  <c r="X285" i="133"/>
  <c r="Y284" i="133"/>
  <c r="O286" i="133"/>
  <c r="P285" i="133"/>
  <c r="M284" i="133"/>
  <c r="L285" i="133"/>
  <c r="L286" i="133" l="1"/>
  <c r="M285" i="133"/>
  <c r="U289" i="133"/>
  <c r="V288" i="133"/>
  <c r="AD290" i="133"/>
  <c r="AE289" i="133"/>
  <c r="O287" i="133"/>
  <c r="P286" i="133"/>
  <c r="X286" i="133"/>
  <c r="Y285" i="133"/>
  <c r="AA291" i="133"/>
  <c r="AB290" i="133"/>
  <c r="R288" i="133"/>
  <c r="S287" i="133"/>
  <c r="H289" i="133"/>
  <c r="I288" i="133"/>
  <c r="O288" i="133" l="1"/>
  <c r="P287" i="133"/>
  <c r="I289" i="133"/>
  <c r="H290" i="133"/>
  <c r="S288" i="133"/>
  <c r="R289" i="133"/>
  <c r="AD291" i="133"/>
  <c r="AE290" i="133"/>
  <c r="AA292" i="133"/>
  <c r="AB291" i="133"/>
  <c r="V289" i="133"/>
  <c r="U290" i="133"/>
  <c r="Y286" i="133"/>
  <c r="X287" i="133"/>
  <c r="M286" i="133"/>
  <c r="L287" i="133"/>
  <c r="M287" i="133" l="1"/>
  <c r="L288" i="133"/>
  <c r="AD292" i="133"/>
  <c r="AE291" i="133"/>
  <c r="X288" i="133"/>
  <c r="Y287" i="133"/>
  <c r="S289" i="133"/>
  <c r="R290" i="133"/>
  <c r="V290" i="133"/>
  <c r="U291" i="133"/>
  <c r="I290" i="133"/>
  <c r="H291" i="133"/>
  <c r="AA293" i="133"/>
  <c r="AB292" i="133"/>
  <c r="O289" i="133"/>
  <c r="P288" i="133"/>
  <c r="AA294" i="133" l="1"/>
  <c r="AB293" i="133"/>
  <c r="R291" i="133"/>
  <c r="S290" i="133"/>
  <c r="O290" i="133"/>
  <c r="P289" i="133"/>
  <c r="X289" i="133"/>
  <c r="Y288" i="133"/>
  <c r="H292" i="133"/>
  <c r="I291" i="133"/>
  <c r="AE292" i="133"/>
  <c r="AD293" i="133"/>
  <c r="U292" i="133"/>
  <c r="V291" i="133"/>
  <c r="L289" i="133"/>
  <c r="M288" i="133"/>
  <c r="L290" i="133" l="1"/>
  <c r="M289" i="133"/>
  <c r="X290" i="133"/>
  <c r="Y289" i="133"/>
  <c r="U293" i="133"/>
  <c r="V292" i="133"/>
  <c r="O291" i="133"/>
  <c r="P290" i="133"/>
  <c r="AD294" i="133"/>
  <c r="AE293" i="133"/>
  <c r="R292" i="133"/>
  <c r="S291" i="133"/>
  <c r="H293" i="133"/>
  <c r="I292" i="133"/>
  <c r="AA295" i="133"/>
  <c r="AB294" i="133"/>
  <c r="AA296" i="133" l="1"/>
  <c r="AB295" i="133"/>
  <c r="O292" i="133"/>
  <c r="P291" i="133"/>
  <c r="H294" i="133"/>
  <c r="I293" i="133"/>
  <c r="V293" i="133"/>
  <c r="U294" i="133"/>
  <c r="S292" i="133"/>
  <c r="R293" i="133"/>
  <c r="Y290" i="133"/>
  <c r="X291" i="133"/>
  <c r="AD295" i="133"/>
  <c r="AE294" i="133"/>
  <c r="L291" i="133"/>
  <c r="M290" i="133"/>
  <c r="U295" i="133" l="1"/>
  <c r="V294" i="133"/>
  <c r="M291" i="133"/>
  <c r="L292" i="133"/>
  <c r="AD296" i="133"/>
  <c r="AE295" i="133"/>
  <c r="I294" i="133"/>
  <c r="H295" i="133"/>
  <c r="Y291" i="133"/>
  <c r="X292" i="133"/>
  <c r="O293" i="133"/>
  <c r="P292" i="133"/>
  <c r="S293" i="133"/>
  <c r="R294" i="133"/>
  <c r="AA297" i="133"/>
  <c r="AB296" i="133"/>
  <c r="AA298" i="133" l="1"/>
  <c r="AB297" i="133"/>
  <c r="H296" i="133"/>
  <c r="I295" i="133"/>
  <c r="R295" i="133"/>
  <c r="S294" i="133"/>
  <c r="AE296" i="133"/>
  <c r="AD297" i="133"/>
  <c r="L293" i="133"/>
  <c r="M292" i="133"/>
  <c r="O294" i="133"/>
  <c r="P293" i="133"/>
  <c r="X293" i="133"/>
  <c r="Y292" i="133"/>
  <c r="U296" i="133"/>
  <c r="V295" i="133"/>
  <c r="AD298" i="133" l="1"/>
  <c r="AE297" i="133"/>
  <c r="U297" i="133"/>
  <c r="V296" i="133"/>
  <c r="X294" i="133"/>
  <c r="Y293" i="133"/>
  <c r="R296" i="133"/>
  <c r="S295" i="133"/>
  <c r="O295" i="133"/>
  <c r="P294" i="133"/>
  <c r="H297" i="133"/>
  <c r="I296" i="133"/>
  <c r="L294" i="133"/>
  <c r="M293" i="133"/>
  <c r="AA299" i="133"/>
  <c r="AB298" i="133"/>
  <c r="S296" i="133" l="1"/>
  <c r="R297" i="133"/>
  <c r="L295" i="133"/>
  <c r="M294" i="133"/>
  <c r="AA300" i="133"/>
  <c r="AB299" i="133"/>
  <c r="Y294" i="133"/>
  <c r="X295" i="133"/>
  <c r="H298" i="133"/>
  <c r="I297" i="133"/>
  <c r="V297" i="133"/>
  <c r="U298" i="133"/>
  <c r="O296" i="133"/>
  <c r="P295" i="133"/>
  <c r="AD299" i="133"/>
  <c r="AE298" i="133"/>
  <c r="Y295" i="133" l="1"/>
  <c r="X296" i="133"/>
  <c r="AD300" i="133"/>
  <c r="AE299" i="133"/>
  <c r="O297" i="133"/>
  <c r="P296" i="133"/>
  <c r="AA301" i="133"/>
  <c r="AB300" i="133"/>
  <c r="V298" i="133"/>
  <c r="U299" i="133"/>
  <c r="M295" i="133"/>
  <c r="L296" i="133"/>
  <c r="S297" i="133"/>
  <c r="R298" i="133"/>
  <c r="I298" i="133"/>
  <c r="H299" i="133"/>
  <c r="H300" i="133" l="1"/>
  <c r="I299" i="133"/>
  <c r="AA302" i="133"/>
  <c r="AB301" i="133"/>
  <c r="S298" i="133"/>
  <c r="R299" i="133"/>
  <c r="O298" i="133"/>
  <c r="P297" i="133"/>
  <c r="L297" i="133"/>
  <c r="M296" i="133"/>
  <c r="AE300" i="133"/>
  <c r="AD301" i="133"/>
  <c r="V299" i="133"/>
  <c r="U300" i="133"/>
  <c r="X297" i="133"/>
  <c r="Y296" i="133"/>
  <c r="O299" i="133" l="1"/>
  <c r="P298" i="133"/>
  <c r="X298" i="133"/>
  <c r="Y297" i="133"/>
  <c r="R300" i="133"/>
  <c r="S299" i="133"/>
  <c r="U301" i="133"/>
  <c r="V300" i="133"/>
  <c r="AE301" i="133"/>
  <c r="AD302" i="133"/>
  <c r="AA303" i="133"/>
  <c r="AB302" i="133"/>
  <c r="L298" i="133"/>
  <c r="M297" i="133"/>
  <c r="H301" i="133"/>
  <c r="I300" i="133"/>
  <c r="U302" i="133" l="1"/>
  <c r="V301" i="133"/>
  <c r="H302" i="133"/>
  <c r="I301" i="133"/>
  <c r="L299" i="133"/>
  <c r="M298" i="133"/>
  <c r="S300" i="133"/>
  <c r="R301" i="133"/>
  <c r="AA304" i="133"/>
  <c r="AB303" i="133"/>
  <c r="Y298" i="133"/>
  <c r="X299" i="133"/>
  <c r="AD303" i="133"/>
  <c r="AE302" i="133"/>
  <c r="O300" i="133"/>
  <c r="P299" i="133"/>
  <c r="S301" i="133" l="1"/>
  <c r="R302" i="133"/>
  <c r="AD304" i="133"/>
  <c r="AE303" i="133"/>
  <c r="Y299" i="133"/>
  <c r="X300" i="133"/>
  <c r="O301" i="133"/>
  <c r="P300" i="133"/>
  <c r="M299" i="133"/>
  <c r="L300" i="133"/>
  <c r="I302" i="133"/>
  <c r="H303" i="133"/>
  <c r="AA305" i="133"/>
  <c r="AB304" i="133"/>
  <c r="V302" i="133"/>
  <c r="U303" i="133"/>
  <c r="O302" i="133" l="1"/>
  <c r="P301" i="133"/>
  <c r="V303" i="133"/>
  <c r="U304" i="133"/>
  <c r="Y300" i="133"/>
  <c r="X301" i="133"/>
  <c r="S302" i="133"/>
  <c r="R303" i="133"/>
  <c r="AA306" i="133"/>
  <c r="AB305" i="133"/>
  <c r="I303" i="133"/>
  <c r="H304" i="133"/>
  <c r="AE304" i="133"/>
  <c r="AD305" i="133"/>
  <c r="L301" i="133"/>
  <c r="M300" i="133"/>
  <c r="L302" i="133" l="1"/>
  <c r="M301" i="133"/>
  <c r="R304" i="133"/>
  <c r="S303" i="133"/>
  <c r="AE305" i="133"/>
  <c r="AD306" i="133"/>
  <c r="X302" i="133"/>
  <c r="Y301" i="133"/>
  <c r="H305" i="133"/>
  <c r="I304" i="133"/>
  <c r="U305" i="133"/>
  <c r="V304" i="133"/>
  <c r="AA307" i="133"/>
  <c r="AB306" i="133"/>
  <c r="O303" i="133"/>
  <c r="P302" i="133"/>
  <c r="X303" i="133" l="1"/>
  <c r="Y302" i="133"/>
  <c r="O304" i="133"/>
  <c r="P303" i="133"/>
  <c r="AD307" i="133"/>
  <c r="AE306" i="133"/>
  <c r="AA308" i="133"/>
  <c r="AB307" i="133"/>
  <c r="U306" i="133"/>
  <c r="V305" i="133"/>
  <c r="R305" i="133"/>
  <c r="S304" i="133"/>
  <c r="H306" i="133"/>
  <c r="I305" i="133"/>
  <c r="L303" i="133"/>
  <c r="M302" i="133"/>
  <c r="AA309" i="133" l="1"/>
  <c r="AB308" i="133"/>
  <c r="M303" i="133"/>
  <c r="L304" i="133"/>
  <c r="I306" i="133"/>
  <c r="H307" i="133"/>
  <c r="AE307" i="133"/>
  <c r="AD308" i="133"/>
  <c r="S305" i="133"/>
  <c r="R306" i="133"/>
  <c r="O305" i="133"/>
  <c r="P304" i="133"/>
  <c r="V306" i="133"/>
  <c r="U307" i="133"/>
  <c r="Y303" i="133"/>
  <c r="X304" i="133"/>
  <c r="Y304" i="133" l="1"/>
  <c r="X305" i="133"/>
  <c r="AD309" i="133"/>
  <c r="AE308" i="133"/>
  <c r="U308" i="133"/>
  <c r="V307" i="133"/>
  <c r="H308" i="133"/>
  <c r="I307" i="133"/>
  <c r="M304" i="133"/>
  <c r="L305" i="133"/>
  <c r="O306" i="133"/>
  <c r="P305" i="133"/>
  <c r="R307" i="133"/>
  <c r="S306" i="133"/>
  <c r="AA310" i="133"/>
  <c r="AB309" i="133"/>
  <c r="AA311" i="133" l="1"/>
  <c r="AB310" i="133"/>
  <c r="S307" i="133"/>
  <c r="R308" i="133"/>
  <c r="L306" i="133"/>
  <c r="M305" i="133"/>
  <c r="I308" i="133"/>
  <c r="H309" i="133"/>
  <c r="V308" i="133"/>
  <c r="U309" i="133"/>
  <c r="O307" i="133"/>
  <c r="P306" i="133"/>
  <c r="AE309" i="133"/>
  <c r="AD310" i="133"/>
  <c r="X306" i="133"/>
  <c r="Y305" i="133"/>
  <c r="H310" i="133" l="1"/>
  <c r="I309" i="133"/>
  <c r="Y306" i="133"/>
  <c r="X307" i="133"/>
  <c r="AD311" i="133"/>
  <c r="AE310" i="133"/>
  <c r="M306" i="133"/>
  <c r="L307" i="133"/>
  <c r="R309" i="133"/>
  <c r="S308" i="133"/>
  <c r="O308" i="133"/>
  <c r="P307" i="133"/>
  <c r="U310" i="133"/>
  <c r="V309" i="133"/>
  <c r="AA312" i="133"/>
  <c r="AB311" i="133"/>
  <c r="M307" i="133" l="1"/>
  <c r="L308" i="133"/>
  <c r="V310" i="133"/>
  <c r="U311" i="133"/>
  <c r="AA313" i="133"/>
  <c r="AB312" i="133"/>
  <c r="AE311" i="133"/>
  <c r="AD312" i="133"/>
  <c r="Y307" i="133"/>
  <c r="X308" i="133"/>
  <c r="O309" i="133"/>
  <c r="P308" i="133"/>
  <c r="S309" i="133"/>
  <c r="R310" i="133"/>
  <c r="I310" i="133"/>
  <c r="H311" i="133"/>
  <c r="H312" i="133" l="1"/>
  <c r="I311" i="133"/>
  <c r="AD313" i="133"/>
  <c r="AE312" i="133"/>
  <c r="R311" i="133"/>
  <c r="S310" i="133"/>
  <c r="AA314" i="133"/>
  <c r="AB313" i="133"/>
  <c r="U312" i="133"/>
  <c r="V311" i="133"/>
  <c r="O310" i="133"/>
  <c r="P309" i="133"/>
  <c r="Y308" i="133"/>
  <c r="X309" i="133"/>
  <c r="M308" i="133"/>
  <c r="L309" i="133"/>
  <c r="M309" i="133" l="1"/>
  <c r="L310" i="133"/>
  <c r="Y309" i="133"/>
  <c r="X310" i="133"/>
  <c r="AB314" i="133"/>
  <c r="AA315" i="133"/>
  <c r="S311" i="133"/>
  <c r="R312" i="133"/>
  <c r="O311" i="133"/>
  <c r="P310" i="133"/>
  <c r="AE313" i="133"/>
  <c r="AD314" i="133"/>
  <c r="V312" i="133"/>
  <c r="U313" i="133"/>
  <c r="I312" i="133"/>
  <c r="H313" i="133"/>
  <c r="H314" i="133" l="1"/>
  <c r="I313" i="133"/>
  <c r="R313" i="133"/>
  <c r="S312" i="133"/>
  <c r="U314" i="133"/>
  <c r="V313" i="133"/>
  <c r="AA316" i="133"/>
  <c r="AB315" i="133"/>
  <c r="AE314" i="133"/>
  <c r="AD315" i="133"/>
  <c r="Y310" i="133"/>
  <c r="X311" i="133"/>
  <c r="M310" i="133"/>
  <c r="L311" i="133"/>
  <c r="O312" i="133"/>
  <c r="P311" i="133"/>
  <c r="AA317" i="133" l="1"/>
  <c r="AB316" i="133"/>
  <c r="O313" i="133"/>
  <c r="P312" i="133"/>
  <c r="M311" i="133"/>
  <c r="L312" i="133"/>
  <c r="U315" i="133"/>
  <c r="V314" i="133"/>
  <c r="Y311" i="133"/>
  <c r="X312" i="133"/>
  <c r="S313" i="133"/>
  <c r="R314" i="133"/>
  <c r="AE315" i="133"/>
  <c r="AD316" i="133"/>
  <c r="H315" i="133"/>
  <c r="I314" i="133"/>
  <c r="V315" i="133" l="1"/>
  <c r="U316" i="133"/>
  <c r="H316" i="133"/>
  <c r="I315" i="133"/>
  <c r="M312" i="133"/>
  <c r="L313" i="133"/>
  <c r="AE316" i="133"/>
  <c r="AD317" i="133"/>
  <c r="S314" i="133"/>
  <c r="R315" i="133"/>
  <c r="O314" i="133"/>
  <c r="P313" i="133"/>
  <c r="Y312" i="133"/>
  <c r="X313" i="133"/>
  <c r="AB317" i="133"/>
  <c r="AA318" i="133"/>
  <c r="AB318" i="133" l="1"/>
  <c r="AA319" i="133"/>
  <c r="AE317" i="133"/>
  <c r="AD318" i="133"/>
  <c r="Y313" i="133"/>
  <c r="X314" i="133"/>
  <c r="M313" i="133"/>
  <c r="L314" i="133"/>
  <c r="P314" i="133"/>
  <c r="O315" i="133"/>
  <c r="I316" i="133"/>
  <c r="H317" i="133"/>
  <c r="S315" i="133"/>
  <c r="R316" i="133"/>
  <c r="V316" i="133"/>
  <c r="U317" i="133"/>
  <c r="U318" i="133" l="1"/>
  <c r="V317" i="133"/>
  <c r="X315" i="133"/>
  <c r="Y314" i="133"/>
  <c r="AA320" i="133"/>
  <c r="AB319" i="133"/>
  <c r="L315" i="133"/>
  <c r="M314" i="133"/>
  <c r="S316" i="133"/>
  <c r="R317" i="133"/>
  <c r="H318" i="133"/>
  <c r="I317" i="133"/>
  <c r="AE318" i="133"/>
  <c r="AD319" i="133"/>
  <c r="O316" i="133"/>
  <c r="P315" i="133"/>
  <c r="L316" i="133" l="1"/>
  <c r="M315" i="133"/>
  <c r="O317" i="133"/>
  <c r="P316" i="133"/>
  <c r="AE319" i="133"/>
  <c r="AD320" i="133"/>
  <c r="AA321" i="133"/>
  <c r="AB320" i="133"/>
  <c r="H319" i="133"/>
  <c r="I318" i="133"/>
  <c r="X316" i="133"/>
  <c r="Y315" i="133"/>
  <c r="S317" i="133"/>
  <c r="R318" i="133"/>
  <c r="U319" i="133"/>
  <c r="V318" i="133"/>
  <c r="V319" i="133" l="1"/>
  <c r="U320" i="133"/>
  <c r="AB321" i="133"/>
  <c r="AA322" i="133"/>
  <c r="S318" i="133"/>
  <c r="R319" i="133"/>
  <c r="AE320" i="133"/>
  <c r="AD321" i="133"/>
  <c r="X317" i="133"/>
  <c r="Y316" i="133"/>
  <c r="O318" i="133"/>
  <c r="P317" i="133"/>
  <c r="H320" i="133"/>
  <c r="I319" i="133"/>
  <c r="L317" i="133"/>
  <c r="M316" i="133"/>
  <c r="AE321" i="133" l="1"/>
  <c r="AD322" i="133"/>
  <c r="M317" i="133"/>
  <c r="L318" i="133"/>
  <c r="S319" i="133"/>
  <c r="R320" i="133"/>
  <c r="I320" i="133"/>
  <c r="H321" i="133"/>
  <c r="AB322" i="133"/>
  <c r="AA323" i="133"/>
  <c r="P318" i="133"/>
  <c r="O319" i="133"/>
  <c r="V320" i="133"/>
  <c r="U321" i="133"/>
  <c r="Y317" i="133"/>
  <c r="X318" i="133"/>
  <c r="Y318" i="133" l="1"/>
  <c r="X319" i="133"/>
  <c r="O320" i="133"/>
  <c r="P319" i="133"/>
  <c r="H322" i="133"/>
  <c r="I321" i="133"/>
  <c r="U322" i="133"/>
  <c r="V321" i="133"/>
  <c r="S320" i="133"/>
  <c r="R321" i="133"/>
  <c r="L319" i="133"/>
  <c r="M318" i="133"/>
  <c r="AA324" i="133"/>
  <c r="AB323" i="133"/>
  <c r="AE322" i="133"/>
  <c r="AD323" i="133"/>
  <c r="U323" i="133" l="1"/>
  <c r="V322" i="133"/>
  <c r="AE323" i="133"/>
  <c r="AD324" i="133"/>
  <c r="AA325" i="133"/>
  <c r="AB324" i="133"/>
  <c r="L320" i="133"/>
  <c r="M319" i="133"/>
  <c r="S321" i="133"/>
  <c r="R322" i="133"/>
  <c r="X320" i="133"/>
  <c r="Y319" i="133"/>
  <c r="H323" i="133"/>
  <c r="I322" i="133"/>
  <c r="O321" i="133"/>
  <c r="P320" i="133"/>
  <c r="O322" i="133" l="1"/>
  <c r="P321" i="133"/>
  <c r="L321" i="133"/>
  <c r="M320" i="133"/>
  <c r="H324" i="133"/>
  <c r="I323" i="133"/>
  <c r="AA326" i="133"/>
  <c r="AB325" i="133"/>
  <c r="AE324" i="133"/>
  <c r="AD325" i="133"/>
  <c r="X321" i="133"/>
  <c r="Y320" i="133"/>
  <c r="S322" i="133"/>
  <c r="R323" i="133"/>
  <c r="U324" i="133"/>
  <c r="V323" i="133"/>
  <c r="V324" i="133" l="1"/>
  <c r="U325" i="133"/>
  <c r="AB326" i="133"/>
  <c r="AA327" i="133"/>
  <c r="S323" i="133"/>
  <c r="R324" i="133"/>
  <c r="I324" i="133"/>
  <c r="H325" i="133"/>
  <c r="Y321" i="133"/>
  <c r="X322" i="133"/>
  <c r="M321" i="133"/>
  <c r="L322" i="133"/>
  <c r="AE325" i="133"/>
  <c r="AD326" i="133"/>
  <c r="P322" i="133"/>
  <c r="O323" i="133"/>
  <c r="O324" i="133" l="1"/>
  <c r="P323" i="133"/>
  <c r="H326" i="133"/>
  <c r="I325" i="133"/>
  <c r="AE326" i="133"/>
  <c r="AD327" i="133"/>
  <c r="S324" i="133"/>
  <c r="R325" i="133"/>
  <c r="L323" i="133"/>
  <c r="M322" i="133"/>
  <c r="AB327" i="133"/>
  <c r="AA328" i="133"/>
  <c r="X323" i="133"/>
  <c r="Y322" i="133"/>
  <c r="V325" i="133"/>
  <c r="U326" i="133"/>
  <c r="U327" i="133" l="1"/>
  <c r="V326" i="133"/>
  <c r="S325" i="133"/>
  <c r="R326" i="133"/>
  <c r="X324" i="133"/>
  <c r="Y323" i="133"/>
  <c r="AE327" i="133"/>
  <c r="AD328" i="133"/>
  <c r="AA329" i="133"/>
  <c r="AB328" i="133"/>
  <c r="H327" i="133"/>
  <c r="I326" i="133"/>
  <c r="L324" i="133"/>
  <c r="M323" i="133"/>
  <c r="O325" i="133"/>
  <c r="P324" i="133"/>
  <c r="O326" i="133" l="1"/>
  <c r="P325" i="133"/>
  <c r="Y324" i="133"/>
  <c r="X325" i="133"/>
  <c r="AE328" i="133"/>
  <c r="AD329" i="133"/>
  <c r="L325" i="133"/>
  <c r="M324" i="133"/>
  <c r="S326" i="133"/>
  <c r="R327" i="133"/>
  <c r="H328" i="133"/>
  <c r="I327" i="133"/>
  <c r="AA330" i="133"/>
  <c r="AB329" i="133"/>
  <c r="U328" i="133"/>
  <c r="V327" i="133"/>
  <c r="V328" i="133" l="1"/>
  <c r="U329" i="133"/>
  <c r="M325" i="133"/>
  <c r="L326" i="133"/>
  <c r="AE329" i="133"/>
  <c r="AD330" i="133"/>
  <c r="AB330" i="133"/>
  <c r="AA331" i="133"/>
  <c r="Y325" i="133"/>
  <c r="X326" i="133"/>
  <c r="I328" i="133"/>
  <c r="H329" i="133"/>
  <c r="S327" i="133"/>
  <c r="R328" i="133"/>
  <c r="P326" i="133"/>
  <c r="O327" i="133"/>
  <c r="O328" i="133" l="1"/>
  <c r="P327" i="133"/>
  <c r="AA332" i="133"/>
  <c r="AB331" i="133"/>
  <c r="S328" i="133"/>
  <c r="R329" i="133"/>
  <c r="AE330" i="133"/>
  <c r="AD331" i="133"/>
  <c r="H330" i="133"/>
  <c r="I329" i="133"/>
  <c r="L327" i="133"/>
  <c r="M326" i="133"/>
  <c r="X327" i="133"/>
  <c r="Y326" i="133"/>
  <c r="U330" i="133"/>
  <c r="V329" i="133"/>
  <c r="AE331" i="133" l="1"/>
  <c r="AD332" i="133"/>
  <c r="X328" i="133"/>
  <c r="Y327" i="133"/>
  <c r="L328" i="133"/>
  <c r="M327" i="133"/>
  <c r="U331" i="133"/>
  <c r="V330" i="133"/>
  <c r="S329" i="133"/>
  <c r="R330" i="133"/>
  <c r="AA333" i="133"/>
  <c r="AB332" i="133"/>
  <c r="H331" i="133"/>
  <c r="I330" i="133"/>
  <c r="O329" i="133"/>
  <c r="P328" i="133"/>
  <c r="O330" i="133" l="1"/>
  <c r="P329" i="133"/>
  <c r="V331" i="133"/>
  <c r="U332" i="133"/>
  <c r="H332" i="133"/>
  <c r="I331" i="133"/>
  <c r="L329" i="133"/>
  <c r="M328" i="133"/>
  <c r="AB333" i="133"/>
  <c r="AA334" i="133"/>
  <c r="Y328" i="133"/>
  <c r="X329" i="133"/>
  <c r="S330" i="133"/>
  <c r="R331" i="133"/>
  <c r="AE332" i="133"/>
  <c r="AD333" i="133"/>
  <c r="AE333" i="133" l="1"/>
  <c r="AD334" i="133"/>
  <c r="M329" i="133"/>
  <c r="L330" i="133"/>
  <c r="S331" i="133"/>
  <c r="R332" i="133"/>
  <c r="I332" i="133"/>
  <c r="H333" i="133"/>
  <c r="Y329" i="133"/>
  <c r="X330" i="133"/>
  <c r="V332" i="133"/>
  <c r="U333" i="133"/>
  <c r="AB334" i="133"/>
  <c r="AA335" i="133"/>
  <c r="P330" i="133"/>
  <c r="O331" i="133"/>
  <c r="O332" i="133" l="1"/>
  <c r="P331" i="133"/>
  <c r="H334" i="133"/>
  <c r="I333" i="133"/>
  <c r="AA336" i="133"/>
  <c r="AB335" i="133"/>
  <c r="S332" i="133"/>
  <c r="R333" i="133"/>
  <c r="U334" i="133"/>
  <c r="V333" i="133"/>
  <c r="L331" i="133"/>
  <c r="M330" i="133"/>
  <c r="X331" i="133"/>
  <c r="Y330" i="133"/>
  <c r="AE334" i="133"/>
  <c r="AD335" i="133"/>
  <c r="AE335" i="133" l="1"/>
  <c r="AD336" i="133"/>
  <c r="S333" i="133"/>
  <c r="R334" i="133"/>
  <c r="X332" i="133"/>
  <c r="Y331" i="133"/>
  <c r="AA337" i="133"/>
  <c r="AB336" i="133"/>
  <c r="L332" i="133"/>
  <c r="M331" i="133"/>
  <c r="H335" i="133"/>
  <c r="I334" i="133"/>
  <c r="U335" i="133"/>
  <c r="V334" i="133"/>
  <c r="O333" i="133"/>
  <c r="P332" i="133"/>
  <c r="O334" i="133" l="1"/>
  <c r="P333" i="133"/>
  <c r="AA338" i="133"/>
  <c r="AB337" i="133"/>
  <c r="U336" i="133"/>
  <c r="V335" i="133"/>
  <c r="X333" i="133"/>
  <c r="Y332" i="133"/>
  <c r="S334" i="133"/>
  <c r="R335" i="133"/>
  <c r="H336" i="133"/>
  <c r="I335" i="133"/>
  <c r="AE336" i="133"/>
  <c r="AD337" i="133"/>
  <c r="L333" i="133"/>
  <c r="M332" i="133"/>
  <c r="M333" i="133" l="1"/>
  <c r="L334" i="133"/>
  <c r="Y333" i="133"/>
  <c r="X334" i="133"/>
  <c r="AE337" i="133"/>
  <c r="AD338" i="133"/>
  <c r="V336" i="133"/>
  <c r="U337" i="133"/>
  <c r="I336" i="133"/>
  <c r="H337" i="133"/>
  <c r="AB338" i="133"/>
  <c r="AA339" i="133"/>
  <c r="S335" i="133"/>
  <c r="R336" i="133"/>
  <c r="P334" i="133"/>
  <c r="O335" i="133"/>
  <c r="V337" i="133" l="1"/>
  <c r="U338" i="133"/>
  <c r="Y334" i="133"/>
  <c r="X335" i="133"/>
  <c r="L335" i="133"/>
  <c r="M334" i="133"/>
  <c r="O336" i="133"/>
  <c r="P335" i="133"/>
  <c r="S336" i="133"/>
  <c r="R337" i="133"/>
  <c r="AE338" i="133"/>
  <c r="AD339" i="133"/>
  <c r="AB339" i="133"/>
  <c r="AA340" i="133"/>
  <c r="I337" i="133"/>
  <c r="H338" i="133"/>
  <c r="I338" i="133" l="1"/>
  <c r="H339" i="133"/>
  <c r="O337" i="133"/>
  <c r="P336" i="133"/>
  <c r="AA341" i="133"/>
  <c r="AB340" i="133"/>
  <c r="L336" i="133"/>
  <c r="M335" i="133"/>
  <c r="AE339" i="133"/>
  <c r="AD340" i="133"/>
  <c r="X336" i="133"/>
  <c r="Y335" i="133"/>
  <c r="S337" i="133"/>
  <c r="R338" i="133"/>
  <c r="U339" i="133"/>
  <c r="V338" i="133"/>
  <c r="L337" i="133" l="1"/>
  <c r="M336" i="133"/>
  <c r="S338" i="133"/>
  <c r="R339" i="133"/>
  <c r="AE340" i="133"/>
  <c r="AD341" i="133"/>
  <c r="U340" i="133"/>
  <c r="V339" i="133"/>
  <c r="AA342" i="133"/>
  <c r="AB341" i="133"/>
  <c r="X337" i="133"/>
  <c r="Y336" i="133"/>
  <c r="O338" i="133"/>
  <c r="P337" i="133"/>
  <c r="H340" i="133"/>
  <c r="I339" i="133"/>
  <c r="P338" i="133" l="1"/>
  <c r="O339" i="133"/>
  <c r="I340" i="133"/>
  <c r="H341" i="133"/>
  <c r="V340" i="133"/>
  <c r="U341" i="133"/>
  <c r="AE341" i="133"/>
  <c r="AD342" i="133"/>
  <c r="S339" i="133"/>
  <c r="R340" i="133"/>
  <c r="Y337" i="133"/>
  <c r="X338" i="133"/>
  <c r="AB342" i="133"/>
  <c r="AA343" i="133"/>
  <c r="M337" i="133"/>
  <c r="L338" i="133"/>
  <c r="M338" i="133" l="1"/>
  <c r="L339" i="133"/>
  <c r="AE342" i="133"/>
  <c r="AD343" i="133"/>
  <c r="AB343" i="133"/>
  <c r="AA344" i="133"/>
  <c r="V341" i="133"/>
  <c r="U342" i="133"/>
  <c r="Y338" i="133"/>
  <c r="X339" i="133"/>
  <c r="I341" i="133"/>
  <c r="H342" i="133"/>
  <c r="S340" i="133"/>
  <c r="R341" i="133"/>
  <c r="P339" i="133"/>
  <c r="O340" i="133"/>
  <c r="P340" i="133" l="1"/>
  <c r="O341" i="133"/>
  <c r="S341" i="133"/>
  <c r="R342" i="133"/>
  <c r="X340" i="133"/>
  <c r="Y339" i="133"/>
  <c r="U343" i="133"/>
  <c r="V342" i="133"/>
  <c r="AA345" i="133"/>
  <c r="AB344" i="133"/>
  <c r="H343" i="133"/>
  <c r="I342" i="133"/>
  <c r="AE343" i="133"/>
  <c r="AD344" i="133"/>
  <c r="M339" i="133"/>
  <c r="L340" i="133"/>
  <c r="L341" i="133" l="1"/>
  <c r="M340" i="133"/>
  <c r="U344" i="133"/>
  <c r="V343" i="133"/>
  <c r="AE344" i="133"/>
  <c r="AD345" i="133"/>
  <c r="X341" i="133"/>
  <c r="Y340" i="133"/>
  <c r="S342" i="133"/>
  <c r="R343" i="133"/>
  <c r="H344" i="133"/>
  <c r="I343" i="133"/>
  <c r="O342" i="133"/>
  <c r="P341" i="133"/>
  <c r="AA346" i="133"/>
  <c r="AB345" i="133"/>
  <c r="Y341" i="133" l="1"/>
  <c r="X342" i="133"/>
  <c r="AB346" i="133"/>
  <c r="AA347" i="133"/>
  <c r="AE345" i="133"/>
  <c r="AD346" i="133"/>
  <c r="I344" i="133"/>
  <c r="H345" i="133"/>
  <c r="P342" i="133"/>
  <c r="O343" i="133"/>
  <c r="V344" i="133"/>
  <c r="U345" i="133"/>
  <c r="S343" i="133"/>
  <c r="R344" i="133"/>
  <c r="M341" i="133"/>
  <c r="L342" i="133"/>
  <c r="M342" i="133" l="1"/>
  <c r="L343" i="133"/>
  <c r="I345" i="133"/>
  <c r="H346" i="133"/>
  <c r="S344" i="133"/>
  <c r="R345" i="133"/>
  <c r="AE346" i="133"/>
  <c r="AD347" i="133"/>
  <c r="V345" i="133"/>
  <c r="U346" i="133"/>
  <c r="AB347" i="133"/>
  <c r="AA348" i="133"/>
  <c r="P343" i="133"/>
  <c r="O344" i="133"/>
  <c r="Y342" i="133"/>
  <c r="X343" i="133"/>
  <c r="X344" i="133" l="1"/>
  <c r="Y343" i="133"/>
  <c r="AA349" i="133"/>
  <c r="AB348" i="133"/>
  <c r="AE347" i="133"/>
  <c r="AD348" i="133"/>
  <c r="O345" i="133"/>
  <c r="P344" i="133"/>
  <c r="S345" i="133"/>
  <c r="R346" i="133"/>
  <c r="I346" i="133"/>
  <c r="H347" i="133"/>
  <c r="U347" i="133"/>
  <c r="V346" i="133"/>
  <c r="L344" i="133"/>
  <c r="M343" i="133"/>
  <c r="L345" i="133" l="1"/>
  <c r="M344" i="133"/>
  <c r="O346" i="133"/>
  <c r="P345" i="133"/>
  <c r="AE348" i="133"/>
  <c r="AD349" i="133"/>
  <c r="U348" i="133"/>
  <c r="V347" i="133"/>
  <c r="H348" i="133"/>
  <c r="I347" i="133"/>
  <c r="AA350" i="133"/>
  <c r="AB349" i="133"/>
  <c r="S346" i="133"/>
  <c r="R347" i="133"/>
  <c r="X345" i="133"/>
  <c r="Y344" i="133"/>
  <c r="V348" i="133" l="1"/>
  <c r="U349" i="133"/>
  <c r="Y345" i="133"/>
  <c r="X346" i="133"/>
  <c r="S347" i="133"/>
  <c r="R348" i="133"/>
  <c r="AE349" i="133"/>
  <c r="AD350" i="133"/>
  <c r="AB350" i="133"/>
  <c r="AA351" i="133"/>
  <c r="P346" i="133"/>
  <c r="O347" i="133"/>
  <c r="I348" i="133"/>
  <c r="H349" i="133"/>
  <c r="M345" i="133"/>
  <c r="L346" i="133"/>
  <c r="M346" i="133" l="1"/>
  <c r="L347" i="133"/>
  <c r="AE350" i="133"/>
  <c r="AD351" i="133"/>
  <c r="I349" i="133"/>
  <c r="H350" i="133"/>
  <c r="S348" i="133"/>
  <c r="R349" i="133"/>
  <c r="P347" i="133"/>
  <c r="O348" i="133"/>
  <c r="Y346" i="133"/>
  <c r="X347" i="133"/>
  <c r="AB351" i="133"/>
  <c r="AA352" i="133"/>
  <c r="V349" i="133"/>
  <c r="U350" i="133"/>
  <c r="U351" i="133" l="1"/>
  <c r="V350" i="133"/>
  <c r="S349" i="133"/>
  <c r="R350" i="133"/>
  <c r="AB352" i="133"/>
  <c r="AA353" i="133"/>
  <c r="H351" i="133"/>
  <c r="I350" i="133"/>
  <c r="X348" i="133"/>
  <c r="Y347" i="133"/>
  <c r="AE351" i="133"/>
  <c r="AD352" i="133"/>
  <c r="O349" i="133"/>
  <c r="P348" i="133"/>
  <c r="L348" i="133"/>
  <c r="M347" i="133"/>
  <c r="L349" i="133" l="1"/>
  <c r="M348" i="133"/>
  <c r="AE352" i="133"/>
  <c r="AD353" i="133"/>
  <c r="I351" i="133"/>
  <c r="H352" i="133"/>
  <c r="AB353" i="133"/>
  <c r="AA354" i="133"/>
  <c r="O350" i="133"/>
  <c r="P349" i="133"/>
  <c r="S350" i="133"/>
  <c r="R351" i="133"/>
  <c r="X349" i="133"/>
  <c r="Y348" i="133"/>
  <c r="U352" i="133"/>
  <c r="V351" i="133"/>
  <c r="AB354" i="133" l="1"/>
  <c r="AA355" i="133"/>
  <c r="AB355" i="133" s="1"/>
  <c r="V352" i="133"/>
  <c r="U353" i="133"/>
  <c r="H353" i="133"/>
  <c r="I352" i="133"/>
  <c r="Y349" i="133"/>
  <c r="X350" i="133"/>
  <c r="S351" i="133"/>
  <c r="R352" i="133"/>
  <c r="AE353" i="133"/>
  <c r="AD354" i="133"/>
  <c r="P350" i="133"/>
  <c r="O351" i="133"/>
  <c r="M349" i="133"/>
  <c r="L350" i="133"/>
  <c r="M350" i="133" l="1"/>
  <c r="L351" i="133"/>
  <c r="X351" i="133"/>
  <c r="Y350" i="133"/>
  <c r="P351" i="133"/>
  <c r="O352" i="133"/>
  <c r="H354" i="133"/>
  <c r="I353" i="133"/>
  <c r="AE354" i="133"/>
  <c r="AD355" i="133"/>
  <c r="AE355" i="133" s="1"/>
  <c r="V353" i="133"/>
  <c r="U354" i="133"/>
  <c r="S352" i="133"/>
  <c r="R353" i="133"/>
  <c r="H355" i="133" l="1"/>
  <c r="I355" i="133" s="1"/>
  <c r="I354" i="133"/>
  <c r="S353" i="133"/>
  <c r="R354" i="133"/>
  <c r="P352" i="133"/>
  <c r="O353" i="133"/>
  <c r="U355" i="133"/>
  <c r="V355" i="133" s="1"/>
  <c r="V354" i="133"/>
  <c r="X352" i="133"/>
  <c r="Y351" i="133"/>
  <c r="L352" i="133"/>
  <c r="M351" i="133"/>
  <c r="P353" i="133" l="1"/>
  <c r="O354" i="133"/>
  <c r="S354" i="133"/>
  <c r="R355" i="133"/>
  <c r="S355" i="133" s="1"/>
  <c r="L353" i="133"/>
  <c r="M352" i="133"/>
  <c r="X353" i="133"/>
  <c r="Y352" i="133"/>
  <c r="L354" i="133" l="1"/>
  <c r="M353" i="133"/>
  <c r="X354" i="133"/>
  <c r="Y353" i="133"/>
  <c r="P354" i="133"/>
  <c r="O355" i="133"/>
  <c r="P355" i="133" s="1"/>
  <c r="X355" i="133" l="1"/>
  <c r="Y355" i="133" s="1"/>
  <c r="Y354" i="133"/>
  <c r="L355" i="133"/>
  <c r="M355" i="133" s="1"/>
  <c r="M354" i="133"/>
</calcChain>
</file>

<file path=xl/sharedStrings.xml><?xml version="1.0" encoding="utf-8"?>
<sst xmlns="http://schemas.openxmlformats.org/spreadsheetml/2006/main" count="655" uniqueCount="445">
  <si>
    <t>Rural Development  Department</t>
  </si>
  <si>
    <t>MGNREGS - TS : DETAILED AND ABSTRACT ESTIMATE</t>
  </si>
  <si>
    <t>STATE:</t>
  </si>
  <si>
    <t>TELANGANA</t>
  </si>
  <si>
    <t>Dist:</t>
  </si>
  <si>
    <t>Mandal:</t>
  </si>
  <si>
    <t>Priority</t>
  </si>
  <si>
    <t>Proposal Date :</t>
  </si>
  <si>
    <t>Work Name :</t>
  </si>
  <si>
    <t>Construction of CC Road</t>
  </si>
  <si>
    <t>Road Name :</t>
  </si>
  <si>
    <t>Estimated Persondays (In thousands)</t>
  </si>
  <si>
    <r>
      <rPr>
        <b/>
        <sz val="11"/>
        <rFont val="Times New Roman"/>
        <charset val="134"/>
      </rPr>
      <t xml:space="preserve">Estimated Cost  :      </t>
    </r>
    <r>
      <rPr>
        <b/>
        <sz val="9"/>
        <rFont val="Times New Roman"/>
        <charset val="134"/>
      </rPr>
      <t>( In Lakhs)</t>
    </r>
  </si>
  <si>
    <t>Start Location</t>
  </si>
  <si>
    <t>Block  :</t>
  </si>
  <si>
    <t>Panchayat:</t>
  </si>
  <si>
    <t>Village :</t>
  </si>
  <si>
    <t>Khata No :</t>
  </si>
  <si>
    <t>Plot No:</t>
  </si>
  <si>
    <t>Panchayat is declared for GIS Plan :</t>
  </si>
  <si>
    <t>Yes</t>
  </si>
  <si>
    <t>Confirm current work is related to GIS Plan :</t>
  </si>
  <si>
    <t>No</t>
  </si>
  <si>
    <t>End Location</t>
  </si>
  <si>
    <t xml:space="preserve">Block </t>
  </si>
  <si>
    <t>Lattitude:</t>
  </si>
  <si>
    <t>Longitude:</t>
  </si>
  <si>
    <t>From R.D</t>
  </si>
  <si>
    <t>0/000</t>
  </si>
  <si>
    <t>Kms</t>
  </si>
  <si>
    <t>To R.D.</t>
  </si>
  <si>
    <t>Total Length Covered</t>
  </si>
  <si>
    <t>Stretch</t>
  </si>
  <si>
    <t>To R.D</t>
  </si>
  <si>
    <t>Total Distance Covered  in Kms</t>
  </si>
  <si>
    <t>Start Status</t>
  </si>
  <si>
    <t>End Status</t>
  </si>
  <si>
    <t>Gravel</t>
  </si>
  <si>
    <t>Whether assigned to SHG</t>
  </si>
  <si>
    <t>SHG:</t>
  </si>
  <si>
    <t>Whether Developing Nutrigarden ? :</t>
  </si>
  <si>
    <t>Executing Level :</t>
  </si>
  <si>
    <t>Gram Panchayat</t>
  </si>
  <si>
    <t>Executing Agency :</t>
  </si>
  <si>
    <t>Panchayat Raj Engineering Department</t>
  </si>
  <si>
    <t>Work Status :</t>
  </si>
  <si>
    <t>Not started</t>
  </si>
  <si>
    <t>Expected work start date:</t>
  </si>
  <si>
    <t>Whether included in annual Plan:</t>
  </si>
  <si>
    <t>Whether included in Perspective Plan:</t>
  </si>
  <si>
    <t>Is it a railway related work:</t>
  </si>
  <si>
    <t>Will this work Spill over to next year :</t>
  </si>
  <si>
    <t>Is it a convergent work:</t>
  </si>
  <si>
    <t>S.No</t>
  </si>
  <si>
    <t>Act Code</t>
  </si>
  <si>
    <t>Activity</t>
  </si>
  <si>
    <t>Unit Price</t>
  </si>
  <si>
    <t>Quantity</t>
  </si>
  <si>
    <t>Total Price</t>
  </si>
  <si>
    <t>16682_D</t>
  </si>
  <si>
    <t>Engaging unskilled labour for earthwork excavation in Ordinary soils at site with initial lead and initial lift and breaking clods and sectioning for formation of embankment for roads(RSSR)</t>
  </si>
  <si>
    <t>ACT0039</t>
  </si>
  <si>
    <t>cost and conveyance of sand for filling including all charges but excluding labour charges for filling</t>
  </si>
  <si>
    <t>ACT0041</t>
  </si>
  <si>
    <t>Unskilled labour charges for spreading the collected gravel/sand material and sectioning for sub-base,blidage and shoulder</t>
  </si>
  <si>
    <t>ACT0043</t>
  </si>
  <si>
    <t>Collecton and supply of Gravel for base/shoulder including cost and conveyance ,labour charges and stacking to departmental guage for pre-measurements</t>
  </si>
  <si>
    <t>Unskilled labour charges for spreading the collected gravel and sectioning for  shoulder including breaking of clods, trimming, manual compaction using dimmissa</t>
  </si>
  <si>
    <t>ACT0047</t>
  </si>
  <si>
    <t>Construction of  un-reinforced plain cement concrete pavement, thickness as per design, over a prepared sub base,with Nominal Mix of VCC (1:2:4) equivalent to M20 grade as per IS 456-2000 with 330 kgs of cement per cubic meter of concrete for internal roads with 43 grade cement or any other type</t>
  </si>
  <si>
    <t>Core Cutting Charges</t>
  </si>
  <si>
    <t>ACT0050</t>
  </si>
  <si>
    <t>Name board brick pedestal including painting and required letters</t>
  </si>
  <si>
    <t>A.</t>
  </si>
  <si>
    <t>WAGE COMPONENT (UNSKILLED  LABOUR)</t>
  </si>
  <si>
    <t>Amount for wage Component</t>
  </si>
  <si>
    <t>B.</t>
  </si>
  <si>
    <t>MATERIAL REQUIREMENT</t>
  </si>
  <si>
    <t>QUANTITY</t>
  </si>
  <si>
    <t>UNIT</t>
  </si>
  <si>
    <t>RATE</t>
  </si>
  <si>
    <t>AMOUNT</t>
  </si>
  <si>
    <t>Cement</t>
  </si>
  <si>
    <t>Bags</t>
  </si>
  <si>
    <t>Sand for filling</t>
  </si>
  <si>
    <t>cum</t>
  </si>
  <si>
    <t>Sand for concrete</t>
  </si>
  <si>
    <t xml:space="preserve">Metal   </t>
  </si>
  <si>
    <t>(i) 20 mm</t>
  </si>
  <si>
    <t>(ii) 10 mm</t>
  </si>
  <si>
    <t>TOTAL</t>
  </si>
  <si>
    <t>C.</t>
  </si>
  <si>
    <t xml:space="preserve">Cost towards Skilled labour, semi skilled labour, other materials and equipment charges including all other materals not covered above </t>
  </si>
  <si>
    <t>D</t>
  </si>
  <si>
    <t>Total ( Wage Component + Material Component)</t>
  </si>
  <si>
    <t>E</t>
  </si>
  <si>
    <t>Q.C Charges @ 0.50%</t>
  </si>
  <si>
    <t>F</t>
  </si>
  <si>
    <t>L.S Amount for Unforseen items</t>
  </si>
  <si>
    <t>G</t>
  </si>
  <si>
    <t>Assistant Engineer</t>
  </si>
  <si>
    <t>SEIGNORAGE CHARGES CALCULATION</t>
  </si>
  <si>
    <t>Part- A  Road Work (RW)</t>
  </si>
  <si>
    <t>Sl.
No.</t>
  </si>
  <si>
    <t>Description of item</t>
  </si>
  <si>
    <t>Total 
Quantity</t>
  </si>
  <si>
    <t>Metal
(100%)</t>
  </si>
  <si>
    <t>Gravel
(66%)</t>
  </si>
  <si>
    <t>Sand
(34%)</t>
  </si>
  <si>
    <t xml:space="preserve">Metal ( item No. CCRW 10) </t>
  </si>
  <si>
    <t xml:space="preserve"> --</t>
  </si>
  <si>
    <t xml:space="preserve">Gravel for GSB (CCRW 07) </t>
  </si>
  <si>
    <t>Sand filling   (CCRWA  03)</t>
  </si>
  <si>
    <t xml:space="preserve">C.C.  ( M-15, M-20, M-20) </t>
  </si>
  <si>
    <t xml:space="preserve">SPECIFICATION REPORT </t>
  </si>
  <si>
    <t>Est.Cost:</t>
  </si>
  <si>
    <t>DETAILED AND ABSTRACT ESTIMATE</t>
  </si>
  <si>
    <t>Sl. No.</t>
  </si>
  <si>
    <t>Nos.</t>
  </si>
  <si>
    <t>Measurements</t>
  </si>
  <si>
    <t>Rate</t>
  </si>
  <si>
    <t>Per</t>
  </si>
  <si>
    <t>Amount</t>
  </si>
  <si>
    <t>L</t>
  </si>
  <si>
    <t>B</t>
  </si>
  <si>
    <t>H/D</t>
  </si>
  <si>
    <t>x</t>
  </si>
  <si>
    <t>Material Component</t>
  </si>
  <si>
    <t>1 Cum</t>
  </si>
  <si>
    <t>for road levelling</t>
  </si>
  <si>
    <t>Labour Component</t>
  </si>
  <si>
    <t>Consrtuction of Plain cement concerte pavement with CC (1:2:4) prop naminal mix over a prepared sub base with 43 grade cement ,Coarse and fine aggrigates maximum in a concrete mixer of not less than 0.20 cum capacity laid in approved fixed side form work(steel chanel Laying and fixing of 125 microns thick polythin film) spreading the concrete with shovels rakes compacting with using Needle and plate vibrater and finished in continious operation,curing of concrete slabs for 14 days and water finishing to lines etc.. complete</t>
  </si>
  <si>
    <t>1 No</t>
  </si>
  <si>
    <t>Supply and fixing of NREGS logo and informatory sign board of size (0.8X0.6) m</t>
  </si>
  <si>
    <t>LS</t>
  </si>
  <si>
    <t>Add 0.50% towards Q.C. Charges</t>
  </si>
  <si>
    <t>Add Seign. Charges</t>
  </si>
  <si>
    <t>L.S. for Unforseen items</t>
  </si>
  <si>
    <t xml:space="preserve">  TOTAL</t>
  </si>
  <si>
    <t>DATA (2023-24)</t>
  </si>
  <si>
    <t>Unit</t>
  </si>
  <si>
    <t>Qty</t>
  </si>
  <si>
    <t>Earth Work Eaxcavation and Depositing on the bank with an initial lead of 10mts and lift of 2mts in loamy and claye soils like BC,red earth</t>
  </si>
  <si>
    <t>Unit = cum</t>
  </si>
  <si>
    <t>As per Rural SSR Sl.No: 4, Cat: V(f).</t>
  </si>
  <si>
    <t>Cum</t>
  </si>
  <si>
    <t>Total</t>
  </si>
  <si>
    <t>Total 1 Cum</t>
  </si>
  <si>
    <t>a) Material</t>
  </si>
  <si>
    <t>Sand</t>
  </si>
  <si>
    <t>Unskilled labour charges for spreading  the sand for levelling course including watering and ramming</t>
  </si>
  <si>
    <t>As per Rural SSR -2022-23 SL.NO 15</t>
  </si>
  <si>
    <t>RBR-SBST-5</t>
  </si>
  <si>
    <t>Taking output = 75 cum (172.50 t)</t>
  </si>
  <si>
    <t>a)</t>
  </si>
  <si>
    <t>Material</t>
  </si>
  <si>
    <t>(i)</t>
  </si>
  <si>
    <t>Cement @ 330 kgs/cum</t>
  </si>
  <si>
    <t>MT</t>
  </si>
  <si>
    <t>(ii)</t>
  </si>
  <si>
    <t>(iii)</t>
  </si>
  <si>
    <t>Crushed stone coarse aggregates, grading will be as per clause 1501.2.4.1 (Table 1500.1) of specifications @ 0.90 Cum/cum of concrete</t>
  </si>
  <si>
    <t>20mm</t>
  </si>
  <si>
    <t>12mm</t>
  </si>
  <si>
    <t>Plasticiser ( 20ml / 50 kgs of Cement)</t>
  </si>
  <si>
    <t>Lts</t>
  </si>
  <si>
    <t>Supply and fixing of 125 microns polythine sheet</t>
  </si>
  <si>
    <t>Sqm</t>
  </si>
  <si>
    <t>Supply and fixing Tar felt joint filler board 20 mm thick</t>
  </si>
  <si>
    <t>b)</t>
  </si>
  <si>
    <t>Labour</t>
  </si>
  <si>
    <t>Mason (1st class)</t>
  </si>
  <si>
    <t>day</t>
  </si>
  <si>
    <t>Mason (2nd class)</t>
  </si>
  <si>
    <t xml:space="preserve">Mazdoor (unskilled) </t>
  </si>
  <si>
    <t>Mazdoor (skilled)</t>
  </si>
  <si>
    <t xml:space="preserve">day </t>
  </si>
  <si>
    <t>c)</t>
  </si>
  <si>
    <t>Machinery</t>
  </si>
  <si>
    <t>Concrete mixer 0.28/0.40 cum capacity ( 6 mixers) with weight batcher and suitable capacity calibrated water tank</t>
  </si>
  <si>
    <t xml:space="preserve">Hour </t>
  </si>
  <si>
    <t>Plate vibrator</t>
  </si>
  <si>
    <t>Water tanker 6 Kl. Capacity</t>
  </si>
  <si>
    <t>Total (a+b+c)</t>
  </si>
  <si>
    <t>Form Work @ 3%</t>
  </si>
  <si>
    <t xml:space="preserve">Rate per  75 cum </t>
  </si>
  <si>
    <t>Rate per 1 cum</t>
  </si>
  <si>
    <t>M20 Cement Concrete Pavement With Concrete Joint Cutting saw</t>
  </si>
  <si>
    <t xml:space="preserve">Construction of  un-reinforced plain cement concrete pavement, thickness as per design, over a prepared sub base,with Nominal Mix of VCC (1:2:4) equivalent to M20 grade as per IS 456-2000 with 330 kgs of cement per cubic meter of concrete for internal roads with 43 grade cement or any other type,  coarse and fine aggregates conforming to IS : 383, maximum in a concrete mixer of not less than 0.2 cum capacity and appropriate weigh batcher using approved mix, laid in approved fixed side formwork (steel channel, laying and fixing of 125 mictron thick polythene film, wedges, steel plates including levelling the formwork as per drawing), spreading the concrete with sholvels, rakes, compacted using needle  and plate vibrators and finished in continuous operation including provision of contraction and expansion, construction joints with High performance expansion joint filler board / using concrete cutting machine with diamond studded saw, applying debonding strips, primer, sealant, admixtures as approved, curing of concrete pavement for 14- days/curing compound (where specified)  finishing to lines and grade as per drawing but excluding cost of High performance expansion joint filler board/ concrete groove cutting charges with daimond studded saw including all applicable taxes.  </t>
  </si>
  <si>
    <t>(100 x 3.75 x 0.200)</t>
  </si>
  <si>
    <r>
      <rPr>
        <b/>
        <sz val="10"/>
        <rFont val="Arial"/>
        <charset val="134"/>
      </rPr>
      <t>a)</t>
    </r>
    <r>
      <rPr>
        <b/>
        <sz val="10"/>
        <rFont val="Times New Roman"/>
        <charset val="134"/>
      </rPr>
      <t>  </t>
    </r>
    <r>
      <rPr>
        <b/>
        <sz val="10"/>
        <rFont val="Arial"/>
        <charset val="134"/>
      </rPr>
      <t>Labour</t>
    </r>
  </si>
  <si>
    <t>Mate</t>
  </si>
  <si>
    <t>-</t>
  </si>
  <si>
    <t>(iv)</t>
  </si>
  <si>
    <t>Mazdoor (Unskilled)</t>
  </si>
  <si>
    <t>(V)</t>
  </si>
  <si>
    <t>Mazdoor (Skilled)</t>
  </si>
  <si>
    <t>(vi)</t>
  </si>
  <si>
    <t>Mazdoor (Semi-Skilled)</t>
  </si>
  <si>
    <t>A</t>
  </si>
  <si>
    <t>b) Machinery</t>
  </si>
  <si>
    <t>Concrete mixer 0.28 / 0.4 cum capacity (6 mixers) with weigh batcher and suitable capacity calibrated water tank</t>
  </si>
  <si>
    <t>hour</t>
  </si>
  <si>
    <t xml:space="preserve">Needle vibrator </t>
  </si>
  <si>
    <t>Water tanker  6 kl capacity</t>
  </si>
  <si>
    <t>c) Material</t>
  </si>
  <si>
    <r>
      <rPr>
        <sz val="10"/>
        <rFont val="Arial"/>
        <charset val="134"/>
      </rPr>
      <t xml:space="preserve">Crushed stone coarse aggregates, grading will be as per Clause 1501.2.4.1 (Table 1500.1) of specifications @ 0.90 cum/cum of concrete </t>
    </r>
    <r>
      <rPr>
        <b/>
        <sz val="10"/>
        <rFont val="Arial"/>
        <charset val="134"/>
      </rPr>
      <t>(25 mm &amp; 12.5 mm blending)</t>
    </r>
  </si>
  <si>
    <t>20 mm</t>
  </si>
  <si>
    <t>10 mm</t>
  </si>
  <si>
    <t>Rock sand</t>
  </si>
  <si>
    <t>Cement  @ 330 kg/cum of concrete</t>
  </si>
  <si>
    <t>t</t>
  </si>
  <si>
    <t xml:space="preserve"> Polythene sheet 125 micron</t>
  </si>
  <si>
    <t>sqm</t>
  </si>
  <si>
    <t>Plasticizer 0.5 per cent by weight of cement</t>
  </si>
  <si>
    <t>litre</t>
  </si>
  <si>
    <t>Water for curing</t>
  </si>
  <si>
    <t>kl</t>
  </si>
  <si>
    <t>C</t>
  </si>
  <si>
    <t>A+B+C</t>
  </si>
  <si>
    <t>d) Formwork @ 3% of (a+b+c)</t>
  </si>
  <si>
    <t>e&amp;f) Overheads &amp; Contractors Profit</t>
  </si>
  <si>
    <t>Cost for 75  cum = a+b+c+d+e+f</t>
  </si>
  <si>
    <t>Rate per cum = (a+b+c+d+e+f)/75</t>
  </si>
  <si>
    <t xml:space="preserve">Cutting transverse contraction joints 3 to 4 mm wide and  1/3 rd depth of concrete slab using concrete groove cutting machine with diamond studded saw within 24 - 48 hours of casting of CC Pavement. complete including subsequent widening of the groove 8 to 10 mm. wide at top having depth of 15 mm. as directed by Engineer incharge. </t>
  </si>
  <si>
    <t>Unit = Rm</t>
  </si>
  <si>
    <t>Rm</t>
  </si>
  <si>
    <t xml:space="preserve">Rate per Rm  (As per approved quoted rate in earlier estimates)  </t>
  </si>
  <si>
    <t>Rs.</t>
  </si>
  <si>
    <t>BLD-CSTN-4-1</t>
  </si>
  <si>
    <t>5</t>
  </si>
  <si>
    <t>Supplying, fitting and placing HYSD bar reinforcement in foundation complete as per drawings and technical specifications for Bars below 36 mm dia including over laps and wastage, where they are not welded</t>
  </si>
  <si>
    <t>Unit = t</t>
  </si>
  <si>
    <t>(a) Material</t>
  </si>
  <si>
    <t>HYSD bars including 5 per cent for overlaps and wastage</t>
  </si>
  <si>
    <t>Binding wire</t>
  </si>
  <si>
    <t>kg</t>
  </si>
  <si>
    <t>(b) Labour for cutting, bending, shifting to site, tying and placing in position</t>
  </si>
  <si>
    <t>Blacksmith / Bar bender</t>
  </si>
  <si>
    <t>Add 20% Extra MAA</t>
  </si>
  <si>
    <t>Rate per t</t>
  </si>
  <si>
    <t>Collection and supply of Gravel and stacking at road side to departmental guage including cost and conveyance of all materials and labour charges etc., complete, but excluding VAT &amp; Seignorage Charges for Side Berms</t>
  </si>
  <si>
    <t xml:space="preserve">Initial Cost </t>
  </si>
  <si>
    <t>Rate per 1 Cum</t>
  </si>
  <si>
    <t xml:space="preserve">Spreading of gravel for side berms including watering and tamping and rolling with hand roller irrespective of thickness in layers </t>
  </si>
  <si>
    <t>Rural SSR sl no. 15</t>
  </si>
  <si>
    <t>Calculation of Seignorage Charges</t>
  </si>
  <si>
    <t>Estt.Cost:</t>
  </si>
  <si>
    <t>Sl. No</t>
  </si>
  <si>
    <t>Item</t>
  </si>
  <si>
    <t>Quantity (finished item)</t>
  </si>
  <si>
    <t>Co-efficient</t>
  </si>
  <si>
    <t>Qty (collected)</t>
  </si>
  <si>
    <t>Seignorage Amount</t>
  </si>
  <si>
    <t>C.C.Road</t>
  </si>
  <si>
    <t>C.C. Pavement</t>
  </si>
  <si>
    <t>Metal</t>
  </si>
  <si>
    <t>Gravel shoulders</t>
  </si>
  <si>
    <t>Total Seignorage  amount</t>
  </si>
  <si>
    <t>LEAD STATEMENT (2016-17)</t>
  </si>
  <si>
    <t>Name of the Grant :- MGNREGS</t>
  </si>
  <si>
    <t>Estimated Cost of Rs.</t>
  </si>
  <si>
    <t>Sl.          No.</t>
  </si>
  <si>
    <t>Particulars</t>
  </si>
  <si>
    <t>Name of the Quarry</t>
  </si>
  <si>
    <t>Average       Lead</t>
  </si>
  <si>
    <t>Lead  Charges</t>
  </si>
  <si>
    <t>Net Cost of lead</t>
  </si>
  <si>
    <t>Initial Rate</t>
  </si>
  <si>
    <t>Blasting charges</t>
  </si>
  <si>
    <t>Machine crushing charges</t>
  </si>
  <si>
    <t>Seignior-age charges</t>
  </si>
  <si>
    <t>Total Rate
 Per Cum</t>
  </si>
  <si>
    <t>Local</t>
  </si>
  <si>
    <t>Sand for Concrete</t>
  </si>
  <si>
    <t>Godavari</t>
  </si>
  <si>
    <t>Sand for Filling</t>
  </si>
  <si>
    <t>20 mm HBG M/C Chips-SS5</t>
  </si>
  <si>
    <t>Velgatoor</t>
  </si>
  <si>
    <t>12 mm HBG M/C Chips-SS5</t>
  </si>
  <si>
    <t>Steel</t>
  </si>
  <si>
    <t>CERTIFICATE</t>
  </si>
  <si>
    <t>Certified that these leads provided average of Mandal above are correct to the best of My knowledge and belief</t>
  </si>
  <si>
    <t>Blasting charges may be allowed as the quarry is blasting type</t>
  </si>
  <si>
    <t>Dy. Executive Engineer</t>
  </si>
  <si>
    <t>MPP Luxettipet</t>
  </si>
  <si>
    <t>PR Sub Division Chennur</t>
  </si>
  <si>
    <t>LEAD STATEMENT (SSR 2023-24)</t>
  </si>
  <si>
    <t>Name of the Material</t>
  </si>
  <si>
    <t>Source of Supply</t>
  </si>
  <si>
    <t>Average Lead in KM</t>
  </si>
  <si>
    <t>Conveyance Charges</t>
  </si>
  <si>
    <t>Loading Charges</t>
  </si>
  <si>
    <t>Unloading charges</t>
  </si>
  <si>
    <t xml:space="preserve">Total Conveyance charges including loading &amp; unloading Charges </t>
  </si>
  <si>
    <t>Intial cost</t>
  </si>
  <si>
    <t>Add  Machine Crushing Charges</t>
  </si>
  <si>
    <t xml:space="preserve"> Blasting Charges</t>
  </si>
  <si>
    <t>Total Rate</t>
  </si>
  <si>
    <t>20mm SizeHBG Metal (SS5)</t>
  </si>
  <si>
    <t>12-mm Size HBG Metal (SS5)</t>
  </si>
  <si>
    <t>10 mm SizeHBG Metal (SS5)</t>
  </si>
  <si>
    <t>Sand  for mortor</t>
  </si>
  <si>
    <t>Sand  for Concrete</t>
  </si>
  <si>
    <t xml:space="preserve">Cement </t>
  </si>
  <si>
    <t xml:space="preserve">28% GST
</t>
  </si>
  <si>
    <t xml:space="preserve">18% GST
</t>
  </si>
  <si>
    <t>CERTIFICATES:</t>
  </si>
  <si>
    <t>1. Certified that the leads provided above are nearest to the best of my knoweldge and belief.</t>
  </si>
  <si>
    <t>2. Certified that the stones extracted from the Quarry and blasting type.</t>
  </si>
  <si>
    <t>Lead Charges for the year 2023-24</t>
  </si>
  <si>
    <t>Gravel &amp; Sand</t>
  </si>
  <si>
    <t>pipes 1000</t>
  </si>
  <si>
    <t>pipes 900</t>
  </si>
  <si>
    <t>pipes 600</t>
  </si>
  <si>
    <t>pipes 300</t>
  </si>
  <si>
    <t>Pipes 450</t>
  </si>
  <si>
    <t>Pipes 200</t>
  </si>
  <si>
    <t>Bricks</t>
  </si>
  <si>
    <t>Polished Shabab Stone</t>
  </si>
  <si>
    <t>lead</t>
  </si>
  <si>
    <r>
      <rPr>
        <sz val="10"/>
        <rFont val="Arial"/>
        <charset val="134"/>
      </rPr>
      <t xml:space="preserve">SSR Rate  With13.615% OHCP 
</t>
    </r>
    <r>
      <rPr>
        <sz val="10"/>
        <color indexed="10"/>
        <rFont val="Arial"/>
        <charset val="134"/>
      </rPr>
      <t>(A)</t>
    </r>
  </si>
  <si>
    <t>Rate as per 2015-16 withh out OHCP</t>
  </si>
  <si>
    <r>
      <rPr>
        <sz val="10"/>
        <rFont val="Arial"/>
        <charset val="134"/>
      </rPr>
      <t xml:space="preserve">SSR Rate  With13.615% OHCP 
</t>
    </r>
    <r>
      <rPr>
        <sz val="10"/>
        <color indexed="10"/>
        <rFont val="Arial"/>
        <charset val="134"/>
      </rPr>
      <t>(B)</t>
    </r>
  </si>
  <si>
    <r>
      <rPr>
        <sz val="10"/>
        <rFont val="Arial"/>
        <charset val="134"/>
      </rPr>
      <t xml:space="preserve">SSR RATE  With out OHCP </t>
    </r>
    <r>
      <rPr>
        <sz val="10"/>
        <color indexed="10"/>
        <rFont val="Arial"/>
        <charset val="134"/>
      </rPr>
      <t>(A)</t>
    </r>
  </si>
  <si>
    <r>
      <rPr>
        <sz val="10"/>
        <rFont val="Arial"/>
        <charset val="134"/>
      </rPr>
      <t xml:space="preserve">SSR Rate  Without OHCP 
</t>
    </r>
    <r>
      <rPr>
        <sz val="10"/>
        <color indexed="10"/>
        <rFont val="Arial"/>
        <charset val="134"/>
      </rPr>
      <t>(B)</t>
    </r>
  </si>
  <si>
    <t>S nO</t>
  </si>
  <si>
    <t>Name of the GP</t>
  </si>
  <si>
    <t>Algaon</t>
  </si>
  <si>
    <t xml:space="preserve">Annaram </t>
  </si>
  <si>
    <t>Babberchelka</t>
  </si>
  <si>
    <t>Bopparam</t>
  </si>
  <si>
    <t>Devulawada</t>
  </si>
  <si>
    <t>Edagatta</t>
  </si>
  <si>
    <t>Edulabandam</t>
  </si>
  <si>
    <t>Esanvai</t>
  </si>
  <si>
    <t xml:space="preserve">Jangaon </t>
  </si>
  <si>
    <t>Kollur</t>
  </si>
  <si>
    <t>Kondampet</t>
  </si>
  <si>
    <t>Kotapalli</t>
  </si>
  <si>
    <t>Laxmipur</t>
  </si>
  <si>
    <t>Lingannapet</t>
  </si>
  <si>
    <t>Mallampet</t>
  </si>
  <si>
    <t>Nagampet</t>
  </si>
  <si>
    <t>Nakkalapalli</t>
  </si>
  <si>
    <t>Pangidisomaram</t>
  </si>
  <si>
    <t>Parpalli</t>
  </si>
  <si>
    <t>Pinnaram</t>
  </si>
  <si>
    <t>Pullegaon</t>
  </si>
  <si>
    <t>Rajaram</t>
  </si>
  <si>
    <t>Rampur</t>
  </si>
  <si>
    <t>Rapanapalli</t>
  </si>
  <si>
    <t>Royyalapalli</t>
  </si>
  <si>
    <t>Sarvaipet</t>
  </si>
  <si>
    <t>Shetpalli</t>
  </si>
  <si>
    <t>Sirsa</t>
  </si>
  <si>
    <t>Supaka</t>
  </si>
  <si>
    <t>Velmapalli</t>
  </si>
  <si>
    <t>Venchapalli</t>
  </si>
  <si>
    <t>ANNEXURE-I</t>
  </si>
  <si>
    <t>Name of the Constituency</t>
  </si>
  <si>
    <t>Name of the Mandal</t>
  </si>
  <si>
    <t>Name of the Gram Panchayat</t>
  </si>
  <si>
    <t>Name of the Habitation/Village</t>
  </si>
  <si>
    <t>Name of the Work</t>
  </si>
  <si>
    <t>Estimate Cost in Lakhs</t>
  </si>
  <si>
    <t>Remarks</t>
  </si>
  <si>
    <t>Financial Year: 2024-25</t>
  </si>
  <si>
    <t>Dy.Executive Engineer</t>
  </si>
  <si>
    <t xml:space="preserve">                    The Detailed Estimate is prepared with the current SSR 2024-25.Hence an early sanction is solicited. </t>
  </si>
  <si>
    <t>Procg Sl No.</t>
  </si>
  <si>
    <t>Update Green colour cells only</t>
  </si>
  <si>
    <t xml:space="preserve">Name of the Work:- </t>
  </si>
  <si>
    <t>Sanction Details</t>
  </si>
  <si>
    <t>(P.R) Circle</t>
  </si>
  <si>
    <t>Administrative sanction Ref.</t>
  </si>
  <si>
    <t>District</t>
  </si>
  <si>
    <t>Sanctioned Amount</t>
  </si>
  <si>
    <t>Rs. in Lakhs</t>
  </si>
  <si>
    <t>(P.R) Division</t>
  </si>
  <si>
    <t xml:space="preserve">Sanctioned Length </t>
  </si>
  <si>
    <t>(P.R) Sub-Division</t>
  </si>
  <si>
    <t>Grant</t>
  </si>
  <si>
    <t>Mandal</t>
  </si>
  <si>
    <t>Village Name</t>
  </si>
  <si>
    <t>Lead Distance</t>
  </si>
  <si>
    <t>Source of Material</t>
  </si>
  <si>
    <t>Km</t>
  </si>
  <si>
    <t>Sand concrete</t>
  </si>
  <si>
    <t>Borrowed earth</t>
  </si>
  <si>
    <t>Selected earth for shoulder</t>
  </si>
  <si>
    <t xml:space="preserve">Rates as on </t>
  </si>
  <si>
    <t>BT Lead in Kms (Round Trip)</t>
  </si>
  <si>
    <t>Allowance</t>
  </si>
  <si>
    <t>Cement &amp; Steel Rates</t>
  </si>
  <si>
    <t>MAA/AA</t>
  </si>
  <si>
    <t>Amount in Rs.</t>
  </si>
  <si>
    <t>OHC- Road Work</t>
  </si>
  <si>
    <t>OHC- Bridge Work</t>
  </si>
  <si>
    <t>Water cost Allowed Y/N</t>
  </si>
  <si>
    <t>N</t>
  </si>
  <si>
    <t>Designation</t>
  </si>
  <si>
    <t>Enter Procg Sl No.</t>
  </si>
  <si>
    <t>MGNREGS 2024-25</t>
  </si>
  <si>
    <t>Division</t>
  </si>
  <si>
    <t>Name of the worK</t>
  </si>
  <si>
    <t>Estimate Cost</t>
  </si>
  <si>
    <t>Gram Pancahyat</t>
  </si>
  <si>
    <t>Sub-Division</t>
  </si>
  <si>
    <t>:</t>
  </si>
  <si>
    <t>TS Date</t>
  </si>
  <si>
    <t>In m</t>
  </si>
  <si>
    <t>LS amount</t>
  </si>
  <si>
    <t>Proposal date</t>
  </si>
  <si>
    <t>23.11.2024</t>
  </si>
  <si>
    <t xml:space="preserve">LIST OF WORKS UNDER MGNREGS GRANT FOR THE FINANCIAL YEAR 2024-25 IN MANCHERIAL DISTRICT </t>
  </si>
  <si>
    <t>CHENNUR COST. TOTAL (54)</t>
  </si>
  <si>
    <t>Jangaon</t>
  </si>
  <si>
    <t>Maddur</t>
  </si>
  <si>
    <t>Narsaipally</t>
  </si>
  <si>
    <t>Rebarthi</t>
  </si>
  <si>
    <t>Salakpur</t>
  </si>
  <si>
    <t>Marmamula</t>
  </si>
  <si>
    <t>Kamalaypally</t>
  </si>
  <si>
    <t>Bairanpalli</t>
  </si>
  <si>
    <t>Dhoolmitta</t>
  </si>
  <si>
    <t>Lingapur</t>
  </si>
  <si>
    <t>Kondapur</t>
  </si>
  <si>
    <t>Vallampatla</t>
  </si>
  <si>
    <t>Ladnoor</t>
  </si>
  <si>
    <t>Siddipet</t>
  </si>
  <si>
    <t>PIU-Gajwel</t>
  </si>
  <si>
    <t>Cherial</t>
  </si>
  <si>
    <t>Yellamla</t>
  </si>
  <si>
    <t>Mahadevpur</t>
  </si>
  <si>
    <t>P.No.39 of SSR Item No.279(b)</t>
  </si>
  <si>
    <t>Rock Sand</t>
  </si>
  <si>
    <t>Keesara</t>
  </si>
  <si>
    <t>Filling the excavated road way with Gravel including cost and conveyance,labour charges,watering,tempering etc.,complete.</t>
  </si>
  <si>
    <t>Unit = 10 cum</t>
  </si>
  <si>
    <t>a) Labour</t>
  </si>
  <si>
    <t>Mazdoor(Unskiled)</t>
  </si>
  <si>
    <t>Proc. No.04/EE/PR Division/Gajwel/MGNREGS Works/2024-25-I, Date:23/11/2024 of District Collector,Siddipet</t>
  </si>
  <si>
    <t xml:space="preserve">   .    .2024</t>
  </si>
  <si>
    <t>Asst. Exec.Engineer PR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</si>
</sst>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9">
    <numFmt numFmtId="43" formatCode="_ * #,##0.00_ ;_ * \-#,##0.00_ ;_ * &quot;-&quot;??_ ;_ @_ "/>
    <numFmt numFmtId="164" formatCode="_ &quot;₹&quot;* #,##0.00_ ;_ &quot;₹&quot;* \-#,##0.00_ ;_ &quot;₹&quot;* &quot;-&quot;??_ ;_ @_ "/>
    <numFmt numFmtId="165" formatCode="_(* #,##0.00_);_(* \(#,##0.00\);_(* &quot;-&quot;??_);_(@_)"/>
    <numFmt numFmtId="166" formatCode="_(&quot;$&quot;* #,##0.00_);_(&quot;$&quot;* \(#,##0.00\);_(&quot;$&quot;* &quot;-&quot;??_);_(@_)"/>
    <numFmt numFmtId="167" formatCode="0.0"/>
    <numFmt numFmtId="168" formatCode="mm/dd/yy"/>
    <numFmt numFmtId="169" formatCode="_-* #,##0_-;\-* #,##0_-;_-* &quot;-&quot;_-;_-@_-"/>
    <numFmt numFmtId="170" formatCode="0.00000"/>
    <numFmt numFmtId="171" formatCode="0.00\ &quot;Lakhs&quot;"/>
    <numFmt numFmtId="172" formatCode="0.000"/>
    <numFmt numFmtId="173" formatCode="0\ \ "/>
    <numFmt numFmtId="174" formatCode="0.00;[Red]0.00"/>
    <numFmt numFmtId="175" formatCode="0.000;[Red]0.000"/>
    <numFmt numFmtId="176" formatCode="0;[Red]0"/>
    <numFmt numFmtId="177" formatCode="&quot;Road &quot;\ 0"/>
    <numFmt numFmtId="178" formatCode="0.0000"/>
    <numFmt numFmtId="179" formatCode="_([$€-2]* #,##0.00_);_([$€-2]* \(#,##0.00\);_([$€-2]* &quot;-&quot;??_)"/>
    <numFmt numFmtId="180" formatCode="0.00_)"/>
    <numFmt numFmtId="181" formatCode="0.000%"/>
  </numFmts>
  <fonts count="168">
    <font>
      <sz val="10"/>
      <name val="Arial"/>
      <charset val="134"/>
    </font>
    <font>
      <sz val="11"/>
      <color theme="1"/>
      <name val="Calibri"/>
      <family val="2"/>
      <scheme val="minor"/>
    </font>
    <font>
      <sz val="11"/>
      <color theme="1"/>
      <name val="Calibri"/>
      <family val="2"/>
      <scheme val="minor"/>
    </font>
    <font>
      <sz val="11"/>
      <name val="Calibri"/>
      <charset val="134"/>
    </font>
    <font>
      <b/>
      <u/>
      <sz val="14"/>
      <name val="Arial"/>
      <charset val="134"/>
    </font>
    <font>
      <sz val="9"/>
      <name val="Arial"/>
      <charset val="134"/>
    </font>
    <font>
      <sz val="11"/>
      <color indexed="12"/>
      <name val="Arial"/>
      <charset val="134"/>
    </font>
    <font>
      <sz val="10"/>
      <color indexed="10"/>
      <name val="Arial"/>
      <charset val="134"/>
    </font>
    <font>
      <b/>
      <sz val="10"/>
      <name val="Arial"/>
      <charset val="134"/>
    </font>
    <font>
      <sz val="9"/>
      <name val="Comic Sans MS"/>
      <charset val="134"/>
    </font>
    <font>
      <b/>
      <sz val="9"/>
      <name val="Comic Sans MS"/>
      <charset val="134"/>
    </font>
    <font>
      <sz val="10"/>
      <name val="Comic Sans MS"/>
      <charset val="134"/>
    </font>
    <font>
      <b/>
      <u/>
      <sz val="9"/>
      <name val="Times New Roman"/>
      <charset val="134"/>
    </font>
    <font>
      <b/>
      <sz val="12"/>
      <name val="Times New Roman"/>
      <charset val="134"/>
    </font>
    <font>
      <b/>
      <sz val="9"/>
      <name val="Arial"/>
      <charset val="134"/>
    </font>
    <font>
      <sz val="10"/>
      <name val="Trebuchet MS"/>
      <charset val="134"/>
    </font>
    <font>
      <sz val="11"/>
      <name val="Trebuchet MS"/>
      <charset val="134"/>
    </font>
    <font>
      <b/>
      <i/>
      <sz val="11"/>
      <name val="Trebuchet MS"/>
      <charset val="134"/>
    </font>
    <font>
      <b/>
      <sz val="10"/>
      <name val="Trebuchet MS"/>
      <charset val="134"/>
    </font>
    <font>
      <b/>
      <sz val="12"/>
      <name val="Trebuchet MS"/>
      <charset val="134"/>
    </font>
    <font>
      <b/>
      <sz val="11"/>
      <color indexed="16"/>
      <name val="Trebuchet MS"/>
      <charset val="134"/>
    </font>
    <font>
      <b/>
      <sz val="11"/>
      <name val="Trebuchet MS"/>
      <charset val="134"/>
    </font>
    <font>
      <b/>
      <u/>
      <sz val="10"/>
      <name val="Trebuchet MS"/>
      <charset val="134"/>
    </font>
    <font>
      <b/>
      <sz val="10"/>
      <name val="Comic Sans MS"/>
      <charset val="134"/>
    </font>
    <font>
      <sz val="9"/>
      <name val="Trebuchet MS"/>
      <charset val="134"/>
    </font>
    <font>
      <i/>
      <u/>
      <sz val="9"/>
      <name val="Trebuchet MS"/>
      <charset val="134"/>
    </font>
    <font>
      <b/>
      <u/>
      <sz val="12"/>
      <name val="Trebuchet MS"/>
      <charset val="134"/>
    </font>
    <font>
      <b/>
      <sz val="8"/>
      <name val="Trebuchet MS"/>
      <charset val="134"/>
    </font>
    <font>
      <b/>
      <sz val="9"/>
      <name val="Trebuchet MS"/>
      <charset val="134"/>
    </font>
    <font>
      <b/>
      <i/>
      <sz val="9"/>
      <name val="Trebuchet MS"/>
      <charset val="134"/>
    </font>
    <font>
      <b/>
      <i/>
      <u/>
      <sz val="12"/>
      <name val="Trebuchet MS"/>
      <charset val="134"/>
    </font>
    <font>
      <sz val="10"/>
      <color indexed="8"/>
      <name val="Trebuchet MS"/>
      <charset val="134"/>
    </font>
    <font>
      <sz val="12"/>
      <name val="Times New Roman"/>
      <charset val="134"/>
    </font>
    <font>
      <sz val="14"/>
      <name val="Times New Roman"/>
      <charset val="134"/>
    </font>
    <font>
      <i/>
      <sz val="14"/>
      <name val="Times New Roman"/>
      <charset val="134"/>
    </font>
    <font>
      <i/>
      <sz val="14"/>
      <color indexed="63"/>
      <name val="Times New Roman"/>
      <charset val="134"/>
    </font>
    <font>
      <i/>
      <sz val="11"/>
      <name val="Times New Roman"/>
      <charset val="134"/>
    </font>
    <font>
      <sz val="10"/>
      <name val="Times New Roman"/>
      <charset val="134"/>
    </font>
    <font>
      <sz val="11"/>
      <name val="Times New Roman"/>
      <charset val="134"/>
    </font>
    <font>
      <b/>
      <u/>
      <sz val="10"/>
      <name val="Arial"/>
      <charset val="134"/>
    </font>
    <font>
      <b/>
      <i/>
      <sz val="10"/>
      <name val="Arial"/>
      <charset val="134"/>
    </font>
    <font>
      <i/>
      <sz val="10"/>
      <name val="Arial"/>
      <charset val="134"/>
    </font>
    <font>
      <i/>
      <sz val="10"/>
      <color indexed="63"/>
      <name val="Arial"/>
      <charset val="134"/>
    </font>
    <font>
      <b/>
      <sz val="10"/>
      <name val="Times New Roman"/>
      <charset val="134"/>
    </font>
    <font>
      <b/>
      <sz val="10"/>
      <color indexed="10"/>
      <name val="Arial"/>
      <charset val="134"/>
    </font>
    <font>
      <sz val="12"/>
      <name val="Arial"/>
      <charset val="134"/>
    </font>
    <font>
      <b/>
      <sz val="12"/>
      <name val="Arial"/>
      <charset val="134"/>
    </font>
    <font>
      <sz val="9"/>
      <color indexed="8"/>
      <name val="Arial"/>
      <charset val="134"/>
    </font>
    <font>
      <b/>
      <sz val="11"/>
      <name val="Times New Roman"/>
      <charset val="134"/>
    </font>
    <font>
      <b/>
      <u/>
      <sz val="11"/>
      <name val="Arial"/>
      <charset val="134"/>
    </font>
    <font>
      <b/>
      <i/>
      <sz val="11"/>
      <name val="Times New Roman"/>
      <charset val="134"/>
    </font>
    <font>
      <sz val="16"/>
      <name val="Arial"/>
      <charset val="134"/>
    </font>
    <font>
      <b/>
      <u/>
      <sz val="14"/>
      <name val="Times New Roman"/>
      <charset val="134"/>
    </font>
    <font>
      <u/>
      <sz val="12"/>
      <name val="Times New Roman"/>
      <charset val="134"/>
    </font>
    <font>
      <b/>
      <u/>
      <sz val="11"/>
      <name val="Times New Roman"/>
      <charset val="134"/>
    </font>
    <font>
      <b/>
      <u/>
      <sz val="10"/>
      <name val="Times New Roman"/>
      <charset val="134"/>
    </font>
    <font>
      <b/>
      <sz val="10"/>
      <color rgb="FFFFFF00"/>
      <name val="Times New Roman"/>
      <charset val="134"/>
    </font>
    <font>
      <b/>
      <sz val="16"/>
      <color rgb="FFFF0000"/>
      <name val="Times New Roman"/>
      <charset val="134"/>
    </font>
    <font>
      <sz val="11"/>
      <color rgb="FFFFFF00"/>
      <name val="Times New Roman"/>
      <charset val="134"/>
    </font>
    <font>
      <b/>
      <sz val="11"/>
      <color rgb="FF002060"/>
      <name val="Times New Roman"/>
      <charset val="134"/>
    </font>
    <font>
      <sz val="11"/>
      <color theme="1"/>
      <name val="Calibri"/>
      <charset val="134"/>
      <scheme val="minor"/>
    </font>
    <font>
      <sz val="11"/>
      <color rgb="FF002060"/>
      <name val="Times New Roman"/>
      <charset val="134"/>
    </font>
    <font>
      <b/>
      <sz val="11"/>
      <color rgb="FFFFFF00"/>
      <name val="Calibri"/>
      <charset val="1"/>
    </font>
    <font>
      <b/>
      <sz val="11"/>
      <color rgb="FF002060"/>
      <name val="Calibri"/>
      <charset val="1"/>
    </font>
    <font>
      <sz val="9"/>
      <name val="Times New Roman"/>
      <charset val="134"/>
    </font>
    <font>
      <b/>
      <sz val="9"/>
      <name val="Times New Roman"/>
      <charset val="134"/>
    </font>
    <font>
      <sz val="11"/>
      <color rgb="FFFF0000"/>
      <name val="Times New Roman"/>
      <charset val="134"/>
    </font>
    <font>
      <b/>
      <sz val="10"/>
      <color rgb="FFFF0000"/>
      <name val="Times New Roman"/>
      <charset val="134"/>
    </font>
    <font>
      <sz val="10"/>
      <color rgb="FFFF0000"/>
      <name val="Times New Roman"/>
      <charset val="134"/>
    </font>
    <font>
      <u/>
      <sz val="14"/>
      <name val="Times New Roman"/>
      <charset val="134"/>
    </font>
    <font>
      <b/>
      <i/>
      <u/>
      <sz val="10"/>
      <name val="Times New Roman"/>
      <charset val="134"/>
    </font>
    <font>
      <sz val="12"/>
      <name val="Century Gothic"/>
      <charset val="134"/>
    </font>
    <font>
      <b/>
      <sz val="12"/>
      <color theme="1"/>
      <name val="Arial"/>
      <charset val="134"/>
    </font>
    <font>
      <sz val="28"/>
      <name val="Arial"/>
      <charset val="134"/>
    </font>
    <font>
      <sz val="11"/>
      <color indexed="8"/>
      <name val="Calibri"/>
      <charset val="134"/>
    </font>
    <font>
      <sz val="11"/>
      <color indexed="9"/>
      <name val="Calibri"/>
      <charset val="134"/>
    </font>
    <font>
      <sz val="11"/>
      <color indexed="20"/>
      <name val="Calibri"/>
      <charset val="134"/>
    </font>
    <font>
      <sz val="10"/>
      <color indexed="8"/>
      <name val="Arial"/>
      <charset val="134"/>
    </font>
    <font>
      <b/>
      <sz val="11"/>
      <color indexed="52"/>
      <name val="Calibri"/>
      <charset val="134"/>
    </font>
    <font>
      <b/>
      <sz val="11"/>
      <color indexed="9"/>
      <name val="Calibri"/>
      <charset val="134"/>
    </font>
    <font>
      <sz val="10"/>
      <name val="MS Serif"/>
      <charset val="134"/>
    </font>
    <font>
      <b/>
      <sz val="11"/>
      <color indexed="8"/>
      <name val="Calibri"/>
      <charset val="134"/>
    </font>
    <font>
      <sz val="10"/>
      <color indexed="16"/>
      <name val="MS Serif"/>
      <charset val="134"/>
    </font>
    <font>
      <sz val="11"/>
      <color indexed="8"/>
      <name val="Calibri"/>
      <charset val="1"/>
    </font>
    <font>
      <i/>
      <sz val="11"/>
      <color indexed="23"/>
      <name val="Calibri"/>
      <charset val="134"/>
    </font>
    <font>
      <sz val="11"/>
      <color indexed="17"/>
      <name val="Calibri"/>
      <charset val="134"/>
    </font>
    <font>
      <sz val="8"/>
      <name val="Arial"/>
      <charset val="134"/>
    </font>
    <font>
      <b/>
      <sz val="15"/>
      <color indexed="56"/>
      <name val="Calibri"/>
      <charset val="134"/>
    </font>
    <font>
      <b/>
      <sz val="13"/>
      <color indexed="56"/>
      <name val="Calibri"/>
      <charset val="134"/>
    </font>
    <font>
      <b/>
      <sz val="11"/>
      <color indexed="56"/>
      <name val="Calibri"/>
      <charset val="134"/>
    </font>
    <font>
      <sz val="11"/>
      <color indexed="62"/>
      <name val="Calibri"/>
      <charset val="134"/>
    </font>
    <font>
      <sz val="11"/>
      <color indexed="52"/>
      <name val="Calibri"/>
      <charset val="134"/>
    </font>
    <font>
      <b/>
      <sz val="16"/>
      <name val="Arial"/>
      <charset val="134"/>
    </font>
    <font>
      <b/>
      <sz val="9"/>
      <name val="Verdana"/>
      <charset val="134"/>
    </font>
    <font>
      <sz val="11"/>
      <color indexed="60"/>
      <name val="Calibri"/>
      <charset val="134"/>
    </font>
    <font>
      <sz val="7"/>
      <name val="Small Fonts"/>
      <charset val="134"/>
    </font>
    <font>
      <sz val="11.5"/>
      <name val="Times New Roman"/>
      <charset val="134"/>
    </font>
    <font>
      <b/>
      <sz val="11"/>
      <color indexed="63"/>
      <name val="Calibri"/>
      <charset val="134"/>
    </font>
    <font>
      <sz val="8"/>
      <name val="Helv"/>
      <charset val="134"/>
    </font>
    <font>
      <b/>
      <sz val="18"/>
      <color indexed="62"/>
      <name val="Cambria"/>
      <charset val="134"/>
    </font>
    <font>
      <b/>
      <sz val="12"/>
      <name val="MS Sans Serif"/>
      <charset val="134"/>
    </font>
    <font>
      <sz val="10"/>
      <name val="Helv"/>
      <charset val="204"/>
    </font>
    <font>
      <sz val="12"/>
      <name val="MS Sans Serif"/>
      <charset val="134"/>
    </font>
    <font>
      <u/>
      <sz val="12"/>
      <name val="Verdana"/>
      <charset val="134"/>
    </font>
    <font>
      <b/>
      <sz val="8"/>
      <color indexed="8"/>
      <name val="Helv"/>
      <charset val="134"/>
    </font>
    <font>
      <b/>
      <sz val="18"/>
      <color indexed="56"/>
      <name val="Cambria"/>
      <charset val="134"/>
    </font>
    <font>
      <sz val="11"/>
      <color indexed="10"/>
      <name val="Calibri"/>
      <charset val="134"/>
    </font>
    <font>
      <sz val="10"/>
      <name val="Arial"/>
      <charset val="134"/>
    </font>
    <font>
      <b/>
      <sz val="9"/>
      <name val="Arial"/>
      <family val="2"/>
    </font>
    <font>
      <b/>
      <sz val="16"/>
      <name val="Arial"/>
      <family val="2"/>
    </font>
    <font>
      <sz val="11"/>
      <color indexed="10"/>
      <name val="Calibri"/>
      <family val="2"/>
    </font>
    <font>
      <sz val="11"/>
      <color indexed="62"/>
      <name val="Calibri"/>
      <family val="2"/>
    </font>
    <font>
      <b/>
      <sz val="11"/>
      <color indexed="63"/>
      <name val="Calibri"/>
      <family val="2"/>
    </font>
    <font>
      <b/>
      <sz val="11"/>
      <color indexed="9"/>
      <name val="Calibri"/>
      <family val="2"/>
    </font>
    <font>
      <b/>
      <sz val="11"/>
      <color indexed="8"/>
      <name val="Calibri"/>
      <family val="2"/>
    </font>
    <font>
      <sz val="11"/>
      <color indexed="17"/>
      <name val="Calibri"/>
      <family val="2"/>
    </font>
    <font>
      <sz val="11"/>
      <color indexed="60"/>
      <name val="Calibri"/>
      <family val="2"/>
    </font>
    <font>
      <sz val="11"/>
      <color indexed="9"/>
      <name val="Calibri"/>
      <family val="2"/>
    </font>
    <font>
      <sz val="10"/>
      <name val="Times New Roman"/>
      <family val="1"/>
    </font>
    <font>
      <sz val="11"/>
      <color indexed="8"/>
      <name val="Calibri"/>
      <family val="2"/>
    </font>
    <font>
      <sz val="12"/>
      <name val="MS Sans Serif"/>
      <family val="2"/>
    </font>
    <font>
      <b/>
      <sz val="18"/>
      <color indexed="56"/>
      <name val="Cambria"/>
      <family val="1"/>
    </font>
    <font>
      <sz val="11.5"/>
      <name val="Times New Roman"/>
      <family val="1"/>
    </font>
    <font>
      <sz val="11"/>
      <color indexed="20"/>
      <name val="Calibri"/>
      <family val="2"/>
    </font>
    <font>
      <sz val="10"/>
      <color indexed="8"/>
      <name val="Arial"/>
      <family val="2"/>
    </font>
    <font>
      <b/>
      <sz val="11"/>
      <color indexed="52"/>
      <name val="Calibri"/>
      <family val="2"/>
    </font>
    <font>
      <sz val="7"/>
      <name val="Small Fonts"/>
      <family val="2"/>
    </font>
    <font>
      <b/>
      <sz val="11"/>
      <name val="Times New Roman"/>
      <family val="1"/>
    </font>
    <font>
      <sz val="10"/>
      <name val="MS Serif"/>
      <family val="1"/>
    </font>
    <font>
      <sz val="10"/>
      <color indexed="16"/>
      <name val="MS Serif"/>
      <family val="1"/>
    </font>
    <font>
      <i/>
      <sz val="11"/>
      <color indexed="23"/>
      <name val="Calibri"/>
      <family val="2"/>
    </font>
    <font>
      <sz val="8"/>
      <name val="Arial"/>
      <family val="2"/>
    </font>
    <font>
      <b/>
      <sz val="12"/>
      <name val="Arial"/>
      <family val="2"/>
    </font>
    <font>
      <b/>
      <sz val="15"/>
      <color indexed="56"/>
      <name val="Calibri"/>
      <family val="2"/>
    </font>
    <font>
      <b/>
      <sz val="13"/>
      <color indexed="56"/>
      <name val="Calibri"/>
      <family val="2"/>
    </font>
    <font>
      <b/>
      <sz val="11"/>
      <color indexed="56"/>
      <name val="Calibri"/>
      <family val="2"/>
    </font>
    <font>
      <sz val="11"/>
      <color indexed="52"/>
      <name val="Calibri"/>
      <family val="2"/>
    </font>
    <font>
      <b/>
      <sz val="10"/>
      <name val="Times New Roman"/>
      <family val="1"/>
    </font>
    <font>
      <b/>
      <sz val="9"/>
      <name val="Verdana"/>
      <family val="2"/>
    </font>
    <font>
      <b/>
      <sz val="18"/>
      <color indexed="62"/>
      <name val="Cambria"/>
      <family val="1"/>
    </font>
    <font>
      <b/>
      <sz val="12"/>
      <name val="MS Sans Serif"/>
      <family val="2"/>
    </font>
    <font>
      <u/>
      <sz val="12"/>
      <name val="Verdana"/>
      <family val="2"/>
    </font>
    <font>
      <sz val="10"/>
      <name val="Arial"/>
      <family val="2"/>
    </font>
    <font>
      <u/>
      <sz val="10"/>
      <color indexed="12"/>
      <name val="Arial"/>
      <family val="2"/>
    </font>
    <font>
      <b/>
      <sz val="12"/>
      <name val="Courier New"/>
      <family val="3"/>
    </font>
    <font>
      <sz val="11"/>
      <name val="Times New Roman"/>
      <family val="1"/>
    </font>
    <font>
      <sz val="10"/>
      <name val="Helv"/>
      <family val="2"/>
    </font>
    <font>
      <b/>
      <sz val="11"/>
      <color theme="1"/>
      <name val="Calibri"/>
      <family val="2"/>
      <scheme val="minor"/>
    </font>
    <font>
      <sz val="11"/>
      <color indexed="12"/>
      <name val="Arial"/>
      <family val="2"/>
    </font>
    <font>
      <b/>
      <sz val="10"/>
      <name val="Arial"/>
      <family val="2"/>
    </font>
    <font>
      <b/>
      <sz val="12"/>
      <color theme="1"/>
      <name val="Calibri"/>
      <family val="2"/>
      <scheme val="minor"/>
    </font>
    <font>
      <sz val="12"/>
      <color theme="1"/>
      <name val="Calibri"/>
      <family val="2"/>
      <scheme val="minor"/>
    </font>
    <font>
      <b/>
      <i/>
      <sz val="12"/>
      <color theme="1"/>
      <name val="Calibri"/>
      <family val="2"/>
      <scheme val="minor"/>
    </font>
    <font>
      <sz val="9"/>
      <name val="Arial"/>
      <family val="2"/>
    </font>
    <font>
      <sz val="11"/>
      <name val="Trebuchet MS"/>
      <family val="2"/>
    </font>
    <font>
      <sz val="11"/>
      <name val="Tahoma"/>
      <family val="2"/>
    </font>
    <font>
      <b/>
      <sz val="11"/>
      <name val="Tahoma"/>
      <family val="2"/>
    </font>
    <font>
      <sz val="11"/>
      <color rgb="FFC00000"/>
      <name val="Tahoma"/>
      <family val="2"/>
    </font>
    <font>
      <b/>
      <sz val="11"/>
      <color theme="0" tint="-0.34998626667073579"/>
      <name val="Tahoma"/>
      <family val="2"/>
    </font>
    <font>
      <sz val="10"/>
      <color theme="0" tint="-0.34998626667073579"/>
      <name val="Arial"/>
      <family val="2"/>
    </font>
    <font>
      <sz val="11"/>
      <color theme="0" tint="-0.34998626667073579"/>
      <name val="Tahoma"/>
      <family val="2"/>
    </font>
    <font>
      <sz val="11"/>
      <color rgb="FFFF0000"/>
      <name val="Tahoma"/>
      <family val="2"/>
    </font>
    <font>
      <b/>
      <sz val="12"/>
      <color rgb="FFFF0000"/>
      <name val="Arial"/>
      <family val="2"/>
    </font>
    <font>
      <sz val="11"/>
      <name val="Calibri"/>
      <family val="2"/>
    </font>
    <font>
      <b/>
      <sz val="10"/>
      <name val="Comic Sans MS"/>
      <family val="4"/>
    </font>
    <font>
      <b/>
      <sz val="8"/>
      <name val="Arial"/>
      <family val="2"/>
    </font>
    <font>
      <b/>
      <sz val="8"/>
      <name val="Trebuchet MS"/>
      <family val="2"/>
    </font>
    <font>
      <b/>
      <sz val="10"/>
      <color indexed="10"/>
      <name val="Arial"/>
      <family val="2"/>
    </font>
  </fonts>
  <fills count="56">
    <fill>
      <patternFill patternType="none"/>
    </fill>
    <fill>
      <patternFill patternType="gray125"/>
    </fill>
    <fill>
      <patternFill patternType="solid">
        <fgColor rgb="FFDDD9C3"/>
        <bgColor indexed="64"/>
      </patternFill>
    </fill>
    <fill>
      <patternFill patternType="solid">
        <fgColor rgb="FFB2A1C6"/>
        <bgColor indexed="64"/>
      </patternFill>
    </fill>
    <fill>
      <patternFill patternType="solid">
        <fgColor rgb="FFFABF8F"/>
        <bgColor indexed="64"/>
      </patternFill>
    </fill>
    <fill>
      <patternFill patternType="solid">
        <fgColor indexed="41"/>
        <bgColor indexed="64"/>
      </patternFill>
    </fill>
    <fill>
      <patternFill patternType="solid">
        <fgColor indexed="13"/>
        <bgColor indexed="64"/>
      </patternFill>
    </fill>
    <fill>
      <patternFill patternType="solid">
        <fgColor rgb="FF75923B"/>
        <bgColor indexed="64"/>
      </patternFill>
    </fill>
    <fill>
      <patternFill patternType="solid">
        <fgColor rgb="FFD99694"/>
        <bgColor indexed="64"/>
      </patternFill>
    </fill>
    <fill>
      <patternFill patternType="solid">
        <fgColor rgb="FF8EB4E2"/>
        <bgColor indexed="64"/>
      </patternFill>
    </fill>
    <fill>
      <patternFill patternType="solid">
        <fgColor rgb="FFFFFF00"/>
        <bgColor indexed="64"/>
      </patternFill>
    </fill>
    <fill>
      <patternFill patternType="solid">
        <fgColor rgb="FF00B050"/>
        <bgColor indexed="64"/>
      </patternFill>
    </fill>
    <fill>
      <patternFill patternType="solid">
        <fgColor theme="0"/>
        <bgColor indexed="64"/>
      </patternFill>
    </fill>
    <fill>
      <patternFill patternType="solid">
        <fgColor theme="3" tint="0.39988402966399123"/>
        <bgColor indexed="64"/>
      </patternFill>
    </fill>
    <fill>
      <patternFill patternType="solid">
        <fgColor indexed="9"/>
        <bgColor indexed="64"/>
      </patternFill>
    </fill>
    <fill>
      <patternFill patternType="solid">
        <fgColor indexed="43"/>
        <bgColor indexed="64"/>
      </patternFill>
    </fill>
    <fill>
      <patternFill patternType="solid">
        <fgColor theme="4" tint="0.39991454817346722"/>
        <bgColor indexed="64"/>
      </patternFill>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31"/>
        <bgColor indexed="31"/>
      </patternFill>
    </fill>
    <fill>
      <patternFill patternType="solid">
        <fgColor indexed="44"/>
        <bgColor indexed="44"/>
      </patternFill>
    </fill>
    <fill>
      <patternFill patternType="solid">
        <fgColor indexed="62"/>
        <bgColor indexed="64"/>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10"/>
        <bgColor indexed="64"/>
      </patternFill>
    </fill>
    <fill>
      <patternFill patternType="solid">
        <fgColor indexed="42"/>
        <bgColor indexed="42"/>
      </patternFill>
    </fill>
    <fill>
      <patternFill patternType="solid">
        <fgColor indexed="57"/>
        <bgColor indexed="64"/>
      </patternFill>
    </fill>
    <fill>
      <patternFill patternType="solid">
        <fgColor indexed="27"/>
        <bgColor indexed="27"/>
      </patternFill>
    </fill>
    <fill>
      <patternFill patternType="solid">
        <fgColor indexed="47"/>
        <bgColor indexed="47"/>
      </patternFill>
    </fill>
    <fill>
      <patternFill patternType="solid">
        <fgColor indexed="53"/>
        <bgColor indexed="64"/>
      </patternFill>
    </fill>
    <fill>
      <patternFill patternType="solid">
        <fgColor indexed="22"/>
        <bgColor indexed="64"/>
      </patternFill>
    </fill>
    <fill>
      <patternFill patternType="solid">
        <fgColor indexed="55"/>
        <bgColor indexed="64"/>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6"/>
        <bgColor indexed="64"/>
      </patternFill>
    </fill>
    <fill>
      <patternFill patternType="solid">
        <fgColor indexed="9"/>
        <bgColor indexed="9"/>
      </patternFill>
    </fill>
    <fill>
      <patternFill patternType="solid">
        <fgColor rgb="FF92D050"/>
        <bgColor indexed="64"/>
      </patternFill>
    </fill>
    <fill>
      <patternFill patternType="solid">
        <fgColor theme="0"/>
        <bgColor rgb="FF99FFCC"/>
      </patternFill>
    </fill>
    <fill>
      <patternFill patternType="solid">
        <fgColor theme="0"/>
        <bgColor rgb="FFC00000"/>
      </patternFill>
    </fill>
    <fill>
      <patternFill patternType="solid">
        <fgColor rgb="FF92D050"/>
        <bgColor rgb="FFC00000"/>
      </patternFill>
    </fill>
    <fill>
      <patternFill patternType="solid">
        <fgColor rgb="FF92D050"/>
        <bgColor rgb="FFFFFF00"/>
      </patternFill>
    </fill>
    <fill>
      <patternFill patternType="solid">
        <fgColor rgb="FF92D050"/>
        <bgColor rgb="FF92D050"/>
      </patternFill>
    </fill>
  </fills>
  <borders count="55">
    <border>
      <left/>
      <right/>
      <top/>
      <bottom/>
      <diagonal/>
    </border>
    <border>
      <left style="thin">
        <color auto="1"/>
      </left>
      <right style="thin">
        <color auto="1"/>
      </right>
      <top style="thin">
        <color auto="1"/>
      </top>
      <bottom style="thin">
        <color auto="1"/>
      </bottom>
      <diagonal/>
    </border>
    <border>
      <left style="medium">
        <color auto="1"/>
      </left>
      <right style="thin">
        <color auto="1"/>
      </right>
      <top/>
      <bottom/>
      <diagonal/>
    </border>
    <border>
      <left style="thin">
        <color auto="1"/>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hair">
        <color auto="1"/>
      </top>
      <bottom style="thin">
        <color auto="1"/>
      </bottom>
      <diagonal/>
    </border>
    <border>
      <left/>
      <right/>
      <top style="hair">
        <color auto="1"/>
      </top>
      <bottom style="thin">
        <color auto="1"/>
      </bottom>
      <diagonal/>
    </border>
    <border>
      <left/>
      <right style="thin">
        <color auto="1"/>
      </right>
      <top style="hair">
        <color auto="1"/>
      </top>
      <bottom style="thin">
        <color auto="1"/>
      </bottom>
      <diagonal/>
    </border>
    <border>
      <left style="thin">
        <color auto="1"/>
      </left>
      <right style="thin">
        <color auto="1"/>
      </right>
      <top/>
      <bottom style="thin">
        <color auto="1"/>
      </bottom>
      <diagonal/>
    </border>
    <border>
      <left style="thin">
        <color auto="1"/>
      </left>
      <right/>
      <top style="hair">
        <color auto="1"/>
      </top>
      <bottom style="hair">
        <color auto="1"/>
      </bottom>
      <diagonal/>
    </border>
    <border>
      <left/>
      <right/>
      <top style="hair">
        <color auto="1"/>
      </top>
      <bottom style="hair">
        <color auto="1"/>
      </bottom>
      <diagonal/>
    </border>
    <border>
      <left/>
      <right style="thin">
        <color auto="1"/>
      </right>
      <top style="hair">
        <color auto="1"/>
      </top>
      <bottom style="hair">
        <color auto="1"/>
      </bottom>
      <diagonal/>
    </border>
    <border>
      <left style="thin">
        <color auto="1"/>
      </left>
      <right style="thin">
        <color auto="1"/>
      </right>
      <top/>
      <bottom style="hair">
        <color auto="1"/>
      </bottom>
      <diagonal/>
    </border>
    <border>
      <left style="thin">
        <color auto="1"/>
      </left>
      <right style="thin">
        <color auto="1"/>
      </right>
      <top style="hair">
        <color auto="1"/>
      </top>
      <bottom style="hair">
        <color auto="1"/>
      </bottom>
      <diagonal/>
    </border>
    <border>
      <left style="hair">
        <color auto="1"/>
      </left>
      <right style="thin">
        <color auto="1"/>
      </right>
      <top style="hair">
        <color auto="1"/>
      </top>
      <bottom style="hair">
        <color auto="1"/>
      </bottom>
      <diagonal/>
    </border>
    <border>
      <left style="hair">
        <color auto="1"/>
      </left>
      <right style="hair">
        <color auto="1"/>
      </right>
      <top style="hair">
        <color auto="1"/>
      </top>
      <bottom style="hair">
        <color auto="1"/>
      </bottom>
      <diagonal/>
    </border>
    <border>
      <left/>
      <right/>
      <top style="medium">
        <color auto="1"/>
      </top>
      <bottom/>
      <diagonal/>
    </border>
    <border>
      <left style="medium">
        <color auto="1"/>
      </left>
      <right/>
      <top/>
      <bottom/>
      <diagonal/>
    </border>
    <border>
      <left style="medium">
        <color auto="1"/>
      </left>
      <right/>
      <top style="medium">
        <color auto="1"/>
      </top>
      <bottom/>
      <diagonal/>
    </border>
    <border>
      <left style="medium">
        <color auto="1"/>
      </left>
      <right/>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double">
        <color auto="1"/>
      </bottom>
      <diagonal/>
    </border>
    <border>
      <left style="thin">
        <color auto="1"/>
      </left>
      <right style="thin">
        <color auto="1"/>
      </right>
      <top style="thin">
        <color auto="1"/>
      </top>
      <bottom style="double">
        <color auto="1"/>
      </bottom>
      <diagonal/>
    </border>
    <border>
      <left/>
      <right style="thin">
        <color auto="1"/>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style="medium">
        <color auto="1"/>
      </top>
      <bottom style="medium">
        <color auto="1"/>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auto="1"/>
      </top>
      <bottom style="thin">
        <color auto="1"/>
      </bottom>
      <diagonal/>
    </border>
  </borders>
  <cellStyleXfs count="367">
    <xf numFmtId="0" fontId="0" fillId="0" borderId="0"/>
    <xf numFmtId="0" fontId="74" fillId="17" borderId="0" applyNumberFormat="0" applyBorder="0" applyAlignment="0" applyProtection="0"/>
    <xf numFmtId="0" fontId="74" fillId="18" borderId="0" applyNumberFormat="0" applyBorder="0" applyAlignment="0" applyProtection="0"/>
    <xf numFmtId="0" fontId="74" fillId="19" borderId="0" applyNumberFormat="0" applyBorder="0" applyAlignment="0" applyProtection="0"/>
    <xf numFmtId="0" fontId="74" fillId="20" borderId="0" applyNumberFormat="0" applyBorder="0" applyAlignment="0" applyProtection="0"/>
    <xf numFmtId="0" fontId="74" fillId="21" borderId="0" applyNumberFormat="0" applyBorder="0" applyAlignment="0" applyProtection="0"/>
    <xf numFmtId="0" fontId="74" fillId="22" borderId="0" applyNumberFormat="0" applyBorder="0" applyAlignment="0" applyProtection="0"/>
    <xf numFmtId="0" fontId="74" fillId="23" borderId="0" applyNumberFormat="0" applyBorder="0" applyAlignment="0" applyProtection="0"/>
    <xf numFmtId="0" fontId="74" fillId="24" borderId="0" applyNumberFormat="0" applyBorder="0" applyAlignment="0" applyProtection="0"/>
    <xf numFmtId="0" fontId="74" fillId="25" borderId="0" applyNumberFormat="0" applyBorder="0" applyAlignment="0" applyProtection="0"/>
    <xf numFmtId="0" fontId="74" fillId="20" borderId="0" applyNumberFormat="0" applyBorder="0" applyAlignment="0" applyProtection="0"/>
    <xf numFmtId="0" fontId="74" fillId="23" borderId="0" applyNumberFormat="0" applyBorder="0" applyAlignment="0" applyProtection="0"/>
    <xf numFmtId="0" fontId="74" fillId="26" borderId="0" applyNumberFormat="0" applyBorder="0" applyAlignment="0" applyProtection="0"/>
    <xf numFmtId="0" fontId="75" fillId="27" borderId="0" applyNumberFormat="0" applyBorder="0" applyAlignment="0" applyProtection="0"/>
    <xf numFmtId="0" fontId="75" fillId="24" borderId="0" applyNumberFormat="0" applyBorder="0" applyAlignment="0" applyProtection="0"/>
    <xf numFmtId="0" fontId="75" fillId="25" borderId="0" applyNumberFormat="0" applyBorder="0" applyAlignment="0" applyProtection="0"/>
    <xf numFmtId="0" fontId="75" fillId="28" borderId="0" applyNumberFormat="0" applyBorder="0" applyAlignment="0" applyProtection="0"/>
    <xf numFmtId="0" fontId="75" fillId="29" borderId="0" applyNumberFormat="0" applyBorder="0" applyAlignment="0" applyProtection="0"/>
    <xf numFmtId="0" fontId="75" fillId="30" borderId="0" applyNumberFormat="0" applyBorder="0" applyAlignment="0" applyProtection="0"/>
    <xf numFmtId="0" fontId="74" fillId="31" borderId="0" applyNumberFormat="0" applyBorder="0" applyAlignment="0" applyProtection="0"/>
    <xf numFmtId="0" fontId="74" fillId="31" borderId="0" applyNumberFormat="0" applyBorder="0" applyAlignment="0" applyProtection="0"/>
    <xf numFmtId="0" fontId="75" fillId="32" borderId="0" applyNumberFormat="0" applyBorder="0" applyAlignment="0" applyProtection="0"/>
    <xf numFmtId="0" fontId="75" fillId="33" borderId="0" applyNumberFormat="0" applyBorder="0" applyAlignment="0" applyProtection="0"/>
    <xf numFmtId="0" fontId="74" fillId="34" borderId="0" applyNumberFormat="0" applyBorder="0" applyAlignment="0" applyProtection="0"/>
    <xf numFmtId="0" fontId="74" fillId="35" borderId="0" applyNumberFormat="0" applyBorder="0" applyAlignment="0" applyProtection="0"/>
    <xf numFmtId="0" fontId="75" fillId="36" borderId="0" applyNumberFormat="0" applyBorder="0" applyAlignment="0" applyProtection="0"/>
    <xf numFmtId="0" fontId="75" fillId="37" borderId="0" applyNumberFormat="0" applyBorder="0" applyAlignment="0" applyProtection="0"/>
    <xf numFmtId="0" fontId="74" fillId="34" borderId="0" applyNumberFormat="0" applyBorder="0" applyAlignment="0" applyProtection="0"/>
    <xf numFmtId="0" fontId="74" fillId="38" borderId="0" applyNumberFormat="0" applyBorder="0" applyAlignment="0" applyProtection="0"/>
    <xf numFmtId="0" fontId="75" fillId="35" borderId="0" applyNumberFormat="0" applyBorder="0" applyAlignment="0" applyProtection="0"/>
    <xf numFmtId="0" fontId="75" fillId="39" borderId="0" applyNumberFormat="0" applyBorder="0" applyAlignment="0" applyProtection="0"/>
    <xf numFmtId="0" fontId="74" fillId="31" borderId="0" applyNumberFormat="0" applyBorder="0" applyAlignment="0" applyProtection="0"/>
    <xf numFmtId="0" fontId="74" fillId="35" borderId="0" applyNumberFormat="0" applyBorder="0" applyAlignment="0" applyProtection="0"/>
    <xf numFmtId="0" fontId="75" fillId="35" borderId="0" applyNumberFormat="0" applyBorder="0" applyAlignment="0" applyProtection="0"/>
    <xf numFmtId="0" fontId="75" fillId="28" borderId="0" applyNumberFormat="0" applyBorder="0" applyAlignment="0" applyProtection="0"/>
    <xf numFmtId="0" fontId="74" fillId="40" borderId="0" applyNumberFormat="0" applyBorder="0" applyAlignment="0" applyProtection="0"/>
    <xf numFmtId="0" fontId="74" fillId="31" borderId="0" applyNumberFormat="0" applyBorder="0" applyAlignment="0" applyProtection="0"/>
    <xf numFmtId="0" fontId="75" fillId="32" borderId="0" applyNumberFormat="0" applyBorder="0" applyAlignment="0" applyProtection="0"/>
    <xf numFmtId="0" fontId="75" fillId="29" borderId="0" applyNumberFormat="0" applyBorder="0" applyAlignment="0" applyProtection="0"/>
    <xf numFmtId="0" fontId="74" fillId="34" borderId="0" applyNumberFormat="0" applyBorder="0" applyAlignment="0" applyProtection="0"/>
    <xf numFmtId="0" fontId="74" fillId="41" borderId="0" applyNumberFormat="0" applyBorder="0" applyAlignment="0" applyProtection="0"/>
    <xf numFmtId="0" fontId="75" fillId="41" borderId="0" applyNumberFormat="0" applyBorder="0" applyAlignment="0" applyProtection="0"/>
    <xf numFmtId="0" fontId="75" fillId="42" borderId="0" applyNumberFormat="0" applyBorder="0" applyAlignment="0" applyProtection="0"/>
    <xf numFmtId="0" fontId="76" fillId="18" borderId="0" applyNumberFormat="0" applyBorder="0" applyAlignment="0" applyProtection="0"/>
    <xf numFmtId="0" fontId="77" fillId="0" borderId="0" applyFill="0" applyBorder="0" applyAlignment="0"/>
    <xf numFmtId="0" fontId="78" fillId="43" borderId="31" applyNumberFormat="0" applyAlignment="0" applyProtection="0"/>
    <xf numFmtId="0" fontId="79" fillId="44" borderId="32" applyNumberFormat="0" applyAlignment="0" applyProtection="0"/>
    <xf numFmtId="0" fontId="107" fillId="0" borderId="0"/>
    <xf numFmtId="0" fontId="107" fillId="0" borderId="0"/>
    <xf numFmtId="0" fontId="107" fillId="0" borderId="0"/>
    <xf numFmtId="0" fontId="107" fillId="0" borderId="0"/>
    <xf numFmtId="0" fontId="107" fillId="0" borderId="0"/>
    <xf numFmtId="0" fontId="107" fillId="0" borderId="0"/>
    <xf numFmtId="0" fontId="107" fillId="0" borderId="0"/>
    <xf numFmtId="0" fontId="107" fillId="0" borderId="0"/>
    <xf numFmtId="0" fontId="107" fillId="0" borderId="0"/>
    <xf numFmtId="0" fontId="107" fillId="0" borderId="0"/>
    <xf numFmtId="0" fontId="107" fillId="0" borderId="0"/>
    <xf numFmtId="0" fontId="107" fillId="0" borderId="0"/>
    <xf numFmtId="0" fontId="107" fillId="0" borderId="0"/>
    <xf numFmtId="0" fontId="107" fillId="0" borderId="0"/>
    <xf numFmtId="0" fontId="107" fillId="0" borderId="0"/>
    <xf numFmtId="0" fontId="107" fillId="0" borderId="0"/>
    <xf numFmtId="0" fontId="107" fillId="0" borderId="0"/>
    <xf numFmtId="0" fontId="107" fillId="0" borderId="0"/>
    <xf numFmtId="0" fontId="107" fillId="0" borderId="0"/>
    <xf numFmtId="0" fontId="107" fillId="0" borderId="0"/>
    <xf numFmtId="0" fontId="107" fillId="0" borderId="0"/>
    <xf numFmtId="0" fontId="107" fillId="0" borderId="0"/>
    <xf numFmtId="0" fontId="107" fillId="0" borderId="0"/>
    <xf numFmtId="0" fontId="107" fillId="0" borderId="0"/>
    <xf numFmtId="0" fontId="107" fillId="0" borderId="0"/>
    <xf numFmtId="0" fontId="107" fillId="0" borderId="0"/>
    <xf numFmtId="0" fontId="107" fillId="0" borderId="0"/>
    <xf numFmtId="0" fontId="107" fillId="0" borderId="0"/>
    <xf numFmtId="0" fontId="107" fillId="0" borderId="0"/>
    <xf numFmtId="0" fontId="107" fillId="0" borderId="0"/>
    <xf numFmtId="0" fontId="107" fillId="0" borderId="0"/>
    <xf numFmtId="0" fontId="107" fillId="0" borderId="0"/>
    <xf numFmtId="165" fontId="107" fillId="0" borderId="0" applyFont="0" applyFill="0" applyBorder="0" applyAlignment="0" applyProtection="0"/>
    <xf numFmtId="165" fontId="107" fillId="0" borderId="0" applyFont="0" applyFill="0" applyBorder="0" applyAlignment="0" applyProtection="0"/>
    <xf numFmtId="165" fontId="107" fillId="0" borderId="0" applyFont="0" applyFill="0" applyBorder="0" applyAlignment="0" applyProtection="0"/>
    <xf numFmtId="165" fontId="107" fillId="0" borderId="0" applyFont="0" applyFill="0" applyBorder="0" applyAlignment="0" applyProtection="0"/>
    <xf numFmtId="0" fontId="80" fillId="0" borderId="0" applyNumberFormat="0" applyAlignment="0">
      <alignment horizontal="left"/>
    </xf>
    <xf numFmtId="166" fontId="107" fillId="0" borderId="0" applyFont="0" applyFill="0" applyBorder="0" applyAlignment="0" applyProtection="0"/>
    <xf numFmtId="0" fontId="81" fillId="45" borderId="0" applyNumberFormat="0" applyBorder="0" applyAlignment="0" applyProtection="0"/>
    <xf numFmtId="0" fontId="81" fillId="46" borderId="0" applyNumberFormat="0" applyBorder="0" applyAlignment="0" applyProtection="0"/>
    <xf numFmtId="0" fontId="81" fillId="47" borderId="0" applyNumberFormat="0" applyBorder="0" applyAlignment="0" applyProtection="0"/>
    <xf numFmtId="0" fontId="82" fillId="0" borderId="0" applyNumberFormat="0" applyAlignment="0">
      <alignment horizontal="left"/>
    </xf>
    <xf numFmtId="0" fontId="83" fillId="0" borderId="0"/>
    <xf numFmtId="0" fontId="84" fillId="0" borderId="0" applyNumberFormat="0" applyFill="0" applyBorder="0" applyAlignment="0" applyProtection="0"/>
    <xf numFmtId="2" fontId="107" fillId="0" borderId="0" applyFont="0" applyFill="0" applyBorder="0" applyAlignment="0" applyProtection="0"/>
    <xf numFmtId="2" fontId="107" fillId="0" borderId="0" applyFont="0" applyFill="0" applyBorder="0" applyAlignment="0" applyProtection="0"/>
    <xf numFmtId="2" fontId="107" fillId="0" borderId="0" applyFont="0" applyFill="0" applyBorder="0" applyAlignment="0" applyProtection="0"/>
    <xf numFmtId="1" fontId="107" fillId="0" borderId="0"/>
    <xf numFmtId="0" fontId="85" fillId="19" borderId="0" applyNumberFormat="0" applyBorder="0" applyAlignment="0" applyProtection="0"/>
    <xf numFmtId="38" fontId="86" fillId="43" borderId="0" applyNumberFormat="0" applyBorder="0" applyAlignment="0" applyProtection="0"/>
    <xf numFmtId="0" fontId="46" fillId="0" borderId="33" applyNumberFormat="0" applyAlignment="0" applyProtection="0">
      <alignment horizontal="left" vertical="center"/>
    </xf>
    <xf numFmtId="0" fontId="46" fillId="0" borderId="10">
      <alignment horizontal="left" vertical="center"/>
    </xf>
    <xf numFmtId="0" fontId="87" fillId="0" borderId="34" applyNumberFormat="0" applyFill="0" applyAlignment="0" applyProtection="0"/>
    <xf numFmtId="0" fontId="88" fillId="0" borderId="35" applyNumberFormat="0" applyFill="0" applyAlignment="0" applyProtection="0"/>
    <xf numFmtId="0" fontId="89" fillId="0" borderId="36" applyNumberFormat="0" applyFill="0" applyAlignment="0" applyProtection="0"/>
    <xf numFmtId="0" fontId="89" fillId="0" borderId="0" applyNumberFormat="0" applyFill="0" applyBorder="0" applyAlignment="0" applyProtection="0"/>
    <xf numFmtId="10" fontId="86" fillId="48" borderId="1" applyNumberFormat="0" applyBorder="0" applyAlignment="0" applyProtection="0"/>
    <xf numFmtId="0" fontId="90" fillId="22" borderId="31" applyNumberFormat="0" applyAlignment="0" applyProtection="0"/>
    <xf numFmtId="0" fontId="91" fillId="0" borderId="37" applyNumberFormat="0" applyFill="0" applyAlignment="0" applyProtection="0"/>
    <xf numFmtId="0" fontId="92" fillId="0" borderId="0" applyProtection="0">
      <alignment horizontal="center" vertical="center"/>
    </xf>
    <xf numFmtId="167" fontId="43" fillId="0" borderId="30">
      <alignment horizontal="right"/>
    </xf>
    <xf numFmtId="0" fontId="93" fillId="0" borderId="1">
      <alignment wrapText="1"/>
    </xf>
    <xf numFmtId="0" fontId="94" fillId="15" borderId="0" applyNumberFormat="0" applyBorder="0" applyAlignment="0" applyProtection="0"/>
    <xf numFmtId="37" fontId="95" fillId="0" borderId="0"/>
    <xf numFmtId="0" fontId="107" fillId="0" borderId="0"/>
    <xf numFmtId="0" fontId="107" fillId="0" borderId="0"/>
    <xf numFmtId="0" fontId="107" fillId="0" borderId="0"/>
    <xf numFmtId="0" fontId="107" fillId="0" borderId="0"/>
    <xf numFmtId="0" fontId="107" fillId="0" borderId="0"/>
    <xf numFmtId="0" fontId="107" fillId="0" borderId="0"/>
    <xf numFmtId="0" fontId="107" fillId="0" borderId="0"/>
    <xf numFmtId="0" fontId="107" fillId="0" borderId="0"/>
    <xf numFmtId="0" fontId="37" fillId="0" borderId="0"/>
    <xf numFmtId="0" fontId="37" fillId="0" borderId="0"/>
    <xf numFmtId="0" fontId="107" fillId="0" borderId="0"/>
    <xf numFmtId="0" fontId="107" fillId="0" borderId="0"/>
    <xf numFmtId="0" fontId="96" fillId="0" borderId="0"/>
    <xf numFmtId="0" fontId="37" fillId="0" borderId="0"/>
    <xf numFmtId="0" fontId="96" fillId="0" borderId="0"/>
    <xf numFmtId="0" fontId="96" fillId="0" borderId="0"/>
    <xf numFmtId="0" fontId="107" fillId="0" borderId="0"/>
    <xf numFmtId="0" fontId="96" fillId="0" borderId="0"/>
    <xf numFmtId="0" fontId="107" fillId="0" borderId="0"/>
    <xf numFmtId="0" fontId="107" fillId="0" borderId="0"/>
    <xf numFmtId="0" fontId="37" fillId="0" borderId="0"/>
    <xf numFmtId="0" fontId="107" fillId="0" borderId="0"/>
    <xf numFmtId="0" fontId="37" fillId="0" borderId="0"/>
    <xf numFmtId="0" fontId="37" fillId="0" borderId="0"/>
    <xf numFmtId="0" fontId="37" fillId="0" borderId="0"/>
    <xf numFmtId="0" fontId="37" fillId="0" borderId="0"/>
    <xf numFmtId="0" fontId="107" fillId="0" borderId="1">
      <alignment vertical="center" wrapText="1" shrinkToFit="1"/>
    </xf>
    <xf numFmtId="0" fontId="37" fillId="0" borderId="0"/>
    <xf numFmtId="0" fontId="107" fillId="0" borderId="0"/>
    <xf numFmtId="0" fontId="37" fillId="0" borderId="0"/>
    <xf numFmtId="0" fontId="107" fillId="48" borderId="38" applyNumberFormat="0" applyFont="0" applyAlignment="0" applyProtection="0"/>
    <xf numFmtId="0" fontId="97" fillId="43" borderId="39" applyNumberFormat="0" applyAlignment="0" applyProtection="0"/>
    <xf numFmtId="10" fontId="107" fillId="0" borderId="0" applyFont="0" applyFill="0" applyBorder="0" applyAlignment="0" applyProtection="0"/>
    <xf numFmtId="10" fontId="107" fillId="0" borderId="0" applyFont="0" applyFill="0" applyBorder="0" applyAlignment="0" applyProtection="0"/>
    <xf numFmtId="10" fontId="107" fillId="0" borderId="0" applyFont="0" applyFill="0" applyBorder="0" applyAlignment="0" applyProtection="0"/>
    <xf numFmtId="9" fontId="74" fillId="0" borderId="0" applyFont="0" applyFill="0" applyBorder="0" applyAlignment="0" applyProtection="0"/>
    <xf numFmtId="168" fontId="98" fillId="0" borderId="0" applyNumberFormat="0" applyFill="0" applyBorder="0" applyAlignment="0" applyProtection="0">
      <alignment horizontal="left"/>
    </xf>
    <xf numFmtId="0" fontId="99" fillId="0" borderId="0" applyNumberFormat="0" applyFill="0" applyBorder="0" applyAlignment="0" applyProtection="0"/>
    <xf numFmtId="0" fontId="100" fillId="0" borderId="1">
      <alignment horizontal="center"/>
    </xf>
    <xf numFmtId="0" fontId="101" fillId="0" borderId="0"/>
    <xf numFmtId="0" fontId="100" fillId="0" borderId="0">
      <alignment horizontal="center" vertical="center"/>
    </xf>
    <xf numFmtId="0" fontId="102" fillId="0" borderId="0" applyNumberFormat="0" applyFill="0">
      <alignment horizontal="left" vertical="center"/>
    </xf>
    <xf numFmtId="0" fontId="103" fillId="0" borderId="1">
      <alignment horizontal="center" vertical="center" wrapText="1"/>
    </xf>
    <xf numFmtId="40" fontId="104" fillId="0" borderId="0" applyBorder="0">
      <alignment horizontal="right"/>
    </xf>
    <xf numFmtId="169" fontId="107" fillId="0" borderId="0" applyFont="0" applyFill="0" applyBorder="0" applyAlignment="0" applyProtection="0"/>
    <xf numFmtId="0" fontId="107" fillId="0" borderId="0"/>
    <xf numFmtId="40" fontId="48" fillId="0" borderId="0"/>
    <xf numFmtId="0" fontId="105" fillId="0" borderId="0" applyNumberFormat="0" applyFill="0" applyBorder="0" applyAlignment="0" applyProtection="0"/>
    <xf numFmtId="0" fontId="81" fillId="0" borderId="40" applyNumberFormat="0" applyFill="0" applyAlignment="0" applyProtection="0"/>
    <xf numFmtId="0" fontId="107" fillId="0" borderId="5">
      <alignment horizontal="center"/>
    </xf>
    <xf numFmtId="0" fontId="106" fillId="0" borderId="0" applyNumberFormat="0" applyFill="0" applyBorder="0" applyAlignment="0" applyProtection="0"/>
    <xf numFmtId="0" fontId="37" fillId="0" borderId="0"/>
    <xf numFmtId="164" fontId="2" fillId="0" borderId="0" applyFont="0" applyFill="0" applyBorder="0" applyAlignment="0" applyProtection="0">
      <alignment vertical="center"/>
    </xf>
    <xf numFmtId="0" fontId="142" fillId="0" borderId="0"/>
    <xf numFmtId="0" fontId="119" fillId="35" borderId="0" applyNumberFormat="0" applyBorder="0" applyAlignment="0" applyProtection="0"/>
    <xf numFmtId="0" fontId="120" fillId="0" borderId="0" applyNumberFormat="0" applyFill="0">
      <alignment horizontal="left" vertical="center"/>
    </xf>
    <xf numFmtId="0" fontId="119" fillId="19" borderId="0" applyNumberFormat="0" applyBorder="0" applyAlignment="0" applyProtection="0"/>
    <xf numFmtId="0" fontId="119" fillId="31" borderId="0" applyNumberFormat="0" applyBorder="0" applyAlignment="0" applyProtection="0"/>
    <xf numFmtId="0" fontId="142" fillId="0" borderId="0"/>
    <xf numFmtId="0" fontId="117" fillId="25" borderId="0" applyNumberFormat="0" applyBorder="0" applyAlignment="0" applyProtection="0"/>
    <xf numFmtId="169" fontId="142" fillId="0" borderId="0" applyFont="0" applyFill="0" applyBorder="0" applyAlignment="0" applyProtection="0"/>
    <xf numFmtId="0" fontId="121" fillId="0" borderId="0" applyNumberFormat="0" applyFill="0" applyBorder="0" applyAlignment="0" applyProtection="0"/>
    <xf numFmtId="0" fontId="119" fillId="24" borderId="0" applyNumberFormat="0" applyBorder="0" applyAlignment="0" applyProtection="0"/>
    <xf numFmtId="0" fontId="118" fillId="0" borderId="0"/>
    <xf numFmtId="0" fontId="142" fillId="0" borderId="0"/>
    <xf numFmtId="0" fontId="119" fillId="20" borderId="0" applyNumberFormat="0" applyBorder="0" applyAlignment="0" applyProtection="0"/>
    <xf numFmtId="0" fontId="142" fillId="0" borderId="0"/>
    <xf numFmtId="0" fontId="117" fillId="28" borderId="0" applyNumberFormat="0" applyBorder="0" applyAlignment="0" applyProtection="0"/>
    <xf numFmtId="0" fontId="119" fillId="20" borderId="0" applyNumberFormat="0" applyBorder="0" applyAlignment="0" applyProtection="0"/>
    <xf numFmtId="0" fontId="117" fillId="28" borderId="0" applyNumberFormat="0" applyBorder="0" applyAlignment="0" applyProtection="0"/>
    <xf numFmtId="0" fontId="119" fillId="17" borderId="0" applyNumberFormat="0" applyBorder="0" applyAlignment="0" applyProtection="0"/>
    <xf numFmtId="0" fontId="119" fillId="18" borderId="0" applyNumberFormat="0" applyBorder="0" applyAlignment="0" applyProtection="0"/>
    <xf numFmtId="0" fontId="117" fillId="27" borderId="0" applyNumberFormat="0" applyBorder="0" applyAlignment="0" applyProtection="0"/>
    <xf numFmtId="0" fontId="119" fillId="21" borderId="0" applyNumberFormat="0" applyBorder="0" applyAlignment="0" applyProtection="0"/>
    <xf numFmtId="0" fontId="117" fillId="24" borderId="0" applyNumberFormat="0" applyBorder="0" applyAlignment="0" applyProtection="0"/>
    <xf numFmtId="0" fontId="119" fillId="22" borderId="0" applyNumberFormat="0" applyBorder="0" applyAlignment="0" applyProtection="0"/>
    <xf numFmtId="0" fontId="119" fillId="23" borderId="0" applyNumberFormat="0" applyBorder="0" applyAlignment="0" applyProtection="0"/>
    <xf numFmtId="0" fontId="119" fillId="25" borderId="0" applyNumberFormat="0" applyBorder="0" applyAlignment="0" applyProtection="0"/>
    <xf numFmtId="0" fontId="119" fillId="23" borderId="0" applyNumberFormat="0" applyBorder="0" applyAlignment="0" applyProtection="0"/>
    <xf numFmtId="0" fontId="119" fillId="26" borderId="0" applyNumberFormat="0" applyBorder="0" applyAlignment="0" applyProtection="0"/>
    <xf numFmtId="0" fontId="117" fillId="29" borderId="0" applyNumberFormat="0" applyBorder="0" applyAlignment="0" applyProtection="0"/>
    <xf numFmtId="0" fontId="117" fillId="30" borderId="0" applyNumberFormat="0" applyBorder="0" applyAlignment="0" applyProtection="0"/>
    <xf numFmtId="0" fontId="119" fillId="31" borderId="0" applyNumberFormat="0" applyBorder="0" applyAlignment="0" applyProtection="0"/>
    <xf numFmtId="0" fontId="117" fillId="32" borderId="0" applyNumberFormat="0" applyBorder="0" applyAlignment="0" applyProtection="0"/>
    <xf numFmtId="0" fontId="117" fillId="33" borderId="0" applyNumberFormat="0" applyBorder="0" applyAlignment="0" applyProtection="0"/>
    <xf numFmtId="0" fontId="119" fillId="34" borderId="0" applyNumberFormat="0" applyBorder="0" applyAlignment="0" applyProtection="0"/>
    <xf numFmtId="0" fontId="117" fillId="36" borderId="0" applyNumberFormat="0" applyBorder="0" applyAlignment="0" applyProtection="0"/>
    <xf numFmtId="0" fontId="117" fillId="37" borderId="0" applyNumberFormat="0" applyBorder="0" applyAlignment="0" applyProtection="0"/>
    <xf numFmtId="0" fontId="119" fillId="34" borderId="0" applyNumberFormat="0" applyBorder="0" applyAlignment="0" applyProtection="0"/>
    <xf numFmtId="0" fontId="117" fillId="29" borderId="0" applyNumberFormat="0" applyBorder="0" applyAlignment="0" applyProtection="0"/>
    <xf numFmtId="0" fontId="142" fillId="0" borderId="0"/>
    <xf numFmtId="0" fontId="119" fillId="38" borderId="0" applyNumberFormat="0" applyBorder="0" applyAlignment="0" applyProtection="0"/>
    <xf numFmtId="0" fontId="117" fillId="35" borderId="0" applyNumberFormat="0" applyBorder="0" applyAlignment="0" applyProtection="0"/>
    <xf numFmtId="0" fontId="117" fillId="39" borderId="0" applyNumberFormat="0" applyBorder="0" applyAlignment="0" applyProtection="0"/>
    <xf numFmtId="0" fontId="119" fillId="31" borderId="0" applyNumberFormat="0" applyBorder="0" applyAlignment="0" applyProtection="0"/>
    <xf numFmtId="0" fontId="119" fillId="35" borderId="0" applyNumberFormat="0" applyBorder="0" applyAlignment="0" applyProtection="0"/>
    <xf numFmtId="0" fontId="117" fillId="35" borderId="0" applyNumberFormat="0" applyBorder="0" applyAlignment="0" applyProtection="0"/>
    <xf numFmtId="0" fontId="119" fillId="40" borderId="0" applyNumberFormat="0" applyBorder="0" applyAlignment="0" applyProtection="0"/>
    <xf numFmtId="0" fontId="119" fillId="31" borderId="0" applyNumberFormat="0" applyBorder="0" applyAlignment="0" applyProtection="0"/>
    <xf numFmtId="0" fontId="117" fillId="32" borderId="0" applyNumberFormat="0" applyBorder="0" applyAlignment="0" applyProtection="0"/>
    <xf numFmtId="0" fontId="119" fillId="34" borderId="0" applyNumberFormat="0" applyBorder="0" applyAlignment="0" applyProtection="0"/>
    <xf numFmtId="0" fontId="119" fillId="41" borderId="0" applyNumberFormat="0" applyBorder="0" applyAlignment="0" applyProtection="0"/>
    <xf numFmtId="0" fontId="117" fillId="41" borderId="0" applyNumberFormat="0" applyBorder="0" applyAlignment="0" applyProtection="0"/>
    <xf numFmtId="0" fontId="117" fillId="42" borderId="0" applyNumberFormat="0" applyBorder="0" applyAlignment="0" applyProtection="0"/>
    <xf numFmtId="0" fontId="123" fillId="18" borderId="0" applyNumberFormat="0" applyBorder="0" applyAlignment="0" applyProtection="0"/>
    <xf numFmtId="0" fontId="124" fillId="0" borderId="0" applyFill="0" applyBorder="0" applyAlignment="0"/>
    <xf numFmtId="0" fontId="142" fillId="0" borderId="0"/>
    <xf numFmtId="0" fontId="125" fillId="43" borderId="31" applyNumberFormat="0" applyAlignment="0" applyProtection="0"/>
    <xf numFmtId="37" fontId="126" fillId="0" borderId="0"/>
    <xf numFmtId="0" fontId="113" fillId="44" borderId="32" applyNumberFormat="0" applyAlignment="0" applyProtection="0"/>
    <xf numFmtId="0" fontId="142" fillId="0" borderId="0"/>
    <xf numFmtId="0" fontId="142" fillId="0" borderId="0"/>
    <xf numFmtId="0" fontId="142" fillId="0" borderId="0"/>
    <xf numFmtId="0" fontId="142" fillId="0" borderId="0"/>
    <xf numFmtId="0" fontId="142" fillId="0" borderId="0"/>
    <xf numFmtId="0" fontId="142" fillId="0" borderId="0"/>
    <xf numFmtId="0" fontId="142" fillId="0" borderId="0"/>
    <xf numFmtId="0" fontId="142" fillId="0" borderId="0"/>
    <xf numFmtId="40" fontId="127" fillId="0" borderId="0"/>
    <xf numFmtId="0" fontId="142" fillId="0" borderId="0"/>
    <xf numFmtId="0" fontId="142" fillId="0" borderId="0"/>
    <xf numFmtId="0" fontId="142" fillId="0" borderId="0"/>
    <xf numFmtId="0" fontId="142" fillId="0" borderId="0"/>
    <xf numFmtId="0" fontId="109" fillId="0" borderId="0" applyProtection="0">
      <alignment horizontal="center" vertical="center"/>
    </xf>
    <xf numFmtId="0" fontId="142" fillId="0" borderId="0"/>
    <xf numFmtId="0" fontId="142" fillId="0" borderId="0"/>
    <xf numFmtId="0" fontId="142" fillId="0" borderId="0"/>
    <xf numFmtId="0" fontId="142" fillId="0" borderId="0"/>
    <xf numFmtId="0" fontId="142" fillId="0" borderId="0"/>
    <xf numFmtId="0" fontId="142" fillId="0" borderId="0"/>
    <xf numFmtId="0" fontId="142" fillId="0" borderId="0"/>
    <xf numFmtId="0" fontId="142" fillId="0" borderId="0"/>
    <xf numFmtId="0" fontId="142" fillId="0" borderId="0"/>
    <xf numFmtId="0" fontId="111" fillId="22" borderId="31" applyNumberFormat="0" applyAlignment="0" applyProtection="0"/>
    <xf numFmtId="43" fontId="142" fillId="0" borderId="0" applyFont="0" applyFill="0" applyBorder="0" applyAlignment="0" applyProtection="0"/>
    <xf numFmtId="43" fontId="142" fillId="0" borderId="0" applyFont="0" applyFill="0" applyBorder="0" applyAlignment="0" applyProtection="0"/>
    <xf numFmtId="0" fontId="142" fillId="48" borderId="38" applyNumberFormat="0" applyFont="0" applyAlignment="0" applyProtection="0"/>
    <xf numFmtId="43" fontId="142" fillId="0" borderId="0" applyFont="0" applyFill="0" applyBorder="0" applyAlignment="0" applyProtection="0"/>
    <xf numFmtId="43" fontId="142" fillId="0" borderId="0" applyFont="0" applyFill="0" applyBorder="0" applyAlignment="0" applyProtection="0"/>
    <xf numFmtId="0" fontId="128" fillId="0" borderId="0" applyNumberFormat="0" applyAlignment="0">
      <alignment horizontal="left"/>
    </xf>
    <xf numFmtId="166" fontId="142" fillId="0" borderId="0" applyFont="0" applyFill="0" applyBorder="0" applyAlignment="0" applyProtection="0"/>
    <xf numFmtId="0" fontId="114" fillId="45" borderId="0" applyNumberFormat="0" applyBorder="0" applyAlignment="0" applyProtection="0"/>
    <xf numFmtId="0" fontId="114" fillId="46" borderId="0" applyNumberFormat="0" applyBorder="0" applyAlignment="0" applyProtection="0"/>
    <xf numFmtId="0" fontId="114" fillId="47" borderId="0" applyNumberFormat="0" applyBorder="0" applyAlignment="0" applyProtection="0"/>
    <xf numFmtId="0" fontId="129" fillId="0" borderId="0" applyNumberFormat="0" applyAlignment="0">
      <alignment horizontal="left"/>
    </xf>
    <xf numFmtId="0" fontId="119" fillId="0" borderId="0"/>
    <xf numFmtId="0" fontId="130" fillId="0" borderId="0" applyNumberFormat="0" applyFill="0" applyBorder="0" applyAlignment="0" applyProtection="0"/>
    <xf numFmtId="2" fontId="142" fillId="0" borderId="0" applyFont="0" applyFill="0" applyBorder="0" applyAlignment="0" applyProtection="0"/>
    <xf numFmtId="2" fontId="142" fillId="0" borderId="0" applyFont="0" applyFill="0" applyBorder="0" applyAlignment="0" applyProtection="0"/>
    <xf numFmtId="2" fontId="142" fillId="0" borderId="0" applyFont="0" applyFill="0" applyBorder="0" applyAlignment="0" applyProtection="0"/>
    <xf numFmtId="1" fontId="142" fillId="0" borderId="0"/>
    <xf numFmtId="0" fontId="115" fillId="19" borderId="0" applyNumberFormat="0" applyBorder="0" applyAlignment="0" applyProtection="0"/>
    <xf numFmtId="38" fontId="131" fillId="43" borderId="0" applyNumberFormat="0" applyBorder="0" applyAlignment="0" applyProtection="0"/>
    <xf numFmtId="0" fontId="132" fillId="0" borderId="33" applyNumberFormat="0" applyAlignment="0" applyProtection="0">
      <alignment horizontal="left" vertical="center"/>
    </xf>
    <xf numFmtId="0" fontId="132" fillId="0" borderId="10">
      <alignment horizontal="left" vertical="center"/>
    </xf>
    <xf numFmtId="0" fontId="133" fillId="0" borderId="34" applyNumberFormat="0" applyFill="0" applyAlignment="0" applyProtection="0"/>
    <xf numFmtId="0" fontId="134" fillId="0" borderId="35" applyNumberFormat="0" applyFill="0" applyAlignment="0" applyProtection="0"/>
    <xf numFmtId="0" fontId="135" fillId="0" borderId="36" applyNumberFormat="0" applyFill="0" applyAlignment="0" applyProtection="0"/>
    <xf numFmtId="0" fontId="135" fillId="0" borderId="0" applyNumberFormat="0" applyFill="0" applyBorder="0" applyAlignment="0" applyProtection="0"/>
    <xf numFmtId="10" fontId="131" fillId="48" borderId="1" applyNumberFormat="0" applyBorder="0" applyAlignment="0" applyProtection="0"/>
    <xf numFmtId="0" fontId="136" fillId="0" borderId="37" applyNumberFormat="0" applyFill="0" applyAlignment="0" applyProtection="0"/>
    <xf numFmtId="0" fontId="142" fillId="0" borderId="5">
      <alignment horizontal="center"/>
    </xf>
    <xf numFmtId="167" fontId="137" fillId="0" borderId="30">
      <alignment horizontal="right"/>
    </xf>
    <xf numFmtId="0" fontId="138" fillId="0" borderId="1">
      <alignment wrapText="1"/>
    </xf>
    <xf numFmtId="0" fontId="116" fillId="15" borderId="0" applyNumberFormat="0" applyBorder="0" applyAlignment="0" applyProtection="0"/>
    <xf numFmtId="0" fontId="142" fillId="0" borderId="0"/>
    <xf numFmtId="0" fontId="142" fillId="0" borderId="0"/>
    <xf numFmtId="0" fontId="142" fillId="0" borderId="0"/>
    <xf numFmtId="9" fontId="119" fillId="0" borderId="0" applyFont="0" applyFill="0" applyBorder="0" applyAlignment="0" applyProtection="0"/>
    <xf numFmtId="0" fontId="142" fillId="0" borderId="0"/>
    <xf numFmtId="0" fontId="118" fillId="0" borderId="0"/>
    <xf numFmtId="0" fontId="142" fillId="0" borderId="0"/>
    <xf numFmtId="0" fontId="122" fillId="0" borderId="0"/>
    <xf numFmtId="0" fontId="118" fillId="0" borderId="0"/>
    <xf numFmtId="0" fontId="122" fillId="0" borderId="0"/>
    <xf numFmtId="0" fontId="142" fillId="0" borderId="0"/>
    <xf numFmtId="0" fontId="142" fillId="0" borderId="0"/>
    <xf numFmtId="0" fontId="118" fillId="0" borderId="0"/>
    <xf numFmtId="0" fontId="142" fillId="0" borderId="0"/>
    <xf numFmtId="0" fontId="112" fillId="43" borderId="39" applyNumberFormat="0" applyAlignment="0" applyProtection="0"/>
    <xf numFmtId="10" fontId="142" fillId="0" borderId="0" applyFont="0" applyFill="0" applyBorder="0" applyAlignment="0" applyProtection="0"/>
    <xf numFmtId="10" fontId="142" fillId="0" borderId="0" applyFont="0" applyFill="0" applyBorder="0" applyAlignment="0" applyProtection="0"/>
    <xf numFmtId="10" fontId="142" fillId="0" borderId="0" applyFont="0" applyFill="0" applyBorder="0" applyAlignment="0" applyProtection="0"/>
    <xf numFmtId="0" fontId="139" fillId="0" borderId="0" applyNumberFormat="0" applyFill="0" applyBorder="0" applyAlignment="0" applyProtection="0"/>
    <xf numFmtId="0" fontId="140" fillId="0" borderId="1">
      <alignment horizontal="center"/>
    </xf>
    <xf numFmtId="0" fontId="140" fillId="0" borderId="0">
      <alignment horizontal="center" vertical="center"/>
    </xf>
    <xf numFmtId="0" fontId="141" fillId="0" borderId="1">
      <alignment horizontal="center" vertical="center" wrapText="1"/>
    </xf>
    <xf numFmtId="0" fontId="142" fillId="0" borderId="0"/>
    <xf numFmtId="0" fontId="114" fillId="0" borderId="40" applyNumberFormat="0" applyFill="0" applyAlignment="0" applyProtection="0"/>
    <xf numFmtId="0" fontId="110" fillId="0" borderId="0" applyNumberFormat="0" applyFill="0" applyBorder="0" applyAlignment="0" applyProtection="0"/>
    <xf numFmtId="43" fontId="142" fillId="0" borderId="0" applyFont="0" applyFill="0" applyBorder="0" applyAlignment="0" applyProtection="0"/>
    <xf numFmtId="43" fontId="142" fillId="0" borderId="0" applyFont="0" applyFill="0" applyBorder="0" applyAlignment="0" applyProtection="0"/>
    <xf numFmtId="43" fontId="142" fillId="0" borderId="0" applyFont="0" applyFill="0" applyBorder="0" applyAlignment="0" applyProtection="0"/>
    <xf numFmtId="43" fontId="142" fillId="0" borderId="0" applyFont="0" applyFill="0" applyBorder="0" applyAlignment="0" applyProtection="0"/>
    <xf numFmtId="43" fontId="142" fillId="0" borderId="0" applyFont="0" applyFill="0" applyBorder="0" applyAlignment="0" applyProtection="0"/>
    <xf numFmtId="0" fontId="128" fillId="0" borderId="0" applyNumberFormat="0" applyAlignment="0">
      <alignment horizontal="left"/>
    </xf>
    <xf numFmtId="166" fontId="142" fillId="0" borderId="0" applyFont="0" applyFill="0" applyBorder="0" applyAlignment="0" applyProtection="0"/>
    <xf numFmtId="166" fontId="142" fillId="0" borderId="0" applyFont="0" applyFill="0" applyBorder="0" applyAlignment="0" applyProtection="0"/>
    <xf numFmtId="166" fontId="142" fillId="0" borderId="0" applyFont="0" applyFill="0" applyBorder="0" applyAlignment="0" applyProtection="0"/>
    <xf numFmtId="0" fontId="129" fillId="0" borderId="0" applyNumberFormat="0" applyAlignment="0">
      <alignment horizontal="left"/>
    </xf>
    <xf numFmtId="179" fontId="142" fillId="0" borderId="0" applyFont="0" applyFill="0" applyBorder="0" applyAlignment="0" applyProtection="0"/>
    <xf numFmtId="38" fontId="131" fillId="43" borderId="0" applyNumberFormat="0" applyBorder="0" applyAlignment="0" applyProtection="0"/>
    <xf numFmtId="0" fontId="143" fillId="0" borderId="0" applyNumberFormat="0" applyFill="0" applyBorder="0" applyAlignment="0" applyProtection="0">
      <alignment vertical="top"/>
      <protection locked="0"/>
    </xf>
    <xf numFmtId="10" fontId="131" fillId="48" borderId="41" applyNumberFormat="0" applyBorder="0" applyAlignment="0" applyProtection="0"/>
    <xf numFmtId="0" fontId="109" fillId="0" borderId="0" applyProtection="0">
      <alignment horizontal="center" vertical="center"/>
    </xf>
    <xf numFmtId="0" fontId="144" fillId="0" borderId="0">
      <alignment vertical="top"/>
    </xf>
    <xf numFmtId="167" fontId="137" fillId="0" borderId="30">
      <alignment horizontal="right"/>
    </xf>
    <xf numFmtId="37" fontId="126" fillId="0" borderId="0"/>
    <xf numFmtId="0" fontId="145" fillId="0" borderId="0"/>
    <xf numFmtId="0" fontId="145" fillId="0" borderId="0"/>
    <xf numFmtId="0" fontId="145" fillId="0" borderId="0"/>
    <xf numFmtId="0" fontId="145" fillId="0" borderId="0"/>
    <xf numFmtId="0" fontId="145" fillId="0" borderId="0"/>
    <xf numFmtId="0" fontId="145" fillId="0" borderId="0"/>
    <xf numFmtId="0" fontId="142" fillId="0" borderId="0"/>
    <xf numFmtId="0" fontId="145" fillId="0" borderId="0"/>
    <xf numFmtId="0" fontId="145" fillId="0" borderId="0"/>
    <xf numFmtId="0" fontId="119" fillId="0" borderId="0"/>
    <xf numFmtId="0" fontId="119" fillId="0" borderId="0"/>
    <xf numFmtId="0" fontId="119" fillId="0" borderId="0"/>
    <xf numFmtId="0" fontId="119" fillId="0" borderId="0"/>
    <xf numFmtId="0" fontId="119" fillId="0" borderId="0"/>
    <xf numFmtId="0" fontId="142" fillId="0" borderId="0"/>
    <xf numFmtId="0" fontId="142" fillId="0" borderId="0"/>
    <xf numFmtId="0" fontId="142" fillId="0" borderId="0"/>
    <xf numFmtId="0" fontId="142" fillId="0" borderId="0"/>
    <xf numFmtId="0" fontId="142" fillId="0" borderId="0"/>
    <xf numFmtId="0" fontId="142" fillId="0" borderId="0"/>
    <xf numFmtId="0" fontId="142" fillId="0" borderId="0"/>
    <xf numFmtId="0" fontId="142" fillId="0" borderId="0"/>
    <xf numFmtId="0" fontId="145" fillId="0" borderId="0"/>
    <xf numFmtId="0" fontId="142" fillId="0" borderId="0"/>
    <xf numFmtId="9" fontId="145" fillId="0" borderId="0" applyFont="0" applyFill="0" applyBorder="0" applyAlignment="0" applyProtection="0"/>
    <xf numFmtId="9" fontId="142" fillId="0" borderId="0" applyFont="0" applyFill="0" applyBorder="0" applyAlignment="0" applyProtection="0"/>
    <xf numFmtId="9" fontId="142" fillId="0" borderId="0" applyFont="0" applyFill="0" applyBorder="0" applyAlignment="0" applyProtection="0"/>
    <xf numFmtId="9" fontId="145" fillId="0" borderId="0" applyFont="0" applyFill="0" applyBorder="0" applyAlignment="0" applyProtection="0"/>
    <xf numFmtId="9" fontId="142" fillId="0" borderId="0" applyFont="0" applyFill="0" applyBorder="0" applyAlignment="0" applyProtection="0"/>
    <xf numFmtId="9" fontId="145" fillId="0" borderId="0" applyFont="0" applyFill="0" applyBorder="0" applyAlignment="0" applyProtection="0"/>
    <xf numFmtId="9" fontId="142" fillId="0" borderId="0" applyFont="0" applyFill="0" applyBorder="0" applyAlignment="0" applyProtection="0"/>
    <xf numFmtId="0" fontId="146" fillId="0" borderId="0"/>
    <xf numFmtId="0" fontId="146" fillId="0" borderId="0"/>
    <xf numFmtId="0" fontId="140" fillId="0" borderId="41">
      <alignment horizontal="center"/>
    </xf>
    <xf numFmtId="0" fontId="140" fillId="0" borderId="41">
      <alignment horizontal="center"/>
    </xf>
    <xf numFmtId="0" fontId="140" fillId="0" borderId="0">
      <alignment horizontal="center" vertical="center"/>
    </xf>
    <xf numFmtId="0" fontId="120" fillId="49" borderId="0" applyNumberFormat="0" applyFill="0">
      <alignment horizontal="left" vertical="center"/>
    </xf>
    <xf numFmtId="169" fontId="142" fillId="0" borderId="0" applyFont="0" applyFill="0" applyBorder="0" applyAlignment="0" applyProtection="0"/>
    <xf numFmtId="0" fontId="142" fillId="0" borderId="0"/>
    <xf numFmtId="180" fontId="108" fillId="0" borderId="41">
      <alignment horizontal="center" vertical="center"/>
    </xf>
    <xf numFmtId="180" fontId="108" fillId="0" borderId="41">
      <alignment horizontal="center" vertical="center"/>
    </xf>
    <xf numFmtId="0" fontId="138" fillId="0" borderId="41">
      <alignment wrapText="1"/>
    </xf>
    <xf numFmtId="0" fontId="122" fillId="0" borderId="0"/>
    <xf numFmtId="0" fontId="140" fillId="0" borderId="41">
      <alignment horizontal="center"/>
    </xf>
    <xf numFmtId="0" fontId="141" fillId="0" borderId="41">
      <alignment horizontal="center" vertical="center" wrapText="1"/>
    </xf>
    <xf numFmtId="0" fontId="1" fillId="0" borderId="0"/>
    <xf numFmtId="0" fontId="142" fillId="0" borderId="0">
      <protection locked="0"/>
    </xf>
    <xf numFmtId="0" fontId="163" fillId="0" borderId="0">
      <alignment vertical="center"/>
    </xf>
  </cellStyleXfs>
  <cellXfs count="836">
    <xf numFmtId="0" fontId="0" fillId="0" borderId="0" xfId="0"/>
    <xf numFmtId="0" fontId="0" fillId="0" borderId="1" xfId="0" applyBorder="1"/>
    <xf numFmtId="0" fontId="3" fillId="0" borderId="1" xfId="0" applyFont="1" applyBorder="1" applyAlignment="1">
      <alignment horizontal="center" vertical="center"/>
    </xf>
    <xf numFmtId="0" fontId="0" fillId="0" borderId="0" xfId="0" applyAlignment="1">
      <alignment vertical="center"/>
    </xf>
    <xf numFmtId="0" fontId="0" fillId="0" borderId="0" xfId="120" applyFont="1"/>
    <xf numFmtId="0" fontId="0" fillId="0" borderId="0" xfId="120" applyFont="1" applyAlignment="1">
      <alignment horizontal="center"/>
    </xf>
    <xf numFmtId="0" fontId="4" fillId="0" borderId="0" xfId="120" applyFont="1" applyAlignment="1">
      <alignment horizontal="center"/>
    </xf>
    <xf numFmtId="0" fontId="0" fillId="3" borderId="1" xfId="120" applyFont="1" applyFill="1" applyBorder="1" applyAlignment="1">
      <alignment horizontal="center"/>
    </xf>
    <xf numFmtId="0" fontId="0" fillId="4" borderId="1" xfId="120" applyFont="1" applyFill="1" applyBorder="1" applyAlignment="1">
      <alignment horizontal="center"/>
    </xf>
    <xf numFmtId="0" fontId="0" fillId="2" borderId="1" xfId="120" applyFont="1" applyFill="1" applyBorder="1"/>
    <xf numFmtId="0" fontId="0" fillId="2" borderId="1" xfId="120" applyFont="1" applyFill="1" applyBorder="1" applyAlignment="1">
      <alignment horizontal="center" wrapText="1"/>
    </xf>
    <xf numFmtId="2" fontId="5" fillId="2" borderId="1" xfId="120" applyNumberFormat="1" applyFont="1" applyFill="1" applyBorder="1" applyAlignment="1">
      <alignment horizontal="center" vertical="top" wrapText="1"/>
    </xf>
    <xf numFmtId="0" fontId="0" fillId="3" borderId="1" xfId="120" applyFont="1" applyFill="1" applyBorder="1" applyAlignment="1">
      <alignment horizontal="center" wrapText="1"/>
    </xf>
    <xf numFmtId="2" fontId="5" fillId="3" borderId="1" xfId="120" applyNumberFormat="1" applyFont="1" applyFill="1" applyBorder="1" applyAlignment="1">
      <alignment horizontal="center" vertical="top" wrapText="1"/>
    </xf>
    <xf numFmtId="0" fontId="0" fillId="4" borderId="1" xfId="120" applyFont="1" applyFill="1" applyBorder="1" applyAlignment="1">
      <alignment horizontal="center" wrapText="1"/>
    </xf>
    <xf numFmtId="0" fontId="0" fillId="5" borderId="2" xfId="120" applyFont="1" applyFill="1" applyBorder="1"/>
    <xf numFmtId="0" fontId="0" fillId="5" borderId="3" xfId="120" applyFont="1" applyFill="1" applyBorder="1" applyAlignment="1">
      <alignment horizontal="center"/>
    </xf>
    <xf numFmtId="0" fontId="0" fillId="0" borderId="1" xfId="120" applyFont="1" applyBorder="1"/>
    <xf numFmtId="2" fontId="0" fillId="0" borderId="1" xfId="120" applyNumberFormat="1" applyFont="1" applyBorder="1" applyAlignment="1">
      <alignment horizontal="center"/>
    </xf>
    <xf numFmtId="0" fontId="0" fillId="0" borderId="1" xfId="120" applyFont="1" applyBorder="1" applyAlignment="1">
      <alignment horizontal="center"/>
    </xf>
    <xf numFmtId="2" fontId="7" fillId="0" borderId="1" xfId="120" applyNumberFormat="1" applyFont="1" applyBorder="1"/>
    <xf numFmtId="0" fontId="0" fillId="7" borderId="1" xfId="120" applyFont="1" applyFill="1" applyBorder="1" applyAlignment="1">
      <alignment horizontal="center"/>
    </xf>
    <xf numFmtId="0" fontId="0" fillId="8" borderId="1" xfId="120" applyFont="1" applyFill="1" applyBorder="1" applyAlignment="1">
      <alignment horizontal="center"/>
    </xf>
    <xf numFmtId="2" fontId="5" fillId="4" borderId="1" xfId="120" applyNumberFormat="1" applyFont="1" applyFill="1" applyBorder="1" applyAlignment="1">
      <alignment horizontal="center" vertical="top" wrapText="1"/>
    </xf>
    <xf numFmtId="0" fontId="0" fillId="7" borderId="1" xfId="120" applyFont="1" applyFill="1" applyBorder="1" applyAlignment="1">
      <alignment horizontal="center" wrapText="1"/>
    </xf>
    <xf numFmtId="0" fontId="0" fillId="8" borderId="1" xfId="120" applyFont="1" applyFill="1" applyBorder="1" applyAlignment="1">
      <alignment horizontal="center" wrapText="1"/>
    </xf>
    <xf numFmtId="170" fontId="0" fillId="0" borderId="1" xfId="120" applyNumberFormat="1" applyFont="1" applyBorder="1" applyAlignment="1">
      <alignment horizontal="center"/>
    </xf>
    <xf numFmtId="0" fontId="0" fillId="9" borderId="1" xfId="120" applyFont="1" applyFill="1" applyBorder="1" applyAlignment="1">
      <alignment horizontal="center"/>
    </xf>
    <xf numFmtId="0" fontId="0" fillId="9" borderId="1" xfId="120" applyFont="1" applyFill="1" applyBorder="1" applyAlignment="1">
      <alignment horizontal="center" wrapText="1"/>
    </xf>
    <xf numFmtId="0" fontId="0" fillId="10" borderId="1" xfId="120" applyFont="1" applyFill="1" applyBorder="1" applyAlignment="1">
      <alignment horizontal="center"/>
    </xf>
    <xf numFmtId="0" fontId="0" fillId="10" borderId="1" xfId="120" applyFont="1" applyFill="1" applyBorder="1" applyAlignment="1">
      <alignment horizontal="center" wrapText="1"/>
    </xf>
    <xf numFmtId="0" fontId="0" fillId="11" borderId="1" xfId="120" applyFont="1" applyFill="1" applyBorder="1" applyAlignment="1">
      <alignment horizontal="center"/>
    </xf>
    <xf numFmtId="0" fontId="0" fillId="11" borderId="1" xfId="120" applyFont="1" applyFill="1" applyBorder="1" applyAlignment="1">
      <alignment horizontal="center" wrapText="1"/>
    </xf>
    <xf numFmtId="2" fontId="0" fillId="0" borderId="0" xfId="120" applyNumberFormat="1" applyFont="1"/>
    <xf numFmtId="0" fontId="0" fillId="5" borderId="0" xfId="120" applyFont="1" applyFill="1"/>
    <xf numFmtId="0" fontId="0" fillId="5" borderId="0" xfId="120" applyFont="1" applyFill="1" applyAlignment="1">
      <alignment wrapText="1"/>
    </xf>
    <xf numFmtId="2" fontId="5" fillId="0" borderId="0" xfId="120" applyNumberFormat="1" applyFont="1" applyAlignment="1">
      <alignment horizontal="center" vertical="top" wrapText="1"/>
    </xf>
    <xf numFmtId="2" fontId="7" fillId="6" borderId="0" xfId="120" applyNumberFormat="1" applyFont="1" applyFill="1"/>
    <xf numFmtId="2" fontId="7" fillId="0" borderId="0" xfId="120" applyNumberFormat="1" applyFont="1"/>
    <xf numFmtId="0" fontId="5" fillId="0" borderId="0" xfId="120" applyFont="1" applyAlignment="1">
      <alignment horizontal="center" vertical="top" wrapText="1"/>
    </xf>
    <xf numFmtId="2" fontId="6" fillId="6" borderId="0" xfId="113" applyNumberFormat="1" applyFont="1" applyFill="1" applyAlignment="1">
      <alignment horizontal="right" wrapText="1"/>
    </xf>
    <xf numFmtId="2" fontId="6" fillId="0" borderId="0" xfId="113" applyNumberFormat="1" applyFont="1" applyAlignment="1">
      <alignment horizontal="right" wrapText="1"/>
    </xf>
    <xf numFmtId="0" fontId="9" fillId="0" borderId="0" xfId="0" applyFont="1"/>
    <xf numFmtId="0" fontId="10" fillId="0" borderId="0" xfId="0" applyFont="1"/>
    <xf numFmtId="0" fontId="11" fillId="0" borderId="0" xfId="0" applyFont="1"/>
    <xf numFmtId="0" fontId="11" fillId="0" borderId="0" xfId="0" applyFont="1" applyAlignment="1">
      <alignment horizontal="center"/>
    </xf>
    <xf numFmtId="0" fontId="13" fillId="0" borderId="1" xfId="0" applyFont="1" applyBorder="1" applyAlignment="1">
      <alignment horizontal="center" vertical="center"/>
    </xf>
    <xf numFmtId="0" fontId="14" fillId="0" borderId="1" xfId="0" applyFont="1" applyBorder="1" applyAlignment="1">
      <alignment horizontal="center" vertical="center" wrapText="1"/>
    </xf>
    <xf numFmtId="0" fontId="14" fillId="0" borderId="1" xfId="0" applyFont="1" applyBorder="1" applyAlignment="1">
      <alignment horizontal="center" vertical="center" wrapText="1" shrinkToFit="1"/>
    </xf>
    <xf numFmtId="0" fontId="5" fillId="0" borderId="1" xfId="0" applyFont="1" applyBorder="1" applyAlignment="1">
      <alignment horizontal="center" vertical="center" wrapText="1"/>
    </xf>
    <xf numFmtId="0" fontId="5" fillId="0" borderId="1" xfId="0" applyFont="1" applyBorder="1" applyAlignment="1">
      <alignment horizontal="center" vertical="center" shrinkToFit="1"/>
    </xf>
    <xf numFmtId="0" fontId="5" fillId="0" borderId="1" xfId="0" applyFont="1" applyBorder="1" applyAlignment="1">
      <alignment horizontal="left" vertical="center" shrinkToFit="1"/>
    </xf>
    <xf numFmtId="2" fontId="5" fillId="0" borderId="1" xfId="0" applyNumberFormat="1" applyFont="1" applyBorder="1" applyAlignment="1">
      <alignment horizontal="center" vertical="center" shrinkToFit="1"/>
    </xf>
    <xf numFmtId="0" fontId="5" fillId="0" borderId="1" xfId="0" applyFont="1" applyBorder="1" applyAlignment="1">
      <alignment horizontal="center" vertical="center" wrapText="1" shrinkToFit="1"/>
    </xf>
    <xf numFmtId="0" fontId="5" fillId="0" borderId="1" xfId="0" applyFont="1" applyBorder="1" applyAlignment="1">
      <alignment horizontal="left" vertical="center" wrapText="1" shrinkToFit="1"/>
    </xf>
    <xf numFmtId="2" fontId="5" fillId="0" borderId="1" xfId="0" applyNumberFormat="1" applyFont="1" applyBorder="1" applyAlignment="1">
      <alignment horizontal="center" vertical="center" wrapText="1" shrinkToFit="1"/>
    </xf>
    <xf numFmtId="0" fontId="5" fillId="0" borderId="1" xfId="0" applyFont="1" applyBorder="1" applyAlignment="1">
      <alignment horizontal="left" vertical="center" wrapText="1"/>
    </xf>
    <xf numFmtId="0" fontId="14" fillId="0" borderId="7" xfId="0" applyFont="1" applyBorder="1"/>
    <xf numFmtId="0" fontId="5" fillId="0" borderId="0" xfId="0" applyFont="1"/>
    <xf numFmtId="0" fontId="5" fillId="0" borderId="0" xfId="0" applyFont="1" applyAlignment="1">
      <alignment horizontal="center"/>
    </xf>
    <xf numFmtId="0" fontId="5" fillId="0" borderId="0" xfId="0" applyFont="1" applyAlignment="1">
      <alignment horizontal="left" vertical="center"/>
    </xf>
    <xf numFmtId="2" fontId="5" fillId="0" borderId="0" xfId="137" applyNumberFormat="1" applyFont="1" applyBorder="1" applyAlignment="1">
      <alignment vertical="top" wrapText="1" shrinkToFit="1"/>
    </xf>
    <xf numFmtId="0" fontId="5" fillId="0" borderId="0" xfId="137" applyFont="1" applyBorder="1" applyAlignment="1">
      <alignment vertical="top" wrapText="1" shrinkToFit="1"/>
    </xf>
    <xf numFmtId="2" fontId="5" fillId="0" borderId="0" xfId="0" applyNumberFormat="1" applyFont="1" applyAlignment="1">
      <alignment horizontal="center" vertical="center"/>
    </xf>
    <xf numFmtId="2" fontId="5" fillId="12" borderId="1" xfId="0" applyNumberFormat="1" applyFont="1" applyFill="1" applyBorder="1" applyAlignment="1">
      <alignment horizontal="center" vertical="center" shrinkToFit="1"/>
    </xf>
    <xf numFmtId="0" fontId="5" fillId="0" borderId="0" xfId="0" applyFont="1" applyAlignment="1">
      <alignment horizontal="center" vertical="top"/>
    </xf>
    <xf numFmtId="2" fontId="15" fillId="0" borderId="0" xfId="135" applyNumberFormat="1" applyFont="1"/>
    <xf numFmtId="2" fontId="16" fillId="0" borderId="0" xfId="135" applyNumberFormat="1" applyFont="1" applyAlignment="1">
      <alignment vertical="center"/>
    </xf>
    <xf numFmtId="2" fontId="17" fillId="0" borderId="0" xfId="135" applyNumberFormat="1" applyFont="1"/>
    <xf numFmtId="2" fontId="15" fillId="0" borderId="0" xfId="135" applyNumberFormat="1" applyFont="1" applyAlignment="1">
      <alignment vertical="center"/>
    </xf>
    <xf numFmtId="0" fontId="18" fillId="0" borderId="0" xfId="135" applyFont="1"/>
    <xf numFmtId="0" fontId="15" fillId="0" borderId="0" xfId="135" applyFont="1"/>
    <xf numFmtId="0" fontId="21" fillId="0" borderId="0" xfId="133" applyFont="1" applyAlignment="1">
      <alignment horizontal="center" vertical="top" wrapText="1"/>
    </xf>
    <xf numFmtId="0" fontId="21" fillId="0" borderId="0" xfId="133" applyFont="1" applyAlignment="1">
      <alignment horizontal="left" vertical="center"/>
    </xf>
    <xf numFmtId="0" fontId="21" fillId="0" borderId="0" xfId="133" applyFont="1" applyAlignment="1">
      <alignment horizontal="center" vertical="center" wrapText="1"/>
    </xf>
    <xf numFmtId="0" fontId="21" fillId="0" borderId="5" xfId="133" applyFont="1" applyBorder="1" applyAlignment="1">
      <alignment horizontal="left" vertical="top"/>
    </xf>
    <xf numFmtId="0" fontId="21" fillId="0" borderId="5" xfId="133" applyFont="1" applyBorder="1" applyAlignment="1">
      <alignment horizontal="center" vertical="top" wrapText="1"/>
    </xf>
    <xf numFmtId="1" fontId="15" fillId="0" borderId="1" xfId="135" applyNumberFormat="1" applyFont="1" applyBorder="1" applyAlignment="1">
      <alignment horizontal="center" vertical="center" wrapText="1"/>
    </xf>
    <xf numFmtId="10" fontId="15" fillId="0" borderId="1" xfId="135" applyNumberFormat="1" applyFont="1" applyBorder="1" applyAlignment="1">
      <alignment horizontal="center" vertical="center" wrapText="1"/>
    </xf>
    <xf numFmtId="2" fontId="15" fillId="0" borderId="1" xfId="135" applyNumberFormat="1" applyFont="1" applyBorder="1" applyAlignment="1">
      <alignment horizontal="center" vertical="center" wrapText="1"/>
    </xf>
    <xf numFmtId="1" fontId="17" fillId="0" borderId="1" xfId="135" applyNumberFormat="1" applyFont="1" applyBorder="1" applyAlignment="1">
      <alignment horizontal="center" vertical="center"/>
    </xf>
    <xf numFmtId="1" fontId="15" fillId="0" borderId="1" xfId="135" applyNumberFormat="1" applyFont="1" applyBorder="1" applyAlignment="1">
      <alignment horizontal="center" vertical="center"/>
    </xf>
    <xf numFmtId="10" fontId="15" fillId="0" borderId="1" xfId="135" applyNumberFormat="1" applyFont="1" applyBorder="1" applyAlignment="1">
      <alignment horizontal="left" vertical="center"/>
    </xf>
    <xf numFmtId="2" fontId="15" fillId="0" borderId="1" xfId="135" applyNumberFormat="1" applyFont="1" applyBorder="1" applyAlignment="1">
      <alignment horizontal="right" vertical="center"/>
    </xf>
    <xf numFmtId="2" fontId="15" fillId="0" borderId="1" xfId="133" applyNumberFormat="1" applyFont="1" applyBorder="1" applyAlignment="1">
      <alignment horizontal="right" vertical="center"/>
    </xf>
    <xf numFmtId="2" fontId="15" fillId="0" borderId="1" xfId="135" applyNumberFormat="1" applyFont="1" applyBorder="1" applyAlignment="1">
      <alignment horizontal="left" vertical="center"/>
    </xf>
    <xf numFmtId="0" fontId="15" fillId="0" borderId="0" xfId="0" applyFont="1"/>
    <xf numFmtId="0" fontId="22" fillId="0" borderId="0" xfId="0" applyFont="1"/>
    <xf numFmtId="0" fontId="18" fillId="0" borderId="0" xfId="133" applyFont="1"/>
    <xf numFmtId="2" fontId="18" fillId="0" borderId="0" xfId="133" applyNumberFormat="1" applyFont="1"/>
    <xf numFmtId="0" fontId="18" fillId="12" borderId="0" xfId="133" applyFont="1" applyFill="1"/>
    <xf numFmtId="0" fontId="18" fillId="0" borderId="0" xfId="0" applyFont="1" applyAlignment="1">
      <alignment horizontal="center" vertical="top"/>
    </xf>
    <xf numFmtId="0" fontId="18" fillId="12" borderId="0" xfId="0" applyFont="1" applyFill="1" applyAlignment="1">
      <alignment horizontal="center" vertical="top"/>
    </xf>
    <xf numFmtId="0" fontId="15" fillId="0" borderId="0" xfId="0" applyFont="1" applyAlignment="1">
      <alignment horizontal="center" vertical="top"/>
    </xf>
    <xf numFmtId="0" fontId="18" fillId="0" borderId="0" xfId="0" applyFont="1" applyAlignment="1">
      <alignment horizontal="left" vertical="top"/>
    </xf>
    <xf numFmtId="0" fontId="15" fillId="0" borderId="0" xfId="0" applyFont="1" applyAlignment="1">
      <alignment horizontal="left" vertical="top"/>
    </xf>
    <xf numFmtId="0" fontId="23" fillId="0" borderId="0" xfId="0" applyFont="1" applyAlignment="1">
      <alignment horizontal="center"/>
    </xf>
    <xf numFmtId="2" fontId="11" fillId="0" borderId="0" xfId="0" applyNumberFormat="1" applyFont="1" applyAlignment="1">
      <alignment horizontal="center"/>
    </xf>
    <xf numFmtId="0" fontId="21" fillId="0" borderId="0" xfId="133" applyFont="1" applyAlignment="1">
      <alignment horizontal="right" vertical="center"/>
    </xf>
    <xf numFmtId="171" fontId="21" fillId="0" borderId="0" xfId="0" applyNumberFormat="1" applyFont="1" applyAlignment="1">
      <alignment horizontal="left" vertical="center" shrinkToFit="1"/>
    </xf>
    <xf numFmtId="0" fontId="21" fillId="0" borderId="5" xfId="133" applyFont="1" applyBorder="1" applyAlignment="1">
      <alignment horizontal="right" vertical="top"/>
    </xf>
    <xf numFmtId="0" fontId="15" fillId="0" borderId="0" xfId="139" applyFont="1" applyAlignment="1">
      <alignment horizontal="center"/>
    </xf>
    <xf numFmtId="0" fontId="24" fillId="0" borderId="0" xfId="139" applyFont="1" applyAlignment="1">
      <alignment horizontal="center" vertical="center" wrapText="1"/>
    </xf>
    <xf numFmtId="0" fontId="25" fillId="0" borderId="0" xfId="139" applyFont="1" applyAlignment="1">
      <alignment horizontal="center" vertical="center" wrapText="1"/>
    </xf>
    <xf numFmtId="0" fontId="15" fillId="0" borderId="0" xfId="139" applyFont="1" applyAlignment="1">
      <alignment vertical="center"/>
    </xf>
    <xf numFmtId="0" fontId="15" fillId="0" borderId="0" xfId="139" applyFont="1" applyAlignment="1">
      <alignment horizontal="center" vertical="top"/>
    </xf>
    <xf numFmtId="0" fontId="15" fillId="0" borderId="0" xfId="139" applyFont="1" applyAlignment="1">
      <alignment horizontal="left" vertical="top"/>
    </xf>
    <xf numFmtId="0" fontId="15" fillId="0" borderId="0" xfId="139" applyFont="1" applyAlignment="1">
      <alignment vertical="top"/>
    </xf>
    <xf numFmtId="0" fontId="18" fillId="0" borderId="0" xfId="139" applyFont="1" applyAlignment="1">
      <alignment horizontal="center"/>
    </xf>
    <xf numFmtId="2" fontId="18" fillId="0" borderId="0" xfId="139" applyNumberFormat="1" applyFont="1" applyAlignment="1">
      <alignment horizontal="center"/>
    </xf>
    <xf numFmtId="0" fontId="28" fillId="0" borderId="1" xfId="139" applyFont="1" applyBorder="1" applyAlignment="1">
      <alignment horizontal="center" vertical="center" wrapText="1"/>
    </xf>
    <xf numFmtId="0" fontId="29" fillId="0" borderId="1" xfId="139" applyFont="1" applyBorder="1" applyAlignment="1">
      <alignment horizontal="center" vertical="center" wrapText="1"/>
    </xf>
    <xf numFmtId="0" fontId="18" fillId="0" borderId="1" xfId="139" applyFont="1" applyBorder="1" applyAlignment="1">
      <alignment horizontal="center" vertical="center"/>
    </xf>
    <xf numFmtId="0" fontId="30" fillId="6" borderId="1" xfId="139" applyFont="1" applyFill="1" applyBorder="1" applyAlignment="1">
      <alignment horizontal="left" vertical="center" wrapText="1"/>
    </xf>
    <xf numFmtId="2" fontId="31" fillId="0" borderId="1" xfId="134" applyNumberFormat="1" applyFont="1" applyBorder="1" applyAlignment="1">
      <alignment horizontal="center" vertical="center" wrapText="1"/>
    </xf>
    <xf numFmtId="172" fontId="31" fillId="0" borderId="1" xfId="139" applyNumberFormat="1" applyFont="1" applyBorder="1" applyAlignment="1">
      <alignment horizontal="center" vertical="center" wrapText="1"/>
    </xf>
    <xf numFmtId="0" fontId="15" fillId="0" borderId="1" xfId="139" applyFont="1" applyBorder="1" applyAlignment="1">
      <alignment horizontal="center" vertical="center" wrapText="1"/>
    </xf>
    <xf numFmtId="2" fontId="15" fillId="0" borderId="1" xfId="139" applyNumberFormat="1" applyFont="1" applyBorder="1" applyAlignment="1">
      <alignment horizontal="center" vertical="center" wrapText="1"/>
    </xf>
    <xf numFmtId="172" fontId="15" fillId="0" borderId="1" xfId="139" applyNumberFormat="1" applyFont="1" applyBorder="1" applyAlignment="1">
      <alignment horizontal="center" vertical="center" wrapText="1"/>
    </xf>
    <xf numFmtId="2" fontId="31" fillId="0" borderId="1" xfId="139" applyNumberFormat="1" applyFont="1" applyBorder="1" applyAlignment="1">
      <alignment horizontal="left" vertical="center" wrapText="1"/>
    </xf>
    <xf numFmtId="0" fontId="15" fillId="0" borderId="1" xfId="139" applyFont="1" applyBorder="1" applyAlignment="1">
      <alignment horizontal="center" vertical="center"/>
    </xf>
    <xf numFmtId="0" fontId="18" fillId="0" borderId="1" xfId="139" applyFont="1" applyBorder="1" applyAlignment="1">
      <alignment horizontal="left" vertical="center"/>
    </xf>
    <xf numFmtId="0" fontId="15" fillId="0" borderId="1" xfId="139" applyFont="1" applyBorder="1" applyAlignment="1">
      <alignment horizontal="right" vertical="center"/>
    </xf>
    <xf numFmtId="173" fontId="18" fillId="0" borderId="0" xfId="0" applyNumberFormat="1" applyFont="1" applyAlignment="1">
      <alignment horizontal="center" vertical="center"/>
    </xf>
    <xf numFmtId="0" fontId="18" fillId="0" borderId="0" xfId="138" applyFont="1" applyAlignment="1">
      <alignment horizontal="center" vertical="center"/>
    </xf>
    <xf numFmtId="0" fontId="18" fillId="0" borderId="0" xfId="140" applyFont="1" applyAlignment="1">
      <alignment horizontal="center" vertical="center"/>
    </xf>
    <xf numFmtId="0" fontId="18" fillId="0" borderId="0" xfId="0" applyFont="1" applyAlignment="1">
      <alignment vertical="top"/>
    </xf>
    <xf numFmtId="2" fontId="18" fillId="0" borderId="0" xfId="0" applyNumberFormat="1" applyFont="1" applyAlignment="1">
      <alignment vertical="top"/>
    </xf>
    <xf numFmtId="0" fontId="18" fillId="0" borderId="0" xfId="0" applyFont="1" applyAlignment="1">
      <alignment horizontal="center" vertical="center"/>
    </xf>
    <xf numFmtId="2" fontId="15" fillId="0" borderId="1" xfId="139" applyNumberFormat="1" applyFont="1" applyBorder="1" applyAlignment="1">
      <alignment vertical="center" wrapText="1"/>
    </xf>
    <xf numFmtId="2" fontId="18" fillId="0" borderId="1" xfId="139" applyNumberFormat="1" applyFont="1" applyBorder="1" applyAlignment="1">
      <alignment vertical="center"/>
    </xf>
    <xf numFmtId="0" fontId="32" fillId="0" borderId="0" xfId="140" applyFont="1" applyAlignment="1">
      <alignment horizontal="center" vertical="center" wrapText="1"/>
    </xf>
    <xf numFmtId="0" fontId="33" fillId="0" borderId="0" xfId="140" applyFont="1" applyAlignment="1">
      <alignment horizontal="center" vertical="center" wrapText="1"/>
    </xf>
    <xf numFmtId="0" fontId="34" fillId="0" borderId="0" xfId="140" applyFont="1" applyAlignment="1">
      <alignment horizontal="center" vertical="center" wrapText="1"/>
    </xf>
    <xf numFmtId="0" fontId="35" fillId="0" borderId="0" xfId="140" applyFont="1" applyAlignment="1">
      <alignment horizontal="center" vertical="center" wrapText="1"/>
    </xf>
    <xf numFmtId="0" fontId="36" fillId="0" borderId="0" xfId="140" applyFont="1" applyAlignment="1">
      <alignment horizontal="center" vertical="center" wrapText="1"/>
    </xf>
    <xf numFmtId="0" fontId="37" fillId="0" borderId="0" xfId="0" applyFont="1" applyAlignment="1">
      <alignment horizontal="justify" vertical="center"/>
    </xf>
    <xf numFmtId="0" fontId="32" fillId="0" borderId="0" xfId="140" applyFont="1" applyAlignment="1">
      <alignment horizontal="center" vertical="top"/>
    </xf>
    <xf numFmtId="0" fontId="38" fillId="0" borderId="0" xfId="140" applyFont="1" applyAlignment="1">
      <alignment vertical="top"/>
    </xf>
    <xf numFmtId="0" fontId="38" fillId="0" borderId="0" xfId="0" applyFont="1" applyAlignment="1">
      <alignment vertical="top"/>
    </xf>
    <xf numFmtId="0" fontId="38" fillId="0" borderId="0" xfId="0" applyFont="1" applyAlignment="1">
      <alignment horizontal="right" vertical="top"/>
    </xf>
    <xf numFmtId="0" fontId="8" fillId="0" borderId="1" xfId="140" applyFont="1" applyBorder="1" applyAlignment="1">
      <alignment horizontal="center" vertical="center" wrapText="1"/>
    </xf>
    <xf numFmtId="0" fontId="8" fillId="0" borderId="1" xfId="140" applyFont="1" applyBorder="1" applyAlignment="1">
      <alignment vertical="top"/>
    </xf>
    <xf numFmtId="0" fontId="8" fillId="0" borderId="1" xfId="0" applyFont="1" applyBorder="1" applyAlignment="1">
      <alignment horizontal="center" vertical="top"/>
    </xf>
    <xf numFmtId="0" fontId="8" fillId="0" borderId="1" xfId="0" applyFont="1" applyBorder="1" applyAlignment="1">
      <alignment horizontal="right" vertical="top"/>
    </xf>
    <xf numFmtId="0" fontId="8" fillId="0" borderId="1" xfId="0" applyFont="1" applyBorder="1" applyAlignment="1">
      <alignment horizontal="center" vertical="center" wrapText="1"/>
    </xf>
    <xf numFmtId="4" fontId="8" fillId="0" borderId="1" xfId="0" applyNumberFormat="1" applyFont="1" applyBorder="1" applyAlignment="1">
      <alignment vertical="top" wrapText="1"/>
    </xf>
    <xf numFmtId="0" fontId="0" fillId="0" borderId="1" xfId="140" applyFont="1" applyBorder="1" applyAlignment="1">
      <alignment horizontal="center" vertical="center" wrapText="1"/>
    </xf>
    <xf numFmtId="0" fontId="0" fillId="0" borderId="1" xfId="0" applyBorder="1" applyAlignment="1">
      <alignment horizontal="center" vertical="center" wrapText="1"/>
    </xf>
    <xf numFmtId="0" fontId="40" fillId="0" borderId="1" xfId="140" applyFont="1" applyBorder="1" applyAlignment="1">
      <alignment horizontal="center" vertical="center" wrapText="1"/>
    </xf>
    <xf numFmtId="2" fontId="0" fillId="0" borderId="1" xfId="0" applyNumberFormat="1" applyBorder="1" applyAlignment="1">
      <alignment vertical="center" wrapText="1"/>
    </xf>
    <xf numFmtId="4" fontId="0" fillId="0" borderId="1" xfId="0" applyNumberFormat="1" applyBorder="1" applyAlignment="1">
      <alignment vertical="center"/>
    </xf>
    <xf numFmtId="0" fontId="41" fillId="0" borderId="1" xfId="140" applyFont="1" applyBorder="1" applyAlignment="1">
      <alignment horizontal="center" vertical="center" wrapText="1"/>
    </xf>
    <xf numFmtId="174" fontId="0" fillId="0" borderId="1" xfId="0" applyNumberFormat="1" applyBorder="1" applyAlignment="1">
      <alignment horizontal="justify" vertical="center" wrapText="1"/>
    </xf>
    <xf numFmtId="174" fontId="0" fillId="0" borderId="1" xfId="0" applyNumberFormat="1" applyBorder="1" applyAlignment="1">
      <alignment horizontal="center" vertical="center" wrapText="1"/>
    </xf>
    <xf numFmtId="175" fontId="0" fillId="0" borderId="1" xfId="0" applyNumberFormat="1" applyBorder="1" applyAlignment="1">
      <alignment horizontal="center" vertical="center" wrapText="1"/>
    </xf>
    <xf numFmtId="4" fontId="0" fillId="0" borderId="1" xfId="0" applyNumberFormat="1" applyBorder="1" applyAlignment="1">
      <alignment horizontal="center" vertical="center"/>
    </xf>
    <xf numFmtId="174" fontId="0" fillId="0" borderId="1" xfId="0" applyNumberFormat="1" applyBorder="1" applyAlignment="1">
      <alignment horizontal="center" vertical="center"/>
    </xf>
    <xf numFmtId="2" fontId="0" fillId="0" borderId="1" xfId="0" applyNumberFormat="1" applyBorder="1" applyAlignment="1">
      <alignment horizontal="center" vertical="center" wrapText="1"/>
    </xf>
    <xf numFmtId="174" fontId="8" fillId="0" borderId="1" xfId="0" applyNumberFormat="1" applyFont="1" applyBorder="1" applyAlignment="1">
      <alignment horizontal="right" vertical="center" wrapText="1"/>
    </xf>
    <xf numFmtId="2" fontId="8" fillId="0" borderId="1" xfId="0" applyNumberFormat="1" applyFont="1" applyBorder="1" applyAlignment="1">
      <alignment horizontal="right" vertical="center" wrapText="1"/>
    </xf>
    <xf numFmtId="174" fontId="0" fillId="0" borderId="1" xfId="0" applyNumberFormat="1" applyBorder="1" applyAlignment="1">
      <alignment horizontal="left" vertical="center" wrapText="1"/>
    </xf>
    <xf numFmtId="2" fontId="8" fillId="0" borderId="1" xfId="0" applyNumberFormat="1" applyFont="1" applyBorder="1" applyAlignment="1">
      <alignment horizontal="center" vertical="center" wrapText="1"/>
    </xf>
    <xf numFmtId="174" fontId="8" fillId="0" borderId="1" xfId="0" applyNumberFormat="1" applyFont="1" applyBorder="1" applyAlignment="1">
      <alignment horizontal="left" vertical="center" wrapText="1"/>
    </xf>
    <xf numFmtId="0" fontId="0" fillId="0" borderId="8" xfId="140" applyFont="1" applyBorder="1" applyAlignment="1">
      <alignment horizontal="center" vertical="center" wrapText="1"/>
    </xf>
    <xf numFmtId="0" fontId="0" fillId="0" borderId="1" xfId="162" applyFont="1" applyBorder="1" applyAlignment="1">
      <alignment vertical="top"/>
    </xf>
    <xf numFmtId="0" fontId="0" fillId="0" borderId="1" xfId="0" applyBorder="1" applyAlignment="1">
      <alignment vertical="top"/>
    </xf>
    <xf numFmtId="0" fontId="0" fillId="0" borderId="1" xfId="0" applyBorder="1" applyAlignment="1">
      <alignment horizontal="center" vertical="top"/>
    </xf>
    <xf numFmtId="4" fontId="0" fillId="0" borderId="1" xfId="0" applyNumberFormat="1" applyBorder="1" applyAlignment="1">
      <alignment vertical="top"/>
    </xf>
    <xf numFmtId="0" fontId="0" fillId="0" borderId="1" xfId="162" applyFont="1" applyBorder="1" applyAlignment="1">
      <alignment horizontal="center" vertical="top"/>
    </xf>
    <xf numFmtId="0" fontId="8" fillId="0" borderId="1" xfId="0" applyFont="1" applyBorder="1" applyAlignment="1">
      <alignment vertical="top"/>
    </xf>
    <xf numFmtId="2" fontId="0" fillId="0" borderId="1" xfId="0" applyNumberFormat="1" applyBorder="1" applyAlignment="1">
      <alignment vertical="top"/>
    </xf>
    <xf numFmtId="0" fontId="0" fillId="0" borderId="1" xfId="0" applyBorder="1" applyAlignment="1">
      <alignment horizontal="left" vertical="top" wrapText="1"/>
    </xf>
    <xf numFmtId="2" fontId="0" fillId="0" borderId="1" xfId="0" applyNumberFormat="1" applyBorder="1" applyAlignment="1">
      <alignment vertical="center"/>
    </xf>
    <xf numFmtId="0" fontId="0" fillId="0" borderId="1" xfId="0" applyBorder="1" applyAlignment="1">
      <alignment horizontal="justify" vertical="top"/>
    </xf>
    <xf numFmtId="0" fontId="42" fillId="0" borderId="1" xfId="140" applyFont="1" applyBorder="1" applyAlignment="1">
      <alignment horizontal="center" vertical="center" wrapText="1"/>
    </xf>
    <xf numFmtId="2" fontId="8" fillId="0" borderId="1" xfId="0" applyNumberFormat="1" applyFont="1" applyBorder="1" applyAlignment="1">
      <alignment vertical="center"/>
    </xf>
    <xf numFmtId="0" fontId="42" fillId="0" borderId="0" xfId="140" applyFont="1" applyAlignment="1">
      <alignment horizontal="center" vertical="center" wrapText="1"/>
    </xf>
    <xf numFmtId="2" fontId="8" fillId="0" borderId="1" xfId="0" applyNumberFormat="1" applyFont="1" applyBorder="1" applyAlignment="1">
      <alignment vertical="top"/>
    </xf>
    <xf numFmtId="0" fontId="0" fillId="0" borderId="1" xfId="0" applyBorder="1" applyAlignment="1">
      <alignment vertical="top" wrapText="1"/>
    </xf>
    <xf numFmtId="4" fontId="8" fillId="0" borderId="1" xfId="0" applyNumberFormat="1" applyFont="1" applyBorder="1" applyAlignment="1">
      <alignment vertical="center"/>
    </xf>
    <xf numFmtId="174" fontId="0" fillId="0" borderId="4" xfId="0" applyNumberFormat="1" applyBorder="1" applyAlignment="1">
      <alignment horizontal="left" vertical="center" wrapText="1"/>
    </xf>
    <xf numFmtId="2" fontId="0" fillId="0" borderId="5" xfId="0" applyNumberFormat="1" applyBorder="1" applyAlignment="1">
      <alignment horizontal="center" vertical="center" wrapText="1"/>
    </xf>
    <xf numFmtId="2" fontId="0" fillId="0" borderId="6" xfId="0" applyNumberFormat="1" applyBorder="1" applyAlignment="1">
      <alignment horizontal="center" vertical="center" wrapText="1"/>
    </xf>
    <xf numFmtId="49" fontId="0" fillId="0" borderId="1" xfId="0" applyNumberFormat="1" applyBorder="1" applyAlignment="1">
      <alignment horizontal="center" vertical="center"/>
    </xf>
    <xf numFmtId="0" fontId="0" fillId="0" borderId="1" xfId="162" applyFont="1" applyBorder="1" applyAlignment="1">
      <alignment horizontal="center" vertical="center"/>
    </xf>
    <xf numFmtId="0" fontId="107" fillId="0" borderId="19" xfId="116" applyBorder="1" applyAlignment="1">
      <alignment horizontal="justify" vertical="top" wrapText="1"/>
    </xf>
    <xf numFmtId="0" fontId="107" fillId="0" borderId="19" xfId="116" applyBorder="1" applyAlignment="1">
      <alignment horizontal="center" vertical="top"/>
    </xf>
    <xf numFmtId="174" fontId="107" fillId="0" borderId="19" xfId="116" applyNumberFormat="1" applyBorder="1" applyAlignment="1">
      <alignment horizontal="center" vertical="top" wrapText="1"/>
    </xf>
    <xf numFmtId="0" fontId="107" fillId="0" borderId="19" xfId="116" applyBorder="1" applyAlignment="1">
      <alignment horizontal="center" vertical="top" wrapText="1"/>
    </xf>
    <xf numFmtId="0" fontId="0" fillId="0" borderId="1" xfId="0" applyBorder="1" applyAlignment="1">
      <alignment horizontal="center" vertical="center"/>
    </xf>
    <xf numFmtId="0" fontId="107" fillId="0" borderId="20" xfId="116" applyBorder="1" applyAlignment="1">
      <alignment horizontal="justify" vertical="top" wrapText="1"/>
    </xf>
    <xf numFmtId="0" fontId="107" fillId="0" borderId="20" xfId="116" applyBorder="1" applyAlignment="1">
      <alignment horizontal="center" vertical="top"/>
    </xf>
    <xf numFmtId="174" fontId="107" fillId="0" borderId="20" xfId="116" applyNumberFormat="1" applyBorder="1" applyAlignment="1">
      <alignment horizontal="center" vertical="top" wrapText="1"/>
    </xf>
    <xf numFmtId="0" fontId="107" fillId="0" borderId="20" xfId="116" applyBorder="1" applyAlignment="1">
      <alignment horizontal="center" vertical="top" wrapText="1"/>
    </xf>
    <xf numFmtId="172" fontId="0" fillId="0" borderId="1" xfId="140" applyNumberFormat="1" applyFont="1" applyBorder="1" applyAlignment="1">
      <alignment horizontal="center" vertical="center" wrapText="1"/>
    </xf>
    <xf numFmtId="174" fontId="8" fillId="0" borderId="20" xfId="116" applyNumberFormat="1" applyFont="1" applyBorder="1" applyAlignment="1">
      <alignment horizontal="justify" vertical="top" wrapText="1"/>
    </xf>
    <xf numFmtId="174" fontId="107" fillId="0" borderId="20" xfId="116" applyNumberFormat="1" applyBorder="1" applyAlignment="1">
      <alignment horizontal="center" vertical="center" wrapText="1"/>
    </xf>
    <xf numFmtId="174" fontId="8" fillId="0" borderId="20" xfId="116" applyNumberFormat="1" applyFont="1" applyBorder="1" applyAlignment="1">
      <alignment horizontal="center" vertical="top" wrapText="1"/>
    </xf>
    <xf numFmtId="0" fontId="107" fillId="0" borderId="20" xfId="116" applyBorder="1" applyAlignment="1">
      <alignment horizontal="center" vertical="center"/>
    </xf>
    <xf numFmtId="174" fontId="8" fillId="0" borderId="20" xfId="116" applyNumberFormat="1" applyFont="1" applyBorder="1" applyAlignment="1">
      <alignment horizontal="center" vertical="center" wrapText="1"/>
    </xf>
    <xf numFmtId="0" fontId="0" fillId="0" borderId="0" xfId="0" applyAlignment="1">
      <alignment horizontal="center" vertical="center"/>
    </xf>
    <xf numFmtId="0" fontId="8" fillId="0" borderId="20" xfId="116" applyFont="1" applyBorder="1" applyAlignment="1">
      <alignment horizontal="center" vertical="center"/>
    </xf>
    <xf numFmtId="0" fontId="8" fillId="0" borderId="20" xfId="116" applyFont="1" applyBorder="1" applyAlignment="1">
      <alignment horizontal="justify" vertical="top" wrapText="1"/>
    </xf>
    <xf numFmtId="0" fontId="107" fillId="0" borderId="20" xfId="116" applyBorder="1" applyAlignment="1">
      <alignment horizontal="center" vertical="center" wrapText="1"/>
    </xf>
    <xf numFmtId="0" fontId="8" fillId="0" borderId="1" xfId="0" applyFont="1" applyBorder="1" applyAlignment="1">
      <alignment horizontal="center" vertical="center"/>
    </xf>
    <xf numFmtId="0" fontId="107" fillId="0" borderId="20" xfId="116" applyBorder="1" applyAlignment="1">
      <alignment horizontal="justify" vertical="top"/>
    </xf>
    <xf numFmtId="174" fontId="44" fillId="0" borderId="20" xfId="116" applyNumberFormat="1" applyFont="1" applyBorder="1" applyAlignment="1">
      <alignment horizontal="center" vertical="center"/>
    </xf>
    <xf numFmtId="2" fontId="107" fillId="0" borderId="20" xfId="116" applyNumberFormat="1" applyBorder="1" applyAlignment="1">
      <alignment horizontal="center" vertical="center"/>
    </xf>
    <xf numFmtId="2" fontId="0" fillId="0" borderId="1" xfId="140" applyNumberFormat="1" applyFont="1" applyBorder="1" applyAlignment="1">
      <alignment horizontal="center" vertical="center" wrapText="1"/>
    </xf>
    <xf numFmtId="10" fontId="8" fillId="0" borderId="20" xfId="116" applyNumberFormat="1" applyFont="1" applyBorder="1" applyAlignment="1">
      <alignment horizontal="center" vertical="center" wrapText="1"/>
    </xf>
    <xf numFmtId="0" fontId="7" fillId="0" borderId="20" xfId="116" applyFont="1" applyBorder="1" applyAlignment="1">
      <alignment horizontal="justify" vertical="top" wrapText="1"/>
    </xf>
    <xf numFmtId="0" fontId="7" fillId="0" borderId="20" xfId="116" applyFont="1" applyBorder="1" applyAlignment="1">
      <alignment horizontal="center" vertical="center"/>
    </xf>
    <xf numFmtId="174" fontId="7" fillId="0" borderId="20" xfId="116" applyNumberFormat="1" applyFont="1" applyBorder="1" applyAlignment="1">
      <alignment horizontal="center" vertical="center" wrapText="1"/>
    </xf>
    <xf numFmtId="0" fontId="7" fillId="0" borderId="20" xfId="116" applyFont="1" applyBorder="1" applyAlignment="1">
      <alignment horizontal="center" vertical="center" wrapText="1"/>
    </xf>
    <xf numFmtId="174" fontId="44" fillId="0" borderId="20" xfId="116" applyNumberFormat="1" applyFont="1" applyBorder="1" applyAlignment="1">
      <alignment horizontal="center" vertical="center" wrapText="1"/>
    </xf>
    <xf numFmtId="0" fontId="44" fillId="0" borderId="20" xfId="116" applyFont="1" applyBorder="1" applyAlignment="1">
      <alignment horizontal="justify" vertical="top" wrapText="1"/>
    </xf>
    <xf numFmtId="2" fontId="15" fillId="13" borderId="21" xfId="136" applyNumberFormat="1" applyFont="1" applyFill="1" applyBorder="1" applyAlignment="1">
      <alignment horizontal="right" vertical="center" wrapText="1"/>
    </xf>
    <xf numFmtId="0" fontId="0" fillId="0" borderId="22" xfId="0" applyBorder="1" applyAlignment="1">
      <alignment horizontal="center" vertical="center" wrapText="1"/>
    </xf>
    <xf numFmtId="0" fontId="45" fillId="0" borderId="20" xfId="116" applyFont="1" applyBorder="1" applyAlignment="1">
      <alignment horizontal="center" vertical="center" wrapText="1"/>
    </xf>
    <xf numFmtId="176" fontId="46" fillId="0" borderId="20" xfId="116" applyNumberFormat="1" applyFont="1" applyBorder="1" applyAlignment="1">
      <alignment horizontal="center" vertical="top" wrapText="1"/>
    </xf>
    <xf numFmtId="176" fontId="45" fillId="0" borderId="20" xfId="116" applyNumberFormat="1" applyFont="1" applyBorder="1"/>
    <xf numFmtId="0" fontId="7" fillId="0" borderId="20" xfId="116" applyFont="1" applyBorder="1" applyAlignment="1">
      <alignment horizontal="center" vertical="top"/>
    </xf>
    <xf numFmtId="2" fontId="15" fillId="13" borderId="21" xfId="136" applyNumberFormat="1" applyFont="1" applyFill="1" applyBorder="1" applyAlignment="1">
      <alignment horizontal="center" vertical="center" wrapText="1"/>
    </xf>
    <xf numFmtId="0" fontId="5" fillId="0" borderId="1" xfId="0" applyFont="1" applyBorder="1" applyAlignment="1">
      <alignment horizontal="center" vertical="top" wrapText="1"/>
    </xf>
    <xf numFmtId="49" fontId="5" fillId="0" borderId="1" xfId="0" applyNumberFormat="1" applyFont="1" applyBorder="1" applyAlignment="1">
      <alignment horizontal="center" vertical="center" wrapText="1"/>
    </xf>
    <xf numFmtId="0" fontId="5" fillId="0" borderId="1" xfId="0" applyFont="1" applyBorder="1" applyAlignment="1">
      <alignment vertical="top" wrapText="1"/>
    </xf>
    <xf numFmtId="0" fontId="5" fillId="0" borderId="1" xfId="0" applyFont="1" applyBorder="1" applyAlignment="1">
      <alignment horizontal="justify" vertical="center" wrapText="1"/>
    </xf>
    <xf numFmtId="174" fontId="5" fillId="0" borderId="1" xfId="0" applyNumberFormat="1" applyFont="1" applyBorder="1" applyAlignment="1">
      <alignment horizontal="center" vertical="center" wrapText="1"/>
    </xf>
    <xf numFmtId="174" fontId="5" fillId="0" borderId="1" xfId="0" applyNumberFormat="1" applyFont="1" applyBorder="1" applyAlignment="1">
      <alignment horizontal="right" vertical="center" wrapText="1"/>
    </xf>
    <xf numFmtId="4" fontId="5" fillId="0" borderId="1" xfId="0" applyNumberFormat="1" applyFont="1" applyBorder="1" applyAlignment="1">
      <alignment horizontal="center" vertical="center" wrapText="1"/>
    </xf>
    <xf numFmtId="176" fontId="5" fillId="0" borderId="1" xfId="0" applyNumberFormat="1" applyFont="1" applyBorder="1" applyAlignment="1">
      <alignment horizontal="center" vertical="center" wrapText="1"/>
    </xf>
    <xf numFmtId="0" fontId="5" fillId="14" borderId="1" xfId="135" applyFont="1" applyFill="1" applyBorder="1" applyAlignment="1" applyProtection="1">
      <alignment horizontal="justify" vertical="top" wrapText="1"/>
      <protection hidden="1"/>
    </xf>
    <xf numFmtId="0" fontId="5" fillId="0" borderId="1" xfId="0" applyFont="1" applyBorder="1"/>
    <xf numFmtId="2" fontId="5" fillId="0" borderId="1" xfId="0" applyNumberFormat="1" applyFont="1" applyBorder="1"/>
    <xf numFmtId="0" fontId="47" fillId="0" borderId="1" xfId="0" applyFont="1" applyBorder="1" applyAlignment="1">
      <alignment horizontal="right" vertical="center" wrapText="1"/>
    </xf>
    <xf numFmtId="174" fontId="5" fillId="10" borderId="1" xfId="0" applyNumberFormat="1" applyFont="1" applyFill="1" applyBorder="1" applyAlignment="1">
      <alignment horizontal="right" vertical="center" wrapText="1"/>
    </xf>
    <xf numFmtId="0" fontId="0" fillId="0" borderId="1" xfId="162" applyFont="1" applyBorder="1" applyAlignment="1">
      <alignment horizontal="center" vertical="center" wrapText="1"/>
    </xf>
    <xf numFmtId="0" fontId="0" fillId="0" borderId="1" xfId="0" applyBorder="1" applyAlignment="1">
      <alignment horizontal="justify" vertical="center" wrapText="1"/>
    </xf>
    <xf numFmtId="0" fontId="0" fillId="0" borderId="1" xfId="0" applyBorder="1" applyAlignment="1">
      <alignment horizontal="left" vertical="center" wrapText="1"/>
    </xf>
    <xf numFmtId="0" fontId="0" fillId="0" borderId="1" xfId="0" applyBorder="1" applyAlignment="1">
      <alignment vertical="center"/>
    </xf>
    <xf numFmtId="0" fontId="8" fillId="0" borderId="1" xfId="0" applyFont="1" applyBorder="1" applyAlignment="1">
      <alignment horizontal="right" vertical="center"/>
    </xf>
    <xf numFmtId="2" fontId="0" fillId="6" borderId="1" xfId="0" applyNumberFormat="1" applyFill="1" applyBorder="1" applyAlignment="1">
      <alignment horizontal="center" vertical="center" wrapText="1"/>
    </xf>
    <xf numFmtId="1" fontId="0" fillId="0" borderId="1" xfId="162" applyNumberFormat="1" applyFont="1" applyBorder="1" applyAlignment="1">
      <alignment horizontal="center" vertical="center" wrapText="1"/>
    </xf>
    <xf numFmtId="0" fontId="0" fillId="0" borderId="1" xfId="0" applyBorder="1" applyAlignment="1">
      <alignment vertical="center" wrapText="1"/>
    </xf>
    <xf numFmtId="0" fontId="0" fillId="0" borderId="1" xfId="0" applyBorder="1" applyAlignment="1">
      <alignment horizontal="right" vertical="center"/>
    </xf>
    <xf numFmtId="1" fontId="0" fillId="0" borderId="1" xfId="0" applyNumberFormat="1" applyBorder="1" applyAlignment="1">
      <alignment horizontal="center" vertical="center" wrapText="1"/>
    </xf>
    <xf numFmtId="0" fontId="8" fillId="0" borderId="1" xfId="0" applyFont="1" applyBorder="1" applyAlignment="1">
      <alignment horizontal="justify" vertical="center" wrapText="1"/>
    </xf>
    <xf numFmtId="2" fontId="0" fillId="0" borderId="1" xfId="0" applyNumberFormat="1" applyBorder="1" applyAlignment="1">
      <alignment horizontal="right" vertical="center" wrapText="1"/>
    </xf>
    <xf numFmtId="0" fontId="8" fillId="0" borderId="1" xfId="0" applyFont="1" applyBorder="1" applyAlignment="1">
      <alignment horizontal="right" vertical="center" wrapText="1"/>
    </xf>
    <xf numFmtId="2" fontId="8" fillId="15" borderId="1" xfId="0" applyNumberFormat="1" applyFont="1" applyFill="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vertical="center" wrapText="1"/>
    </xf>
    <xf numFmtId="0" fontId="5" fillId="0" borderId="9" xfId="0" applyFont="1" applyBorder="1" applyAlignment="1">
      <alignment horizontal="left" vertical="center"/>
    </xf>
    <xf numFmtId="2" fontId="5" fillId="0" borderId="9" xfId="0" applyNumberFormat="1" applyFont="1" applyBorder="1" applyAlignment="1">
      <alignment horizontal="center" vertical="center"/>
    </xf>
    <xf numFmtId="2" fontId="5" fillId="0" borderId="10" xfId="0" applyNumberFormat="1" applyFont="1" applyBorder="1" applyAlignment="1">
      <alignment horizontal="center" vertical="center"/>
    </xf>
    <xf numFmtId="2" fontId="5" fillId="0" borderId="11" xfId="0" applyNumberFormat="1" applyFont="1" applyBorder="1" applyAlignment="1">
      <alignment horizontal="center" vertical="center"/>
    </xf>
    <xf numFmtId="2" fontId="0" fillId="0" borderId="0" xfId="0" applyNumberFormat="1" applyAlignment="1">
      <alignment horizontal="center" vertical="center" wrapText="1"/>
    </xf>
    <xf numFmtId="0" fontId="0" fillId="0" borderId="0" xfId="0" applyAlignment="1">
      <alignment horizontal="center" vertical="center" wrapText="1"/>
    </xf>
    <xf numFmtId="0" fontId="8" fillId="0" borderId="0" xfId="0" applyFont="1" applyAlignment="1">
      <alignment horizontal="right" vertical="center"/>
    </xf>
    <xf numFmtId="0" fontId="8" fillId="0" borderId="0" xfId="0" applyFont="1" applyAlignment="1">
      <alignment horizontal="justify" vertical="center" wrapText="1"/>
    </xf>
    <xf numFmtId="2" fontId="0" fillId="0" borderId="0" xfId="0" applyNumberFormat="1" applyAlignment="1">
      <alignment horizontal="right" vertical="center" wrapText="1"/>
    </xf>
    <xf numFmtId="0" fontId="8" fillId="0" borderId="0" xfId="0" applyFont="1" applyAlignment="1">
      <alignment horizontal="right" vertical="center" wrapText="1"/>
    </xf>
    <xf numFmtId="2" fontId="0" fillId="0" borderId="0" xfId="0" applyNumberFormat="1" applyAlignment="1">
      <alignment vertical="center" wrapText="1"/>
    </xf>
    <xf numFmtId="0" fontId="0" fillId="0" borderId="0" xfId="140" applyFont="1" applyAlignment="1">
      <alignment horizontal="center" vertical="center" wrapText="1"/>
    </xf>
    <xf numFmtId="0" fontId="41" fillId="0" borderId="0" xfId="140" applyFont="1" applyAlignment="1">
      <alignment horizontal="center" vertical="center" wrapText="1"/>
    </xf>
    <xf numFmtId="0" fontId="8" fillId="0" borderId="0" xfId="0" applyFont="1" applyAlignment="1">
      <alignment horizontal="left" vertical="center"/>
    </xf>
    <xf numFmtId="2" fontId="32" fillId="0" borderId="0" xfId="0" applyNumberFormat="1" applyFont="1" applyAlignment="1">
      <alignment horizontal="center" vertical="center" wrapText="1"/>
    </xf>
    <xf numFmtId="0" fontId="32" fillId="0" borderId="0" xfId="0" applyFont="1" applyAlignment="1">
      <alignment horizontal="center" vertical="center" wrapText="1"/>
    </xf>
    <xf numFmtId="0" fontId="13" fillId="0" borderId="0" xfId="0" applyFont="1" applyAlignment="1">
      <alignment horizontal="right" vertical="center"/>
    </xf>
    <xf numFmtId="0" fontId="13" fillId="0" borderId="0" xfId="0" applyFont="1" applyAlignment="1">
      <alignment horizontal="justify" vertical="center" wrapText="1"/>
    </xf>
    <xf numFmtId="2" fontId="32" fillId="0" borderId="0" xfId="0" applyNumberFormat="1" applyFont="1" applyAlignment="1">
      <alignment horizontal="right" vertical="center" wrapText="1"/>
    </xf>
    <xf numFmtId="0" fontId="13" fillId="0" borderId="0" xfId="0" applyFont="1" applyAlignment="1">
      <alignment horizontal="right" vertical="center" wrapText="1"/>
    </xf>
    <xf numFmtId="2" fontId="32" fillId="0" borderId="0" xfId="0" applyNumberFormat="1" applyFont="1" applyAlignment="1">
      <alignment vertical="center" wrapText="1"/>
    </xf>
    <xf numFmtId="0" fontId="37" fillId="0" borderId="0" xfId="0" applyFont="1" applyAlignment="1">
      <alignment horizontal="center" vertical="center" wrapText="1"/>
    </xf>
    <xf numFmtId="0" fontId="43" fillId="0" borderId="0" xfId="0" applyFont="1" applyAlignment="1">
      <alignment horizontal="right" vertical="center"/>
    </xf>
    <xf numFmtId="0" fontId="48" fillId="0" borderId="0" xfId="0" applyFont="1" applyAlignment="1">
      <alignment horizontal="justify" vertical="center" wrapText="1"/>
    </xf>
    <xf numFmtId="2" fontId="38" fillId="0" borderId="0" xfId="0" applyNumberFormat="1" applyFont="1" applyAlignment="1">
      <alignment horizontal="right" vertical="center" wrapText="1"/>
    </xf>
    <xf numFmtId="0" fontId="48" fillId="0" borderId="0" xfId="0" applyFont="1" applyAlignment="1">
      <alignment horizontal="right" vertical="center" wrapText="1"/>
    </xf>
    <xf numFmtId="2" fontId="38" fillId="0" borderId="0" xfId="0" applyNumberFormat="1" applyFont="1" applyAlignment="1">
      <alignment vertical="center" wrapText="1"/>
    </xf>
    <xf numFmtId="0" fontId="38" fillId="0" borderId="0" xfId="140" applyFont="1" applyAlignment="1">
      <alignment horizontal="center" vertical="center" wrapText="1"/>
    </xf>
    <xf numFmtId="2" fontId="5" fillId="0" borderId="1" xfId="0" applyNumberFormat="1" applyFont="1" applyBorder="1" applyAlignment="1">
      <alignment vertical="center"/>
    </xf>
    <xf numFmtId="2" fontId="5" fillId="0" borderId="1" xfId="0" applyNumberFormat="1" applyFont="1" applyBorder="1" applyAlignment="1">
      <alignment horizontal="center" vertical="center"/>
    </xf>
    <xf numFmtId="2" fontId="14" fillId="0" borderId="1" xfId="0" applyNumberFormat="1" applyFont="1" applyBorder="1" applyAlignment="1">
      <alignment horizontal="center" vertical="center"/>
    </xf>
    <xf numFmtId="2" fontId="32" fillId="0" borderId="0" xfId="0" applyNumberFormat="1" applyFont="1" applyAlignment="1">
      <alignment horizontal="center" vertical="top" wrapText="1"/>
    </xf>
    <xf numFmtId="0" fontId="37" fillId="0" borderId="0" xfId="0" applyFont="1" applyAlignment="1">
      <alignment horizontal="center" vertical="top" wrapText="1"/>
    </xf>
    <xf numFmtId="0" fontId="48" fillId="0" borderId="0" xfId="0" applyFont="1" applyAlignment="1">
      <alignment horizontal="justify" vertical="top" wrapText="1"/>
    </xf>
    <xf numFmtId="2" fontId="38" fillId="0" borderId="0" xfId="0" applyNumberFormat="1" applyFont="1" applyAlignment="1">
      <alignment horizontal="right" vertical="top" wrapText="1"/>
    </xf>
    <xf numFmtId="0" fontId="48" fillId="0" borderId="0" xfId="0" applyFont="1" applyAlignment="1">
      <alignment horizontal="right" vertical="top" wrapText="1"/>
    </xf>
    <xf numFmtId="2" fontId="38" fillId="0" borderId="0" xfId="0" applyNumberFormat="1" applyFont="1" applyAlignment="1">
      <alignment vertical="top" wrapText="1"/>
    </xf>
    <xf numFmtId="1" fontId="32" fillId="0" borderId="0" xfId="162" applyNumberFormat="1" applyFont="1" applyAlignment="1">
      <alignment horizontal="center" vertical="top" wrapText="1"/>
    </xf>
    <xf numFmtId="0" fontId="37" fillId="0" borderId="0" xfId="0" applyFont="1" applyAlignment="1">
      <alignment vertical="top" wrapText="1"/>
    </xf>
    <xf numFmtId="0" fontId="32" fillId="0" borderId="0" xfId="162" applyFont="1" applyAlignment="1">
      <alignment vertical="top" wrapText="1"/>
    </xf>
    <xf numFmtId="0" fontId="38" fillId="0" borderId="0" xfId="0" applyFont="1" applyAlignment="1">
      <alignment horizontal="justify" vertical="top" wrapText="1"/>
    </xf>
    <xf numFmtId="2" fontId="38" fillId="0" borderId="0" xfId="0" applyNumberFormat="1" applyFont="1" applyAlignment="1">
      <alignment horizontal="center" vertical="top" wrapText="1"/>
    </xf>
    <xf numFmtId="0" fontId="38" fillId="0" borderId="0" xfId="0" applyFont="1" applyAlignment="1">
      <alignment vertical="top" wrapText="1"/>
    </xf>
    <xf numFmtId="2" fontId="38" fillId="12" borderId="0" xfId="0" applyNumberFormat="1" applyFont="1" applyFill="1" applyAlignment="1">
      <alignment vertical="top" wrapText="1"/>
    </xf>
    <xf numFmtId="0" fontId="43" fillId="0" borderId="0" xfId="0" applyFont="1" applyAlignment="1">
      <alignment vertical="center"/>
    </xf>
    <xf numFmtId="0" fontId="43" fillId="0" borderId="0" xfId="0" applyFont="1" applyAlignment="1">
      <alignment horizontal="center" vertical="center"/>
    </xf>
    <xf numFmtId="0" fontId="48" fillId="0" borderId="0" xfId="0" applyFont="1" applyAlignment="1">
      <alignment horizontal="center" vertical="center"/>
    </xf>
    <xf numFmtId="0" fontId="37" fillId="0" borderId="0" xfId="0" applyFont="1" applyAlignment="1">
      <alignment vertical="center"/>
    </xf>
    <xf numFmtId="0" fontId="38" fillId="0" borderId="0" xfId="0" applyFont="1" applyAlignment="1">
      <alignment vertical="center"/>
    </xf>
    <xf numFmtId="0" fontId="8" fillId="0" borderId="1" xfId="0" applyFont="1" applyBorder="1" applyAlignment="1">
      <alignment vertical="center"/>
    </xf>
    <xf numFmtId="1" fontId="14" fillId="0" borderId="1" xfId="0" applyNumberFormat="1" applyFont="1" applyBorder="1" applyAlignment="1">
      <alignment horizontal="center" vertical="center"/>
    </xf>
    <xf numFmtId="0" fontId="5" fillId="0" borderId="0" xfId="0" applyFont="1" applyAlignment="1">
      <alignment horizontal="center" vertical="center"/>
    </xf>
    <xf numFmtId="0" fontId="5" fillId="0" borderId="0" xfId="0" applyFont="1" applyAlignment="1">
      <alignment vertical="center"/>
    </xf>
    <xf numFmtId="2" fontId="5" fillId="0" borderId="0" xfId="0" applyNumberFormat="1" applyFont="1" applyAlignment="1">
      <alignment vertical="center"/>
    </xf>
    <xf numFmtId="2" fontId="41" fillId="0" borderId="0" xfId="0" applyNumberFormat="1" applyFont="1" applyAlignment="1">
      <alignment horizontal="left" vertical="top" wrapText="1"/>
    </xf>
    <xf numFmtId="2" fontId="8" fillId="0" borderId="0" xfId="0" applyNumberFormat="1" applyFont="1" applyAlignment="1">
      <alignment vertical="center" wrapText="1"/>
    </xf>
    <xf numFmtId="2" fontId="8" fillId="0" borderId="0" xfId="0" applyNumberFormat="1" applyFont="1" applyAlignment="1">
      <alignment horizontal="center" vertical="center" wrapText="1"/>
    </xf>
    <xf numFmtId="0" fontId="8" fillId="0" borderId="0" xfId="0" applyFont="1" applyAlignment="1">
      <alignment horizontal="center" vertical="center" wrapText="1"/>
    </xf>
    <xf numFmtId="173" fontId="8" fillId="0" borderId="0" xfId="0" applyNumberFormat="1" applyFont="1" applyAlignment="1">
      <alignment vertical="center" wrapText="1"/>
    </xf>
    <xf numFmtId="2" fontId="8" fillId="0" borderId="0" xfId="0" applyNumberFormat="1" applyFont="1" applyAlignment="1">
      <alignment horizontal="center" vertical="top" wrapText="1"/>
    </xf>
    <xf numFmtId="0" fontId="8" fillId="0" borderId="0" xfId="0" applyFont="1" applyAlignment="1">
      <alignment horizontal="center" vertical="top" wrapText="1"/>
    </xf>
    <xf numFmtId="2" fontId="8" fillId="0" borderId="1" xfId="0" applyNumberFormat="1" applyFont="1" applyBorder="1" applyAlignment="1">
      <alignment horizontal="right" vertical="center"/>
    </xf>
    <xf numFmtId="171" fontId="8" fillId="0" borderId="1" xfId="0" applyNumberFormat="1" applyFont="1" applyBorder="1" applyAlignment="1">
      <alignment horizontal="left" vertical="center" shrinkToFit="1"/>
    </xf>
    <xf numFmtId="2" fontId="37" fillId="0" borderId="0" xfId="0" applyNumberFormat="1" applyFont="1" applyAlignment="1">
      <alignment horizontal="justify" vertical="center"/>
    </xf>
    <xf numFmtId="171" fontId="37" fillId="0" borderId="0" xfId="0" applyNumberFormat="1" applyFont="1" applyAlignment="1">
      <alignment horizontal="justify" vertical="center"/>
    </xf>
    <xf numFmtId="0" fontId="51" fillId="0" borderId="0" xfId="0" applyFont="1" applyAlignment="1">
      <alignment horizontal="center" vertical="center" wrapText="1"/>
    </xf>
    <xf numFmtId="2" fontId="37" fillId="0" borderId="0" xfId="0" applyNumberFormat="1" applyFont="1" applyAlignment="1">
      <alignment vertical="center"/>
    </xf>
    <xf numFmtId="0" fontId="14" fillId="0" borderId="0" xfId="0" applyFont="1" applyAlignment="1">
      <alignment vertical="center"/>
    </xf>
    <xf numFmtId="2" fontId="48" fillId="0" borderId="0" xfId="0" applyNumberFormat="1" applyFont="1" applyAlignment="1">
      <alignment horizontal="justify" vertical="center"/>
    </xf>
    <xf numFmtId="0" fontId="38" fillId="0" borderId="22" xfId="0" applyFont="1" applyBorder="1" applyAlignment="1">
      <alignment horizontal="center" vertical="center"/>
    </xf>
    <xf numFmtId="0" fontId="37" fillId="0" borderId="22" xfId="0" applyFont="1" applyBorder="1" applyAlignment="1">
      <alignment horizontal="justify" vertical="center" wrapText="1"/>
    </xf>
    <xf numFmtId="177" fontId="37" fillId="0" borderId="22" xfId="0" applyNumberFormat="1" applyFont="1" applyBorder="1" applyAlignment="1">
      <alignment horizontal="left" vertical="center"/>
    </xf>
    <xf numFmtId="0" fontId="37" fillId="0" borderId="22" xfId="0" applyFont="1" applyBorder="1" applyAlignment="1">
      <alignment horizontal="center" vertical="center"/>
    </xf>
    <xf numFmtId="2" fontId="37" fillId="0" borderId="22" xfId="0" applyNumberFormat="1" applyFont="1" applyBorder="1" applyAlignment="1">
      <alignment horizontal="center" vertical="center"/>
    </xf>
    <xf numFmtId="0" fontId="37" fillId="0" borderId="22" xfId="0" applyFont="1" applyBorder="1" applyAlignment="1">
      <alignment vertical="center"/>
    </xf>
    <xf numFmtId="2" fontId="37" fillId="0" borderId="22" xfId="0" applyNumberFormat="1" applyFont="1" applyBorder="1" applyAlignment="1">
      <alignment vertical="center"/>
    </xf>
    <xf numFmtId="172" fontId="37" fillId="0" borderId="22" xfId="0" applyNumberFormat="1" applyFont="1" applyBorder="1" applyAlignment="1">
      <alignment vertical="center"/>
    </xf>
    <xf numFmtId="172" fontId="38" fillId="0" borderId="22" xfId="0" applyNumberFormat="1" applyFont="1" applyBorder="1" applyAlignment="1">
      <alignment horizontal="right" vertical="center"/>
    </xf>
    <xf numFmtId="2" fontId="38" fillId="0" borderId="22" xfId="0" applyNumberFormat="1" applyFont="1" applyBorder="1" applyAlignment="1">
      <alignment horizontal="right" vertical="center"/>
    </xf>
    <xf numFmtId="2" fontId="43" fillId="0" borderId="22" xfId="0" applyNumberFormat="1" applyFont="1" applyBorder="1" applyAlignment="1">
      <alignment vertical="center"/>
    </xf>
    <xf numFmtId="2" fontId="38" fillId="0" borderId="22" xfId="0" applyNumberFormat="1" applyFont="1" applyBorder="1" applyAlignment="1">
      <alignment vertical="center" shrinkToFit="1"/>
    </xf>
    <xf numFmtId="2" fontId="43" fillId="0" borderId="22" xfId="0" applyNumberFormat="1" applyFont="1" applyBorder="1" applyAlignment="1">
      <alignment vertical="center" shrinkToFit="1"/>
    </xf>
    <xf numFmtId="2" fontId="43" fillId="0" borderId="22" xfId="0" applyNumberFormat="1" applyFont="1" applyBorder="1" applyAlignment="1">
      <alignment horizontal="right" vertical="center" shrinkToFit="1"/>
    </xf>
    <xf numFmtId="2" fontId="38" fillId="0" borderId="22" xfId="0" applyNumberFormat="1" applyFont="1" applyBorder="1" applyAlignment="1">
      <alignment vertical="center"/>
    </xf>
    <xf numFmtId="2" fontId="38" fillId="0" borderId="22" xfId="0" applyNumberFormat="1" applyFont="1" applyBorder="1" applyAlignment="1">
      <alignment horizontal="justify" vertical="center" shrinkToFit="1"/>
    </xf>
    <xf numFmtId="2" fontId="43" fillId="0" borderId="22" xfId="0" applyNumberFormat="1" applyFont="1" applyBorder="1" applyAlignment="1">
      <alignment horizontal="justify" vertical="center" shrinkToFit="1"/>
    </xf>
    <xf numFmtId="0" fontId="32" fillId="0" borderId="0" xfId="0" applyFont="1" applyAlignment="1">
      <alignment vertical="center"/>
    </xf>
    <xf numFmtId="0" fontId="13" fillId="0" borderId="0" xfId="0" applyFont="1"/>
    <xf numFmtId="0" fontId="32" fillId="0" borderId="0" xfId="0" applyFont="1" applyAlignment="1">
      <alignment horizontal="justify" vertical="top"/>
    </xf>
    <xf numFmtId="0" fontId="32" fillId="0" borderId="0" xfId="0" applyFont="1" applyAlignment="1">
      <alignment horizontal="left"/>
    </xf>
    <xf numFmtId="0" fontId="32" fillId="0" borderId="0" xfId="0" applyFont="1"/>
    <xf numFmtId="0" fontId="32" fillId="0" borderId="1" xfId="0" applyFont="1" applyBorder="1" applyAlignment="1">
      <alignment horizontal="left" vertical="center"/>
    </xf>
    <xf numFmtId="0" fontId="13" fillId="0" borderId="1" xfId="0" applyFont="1" applyBorder="1" applyAlignment="1">
      <alignment vertical="center"/>
    </xf>
    <xf numFmtId="0" fontId="32" fillId="0" borderId="11" xfId="0" applyFont="1" applyBorder="1" applyAlignment="1">
      <alignment horizontal="right" vertical="center"/>
    </xf>
    <xf numFmtId="171" fontId="53" fillId="0" borderId="1" xfId="0" applyNumberFormat="1" applyFont="1" applyBorder="1" applyAlignment="1">
      <alignment horizontal="center" vertical="center"/>
    </xf>
    <xf numFmtId="0" fontId="32" fillId="0" borderId="1" xfId="0" applyFont="1" applyBorder="1" applyAlignment="1">
      <alignment vertical="center"/>
    </xf>
    <xf numFmtId="0" fontId="32" fillId="0" borderId="1" xfId="0" applyFont="1" applyBorder="1" applyAlignment="1">
      <alignment horizontal="center" vertical="center"/>
    </xf>
    <xf numFmtId="0" fontId="32" fillId="0" borderId="0" xfId="0" applyFont="1" applyAlignment="1">
      <alignment horizontal="center" vertical="center"/>
    </xf>
    <xf numFmtId="0" fontId="32" fillId="0" borderId="0" xfId="0" applyFont="1" applyAlignment="1">
      <alignment horizontal="left" vertical="center" wrapText="1"/>
    </xf>
    <xf numFmtId="0" fontId="32" fillId="0" borderId="0" xfId="0" applyFont="1" applyAlignment="1">
      <alignment horizontal="left" vertical="center"/>
    </xf>
    <xf numFmtId="0" fontId="32" fillId="10" borderId="0" xfId="0" applyFont="1" applyFill="1" applyAlignment="1">
      <alignment horizontal="left" vertical="center"/>
    </xf>
    <xf numFmtId="173" fontId="13" fillId="0" borderId="0" xfId="0" applyNumberFormat="1" applyFont="1" applyAlignment="1">
      <alignment horizontal="center" vertical="center"/>
    </xf>
    <xf numFmtId="0" fontId="13" fillId="0" borderId="0" xfId="138" applyFont="1" applyAlignment="1">
      <alignment horizontal="center" vertical="center"/>
    </xf>
    <xf numFmtId="0" fontId="13" fillId="0" borderId="0" xfId="0" applyFont="1" applyAlignment="1">
      <alignment horizontal="center" vertical="center"/>
    </xf>
    <xf numFmtId="0" fontId="13" fillId="0" borderId="0" xfId="0" applyFont="1" applyAlignment="1">
      <alignment vertical="center"/>
    </xf>
    <xf numFmtId="0" fontId="13" fillId="0" borderId="0" xfId="140" applyFont="1" applyAlignment="1">
      <alignment horizontal="center" vertical="center"/>
    </xf>
    <xf numFmtId="0" fontId="32" fillId="0" borderId="0" xfId="0" applyFont="1" applyAlignment="1">
      <alignment horizontal="center" vertical="top"/>
    </xf>
    <xf numFmtId="0" fontId="13" fillId="0" borderId="0" xfId="0" applyFont="1" applyAlignment="1">
      <alignment horizontal="center"/>
    </xf>
    <xf numFmtId="0" fontId="32" fillId="0" borderId="0" xfId="0" applyFont="1" applyAlignment="1">
      <alignment vertical="center" wrapText="1"/>
    </xf>
    <xf numFmtId="0" fontId="37" fillId="0" borderId="23" xfId="111" applyFont="1" applyBorder="1"/>
    <xf numFmtId="0" fontId="37" fillId="0" borderId="0" xfId="111" applyFont="1" applyAlignment="1">
      <alignment vertical="center"/>
    </xf>
    <xf numFmtId="0" fontId="38" fillId="0" borderId="0" xfId="111" applyFont="1" applyAlignment="1">
      <alignment vertical="center"/>
    </xf>
    <xf numFmtId="0" fontId="43" fillId="0" borderId="0" xfId="111" applyFont="1" applyAlignment="1">
      <alignment horizontal="center" vertical="center"/>
    </xf>
    <xf numFmtId="0" fontId="37" fillId="0" borderId="0" xfId="111" applyFont="1" applyAlignment="1">
      <alignment horizontal="center" vertical="center"/>
    </xf>
    <xf numFmtId="0" fontId="37" fillId="0" borderId="24" xfId="111" applyFont="1" applyBorder="1"/>
    <xf numFmtId="0" fontId="37" fillId="0" borderId="0" xfId="111" applyFont="1"/>
    <xf numFmtId="0" fontId="37" fillId="0" borderId="0" xfId="111" applyFont="1" applyAlignment="1">
      <alignment horizontal="center"/>
    </xf>
    <xf numFmtId="0" fontId="13" fillId="0" borderId="24" xfId="111" applyFont="1" applyBorder="1" applyAlignment="1">
      <alignment horizontal="center" vertical="center"/>
    </xf>
    <xf numFmtId="0" fontId="13" fillId="0" borderId="0" xfId="111" applyFont="1" applyAlignment="1">
      <alignment horizontal="center" vertical="center"/>
    </xf>
    <xf numFmtId="0" fontId="48" fillId="0" borderId="24" xfId="111" applyFont="1" applyBorder="1" applyAlignment="1">
      <alignment horizontal="center" vertical="top"/>
    </xf>
    <xf numFmtId="0" fontId="48" fillId="0" borderId="0" xfId="111" applyFont="1" applyAlignment="1">
      <alignment horizontal="center" vertical="top"/>
    </xf>
    <xf numFmtId="0" fontId="48" fillId="0" borderId="1" xfId="111" applyFont="1" applyBorder="1" applyAlignment="1">
      <alignment horizontal="center" vertical="top"/>
    </xf>
    <xf numFmtId="0" fontId="48" fillId="0" borderId="0" xfId="111" applyFont="1" applyAlignment="1">
      <alignment horizontal="left" vertical="top"/>
    </xf>
    <xf numFmtId="0" fontId="48" fillId="0" borderId="0" xfId="111" applyFont="1" applyAlignment="1">
      <alignment vertical="top"/>
    </xf>
    <xf numFmtId="2" fontId="48" fillId="0" borderId="0" xfId="111" applyNumberFormat="1" applyFont="1" applyAlignment="1">
      <alignment vertical="top" wrapText="1"/>
    </xf>
    <xf numFmtId="0" fontId="48" fillId="0" borderId="1" xfId="111" applyFont="1" applyBorder="1" applyAlignment="1">
      <alignment horizontal="center" vertical="center"/>
    </xf>
    <xf numFmtId="2" fontId="48" fillId="0" borderId="0" xfId="111" applyNumberFormat="1" applyFont="1" applyAlignment="1">
      <alignment horizontal="right" vertical="top" wrapText="1"/>
    </xf>
    <xf numFmtId="0" fontId="43" fillId="0" borderId="0" xfId="111" applyFont="1" applyAlignment="1">
      <alignment horizontal="right" vertical="top" wrapText="1"/>
    </xf>
    <xf numFmtId="170" fontId="48" fillId="0" borderId="1" xfId="111" applyNumberFormat="1" applyFont="1" applyBorder="1" applyAlignment="1">
      <alignment horizontal="center" vertical="center"/>
    </xf>
    <xf numFmtId="0" fontId="48" fillId="0" borderId="0" xfId="111" applyFont="1" applyAlignment="1">
      <alignment horizontal="left" vertical="top" wrapText="1"/>
    </xf>
    <xf numFmtId="0" fontId="48" fillId="0" borderId="0" xfId="111" applyFont="1" applyAlignment="1">
      <alignment horizontal="right" vertical="top" wrapText="1"/>
    </xf>
    <xf numFmtId="2" fontId="48" fillId="0" borderId="1" xfId="111" applyNumberFormat="1" applyFont="1" applyBorder="1" applyAlignment="1">
      <alignment horizontal="center" vertical="center" wrapText="1"/>
    </xf>
    <xf numFmtId="0" fontId="48" fillId="0" borderId="0" xfId="111" applyFont="1" applyAlignment="1">
      <alignment horizontal="center" vertical="top" wrapText="1"/>
    </xf>
    <xf numFmtId="0" fontId="43" fillId="0" borderId="24" xfId="111" applyFont="1" applyBorder="1" applyAlignment="1">
      <alignment horizontal="center" vertical="center"/>
    </xf>
    <xf numFmtId="0" fontId="48" fillId="0" borderId="0" xfId="111" applyFont="1" applyAlignment="1">
      <alignment horizontal="right" vertical="center"/>
    </xf>
    <xf numFmtId="171" fontId="48" fillId="0" borderId="1" xfId="111" applyNumberFormat="1" applyFont="1" applyBorder="1" applyAlignment="1">
      <alignment horizontal="center" vertical="center"/>
    </xf>
    <xf numFmtId="0" fontId="37" fillId="0" borderId="24" xfId="111" applyFont="1" applyBorder="1" applyAlignment="1">
      <alignment horizontal="center" vertical="center"/>
    </xf>
    <xf numFmtId="0" fontId="37" fillId="0" borderId="0" xfId="111" applyFont="1" applyAlignment="1">
      <alignment horizontal="left" vertical="center"/>
    </xf>
    <xf numFmtId="0" fontId="38" fillId="0" borderId="24" xfId="111" applyFont="1" applyBorder="1" applyAlignment="1">
      <alignment horizontal="center" vertical="center"/>
    </xf>
    <xf numFmtId="0" fontId="38" fillId="0" borderId="0" xfId="111" applyFont="1" applyAlignment="1">
      <alignment horizontal="right" vertical="center"/>
    </xf>
    <xf numFmtId="0" fontId="43" fillId="0" borderId="1" xfId="111" applyFont="1" applyBorder="1" applyAlignment="1">
      <alignment horizontal="center" vertical="center"/>
    </xf>
    <xf numFmtId="0" fontId="38" fillId="0" borderId="0" xfId="111" applyFont="1" applyAlignment="1">
      <alignment horizontal="center" vertical="center"/>
    </xf>
    <xf numFmtId="0" fontId="48" fillId="0" borderId="0" xfId="111" applyFont="1" applyAlignment="1">
      <alignment horizontal="center" vertical="center"/>
    </xf>
    <xf numFmtId="0" fontId="54" fillId="0" borderId="24" xfId="111" applyFont="1" applyBorder="1" applyAlignment="1">
      <alignment vertical="center"/>
    </xf>
    <xf numFmtId="0" fontId="54" fillId="0" borderId="0" xfId="111" applyFont="1" applyAlignment="1">
      <alignment vertical="center"/>
    </xf>
    <xf numFmtId="0" fontId="38" fillId="0" borderId="1" xfId="111" applyFont="1" applyBorder="1" applyAlignment="1">
      <alignment horizontal="center" vertical="center"/>
    </xf>
    <xf numFmtId="0" fontId="48" fillId="0" borderId="0" xfId="111" applyFont="1" applyAlignment="1">
      <alignment horizontal="left" vertical="center"/>
    </xf>
    <xf numFmtId="0" fontId="43" fillId="0" borderId="1" xfId="111" applyFont="1" applyBorder="1" applyAlignment="1">
      <alignment horizontal="center" vertical="center" wrapText="1"/>
    </xf>
    <xf numFmtId="0" fontId="37" fillId="0" borderId="1" xfId="111" applyFont="1" applyBorder="1" applyAlignment="1">
      <alignment horizontal="center" vertical="center"/>
    </xf>
    <xf numFmtId="178" fontId="38" fillId="0" borderId="1" xfId="111" applyNumberFormat="1" applyFont="1" applyBorder="1" applyAlignment="1">
      <alignment horizontal="center" vertical="center"/>
    </xf>
    <xf numFmtId="172" fontId="38" fillId="0" borderId="1" xfId="111" applyNumberFormat="1" applyFont="1" applyBorder="1" applyAlignment="1">
      <alignment horizontal="center" vertical="center"/>
    </xf>
    <xf numFmtId="0" fontId="37" fillId="0" borderId="1" xfId="111" applyFont="1" applyBorder="1" applyAlignment="1">
      <alignment vertical="center"/>
    </xf>
    <xf numFmtId="0" fontId="43" fillId="0" borderId="0" xfId="111" applyFont="1" applyAlignment="1">
      <alignment horizontal="left" vertical="center"/>
    </xf>
    <xf numFmtId="0" fontId="48" fillId="0" borderId="1" xfId="111" applyFont="1" applyBorder="1" applyAlignment="1">
      <alignment horizontal="left" vertical="top" wrapText="1"/>
    </xf>
    <xf numFmtId="0" fontId="38" fillId="0" borderId="0" xfId="111" applyFont="1" applyAlignment="1">
      <alignment horizontal="left" vertical="top" wrapText="1"/>
    </xf>
    <xf numFmtId="0" fontId="37" fillId="0" borderId="0" xfId="111" applyFont="1" applyAlignment="1">
      <alignment horizontal="left" vertical="top" wrapText="1"/>
    </xf>
    <xf numFmtId="0" fontId="38" fillId="0" borderId="0" xfId="111" applyFont="1" applyAlignment="1">
      <alignment horizontal="right" vertical="top" wrapText="1"/>
    </xf>
    <xf numFmtId="0" fontId="38" fillId="0" borderId="1" xfId="111" applyFont="1" applyBorder="1" applyAlignment="1">
      <alignment vertical="top" wrapText="1"/>
    </xf>
    <xf numFmtId="0" fontId="37" fillId="0" borderId="0" xfId="111" applyFont="1" applyAlignment="1">
      <alignment horizontal="center" vertical="center" wrapText="1"/>
    </xf>
    <xf numFmtId="0" fontId="37" fillId="0" borderId="0" xfId="111" applyFont="1" applyAlignment="1">
      <alignment horizontal="center" vertical="top" wrapText="1"/>
    </xf>
    <xf numFmtId="0" fontId="48" fillId="0" borderId="1" xfId="111" applyFont="1" applyBorder="1" applyAlignment="1">
      <alignment horizontal="center" vertical="top" wrapText="1"/>
    </xf>
    <xf numFmtId="0" fontId="43" fillId="0" borderId="1" xfId="111" applyFont="1" applyBorder="1" applyAlignment="1">
      <alignment horizontal="center" vertical="top" wrapText="1"/>
    </xf>
    <xf numFmtId="0" fontId="38" fillId="0" borderId="1" xfId="111" applyFont="1" applyBorder="1" applyAlignment="1">
      <alignment horizontal="center" vertical="center" wrapText="1"/>
    </xf>
    <xf numFmtId="2" fontId="37" fillId="0" borderId="1" xfId="111" applyNumberFormat="1" applyFont="1" applyBorder="1" applyAlignment="1">
      <alignment horizontal="center" vertical="center" wrapText="1"/>
    </xf>
    <xf numFmtId="0" fontId="38" fillId="0" borderId="1" xfId="111" applyFont="1" applyBorder="1" applyAlignment="1">
      <alignment horizontal="left" vertical="top" wrapText="1"/>
    </xf>
    <xf numFmtId="0" fontId="38" fillId="0" borderId="1" xfId="111" applyFont="1" applyBorder="1" applyAlignment="1">
      <alignment horizontal="left" vertical="center" wrapText="1"/>
    </xf>
    <xf numFmtId="0" fontId="38" fillId="0" borderId="1" xfId="111" applyFont="1" applyBorder="1" applyAlignment="1">
      <alignment horizontal="center" vertical="top" wrapText="1"/>
    </xf>
    <xf numFmtId="2" fontId="37" fillId="0" borderId="0" xfId="111" applyNumberFormat="1" applyFont="1" applyAlignment="1">
      <alignment horizontal="center" vertical="center" wrapText="1"/>
    </xf>
    <xf numFmtId="2" fontId="37" fillId="0" borderId="0" xfId="111" applyNumberFormat="1" applyFont="1" applyAlignment="1">
      <alignment vertical="center"/>
    </xf>
    <xf numFmtId="0" fontId="43" fillId="0" borderId="24" xfId="111" applyFont="1" applyBorder="1" applyAlignment="1">
      <alignment vertical="center"/>
    </xf>
    <xf numFmtId="0" fontId="37" fillId="0" borderId="24" xfId="111" applyFont="1" applyBorder="1" applyAlignment="1">
      <alignment vertical="center"/>
    </xf>
    <xf numFmtId="0" fontId="38" fillId="0" borderId="7" xfId="111" applyFont="1" applyBorder="1" applyAlignment="1">
      <alignment horizontal="left" vertical="center"/>
    </xf>
    <xf numFmtId="0" fontId="37" fillId="0" borderId="24" xfId="111" applyFont="1" applyBorder="1" applyAlignment="1">
      <alignment horizontal="left" vertical="center"/>
    </xf>
    <xf numFmtId="2" fontId="43" fillId="0" borderId="1" xfId="111" applyNumberFormat="1" applyFont="1" applyBorder="1" applyAlignment="1">
      <alignment horizontal="center" vertical="center"/>
    </xf>
    <xf numFmtId="2" fontId="37" fillId="0" borderId="1" xfId="111" applyNumberFormat="1" applyFont="1" applyBorder="1" applyAlignment="1">
      <alignment horizontal="center" vertical="center"/>
    </xf>
    <xf numFmtId="0" fontId="37" fillId="0" borderId="1" xfId="111" applyFont="1" applyBorder="1" applyAlignment="1">
      <alignment horizontal="left" vertical="center"/>
    </xf>
    <xf numFmtId="0" fontId="13" fillId="0" borderId="23" xfId="111" applyFont="1" applyBorder="1" applyAlignment="1">
      <alignment vertical="center"/>
    </xf>
    <xf numFmtId="2" fontId="37" fillId="0" borderId="0" xfId="111" applyNumberFormat="1" applyFont="1"/>
    <xf numFmtId="0" fontId="13" fillId="0" borderId="0" xfId="111" applyFont="1" applyAlignment="1">
      <alignment vertical="center"/>
    </xf>
    <xf numFmtId="0" fontId="56" fillId="0" borderId="0" xfId="111" applyFont="1" applyAlignment="1">
      <alignment vertical="center"/>
    </xf>
    <xf numFmtId="0" fontId="48" fillId="0" borderId="0" xfId="111" applyFont="1" applyAlignment="1">
      <alignment vertical="center"/>
    </xf>
    <xf numFmtId="0" fontId="43" fillId="0" borderId="0" xfId="111" applyFont="1" applyAlignment="1">
      <alignment vertical="center"/>
    </xf>
    <xf numFmtId="2" fontId="38" fillId="0" borderId="0" xfId="111" applyNumberFormat="1" applyFont="1" applyAlignment="1">
      <alignment vertical="top" wrapText="1"/>
    </xf>
    <xf numFmtId="0" fontId="58" fillId="0" borderId="0" xfId="111" applyFont="1" applyAlignment="1">
      <alignment vertical="center"/>
    </xf>
    <xf numFmtId="0" fontId="56" fillId="0" borderId="0" xfId="111" applyFont="1" applyAlignment="1">
      <alignment horizontal="right" vertical="center"/>
    </xf>
    <xf numFmtId="0" fontId="59" fillId="0" borderId="0" xfId="111" applyFont="1" applyAlignment="1">
      <alignment horizontal="left" vertical="center"/>
    </xf>
    <xf numFmtId="0" fontId="59" fillId="0" borderId="0" xfId="111" applyFont="1" applyAlignment="1">
      <alignment vertical="center"/>
    </xf>
    <xf numFmtId="0" fontId="60" fillId="16" borderId="1" xfId="0" applyFont="1" applyFill="1" applyBorder="1" applyAlignment="1">
      <alignment horizontal="center" vertical="center"/>
    </xf>
    <xf numFmtId="0" fontId="60" fillId="16" borderId="1" xfId="0" applyFont="1" applyFill="1" applyBorder="1" applyAlignment="1">
      <alignment horizontal="center" vertical="center" wrapText="1"/>
    </xf>
    <xf numFmtId="0" fontId="61" fillId="0" borderId="0" xfId="111" applyFont="1" applyAlignment="1">
      <alignment horizontal="left" vertical="center"/>
    </xf>
    <xf numFmtId="0" fontId="61" fillId="0" borderId="0" xfId="111" applyFont="1" applyAlignment="1">
      <alignment vertical="center"/>
    </xf>
    <xf numFmtId="0" fontId="62" fillId="0" borderId="0" xfId="89" applyFont="1" applyAlignment="1">
      <alignment horizontal="center" vertical="center" shrinkToFit="1"/>
    </xf>
    <xf numFmtId="0" fontId="63" fillId="0" borderId="0" xfId="89" applyFont="1" applyAlignment="1">
      <alignment horizontal="left" vertical="center" wrapText="1"/>
    </xf>
    <xf numFmtId="0" fontId="59" fillId="0" borderId="0" xfId="111" applyFont="1" applyAlignment="1">
      <alignment horizontal="center" vertical="center"/>
    </xf>
    <xf numFmtId="1" fontId="59" fillId="0" borderId="0" xfId="111" applyNumberFormat="1" applyFont="1" applyAlignment="1">
      <alignment horizontal="center" vertical="center"/>
    </xf>
    <xf numFmtId="2" fontId="37" fillId="0" borderId="0" xfId="111" applyNumberFormat="1" applyFont="1" applyAlignment="1">
      <alignment vertical="center" wrapText="1"/>
    </xf>
    <xf numFmtId="2" fontId="64" fillId="0" borderId="0" xfId="111" applyNumberFormat="1" applyFont="1" applyAlignment="1">
      <alignment vertical="center"/>
    </xf>
    <xf numFmtId="0" fontId="48" fillId="0" borderId="1" xfId="111" applyFont="1" applyBorder="1" applyAlignment="1">
      <alignment horizontal="center" vertical="center" wrapText="1"/>
    </xf>
    <xf numFmtId="2" fontId="43" fillId="0" borderId="1" xfId="111" applyNumberFormat="1" applyFont="1" applyBorder="1" applyAlignment="1">
      <alignment horizontal="center" vertical="center" wrapText="1"/>
    </xf>
    <xf numFmtId="2" fontId="43" fillId="0" borderId="0" xfId="111" applyNumberFormat="1" applyFont="1" applyAlignment="1">
      <alignment horizontal="center" vertical="center"/>
    </xf>
    <xf numFmtId="2" fontId="65" fillId="0" borderId="0" xfId="111" applyNumberFormat="1" applyFont="1" applyAlignment="1">
      <alignment horizontal="center" vertical="center"/>
    </xf>
    <xf numFmtId="2" fontId="37" fillId="0" borderId="0" xfId="111" applyNumberFormat="1" applyFont="1" applyAlignment="1">
      <alignment horizontal="center" vertical="center"/>
    </xf>
    <xf numFmtId="2" fontId="64" fillId="0" borderId="0" xfId="111" applyNumberFormat="1" applyFont="1" applyAlignment="1">
      <alignment horizontal="center" vertical="center"/>
    </xf>
    <xf numFmtId="2" fontId="37" fillId="0" borderId="9" xfId="111" applyNumberFormat="1" applyFont="1" applyBorder="1" applyAlignment="1">
      <alignment horizontal="center" vertical="center" wrapText="1"/>
    </xf>
    <xf numFmtId="2" fontId="43" fillId="0" borderId="1" xfId="111" applyNumberFormat="1" applyFont="1" applyBorder="1" applyAlignment="1">
      <alignment vertical="center"/>
    </xf>
    <xf numFmtId="2" fontId="43" fillId="0" borderId="0" xfId="111" applyNumberFormat="1" applyFont="1" applyAlignment="1">
      <alignment vertical="center"/>
    </xf>
    <xf numFmtId="0" fontId="66" fillId="0" borderId="0" xfId="111" applyFont="1" applyAlignment="1">
      <alignment vertical="center"/>
    </xf>
    <xf numFmtId="0" fontId="67" fillId="0" borderId="0" xfId="111" applyFont="1" applyAlignment="1">
      <alignment vertical="center"/>
    </xf>
    <xf numFmtId="0" fontId="68" fillId="0" borderId="0" xfId="111" applyFont="1" applyAlignment="1">
      <alignment vertical="center"/>
    </xf>
    <xf numFmtId="2" fontId="37" fillId="0" borderId="0" xfId="111" applyNumberFormat="1" applyFont="1" applyAlignment="1">
      <alignment horizontal="right" vertical="center"/>
    </xf>
    <xf numFmtId="0" fontId="43" fillId="0" borderId="7" xfId="111" applyFont="1" applyBorder="1" applyAlignment="1">
      <alignment horizontal="right" vertical="center"/>
    </xf>
    <xf numFmtId="0" fontId="37" fillId="0" borderId="24" xfId="111" applyFont="1" applyBorder="1" applyAlignment="1">
      <alignment horizontal="left" vertical="top"/>
    </xf>
    <xf numFmtId="2" fontId="37" fillId="0" borderId="0" xfId="111" applyNumberFormat="1" applyFont="1" applyAlignment="1">
      <alignment horizontal="center"/>
    </xf>
    <xf numFmtId="0" fontId="43" fillId="0" borderId="24" xfId="111" applyFont="1" applyBorder="1" applyAlignment="1">
      <alignment horizontal="center" vertical="top"/>
    </xf>
    <xf numFmtId="0" fontId="43" fillId="0" borderId="0" xfId="111" applyFont="1" applyAlignment="1">
      <alignment vertical="top"/>
    </xf>
    <xf numFmtId="0" fontId="43" fillId="0" borderId="0" xfId="111" applyFont="1" applyAlignment="1">
      <alignment horizontal="justify" vertical="center" wrapText="1"/>
    </xf>
    <xf numFmtId="0" fontId="43" fillId="0" borderId="0" xfId="111" applyFont="1"/>
    <xf numFmtId="2" fontId="43" fillId="0" borderId="0" xfId="111" applyNumberFormat="1" applyFont="1"/>
    <xf numFmtId="0" fontId="43" fillId="0" borderId="0" xfId="111" applyFont="1" applyAlignment="1">
      <alignment horizontal="center"/>
    </xf>
    <xf numFmtId="2" fontId="43" fillId="0" borderId="0" xfId="111" applyNumberFormat="1" applyFont="1" applyAlignment="1">
      <alignment horizontal="center"/>
    </xf>
    <xf numFmtId="0" fontId="37" fillId="0" borderId="26" xfId="111" applyFont="1" applyBorder="1" applyAlignment="1">
      <alignment horizontal="left" vertical="center"/>
    </xf>
    <xf numFmtId="0" fontId="37" fillId="0" borderId="5" xfId="111" applyFont="1" applyBorder="1"/>
    <xf numFmtId="2" fontId="37" fillId="0" borderId="5" xfId="111" applyNumberFormat="1" applyFont="1" applyBorder="1" applyAlignment="1">
      <alignment horizontal="center"/>
    </xf>
    <xf numFmtId="0" fontId="43" fillId="0" borderId="5" xfId="111" applyFont="1" applyBorder="1" applyAlignment="1">
      <alignment horizontal="center"/>
    </xf>
    <xf numFmtId="0" fontId="38" fillId="0" borderId="26" xfId="111" applyFont="1" applyBorder="1" applyAlignment="1">
      <alignment horizontal="left" vertical="center"/>
    </xf>
    <xf numFmtId="0" fontId="37" fillId="0" borderId="24" xfId="111" applyFont="1" applyBorder="1" applyAlignment="1">
      <alignment horizontal="center" vertical="top"/>
    </xf>
    <xf numFmtId="0" fontId="43" fillId="0" borderId="27" xfId="111" applyFont="1" applyBorder="1" applyAlignment="1">
      <alignment horizontal="center" vertical="center" wrapText="1"/>
    </xf>
    <xf numFmtId="1" fontId="70" fillId="0" borderId="27" xfId="111" applyNumberFormat="1" applyFont="1" applyBorder="1" applyAlignment="1">
      <alignment horizontal="center" vertical="center" wrapText="1"/>
    </xf>
    <xf numFmtId="1" fontId="70" fillId="0" borderId="1" xfId="111" applyNumberFormat="1" applyFont="1" applyBorder="1" applyAlignment="1">
      <alignment horizontal="center" vertical="center" wrapText="1"/>
    </xf>
    <xf numFmtId="1" fontId="43" fillId="0" borderId="27" xfId="111" applyNumberFormat="1" applyFont="1" applyBorder="1" applyAlignment="1">
      <alignment horizontal="center" vertical="center"/>
    </xf>
    <xf numFmtId="0" fontId="43" fillId="0" borderId="1" xfId="111" applyFont="1" applyBorder="1" applyAlignment="1">
      <alignment vertical="center"/>
    </xf>
    <xf numFmtId="2" fontId="43" fillId="0" borderId="1" xfId="111" applyNumberFormat="1" applyFont="1" applyBorder="1" applyAlignment="1">
      <alignment horizontal="center" vertical="center" shrinkToFit="1"/>
    </xf>
    <xf numFmtId="0" fontId="43" fillId="0" borderId="28" xfId="111" applyFont="1" applyBorder="1" applyAlignment="1">
      <alignment horizontal="center" vertical="center"/>
    </xf>
    <xf numFmtId="0" fontId="43" fillId="0" borderId="29" xfId="111" applyFont="1" applyBorder="1" applyAlignment="1">
      <alignment vertical="center"/>
    </xf>
    <xf numFmtId="2" fontId="43" fillId="0" borderId="29" xfId="111" applyNumberFormat="1" applyFont="1" applyBorder="1" applyAlignment="1">
      <alignment horizontal="center" vertical="center"/>
    </xf>
    <xf numFmtId="0" fontId="37" fillId="0" borderId="29" xfId="111" applyFont="1" applyBorder="1" applyAlignment="1">
      <alignment vertical="center"/>
    </xf>
    <xf numFmtId="2" fontId="43" fillId="0" borderId="29" xfId="111" applyNumberFormat="1" applyFont="1" applyBorder="1" applyAlignment="1">
      <alignment horizontal="center" vertical="center" shrinkToFit="1"/>
    </xf>
    <xf numFmtId="2" fontId="43" fillId="0" borderId="1" xfId="111" applyNumberFormat="1" applyFont="1" applyBorder="1" applyAlignment="1">
      <alignment horizontal="right" vertical="center"/>
    </xf>
    <xf numFmtId="0" fontId="37" fillId="0" borderId="30" xfId="111" applyFont="1" applyBorder="1"/>
    <xf numFmtId="2" fontId="43" fillId="0" borderId="0" xfId="111" applyNumberFormat="1" applyFont="1" applyAlignment="1">
      <alignment horizontal="right" vertical="center"/>
    </xf>
    <xf numFmtId="2" fontId="43" fillId="0" borderId="30" xfId="111" applyNumberFormat="1" applyFont="1" applyBorder="1" applyAlignment="1">
      <alignment horizontal="right" vertical="center"/>
    </xf>
    <xf numFmtId="2" fontId="43" fillId="0" borderId="1" xfId="111" applyNumberFormat="1" applyFont="1" applyBorder="1" applyAlignment="1">
      <alignment horizontal="center"/>
    </xf>
    <xf numFmtId="2" fontId="43" fillId="0" borderId="5" xfId="111" applyNumberFormat="1" applyFont="1" applyBorder="1" applyAlignment="1">
      <alignment horizontal="center"/>
    </xf>
    <xf numFmtId="0" fontId="37" fillId="0" borderId="6" xfId="111" applyFont="1" applyBorder="1"/>
    <xf numFmtId="0" fontId="0" fillId="0" borderId="30" xfId="0" applyBorder="1"/>
    <xf numFmtId="0" fontId="0" fillId="0" borderId="7" xfId="0" applyBorder="1"/>
    <xf numFmtId="0" fontId="71" fillId="0" borderId="30" xfId="0" applyFont="1" applyBorder="1" applyAlignment="1">
      <alignment vertical="center"/>
    </xf>
    <xf numFmtId="0" fontId="73" fillId="0" borderId="0" xfId="0" applyFont="1" applyAlignment="1">
      <alignment vertical="center" wrapText="1"/>
    </xf>
    <xf numFmtId="0" fontId="19" fillId="0" borderId="0" xfId="0" applyFont="1" applyAlignment="1">
      <alignment vertical="center" wrapText="1"/>
    </xf>
    <xf numFmtId="2" fontId="41" fillId="0" borderId="0" xfId="0" applyNumberFormat="1" applyFont="1" applyAlignment="1">
      <alignment horizontal="center" vertical="top" wrapText="1"/>
    </xf>
    <xf numFmtId="0" fontId="0" fillId="6" borderId="1" xfId="174" applyFont="1" applyFill="1" applyBorder="1" applyAlignment="1">
      <alignment horizontal="center"/>
    </xf>
    <xf numFmtId="0" fontId="0" fillId="0" borderId="1" xfId="174" applyFont="1" applyBorder="1" applyAlignment="1">
      <alignment horizontal="center"/>
    </xf>
    <xf numFmtId="2" fontId="0" fillId="0" borderId="41" xfId="174" applyNumberFormat="1" applyFont="1" applyBorder="1" applyAlignment="1">
      <alignment horizontal="center"/>
    </xf>
    <xf numFmtId="2" fontId="148" fillId="0" borderId="41" xfId="277" applyNumberFormat="1" applyFont="1" applyBorder="1" applyAlignment="1">
      <alignment horizontal="center" wrapText="1"/>
    </xf>
    <xf numFmtId="0" fontId="151" fillId="12" borderId="0" xfId="364" applyFont="1" applyFill="1" applyAlignment="1">
      <alignment vertical="center"/>
    </xf>
    <xf numFmtId="0" fontId="147" fillId="12" borderId="41" xfId="364" applyFont="1" applyFill="1" applyBorder="1" applyAlignment="1">
      <alignment horizontal="center" vertical="center" wrapText="1"/>
    </xf>
    <xf numFmtId="0" fontId="1" fillId="12" borderId="0" xfId="364" applyFill="1" applyAlignment="1">
      <alignment vertical="center"/>
    </xf>
    <xf numFmtId="0" fontId="1" fillId="12" borderId="41" xfId="364" applyFill="1" applyBorder="1" applyAlignment="1">
      <alignment horizontal="center" vertical="center"/>
    </xf>
    <xf numFmtId="0" fontId="151" fillId="0" borderId="41" xfId="364" applyFont="1" applyBorder="1" applyAlignment="1">
      <alignment vertical="center"/>
    </xf>
    <xf numFmtId="0" fontId="1" fillId="12" borderId="0" xfId="364" applyFill="1"/>
    <xf numFmtId="0" fontId="147" fillId="10" borderId="41" xfId="364" applyFont="1" applyFill="1" applyBorder="1" applyAlignment="1">
      <alignment horizontal="center" vertical="center"/>
    </xf>
    <xf numFmtId="0" fontId="147" fillId="10" borderId="41" xfId="364" applyFont="1" applyFill="1" applyBorder="1" applyAlignment="1">
      <alignment vertical="center"/>
    </xf>
    <xf numFmtId="2" fontId="147" fillId="10" borderId="41" xfId="364" applyNumberFormat="1" applyFont="1" applyFill="1" applyBorder="1" applyAlignment="1">
      <alignment horizontal="center" vertical="center"/>
    </xf>
    <xf numFmtId="2" fontId="147" fillId="12" borderId="0" xfId="364" applyNumberFormat="1" applyFont="1" applyFill="1" applyAlignment="1">
      <alignment vertical="center"/>
    </xf>
    <xf numFmtId="0" fontId="147" fillId="12" borderId="0" xfId="364" applyFont="1" applyFill="1" applyAlignment="1">
      <alignment vertical="center"/>
    </xf>
    <xf numFmtId="0" fontId="147" fillId="12" borderId="41" xfId="364" applyFont="1" applyFill="1" applyBorder="1" applyAlignment="1">
      <alignment horizontal="left" vertical="center" wrapText="1"/>
    </xf>
    <xf numFmtId="0" fontId="147" fillId="10" borderId="41" xfId="364" applyFont="1" applyFill="1" applyBorder="1" applyAlignment="1">
      <alignment horizontal="left" vertical="center" wrapText="1"/>
    </xf>
    <xf numFmtId="0" fontId="152" fillId="12" borderId="0" xfId="364" applyFont="1" applyFill="1" applyAlignment="1">
      <alignment horizontal="left" vertical="center"/>
    </xf>
    <xf numFmtId="0" fontId="151" fillId="12" borderId="0" xfId="364" applyFont="1" applyFill="1" applyAlignment="1">
      <alignment horizontal="left" vertical="center"/>
    </xf>
    <xf numFmtId="0" fontId="0" fillId="0" borderId="42" xfId="0" applyBorder="1"/>
    <xf numFmtId="0" fontId="0" fillId="0" borderId="43" xfId="0" applyBorder="1"/>
    <xf numFmtId="0" fontId="0" fillId="0" borderId="44" xfId="0" applyBorder="1"/>
    <xf numFmtId="171" fontId="46" fillId="0" borderId="41" xfId="0" applyNumberFormat="1" applyFont="1" applyBorder="1" applyAlignment="1">
      <alignment horizontal="left" vertical="center"/>
    </xf>
    <xf numFmtId="0" fontId="46" fillId="0" borderId="41" xfId="0" applyFont="1" applyBorder="1" applyAlignment="1">
      <alignment vertical="center"/>
    </xf>
    <xf numFmtId="0" fontId="153" fillId="0" borderId="0" xfId="0" applyFont="1" applyAlignment="1">
      <alignment horizontal="center" vertical="top"/>
    </xf>
    <xf numFmtId="0" fontId="154" fillId="0" borderId="0" xfId="0" applyFont="1" applyAlignment="1">
      <alignment horizontal="center"/>
    </xf>
    <xf numFmtId="2" fontId="153" fillId="0" borderId="0" xfId="0" applyNumberFormat="1" applyFont="1" applyAlignment="1">
      <alignment vertical="top"/>
    </xf>
    <xf numFmtId="0" fontId="153" fillId="0" borderId="0" xfId="0" applyFont="1" applyAlignment="1">
      <alignment vertical="top"/>
    </xf>
    <xf numFmtId="2" fontId="50" fillId="0" borderId="0" xfId="0" applyNumberFormat="1" applyFont="1" applyAlignment="1">
      <alignment horizontal="left" vertical="top" wrapText="1"/>
    </xf>
    <xf numFmtId="0" fontId="155" fillId="0" borderId="0" xfId="0" applyFont="1" applyAlignment="1">
      <alignment horizontal="center" vertical="center" wrapText="1"/>
    </xf>
    <xf numFmtId="0" fontId="132" fillId="0" borderId="0" xfId="0" applyFont="1" applyAlignment="1">
      <alignment horizontal="center" vertical="center" wrapText="1"/>
    </xf>
    <xf numFmtId="0" fontId="155" fillId="12" borderId="0" xfId="0" applyFont="1" applyFill="1" applyAlignment="1">
      <alignment horizontal="center" vertical="center" wrapText="1"/>
    </xf>
    <xf numFmtId="0" fontId="155" fillId="12" borderId="0" xfId="0" applyFont="1" applyFill="1" applyAlignment="1">
      <alignment horizontal="left" vertical="center" wrapText="1"/>
    </xf>
    <xf numFmtId="0" fontId="157" fillId="12" borderId="0" xfId="0" applyFont="1" applyFill="1" applyAlignment="1">
      <alignment horizontal="left" vertical="center" wrapText="1"/>
    </xf>
    <xf numFmtId="2" fontId="0" fillId="0" borderId="0" xfId="0" applyNumberFormat="1"/>
    <xf numFmtId="0" fontId="155" fillId="12" borderId="48" xfId="0" applyFont="1" applyFill="1" applyBorder="1" applyAlignment="1">
      <alignment horizontal="center" vertical="center" wrapText="1"/>
    </xf>
    <xf numFmtId="0" fontId="155" fillId="12" borderId="48" xfId="0" applyFont="1" applyFill="1" applyBorder="1" applyAlignment="1">
      <alignment horizontal="left" vertical="center" wrapText="1"/>
    </xf>
    <xf numFmtId="0" fontId="156" fillId="12" borderId="41" xfId="0" applyFont="1" applyFill="1" applyBorder="1" applyAlignment="1">
      <alignment vertical="center" wrapText="1"/>
    </xf>
    <xf numFmtId="0" fontId="156" fillId="12" borderId="48" xfId="0" applyFont="1" applyFill="1" applyBorder="1" applyAlignment="1">
      <alignment horizontal="left" vertical="center" wrapText="1"/>
    </xf>
    <xf numFmtId="2" fontId="157" fillId="12" borderId="48" xfId="0" applyNumberFormat="1" applyFont="1" applyFill="1" applyBorder="1" applyAlignment="1">
      <alignment horizontal="center" vertical="center" wrapText="1"/>
    </xf>
    <xf numFmtId="172" fontId="155" fillId="12" borderId="48" xfId="0" applyNumberFormat="1" applyFont="1" applyFill="1" applyBorder="1" applyAlignment="1">
      <alignment horizontal="center" vertical="center" wrapText="1"/>
    </xf>
    <xf numFmtId="0" fontId="155" fillId="12" borderId="49" xfId="0" applyFont="1" applyFill="1" applyBorder="1" applyAlignment="1">
      <alignment horizontal="left" vertical="center" wrapText="1"/>
    </xf>
    <xf numFmtId="0" fontId="155" fillId="12" borderId="49" xfId="0" applyFont="1" applyFill="1" applyBorder="1" applyAlignment="1">
      <alignment horizontal="center" vertical="center" wrapText="1"/>
    </xf>
    <xf numFmtId="0" fontId="157" fillId="12" borderId="48" xfId="0" applyFont="1" applyFill="1" applyBorder="1" applyAlignment="1">
      <alignment horizontal="left" vertical="center" wrapText="1"/>
    </xf>
    <xf numFmtId="0" fontId="155" fillId="12" borderId="45" xfId="0" applyFont="1" applyFill="1" applyBorder="1" applyAlignment="1">
      <alignment horizontal="center" vertical="center" wrapText="1"/>
    </xf>
    <xf numFmtId="0" fontId="155" fillId="12" borderId="46" xfId="0" applyFont="1" applyFill="1" applyBorder="1" applyAlignment="1">
      <alignment horizontal="left" vertical="center" wrapText="1"/>
    </xf>
    <xf numFmtId="0" fontId="156" fillId="12" borderId="0" xfId="0" applyFont="1" applyFill="1" applyAlignment="1">
      <alignment vertical="center" wrapText="1"/>
    </xf>
    <xf numFmtId="0" fontId="156" fillId="12" borderId="48" xfId="0" applyFont="1" applyFill="1" applyBorder="1" applyAlignment="1">
      <alignment horizontal="center" vertical="center" wrapText="1"/>
    </xf>
    <xf numFmtId="0" fontId="156" fillId="12" borderId="50" xfId="0" applyFont="1" applyFill="1" applyBorder="1" applyAlignment="1">
      <alignment horizontal="left" vertical="center" wrapText="1"/>
    </xf>
    <xf numFmtId="0" fontId="156" fillId="12" borderId="50" xfId="0" applyFont="1" applyFill="1" applyBorder="1" applyAlignment="1">
      <alignment horizontal="center" vertical="center" wrapText="1"/>
    </xf>
    <xf numFmtId="0" fontId="155" fillId="12" borderId="45" xfId="0" applyFont="1" applyFill="1" applyBorder="1" applyAlignment="1">
      <alignment horizontal="left" vertical="center" wrapText="1"/>
    </xf>
    <xf numFmtId="0" fontId="156" fillId="50" borderId="41" xfId="0" applyFont="1" applyFill="1" applyBorder="1" applyAlignment="1">
      <alignment vertical="center" wrapText="1"/>
    </xf>
    <xf numFmtId="0" fontId="0" fillId="12" borderId="0" xfId="0" applyFill="1"/>
    <xf numFmtId="0" fontId="158" fillId="12" borderId="48" xfId="0" applyFont="1" applyFill="1" applyBorder="1" applyAlignment="1">
      <alignment horizontal="center" vertical="center" wrapText="1"/>
    </xf>
    <xf numFmtId="0" fontId="159" fillId="12" borderId="49" xfId="0" applyFont="1" applyFill="1" applyBorder="1"/>
    <xf numFmtId="0" fontId="160" fillId="12" borderId="48" xfId="0" applyFont="1" applyFill="1" applyBorder="1" applyAlignment="1">
      <alignment horizontal="center" vertical="center" wrapText="1"/>
    </xf>
    <xf numFmtId="2" fontId="160" fillId="12" borderId="48" xfId="0" applyNumberFormat="1" applyFont="1" applyFill="1" applyBorder="1" applyAlignment="1">
      <alignment horizontal="center" vertical="center" wrapText="1"/>
    </xf>
    <xf numFmtId="0" fontId="161" fillId="12" borderId="0" xfId="0" applyFont="1" applyFill="1" applyAlignment="1">
      <alignment horizontal="center" vertical="center" wrapText="1"/>
    </xf>
    <xf numFmtId="14" fontId="161" fillId="12" borderId="0" xfId="0" applyNumberFormat="1" applyFont="1" applyFill="1" applyAlignment="1">
      <alignment horizontal="center" vertical="center" wrapText="1"/>
    </xf>
    <xf numFmtId="2" fontId="161" fillId="12" borderId="0" xfId="0" applyNumberFormat="1" applyFont="1" applyFill="1" applyAlignment="1">
      <alignment horizontal="center" vertical="center" wrapText="1"/>
    </xf>
    <xf numFmtId="0" fontId="155" fillId="52" borderId="0" xfId="0" applyFont="1" applyFill="1" applyAlignment="1">
      <alignment horizontal="center" vertical="center" wrapText="1"/>
    </xf>
    <xf numFmtId="0" fontId="155" fillId="52" borderId="48" xfId="0" applyFont="1" applyFill="1" applyBorder="1" applyAlignment="1">
      <alignment horizontal="center" vertical="center" wrapText="1"/>
    </xf>
    <xf numFmtId="0" fontId="155" fillId="52" borderId="48" xfId="0" applyFont="1" applyFill="1" applyBorder="1" applyAlignment="1">
      <alignment horizontal="left" vertical="center" wrapText="1"/>
    </xf>
    <xf numFmtId="14" fontId="155" fillId="12" borderId="0" xfId="0" applyNumberFormat="1" applyFont="1" applyFill="1" applyAlignment="1">
      <alignment horizontal="center" vertical="center" wrapText="1"/>
    </xf>
    <xf numFmtId="15" fontId="155" fillId="12" borderId="0" xfId="0" applyNumberFormat="1" applyFont="1" applyFill="1" applyAlignment="1">
      <alignment horizontal="center" vertical="center" wrapText="1"/>
    </xf>
    <xf numFmtId="2" fontId="155" fillId="12" borderId="0" xfId="0" applyNumberFormat="1" applyFont="1" applyFill="1" applyAlignment="1">
      <alignment horizontal="center" vertical="center" wrapText="1"/>
    </xf>
    <xf numFmtId="0" fontId="156" fillId="12" borderId="51" xfId="0" applyFont="1" applyFill="1" applyBorder="1" applyAlignment="1">
      <alignment vertical="center" wrapText="1"/>
    </xf>
    <xf numFmtId="14" fontId="156" fillId="51" borderId="48" xfId="0" applyNumberFormat="1" applyFont="1" applyFill="1" applyBorder="1" applyAlignment="1">
      <alignment horizontal="center" vertical="center" wrapText="1"/>
    </xf>
    <xf numFmtId="17" fontId="155" fillId="12" borderId="0" xfId="0" applyNumberFormat="1" applyFont="1" applyFill="1" applyAlignment="1">
      <alignment horizontal="center" vertical="center" wrapText="1"/>
    </xf>
    <xf numFmtId="9" fontId="157" fillId="12" borderId="48" xfId="0" applyNumberFormat="1" applyFont="1" applyFill="1" applyBorder="1" applyAlignment="1">
      <alignment horizontal="center" vertical="center" wrapText="1"/>
    </xf>
    <xf numFmtId="0" fontId="156" fillId="51" borderId="49" xfId="0" applyFont="1" applyFill="1" applyBorder="1" applyAlignment="1">
      <alignment horizontal="center" vertical="center" wrapText="1"/>
    </xf>
    <xf numFmtId="181" fontId="157" fillId="12" borderId="48" xfId="0" applyNumberFormat="1" applyFont="1" applyFill="1" applyBorder="1" applyAlignment="1">
      <alignment horizontal="center" vertical="center" wrapText="1"/>
    </xf>
    <xf numFmtId="181" fontId="155" fillId="50" borderId="48" xfId="0" applyNumberFormat="1" applyFont="1" applyFill="1" applyBorder="1" applyAlignment="1">
      <alignment horizontal="center" vertical="center" wrapText="1"/>
    </xf>
    <xf numFmtId="2" fontId="162" fillId="54" borderId="48" xfId="0" applyNumberFormat="1" applyFont="1" applyFill="1" applyBorder="1" applyAlignment="1">
      <alignment horizontal="center" vertical="center"/>
    </xf>
    <xf numFmtId="181" fontId="155" fillId="12" borderId="0" xfId="0" applyNumberFormat="1" applyFont="1" applyFill="1" applyAlignment="1">
      <alignment horizontal="center" vertical="center" wrapText="1"/>
    </xf>
    <xf numFmtId="0" fontId="132" fillId="0" borderId="41" xfId="0" applyFont="1" applyBorder="1" applyAlignment="1">
      <alignment vertical="center"/>
    </xf>
    <xf numFmtId="178" fontId="48" fillId="50" borderId="1" xfId="111" applyNumberFormat="1" applyFont="1" applyFill="1" applyBorder="1" applyAlignment="1">
      <alignment horizontal="right" vertical="center"/>
    </xf>
    <xf numFmtId="178" fontId="48" fillId="50" borderId="0" xfId="111" applyNumberFormat="1" applyFont="1" applyFill="1" applyAlignment="1">
      <alignment horizontal="right" vertical="center"/>
    </xf>
    <xf numFmtId="0" fontId="137" fillId="0" borderId="0" xfId="111" applyFont="1" applyAlignment="1">
      <alignment horizontal="center"/>
    </xf>
    <xf numFmtId="0" fontId="155" fillId="50" borderId="49" xfId="0" applyFont="1" applyFill="1" applyBorder="1" applyAlignment="1">
      <alignment horizontal="center" vertical="center" wrapText="1"/>
    </xf>
    <xf numFmtId="1" fontId="5" fillId="0" borderId="1" xfId="0" applyNumberFormat="1" applyFont="1" applyBorder="1" applyAlignment="1">
      <alignment horizontal="center" vertical="center" shrinkToFit="1"/>
    </xf>
    <xf numFmtId="1" fontId="5" fillId="0" borderId="1" xfId="0" applyNumberFormat="1" applyFont="1" applyBorder="1" applyAlignment="1">
      <alignment horizontal="center" vertical="center" wrapText="1" shrinkToFit="1"/>
    </xf>
    <xf numFmtId="15" fontId="153" fillId="50" borderId="41" xfId="0" applyNumberFormat="1" applyFont="1" applyFill="1" applyBorder="1" applyAlignment="1">
      <alignment horizontal="center" vertical="center" wrapText="1"/>
    </xf>
    <xf numFmtId="17" fontId="5" fillId="0" borderId="1" xfId="0" applyNumberFormat="1" applyFont="1" applyBorder="1" applyAlignment="1">
      <alignment horizontal="center" vertical="center" shrinkToFit="1"/>
    </xf>
    <xf numFmtId="0" fontId="1" fillId="12" borderId="0" xfId="364" applyFill="1" applyAlignment="1">
      <alignment horizontal="center" vertical="center"/>
    </xf>
    <xf numFmtId="0" fontId="108" fillId="0" borderId="0" xfId="0" applyFont="1"/>
    <xf numFmtId="0" fontId="164" fillId="0" borderId="0" xfId="0" applyFont="1"/>
    <xf numFmtId="0" fontId="108" fillId="0" borderId="0" xfId="0" applyFont="1" applyAlignment="1">
      <alignment horizontal="center" vertical="top"/>
    </xf>
    <xf numFmtId="0" fontId="127" fillId="0" borderId="0" xfId="0" applyFont="1" applyAlignment="1">
      <alignment vertical="center"/>
    </xf>
    <xf numFmtId="0" fontId="155" fillId="0" borderId="48" xfId="0" applyFont="1" applyBorder="1" applyAlignment="1">
      <alignment horizontal="center" vertical="center" wrapText="1"/>
    </xf>
    <xf numFmtId="172" fontId="157" fillId="0" borderId="48" xfId="0" applyNumberFormat="1" applyFont="1" applyBorder="1" applyAlignment="1">
      <alignment horizontal="center" vertical="center" wrapText="1"/>
    </xf>
    <xf numFmtId="0" fontId="0" fillId="12" borderId="41" xfId="0" applyFill="1" applyBorder="1" applyAlignment="1">
      <alignment horizontal="center" vertical="center" wrapText="1"/>
    </xf>
    <xf numFmtId="0" fontId="0" fillId="0" borderId="41" xfId="0" applyBorder="1" applyAlignment="1">
      <alignment horizontal="center" vertical="center" wrapText="1"/>
    </xf>
    <xf numFmtId="2" fontId="0" fillId="12" borderId="41" xfId="0" applyNumberFormat="1" applyFill="1" applyBorder="1" applyAlignment="1">
      <alignment horizontal="center" vertical="center" wrapText="1"/>
    </xf>
    <xf numFmtId="0" fontId="0" fillId="12" borderId="41" xfId="0" applyFill="1" applyBorder="1" applyAlignment="1">
      <alignment horizontal="left" vertical="center" wrapText="1"/>
    </xf>
    <xf numFmtId="2" fontId="43" fillId="0" borderId="1" xfId="111" applyNumberFormat="1" applyFont="1" applyBorder="1" applyAlignment="1">
      <alignment horizontal="right"/>
    </xf>
    <xf numFmtId="0" fontId="5" fillId="0" borderId="41" xfId="0" applyFont="1" applyBorder="1" applyAlignment="1">
      <alignment horizontal="center" vertical="center" shrinkToFit="1"/>
    </xf>
    <xf numFmtId="0" fontId="5" fillId="0" borderId="41" xfId="0" applyFont="1" applyBorder="1" applyAlignment="1">
      <alignment horizontal="left" vertical="center" wrapText="1" shrinkToFit="1"/>
    </xf>
    <xf numFmtId="2" fontId="5" fillId="0" borderId="41" xfId="0" applyNumberFormat="1" applyFont="1" applyBorder="1" applyAlignment="1">
      <alignment horizontal="center" vertical="center" wrapText="1" shrinkToFit="1"/>
    </xf>
    <xf numFmtId="1" fontId="5" fillId="0" borderId="41" xfId="0" applyNumberFormat="1" applyFont="1" applyBorder="1" applyAlignment="1">
      <alignment horizontal="center" vertical="center" wrapText="1" shrinkToFit="1"/>
    </xf>
    <xf numFmtId="0" fontId="41" fillId="0" borderId="41" xfId="140" applyFont="1" applyBorder="1" applyAlignment="1">
      <alignment horizontal="center" vertical="center" wrapText="1"/>
    </xf>
    <xf numFmtId="0" fontId="40" fillId="0" borderId="41" xfId="140" applyFont="1" applyBorder="1" applyAlignment="1">
      <alignment horizontal="center" vertical="center" wrapText="1"/>
    </xf>
    <xf numFmtId="174" fontId="149" fillId="0" borderId="1" xfId="0" applyNumberFormat="1" applyFont="1" applyBorder="1" applyAlignment="1">
      <alignment horizontal="left" vertical="center" wrapText="1"/>
    </xf>
    <xf numFmtId="2" fontId="149" fillId="0" borderId="1" xfId="0" applyNumberFormat="1" applyFont="1" applyBorder="1" applyAlignment="1">
      <alignment horizontal="center" vertical="center" wrapText="1"/>
    </xf>
    <xf numFmtId="174" fontId="142" fillId="0" borderId="1" xfId="0" applyNumberFormat="1" applyFont="1" applyBorder="1" applyAlignment="1">
      <alignment horizontal="left" vertical="center" wrapText="1"/>
    </xf>
    <xf numFmtId="0" fontId="156" fillId="51" borderId="45" xfId="0" applyFont="1" applyFill="1" applyBorder="1" applyAlignment="1">
      <alignment horizontal="center" vertical="center" wrapText="1"/>
    </xf>
    <xf numFmtId="0" fontId="0" fillId="12" borderId="46" xfId="0" applyFill="1" applyBorder="1"/>
    <xf numFmtId="0" fontId="0" fillId="12" borderId="47" xfId="0" applyFill="1" applyBorder="1"/>
    <xf numFmtId="0" fontId="162" fillId="0" borderId="0" xfId="0" applyFont="1" applyAlignment="1">
      <alignment horizontal="center" vertical="center"/>
    </xf>
    <xf numFmtId="0" fontId="156" fillId="0" borderId="0" xfId="0" applyFont="1" applyAlignment="1">
      <alignment horizontal="center" vertical="center" wrapText="1"/>
    </xf>
    <xf numFmtId="0" fontId="0" fillId="0" borderId="0" xfId="0"/>
    <xf numFmtId="0" fontId="156" fillId="50" borderId="0" xfId="0" applyFont="1" applyFill="1" applyAlignment="1">
      <alignment horizontal="left" vertical="center" wrapText="1"/>
    </xf>
    <xf numFmtId="0" fontId="0" fillId="50" borderId="0" xfId="0" applyFill="1"/>
    <xf numFmtId="0" fontId="156" fillId="0" borderId="0" xfId="0" applyFont="1" applyAlignment="1">
      <alignment horizontal="left" vertical="center" wrapText="1"/>
    </xf>
    <xf numFmtId="0" fontId="157" fillId="55" borderId="45" xfId="0" applyFont="1" applyFill="1" applyBorder="1" applyAlignment="1">
      <alignment horizontal="center" vertical="center" wrapText="1"/>
    </xf>
    <xf numFmtId="0" fontId="0" fillId="50" borderId="47" xfId="0" applyFill="1" applyBorder="1" applyAlignment="1">
      <alignment horizontal="center"/>
    </xf>
    <xf numFmtId="2" fontId="0" fillId="11" borderId="51" xfId="0" applyNumberFormat="1" applyFill="1" applyBorder="1" applyAlignment="1">
      <alignment horizontal="center"/>
    </xf>
    <xf numFmtId="0" fontId="0" fillId="11" borderId="0" xfId="0" applyFill="1" applyAlignment="1">
      <alignment horizontal="center"/>
    </xf>
    <xf numFmtId="0" fontId="150" fillId="12" borderId="0" xfId="364" applyFont="1" applyFill="1" applyAlignment="1">
      <alignment horizontal="center" vertical="center"/>
    </xf>
    <xf numFmtId="0" fontId="150" fillId="12" borderId="30" xfId="364" applyFont="1" applyFill="1" applyBorder="1" applyAlignment="1">
      <alignment horizontal="center" vertical="center"/>
    </xf>
    <xf numFmtId="0" fontId="150" fillId="12" borderId="4" xfId="364" applyFont="1" applyFill="1" applyBorder="1" applyAlignment="1">
      <alignment horizontal="center" vertical="center"/>
    </xf>
    <xf numFmtId="0" fontId="150" fillId="12" borderId="5" xfId="364" applyFont="1" applyFill="1" applyBorder="1" applyAlignment="1">
      <alignment horizontal="center" vertical="center"/>
    </xf>
    <xf numFmtId="0" fontId="150" fillId="12" borderId="6" xfId="364" applyFont="1" applyFill="1" applyBorder="1" applyAlignment="1">
      <alignment horizontal="center" vertical="center"/>
    </xf>
    <xf numFmtId="0" fontId="132" fillId="0" borderId="52" xfId="0" applyFont="1" applyBorder="1" applyAlignment="1">
      <alignment horizontal="left" vertical="center"/>
    </xf>
    <xf numFmtId="0" fontId="46" fillId="0" borderId="53" xfId="0" applyFont="1" applyBorder="1" applyAlignment="1">
      <alignment horizontal="left" vertical="center"/>
    </xf>
    <xf numFmtId="171" fontId="46" fillId="0" borderId="41" xfId="0" applyNumberFormat="1" applyFont="1" applyBorder="1" applyAlignment="1">
      <alignment horizontal="left" vertical="center"/>
    </xf>
    <xf numFmtId="2" fontId="72" fillId="0" borderId="41" xfId="0" applyNumberFormat="1" applyFont="1" applyBorder="1" applyAlignment="1">
      <alignment horizontal="left" vertical="center" wrapText="1"/>
    </xf>
    <xf numFmtId="0" fontId="13" fillId="0" borderId="25" xfId="111" applyFont="1" applyBorder="1" applyAlignment="1">
      <alignment horizontal="center" vertical="center"/>
    </xf>
    <xf numFmtId="0" fontId="13" fillId="0" borderId="23" xfId="111" applyFont="1" applyBorder="1" applyAlignment="1">
      <alignment horizontal="center" vertical="center"/>
    </xf>
    <xf numFmtId="0" fontId="13" fillId="0" borderId="24" xfId="111" applyFont="1" applyBorder="1" applyAlignment="1">
      <alignment horizontal="center" vertical="center"/>
    </xf>
    <xf numFmtId="0" fontId="13" fillId="0" borderId="0" xfId="111" applyFont="1" applyAlignment="1">
      <alignment horizontal="center" vertical="center"/>
    </xf>
    <xf numFmtId="0" fontId="48" fillId="0" borderId="24" xfId="111" applyFont="1" applyBorder="1" applyAlignment="1">
      <alignment horizontal="center" vertical="top"/>
    </xf>
    <xf numFmtId="0" fontId="48" fillId="0" borderId="0" xfId="111" applyFont="1" applyAlignment="1">
      <alignment horizontal="center" vertical="top"/>
    </xf>
    <xf numFmtId="0" fontId="48" fillId="0" borderId="1" xfId="111" applyFont="1" applyBorder="1" applyAlignment="1">
      <alignment horizontal="left" vertical="top"/>
    </xf>
    <xf numFmtId="171" fontId="43" fillId="0" borderId="1" xfId="111" applyNumberFormat="1" applyFont="1" applyBorder="1" applyAlignment="1">
      <alignment horizontal="center" vertical="top"/>
    </xf>
    <xf numFmtId="0" fontId="43" fillId="0" borderId="1" xfId="111" applyFont="1" applyBorder="1" applyAlignment="1">
      <alignment horizontal="center" vertical="top"/>
    </xf>
    <xf numFmtId="0" fontId="48" fillId="0" borderId="1" xfId="111" applyFont="1" applyBorder="1" applyAlignment="1">
      <alignment horizontal="center" vertical="top"/>
    </xf>
    <xf numFmtId="14" fontId="43" fillId="0" borderId="1" xfId="111" applyNumberFormat="1" applyFont="1" applyBorder="1" applyAlignment="1">
      <alignment horizontal="center" vertical="center"/>
    </xf>
    <xf numFmtId="0" fontId="43" fillId="0" borderId="1" xfId="111" applyFont="1" applyBorder="1" applyAlignment="1">
      <alignment horizontal="center" vertical="center"/>
    </xf>
    <xf numFmtId="0" fontId="48" fillId="0" borderId="1" xfId="111" applyFont="1" applyBorder="1" applyAlignment="1">
      <alignment horizontal="center" vertical="center"/>
    </xf>
    <xf numFmtId="2" fontId="48" fillId="0" borderId="1" xfId="111" applyNumberFormat="1" applyFont="1" applyBorder="1" applyAlignment="1">
      <alignment horizontal="left" vertical="top" wrapText="1"/>
    </xf>
    <xf numFmtId="0" fontId="43" fillId="0" borderId="0" xfId="111" applyFont="1" applyAlignment="1">
      <alignment horizontal="right" vertical="top" wrapText="1"/>
    </xf>
    <xf numFmtId="0" fontId="54" fillId="0" borderId="0" xfId="111" applyFont="1" applyAlignment="1">
      <alignment horizontal="center" vertical="center"/>
    </xf>
    <xf numFmtId="171" fontId="48" fillId="0" borderId="9" xfId="111" applyNumberFormat="1" applyFont="1" applyBorder="1" applyAlignment="1">
      <alignment vertical="center"/>
    </xf>
    <xf numFmtId="0" fontId="48" fillId="0" borderId="11" xfId="111" applyFont="1" applyBorder="1" applyAlignment="1">
      <alignment vertical="center"/>
    </xf>
    <xf numFmtId="0" fontId="48" fillId="0" borderId="9" xfId="111" applyFont="1" applyBorder="1" applyAlignment="1">
      <alignment horizontal="center" vertical="center"/>
    </xf>
    <xf numFmtId="0" fontId="48" fillId="0" borderId="11" xfId="111" applyFont="1" applyBorder="1" applyAlignment="1">
      <alignment horizontal="center" vertical="center"/>
    </xf>
    <xf numFmtId="0" fontId="38" fillId="0" borderId="0" xfId="111" applyFont="1" applyAlignment="1">
      <alignment horizontal="right" vertical="center"/>
    </xf>
    <xf numFmtId="0" fontId="55" fillId="0" borderId="0" xfId="111" applyFont="1" applyAlignment="1">
      <alignment horizontal="center" vertical="center"/>
    </xf>
    <xf numFmtId="171" fontId="43" fillId="0" borderId="9" xfId="111" applyNumberFormat="1" applyFont="1" applyBorder="1" applyAlignment="1">
      <alignment horizontal="center" vertical="center"/>
    </xf>
    <xf numFmtId="0" fontId="43" fillId="0" borderId="11" xfId="111" applyFont="1" applyBorder="1" applyAlignment="1">
      <alignment horizontal="center" vertical="center"/>
    </xf>
    <xf numFmtId="0" fontId="38" fillId="0" borderId="1" xfId="111" applyFont="1" applyBorder="1" applyAlignment="1">
      <alignment horizontal="center" vertical="center"/>
    </xf>
    <xf numFmtId="0" fontId="59" fillId="0" borderId="0" xfId="111" applyFont="1" applyAlignment="1">
      <alignment horizontal="right" vertical="center"/>
    </xf>
    <xf numFmtId="0" fontId="38" fillId="0" borderId="0" xfId="111" applyFont="1" applyAlignment="1">
      <alignment horizontal="left" vertical="center" wrapText="1"/>
    </xf>
    <xf numFmtId="2" fontId="32" fillId="0" borderId="1" xfId="111" applyNumberFormat="1" applyFont="1" applyBorder="1" applyAlignment="1">
      <alignment horizontal="center" vertical="center" wrapText="1"/>
    </xf>
    <xf numFmtId="2" fontId="32" fillId="0" borderId="0" xfId="111" applyNumberFormat="1" applyFont="1" applyAlignment="1">
      <alignment horizontal="center" vertical="center" wrapText="1"/>
    </xf>
    <xf numFmtId="0" fontId="38" fillId="0" borderId="0" xfId="111" applyFont="1" applyAlignment="1">
      <alignment horizontal="left" vertical="top" wrapText="1"/>
    </xf>
    <xf numFmtId="0" fontId="37" fillId="0" borderId="0" xfId="111" applyFont="1" applyAlignment="1">
      <alignment horizontal="center" vertical="center" wrapText="1"/>
    </xf>
    <xf numFmtId="0" fontId="38" fillId="0" borderId="0" xfId="111" applyFont="1" applyAlignment="1">
      <alignment horizontal="center" vertical="top" wrapText="1"/>
    </xf>
    <xf numFmtId="0" fontId="48" fillId="0" borderId="1" xfId="111" applyFont="1" applyBorder="1" applyAlignment="1">
      <alignment horizontal="left" vertical="top" wrapText="1"/>
    </xf>
    <xf numFmtId="0" fontId="48" fillId="0" borderId="1" xfId="111" applyFont="1" applyBorder="1" applyAlignment="1">
      <alignment horizontal="left" vertical="center" wrapText="1"/>
    </xf>
    <xf numFmtId="0" fontId="38" fillId="0" borderId="0" xfId="111" applyFont="1" applyAlignment="1">
      <alignment horizontal="right" vertical="top" wrapText="1"/>
    </xf>
    <xf numFmtId="0" fontId="37" fillId="0" borderId="0" xfId="111" applyFont="1" applyAlignment="1">
      <alignment horizontal="center" vertical="top" wrapText="1"/>
    </xf>
    <xf numFmtId="0" fontId="38" fillId="0" borderId="9" xfId="111" applyFont="1" applyBorder="1" applyAlignment="1">
      <alignment horizontal="center" vertical="top" wrapText="1"/>
    </xf>
    <xf numFmtId="0" fontId="38" fillId="0" borderId="11" xfId="111" applyFont="1" applyBorder="1" applyAlignment="1">
      <alignment horizontal="center" vertical="top" wrapText="1"/>
    </xf>
    <xf numFmtId="14" fontId="48" fillId="50" borderId="9" xfId="111" applyNumberFormat="1" applyFont="1" applyFill="1" applyBorder="1" applyAlignment="1">
      <alignment horizontal="center" vertical="center" wrapText="1"/>
    </xf>
    <xf numFmtId="0" fontId="48" fillId="50" borderId="10" xfId="111" applyFont="1" applyFill="1" applyBorder="1" applyAlignment="1">
      <alignment horizontal="center" vertical="center" wrapText="1"/>
    </xf>
    <xf numFmtId="0" fontId="48" fillId="50" borderId="11" xfId="111" applyFont="1" applyFill="1" applyBorder="1" applyAlignment="1">
      <alignment horizontal="center" vertical="center" wrapText="1"/>
    </xf>
    <xf numFmtId="1" fontId="70" fillId="0" borderId="9" xfId="111" applyNumberFormat="1" applyFont="1" applyBorder="1" applyAlignment="1">
      <alignment horizontal="center" vertical="center"/>
    </xf>
    <xf numFmtId="1" fontId="70" fillId="0" borderId="10" xfId="111" applyNumberFormat="1" applyFont="1" applyBorder="1" applyAlignment="1">
      <alignment horizontal="center" vertical="center"/>
    </xf>
    <xf numFmtId="1" fontId="70" fillId="0" borderId="11" xfId="111" applyNumberFormat="1" applyFont="1" applyBorder="1" applyAlignment="1">
      <alignment horizontal="center" vertical="center"/>
    </xf>
    <xf numFmtId="0" fontId="37" fillId="0" borderId="9" xfId="111" applyFont="1" applyBorder="1" applyAlignment="1">
      <alignment horizontal="left" vertical="center"/>
    </xf>
    <xf numFmtId="0" fontId="37" fillId="0" borderId="10" xfId="111" applyFont="1" applyBorder="1" applyAlignment="1">
      <alignment horizontal="left" vertical="center"/>
    </xf>
    <xf numFmtId="0" fontId="37" fillId="0" borderId="11" xfId="111" applyFont="1" applyBorder="1" applyAlignment="1">
      <alignment horizontal="left" vertical="center"/>
    </xf>
    <xf numFmtId="0" fontId="43" fillId="0" borderId="0" xfId="111" applyFont="1" applyAlignment="1">
      <alignment horizontal="left" vertical="center" wrapText="1"/>
    </xf>
    <xf numFmtId="0" fontId="57" fillId="0" borderId="0" xfId="111" applyFont="1" applyAlignment="1">
      <alignment horizontal="center" vertical="center" wrapText="1"/>
    </xf>
    <xf numFmtId="0" fontId="43" fillId="0" borderId="0" xfId="111" applyFont="1" applyAlignment="1">
      <alignment horizontal="left"/>
    </xf>
    <xf numFmtId="0" fontId="52" fillId="0" borderId="24" xfId="111" applyFont="1" applyBorder="1" applyAlignment="1">
      <alignment horizontal="center"/>
    </xf>
    <xf numFmtId="0" fontId="52" fillId="0" borderId="0" xfId="111" applyFont="1" applyAlignment="1">
      <alignment horizontal="center"/>
    </xf>
    <xf numFmtId="0" fontId="69" fillId="0" borderId="26" xfId="111" applyFont="1" applyBorder="1" applyAlignment="1">
      <alignment horizontal="center"/>
    </xf>
    <xf numFmtId="0" fontId="69" fillId="0" borderId="5" xfId="111" applyFont="1" applyBorder="1" applyAlignment="1">
      <alignment horizontal="center"/>
    </xf>
    <xf numFmtId="0" fontId="43" fillId="0" borderId="9" xfId="111" applyFont="1" applyBorder="1" applyAlignment="1">
      <alignment horizontal="center" vertical="center"/>
    </xf>
    <xf numFmtId="0" fontId="43" fillId="0" borderId="10" xfId="111" applyFont="1" applyBorder="1" applyAlignment="1">
      <alignment horizontal="center" vertical="center"/>
    </xf>
    <xf numFmtId="0" fontId="38" fillId="0" borderId="9" xfId="111" applyFont="1" applyBorder="1" applyAlignment="1">
      <alignment horizontal="left" vertical="top" wrapText="1"/>
    </xf>
    <xf numFmtId="0" fontId="38" fillId="0" borderId="10" xfId="111" applyFont="1" applyBorder="1" applyAlignment="1">
      <alignment horizontal="left" vertical="top" wrapText="1"/>
    </xf>
    <xf numFmtId="0" fontId="38" fillId="0" borderId="11" xfId="111" applyFont="1" applyBorder="1" applyAlignment="1">
      <alignment horizontal="left" vertical="top" wrapText="1"/>
    </xf>
    <xf numFmtId="0" fontId="38" fillId="0" borderId="1" xfId="111" applyFont="1" applyBorder="1" applyAlignment="1">
      <alignment horizontal="left" vertical="top" wrapText="1"/>
    </xf>
    <xf numFmtId="0" fontId="38" fillId="0" borderId="9" xfId="111" applyFont="1" applyBorder="1" applyAlignment="1">
      <alignment horizontal="left" vertical="center" wrapText="1"/>
    </xf>
    <xf numFmtId="0" fontId="38" fillId="0" borderId="10" xfId="111" applyFont="1" applyBorder="1" applyAlignment="1">
      <alignment horizontal="left" vertical="center" wrapText="1"/>
    </xf>
    <xf numFmtId="0" fontId="38" fillId="0" borderId="11" xfId="111" applyFont="1" applyBorder="1" applyAlignment="1">
      <alignment horizontal="left" vertical="center" wrapText="1"/>
    </xf>
    <xf numFmtId="0" fontId="48" fillId="0" borderId="1" xfId="111" applyFont="1" applyBorder="1" applyAlignment="1">
      <alignment horizontal="center" vertical="top" wrapText="1"/>
    </xf>
    <xf numFmtId="0" fontId="32" fillId="0" borderId="1" xfId="0" applyFont="1" applyBorder="1" applyAlignment="1">
      <alignment horizontal="left" vertical="center" wrapText="1"/>
    </xf>
    <xf numFmtId="0" fontId="32" fillId="0" borderId="0" xfId="0" applyFont="1" applyAlignment="1">
      <alignment horizontal="justify" vertical="center" wrapText="1"/>
    </xf>
    <xf numFmtId="173" fontId="13" fillId="0" borderId="0" xfId="0" applyNumberFormat="1" applyFont="1" applyAlignment="1">
      <alignment horizontal="center" vertical="center"/>
    </xf>
    <xf numFmtId="0" fontId="52" fillId="0" borderId="1" xfId="0" applyFont="1" applyBorder="1" applyAlignment="1">
      <alignment horizontal="center" vertical="center"/>
    </xf>
    <xf numFmtId="0" fontId="32" fillId="0" borderId="9" xfId="0" applyFont="1" applyBorder="1" applyAlignment="1">
      <alignment horizontal="left" vertical="center" wrapText="1"/>
    </xf>
    <xf numFmtId="0" fontId="32" fillId="0" borderId="10" xfId="0" applyFont="1" applyBorder="1" applyAlignment="1">
      <alignment horizontal="left" vertical="center" wrapText="1"/>
    </xf>
    <xf numFmtId="0" fontId="32" fillId="0" borderId="11" xfId="0" applyFont="1" applyBorder="1" applyAlignment="1">
      <alignment horizontal="left" vertical="center" wrapText="1"/>
    </xf>
    <xf numFmtId="0" fontId="32" fillId="0" borderId="1" xfId="0" applyFont="1" applyBorder="1" applyAlignment="1">
      <alignment horizontal="justify" vertical="center" wrapText="1"/>
    </xf>
    <xf numFmtId="0" fontId="32" fillId="0" borderId="9" xfId="0" applyFont="1" applyBorder="1" applyAlignment="1">
      <alignment horizontal="left" vertical="top" wrapText="1"/>
    </xf>
    <xf numFmtId="0" fontId="32" fillId="0" borderId="10" xfId="0" applyFont="1" applyBorder="1" applyAlignment="1">
      <alignment horizontal="left" vertical="top" wrapText="1"/>
    </xf>
    <xf numFmtId="0" fontId="32" fillId="0" borderId="11" xfId="0" applyFont="1" applyBorder="1" applyAlignment="1">
      <alignment horizontal="left" vertical="top" wrapText="1"/>
    </xf>
    <xf numFmtId="0" fontId="13" fillId="0" borderId="1" xfId="0" applyFont="1" applyBorder="1" applyAlignment="1">
      <alignment horizontal="center" vertical="center" wrapText="1"/>
    </xf>
    <xf numFmtId="2" fontId="13" fillId="0" borderId="1" xfId="0" applyNumberFormat="1" applyFont="1" applyBorder="1" applyAlignment="1">
      <alignment horizontal="center" vertical="center" wrapText="1"/>
    </xf>
    <xf numFmtId="0" fontId="32" fillId="0" borderId="1" xfId="0" applyFont="1" applyBorder="1" applyAlignment="1">
      <alignment horizontal="left" vertical="center"/>
    </xf>
    <xf numFmtId="2" fontId="13" fillId="0" borderId="1" xfId="0" applyNumberFormat="1" applyFont="1" applyBorder="1" applyAlignment="1">
      <alignment horizontal="left" vertical="center" wrapText="1"/>
    </xf>
    <xf numFmtId="0" fontId="13" fillId="0" borderId="1" xfId="0" applyFont="1" applyBorder="1" applyAlignment="1">
      <alignment horizontal="left" vertical="center" wrapText="1"/>
    </xf>
    <xf numFmtId="0" fontId="8" fillId="0" borderId="0" xfId="0" applyFont="1" applyAlignment="1">
      <alignment horizontal="center" vertical="center" wrapText="1"/>
    </xf>
    <xf numFmtId="173" fontId="8" fillId="0" borderId="0" xfId="0" applyNumberFormat="1" applyFont="1" applyAlignment="1">
      <alignment horizontal="center" vertical="center" wrapText="1"/>
    </xf>
    <xf numFmtId="0" fontId="49" fillId="0" borderId="1" xfId="0" applyFont="1" applyBorder="1" applyAlignment="1">
      <alignment horizontal="center" vertical="center"/>
    </xf>
    <xf numFmtId="0" fontId="8" fillId="0" borderId="1" xfId="0" applyFont="1" applyBorder="1" applyAlignment="1">
      <alignment horizontal="center" vertical="center" wrapText="1"/>
    </xf>
    <xf numFmtId="2" fontId="8" fillId="0" borderId="1" xfId="0" applyNumberFormat="1" applyFont="1" applyBorder="1" applyAlignment="1">
      <alignment horizontal="left" vertical="center" wrapText="1"/>
    </xf>
    <xf numFmtId="0" fontId="8" fillId="0" borderId="1" xfId="0" applyFont="1" applyBorder="1" applyAlignment="1">
      <alignment horizontal="left" vertical="center" wrapText="1"/>
    </xf>
    <xf numFmtId="0" fontId="14" fillId="0" borderId="1" xfId="0" applyFont="1" applyBorder="1" applyAlignment="1">
      <alignment horizontal="center" vertical="center"/>
    </xf>
    <xf numFmtId="0" fontId="14" fillId="0" borderId="1" xfId="0" applyFont="1" applyBorder="1" applyAlignment="1">
      <alignment horizontal="center" vertical="center" wrapText="1"/>
    </xf>
    <xf numFmtId="2" fontId="14" fillId="0" borderId="1" xfId="0" applyNumberFormat="1" applyFont="1" applyBorder="1" applyAlignment="1">
      <alignment horizontal="center" vertical="center"/>
    </xf>
    <xf numFmtId="173" fontId="14" fillId="0" borderId="0" xfId="0" applyNumberFormat="1" applyFont="1" applyAlignment="1">
      <alignment horizontal="left" vertical="center" wrapText="1"/>
    </xf>
    <xf numFmtId="0" fontId="37" fillId="0" borderId="22" xfId="0" applyFont="1" applyBorder="1" applyAlignment="1">
      <alignment horizontal="justify" vertical="center" wrapText="1"/>
    </xf>
    <xf numFmtId="0" fontId="37" fillId="0" borderId="22" xfId="0" applyFont="1" applyBorder="1" applyAlignment="1">
      <alignment horizontal="left" vertical="center" wrapText="1"/>
    </xf>
    <xf numFmtId="0" fontId="39" fillId="0" borderId="1" xfId="140" applyFont="1" applyBorder="1" applyAlignment="1">
      <alignment horizontal="center" vertical="top"/>
    </xf>
    <xf numFmtId="0" fontId="8" fillId="0" borderId="1" xfId="140" applyFont="1" applyBorder="1" applyAlignment="1">
      <alignment horizontal="center" vertical="center" wrapText="1"/>
    </xf>
    <xf numFmtId="2" fontId="8" fillId="0" borderId="1" xfId="140" applyNumberFormat="1" applyFont="1" applyBorder="1" applyAlignment="1">
      <alignment horizontal="center" vertical="center" wrapText="1"/>
    </xf>
    <xf numFmtId="0" fontId="8" fillId="0" borderId="1" xfId="140" applyFont="1" applyBorder="1" applyAlignment="1">
      <alignment vertical="top"/>
    </xf>
    <xf numFmtId="171" fontId="8" fillId="0" borderId="1" xfId="0" applyNumberFormat="1" applyFont="1" applyBorder="1" applyAlignment="1">
      <alignment horizontal="left" vertical="top"/>
    </xf>
    <xf numFmtId="0" fontId="0" fillId="0" borderId="1" xfId="140" applyFont="1" applyBorder="1" applyAlignment="1">
      <alignment horizontal="center" vertical="center" wrapText="1"/>
    </xf>
    <xf numFmtId="174" fontId="43" fillId="0" borderId="1" xfId="0" applyNumberFormat="1" applyFont="1" applyBorder="1" applyAlignment="1">
      <alignment horizontal="justify" vertical="top" wrapText="1"/>
    </xf>
    <xf numFmtId="174" fontId="43" fillId="0" borderId="1" xfId="0" applyNumberFormat="1" applyFont="1" applyBorder="1" applyAlignment="1">
      <alignment horizontal="left" vertical="center" wrapText="1"/>
    </xf>
    <xf numFmtId="174" fontId="0" fillId="0" borderId="52" xfId="0" applyNumberFormat="1" applyBorder="1" applyAlignment="1">
      <alignment horizontal="left" vertical="center" wrapText="1"/>
    </xf>
    <xf numFmtId="174" fontId="0" fillId="0" borderId="54" xfId="0" applyNumberFormat="1" applyBorder="1" applyAlignment="1">
      <alignment horizontal="left" vertical="center" wrapText="1"/>
    </xf>
    <xf numFmtId="174" fontId="0" fillId="0" borderId="53" xfId="0" applyNumberFormat="1" applyBorder="1" applyAlignment="1">
      <alignment horizontal="left" vertical="center" wrapText="1"/>
    </xf>
    <xf numFmtId="0" fontId="8" fillId="0" borderId="0" xfId="0" applyFont="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0" borderId="8" xfId="0" applyBorder="1" applyAlignment="1">
      <alignment horizontal="center" vertical="center" wrapText="1"/>
    </xf>
    <xf numFmtId="0" fontId="0" fillId="0" borderId="15" xfId="0" applyBorder="1" applyAlignment="1">
      <alignment horizontal="center" vertical="center" wrapText="1"/>
    </xf>
    <xf numFmtId="0" fontId="8" fillId="0" borderId="12" xfId="116" applyFont="1" applyBorder="1" applyAlignment="1">
      <alignment horizontal="center" vertical="center" wrapText="1"/>
    </xf>
    <xf numFmtId="0" fontId="8" fillId="0" borderId="13" xfId="116" applyFont="1" applyBorder="1" applyAlignment="1">
      <alignment horizontal="center" vertical="center" wrapText="1"/>
    </xf>
    <xf numFmtId="0" fontId="8" fillId="0" borderId="14" xfId="116" applyFont="1" applyBorder="1" applyAlignment="1">
      <alignment horizontal="center" vertical="center" wrapText="1"/>
    </xf>
    <xf numFmtId="0" fontId="107" fillId="0" borderId="17" xfId="116" applyBorder="1" applyAlignment="1">
      <alignment horizontal="left" vertical="top" wrapText="1"/>
    </xf>
    <xf numFmtId="0" fontId="107" fillId="0" borderId="18" xfId="116" applyBorder="1" applyAlignment="1">
      <alignment horizontal="left" vertical="top" wrapText="1"/>
    </xf>
    <xf numFmtId="0" fontId="0" fillId="0" borderId="16" xfId="116" applyFont="1" applyBorder="1" applyAlignment="1">
      <alignment horizontal="left" vertical="top" wrapText="1"/>
    </xf>
    <xf numFmtId="174" fontId="5" fillId="0" borderId="1" xfId="0" applyNumberFormat="1" applyFont="1" applyBorder="1" applyAlignment="1">
      <alignment horizontal="left" vertical="top" wrapText="1"/>
    </xf>
    <xf numFmtId="0" fontId="8" fillId="0" borderId="0" xfId="0" applyFont="1" applyAlignment="1">
      <alignment horizontal="left" vertical="center" wrapText="1"/>
    </xf>
    <xf numFmtId="0" fontId="0" fillId="0" borderId="52" xfId="0" applyBorder="1" applyAlignment="1">
      <alignment horizontal="left" vertical="center" wrapText="1"/>
    </xf>
    <xf numFmtId="0" fontId="0" fillId="0" borderId="54" xfId="0" applyBorder="1" applyAlignment="1">
      <alignment horizontal="left" vertical="center" wrapText="1"/>
    </xf>
    <xf numFmtId="0" fontId="0" fillId="0" borderId="53" xfId="0" applyBorder="1" applyAlignment="1">
      <alignment horizontal="left" vertical="center" wrapText="1"/>
    </xf>
    <xf numFmtId="0" fontId="5" fillId="0" borderId="52" xfId="0" applyFont="1" applyBorder="1" applyAlignment="1">
      <alignment horizontal="left" vertical="center" wrapText="1"/>
    </xf>
    <xf numFmtId="0" fontId="5" fillId="0" borderId="54" xfId="0" applyFont="1" applyBorder="1" applyAlignment="1">
      <alignment horizontal="left" vertical="center" wrapText="1"/>
    </xf>
    <xf numFmtId="0" fontId="5" fillId="0" borderId="53" xfId="0" applyFont="1" applyBorder="1" applyAlignment="1">
      <alignment horizontal="left" vertical="center" wrapText="1"/>
    </xf>
    <xf numFmtId="0" fontId="26" fillId="0" borderId="0" xfId="139" applyFont="1" applyAlignment="1">
      <alignment horizontal="center" vertical="top"/>
    </xf>
    <xf numFmtId="0" fontId="21" fillId="0" borderId="0" xfId="139" applyFont="1" applyAlignment="1">
      <alignment horizontal="center" vertical="top" wrapText="1"/>
    </xf>
    <xf numFmtId="2" fontId="21" fillId="0" borderId="0" xfId="139" applyNumberFormat="1" applyFont="1" applyAlignment="1">
      <alignment horizontal="left" vertical="top" wrapText="1"/>
    </xf>
    <xf numFmtId="0" fontId="21" fillId="0" borderId="0" xfId="139" applyFont="1" applyAlignment="1">
      <alignment horizontal="left" vertical="top" wrapText="1"/>
    </xf>
    <xf numFmtId="0" fontId="27" fillId="0" borderId="5" xfId="139" applyFont="1" applyBorder="1" applyAlignment="1">
      <alignment horizontal="center"/>
    </xf>
    <xf numFmtId="0" fontId="19" fillId="0" borderId="0" xfId="133" applyFont="1" applyAlignment="1">
      <alignment horizontal="center" vertical="top" wrapText="1"/>
    </xf>
    <xf numFmtId="0" fontId="20" fillId="0" borderId="0" xfId="133" applyFont="1" applyAlignment="1">
      <alignment horizontal="center" vertical="top" shrinkToFit="1"/>
    </xf>
    <xf numFmtId="2" fontId="20" fillId="0" borderId="0" xfId="133" applyNumberFormat="1" applyFont="1" applyAlignment="1">
      <alignment horizontal="left" vertical="top" wrapText="1" shrinkToFit="1"/>
    </xf>
    <xf numFmtId="0" fontId="20" fillId="0" borderId="0" xfId="133" applyFont="1" applyAlignment="1">
      <alignment horizontal="left" vertical="top" wrapText="1" shrinkToFit="1"/>
    </xf>
    <xf numFmtId="0" fontId="12" fillId="0" borderId="1" xfId="0" applyFont="1" applyBorder="1" applyAlignment="1">
      <alignment horizontal="center" vertical="center"/>
    </xf>
    <xf numFmtId="2" fontId="108" fillId="0" borderId="0" xfId="0" applyNumberFormat="1" applyFont="1" applyAlignment="1">
      <alignment horizontal="center"/>
    </xf>
    <xf numFmtId="0" fontId="108" fillId="0" borderId="0" xfId="0" applyFont="1" applyAlignment="1">
      <alignment horizontal="center"/>
    </xf>
    <xf numFmtId="0" fontId="4" fillId="0" borderId="0" xfId="120" applyFont="1" applyAlignment="1">
      <alignment horizontal="left"/>
    </xf>
    <xf numFmtId="0" fontId="0" fillId="2" borderId="1" xfId="120" applyFont="1" applyFill="1" applyBorder="1" applyAlignment="1">
      <alignment horizontal="center"/>
    </xf>
    <xf numFmtId="0" fontId="0" fillId="3" borderId="1" xfId="120" applyFont="1" applyFill="1" applyBorder="1" applyAlignment="1">
      <alignment horizontal="center"/>
    </xf>
    <xf numFmtId="0" fontId="0" fillId="4" borderId="1" xfId="120" applyFont="1" applyFill="1" applyBorder="1" applyAlignment="1">
      <alignment horizontal="center"/>
    </xf>
    <xf numFmtId="0" fontId="0" fillId="7" borderId="1" xfId="120" applyFont="1" applyFill="1" applyBorder="1" applyAlignment="1">
      <alignment horizontal="center"/>
    </xf>
    <xf numFmtId="0" fontId="0" fillId="8" borderId="1" xfId="120" applyFont="1" applyFill="1" applyBorder="1" applyAlignment="1">
      <alignment horizontal="center"/>
    </xf>
    <xf numFmtId="0" fontId="0" fillId="9" borderId="1" xfId="120" applyFont="1" applyFill="1" applyBorder="1" applyAlignment="1">
      <alignment horizontal="center"/>
    </xf>
    <xf numFmtId="0" fontId="0" fillId="9" borderId="4" xfId="120" applyFont="1" applyFill="1" applyBorder="1" applyAlignment="1">
      <alignment horizontal="center"/>
    </xf>
    <xf numFmtId="0" fontId="0" fillId="9" borderId="5" xfId="120" applyFont="1" applyFill="1" applyBorder="1" applyAlignment="1">
      <alignment horizontal="center"/>
    </xf>
    <xf numFmtId="0" fontId="0" fillId="9" borderId="6" xfId="120" applyFont="1" applyFill="1" applyBorder="1" applyAlignment="1">
      <alignment horizontal="center"/>
    </xf>
    <xf numFmtId="0" fontId="8" fillId="10" borderId="7" xfId="120" applyFont="1" applyFill="1" applyBorder="1" applyAlignment="1">
      <alignment horizontal="center"/>
    </xf>
    <xf numFmtId="0" fontId="8" fillId="10" borderId="0" xfId="120" applyFont="1" applyFill="1" applyAlignment="1">
      <alignment horizontal="center"/>
    </xf>
    <xf numFmtId="0" fontId="0" fillId="11" borderId="0" xfId="120" applyFont="1" applyFill="1" applyAlignment="1">
      <alignment horizontal="center"/>
    </xf>
    <xf numFmtId="0" fontId="0" fillId="5" borderId="0" xfId="120" applyFont="1" applyFill="1" applyAlignment="1">
      <alignment horizontal="center"/>
    </xf>
    <xf numFmtId="0" fontId="153" fillId="0" borderId="1" xfId="0" applyFont="1" applyBorder="1" applyAlignment="1">
      <alignment horizontal="center" vertical="center"/>
    </xf>
    <xf numFmtId="0" fontId="153" fillId="0" borderId="52" xfId="0" applyFont="1" applyBorder="1" applyAlignment="1">
      <alignment horizontal="left" vertical="center" wrapText="1"/>
    </xf>
    <xf numFmtId="0" fontId="153" fillId="0" borderId="54" xfId="0" applyFont="1" applyBorder="1" applyAlignment="1">
      <alignment horizontal="left" vertical="center" wrapText="1"/>
    </xf>
    <xf numFmtId="0" fontId="153" fillId="0" borderId="53" xfId="0" applyFont="1" applyBorder="1" applyAlignment="1">
      <alignment horizontal="left" vertical="center" wrapText="1"/>
    </xf>
    <xf numFmtId="2" fontId="153" fillId="0" borderId="1" xfId="0" applyNumberFormat="1" applyFont="1" applyBorder="1" applyAlignment="1">
      <alignment horizontal="right" vertical="center"/>
    </xf>
    <xf numFmtId="0" fontId="153" fillId="0" borderId="1" xfId="0" applyFont="1" applyBorder="1" applyAlignment="1">
      <alignment horizontal="justify" vertical="center"/>
    </xf>
    <xf numFmtId="2" fontId="153" fillId="0" borderId="1" xfId="0" applyNumberFormat="1" applyFont="1" applyBorder="1" applyAlignment="1">
      <alignment horizontal="center" vertical="center"/>
    </xf>
    <xf numFmtId="172" fontId="153" fillId="0" borderId="1" xfId="0" applyNumberFormat="1" applyFont="1" applyBorder="1" applyAlignment="1">
      <alignment horizontal="center" vertical="center"/>
    </xf>
    <xf numFmtId="2" fontId="153" fillId="0" borderId="1" xfId="0" applyNumberFormat="1" applyFont="1" applyBorder="1" applyAlignment="1">
      <alignment vertical="center"/>
    </xf>
    <xf numFmtId="0" fontId="108" fillId="0" borderId="1" xfId="0" applyFont="1" applyBorder="1" applyAlignment="1">
      <alignment vertical="center"/>
    </xf>
    <xf numFmtId="0" fontId="108" fillId="0" borderId="1" xfId="0" applyFont="1" applyBorder="1" applyAlignment="1">
      <alignment horizontal="right" vertical="center"/>
    </xf>
    <xf numFmtId="2" fontId="153" fillId="0" borderId="9" xfId="0" applyNumberFormat="1" applyFont="1" applyBorder="1" applyAlignment="1">
      <alignment horizontal="center" vertical="center"/>
    </xf>
    <xf numFmtId="2" fontId="153" fillId="0" borderId="10" xfId="0" applyNumberFormat="1" applyFont="1" applyBorder="1" applyAlignment="1">
      <alignment horizontal="center" vertical="center"/>
    </xf>
    <xf numFmtId="2" fontId="153" fillId="0" borderId="11" xfId="0" applyNumberFormat="1" applyFont="1" applyBorder="1" applyAlignment="1">
      <alignment horizontal="center" vertical="center"/>
    </xf>
    <xf numFmtId="0" fontId="153" fillId="0" borderId="52" xfId="0" applyFont="1" applyBorder="1" applyAlignment="1">
      <alignment horizontal="left" vertical="top" wrapText="1"/>
    </xf>
    <xf numFmtId="0" fontId="153" fillId="0" borderId="54" xfId="0" applyFont="1" applyBorder="1" applyAlignment="1">
      <alignment horizontal="left" vertical="top" wrapText="1"/>
    </xf>
    <xf numFmtId="0" fontId="153" fillId="0" borderId="53" xfId="0" applyFont="1" applyBorder="1" applyAlignment="1">
      <alignment horizontal="left" vertical="top" wrapText="1"/>
    </xf>
    <xf numFmtId="2" fontId="108" fillId="0" borderId="1" xfId="0" applyNumberFormat="1" applyFont="1" applyBorder="1" applyAlignment="1">
      <alignment horizontal="right" vertical="center"/>
    </xf>
    <xf numFmtId="0" fontId="153" fillId="0" borderId="1" xfId="0" applyFont="1" applyBorder="1" applyAlignment="1">
      <alignment horizontal="left" vertical="center"/>
    </xf>
    <xf numFmtId="2" fontId="153" fillId="0" borderId="1" xfId="0" applyNumberFormat="1" applyFont="1" applyBorder="1" applyAlignment="1">
      <alignment horizontal="center" vertical="center" wrapText="1"/>
    </xf>
    <xf numFmtId="2" fontId="108" fillId="0" borderId="1" xfId="0" applyNumberFormat="1" applyFont="1" applyBorder="1" applyAlignment="1">
      <alignment vertical="center"/>
    </xf>
    <xf numFmtId="0" fontId="108" fillId="0" borderId="1" xfId="0" applyFont="1" applyBorder="1" applyAlignment="1">
      <alignment horizontal="left" vertical="center"/>
    </xf>
    <xf numFmtId="0" fontId="108" fillId="0" borderId="9" xfId="0" applyFont="1" applyBorder="1" applyAlignment="1">
      <alignment horizontal="left" vertical="center"/>
    </xf>
    <xf numFmtId="0" fontId="153" fillId="0" borderId="10" xfId="0" applyFont="1" applyBorder="1" applyAlignment="1">
      <alignment horizontal="center" vertical="center"/>
    </xf>
    <xf numFmtId="0" fontId="153" fillId="0" borderId="0" xfId="0" applyFont="1" applyAlignment="1">
      <alignment horizontal="right" vertical="center"/>
    </xf>
    <xf numFmtId="1" fontId="153" fillId="0" borderId="1" xfId="0" applyNumberFormat="1" applyFont="1" applyBorder="1" applyAlignment="1">
      <alignment horizontal="center" vertical="center"/>
    </xf>
    <xf numFmtId="0" fontId="153" fillId="0" borderId="9" xfId="0" applyFont="1" applyBorder="1" applyAlignment="1">
      <alignment horizontal="left" vertical="center"/>
    </xf>
    <xf numFmtId="2" fontId="153" fillId="0" borderId="9" xfId="0" applyNumberFormat="1" applyFont="1" applyBorder="1" applyAlignment="1">
      <alignment horizontal="center" vertical="center"/>
    </xf>
    <xf numFmtId="2" fontId="153" fillId="0" borderId="10" xfId="0" applyNumberFormat="1" applyFont="1" applyBorder="1" applyAlignment="1">
      <alignment horizontal="center" vertical="center"/>
    </xf>
    <xf numFmtId="2" fontId="153" fillId="0" borderId="11" xfId="0" applyNumberFormat="1" applyFont="1" applyBorder="1" applyAlignment="1">
      <alignment horizontal="center" vertical="center"/>
    </xf>
    <xf numFmtId="2" fontId="108" fillId="0" borderId="1" xfId="0" applyNumberFormat="1" applyFont="1" applyBorder="1" applyAlignment="1">
      <alignment horizontal="center" vertical="center"/>
    </xf>
    <xf numFmtId="0" fontId="153" fillId="0" borderId="1" xfId="0" applyFont="1" applyBorder="1" applyAlignment="1">
      <alignment horizontal="justify" vertical="center" wrapText="1"/>
    </xf>
    <xf numFmtId="2" fontId="153" fillId="0" borderId="1" xfId="0" applyNumberFormat="1" applyFont="1" applyBorder="1" applyAlignment="1">
      <alignment vertical="center" shrinkToFit="1"/>
    </xf>
    <xf numFmtId="2" fontId="108" fillId="0" borderId="1" xfId="0" applyNumberFormat="1" applyFont="1" applyBorder="1" applyAlignment="1">
      <alignment vertical="center" shrinkToFit="1"/>
    </xf>
    <xf numFmtId="2" fontId="153" fillId="0" borderId="1" xfId="0" applyNumberFormat="1" applyFont="1" applyBorder="1" applyAlignment="1">
      <alignment horizontal="right" vertical="center" shrinkToFit="1"/>
    </xf>
    <xf numFmtId="172" fontId="153" fillId="0" borderId="1" xfId="0" applyNumberFormat="1" applyFont="1" applyBorder="1" applyAlignment="1">
      <alignment horizontal="right" vertical="center"/>
    </xf>
    <xf numFmtId="0" fontId="153" fillId="0" borderId="1" xfId="0" applyFont="1" applyBorder="1" applyAlignment="1">
      <alignment vertical="center"/>
    </xf>
    <xf numFmtId="2" fontId="108" fillId="0" borderId="1" xfId="0" applyNumberFormat="1" applyFont="1" applyBorder="1" applyAlignment="1">
      <alignment horizontal="center" vertical="center"/>
    </xf>
    <xf numFmtId="173" fontId="165" fillId="0" borderId="0" xfId="0" applyNumberFormat="1" applyFont="1" applyAlignment="1">
      <alignment horizontal="center" vertical="center"/>
    </xf>
    <xf numFmtId="0" fontId="165" fillId="0" borderId="0" xfId="138" applyFont="1" applyAlignment="1">
      <alignment horizontal="center" vertical="center"/>
    </xf>
    <xf numFmtId="0" fontId="165" fillId="0" borderId="0" xfId="140" applyFont="1" applyAlignment="1">
      <alignment horizontal="center" vertical="center"/>
    </xf>
    <xf numFmtId="0" fontId="165" fillId="0" borderId="0" xfId="0" applyFont="1" applyAlignment="1">
      <alignment vertical="top"/>
    </xf>
    <xf numFmtId="2" fontId="165" fillId="0" borderId="0" xfId="0" applyNumberFormat="1" applyFont="1" applyAlignment="1">
      <alignment vertical="top"/>
    </xf>
    <xf numFmtId="0" fontId="166" fillId="0" borderId="0" xfId="0" applyFont="1" applyAlignment="1">
      <alignment horizontal="center" vertical="center"/>
    </xf>
    <xf numFmtId="0" fontId="166" fillId="0" borderId="0" xfId="0" applyFont="1" applyAlignment="1">
      <alignment horizontal="center"/>
    </xf>
    <xf numFmtId="0" fontId="165" fillId="0" borderId="0" xfId="0" applyFont="1" applyAlignment="1">
      <alignment horizontal="center" vertical="center"/>
    </xf>
    <xf numFmtId="0" fontId="166" fillId="0" borderId="0" xfId="0" applyFont="1" applyAlignment="1">
      <alignment vertical="top"/>
    </xf>
    <xf numFmtId="0" fontId="142" fillId="0" borderId="0" xfId="0" applyFont="1"/>
    <xf numFmtId="0" fontId="0" fillId="0" borderId="52" xfId="0" applyBorder="1" applyAlignment="1">
      <alignment horizontal="left" vertical="top" wrapText="1"/>
    </xf>
    <xf numFmtId="0" fontId="0" fillId="0" borderId="54" xfId="0" applyBorder="1" applyAlignment="1">
      <alignment horizontal="left" vertical="top" wrapText="1"/>
    </xf>
    <xf numFmtId="0" fontId="0" fillId="0" borderId="53" xfId="0" applyBorder="1" applyAlignment="1">
      <alignment horizontal="left" vertical="top" wrapText="1"/>
    </xf>
    <xf numFmtId="0" fontId="142" fillId="0" borderId="16" xfId="116" applyFont="1" applyBorder="1" applyAlignment="1">
      <alignment horizontal="left" vertical="top" wrapText="1"/>
    </xf>
    <xf numFmtId="0" fontId="142" fillId="0" borderId="20" xfId="116" applyFont="1" applyBorder="1" applyAlignment="1">
      <alignment horizontal="justify" vertical="top" wrapText="1"/>
    </xf>
    <xf numFmtId="0" fontId="155" fillId="53" borderId="48" xfId="0" applyFont="1" applyFill="1" applyBorder="1" applyAlignment="1">
      <alignment horizontal="left" vertical="center" wrapText="1"/>
    </xf>
    <xf numFmtId="0" fontId="156" fillId="50" borderId="49" xfId="0" applyFont="1" applyFill="1" applyBorder="1" applyAlignment="1">
      <alignment horizontal="left" vertical="center" wrapText="1"/>
    </xf>
    <xf numFmtId="0" fontId="156" fillId="50" borderId="49" xfId="0" applyFont="1" applyFill="1" applyBorder="1" applyAlignment="1">
      <alignment horizontal="right" vertical="center" wrapText="1"/>
    </xf>
    <xf numFmtId="0" fontId="156" fillId="53" borderId="48" xfId="0" applyFont="1" applyFill="1" applyBorder="1" applyAlignment="1">
      <alignment horizontal="right" vertical="center" wrapText="1"/>
    </xf>
    <xf numFmtId="0" fontId="167" fillId="0" borderId="20" xfId="116" applyFont="1" applyBorder="1" applyAlignment="1">
      <alignment horizontal="justify" vertical="top" wrapText="1"/>
    </xf>
  </cellXfs>
  <cellStyles count="367">
    <cellStyle name="20% - Accent1 2" xfId="1"/>
    <cellStyle name="20% - Accent1 2 2" xfId="181"/>
    <cellStyle name="20% - Accent2 2" xfId="2"/>
    <cellStyle name="20% - Accent2 2 2" xfId="182"/>
    <cellStyle name="20% - Accent3 2" xfId="3"/>
    <cellStyle name="20% - Accent3 2 2" xfId="167"/>
    <cellStyle name="20% - Accent4 2" xfId="4"/>
    <cellStyle name="20% - Accent4 2 2" xfId="179"/>
    <cellStyle name="20% - Accent5 2" xfId="5"/>
    <cellStyle name="20% - Accent5 2 2" xfId="184"/>
    <cellStyle name="20% - Accent6 2" xfId="6"/>
    <cellStyle name="20% - Accent6 2 2" xfId="186"/>
    <cellStyle name="40% - Accent1 2" xfId="7"/>
    <cellStyle name="40% - Accent1 2 2" xfId="187"/>
    <cellStyle name="40% - Accent2 2" xfId="8"/>
    <cellStyle name="40% - Accent2 2 2" xfId="173"/>
    <cellStyle name="40% - Accent3 2" xfId="9"/>
    <cellStyle name="40% - Accent3 2 2" xfId="188"/>
    <cellStyle name="40% - Accent4 2" xfId="10"/>
    <cellStyle name="40% - Accent4 2 2" xfId="176"/>
    <cellStyle name="40% - Accent5 2" xfId="11"/>
    <cellStyle name="40% - Accent5 2 2" xfId="189"/>
    <cellStyle name="40% - Accent6 2" xfId="12"/>
    <cellStyle name="40% - Accent6 2 2" xfId="190"/>
    <cellStyle name="60% - Accent1 2" xfId="13"/>
    <cellStyle name="60% - Accent1 2 2" xfId="183"/>
    <cellStyle name="60% - Accent2 2" xfId="14"/>
    <cellStyle name="60% - Accent2 2 2" xfId="185"/>
    <cellStyle name="60% - Accent3 2" xfId="15"/>
    <cellStyle name="60% - Accent3 2 2" xfId="170"/>
    <cellStyle name="60% - Accent4 2" xfId="16"/>
    <cellStyle name="60% - Accent4 2 2" xfId="180"/>
    <cellStyle name="60% - Accent5 2" xfId="17"/>
    <cellStyle name="60% - Accent5 2 2" xfId="191"/>
    <cellStyle name="60% - Accent6 2" xfId="18"/>
    <cellStyle name="60% - Accent6 2 2" xfId="192"/>
    <cellStyle name="Accent1 - 20%" xfId="19"/>
    <cellStyle name="Accent1 - 20% 2" xfId="168"/>
    <cellStyle name="Accent1 - 40%" xfId="20"/>
    <cellStyle name="Accent1 - 40% 2" xfId="193"/>
    <cellStyle name="Accent1 - 60%" xfId="21"/>
    <cellStyle name="Accent1 - 60% 2" xfId="194"/>
    <cellStyle name="Accent1 2" xfId="22"/>
    <cellStyle name="Accent1 2 2" xfId="195"/>
    <cellStyle name="Accent2 - 20%" xfId="23"/>
    <cellStyle name="Accent2 - 20% 2" xfId="196"/>
    <cellStyle name="Accent2 - 40%" xfId="24"/>
    <cellStyle name="Accent2 - 40% 2" xfId="165"/>
    <cellStyle name="Accent2 - 60%" xfId="25"/>
    <cellStyle name="Accent2 - 60% 2" xfId="197"/>
    <cellStyle name="Accent2 2" xfId="26"/>
    <cellStyle name="Accent2 2 2" xfId="198"/>
    <cellStyle name="Accent3 - 20%" xfId="27"/>
    <cellStyle name="Accent3 - 20% 2" xfId="199"/>
    <cellStyle name="Accent3 - 40%" xfId="28"/>
    <cellStyle name="Accent3 - 40% 2" xfId="202"/>
    <cellStyle name="Accent3 - 60%" xfId="29"/>
    <cellStyle name="Accent3 - 60% 2" xfId="203"/>
    <cellStyle name="Accent3 2" xfId="30"/>
    <cellStyle name="Accent3 2 2" xfId="204"/>
    <cellStyle name="Accent4 - 20%" xfId="31"/>
    <cellStyle name="Accent4 - 20% 2" xfId="205"/>
    <cellStyle name="Accent4 - 40%" xfId="32"/>
    <cellStyle name="Accent4 - 40% 2" xfId="206"/>
    <cellStyle name="Accent4 - 60%" xfId="33"/>
    <cellStyle name="Accent4 - 60% 2" xfId="207"/>
    <cellStyle name="Accent4 2" xfId="34"/>
    <cellStyle name="Accent4 2 2" xfId="178"/>
    <cellStyle name="Accent5 - 20%" xfId="35"/>
    <cellStyle name="Accent5 - 20% 2" xfId="208"/>
    <cellStyle name="Accent5 - 40%" xfId="36"/>
    <cellStyle name="Accent5 - 40% 2" xfId="209"/>
    <cellStyle name="Accent5 - 60%" xfId="37"/>
    <cellStyle name="Accent5 - 60% 2" xfId="210"/>
    <cellStyle name="Accent5 2" xfId="38"/>
    <cellStyle name="Accent5 2 2" xfId="200"/>
    <cellStyle name="Accent6 - 20%" xfId="39"/>
    <cellStyle name="Accent6 - 20% 2" xfId="211"/>
    <cellStyle name="Accent6 - 40%" xfId="40"/>
    <cellStyle name="Accent6 - 40% 2" xfId="212"/>
    <cellStyle name="Accent6 - 60%" xfId="41"/>
    <cellStyle name="Accent6 - 60% 2" xfId="213"/>
    <cellStyle name="Accent6 2" xfId="42"/>
    <cellStyle name="Accent6 2 2" xfId="214"/>
    <cellStyle name="Bad 2" xfId="43"/>
    <cellStyle name="Bad 2 2" xfId="215"/>
    <cellStyle name="Calc Currency (0)" xfId="44"/>
    <cellStyle name="Calc Currency (0) 2" xfId="216"/>
    <cellStyle name="Calculation 2" xfId="45"/>
    <cellStyle name="Calculation 2 2" xfId="218"/>
    <cellStyle name="Check Cell 2" xfId="46"/>
    <cellStyle name="Check Cell 2 2" xfId="220"/>
    <cellStyle name="Comma  - Style1" xfId="47"/>
    <cellStyle name="Comma  - Style1 2" xfId="48"/>
    <cellStyle name="Comma  - Style1 2 2" xfId="222"/>
    <cellStyle name="Comma  - Style1 3" xfId="49"/>
    <cellStyle name="Comma  - Style1 3 2" xfId="223"/>
    <cellStyle name="Comma  - Style1 4" xfId="221"/>
    <cellStyle name="Comma  - Style1_02-Talodi to Salugupally 9.29 LL" xfId="50"/>
    <cellStyle name="Comma  - Style2" xfId="51"/>
    <cellStyle name="Comma  - Style2 2" xfId="52"/>
    <cellStyle name="Comma  - Style2 2 2" xfId="224"/>
    <cellStyle name="Comma  - Style2 3" xfId="53"/>
    <cellStyle name="Comma  - Style2 3 2" xfId="225"/>
    <cellStyle name="Comma  - Style2 4" xfId="201"/>
    <cellStyle name="Comma  - Style2_02-Talodi to Salugupally 9.29 LL" xfId="54"/>
    <cellStyle name="Comma  - Style3" xfId="55"/>
    <cellStyle name="Comma  - Style3 2" xfId="56"/>
    <cellStyle name="Comma  - Style3 2 2" xfId="227"/>
    <cellStyle name="Comma  - Style3 3" xfId="57"/>
    <cellStyle name="Comma  - Style3 3 2" xfId="228"/>
    <cellStyle name="Comma  - Style3 4" xfId="226"/>
    <cellStyle name="Comma  - Style3_02-Talodi to Salugupally 9.29 LL" xfId="58"/>
    <cellStyle name="Comma  - Style4" xfId="59"/>
    <cellStyle name="Comma  - Style4 2" xfId="60"/>
    <cellStyle name="Comma  - Style4 2 2" xfId="164"/>
    <cellStyle name="Comma  - Style4 3" xfId="61"/>
    <cellStyle name="Comma  - Style4 3 2" xfId="231"/>
    <cellStyle name="Comma  - Style4 4" xfId="230"/>
    <cellStyle name="Comma  - Style4_02-Talodi to Salugupally 9.29 LL" xfId="62"/>
    <cellStyle name="Comma  - Style5" xfId="63"/>
    <cellStyle name="Comma  - Style5 2" xfId="64"/>
    <cellStyle name="Comma  - Style5 2 2" xfId="233"/>
    <cellStyle name="Comma  - Style5 3" xfId="65"/>
    <cellStyle name="Comma  - Style5 3 2" xfId="169"/>
    <cellStyle name="Comma  - Style5 4" xfId="232"/>
    <cellStyle name="Comma  - Style5_02-Talodi to Salugupally 9.29 LL" xfId="66"/>
    <cellStyle name="Comma  - Style6" xfId="67"/>
    <cellStyle name="Comma  - Style6 2" xfId="68"/>
    <cellStyle name="Comma  - Style6 2 2" xfId="236"/>
    <cellStyle name="Comma  - Style6 3" xfId="69"/>
    <cellStyle name="Comma  - Style6 3 2" xfId="237"/>
    <cellStyle name="Comma  - Style6 4" xfId="235"/>
    <cellStyle name="Comma  - Style6_02-Talodi to Salugupally 9.29 LL" xfId="70"/>
    <cellStyle name="Comma  - Style7" xfId="71"/>
    <cellStyle name="Comma  - Style7 2" xfId="72"/>
    <cellStyle name="Comma  - Style7 2 2" xfId="239"/>
    <cellStyle name="Comma  - Style7 3" xfId="73"/>
    <cellStyle name="Comma  - Style7 3 2" xfId="240"/>
    <cellStyle name="Comma  - Style7 4" xfId="238"/>
    <cellStyle name="Comma  - Style7_02-Talodi to Salugupally 9.29 LL" xfId="74"/>
    <cellStyle name="Comma  - Style8" xfId="75"/>
    <cellStyle name="Comma  - Style8 2" xfId="76"/>
    <cellStyle name="Comma  - Style8 2 2" xfId="242"/>
    <cellStyle name="Comma  - Style8 3" xfId="77"/>
    <cellStyle name="Comma  - Style8 3 2" xfId="243"/>
    <cellStyle name="Comma  - Style8 4" xfId="241"/>
    <cellStyle name="Comma  - Style8_02-Talodi to Salugupally 9.29 LL" xfId="78"/>
    <cellStyle name="Comma 2" xfId="79"/>
    <cellStyle name="Comma 2 2" xfId="245"/>
    <cellStyle name="Comma 3" xfId="80"/>
    <cellStyle name="Comma 3 2" xfId="301"/>
    <cellStyle name="Comma 3 3" xfId="246"/>
    <cellStyle name="Comma 4" xfId="81"/>
    <cellStyle name="Comma 4 2" xfId="248"/>
    <cellStyle name="Comma 5" xfId="82"/>
    <cellStyle name="Comma 5 2" xfId="249"/>
    <cellStyle name="Comma 6" xfId="302"/>
    <cellStyle name="Comma 7" xfId="303"/>
    <cellStyle name="Comma 8" xfId="304"/>
    <cellStyle name="Comma 9" xfId="305"/>
    <cellStyle name="Copied" xfId="83"/>
    <cellStyle name="Copied 2" xfId="306"/>
    <cellStyle name="Copied 3" xfId="250"/>
    <cellStyle name="Currency 2" xfId="84"/>
    <cellStyle name="Currency 2 2" xfId="251"/>
    <cellStyle name="Currency 3" xfId="307"/>
    <cellStyle name="Currency 4" xfId="308"/>
    <cellStyle name="Currency 5" xfId="309"/>
    <cellStyle name="Currency 6" xfId="163"/>
    <cellStyle name="Emphasis 1" xfId="85"/>
    <cellStyle name="Emphasis 1 2" xfId="252"/>
    <cellStyle name="Emphasis 2" xfId="86"/>
    <cellStyle name="Emphasis 2 2" xfId="253"/>
    <cellStyle name="Emphasis 3" xfId="87"/>
    <cellStyle name="Emphasis 3 2" xfId="254"/>
    <cellStyle name="Entered" xfId="88"/>
    <cellStyle name="Entered 2" xfId="310"/>
    <cellStyle name="Entered 3" xfId="255"/>
    <cellStyle name="Euro" xfId="311"/>
    <cellStyle name="Excel Built-in Normal" xfId="89"/>
    <cellStyle name="Excel Built-in Normal 2" xfId="256"/>
    <cellStyle name="Explanatory Text 2" xfId="90"/>
    <cellStyle name="Explanatory Text 2 2" xfId="257"/>
    <cellStyle name="Fixed" xfId="91"/>
    <cellStyle name="Fixed 2" xfId="92"/>
    <cellStyle name="Fixed 2 2" xfId="259"/>
    <cellStyle name="Fixed 3" xfId="93"/>
    <cellStyle name="Fixed 3 2" xfId="260"/>
    <cellStyle name="Fixed 4" xfId="258"/>
    <cellStyle name="general" xfId="94"/>
    <cellStyle name="general 2" xfId="261"/>
    <cellStyle name="Good 2" xfId="95"/>
    <cellStyle name="Good 2 2" xfId="262"/>
    <cellStyle name="Grey" xfId="96"/>
    <cellStyle name="Grey 2" xfId="312"/>
    <cellStyle name="Grey 3" xfId="263"/>
    <cellStyle name="Header1" xfId="97"/>
    <cellStyle name="Header1 2" xfId="264"/>
    <cellStyle name="Header2" xfId="98"/>
    <cellStyle name="Header2 2" xfId="265"/>
    <cellStyle name="Heading 1 2" xfId="99"/>
    <cellStyle name="Heading 1 2 2" xfId="266"/>
    <cellStyle name="Heading 2 2" xfId="100"/>
    <cellStyle name="Heading 2 2 2" xfId="267"/>
    <cellStyle name="Heading 3 2" xfId="101"/>
    <cellStyle name="Heading 3 2 2" xfId="268"/>
    <cellStyle name="Heading 4 2" xfId="102"/>
    <cellStyle name="Heading 4 2 2" xfId="269"/>
    <cellStyle name="Hyperlink 2" xfId="313"/>
    <cellStyle name="Input [yellow]" xfId="103"/>
    <cellStyle name="Input [yellow] 2" xfId="314"/>
    <cellStyle name="Input [yellow] 3" xfId="270"/>
    <cellStyle name="Input 2" xfId="104"/>
    <cellStyle name="Input 2 2" xfId="244"/>
    <cellStyle name="Linked Cell 2" xfId="105"/>
    <cellStyle name="Linked Cell 2 2" xfId="271"/>
    <cellStyle name="M head" xfId="106"/>
    <cellStyle name="M head 2" xfId="315"/>
    <cellStyle name="M head 3" xfId="234"/>
    <cellStyle name="Main Heading" xfId="316"/>
    <cellStyle name="MANKAD" xfId="107"/>
    <cellStyle name="MANKAD 2" xfId="317"/>
    <cellStyle name="MANKAD 3" xfId="273"/>
    <cellStyle name="Minor Head" xfId="108"/>
    <cellStyle name="Minor Head 2" xfId="274"/>
    <cellStyle name="Minor Head 3" xfId="360"/>
    <cellStyle name="Neutral 2" xfId="109"/>
    <cellStyle name="Neutral 2 2" xfId="275"/>
    <cellStyle name="no dec" xfId="110"/>
    <cellStyle name="no dec 2" xfId="318"/>
    <cellStyle name="no dec 3" xfId="219"/>
    <cellStyle name="Normal" xfId="0" builtinId="0"/>
    <cellStyle name="Normal - Style1" xfId="111"/>
    <cellStyle name="Normal - Style1 2" xfId="112"/>
    <cellStyle name="Normal - Style1 2 2" xfId="113"/>
    <cellStyle name="Normal - Style1 2 2 2" xfId="277"/>
    <cellStyle name="Normal - Style1 2 3" xfId="175"/>
    <cellStyle name="Normal - Style1 3" xfId="114"/>
    <cellStyle name="Normal - Style1 3 2" xfId="278"/>
    <cellStyle name="Normal - Style1 4" xfId="177"/>
    <cellStyle name="Normal - Style1_02-Talodi to Salugupally 9.29 LL" xfId="115"/>
    <cellStyle name="Normal 10" xfId="319"/>
    <cellStyle name="Normal 11" xfId="364"/>
    <cellStyle name="Normal 11 2" xfId="366"/>
    <cellStyle name="Normal 12" xfId="116"/>
    <cellStyle name="Normal 17" xfId="117"/>
    <cellStyle name="Normal 17 2" xfId="276"/>
    <cellStyle name="Normal 2" xfId="118"/>
    <cellStyle name="Normal 2 2" xfId="119"/>
    <cellStyle name="Normal 2 2 2" xfId="281"/>
    <cellStyle name="Normal 2 2 2 2" xfId="120"/>
    <cellStyle name="Normal 2 2 2 2 2" xfId="174"/>
    <cellStyle name="Normal 2 3" xfId="121"/>
    <cellStyle name="Normal 2 3 2" xfId="320"/>
    <cellStyle name="Normal 2 3 2 2" xfId="321"/>
    <cellStyle name="Normal 2 3 3" xfId="322"/>
    <cellStyle name="Normal 2 3 4" xfId="323"/>
    <cellStyle name="Normal 2 3 5" xfId="282"/>
    <cellStyle name="Normal 2 3_WS &amp; SA Estimatesfinal" xfId="324"/>
    <cellStyle name="Normal 2 4" xfId="325"/>
    <cellStyle name="Normal 2 5" xfId="280"/>
    <cellStyle name="Normal 2_02-Talodi to Salugupally 9.29 LL" xfId="122"/>
    <cellStyle name="Normal 3" xfId="123"/>
    <cellStyle name="Normal 3 2" xfId="124"/>
    <cellStyle name="Normal 3 2 2" xfId="326"/>
    <cellStyle name="Normal 3 2 3" xfId="284"/>
    <cellStyle name="Normal 3 2_KGBV-Lingala Ghanpur" xfId="327"/>
    <cellStyle name="Normal 3 3" xfId="328"/>
    <cellStyle name="Normal 3 3 2" xfId="329"/>
    <cellStyle name="Normal 3 3 2 2" xfId="330"/>
    <cellStyle name="Normal 3 3 2_KGVB-Mulugu-Wgl" xfId="331"/>
    <cellStyle name="Normal 3 3_KGBV-Lingala Ghanpur" xfId="332"/>
    <cellStyle name="Normal 3 4" xfId="333"/>
    <cellStyle name="Normal 3 5" xfId="283"/>
    <cellStyle name="Normal 3 6" xfId="361"/>
    <cellStyle name="Normal 3_02-PWD Rd to Chandravelly 5.40 L" xfId="125"/>
    <cellStyle name="Normal 4" xfId="126"/>
    <cellStyle name="Normal 4 2" xfId="127"/>
    <cellStyle name="Normal 4 2 2" xfId="286"/>
    <cellStyle name="Normal 4 3" xfId="334"/>
    <cellStyle name="Normal 4 4" xfId="285"/>
    <cellStyle name="Normal 4_02-Talodi to Salugupally 9.29 LL" xfId="128"/>
    <cellStyle name="Normal 5" xfId="129"/>
    <cellStyle name="Normal 5 2" xfId="335"/>
    <cellStyle name="Normal 5 3" xfId="336"/>
    <cellStyle name="Normal 5 4" xfId="287"/>
    <cellStyle name="Normal 5_Copy of W.E Gangadevipally fff edit" xfId="337"/>
    <cellStyle name="Normal 6" xfId="130"/>
    <cellStyle name="Normal 6 2" xfId="338"/>
    <cellStyle name="Normal 6 3" xfId="339"/>
    <cellStyle name="Normal 6 4" xfId="217"/>
    <cellStyle name="Normal 7" xfId="131"/>
    <cellStyle name="Normal 7 2" xfId="340"/>
    <cellStyle name="Normal 7 3" xfId="288"/>
    <cellStyle name="Normal 7 3 2" xfId="365"/>
    <cellStyle name="Normal 8" xfId="132"/>
    <cellStyle name="Normal 8 2" xfId="289"/>
    <cellStyle name="Normal 9" xfId="341"/>
    <cellStyle name="Normal 9 10" xfId="342"/>
    <cellStyle name="Normal_01 Talamadugu to Umri" xfId="133"/>
    <cellStyle name="Normal_completion report APIV0103" xfId="134"/>
    <cellStyle name="Normal_Data" xfId="135"/>
    <cellStyle name="Normal_DATAS WITH MORD -07-08 -4(1).3.08" xfId="136"/>
    <cellStyle name="Normal_lead_Kondepi" xfId="137"/>
    <cellStyle name="Normal_MODEL_ESTIMATE_PMGSY_27_08_CUMBUM" xfId="138"/>
    <cellStyle name="Normal_price dedra 2" xfId="139"/>
    <cellStyle name="Normal_Rampurguda -phase V -7.5.2006" xfId="140"/>
    <cellStyle name="Note 2" xfId="141"/>
    <cellStyle name="Note 2 2" xfId="247"/>
    <cellStyle name="Output 2" xfId="142"/>
    <cellStyle name="Output 2 2" xfId="290"/>
    <cellStyle name="Percent [2]" xfId="143"/>
    <cellStyle name="Percent [2] 2" xfId="144"/>
    <cellStyle name="Percent [2] 2 2" xfId="292"/>
    <cellStyle name="Percent [2] 3" xfId="145"/>
    <cellStyle name="Percent [2] 3 2" xfId="293"/>
    <cellStyle name="Percent [2] 4" xfId="291"/>
    <cellStyle name="Percent 2" xfId="146"/>
    <cellStyle name="Percent 2 2" xfId="343"/>
    <cellStyle name="Percent 2 3" xfId="344"/>
    <cellStyle name="Percent 2 4" xfId="279"/>
    <cellStyle name="Percent 3" xfId="345"/>
    <cellStyle name="Percent 3 2" xfId="346"/>
    <cellStyle name="Percent 4" xfId="347"/>
    <cellStyle name="Percent 4 2" xfId="348"/>
    <cellStyle name="Percent 5" xfId="349"/>
    <cellStyle name="RevList" xfId="147"/>
    <cellStyle name="Sheet Title" xfId="148"/>
    <cellStyle name="Sheet Title 2" xfId="294"/>
    <cellStyle name="style" xfId="149"/>
    <cellStyle name="Style 1" xfId="150"/>
    <cellStyle name="Style 1 2" xfId="350"/>
    <cellStyle name="Style 1_Hostel building est silparupa" xfId="351"/>
    <cellStyle name="style 2" xfId="352"/>
    <cellStyle name="style 3" xfId="295"/>
    <cellStyle name="style 4" xfId="362"/>
    <cellStyle name="style_Copy of W.E Gangadevipally fff edit" xfId="353"/>
    <cellStyle name="style1" xfId="151"/>
    <cellStyle name="style1 2" xfId="354"/>
    <cellStyle name="style1 3" xfId="296"/>
    <cellStyle name="style2" xfId="152"/>
    <cellStyle name="style2 2" xfId="355"/>
    <cellStyle name="style2 3" xfId="166"/>
    <cellStyle name="Sub Head" xfId="153"/>
    <cellStyle name="Sub Head 2" xfId="297"/>
    <cellStyle name="Sub Head 3" xfId="363"/>
    <cellStyle name="Subtotal" xfId="154"/>
    <cellStyle name="þ_x001d_ð &amp;ý&amp;†ýG_x0008_ X_x000a__x0007__x0001__x0001_" xfId="155"/>
    <cellStyle name="þ_x001d_ð &amp;ý&amp;†ýG_x0008_ X_x000a__x0007__x0001__x0001_ 2" xfId="356"/>
    <cellStyle name="þ_x001d_ð &amp;ý&amp;†ýG_x0008_ X_x000a__x0007__x0001__x0001_ 3" xfId="171"/>
    <cellStyle name="þ_x001d_ð&quot;_x000c_Býò_x000c_5ýU_x0001_e_x0005_¹,_x0007__x0001__x0001_" xfId="156"/>
    <cellStyle name="þ_x001d_ð&quot;_x000c_Býò_x000c_5ýU_x0001_e_x0005_¹,_x0007__x0001__x0001_ 2" xfId="357"/>
    <cellStyle name="þ_x001d_ð&quot;_x000c_Býò_x000c_5ýU_x0001_e_x0005_¹,_x0007__x0001__x0001_ 3" xfId="298"/>
    <cellStyle name="Times New Roman" xfId="157"/>
    <cellStyle name="Times New Roman 2" xfId="229"/>
    <cellStyle name="Title 2" xfId="158"/>
    <cellStyle name="Title 2 2" xfId="172"/>
    <cellStyle name="Total 2" xfId="159"/>
    <cellStyle name="Total 2 2" xfId="299"/>
    <cellStyle name="v" xfId="358"/>
    <cellStyle name="v_25-8-2010  ABS &amp; Det" xfId="359"/>
    <cellStyle name="Value" xfId="160"/>
    <cellStyle name="Value 2" xfId="272"/>
    <cellStyle name="Warning Text 2" xfId="161"/>
    <cellStyle name="Warning Text 2 2" xfId="300"/>
    <cellStyle name="సాధారణ_Copy of Model estimate-Basnapally--07-05-06-Final" xfId="16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104.xml"/><Relationship Id="rId21" Type="http://schemas.openxmlformats.org/officeDocument/2006/relationships/externalLink" Target="externalLinks/externalLink8.xml"/><Relationship Id="rId42" Type="http://schemas.openxmlformats.org/officeDocument/2006/relationships/externalLink" Target="externalLinks/externalLink29.xml"/><Relationship Id="rId63" Type="http://schemas.openxmlformats.org/officeDocument/2006/relationships/externalLink" Target="externalLinks/externalLink50.xml"/><Relationship Id="rId84" Type="http://schemas.openxmlformats.org/officeDocument/2006/relationships/externalLink" Target="externalLinks/externalLink71.xml"/><Relationship Id="rId138" Type="http://schemas.openxmlformats.org/officeDocument/2006/relationships/externalLink" Target="externalLinks/externalLink125.xml"/><Relationship Id="rId159" Type="http://schemas.openxmlformats.org/officeDocument/2006/relationships/externalLink" Target="externalLinks/externalLink146.xml"/><Relationship Id="rId170" Type="http://schemas.openxmlformats.org/officeDocument/2006/relationships/externalLink" Target="externalLinks/externalLink157.xml"/><Relationship Id="rId107" Type="http://schemas.openxmlformats.org/officeDocument/2006/relationships/externalLink" Target="externalLinks/externalLink94.xml"/><Relationship Id="rId11" Type="http://schemas.openxmlformats.org/officeDocument/2006/relationships/worksheet" Target="worksheets/sheet11.xml"/><Relationship Id="rId32" Type="http://schemas.openxmlformats.org/officeDocument/2006/relationships/externalLink" Target="externalLinks/externalLink19.xml"/><Relationship Id="rId53" Type="http://schemas.openxmlformats.org/officeDocument/2006/relationships/externalLink" Target="externalLinks/externalLink40.xml"/><Relationship Id="rId74" Type="http://schemas.openxmlformats.org/officeDocument/2006/relationships/externalLink" Target="externalLinks/externalLink61.xml"/><Relationship Id="rId128" Type="http://schemas.openxmlformats.org/officeDocument/2006/relationships/externalLink" Target="externalLinks/externalLink115.xml"/><Relationship Id="rId149" Type="http://schemas.openxmlformats.org/officeDocument/2006/relationships/externalLink" Target="externalLinks/externalLink136.xml"/><Relationship Id="rId5" Type="http://schemas.openxmlformats.org/officeDocument/2006/relationships/worksheet" Target="worksheets/sheet5.xml"/><Relationship Id="rId95" Type="http://schemas.openxmlformats.org/officeDocument/2006/relationships/externalLink" Target="externalLinks/externalLink82.xml"/><Relationship Id="rId160" Type="http://schemas.openxmlformats.org/officeDocument/2006/relationships/externalLink" Target="externalLinks/externalLink147.xml"/><Relationship Id="rId181" Type="http://schemas.openxmlformats.org/officeDocument/2006/relationships/externalLink" Target="externalLinks/externalLink168.xml"/><Relationship Id="rId22" Type="http://schemas.openxmlformats.org/officeDocument/2006/relationships/externalLink" Target="externalLinks/externalLink9.xml"/><Relationship Id="rId43" Type="http://schemas.openxmlformats.org/officeDocument/2006/relationships/externalLink" Target="externalLinks/externalLink30.xml"/><Relationship Id="rId64" Type="http://schemas.openxmlformats.org/officeDocument/2006/relationships/externalLink" Target="externalLinks/externalLink51.xml"/><Relationship Id="rId118" Type="http://schemas.openxmlformats.org/officeDocument/2006/relationships/externalLink" Target="externalLinks/externalLink105.xml"/><Relationship Id="rId139" Type="http://schemas.openxmlformats.org/officeDocument/2006/relationships/externalLink" Target="externalLinks/externalLink126.xml"/><Relationship Id="rId85" Type="http://schemas.openxmlformats.org/officeDocument/2006/relationships/externalLink" Target="externalLinks/externalLink72.xml"/><Relationship Id="rId150" Type="http://schemas.openxmlformats.org/officeDocument/2006/relationships/externalLink" Target="externalLinks/externalLink137.xml"/><Relationship Id="rId171" Type="http://schemas.openxmlformats.org/officeDocument/2006/relationships/externalLink" Target="externalLinks/externalLink158.xml"/><Relationship Id="rId12" Type="http://schemas.openxmlformats.org/officeDocument/2006/relationships/worksheet" Target="worksheets/sheet12.xml"/><Relationship Id="rId33" Type="http://schemas.openxmlformats.org/officeDocument/2006/relationships/externalLink" Target="externalLinks/externalLink20.xml"/><Relationship Id="rId108" Type="http://schemas.openxmlformats.org/officeDocument/2006/relationships/externalLink" Target="externalLinks/externalLink95.xml"/><Relationship Id="rId129" Type="http://schemas.openxmlformats.org/officeDocument/2006/relationships/externalLink" Target="externalLinks/externalLink116.xml"/><Relationship Id="rId54" Type="http://schemas.openxmlformats.org/officeDocument/2006/relationships/externalLink" Target="externalLinks/externalLink41.xml"/><Relationship Id="rId75" Type="http://schemas.openxmlformats.org/officeDocument/2006/relationships/externalLink" Target="externalLinks/externalLink62.xml"/><Relationship Id="rId96" Type="http://schemas.openxmlformats.org/officeDocument/2006/relationships/externalLink" Target="externalLinks/externalLink83.xml"/><Relationship Id="rId140" Type="http://schemas.openxmlformats.org/officeDocument/2006/relationships/externalLink" Target="externalLinks/externalLink127.xml"/><Relationship Id="rId161" Type="http://schemas.openxmlformats.org/officeDocument/2006/relationships/externalLink" Target="externalLinks/externalLink148.xml"/><Relationship Id="rId182" Type="http://schemas.openxmlformats.org/officeDocument/2006/relationships/theme" Target="theme/theme1.xml"/><Relationship Id="rId6" Type="http://schemas.openxmlformats.org/officeDocument/2006/relationships/worksheet" Target="worksheets/sheet6.xml"/><Relationship Id="rId23" Type="http://schemas.openxmlformats.org/officeDocument/2006/relationships/externalLink" Target="externalLinks/externalLink10.xml"/><Relationship Id="rId119" Type="http://schemas.openxmlformats.org/officeDocument/2006/relationships/externalLink" Target="externalLinks/externalLink106.xml"/><Relationship Id="rId44" Type="http://schemas.openxmlformats.org/officeDocument/2006/relationships/externalLink" Target="externalLinks/externalLink31.xml"/><Relationship Id="rId65" Type="http://schemas.openxmlformats.org/officeDocument/2006/relationships/externalLink" Target="externalLinks/externalLink52.xml"/><Relationship Id="rId86" Type="http://schemas.openxmlformats.org/officeDocument/2006/relationships/externalLink" Target="externalLinks/externalLink73.xml"/><Relationship Id="rId130" Type="http://schemas.openxmlformats.org/officeDocument/2006/relationships/externalLink" Target="externalLinks/externalLink117.xml"/><Relationship Id="rId151" Type="http://schemas.openxmlformats.org/officeDocument/2006/relationships/externalLink" Target="externalLinks/externalLink138.xml"/><Relationship Id="rId172" Type="http://schemas.openxmlformats.org/officeDocument/2006/relationships/externalLink" Target="externalLinks/externalLink159.xml"/><Relationship Id="rId13" Type="http://schemas.openxmlformats.org/officeDocument/2006/relationships/worksheet" Target="worksheets/sheet13.xml"/><Relationship Id="rId18" Type="http://schemas.openxmlformats.org/officeDocument/2006/relationships/externalLink" Target="externalLinks/externalLink5.xml"/><Relationship Id="rId39" Type="http://schemas.openxmlformats.org/officeDocument/2006/relationships/externalLink" Target="externalLinks/externalLink26.xml"/><Relationship Id="rId109" Type="http://schemas.openxmlformats.org/officeDocument/2006/relationships/externalLink" Target="externalLinks/externalLink96.xml"/><Relationship Id="rId34" Type="http://schemas.openxmlformats.org/officeDocument/2006/relationships/externalLink" Target="externalLinks/externalLink21.xml"/><Relationship Id="rId50" Type="http://schemas.openxmlformats.org/officeDocument/2006/relationships/externalLink" Target="externalLinks/externalLink37.xml"/><Relationship Id="rId55" Type="http://schemas.openxmlformats.org/officeDocument/2006/relationships/externalLink" Target="externalLinks/externalLink42.xml"/><Relationship Id="rId76" Type="http://schemas.openxmlformats.org/officeDocument/2006/relationships/externalLink" Target="externalLinks/externalLink63.xml"/><Relationship Id="rId97" Type="http://schemas.openxmlformats.org/officeDocument/2006/relationships/externalLink" Target="externalLinks/externalLink84.xml"/><Relationship Id="rId104" Type="http://schemas.openxmlformats.org/officeDocument/2006/relationships/externalLink" Target="externalLinks/externalLink91.xml"/><Relationship Id="rId120" Type="http://schemas.openxmlformats.org/officeDocument/2006/relationships/externalLink" Target="externalLinks/externalLink107.xml"/><Relationship Id="rId125" Type="http://schemas.openxmlformats.org/officeDocument/2006/relationships/externalLink" Target="externalLinks/externalLink112.xml"/><Relationship Id="rId141" Type="http://schemas.openxmlformats.org/officeDocument/2006/relationships/externalLink" Target="externalLinks/externalLink128.xml"/><Relationship Id="rId146" Type="http://schemas.openxmlformats.org/officeDocument/2006/relationships/externalLink" Target="externalLinks/externalLink133.xml"/><Relationship Id="rId167" Type="http://schemas.openxmlformats.org/officeDocument/2006/relationships/externalLink" Target="externalLinks/externalLink154.xml"/><Relationship Id="rId7" Type="http://schemas.openxmlformats.org/officeDocument/2006/relationships/worksheet" Target="worksheets/sheet7.xml"/><Relationship Id="rId71" Type="http://schemas.openxmlformats.org/officeDocument/2006/relationships/externalLink" Target="externalLinks/externalLink58.xml"/><Relationship Id="rId92" Type="http://schemas.openxmlformats.org/officeDocument/2006/relationships/externalLink" Target="externalLinks/externalLink79.xml"/><Relationship Id="rId162" Type="http://schemas.openxmlformats.org/officeDocument/2006/relationships/externalLink" Target="externalLinks/externalLink149.xml"/><Relationship Id="rId183" Type="http://schemas.openxmlformats.org/officeDocument/2006/relationships/styles" Target="styles.xml"/><Relationship Id="rId2" Type="http://schemas.openxmlformats.org/officeDocument/2006/relationships/worksheet" Target="worksheets/sheet2.xml"/><Relationship Id="rId29" Type="http://schemas.openxmlformats.org/officeDocument/2006/relationships/externalLink" Target="externalLinks/externalLink16.xml"/><Relationship Id="rId24" Type="http://schemas.openxmlformats.org/officeDocument/2006/relationships/externalLink" Target="externalLinks/externalLink11.xml"/><Relationship Id="rId40" Type="http://schemas.openxmlformats.org/officeDocument/2006/relationships/externalLink" Target="externalLinks/externalLink27.xml"/><Relationship Id="rId45" Type="http://schemas.openxmlformats.org/officeDocument/2006/relationships/externalLink" Target="externalLinks/externalLink32.xml"/><Relationship Id="rId66" Type="http://schemas.openxmlformats.org/officeDocument/2006/relationships/externalLink" Target="externalLinks/externalLink53.xml"/><Relationship Id="rId87" Type="http://schemas.openxmlformats.org/officeDocument/2006/relationships/externalLink" Target="externalLinks/externalLink74.xml"/><Relationship Id="rId110" Type="http://schemas.openxmlformats.org/officeDocument/2006/relationships/externalLink" Target="externalLinks/externalLink97.xml"/><Relationship Id="rId115" Type="http://schemas.openxmlformats.org/officeDocument/2006/relationships/externalLink" Target="externalLinks/externalLink102.xml"/><Relationship Id="rId131" Type="http://schemas.openxmlformats.org/officeDocument/2006/relationships/externalLink" Target="externalLinks/externalLink118.xml"/><Relationship Id="rId136" Type="http://schemas.openxmlformats.org/officeDocument/2006/relationships/externalLink" Target="externalLinks/externalLink123.xml"/><Relationship Id="rId157" Type="http://schemas.openxmlformats.org/officeDocument/2006/relationships/externalLink" Target="externalLinks/externalLink144.xml"/><Relationship Id="rId178" Type="http://schemas.openxmlformats.org/officeDocument/2006/relationships/externalLink" Target="externalLinks/externalLink165.xml"/><Relationship Id="rId61" Type="http://schemas.openxmlformats.org/officeDocument/2006/relationships/externalLink" Target="externalLinks/externalLink48.xml"/><Relationship Id="rId82" Type="http://schemas.openxmlformats.org/officeDocument/2006/relationships/externalLink" Target="externalLinks/externalLink69.xml"/><Relationship Id="rId152" Type="http://schemas.openxmlformats.org/officeDocument/2006/relationships/externalLink" Target="externalLinks/externalLink139.xml"/><Relationship Id="rId173" Type="http://schemas.openxmlformats.org/officeDocument/2006/relationships/externalLink" Target="externalLinks/externalLink160.xml"/><Relationship Id="rId19" Type="http://schemas.openxmlformats.org/officeDocument/2006/relationships/externalLink" Target="externalLinks/externalLink6.xml"/><Relationship Id="rId14" Type="http://schemas.openxmlformats.org/officeDocument/2006/relationships/externalLink" Target="externalLinks/externalLink1.xml"/><Relationship Id="rId30" Type="http://schemas.openxmlformats.org/officeDocument/2006/relationships/externalLink" Target="externalLinks/externalLink17.xml"/><Relationship Id="rId35" Type="http://schemas.openxmlformats.org/officeDocument/2006/relationships/externalLink" Target="externalLinks/externalLink22.xml"/><Relationship Id="rId56" Type="http://schemas.openxmlformats.org/officeDocument/2006/relationships/externalLink" Target="externalLinks/externalLink43.xml"/><Relationship Id="rId77" Type="http://schemas.openxmlformats.org/officeDocument/2006/relationships/externalLink" Target="externalLinks/externalLink64.xml"/><Relationship Id="rId100" Type="http://schemas.openxmlformats.org/officeDocument/2006/relationships/externalLink" Target="externalLinks/externalLink87.xml"/><Relationship Id="rId105" Type="http://schemas.openxmlformats.org/officeDocument/2006/relationships/externalLink" Target="externalLinks/externalLink92.xml"/><Relationship Id="rId126" Type="http://schemas.openxmlformats.org/officeDocument/2006/relationships/externalLink" Target="externalLinks/externalLink113.xml"/><Relationship Id="rId147" Type="http://schemas.openxmlformats.org/officeDocument/2006/relationships/externalLink" Target="externalLinks/externalLink134.xml"/><Relationship Id="rId168" Type="http://schemas.openxmlformats.org/officeDocument/2006/relationships/externalLink" Target="externalLinks/externalLink155.xml"/><Relationship Id="rId8" Type="http://schemas.openxmlformats.org/officeDocument/2006/relationships/worksheet" Target="worksheets/sheet8.xml"/><Relationship Id="rId51" Type="http://schemas.openxmlformats.org/officeDocument/2006/relationships/externalLink" Target="externalLinks/externalLink38.xml"/><Relationship Id="rId72" Type="http://schemas.openxmlformats.org/officeDocument/2006/relationships/externalLink" Target="externalLinks/externalLink59.xml"/><Relationship Id="rId93" Type="http://schemas.openxmlformats.org/officeDocument/2006/relationships/externalLink" Target="externalLinks/externalLink80.xml"/><Relationship Id="rId98" Type="http://schemas.openxmlformats.org/officeDocument/2006/relationships/externalLink" Target="externalLinks/externalLink85.xml"/><Relationship Id="rId121" Type="http://schemas.openxmlformats.org/officeDocument/2006/relationships/externalLink" Target="externalLinks/externalLink108.xml"/><Relationship Id="rId142" Type="http://schemas.openxmlformats.org/officeDocument/2006/relationships/externalLink" Target="externalLinks/externalLink129.xml"/><Relationship Id="rId163" Type="http://schemas.openxmlformats.org/officeDocument/2006/relationships/externalLink" Target="externalLinks/externalLink150.xml"/><Relationship Id="rId184" Type="http://schemas.openxmlformats.org/officeDocument/2006/relationships/sharedStrings" Target="sharedStrings.xml"/><Relationship Id="rId3" Type="http://schemas.openxmlformats.org/officeDocument/2006/relationships/worksheet" Target="worksheets/sheet3.xml"/><Relationship Id="rId25" Type="http://schemas.openxmlformats.org/officeDocument/2006/relationships/externalLink" Target="externalLinks/externalLink12.xml"/><Relationship Id="rId46" Type="http://schemas.openxmlformats.org/officeDocument/2006/relationships/externalLink" Target="externalLinks/externalLink33.xml"/><Relationship Id="rId67" Type="http://schemas.openxmlformats.org/officeDocument/2006/relationships/externalLink" Target="externalLinks/externalLink54.xml"/><Relationship Id="rId116" Type="http://schemas.openxmlformats.org/officeDocument/2006/relationships/externalLink" Target="externalLinks/externalLink103.xml"/><Relationship Id="rId137" Type="http://schemas.openxmlformats.org/officeDocument/2006/relationships/externalLink" Target="externalLinks/externalLink124.xml"/><Relationship Id="rId158" Type="http://schemas.openxmlformats.org/officeDocument/2006/relationships/externalLink" Target="externalLinks/externalLink145.xml"/><Relationship Id="rId20" Type="http://schemas.openxmlformats.org/officeDocument/2006/relationships/externalLink" Target="externalLinks/externalLink7.xml"/><Relationship Id="rId41" Type="http://schemas.openxmlformats.org/officeDocument/2006/relationships/externalLink" Target="externalLinks/externalLink28.xml"/><Relationship Id="rId62" Type="http://schemas.openxmlformats.org/officeDocument/2006/relationships/externalLink" Target="externalLinks/externalLink49.xml"/><Relationship Id="rId83" Type="http://schemas.openxmlformats.org/officeDocument/2006/relationships/externalLink" Target="externalLinks/externalLink70.xml"/><Relationship Id="rId88" Type="http://schemas.openxmlformats.org/officeDocument/2006/relationships/externalLink" Target="externalLinks/externalLink75.xml"/><Relationship Id="rId111" Type="http://schemas.openxmlformats.org/officeDocument/2006/relationships/externalLink" Target="externalLinks/externalLink98.xml"/><Relationship Id="rId132" Type="http://schemas.openxmlformats.org/officeDocument/2006/relationships/externalLink" Target="externalLinks/externalLink119.xml"/><Relationship Id="rId153" Type="http://schemas.openxmlformats.org/officeDocument/2006/relationships/externalLink" Target="externalLinks/externalLink140.xml"/><Relationship Id="rId174" Type="http://schemas.openxmlformats.org/officeDocument/2006/relationships/externalLink" Target="externalLinks/externalLink161.xml"/><Relationship Id="rId179" Type="http://schemas.openxmlformats.org/officeDocument/2006/relationships/externalLink" Target="externalLinks/externalLink166.xml"/><Relationship Id="rId15" Type="http://schemas.openxmlformats.org/officeDocument/2006/relationships/externalLink" Target="externalLinks/externalLink2.xml"/><Relationship Id="rId36" Type="http://schemas.openxmlformats.org/officeDocument/2006/relationships/externalLink" Target="externalLinks/externalLink23.xml"/><Relationship Id="rId57" Type="http://schemas.openxmlformats.org/officeDocument/2006/relationships/externalLink" Target="externalLinks/externalLink44.xml"/><Relationship Id="rId106" Type="http://schemas.openxmlformats.org/officeDocument/2006/relationships/externalLink" Target="externalLinks/externalLink93.xml"/><Relationship Id="rId127" Type="http://schemas.openxmlformats.org/officeDocument/2006/relationships/externalLink" Target="externalLinks/externalLink114.xml"/><Relationship Id="rId10" Type="http://schemas.openxmlformats.org/officeDocument/2006/relationships/worksheet" Target="worksheets/sheet10.xml"/><Relationship Id="rId31" Type="http://schemas.openxmlformats.org/officeDocument/2006/relationships/externalLink" Target="externalLinks/externalLink18.xml"/><Relationship Id="rId52" Type="http://schemas.openxmlformats.org/officeDocument/2006/relationships/externalLink" Target="externalLinks/externalLink39.xml"/><Relationship Id="rId73" Type="http://schemas.openxmlformats.org/officeDocument/2006/relationships/externalLink" Target="externalLinks/externalLink60.xml"/><Relationship Id="rId78" Type="http://schemas.openxmlformats.org/officeDocument/2006/relationships/externalLink" Target="externalLinks/externalLink65.xml"/><Relationship Id="rId94" Type="http://schemas.openxmlformats.org/officeDocument/2006/relationships/externalLink" Target="externalLinks/externalLink81.xml"/><Relationship Id="rId99" Type="http://schemas.openxmlformats.org/officeDocument/2006/relationships/externalLink" Target="externalLinks/externalLink86.xml"/><Relationship Id="rId101" Type="http://schemas.openxmlformats.org/officeDocument/2006/relationships/externalLink" Target="externalLinks/externalLink88.xml"/><Relationship Id="rId122" Type="http://schemas.openxmlformats.org/officeDocument/2006/relationships/externalLink" Target="externalLinks/externalLink109.xml"/><Relationship Id="rId143" Type="http://schemas.openxmlformats.org/officeDocument/2006/relationships/externalLink" Target="externalLinks/externalLink130.xml"/><Relationship Id="rId148" Type="http://schemas.openxmlformats.org/officeDocument/2006/relationships/externalLink" Target="externalLinks/externalLink135.xml"/><Relationship Id="rId164" Type="http://schemas.openxmlformats.org/officeDocument/2006/relationships/externalLink" Target="externalLinks/externalLink151.xml"/><Relationship Id="rId169" Type="http://schemas.openxmlformats.org/officeDocument/2006/relationships/externalLink" Target="externalLinks/externalLink156.xml"/><Relationship Id="rId18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80" Type="http://schemas.openxmlformats.org/officeDocument/2006/relationships/externalLink" Target="externalLinks/externalLink167.xml"/><Relationship Id="rId26" Type="http://schemas.openxmlformats.org/officeDocument/2006/relationships/externalLink" Target="externalLinks/externalLink13.xml"/><Relationship Id="rId47" Type="http://schemas.openxmlformats.org/officeDocument/2006/relationships/externalLink" Target="externalLinks/externalLink34.xml"/><Relationship Id="rId68" Type="http://schemas.openxmlformats.org/officeDocument/2006/relationships/externalLink" Target="externalLinks/externalLink55.xml"/><Relationship Id="rId89" Type="http://schemas.openxmlformats.org/officeDocument/2006/relationships/externalLink" Target="externalLinks/externalLink76.xml"/><Relationship Id="rId112" Type="http://schemas.openxmlformats.org/officeDocument/2006/relationships/externalLink" Target="externalLinks/externalLink99.xml"/><Relationship Id="rId133" Type="http://schemas.openxmlformats.org/officeDocument/2006/relationships/externalLink" Target="externalLinks/externalLink120.xml"/><Relationship Id="rId154" Type="http://schemas.openxmlformats.org/officeDocument/2006/relationships/externalLink" Target="externalLinks/externalLink141.xml"/><Relationship Id="rId175" Type="http://schemas.openxmlformats.org/officeDocument/2006/relationships/externalLink" Target="externalLinks/externalLink162.xml"/><Relationship Id="rId16" Type="http://schemas.openxmlformats.org/officeDocument/2006/relationships/externalLink" Target="externalLinks/externalLink3.xml"/><Relationship Id="rId37" Type="http://schemas.openxmlformats.org/officeDocument/2006/relationships/externalLink" Target="externalLinks/externalLink24.xml"/><Relationship Id="rId58" Type="http://schemas.openxmlformats.org/officeDocument/2006/relationships/externalLink" Target="externalLinks/externalLink45.xml"/><Relationship Id="rId79" Type="http://schemas.openxmlformats.org/officeDocument/2006/relationships/externalLink" Target="externalLinks/externalLink66.xml"/><Relationship Id="rId102" Type="http://schemas.openxmlformats.org/officeDocument/2006/relationships/externalLink" Target="externalLinks/externalLink89.xml"/><Relationship Id="rId123" Type="http://schemas.openxmlformats.org/officeDocument/2006/relationships/externalLink" Target="externalLinks/externalLink110.xml"/><Relationship Id="rId144" Type="http://schemas.openxmlformats.org/officeDocument/2006/relationships/externalLink" Target="externalLinks/externalLink131.xml"/><Relationship Id="rId90" Type="http://schemas.openxmlformats.org/officeDocument/2006/relationships/externalLink" Target="externalLinks/externalLink77.xml"/><Relationship Id="rId165" Type="http://schemas.openxmlformats.org/officeDocument/2006/relationships/externalLink" Target="externalLinks/externalLink152.xml"/><Relationship Id="rId27" Type="http://schemas.openxmlformats.org/officeDocument/2006/relationships/externalLink" Target="externalLinks/externalLink14.xml"/><Relationship Id="rId48" Type="http://schemas.openxmlformats.org/officeDocument/2006/relationships/externalLink" Target="externalLinks/externalLink35.xml"/><Relationship Id="rId69" Type="http://schemas.openxmlformats.org/officeDocument/2006/relationships/externalLink" Target="externalLinks/externalLink56.xml"/><Relationship Id="rId113" Type="http://schemas.openxmlformats.org/officeDocument/2006/relationships/externalLink" Target="externalLinks/externalLink100.xml"/><Relationship Id="rId134" Type="http://schemas.openxmlformats.org/officeDocument/2006/relationships/externalLink" Target="externalLinks/externalLink121.xml"/><Relationship Id="rId80" Type="http://schemas.openxmlformats.org/officeDocument/2006/relationships/externalLink" Target="externalLinks/externalLink67.xml"/><Relationship Id="rId155" Type="http://schemas.openxmlformats.org/officeDocument/2006/relationships/externalLink" Target="externalLinks/externalLink142.xml"/><Relationship Id="rId176" Type="http://schemas.openxmlformats.org/officeDocument/2006/relationships/externalLink" Target="externalLinks/externalLink163.xml"/><Relationship Id="rId17" Type="http://schemas.openxmlformats.org/officeDocument/2006/relationships/externalLink" Target="externalLinks/externalLink4.xml"/><Relationship Id="rId38" Type="http://schemas.openxmlformats.org/officeDocument/2006/relationships/externalLink" Target="externalLinks/externalLink25.xml"/><Relationship Id="rId59" Type="http://schemas.openxmlformats.org/officeDocument/2006/relationships/externalLink" Target="externalLinks/externalLink46.xml"/><Relationship Id="rId103" Type="http://schemas.openxmlformats.org/officeDocument/2006/relationships/externalLink" Target="externalLinks/externalLink90.xml"/><Relationship Id="rId124" Type="http://schemas.openxmlformats.org/officeDocument/2006/relationships/externalLink" Target="externalLinks/externalLink111.xml"/><Relationship Id="rId70" Type="http://schemas.openxmlformats.org/officeDocument/2006/relationships/externalLink" Target="externalLinks/externalLink57.xml"/><Relationship Id="rId91" Type="http://schemas.openxmlformats.org/officeDocument/2006/relationships/externalLink" Target="externalLinks/externalLink78.xml"/><Relationship Id="rId145" Type="http://schemas.openxmlformats.org/officeDocument/2006/relationships/externalLink" Target="externalLinks/externalLink132.xml"/><Relationship Id="rId166" Type="http://schemas.openxmlformats.org/officeDocument/2006/relationships/externalLink" Target="externalLinks/externalLink153.xml"/><Relationship Id="rId1" Type="http://schemas.openxmlformats.org/officeDocument/2006/relationships/worksheet" Target="worksheets/sheet1.xml"/><Relationship Id="rId28" Type="http://schemas.openxmlformats.org/officeDocument/2006/relationships/externalLink" Target="externalLinks/externalLink15.xml"/><Relationship Id="rId49" Type="http://schemas.openxmlformats.org/officeDocument/2006/relationships/externalLink" Target="externalLinks/externalLink36.xml"/><Relationship Id="rId114" Type="http://schemas.openxmlformats.org/officeDocument/2006/relationships/externalLink" Target="externalLinks/externalLink101.xml"/><Relationship Id="rId60" Type="http://schemas.openxmlformats.org/officeDocument/2006/relationships/externalLink" Target="externalLinks/externalLink47.xml"/><Relationship Id="rId81" Type="http://schemas.openxmlformats.org/officeDocument/2006/relationships/externalLink" Target="externalLinks/externalLink68.xml"/><Relationship Id="rId135" Type="http://schemas.openxmlformats.org/officeDocument/2006/relationships/externalLink" Target="externalLinks/externalLink122.xml"/><Relationship Id="rId156" Type="http://schemas.openxmlformats.org/officeDocument/2006/relationships/externalLink" Target="externalLinks/externalLink143.xml"/><Relationship Id="rId177" Type="http://schemas.openxmlformats.org/officeDocument/2006/relationships/externalLink" Target="externalLinks/externalLink16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2</xdr:col>
      <xdr:colOff>49530</xdr:colOff>
      <xdr:row>14</xdr:row>
      <xdr:rowOff>141605</xdr:rowOff>
    </xdr:from>
    <xdr:to>
      <xdr:col>5</xdr:col>
      <xdr:colOff>2811145</xdr:colOff>
      <xdr:row>17</xdr:row>
      <xdr:rowOff>38100</xdr:rowOff>
    </xdr:to>
    <xdr:sp macro="" textlink="">
      <xdr:nvSpPr>
        <xdr:cNvPr id="7" name="WordArt 4">
          <a:extLst>
            <a:ext uri="{FF2B5EF4-FFF2-40B4-BE49-F238E27FC236}">
              <a16:creationId xmlns:a16="http://schemas.microsoft.com/office/drawing/2014/main" id="{0FA8A61B-5857-4D21-A3AF-8B67A7B5461F}"/>
            </a:ext>
          </a:extLst>
        </xdr:cNvPr>
        <xdr:cNvSpPr>
          <a:spLocks noChangeArrowheads="1" noChangeShapeType="1" noTextEdit="1"/>
        </xdr:cNvSpPr>
      </xdr:nvSpPr>
      <xdr:spPr>
        <a:xfrm>
          <a:off x="948690" y="2580005"/>
          <a:ext cx="4613275" cy="399415"/>
        </a:xfrm>
        <a:prstGeom prst="rect">
          <a:avLst/>
        </a:prstGeom>
      </xdr:spPr>
      <xdr:txBody>
        <a:bodyPr wrap="none" fromWordArt="1">
          <a:prstTxWarp prst="textPlain">
            <a:avLst>
              <a:gd name="adj" fmla="val 50000"/>
            </a:avLst>
          </a:prstTxWarp>
        </a:bodyPr>
        <a:lstStyle/>
        <a:p>
          <a:pPr algn="ctr" rtl="0"/>
          <a:r>
            <a:rPr lang="en-IN" altLang="en-US" sz="3600" b="1" kern="10" spc="0">
              <a:ln w="9525">
                <a:solidFill>
                  <a:srgbClr val="000000"/>
                </a:solidFill>
                <a:round/>
              </a:ln>
              <a:solidFill>
                <a:schemeClr val="tx1"/>
              </a:solidFill>
              <a:effectLst/>
              <a:latin typeface="Arial Black" panose="020B0A04020102020204"/>
            </a:rPr>
            <a:t>Abstract And Detailed Estimate</a:t>
          </a:r>
        </a:p>
      </xdr:txBody>
    </xdr:sp>
    <xdr:clientData/>
  </xdr:twoCellAnchor>
  <xdr:twoCellAnchor editAs="oneCell">
    <xdr:from>
      <xdr:col>4</xdr:col>
      <xdr:colOff>476250</xdr:colOff>
      <xdr:row>0</xdr:row>
      <xdr:rowOff>112788</xdr:rowOff>
    </xdr:from>
    <xdr:to>
      <xdr:col>5</xdr:col>
      <xdr:colOff>1028700</xdr:colOff>
      <xdr:row>7</xdr:row>
      <xdr:rowOff>150706</xdr:rowOff>
    </xdr:to>
    <xdr:pic>
      <xdr:nvPicPr>
        <xdr:cNvPr id="8" name="Picture 1" descr="tg2.jpg">
          <a:extLst>
            <a:ext uri="{FF2B5EF4-FFF2-40B4-BE49-F238E27FC236}">
              <a16:creationId xmlns:a16="http://schemas.microsoft.com/office/drawing/2014/main" id="{91C1CFFF-31E9-4E99-8DB2-AB342F1B4D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09850" y="112788"/>
          <a:ext cx="1169670" cy="121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504825</xdr:colOff>
      <xdr:row>9</xdr:row>
      <xdr:rowOff>47626</xdr:rowOff>
    </xdr:from>
    <xdr:to>
      <xdr:col>5</xdr:col>
      <xdr:colOff>2733675</xdr:colOff>
      <xdr:row>11</xdr:row>
      <xdr:rowOff>104776</xdr:rowOff>
    </xdr:to>
    <xdr:sp macro="" textlink="">
      <xdr:nvSpPr>
        <xdr:cNvPr id="9" name="WordArt 4">
          <a:extLst>
            <a:ext uri="{FF2B5EF4-FFF2-40B4-BE49-F238E27FC236}">
              <a16:creationId xmlns:a16="http://schemas.microsoft.com/office/drawing/2014/main" id="{46349738-2568-4F29-9869-9C834E9D5653}"/>
            </a:ext>
          </a:extLst>
        </xdr:cNvPr>
        <xdr:cNvSpPr>
          <a:spLocks noChangeArrowheads="1" noChangeShapeType="1" noTextEdit="1"/>
        </xdr:cNvSpPr>
      </xdr:nvSpPr>
      <xdr:spPr>
        <a:xfrm>
          <a:off x="786765" y="1647826"/>
          <a:ext cx="4697730" cy="392430"/>
        </a:xfrm>
        <a:prstGeom prst="rect">
          <a:avLst/>
        </a:prstGeom>
      </xdr:spPr>
      <xdr:txBody>
        <a:bodyPr wrap="none" fromWordArt="1">
          <a:prstTxWarp prst="textPlain">
            <a:avLst>
              <a:gd name="adj" fmla="val 50000"/>
            </a:avLst>
          </a:prstTxWarp>
        </a:bodyPr>
        <a:lstStyle/>
        <a:p>
          <a:pPr algn="ctr" rtl="0"/>
          <a:r>
            <a:rPr lang="en-US" sz="1000" b="1" kern="10" spc="0">
              <a:ln w="9525">
                <a:solidFill>
                  <a:srgbClr val="000000"/>
                </a:solidFill>
                <a:round/>
              </a:ln>
              <a:solidFill>
                <a:sysClr val="windowText" lastClr="000000"/>
              </a:solidFill>
              <a:effectLst/>
              <a:latin typeface="Arial Black" panose="020B0A04020102020204"/>
            </a:rPr>
            <a:t>GOVERNMENT OF TELANGANA</a:t>
          </a:r>
          <a:endParaRPr lang="en-US" sz="3600" b="1" kern="10" spc="0">
            <a:ln w="9525">
              <a:solidFill>
                <a:srgbClr val="000000"/>
              </a:solidFill>
              <a:round/>
            </a:ln>
            <a:solidFill>
              <a:sysClr val="windowText" lastClr="000000"/>
            </a:solidFill>
            <a:effectLst/>
            <a:latin typeface="Arial Black" panose="020B0A04020102020204"/>
          </a:endParaRPr>
        </a:p>
      </xdr:txBody>
    </xdr:sp>
    <xdr:clientData/>
  </xdr:twoCellAnchor>
  <xdr:twoCellAnchor editAs="oneCell">
    <xdr:from>
      <xdr:col>0</xdr:col>
      <xdr:colOff>274320</xdr:colOff>
      <xdr:row>0</xdr:row>
      <xdr:rowOff>0</xdr:rowOff>
    </xdr:from>
    <xdr:to>
      <xdr:col>2</xdr:col>
      <xdr:colOff>949960</xdr:colOff>
      <xdr:row>8</xdr:row>
      <xdr:rowOff>142240</xdr:rowOff>
    </xdr:to>
    <xdr:pic>
      <xdr:nvPicPr>
        <xdr:cNvPr id="10" name="Picture 9">
          <a:extLst>
            <a:ext uri="{FF2B5EF4-FFF2-40B4-BE49-F238E27FC236}">
              <a16:creationId xmlns:a16="http://schemas.microsoft.com/office/drawing/2014/main" id="{402A36D3-6D0B-4E24-91B3-A243EBB489E4}"/>
            </a:ext>
          </a:extLst>
        </xdr:cNvPr>
        <xdr:cNvPicPr>
          <a:picLocks noChangeAspect="1"/>
        </xdr:cNvPicPr>
      </xdr:nvPicPr>
      <xdr:blipFill>
        <a:blip xmlns:r="http://schemas.openxmlformats.org/officeDocument/2006/relationships" r:embed="rId2"/>
        <a:stretch>
          <a:fillRect/>
        </a:stretch>
      </xdr:blipFill>
      <xdr:spPr>
        <a:xfrm>
          <a:off x="274320" y="0"/>
          <a:ext cx="1574800" cy="15748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209550</xdr:colOff>
      <xdr:row>2</xdr:row>
      <xdr:rowOff>38100</xdr:rowOff>
    </xdr:from>
    <xdr:to>
      <xdr:col>10</xdr:col>
      <xdr:colOff>472450</xdr:colOff>
      <xdr:row>2</xdr:row>
      <xdr:rowOff>219075</xdr:rowOff>
    </xdr:to>
    <xdr:sp macro="" textlink="">
      <xdr:nvSpPr>
        <xdr:cNvPr id="3" name="WordArt 2">
          <a:extLst>
            <a:ext uri="{FF2B5EF4-FFF2-40B4-BE49-F238E27FC236}">
              <a16:creationId xmlns:a16="http://schemas.microsoft.com/office/drawing/2014/main" id="{00000000-0008-0000-0200-000003000000}"/>
            </a:ext>
          </a:extLst>
        </xdr:cNvPr>
        <xdr:cNvSpPr>
          <a:spLocks noChangeArrowheads="1" noChangeShapeType="1"/>
        </xdr:cNvSpPr>
      </xdr:nvSpPr>
      <xdr:spPr>
        <a:xfrm>
          <a:off x="488950" y="495300"/>
          <a:ext cx="8337550" cy="139700"/>
        </a:xfrm>
        <a:prstGeom prst="rect">
          <a:avLst/>
        </a:prstGeom>
      </xdr:spPr>
      <xdr:txBody>
        <a:bodyPr vertOverflow="clip" wrap="none" lIns="91440" tIns="45720" rIns="91440" bIns="45720" fromWordArt="1" anchor="t" upright="1">
          <a:prstTxWarp prst="textPlain">
            <a:avLst>
              <a:gd name="adj" fmla="val 50000"/>
            </a:avLst>
          </a:prstTxWarp>
        </a:bodyPr>
        <a:lstStyle/>
        <a:p>
          <a:pPr algn="ctr" rtl="0"/>
          <a:endParaRPr lang="en-IN" sz="1200" u="sng" strike="sngStrike" kern="10" cap="small" spc="0">
            <a:ln w="12700">
              <a:solidFill>
                <a:srgbClr val="000000"/>
              </a:solidFill>
              <a:round/>
            </a:ln>
            <a:solidFill>
              <a:srgbClr val="FFFFFF"/>
            </a:solidFill>
            <a:latin typeface="Arial Black" panose="020B0A04020102020204"/>
          </a:endParaRPr>
        </a:p>
      </xdr:txBody>
    </xdr:sp>
    <xdr:clientData/>
  </xdr:twoCellAnchor>
  <xdr:twoCellAnchor editAs="oneCell">
    <xdr:from>
      <xdr:col>3</xdr:col>
      <xdr:colOff>285750</xdr:colOff>
      <xdr:row>0</xdr:row>
      <xdr:rowOff>114300</xdr:rowOff>
    </xdr:from>
    <xdr:to>
      <xdr:col>7</xdr:col>
      <xdr:colOff>841629</xdr:colOff>
      <xdr:row>2</xdr:row>
      <xdr:rowOff>94593</xdr:rowOff>
    </xdr:to>
    <xdr:pic>
      <xdr:nvPicPr>
        <xdr:cNvPr id="5" name="Picture 4">
          <a:extLst>
            <a:ext uri="{FF2B5EF4-FFF2-40B4-BE49-F238E27FC236}">
              <a16:creationId xmlns:a16="http://schemas.microsoft.com/office/drawing/2014/main" id="{00000000-0008-0000-0200-000005000000}"/>
            </a:ext>
          </a:extLst>
        </xdr:cNvPr>
        <xdr:cNvPicPr>
          <a:picLocks noChangeAspect="1"/>
        </xdr:cNvPicPr>
      </xdr:nvPicPr>
      <xdr:blipFill>
        <a:blip xmlns:r="http://schemas.openxmlformats.org/officeDocument/2006/relationships" r:embed="rId1" cstate="print"/>
        <a:stretch>
          <a:fillRect/>
        </a:stretch>
      </xdr:blipFill>
      <xdr:spPr>
        <a:xfrm>
          <a:off x="1878067" y="114300"/>
          <a:ext cx="4870376" cy="442748"/>
        </a:xfrm>
        <a:prstGeom prst="rect">
          <a:avLst/>
        </a:prstGeom>
        <a:pattFill prst="pct5">
          <a:fgClr>
            <a:schemeClr val="accent1"/>
          </a:fgClr>
          <a:bgClr>
            <a:schemeClr val="bg1"/>
          </a:bgClr>
        </a:pattFill>
      </xdr:spPr>
    </xdr:pic>
    <xdr:clientData/>
  </xdr:twoCellAnchor>
  <xdr:twoCellAnchor editAs="oneCell">
    <xdr:from>
      <xdr:col>0</xdr:col>
      <xdr:colOff>0</xdr:colOff>
      <xdr:row>0</xdr:row>
      <xdr:rowOff>104776</xdr:rowOff>
    </xdr:from>
    <xdr:to>
      <xdr:col>2</xdr:col>
      <xdr:colOff>213064</xdr:colOff>
      <xdr:row>3</xdr:row>
      <xdr:rowOff>115614</xdr:rowOff>
    </xdr:to>
    <xdr:pic>
      <xdr:nvPicPr>
        <xdr:cNvPr id="6" name="Picture 1" descr="tg2.jpg">
          <a:extLst>
            <a:ext uri="{FF2B5EF4-FFF2-40B4-BE49-F238E27FC236}">
              <a16:creationId xmlns:a16="http://schemas.microsoft.com/office/drawing/2014/main" id="{00000000-0008-0000-02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a:xfrm>
          <a:off x="0" y="104776"/>
          <a:ext cx="1195781" cy="6467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0</xdr:col>
      <xdr:colOff>1</xdr:colOff>
      <xdr:row>3</xdr:row>
      <xdr:rowOff>38100</xdr:rowOff>
    </xdr:from>
    <xdr:ext cx="6819900" cy="374141"/>
    <xdr:sp macro="" textlink="">
      <xdr:nvSpPr>
        <xdr:cNvPr id="10" name="Rectangle 9">
          <a:extLst>
            <a:ext uri="{FF2B5EF4-FFF2-40B4-BE49-F238E27FC236}">
              <a16:creationId xmlns:a16="http://schemas.microsoft.com/office/drawing/2014/main" id="{00000000-0008-0000-0200-00000A000000}"/>
            </a:ext>
          </a:extLst>
        </xdr:cNvPr>
        <xdr:cNvSpPr/>
      </xdr:nvSpPr>
      <xdr:spPr>
        <a:xfrm>
          <a:off x="0" y="673100"/>
          <a:ext cx="6819900" cy="374015"/>
        </a:xfrm>
        <a:prstGeom prst="rect">
          <a:avLst/>
        </a:prstGeom>
        <a:noFill/>
      </xdr:spPr>
      <xdr:txBody>
        <a:bodyPr wrap="square" lIns="91440" tIns="45720" rIns="91440" bIns="45720">
          <a:spAutoFit/>
        </a:bodyPr>
        <a:lstStyle/>
        <a:p>
          <a:pPr algn="ctr"/>
          <a:r>
            <a:rPr lang="en-US" sz="1800" b="1" cap="none" spc="0">
              <a:ln w="12700">
                <a:solidFill>
                  <a:schemeClr val="tx2">
                    <a:satMod val="155000"/>
                  </a:schemeClr>
                </a:solidFill>
                <a:prstDash val="solid"/>
              </a:ln>
              <a:solidFill>
                <a:schemeClr val="bg2">
                  <a:tint val="85000"/>
                  <a:satMod val="155000"/>
                </a:schemeClr>
              </a:solidFill>
              <a:effectLst>
                <a:outerShdw blurRad="41275" dist="20320" dir="1800000" algn="tl" rotWithShape="0">
                  <a:srgbClr val="000000">
                    <a:alpha val="40000"/>
                  </a:srgbClr>
                </a:outerShdw>
              </a:effectLst>
            </a:rPr>
            <a:t>        Panchayathraj Engineering Department</a:t>
          </a:r>
        </a:p>
      </xdr:txBody>
    </xdr:sp>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0</xdr:colOff>
      <xdr:row>0</xdr:row>
      <xdr:rowOff>0</xdr:rowOff>
    </xdr:from>
    <xdr:to>
      <xdr:col>3</xdr:col>
      <xdr:colOff>76200</xdr:colOff>
      <xdr:row>5</xdr:row>
      <xdr:rowOff>117677</xdr:rowOff>
    </xdr:to>
    <xdr:sp macro="" textlink="">
      <xdr:nvSpPr>
        <xdr:cNvPr id="1802" name="Text Box 1">
          <a:extLst>
            <a:ext uri="{FF2B5EF4-FFF2-40B4-BE49-F238E27FC236}">
              <a16:creationId xmlns:a16="http://schemas.microsoft.com/office/drawing/2014/main" id="{00000000-0008-0000-0500-00000A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03" name="Text Box 2">
          <a:extLst>
            <a:ext uri="{FF2B5EF4-FFF2-40B4-BE49-F238E27FC236}">
              <a16:creationId xmlns:a16="http://schemas.microsoft.com/office/drawing/2014/main" id="{00000000-0008-0000-0500-00000B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04" name="Text Box 3">
          <a:extLst>
            <a:ext uri="{FF2B5EF4-FFF2-40B4-BE49-F238E27FC236}">
              <a16:creationId xmlns:a16="http://schemas.microsoft.com/office/drawing/2014/main" id="{00000000-0008-0000-0500-00000C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05" name="Text Box 4">
          <a:extLst>
            <a:ext uri="{FF2B5EF4-FFF2-40B4-BE49-F238E27FC236}">
              <a16:creationId xmlns:a16="http://schemas.microsoft.com/office/drawing/2014/main" id="{00000000-0008-0000-0500-00000D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06" name="Text Box 5">
          <a:extLst>
            <a:ext uri="{FF2B5EF4-FFF2-40B4-BE49-F238E27FC236}">
              <a16:creationId xmlns:a16="http://schemas.microsoft.com/office/drawing/2014/main" id="{00000000-0008-0000-0500-00000E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07" name="Text Box 6">
          <a:extLst>
            <a:ext uri="{FF2B5EF4-FFF2-40B4-BE49-F238E27FC236}">
              <a16:creationId xmlns:a16="http://schemas.microsoft.com/office/drawing/2014/main" id="{00000000-0008-0000-0500-00000F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08" name="Text Box 7">
          <a:extLst>
            <a:ext uri="{FF2B5EF4-FFF2-40B4-BE49-F238E27FC236}">
              <a16:creationId xmlns:a16="http://schemas.microsoft.com/office/drawing/2014/main" id="{00000000-0008-0000-0500-000010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09" name="Text Box 8">
          <a:extLst>
            <a:ext uri="{FF2B5EF4-FFF2-40B4-BE49-F238E27FC236}">
              <a16:creationId xmlns:a16="http://schemas.microsoft.com/office/drawing/2014/main" id="{00000000-0008-0000-0500-000011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10" name="Text Box 9">
          <a:extLst>
            <a:ext uri="{FF2B5EF4-FFF2-40B4-BE49-F238E27FC236}">
              <a16:creationId xmlns:a16="http://schemas.microsoft.com/office/drawing/2014/main" id="{00000000-0008-0000-0500-000012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11" name="Text Box 10">
          <a:extLst>
            <a:ext uri="{FF2B5EF4-FFF2-40B4-BE49-F238E27FC236}">
              <a16:creationId xmlns:a16="http://schemas.microsoft.com/office/drawing/2014/main" id="{00000000-0008-0000-0500-000013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12" name="Text Box 11">
          <a:extLst>
            <a:ext uri="{FF2B5EF4-FFF2-40B4-BE49-F238E27FC236}">
              <a16:creationId xmlns:a16="http://schemas.microsoft.com/office/drawing/2014/main" id="{00000000-0008-0000-0500-000014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13" name="Text Box 12">
          <a:extLst>
            <a:ext uri="{FF2B5EF4-FFF2-40B4-BE49-F238E27FC236}">
              <a16:creationId xmlns:a16="http://schemas.microsoft.com/office/drawing/2014/main" id="{00000000-0008-0000-0500-000015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14" name="Text Box 13">
          <a:extLst>
            <a:ext uri="{FF2B5EF4-FFF2-40B4-BE49-F238E27FC236}">
              <a16:creationId xmlns:a16="http://schemas.microsoft.com/office/drawing/2014/main" id="{00000000-0008-0000-0500-000016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15" name="Text Box 14">
          <a:extLst>
            <a:ext uri="{FF2B5EF4-FFF2-40B4-BE49-F238E27FC236}">
              <a16:creationId xmlns:a16="http://schemas.microsoft.com/office/drawing/2014/main" id="{00000000-0008-0000-0500-000017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16" name="Text Box 15">
          <a:extLst>
            <a:ext uri="{FF2B5EF4-FFF2-40B4-BE49-F238E27FC236}">
              <a16:creationId xmlns:a16="http://schemas.microsoft.com/office/drawing/2014/main" id="{00000000-0008-0000-0500-000018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17" name="Text Box 16">
          <a:extLst>
            <a:ext uri="{FF2B5EF4-FFF2-40B4-BE49-F238E27FC236}">
              <a16:creationId xmlns:a16="http://schemas.microsoft.com/office/drawing/2014/main" id="{00000000-0008-0000-0500-000019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18" name="Text Box 17">
          <a:extLst>
            <a:ext uri="{FF2B5EF4-FFF2-40B4-BE49-F238E27FC236}">
              <a16:creationId xmlns:a16="http://schemas.microsoft.com/office/drawing/2014/main" id="{00000000-0008-0000-0500-00001A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19" name="Text Box 18">
          <a:extLst>
            <a:ext uri="{FF2B5EF4-FFF2-40B4-BE49-F238E27FC236}">
              <a16:creationId xmlns:a16="http://schemas.microsoft.com/office/drawing/2014/main" id="{00000000-0008-0000-0500-00001B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20" name="Text Box 19">
          <a:extLst>
            <a:ext uri="{FF2B5EF4-FFF2-40B4-BE49-F238E27FC236}">
              <a16:creationId xmlns:a16="http://schemas.microsoft.com/office/drawing/2014/main" id="{00000000-0008-0000-0500-00001C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21" name="Text Box 20">
          <a:extLst>
            <a:ext uri="{FF2B5EF4-FFF2-40B4-BE49-F238E27FC236}">
              <a16:creationId xmlns:a16="http://schemas.microsoft.com/office/drawing/2014/main" id="{00000000-0008-0000-0500-00001D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22" name="Text Box 21">
          <a:extLst>
            <a:ext uri="{FF2B5EF4-FFF2-40B4-BE49-F238E27FC236}">
              <a16:creationId xmlns:a16="http://schemas.microsoft.com/office/drawing/2014/main" id="{00000000-0008-0000-0500-00001E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23" name="Text Box 22">
          <a:extLst>
            <a:ext uri="{FF2B5EF4-FFF2-40B4-BE49-F238E27FC236}">
              <a16:creationId xmlns:a16="http://schemas.microsoft.com/office/drawing/2014/main" id="{00000000-0008-0000-0500-00001F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24" name="Text Box 23">
          <a:extLst>
            <a:ext uri="{FF2B5EF4-FFF2-40B4-BE49-F238E27FC236}">
              <a16:creationId xmlns:a16="http://schemas.microsoft.com/office/drawing/2014/main" id="{00000000-0008-0000-0500-000020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25" name="Text Box 24">
          <a:extLst>
            <a:ext uri="{FF2B5EF4-FFF2-40B4-BE49-F238E27FC236}">
              <a16:creationId xmlns:a16="http://schemas.microsoft.com/office/drawing/2014/main" id="{00000000-0008-0000-0500-000021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26" name="Text Box 25">
          <a:extLst>
            <a:ext uri="{FF2B5EF4-FFF2-40B4-BE49-F238E27FC236}">
              <a16:creationId xmlns:a16="http://schemas.microsoft.com/office/drawing/2014/main" id="{00000000-0008-0000-0500-000022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27" name="Text Box 26">
          <a:extLst>
            <a:ext uri="{FF2B5EF4-FFF2-40B4-BE49-F238E27FC236}">
              <a16:creationId xmlns:a16="http://schemas.microsoft.com/office/drawing/2014/main" id="{00000000-0008-0000-0500-000023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28" name="Text Box 27">
          <a:extLst>
            <a:ext uri="{FF2B5EF4-FFF2-40B4-BE49-F238E27FC236}">
              <a16:creationId xmlns:a16="http://schemas.microsoft.com/office/drawing/2014/main" id="{00000000-0008-0000-0500-000024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29" name="Text Box 28">
          <a:extLst>
            <a:ext uri="{FF2B5EF4-FFF2-40B4-BE49-F238E27FC236}">
              <a16:creationId xmlns:a16="http://schemas.microsoft.com/office/drawing/2014/main" id="{00000000-0008-0000-0500-000025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30" name="Text Box 29">
          <a:extLst>
            <a:ext uri="{FF2B5EF4-FFF2-40B4-BE49-F238E27FC236}">
              <a16:creationId xmlns:a16="http://schemas.microsoft.com/office/drawing/2014/main" id="{00000000-0008-0000-0500-000026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31" name="Text Box 30">
          <a:extLst>
            <a:ext uri="{FF2B5EF4-FFF2-40B4-BE49-F238E27FC236}">
              <a16:creationId xmlns:a16="http://schemas.microsoft.com/office/drawing/2014/main" id="{00000000-0008-0000-0500-000027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32" name="Text Box 31">
          <a:extLst>
            <a:ext uri="{FF2B5EF4-FFF2-40B4-BE49-F238E27FC236}">
              <a16:creationId xmlns:a16="http://schemas.microsoft.com/office/drawing/2014/main" id="{00000000-0008-0000-0500-000028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33" name="Text Box 32">
          <a:extLst>
            <a:ext uri="{FF2B5EF4-FFF2-40B4-BE49-F238E27FC236}">
              <a16:creationId xmlns:a16="http://schemas.microsoft.com/office/drawing/2014/main" id="{00000000-0008-0000-0500-000029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34" name="Text Box 33">
          <a:extLst>
            <a:ext uri="{FF2B5EF4-FFF2-40B4-BE49-F238E27FC236}">
              <a16:creationId xmlns:a16="http://schemas.microsoft.com/office/drawing/2014/main" id="{00000000-0008-0000-0500-00002A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35" name="Text Box 34">
          <a:extLst>
            <a:ext uri="{FF2B5EF4-FFF2-40B4-BE49-F238E27FC236}">
              <a16:creationId xmlns:a16="http://schemas.microsoft.com/office/drawing/2014/main" id="{00000000-0008-0000-0500-00002B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36" name="Text Box 35">
          <a:extLst>
            <a:ext uri="{FF2B5EF4-FFF2-40B4-BE49-F238E27FC236}">
              <a16:creationId xmlns:a16="http://schemas.microsoft.com/office/drawing/2014/main" id="{00000000-0008-0000-0500-00002C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37" name="Text Box 36">
          <a:extLst>
            <a:ext uri="{FF2B5EF4-FFF2-40B4-BE49-F238E27FC236}">
              <a16:creationId xmlns:a16="http://schemas.microsoft.com/office/drawing/2014/main" id="{00000000-0008-0000-0500-00002D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38" name="Text Box 37">
          <a:extLst>
            <a:ext uri="{FF2B5EF4-FFF2-40B4-BE49-F238E27FC236}">
              <a16:creationId xmlns:a16="http://schemas.microsoft.com/office/drawing/2014/main" id="{00000000-0008-0000-0500-00002E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39" name="Text Box 38">
          <a:extLst>
            <a:ext uri="{FF2B5EF4-FFF2-40B4-BE49-F238E27FC236}">
              <a16:creationId xmlns:a16="http://schemas.microsoft.com/office/drawing/2014/main" id="{00000000-0008-0000-0500-00002F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40" name="Text Box 39">
          <a:extLst>
            <a:ext uri="{FF2B5EF4-FFF2-40B4-BE49-F238E27FC236}">
              <a16:creationId xmlns:a16="http://schemas.microsoft.com/office/drawing/2014/main" id="{00000000-0008-0000-0500-000030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41" name="Text Box 40">
          <a:extLst>
            <a:ext uri="{FF2B5EF4-FFF2-40B4-BE49-F238E27FC236}">
              <a16:creationId xmlns:a16="http://schemas.microsoft.com/office/drawing/2014/main" id="{00000000-0008-0000-0500-000031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42" name="Text Box 41">
          <a:extLst>
            <a:ext uri="{FF2B5EF4-FFF2-40B4-BE49-F238E27FC236}">
              <a16:creationId xmlns:a16="http://schemas.microsoft.com/office/drawing/2014/main" id="{00000000-0008-0000-0500-000032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43" name="Text Box 42">
          <a:extLst>
            <a:ext uri="{FF2B5EF4-FFF2-40B4-BE49-F238E27FC236}">
              <a16:creationId xmlns:a16="http://schemas.microsoft.com/office/drawing/2014/main" id="{00000000-0008-0000-0500-000033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44" name="Text Box 43">
          <a:extLst>
            <a:ext uri="{FF2B5EF4-FFF2-40B4-BE49-F238E27FC236}">
              <a16:creationId xmlns:a16="http://schemas.microsoft.com/office/drawing/2014/main" id="{00000000-0008-0000-0500-000034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45" name="Text Box 44">
          <a:extLst>
            <a:ext uri="{FF2B5EF4-FFF2-40B4-BE49-F238E27FC236}">
              <a16:creationId xmlns:a16="http://schemas.microsoft.com/office/drawing/2014/main" id="{00000000-0008-0000-0500-000035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46" name="Text Box 45">
          <a:extLst>
            <a:ext uri="{FF2B5EF4-FFF2-40B4-BE49-F238E27FC236}">
              <a16:creationId xmlns:a16="http://schemas.microsoft.com/office/drawing/2014/main" id="{00000000-0008-0000-0500-000036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47" name="Text Box 46">
          <a:extLst>
            <a:ext uri="{FF2B5EF4-FFF2-40B4-BE49-F238E27FC236}">
              <a16:creationId xmlns:a16="http://schemas.microsoft.com/office/drawing/2014/main" id="{00000000-0008-0000-0500-000037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48" name="Text Box 47">
          <a:extLst>
            <a:ext uri="{FF2B5EF4-FFF2-40B4-BE49-F238E27FC236}">
              <a16:creationId xmlns:a16="http://schemas.microsoft.com/office/drawing/2014/main" id="{00000000-0008-0000-0500-000038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49" name="Text Box 48">
          <a:extLst>
            <a:ext uri="{FF2B5EF4-FFF2-40B4-BE49-F238E27FC236}">
              <a16:creationId xmlns:a16="http://schemas.microsoft.com/office/drawing/2014/main" id="{00000000-0008-0000-0500-000039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50" name="Text Box 49">
          <a:extLst>
            <a:ext uri="{FF2B5EF4-FFF2-40B4-BE49-F238E27FC236}">
              <a16:creationId xmlns:a16="http://schemas.microsoft.com/office/drawing/2014/main" id="{00000000-0008-0000-0500-00003A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51" name="Text Box 50">
          <a:extLst>
            <a:ext uri="{FF2B5EF4-FFF2-40B4-BE49-F238E27FC236}">
              <a16:creationId xmlns:a16="http://schemas.microsoft.com/office/drawing/2014/main" id="{00000000-0008-0000-0500-00003B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52" name="Text Box 51">
          <a:extLst>
            <a:ext uri="{FF2B5EF4-FFF2-40B4-BE49-F238E27FC236}">
              <a16:creationId xmlns:a16="http://schemas.microsoft.com/office/drawing/2014/main" id="{00000000-0008-0000-0500-00003C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53" name="Text Box 52">
          <a:extLst>
            <a:ext uri="{FF2B5EF4-FFF2-40B4-BE49-F238E27FC236}">
              <a16:creationId xmlns:a16="http://schemas.microsoft.com/office/drawing/2014/main" id="{00000000-0008-0000-0500-00003D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54" name="Text Box 53">
          <a:extLst>
            <a:ext uri="{FF2B5EF4-FFF2-40B4-BE49-F238E27FC236}">
              <a16:creationId xmlns:a16="http://schemas.microsoft.com/office/drawing/2014/main" id="{00000000-0008-0000-0500-00003E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55" name="Text Box 54">
          <a:extLst>
            <a:ext uri="{FF2B5EF4-FFF2-40B4-BE49-F238E27FC236}">
              <a16:creationId xmlns:a16="http://schemas.microsoft.com/office/drawing/2014/main" id="{00000000-0008-0000-0500-00003F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56" name="Text Box 55">
          <a:extLst>
            <a:ext uri="{FF2B5EF4-FFF2-40B4-BE49-F238E27FC236}">
              <a16:creationId xmlns:a16="http://schemas.microsoft.com/office/drawing/2014/main" id="{00000000-0008-0000-0500-000040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57" name="Text Box 56">
          <a:extLst>
            <a:ext uri="{FF2B5EF4-FFF2-40B4-BE49-F238E27FC236}">
              <a16:creationId xmlns:a16="http://schemas.microsoft.com/office/drawing/2014/main" id="{00000000-0008-0000-0500-000041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58" name="Text Box 57">
          <a:extLst>
            <a:ext uri="{FF2B5EF4-FFF2-40B4-BE49-F238E27FC236}">
              <a16:creationId xmlns:a16="http://schemas.microsoft.com/office/drawing/2014/main" id="{00000000-0008-0000-0500-000042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59" name="Text Box 58">
          <a:extLst>
            <a:ext uri="{FF2B5EF4-FFF2-40B4-BE49-F238E27FC236}">
              <a16:creationId xmlns:a16="http://schemas.microsoft.com/office/drawing/2014/main" id="{00000000-0008-0000-0500-000043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60" name="Text Box 59">
          <a:extLst>
            <a:ext uri="{FF2B5EF4-FFF2-40B4-BE49-F238E27FC236}">
              <a16:creationId xmlns:a16="http://schemas.microsoft.com/office/drawing/2014/main" id="{00000000-0008-0000-0500-000044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61" name="Text Box 60">
          <a:extLst>
            <a:ext uri="{FF2B5EF4-FFF2-40B4-BE49-F238E27FC236}">
              <a16:creationId xmlns:a16="http://schemas.microsoft.com/office/drawing/2014/main" id="{00000000-0008-0000-0500-000045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62" name="Text Box 61">
          <a:extLst>
            <a:ext uri="{FF2B5EF4-FFF2-40B4-BE49-F238E27FC236}">
              <a16:creationId xmlns:a16="http://schemas.microsoft.com/office/drawing/2014/main" id="{00000000-0008-0000-0500-000046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63" name="Text Box 62">
          <a:extLst>
            <a:ext uri="{FF2B5EF4-FFF2-40B4-BE49-F238E27FC236}">
              <a16:creationId xmlns:a16="http://schemas.microsoft.com/office/drawing/2014/main" id="{00000000-0008-0000-0500-000047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64" name="Text Box 63">
          <a:extLst>
            <a:ext uri="{FF2B5EF4-FFF2-40B4-BE49-F238E27FC236}">
              <a16:creationId xmlns:a16="http://schemas.microsoft.com/office/drawing/2014/main" id="{00000000-0008-0000-0500-000048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65" name="Text Box 64">
          <a:extLst>
            <a:ext uri="{FF2B5EF4-FFF2-40B4-BE49-F238E27FC236}">
              <a16:creationId xmlns:a16="http://schemas.microsoft.com/office/drawing/2014/main" id="{00000000-0008-0000-0500-000049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66" name="Text Box 65">
          <a:extLst>
            <a:ext uri="{FF2B5EF4-FFF2-40B4-BE49-F238E27FC236}">
              <a16:creationId xmlns:a16="http://schemas.microsoft.com/office/drawing/2014/main" id="{00000000-0008-0000-0500-00004A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67" name="Text Box 66">
          <a:extLst>
            <a:ext uri="{FF2B5EF4-FFF2-40B4-BE49-F238E27FC236}">
              <a16:creationId xmlns:a16="http://schemas.microsoft.com/office/drawing/2014/main" id="{00000000-0008-0000-0500-00004B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68" name="Text Box 67">
          <a:extLst>
            <a:ext uri="{FF2B5EF4-FFF2-40B4-BE49-F238E27FC236}">
              <a16:creationId xmlns:a16="http://schemas.microsoft.com/office/drawing/2014/main" id="{00000000-0008-0000-0500-00004C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69" name="Text Box 68">
          <a:extLst>
            <a:ext uri="{FF2B5EF4-FFF2-40B4-BE49-F238E27FC236}">
              <a16:creationId xmlns:a16="http://schemas.microsoft.com/office/drawing/2014/main" id="{00000000-0008-0000-0500-00004D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70" name="Text Box 69">
          <a:extLst>
            <a:ext uri="{FF2B5EF4-FFF2-40B4-BE49-F238E27FC236}">
              <a16:creationId xmlns:a16="http://schemas.microsoft.com/office/drawing/2014/main" id="{00000000-0008-0000-0500-00004E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71" name="Text Box 70">
          <a:extLst>
            <a:ext uri="{FF2B5EF4-FFF2-40B4-BE49-F238E27FC236}">
              <a16:creationId xmlns:a16="http://schemas.microsoft.com/office/drawing/2014/main" id="{00000000-0008-0000-0500-00004F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72" name="Text Box 71">
          <a:extLst>
            <a:ext uri="{FF2B5EF4-FFF2-40B4-BE49-F238E27FC236}">
              <a16:creationId xmlns:a16="http://schemas.microsoft.com/office/drawing/2014/main" id="{00000000-0008-0000-0500-000050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73" name="Text Box 72">
          <a:extLst>
            <a:ext uri="{FF2B5EF4-FFF2-40B4-BE49-F238E27FC236}">
              <a16:creationId xmlns:a16="http://schemas.microsoft.com/office/drawing/2014/main" id="{00000000-0008-0000-0500-000051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74" name="Text Box 73">
          <a:extLst>
            <a:ext uri="{FF2B5EF4-FFF2-40B4-BE49-F238E27FC236}">
              <a16:creationId xmlns:a16="http://schemas.microsoft.com/office/drawing/2014/main" id="{00000000-0008-0000-0500-000052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75" name="Text Box 74">
          <a:extLst>
            <a:ext uri="{FF2B5EF4-FFF2-40B4-BE49-F238E27FC236}">
              <a16:creationId xmlns:a16="http://schemas.microsoft.com/office/drawing/2014/main" id="{00000000-0008-0000-0500-000053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76" name="Text Box 75">
          <a:extLst>
            <a:ext uri="{FF2B5EF4-FFF2-40B4-BE49-F238E27FC236}">
              <a16:creationId xmlns:a16="http://schemas.microsoft.com/office/drawing/2014/main" id="{00000000-0008-0000-0500-000054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77" name="Text Box 76">
          <a:extLst>
            <a:ext uri="{FF2B5EF4-FFF2-40B4-BE49-F238E27FC236}">
              <a16:creationId xmlns:a16="http://schemas.microsoft.com/office/drawing/2014/main" id="{00000000-0008-0000-0500-000055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78" name="Text Box 77">
          <a:extLst>
            <a:ext uri="{FF2B5EF4-FFF2-40B4-BE49-F238E27FC236}">
              <a16:creationId xmlns:a16="http://schemas.microsoft.com/office/drawing/2014/main" id="{00000000-0008-0000-0500-000056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79" name="Text Box 78">
          <a:extLst>
            <a:ext uri="{FF2B5EF4-FFF2-40B4-BE49-F238E27FC236}">
              <a16:creationId xmlns:a16="http://schemas.microsoft.com/office/drawing/2014/main" id="{00000000-0008-0000-0500-000057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80" name="Text Box 79">
          <a:extLst>
            <a:ext uri="{FF2B5EF4-FFF2-40B4-BE49-F238E27FC236}">
              <a16:creationId xmlns:a16="http://schemas.microsoft.com/office/drawing/2014/main" id="{00000000-0008-0000-0500-000058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81" name="Text Box 80">
          <a:extLst>
            <a:ext uri="{FF2B5EF4-FFF2-40B4-BE49-F238E27FC236}">
              <a16:creationId xmlns:a16="http://schemas.microsoft.com/office/drawing/2014/main" id="{00000000-0008-0000-0500-000059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82" name="Text Box 81">
          <a:extLst>
            <a:ext uri="{FF2B5EF4-FFF2-40B4-BE49-F238E27FC236}">
              <a16:creationId xmlns:a16="http://schemas.microsoft.com/office/drawing/2014/main" id="{00000000-0008-0000-0500-00005A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83" name="Text Box 82">
          <a:extLst>
            <a:ext uri="{FF2B5EF4-FFF2-40B4-BE49-F238E27FC236}">
              <a16:creationId xmlns:a16="http://schemas.microsoft.com/office/drawing/2014/main" id="{00000000-0008-0000-0500-00005B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84" name="Text Box 83">
          <a:extLst>
            <a:ext uri="{FF2B5EF4-FFF2-40B4-BE49-F238E27FC236}">
              <a16:creationId xmlns:a16="http://schemas.microsoft.com/office/drawing/2014/main" id="{00000000-0008-0000-0500-00005C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85" name="Text Box 84">
          <a:extLst>
            <a:ext uri="{FF2B5EF4-FFF2-40B4-BE49-F238E27FC236}">
              <a16:creationId xmlns:a16="http://schemas.microsoft.com/office/drawing/2014/main" id="{00000000-0008-0000-0500-00005D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86" name="Text Box 85">
          <a:extLst>
            <a:ext uri="{FF2B5EF4-FFF2-40B4-BE49-F238E27FC236}">
              <a16:creationId xmlns:a16="http://schemas.microsoft.com/office/drawing/2014/main" id="{00000000-0008-0000-0500-00005E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87" name="Text Box 86">
          <a:extLst>
            <a:ext uri="{FF2B5EF4-FFF2-40B4-BE49-F238E27FC236}">
              <a16:creationId xmlns:a16="http://schemas.microsoft.com/office/drawing/2014/main" id="{00000000-0008-0000-0500-00005F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88" name="Text Box 87">
          <a:extLst>
            <a:ext uri="{FF2B5EF4-FFF2-40B4-BE49-F238E27FC236}">
              <a16:creationId xmlns:a16="http://schemas.microsoft.com/office/drawing/2014/main" id="{00000000-0008-0000-0500-000060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89" name="Text Box 88">
          <a:extLst>
            <a:ext uri="{FF2B5EF4-FFF2-40B4-BE49-F238E27FC236}">
              <a16:creationId xmlns:a16="http://schemas.microsoft.com/office/drawing/2014/main" id="{00000000-0008-0000-0500-000061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90" name="Text Box 89">
          <a:extLst>
            <a:ext uri="{FF2B5EF4-FFF2-40B4-BE49-F238E27FC236}">
              <a16:creationId xmlns:a16="http://schemas.microsoft.com/office/drawing/2014/main" id="{00000000-0008-0000-0500-000062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91" name="Text Box 90">
          <a:extLst>
            <a:ext uri="{FF2B5EF4-FFF2-40B4-BE49-F238E27FC236}">
              <a16:creationId xmlns:a16="http://schemas.microsoft.com/office/drawing/2014/main" id="{00000000-0008-0000-0500-000063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92" name="Text Box 91">
          <a:extLst>
            <a:ext uri="{FF2B5EF4-FFF2-40B4-BE49-F238E27FC236}">
              <a16:creationId xmlns:a16="http://schemas.microsoft.com/office/drawing/2014/main" id="{00000000-0008-0000-0500-000064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93" name="Text Box 92">
          <a:extLst>
            <a:ext uri="{FF2B5EF4-FFF2-40B4-BE49-F238E27FC236}">
              <a16:creationId xmlns:a16="http://schemas.microsoft.com/office/drawing/2014/main" id="{00000000-0008-0000-0500-000065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94" name="Text Box 93">
          <a:extLst>
            <a:ext uri="{FF2B5EF4-FFF2-40B4-BE49-F238E27FC236}">
              <a16:creationId xmlns:a16="http://schemas.microsoft.com/office/drawing/2014/main" id="{00000000-0008-0000-0500-000066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95" name="Text Box 94">
          <a:extLst>
            <a:ext uri="{FF2B5EF4-FFF2-40B4-BE49-F238E27FC236}">
              <a16:creationId xmlns:a16="http://schemas.microsoft.com/office/drawing/2014/main" id="{00000000-0008-0000-0500-000067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96" name="Text Box 95">
          <a:extLst>
            <a:ext uri="{FF2B5EF4-FFF2-40B4-BE49-F238E27FC236}">
              <a16:creationId xmlns:a16="http://schemas.microsoft.com/office/drawing/2014/main" id="{00000000-0008-0000-0500-000068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97" name="Text Box 96">
          <a:extLst>
            <a:ext uri="{FF2B5EF4-FFF2-40B4-BE49-F238E27FC236}">
              <a16:creationId xmlns:a16="http://schemas.microsoft.com/office/drawing/2014/main" id="{00000000-0008-0000-0500-000069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98" name="Text Box 97">
          <a:extLst>
            <a:ext uri="{FF2B5EF4-FFF2-40B4-BE49-F238E27FC236}">
              <a16:creationId xmlns:a16="http://schemas.microsoft.com/office/drawing/2014/main" id="{00000000-0008-0000-0500-00006A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899" name="Text Box 98">
          <a:extLst>
            <a:ext uri="{FF2B5EF4-FFF2-40B4-BE49-F238E27FC236}">
              <a16:creationId xmlns:a16="http://schemas.microsoft.com/office/drawing/2014/main" id="{00000000-0008-0000-0500-00006B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00" name="Text Box 99">
          <a:extLst>
            <a:ext uri="{FF2B5EF4-FFF2-40B4-BE49-F238E27FC236}">
              <a16:creationId xmlns:a16="http://schemas.microsoft.com/office/drawing/2014/main" id="{00000000-0008-0000-0500-00006C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01" name="Text Box 100">
          <a:extLst>
            <a:ext uri="{FF2B5EF4-FFF2-40B4-BE49-F238E27FC236}">
              <a16:creationId xmlns:a16="http://schemas.microsoft.com/office/drawing/2014/main" id="{00000000-0008-0000-0500-00006D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02" name="Text Box 101">
          <a:extLst>
            <a:ext uri="{FF2B5EF4-FFF2-40B4-BE49-F238E27FC236}">
              <a16:creationId xmlns:a16="http://schemas.microsoft.com/office/drawing/2014/main" id="{00000000-0008-0000-0500-00006E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03" name="Text Box 102">
          <a:extLst>
            <a:ext uri="{FF2B5EF4-FFF2-40B4-BE49-F238E27FC236}">
              <a16:creationId xmlns:a16="http://schemas.microsoft.com/office/drawing/2014/main" id="{00000000-0008-0000-0500-00006F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04" name="Text Box 103">
          <a:extLst>
            <a:ext uri="{FF2B5EF4-FFF2-40B4-BE49-F238E27FC236}">
              <a16:creationId xmlns:a16="http://schemas.microsoft.com/office/drawing/2014/main" id="{00000000-0008-0000-0500-000070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05" name="Text Box 104">
          <a:extLst>
            <a:ext uri="{FF2B5EF4-FFF2-40B4-BE49-F238E27FC236}">
              <a16:creationId xmlns:a16="http://schemas.microsoft.com/office/drawing/2014/main" id="{00000000-0008-0000-0500-000071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06" name="Text Box 105">
          <a:extLst>
            <a:ext uri="{FF2B5EF4-FFF2-40B4-BE49-F238E27FC236}">
              <a16:creationId xmlns:a16="http://schemas.microsoft.com/office/drawing/2014/main" id="{00000000-0008-0000-0500-000072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07" name="Text Box 106">
          <a:extLst>
            <a:ext uri="{FF2B5EF4-FFF2-40B4-BE49-F238E27FC236}">
              <a16:creationId xmlns:a16="http://schemas.microsoft.com/office/drawing/2014/main" id="{00000000-0008-0000-0500-000073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08" name="Text Box 107">
          <a:extLst>
            <a:ext uri="{FF2B5EF4-FFF2-40B4-BE49-F238E27FC236}">
              <a16:creationId xmlns:a16="http://schemas.microsoft.com/office/drawing/2014/main" id="{00000000-0008-0000-0500-000074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09" name="Text Box 108">
          <a:extLst>
            <a:ext uri="{FF2B5EF4-FFF2-40B4-BE49-F238E27FC236}">
              <a16:creationId xmlns:a16="http://schemas.microsoft.com/office/drawing/2014/main" id="{00000000-0008-0000-0500-000075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10" name="Text Box 109">
          <a:extLst>
            <a:ext uri="{FF2B5EF4-FFF2-40B4-BE49-F238E27FC236}">
              <a16:creationId xmlns:a16="http://schemas.microsoft.com/office/drawing/2014/main" id="{00000000-0008-0000-0500-000076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11" name="Text Box 110">
          <a:extLst>
            <a:ext uri="{FF2B5EF4-FFF2-40B4-BE49-F238E27FC236}">
              <a16:creationId xmlns:a16="http://schemas.microsoft.com/office/drawing/2014/main" id="{00000000-0008-0000-0500-000077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12" name="Text Box 111">
          <a:extLst>
            <a:ext uri="{FF2B5EF4-FFF2-40B4-BE49-F238E27FC236}">
              <a16:creationId xmlns:a16="http://schemas.microsoft.com/office/drawing/2014/main" id="{00000000-0008-0000-0500-000078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13" name="Text Box 112">
          <a:extLst>
            <a:ext uri="{FF2B5EF4-FFF2-40B4-BE49-F238E27FC236}">
              <a16:creationId xmlns:a16="http://schemas.microsoft.com/office/drawing/2014/main" id="{00000000-0008-0000-0500-000079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14" name="Text Box 113">
          <a:extLst>
            <a:ext uri="{FF2B5EF4-FFF2-40B4-BE49-F238E27FC236}">
              <a16:creationId xmlns:a16="http://schemas.microsoft.com/office/drawing/2014/main" id="{00000000-0008-0000-0500-00007A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15" name="Text Box 114">
          <a:extLst>
            <a:ext uri="{FF2B5EF4-FFF2-40B4-BE49-F238E27FC236}">
              <a16:creationId xmlns:a16="http://schemas.microsoft.com/office/drawing/2014/main" id="{00000000-0008-0000-0500-00007B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16" name="Text Box 115">
          <a:extLst>
            <a:ext uri="{FF2B5EF4-FFF2-40B4-BE49-F238E27FC236}">
              <a16:creationId xmlns:a16="http://schemas.microsoft.com/office/drawing/2014/main" id="{00000000-0008-0000-0500-00007C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17" name="Text Box 116">
          <a:extLst>
            <a:ext uri="{FF2B5EF4-FFF2-40B4-BE49-F238E27FC236}">
              <a16:creationId xmlns:a16="http://schemas.microsoft.com/office/drawing/2014/main" id="{00000000-0008-0000-0500-00007D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18" name="Text Box 117">
          <a:extLst>
            <a:ext uri="{FF2B5EF4-FFF2-40B4-BE49-F238E27FC236}">
              <a16:creationId xmlns:a16="http://schemas.microsoft.com/office/drawing/2014/main" id="{00000000-0008-0000-0500-00007E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19" name="Text Box 118">
          <a:extLst>
            <a:ext uri="{FF2B5EF4-FFF2-40B4-BE49-F238E27FC236}">
              <a16:creationId xmlns:a16="http://schemas.microsoft.com/office/drawing/2014/main" id="{00000000-0008-0000-0500-00007F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20" name="Text Box 119">
          <a:extLst>
            <a:ext uri="{FF2B5EF4-FFF2-40B4-BE49-F238E27FC236}">
              <a16:creationId xmlns:a16="http://schemas.microsoft.com/office/drawing/2014/main" id="{00000000-0008-0000-0500-000080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21" name="Text Box 120">
          <a:extLst>
            <a:ext uri="{FF2B5EF4-FFF2-40B4-BE49-F238E27FC236}">
              <a16:creationId xmlns:a16="http://schemas.microsoft.com/office/drawing/2014/main" id="{00000000-0008-0000-0500-000081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22" name="Text Box 121">
          <a:extLst>
            <a:ext uri="{FF2B5EF4-FFF2-40B4-BE49-F238E27FC236}">
              <a16:creationId xmlns:a16="http://schemas.microsoft.com/office/drawing/2014/main" id="{00000000-0008-0000-0500-000082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23" name="Text Box 122">
          <a:extLst>
            <a:ext uri="{FF2B5EF4-FFF2-40B4-BE49-F238E27FC236}">
              <a16:creationId xmlns:a16="http://schemas.microsoft.com/office/drawing/2014/main" id="{00000000-0008-0000-0500-000083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24" name="Text Box 123">
          <a:extLst>
            <a:ext uri="{FF2B5EF4-FFF2-40B4-BE49-F238E27FC236}">
              <a16:creationId xmlns:a16="http://schemas.microsoft.com/office/drawing/2014/main" id="{00000000-0008-0000-0500-000084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25" name="Text Box 124">
          <a:extLst>
            <a:ext uri="{FF2B5EF4-FFF2-40B4-BE49-F238E27FC236}">
              <a16:creationId xmlns:a16="http://schemas.microsoft.com/office/drawing/2014/main" id="{00000000-0008-0000-0500-000085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26" name="Text Box 125">
          <a:extLst>
            <a:ext uri="{FF2B5EF4-FFF2-40B4-BE49-F238E27FC236}">
              <a16:creationId xmlns:a16="http://schemas.microsoft.com/office/drawing/2014/main" id="{00000000-0008-0000-0500-000086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27" name="Text Box 126">
          <a:extLst>
            <a:ext uri="{FF2B5EF4-FFF2-40B4-BE49-F238E27FC236}">
              <a16:creationId xmlns:a16="http://schemas.microsoft.com/office/drawing/2014/main" id="{00000000-0008-0000-0500-000087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28" name="Text Box 127">
          <a:extLst>
            <a:ext uri="{FF2B5EF4-FFF2-40B4-BE49-F238E27FC236}">
              <a16:creationId xmlns:a16="http://schemas.microsoft.com/office/drawing/2014/main" id="{00000000-0008-0000-0500-000088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29" name="Text Box 128">
          <a:extLst>
            <a:ext uri="{FF2B5EF4-FFF2-40B4-BE49-F238E27FC236}">
              <a16:creationId xmlns:a16="http://schemas.microsoft.com/office/drawing/2014/main" id="{00000000-0008-0000-0500-000089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30" name="Text Box 129">
          <a:extLst>
            <a:ext uri="{FF2B5EF4-FFF2-40B4-BE49-F238E27FC236}">
              <a16:creationId xmlns:a16="http://schemas.microsoft.com/office/drawing/2014/main" id="{00000000-0008-0000-0500-00008A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31" name="Text Box 130">
          <a:extLst>
            <a:ext uri="{FF2B5EF4-FFF2-40B4-BE49-F238E27FC236}">
              <a16:creationId xmlns:a16="http://schemas.microsoft.com/office/drawing/2014/main" id="{00000000-0008-0000-0500-00008B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32" name="Text Box 131">
          <a:extLst>
            <a:ext uri="{FF2B5EF4-FFF2-40B4-BE49-F238E27FC236}">
              <a16:creationId xmlns:a16="http://schemas.microsoft.com/office/drawing/2014/main" id="{00000000-0008-0000-0500-00008C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33" name="Text Box 132">
          <a:extLst>
            <a:ext uri="{FF2B5EF4-FFF2-40B4-BE49-F238E27FC236}">
              <a16:creationId xmlns:a16="http://schemas.microsoft.com/office/drawing/2014/main" id="{00000000-0008-0000-0500-00008D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34" name="Text Box 133">
          <a:extLst>
            <a:ext uri="{FF2B5EF4-FFF2-40B4-BE49-F238E27FC236}">
              <a16:creationId xmlns:a16="http://schemas.microsoft.com/office/drawing/2014/main" id="{00000000-0008-0000-0500-00008E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35" name="Text Box 134">
          <a:extLst>
            <a:ext uri="{FF2B5EF4-FFF2-40B4-BE49-F238E27FC236}">
              <a16:creationId xmlns:a16="http://schemas.microsoft.com/office/drawing/2014/main" id="{00000000-0008-0000-0500-00008F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36" name="Text Box 135">
          <a:extLst>
            <a:ext uri="{FF2B5EF4-FFF2-40B4-BE49-F238E27FC236}">
              <a16:creationId xmlns:a16="http://schemas.microsoft.com/office/drawing/2014/main" id="{00000000-0008-0000-0500-000090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37" name="Text Box 136">
          <a:extLst>
            <a:ext uri="{FF2B5EF4-FFF2-40B4-BE49-F238E27FC236}">
              <a16:creationId xmlns:a16="http://schemas.microsoft.com/office/drawing/2014/main" id="{00000000-0008-0000-0500-000091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38" name="Text Box 137">
          <a:extLst>
            <a:ext uri="{FF2B5EF4-FFF2-40B4-BE49-F238E27FC236}">
              <a16:creationId xmlns:a16="http://schemas.microsoft.com/office/drawing/2014/main" id="{00000000-0008-0000-0500-000092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39" name="Text Box 138">
          <a:extLst>
            <a:ext uri="{FF2B5EF4-FFF2-40B4-BE49-F238E27FC236}">
              <a16:creationId xmlns:a16="http://schemas.microsoft.com/office/drawing/2014/main" id="{00000000-0008-0000-0500-000093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40" name="Text Box 139">
          <a:extLst>
            <a:ext uri="{FF2B5EF4-FFF2-40B4-BE49-F238E27FC236}">
              <a16:creationId xmlns:a16="http://schemas.microsoft.com/office/drawing/2014/main" id="{00000000-0008-0000-0500-000094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41" name="Text Box 140">
          <a:extLst>
            <a:ext uri="{FF2B5EF4-FFF2-40B4-BE49-F238E27FC236}">
              <a16:creationId xmlns:a16="http://schemas.microsoft.com/office/drawing/2014/main" id="{00000000-0008-0000-0500-000095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42" name="Text Box 141">
          <a:extLst>
            <a:ext uri="{FF2B5EF4-FFF2-40B4-BE49-F238E27FC236}">
              <a16:creationId xmlns:a16="http://schemas.microsoft.com/office/drawing/2014/main" id="{00000000-0008-0000-0500-000096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43" name="Text Box 142">
          <a:extLst>
            <a:ext uri="{FF2B5EF4-FFF2-40B4-BE49-F238E27FC236}">
              <a16:creationId xmlns:a16="http://schemas.microsoft.com/office/drawing/2014/main" id="{00000000-0008-0000-0500-000097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44" name="Text Box 143">
          <a:extLst>
            <a:ext uri="{FF2B5EF4-FFF2-40B4-BE49-F238E27FC236}">
              <a16:creationId xmlns:a16="http://schemas.microsoft.com/office/drawing/2014/main" id="{00000000-0008-0000-0500-000098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45" name="Text Box 144">
          <a:extLst>
            <a:ext uri="{FF2B5EF4-FFF2-40B4-BE49-F238E27FC236}">
              <a16:creationId xmlns:a16="http://schemas.microsoft.com/office/drawing/2014/main" id="{00000000-0008-0000-0500-000099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46" name="Text Box 145">
          <a:extLst>
            <a:ext uri="{FF2B5EF4-FFF2-40B4-BE49-F238E27FC236}">
              <a16:creationId xmlns:a16="http://schemas.microsoft.com/office/drawing/2014/main" id="{00000000-0008-0000-0500-00009A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47" name="Text Box 146">
          <a:extLst>
            <a:ext uri="{FF2B5EF4-FFF2-40B4-BE49-F238E27FC236}">
              <a16:creationId xmlns:a16="http://schemas.microsoft.com/office/drawing/2014/main" id="{00000000-0008-0000-0500-00009B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48" name="Text Box 147">
          <a:extLst>
            <a:ext uri="{FF2B5EF4-FFF2-40B4-BE49-F238E27FC236}">
              <a16:creationId xmlns:a16="http://schemas.microsoft.com/office/drawing/2014/main" id="{00000000-0008-0000-0500-00009C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49" name="Text Box 148">
          <a:extLst>
            <a:ext uri="{FF2B5EF4-FFF2-40B4-BE49-F238E27FC236}">
              <a16:creationId xmlns:a16="http://schemas.microsoft.com/office/drawing/2014/main" id="{00000000-0008-0000-0500-00009D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50" name="Text Box 149">
          <a:extLst>
            <a:ext uri="{FF2B5EF4-FFF2-40B4-BE49-F238E27FC236}">
              <a16:creationId xmlns:a16="http://schemas.microsoft.com/office/drawing/2014/main" id="{00000000-0008-0000-0500-00009E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51" name="Text Box 150">
          <a:extLst>
            <a:ext uri="{FF2B5EF4-FFF2-40B4-BE49-F238E27FC236}">
              <a16:creationId xmlns:a16="http://schemas.microsoft.com/office/drawing/2014/main" id="{00000000-0008-0000-0500-00009F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52" name="Text Box 151">
          <a:extLst>
            <a:ext uri="{FF2B5EF4-FFF2-40B4-BE49-F238E27FC236}">
              <a16:creationId xmlns:a16="http://schemas.microsoft.com/office/drawing/2014/main" id="{00000000-0008-0000-0500-0000A0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53" name="Text Box 152">
          <a:extLst>
            <a:ext uri="{FF2B5EF4-FFF2-40B4-BE49-F238E27FC236}">
              <a16:creationId xmlns:a16="http://schemas.microsoft.com/office/drawing/2014/main" id="{00000000-0008-0000-0500-0000A1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54" name="Text Box 153">
          <a:extLst>
            <a:ext uri="{FF2B5EF4-FFF2-40B4-BE49-F238E27FC236}">
              <a16:creationId xmlns:a16="http://schemas.microsoft.com/office/drawing/2014/main" id="{00000000-0008-0000-0500-0000A2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55" name="Text Box 154">
          <a:extLst>
            <a:ext uri="{FF2B5EF4-FFF2-40B4-BE49-F238E27FC236}">
              <a16:creationId xmlns:a16="http://schemas.microsoft.com/office/drawing/2014/main" id="{00000000-0008-0000-0500-0000A3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56" name="Text Box 155">
          <a:extLst>
            <a:ext uri="{FF2B5EF4-FFF2-40B4-BE49-F238E27FC236}">
              <a16:creationId xmlns:a16="http://schemas.microsoft.com/office/drawing/2014/main" id="{00000000-0008-0000-0500-0000A4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57" name="Text Box 156">
          <a:extLst>
            <a:ext uri="{FF2B5EF4-FFF2-40B4-BE49-F238E27FC236}">
              <a16:creationId xmlns:a16="http://schemas.microsoft.com/office/drawing/2014/main" id="{00000000-0008-0000-0500-0000A5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58" name="Text Box 157">
          <a:extLst>
            <a:ext uri="{FF2B5EF4-FFF2-40B4-BE49-F238E27FC236}">
              <a16:creationId xmlns:a16="http://schemas.microsoft.com/office/drawing/2014/main" id="{00000000-0008-0000-0500-0000A6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59" name="Text Box 158">
          <a:extLst>
            <a:ext uri="{FF2B5EF4-FFF2-40B4-BE49-F238E27FC236}">
              <a16:creationId xmlns:a16="http://schemas.microsoft.com/office/drawing/2014/main" id="{00000000-0008-0000-0500-0000A7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60" name="Text Box 159">
          <a:extLst>
            <a:ext uri="{FF2B5EF4-FFF2-40B4-BE49-F238E27FC236}">
              <a16:creationId xmlns:a16="http://schemas.microsoft.com/office/drawing/2014/main" id="{00000000-0008-0000-0500-0000A8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61" name="Text Box 160">
          <a:extLst>
            <a:ext uri="{FF2B5EF4-FFF2-40B4-BE49-F238E27FC236}">
              <a16:creationId xmlns:a16="http://schemas.microsoft.com/office/drawing/2014/main" id="{00000000-0008-0000-0500-0000A9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62" name="Text Box 161">
          <a:extLst>
            <a:ext uri="{FF2B5EF4-FFF2-40B4-BE49-F238E27FC236}">
              <a16:creationId xmlns:a16="http://schemas.microsoft.com/office/drawing/2014/main" id="{00000000-0008-0000-0500-0000AA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63" name="Text Box 162">
          <a:extLst>
            <a:ext uri="{FF2B5EF4-FFF2-40B4-BE49-F238E27FC236}">
              <a16:creationId xmlns:a16="http://schemas.microsoft.com/office/drawing/2014/main" id="{00000000-0008-0000-0500-0000AB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64" name="Text Box 163">
          <a:extLst>
            <a:ext uri="{FF2B5EF4-FFF2-40B4-BE49-F238E27FC236}">
              <a16:creationId xmlns:a16="http://schemas.microsoft.com/office/drawing/2014/main" id="{00000000-0008-0000-0500-0000AC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65" name="Text Box 164">
          <a:extLst>
            <a:ext uri="{FF2B5EF4-FFF2-40B4-BE49-F238E27FC236}">
              <a16:creationId xmlns:a16="http://schemas.microsoft.com/office/drawing/2014/main" id="{00000000-0008-0000-0500-0000AD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66" name="Text Box 165">
          <a:extLst>
            <a:ext uri="{FF2B5EF4-FFF2-40B4-BE49-F238E27FC236}">
              <a16:creationId xmlns:a16="http://schemas.microsoft.com/office/drawing/2014/main" id="{00000000-0008-0000-0500-0000AE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67" name="Text Box 166">
          <a:extLst>
            <a:ext uri="{FF2B5EF4-FFF2-40B4-BE49-F238E27FC236}">
              <a16:creationId xmlns:a16="http://schemas.microsoft.com/office/drawing/2014/main" id="{00000000-0008-0000-0500-0000AF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68" name="Text Box 167">
          <a:extLst>
            <a:ext uri="{FF2B5EF4-FFF2-40B4-BE49-F238E27FC236}">
              <a16:creationId xmlns:a16="http://schemas.microsoft.com/office/drawing/2014/main" id="{00000000-0008-0000-0500-0000B0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69" name="Text Box 168">
          <a:extLst>
            <a:ext uri="{FF2B5EF4-FFF2-40B4-BE49-F238E27FC236}">
              <a16:creationId xmlns:a16="http://schemas.microsoft.com/office/drawing/2014/main" id="{00000000-0008-0000-0500-0000B1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70" name="Text Box 169">
          <a:extLst>
            <a:ext uri="{FF2B5EF4-FFF2-40B4-BE49-F238E27FC236}">
              <a16:creationId xmlns:a16="http://schemas.microsoft.com/office/drawing/2014/main" id="{00000000-0008-0000-0500-0000B2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71" name="Text Box 170">
          <a:extLst>
            <a:ext uri="{FF2B5EF4-FFF2-40B4-BE49-F238E27FC236}">
              <a16:creationId xmlns:a16="http://schemas.microsoft.com/office/drawing/2014/main" id="{00000000-0008-0000-0500-0000B3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72" name="Text Box 171">
          <a:extLst>
            <a:ext uri="{FF2B5EF4-FFF2-40B4-BE49-F238E27FC236}">
              <a16:creationId xmlns:a16="http://schemas.microsoft.com/office/drawing/2014/main" id="{00000000-0008-0000-0500-0000B4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73" name="Text Box 172">
          <a:extLst>
            <a:ext uri="{FF2B5EF4-FFF2-40B4-BE49-F238E27FC236}">
              <a16:creationId xmlns:a16="http://schemas.microsoft.com/office/drawing/2014/main" id="{00000000-0008-0000-0500-0000B5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74" name="Text Box 173">
          <a:extLst>
            <a:ext uri="{FF2B5EF4-FFF2-40B4-BE49-F238E27FC236}">
              <a16:creationId xmlns:a16="http://schemas.microsoft.com/office/drawing/2014/main" id="{00000000-0008-0000-0500-0000B6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75" name="Text Box 174">
          <a:extLst>
            <a:ext uri="{FF2B5EF4-FFF2-40B4-BE49-F238E27FC236}">
              <a16:creationId xmlns:a16="http://schemas.microsoft.com/office/drawing/2014/main" id="{00000000-0008-0000-0500-0000B7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76" name="Text Box 175">
          <a:extLst>
            <a:ext uri="{FF2B5EF4-FFF2-40B4-BE49-F238E27FC236}">
              <a16:creationId xmlns:a16="http://schemas.microsoft.com/office/drawing/2014/main" id="{00000000-0008-0000-0500-0000B8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77" name="Text Box 176">
          <a:extLst>
            <a:ext uri="{FF2B5EF4-FFF2-40B4-BE49-F238E27FC236}">
              <a16:creationId xmlns:a16="http://schemas.microsoft.com/office/drawing/2014/main" id="{00000000-0008-0000-0500-0000B9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78" name="Text Box 177">
          <a:extLst>
            <a:ext uri="{FF2B5EF4-FFF2-40B4-BE49-F238E27FC236}">
              <a16:creationId xmlns:a16="http://schemas.microsoft.com/office/drawing/2014/main" id="{00000000-0008-0000-0500-0000BA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79" name="Text Box 178">
          <a:extLst>
            <a:ext uri="{FF2B5EF4-FFF2-40B4-BE49-F238E27FC236}">
              <a16:creationId xmlns:a16="http://schemas.microsoft.com/office/drawing/2014/main" id="{00000000-0008-0000-0500-0000BB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80" name="Text Box 179">
          <a:extLst>
            <a:ext uri="{FF2B5EF4-FFF2-40B4-BE49-F238E27FC236}">
              <a16:creationId xmlns:a16="http://schemas.microsoft.com/office/drawing/2014/main" id="{00000000-0008-0000-0500-0000BC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81" name="Text Box 180">
          <a:extLst>
            <a:ext uri="{FF2B5EF4-FFF2-40B4-BE49-F238E27FC236}">
              <a16:creationId xmlns:a16="http://schemas.microsoft.com/office/drawing/2014/main" id="{00000000-0008-0000-0500-0000BD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82" name="Text Box 181">
          <a:extLst>
            <a:ext uri="{FF2B5EF4-FFF2-40B4-BE49-F238E27FC236}">
              <a16:creationId xmlns:a16="http://schemas.microsoft.com/office/drawing/2014/main" id="{00000000-0008-0000-0500-0000BE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83" name="Text Box 182">
          <a:extLst>
            <a:ext uri="{FF2B5EF4-FFF2-40B4-BE49-F238E27FC236}">
              <a16:creationId xmlns:a16="http://schemas.microsoft.com/office/drawing/2014/main" id="{00000000-0008-0000-0500-0000BF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84" name="Text Box 183">
          <a:extLst>
            <a:ext uri="{FF2B5EF4-FFF2-40B4-BE49-F238E27FC236}">
              <a16:creationId xmlns:a16="http://schemas.microsoft.com/office/drawing/2014/main" id="{00000000-0008-0000-0500-0000C0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85" name="Text Box 184">
          <a:extLst>
            <a:ext uri="{FF2B5EF4-FFF2-40B4-BE49-F238E27FC236}">
              <a16:creationId xmlns:a16="http://schemas.microsoft.com/office/drawing/2014/main" id="{00000000-0008-0000-0500-0000C1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86" name="Text Box 185">
          <a:extLst>
            <a:ext uri="{FF2B5EF4-FFF2-40B4-BE49-F238E27FC236}">
              <a16:creationId xmlns:a16="http://schemas.microsoft.com/office/drawing/2014/main" id="{00000000-0008-0000-0500-0000C2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87" name="Text Box 186">
          <a:extLst>
            <a:ext uri="{FF2B5EF4-FFF2-40B4-BE49-F238E27FC236}">
              <a16:creationId xmlns:a16="http://schemas.microsoft.com/office/drawing/2014/main" id="{00000000-0008-0000-0500-0000C3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88" name="Text Box 187">
          <a:extLst>
            <a:ext uri="{FF2B5EF4-FFF2-40B4-BE49-F238E27FC236}">
              <a16:creationId xmlns:a16="http://schemas.microsoft.com/office/drawing/2014/main" id="{00000000-0008-0000-0500-0000C4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89" name="Text Box 188">
          <a:extLst>
            <a:ext uri="{FF2B5EF4-FFF2-40B4-BE49-F238E27FC236}">
              <a16:creationId xmlns:a16="http://schemas.microsoft.com/office/drawing/2014/main" id="{00000000-0008-0000-0500-0000C5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90" name="Text Box 189">
          <a:extLst>
            <a:ext uri="{FF2B5EF4-FFF2-40B4-BE49-F238E27FC236}">
              <a16:creationId xmlns:a16="http://schemas.microsoft.com/office/drawing/2014/main" id="{00000000-0008-0000-0500-0000C6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91" name="Text Box 190">
          <a:extLst>
            <a:ext uri="{FF2B5EF4-FFF2-40B4-BE49-F238E27FC236}">
              <a16:creationId xmlns:a16="http://schemas.microsoft.com/office/drawing/2014/main" id="{00000000-0008-0000-0500-0000C7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92" name="Text Box 191">
          <a:extLst>
            <a:ext uri="{FF2B5EF4-FFF2-40B4-BE49-F238E27FC236}">
              <a16:creationId xmlns:a16="http://schemas.microsoft.com/office/drawing/2014/main" id="{00000000-0008-0000-0500-0000C8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93" name="Text Box 192">
          <a:extLst>
            <a:ext uri="{FF2B5EF4-FFF2-40B4-BE49-F238E27FC236}">
              <a16:creationId xmlns:a16="http://schemas.microsoft.com/office/drawing/2014/main" id="{00000000-0008-0000-0500-0000C9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94" name="Text Box 193">
          <a:extLst>
            <a:ext uri="{FF2B5EF4-FFF2-40B4-BE49-F238E27FC236}">
              <a16:creationId xmlns:a16="http://schemas.microsoft.com/office/drawing/2014/main" id="{00000000-0008-0000-0500-0000CA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95" name="Text Box 194">
          <a:extLst>
            <a:ext uri="{FF2B5EF4-FFF2-40B4-BE49-F238E27FC236}">
              <a16:creationId xmlns:a16="http://schemas.microsoft.com/office/drawing/2014/main" id="{00000000-0008-0000-0500-0000CB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96" name="Text Box 195">
          <a:extLst>
            <a:ext uri="{FF2B5EF4-FFF2-40B4-BE49-F238E27FC236}">
              <a16:creationId xmlns:a16="http://schemas.microsoft.com/office/drawing/2014/main" id="{00000000-0008-0000-0500-0000CC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97" name="Text Box 196">
          <a:extLst>
            <a:ext uri="{FF2B5EF4-FFF2-40B4-BE49-F238E27FC236}">
              <a16:creationId xmlns:a16="http://schemas.microsoft.com/office/drawing/2014/main" id="{00000000-0008-0000-0500-0000CD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98" name="Text Box 197">
          <a:extLst>
            <a:ext uri="{FF2B5EF4-FFF2-40B4-BE49-F238E27FC236}">
              <a16:creationId xmlns:a16="http://schemas.microsoft.com/office/drawing/2014/main" id="{00000000-0008-0000-0500-0000CE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1999" name="Text Box 198">
          <a:extLst>
            <a:ext uri="{FF2B5EF4-FFF2-40B4-BE49-F238E27FC236}">
              <a16:creationId xmlns:a16="http://schemas.microsoft.com/office/drawing/2014/main" id="{00000000-0008-0000-0500-0000CF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00" name="Text Box 199">
          <a:extLst>
            <a:ext uri="{FF2B5EF4-FFF2-40B4-BE49-F238E27FC236}">
              <a16:creationId xmlns:a16="http://schemas.microsoft.com/office/drawing/2014/main" id="{00000000-0008-0000-0500-0000D0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01" name="Text Box 200">
          <a:extLst>
            <a:ext uri="{FF2B5EF4-FFF2-40B4-BE49-F238E27FC236}">
              <a16:creationId xmlns:a16="http://schemas.microsoft.com/office/drawing/2014/main" id="{00000000-0008-0000-0500-0000D1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02" name="Text Box 201">
          <a:extLst>
            <a:ext uri="{FF2B5EF4-FFF2-40B4-BE49-F238E27FC236}">
              <a16:creationId xmlns:a16="http://schemas.microsoft.com/office/drawing/2014/main" id="{00000000-0008-0000-0500-0000D2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03" name="Text Box 202">
          <a:extLst>
            <a:ext uri="{FF2B5EF4-FFF2-40B4-BE49-F238E27FC236}">
              <a16:creationId xmlns:a16="http://schemas.microsoft.com/office/drawing/2014/main" id="{00000000-0008-0000-0500-0000D3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04" name="Text Box 203">
          <a:extLst>
            <a:ext uri="{FF2B5EF4-FFF2-40B4-BE49-F238E27FC236}">
              <a16:creationId xmlns:a16="http://schemas.microsoft.com/office/drawing/2014/main" id="{00000000-0008-0000-0500-0000D4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05" name="Text Box 204">
          <a:extLst>
            <a:ext uri="{FF2B5EF4-FFF2-40B4-BE49-F238E27FC236}">
              <a16:creationId xmlns:a16="http://schemas.microsoft.com/office/drawing/2014/main" id="{00000000-0008-0000-0500-0000D5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06" name="Text Box 205">
          <a:extLst>
            <a:ext uri="{FF2B5EF4-FFF2-40B4-BE49-F238E27FC236}">
              <a16:creationId xmlns:a16="http://schemas.microsoft.com/office/drawing/2014/main" id="{00000000-0008-0000-0500-0000D6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07" name="Text Box 206">
          <a:extLst>
            <a:ext uri="{FF2B5EF4-FFF2-40B4-BE49-F238E27FC236}">
              <a16:creationId xmlns:a16="http://schemas.microsoft.com/office/drawing/2014/main" id="{00000000-0008-0000-0500-0000D7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08" name="Text Box 207">
          <a:extLst>
            <a:ext uri="{FF2B5EF4-FFF2-40B4-BE49-F238E27FC236}">
              <a16:creationId xmlns:a16="http://schemas.microsoft.com/office/drawing/2014/main" id="{00000000-0008-0000-0500-0000D8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09" name="Text Box 208">
          <a:extLst>
            <a:ext uri="{FF2B5EF4-FFF2-40B4-BE49-F238E27FC236}">
              <a16:creationId xmlns:a16="http://schemas.microsoft.com/office/drawing/2014/main" id="{00000000-0008-0000-0500-0000D9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10" name="Text Box 209">
          <a:extLst>
            <a:ext uri="{FF2B5EF4-FFF2-40B4-BE49-F238E27FC236}">
              <a16:creationId xmlns:a16="http://schemas.microsoft.com/office/drawing/2014/main" id="{00000000-0008-0000-0500-0000DA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11" name="Text Box 210">
          <a:extLst>
            <a:ext uri="{FF2B5EF4-FFF2-40B4-BE49-F238E27FC236}">
              <a16:creationId xmlns:a16="http://schemas.microsoft.com/office/drawing/2014/main" id="{00000000-0008-0000-0500-0000DB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12" name="Text Box 211">
          <a:extLst>
            <a:ext uri="{FF2B5EF4-FFF2-40B4-BE49-F238E27FC236}">
              <a16:creationId xmlns:a16="http://schemas.microsoft.com/office/drawing/2014/main" id="{00000000-0008-0000-0500-0000DC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13" name="Text Box 212">
          <a:extLst>
            <a:ext uri="{FF2B5EF4-FFF2-40B4-BE49-F238E27FC236}">
              <a16:creationId xmlns:a16="http://schemas.microsoft.com/office/drawing/2014/main" id="{00000000-0008-0000-0500-0000DD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14" name="Text Box 213">
          <a:extLst>
            <a:ext uri="{FF2B5EF4-FFF2-40B4-BE49-F238E27FC236}">
              <a16:creationId xmlns:a16="http://schemas.microsoft.com/office/drawing/2014/main" id="{00000000-0008-0000-0500-0000DE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15" name="Text Box 214">
          <a:extLst>
            <a:ext uri="{FF2B5EF4-FFF2-40B4-BE49-F238E27FC236}">
              <a16:creationId xmlns:a16="http://schemas.microsoft.com/office/drawing/2014/main" id="{00000000-0008-0000-0500-0000DF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16" name="Text Box 215">
          <a:extLst>
            <a:ext uri="{FF2B5EF4-FFF2-40B4-BE49-F238E27FC236}">
              <a16:creationId xmlns:a16="http://schemas.microsoft.com/office/drawing/2014/main" id="{00000000-0008-0000-0500-0000E0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17" name="Text Box 216">
          <a:extLst>
            <a:ext uri="{FF2B5EF4-FFF2-40B4-BE49-F238E27FC236}">
              <a16:creationId xmlns:a16="http://schemas.microsoft.com/office/drawing/2014/main" id="{00000000-0008-0000-0500-0000E1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18" name="Text Box 217">
          <a:extLst>
            <a:ext uri="{FF2B5EF4-FFF2-40B4-BE49-F238E27FC236}">
              <a16:creationId xmlns:a16="http://schemas.microsoft.com/office/drawing/2014/main" id="{00000000-0008-0000-0500-0000E2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19" name="Text Box 218">
          <a:extLst>
            <a:ext uri="{FF2B5EF4-FFF2-40B4-BE49-F238E27FC236}">
              <a16:creationId xmlns:a16="http://schemas.microsoft.com/office/drawing/2014/main" id="{00000000-0008-0000-0500-0000E3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20" name="Text Box 219">
          <a:extLst>
            <a:ext uri="{FF2B5EF4-FFF2-40B4-BE49-F238E27FC236}">
              <a16:creationId xmlns:a16="http://schemas.microsoft.com/office/drawing/2014/main" id="{00000000-0008-0000-0500-0000E4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21" name="Text Box 220">
          <a:extLst>
            <a:ext uri="{FF2B5EF4-FFF2-40B4-BE49-F238E27FC236}">
              <a16:creationId xmlns:a16="http://schemas.microsoft.com/office/drawing/2014/main" id="{00000000-0008-0000-0500-0000E5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22" name="Text Box 221">
          <a:extLst>
            <a:ext uri="{FF2B5EF4-FFF2-40B4-BE49-F238E27FC236}">
              <a16:creationId xmlns:a16="http://schemas.microsoft.com/office/drawing/2014/main" id="{00000000-0008-0000-0500-0000E6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23" name="Text Box 222">
          <a:extLst>
            <a:ext uri="{FF2B5EF4-FFF2-40B4-BE49-F238E27FC236}">
              <a16:creationId xmlns:a16="http://schemas.microsoft.com/office/drawing/2014/main" id="{00000000-0008-0000-0500-0000E7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24" name="Text Box 223">
          <a:extLst>
            <a:ext uri="{FF2B5EF4-FFF2-40B4-BE49-F238E27FC236}">
              <a16:creationId xmlns:a16="http://schemas.microsoft.com/office/drawing/2014/main" id="{00000000-0008-0000-0500-0000E8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25" name="Text Box 224">
          <a:extLst>
            <a:ext uri="{FF2B5EF4-FFF2-40B4-BE49-F238E27FC236}">
              <a16:creationId xmlns:a16="http://schemas.microsoft.com/office/drawing/2014/main" id="{00000000-0008-0000-0500-0000E9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26" name="Text Box 225">
          <a:extLst>
            <a:ext uri="{FF2B5EF4-FFF2-40B4-BE49-F238E27FC236}">
              <a16:creationId xmlns:a16="http://schemas.microsoft.com/office/drawing/2014/main" id="{00000000-0008-0000-0500-0000EA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27" name="Text Box 226">
          <a:extLst>
            <a:ext uri="{FF2B5EF4-FFF2-40B4-BE49-F238E27FC236}">
              <a16:creationId xmlns:a16="http://schemas.microsoft.com/office/drawing/2014/main" id="{00000000-0008-0000-0500-0000EB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28" name="Text Box 227">
          <a:extLst>
            <a:ext uri="{FF2B5EF4-FFF2-40B4-BE49-F238E27FC236}">
              <a16:creationId xmlns:a16="http://schemas.microsoft.com/office/drawing/2014/main" id="{00000000-0008-0000-0500-0000EC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29" name="Text Box 228">
          <a:extLst>
            <a:ext uri="{FF2B5EF4-FFF2-40B4-BE49-F238E27FC236}">
              <a16:creationId xmlns:a16="http://schemas.microsoft.com/office/drawing/2014/main" id="{00000000-0008-0000-0500-0000ED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30" name="Text Box 229">
          <a:extLst>
            <a:ext uri="{FF2B5EF4-FFF2-40B4-BE49-F238E27FC236}">
              <a16:creationId xmlns:a16="http://schemas.microsoft.com/office/drawing/2014/main" id="{00000000-0008-0000-0500-0000EE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31" name="Text Box 230">
          <a:extLst>
            <a:ext uri="{FF2B5EF4-FFF2-40B4-BE49-F238E27FC236}">
              <a16:creationId xmlns:a16="http://schemas.microsoft.com/office/drawing/2014/main" id="{00000000-0008-0000-0500-0000EF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32" name="Text Box 231">
          <a:extLst>
            <a:ext uri="{FF2B5EF4-FFF2-40B4-BE49-F238E27FC236}">
              <a16:creationId xmlns:a16="http://schemas.microsoft.com/office/drawing/2014/main" id="{00000000-0008-0000-0500-0000F0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33" name="Text Box 232">
          <a:extLst>
            <a:ext uri="{FF2B5EF4-FFF2-40B4-BE49-F238E27FC236}">
              <a16:creationId xmlns:a16="http://schemas.microsoft.com/office/drawing/2014/main" id="{00000000-0008-0000-0500-0000F1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34" name="Text Box 233">
          <a:extLst>
            <a:ext uri="{FF2B5EF4-FFF2-40B4-BE49-F238E27FC236}">
              <a16:creationId xmlns:a16="http://schemas.microsoft.com/office/drawing/2014/main" id="{00000000-0008-0000-0500-0000F2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35" name="Text Box 234">
          <a:extLst>
            <a:ext uri="{FF2B5EF4-FFF2-40B4-BE49-F238E27FC236}">
              <a16:creationId xmlns:a16="http://schemas.microsoft.com/office/drawing/2014/main" id="{00000000-0008-0000-0500-0000F3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36" name="Text Box 235">
          <a:extLst>
            <a:ext uri="{FF2B5EF4-FFF2-40B4-BE49-F238E27FC236}">
              <a16:creationId xmlns:a16="http://schemas.microsoft.com/office/drawing/2014/main" id="{00000000-0008-0000-0500-0000F4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37" name="Text Box 236">
          <a:extLst>
            <a:ext uri="{FF2B5EF4-FFF2-40B4-BE49-F238E27FC236}">
              <a16:creationId xmlns:a16="http://schemas.microsoft.com/office/drawing/2014/main" id="{00000000-0008-0000-0500-0000F5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38" name="Text Box 237">
          <a:extLst>
            <a:ext uri="{FF2B5EF4-FFF2-40B4-BE49-F238E27FC236}">
              <a16:creationId xmlns:a16="http://schemas.microsoft.com/office/drawing/2014/main" id="{00000000-0008-0000-0500-0000F6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39" name="Text Box 238">
          <a:extLst>
            <a:ext uri="{FF2B5EF4-FFF2-40B4-BE49-F238E27FC236}">
              <a16:creationId xmlns:a16="http://schemas.microsoft.com/office/drawing/2014/main" id="{00000000-0008-0000-0500-0000F7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40" name="Text Box 239">
          <a:extLst>
            <a:ext uri="{FF2B5EF4-FFF2-40B4-BE49-F238E27FC236}">
              <a16:creationId xmlns:a16="http://schemas.microsoft.com/office/drawing/2014/main" id="{00000000-0008-0000-0500-0000F8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41" name="Text Box 240">
          <a:extLst>
            <a:ext uri="{FF2B5EF4-FFF2-40B4-BE49-F238E27FC236}">
              <a16:creationId xmlns:a16="http://schemas.microsoft.com/office/drawing/2014/main" id="{00000000-0008-0000-0500-0000F9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42" name="Text Box 241">
          <a:extLst>
            <a:ext uri="{FF2B5EF4-FFF2-40B4-BE49-F238E27FC236}">
              <a16:creationId xmlns:a16="http://schemas.microsoft.com/office/drawing/2014/main" id="{00000000-0008-0000-0500-0000FA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43" name="Text Box 242">
          <a:extLst>
            <a:ext uri="{FF2B5EF4-FFF2-40B4-BE49-F238E27FC236}">
              <a16:creationId xmlns:a16="http://schemas.microsoft.com/office/drawing/2014/main" id="{00000000-0008-0000-0500-0000FB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44" name="Text Box 243">
          <a:extLst>
            <a:ext uri="{FF2B5EF4-FFF2-40B4-BE49-F238E27FC236}">
              <a16:creationId xmlns:a16="http://schemas.microsoft.com/office/drawing/2014/main" id="{00000000-0008-0000-0500-0000FC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45" name="Text Box 244">
          <a:extLst>
            <a:ext uri="{FF2B5EF4-FFF2-40B4-BE49-F238E27FC236}">
              <a16:creationId xmlns:a16="http://schemas.microsoft.com/office/drawing/2014/main" id="{00000000-0008-0000-0500-0000FD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46" name="Text Box 245">
          <a:extLst>
            <a:ext uri="{FF2B5EF4-FFF2-40B4-BE49-F238E27FC236}">
              <a16:creationId xmlns:a16="http://schemas.microsoft.com/office/drawing/2014/main" id="{00000000-0008-0000-0500-0000FE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47" name="Text Box 246">
          <a:extLst>
            <a:ext uri="{FF2B5EF4-FFF2-40B4-BE49-F238E27FC236}">
              <a16:creationId xmlns:a16="http://schemas.microsoft.com/office/drawing/2014/main" id="{00000000-0008-0000-0500-0000FF07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48" name="Text Box 247">
          <a:extLst>
            <a:ext uri="{FF2B5EF4-FFF2-40B4-BE49-F238E27FC236}">
              <a16:creationId xmlns:a16="http://schemas.microsoft.com/office/drawing/2014/main" id="{00000000-0008-0000-0500-000000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49" name="Text Box 248">
          <a:extLst>
            <a:ext uri="{FF2B5EF4-FFF2-40B4-BE49-F238E27FC236}">
              <a16:creationId xmlns:a16="http://schemas.microsoft.com/office/drawing/2014/main" id="{00000000-0008-0000-0500-000001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50" name="Text Box 249">
          <a:extLst>
            <a:ext uri="{FF2B5EF4-FFF2-40B4-BE49-F238E27FC236}">
              <a16:creationId xmlns:a16="http://schemas.microsoft.com/office/drawing/2014/main" id="{00000000-0008-0000-0500-000002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51" name="Text Box 250">
          <a:extLst>
            <a:ext uri="{FF2B5EF4-FFF2-40B4-BE49-F238E27FC236}">
              <a16:creationId xmlns:a16="http://schemas.microsoft.com/office/drawing/2014/main" id="{00000000-0008-0000-0500-000003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52" name="Text Box 251">
          <a:extLst>
            <a:ext uri="{FF2B5EF4-FFF2-40B4-BE49-F238E27FC236}">
              <a16:creationId xmlns:a16="http://schemas.microsoft.com/office/drawing/2014/main" id="{00000000-0008-0000-0500-000004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53" name="Text Box 252">
          <a:extLst>
            <a:ext uri="{FF2B5EF4-FFF2-40B4-BE49-F238E27FC236}">
              <a16:creationId xmlns:a16="http://schemas.microsoft.com/office/drawing/2014/main" id="{00000000-0008-0000-0500-000005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54" name="Text Box 253">
          <a:extLst>
            <a:ext uri="{FF2B5EF4-FFF2-40B4-BE49-F238E27FC236}">
              <a16:creationId xmlns:a16="http://schemas.microsoft.com/office/drawing/2014/main" id="{00000000-0008-0000-0500-000006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55" name="Text Box 254">
          <a:extLst>
            <a:ext uri="{FF2B5EF4-FFF2-40B4-BE49-F238E27FC236}">
              <a16:creationId xmlns:a16="http://schemas.microsoft.com/office/drawing/2014/main" id="{00000000-0008-0000-0500-000007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56" name="Text Box 255">
          <a:extLst>
            <a:ext uri="{FF2B5EF4-FFF2-40B4-BE49-F238E27FC236}">
              <a16:creationId xmlns:a16="http://schemas.microsoft.com/office/drawing/2014/main" id="{00000000-0008-0000-0500-000008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57" name="Text Box 256">
          <a:extLst>
            <a:ext uri="{FF2B5EF4-FFF2-40B4-BE49-F238E27FC236}">
              <a16:creationId xmlns:a16="http://schemas.microsoft.com/office/drawing/2014/main" id="{00000000-0008-0000-0500-000009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58" name="Text Box 257">
          <a:extLst>
            <a:ext uri="{FF2B5EF4-FFF2-40B4-BE49-F238E27FC236}">
              <a16:creationId xmlns:a16="http://schemas.microsoft.com/office/drawing/2014/main" id="{00000000-0008-0000-0500-00000A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59" name="Text Box 258">
          <a:extLst>
            <a:ext uri="{FF2B5EF4-FFF2-40B4-BE49-F238E27FC236}">
              <a16:creationId xmlns:a16="http://schemas.microsoft.com/office/drawing/2014/main" id="{00000000-0008-0000-0500-00000B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60" name="Text Box 259">
          <a:extLst>
            <a:ext uri="{FF2B5EF4-FFF2-40B4-BE49-F238E27FC236}">
              <a16:creationId xmlns:a16="http://schemas.microsoft.com/office/drawing/2014/main" id="{00000000-0008-0000-0500-00000C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61" name="Text Box 260">
          <a:extLst>
            <a:ext uri="{FF2B5EF4-FFF2-40B4-BE49-F238E27FC236}">
              <a16:creationId xmlns:a16="http://schemas.microsoft.com/office/drawing/2014/main" id="{00000000-0008-0000-0500-00000D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62" name="Text Box 261">
          <a:extLst>
            <a:ext uri="{FF2B5EF4-FFF2-40B4-BE49-F238E27FC236}">
              <a16:creationId xmlns:a16="http://schemas.microsoft.com/office/drawing/2014/main" id="{00000000-0008-0000-0500-00000E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63" name="Text Box 262">
          <a:extLst>
            <a:ext uri="{FF2B5EF4-FFF2-40B4-BE49-F238E27FC236}">
              <a16:creationId xmlns:a16="http://schemas.microsoft.com/office/drawing/2014/main" id="{00000000-0008-0000-0500-00000F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64" name="Text Box 263">
          <a:extLst>
            <a:ext uri="{FF2B5EF4-FFF2-40B4-BE49-F238E27FC236}">
              <a16:creationId xmlns:a16="http://schemas.microsoft.com/office/drawing/2014/main" id="{00000000-0008-0000-0500-000010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65" name="Text Box 264">
          <a:extLst>
            <a:ext uri="{FF2B5EF4-FFF2-40B4-BE49-F238E27FC236}">
              <a16:creationId xmlns:a16="http://schemas.microsoft.com/office/drawing/2014/main" id="{00000000-0008-0000-0500-000011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66" name="Text Box 265">
          <a:extLst>
            <a:ext uri="{FF2B5EF4-FFF2-40B4-BE49-F238E27FC236}">
              <a16:creationId xmlns:a16="http://schemas.microsoft.com/office/drawing/2014/main" id="{00000000-0008-0000-0500-000012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67" name="Text Box 266">
          <a:extLst>
            <a:ext uri="{FF2B5EF4-FFF2-40B4-BE49-F238E27FC236}">
              <a16:creationId xmlns:a16="http://schemas.microsoft.com/office/drawing/2014/main" id="{00000000-0008-0000-0500-000013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68" name="Text Box 267">
          <a:extLst>
            <a:ext uri="{FF2B5EF4-FFF2-40B4-BE49-F238E27FC236}">
              <a16:creationId xmlns:a16="http://schemas.microsoft.com/office/drawing/2014/main" id="{00000000-0008-0000-0500-000014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69" name="Text Box 268">
          <a:extLst>
            <a:ext uri="{FF2B5EF4-FFF2-40B4-BE49-F238E27FC236}">
              <a16:creationId xmlns:a16="http://schemas.microsoft.com/office/drawing/2014/main" id="{00000000-0008-0000-0500-000015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70" name="Text Box 269">
          <a:extLst>
            <a:ext uri="{FF2B5EF4-FFF2-40B4-BE49-F238E27FC236}">
              <a16:creationId xmlns:a16="http://schemas.microsoft.com/office/drawing/2014/main" id="{00000000-0008-0000-0500-000016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71" name="Text Box 270">
          <a:extLst>
            <a:ext uri="{FF2B5EF4-FFF2-40B4-BE49-F238E27FC236}">
              <a16:creationId xmlns:a16="http://schemas.microsoft.com/office/drawing/2014/main" id="{00000000-0008-0000-0500-000017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72" name="Text Box 271">
          <a:extLst>
            <a:ext uri="{FF2B5EF4-FFF2-40B4-BE49-F238E27FC236}">
              <a16:creationId xmlns:a16="http://schemas.microsoft.com/office/drawing/2014/main" id="{00000000-0008-0000-0500-000018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73" name="Text Box 272">
          <a:extLst>
            <a:ext uri="{FF2B5EF4-FFF2-40B4-BE49-F238E27FC236}">
              <a16:creationId xmlns:a16="http://schemas.microsoft.com/office/drawing/2014/main" id="{00000000-0008-0000-0500-000019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74" name="Text Box 273">
          <a:extLst>
            <a:ext uri="{FF2B5EF4-FFF2-40B4-BE49-F238E27FC236}">
              <a16:creationId xmlns:a16="http://schemas.microsoft.com/office/drawing/2014/main" id="{00000000-0008-0000-0500-00001A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75" name="Text Box 274">
          <a:extLst>
            <a:ext uri="{FF2B5EF4-FFF2-40B4-BE49-F238E27FC236}">
              <a16:creationId xmlns:a16="http://schemas.microsoft.com/office/drawing/2014/main" id="{00000000-0008-0000-0500-00001B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76" name="Text Box 275">
          <a:extLst>
            <a:ext uri="{FF2B5EF4-FFF2-40B4-BE49-F238E27FC236}">
              <a16:creationId xmlns:a16="http://schemas.microsoft.com/office/drawing/2014/main" id="{00000000-0008-0000-0500-00001C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77" name="Text Box 276">
          <a:extLst>
            <a:ext uri="{FF2B5EF4-FFF2-40B4-BE49-F238E27FC236}">
              <a16:creationId xmlns:a16="http://schemas.microsoft.com/office/drawing/2014/main" id="{00000000-0008-0000-0500-00001D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78" name="Text Box 277">
          <a:extLst>
            <a:ext uri="{FF2B5EF4-FFF2-40B4-BE49-F238E27FC236}">
              <a16:creationId xmlns:a16="http://schemas.microsoft.com/office/drawing/2014/main" id="{00000000-0008-0000-0500-00001E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79" name="Text Box 278">
          <a:extLst>
            <a:ext uri="{FF2B5EF4-FFF2-40B4-BE49-F238E27FC236}">
              <a16:creationId xmlns:a16="http://schemas.microsoft.com/office/drawing/2014/main" id="{00000000-0008-0000-0500-00001F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80" name="Text Box 279">
          <a:extLst>
            <a:ext uri="{FF2B5EF4-FFF2-40B4-BE49-F238E27FC236}">
              <a16:creationId xmlns:a16="http://schemas.microsoft.com/office/drawing/2014/main" id="{00000000-0008-0000-0500-000020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81" name="Text Box 280">
          <a:extLst>
            <a:ext uri="{FF2B5EF4-FFF2-40B4-BE49-F238E27FC236}">
              <a16:creationId xmlns:a16="http://schemas.microsoft.com/office/drawing/2014/main" id="{00000000-0008-0000-0500-000021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82" name="Text Box 281">
          <a:extLst>
            <a:ext uri="{FF2B5EF4-FFF2-40B4-BE49-F238E27FC236}">
              <a16:creationId xmlns:a16="http://schemas.microsoft.com/office/drawing/2014/main" id="{00000000-0008-0000-0500-000022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83" name="Text Box 282">
          <a:extLst>
            <a:ext uri="{FF2B5EF4-FFF2-40B4-BE49-F238E27FC236}">
              <a16:creationId xmlns:a16="http://schemas.microsoft.com/office/drawing/2014/main" id="{00000000-0008-0000-0500-000023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84" name="Text Box 283">
          <a:extLst>
            <a:ext uri="{FF2B5EF4-FFF2-40B4-BE49-F238E27FC236}">
              <a16:creationId xmlns:a16="http://schemas.microsoft.com/office/drawing/2014/main" id="{00000000-0008-0000-0500-000024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85" name="Text Box 284">
          <a:extLst>
            <a:ext uri="{FF2B5EF4-FFF2-40B4-BE49-F238E27FC236}">
              <a16:creationId xmlns:a16="http://schemas.microsoft.com/office/drawing/2014/main" id="{00000000-0008-0000-0500-000025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86" name="Text Box 285">
          <a:extLst>
            <a:ext uri="{FF2B5EF4-FFF2-40B4-BE49-F238E27FC236}">
              <a16:creationId xmlns:a16="http://schemas.microsoft.com/office/drawing/2014/main" id="{00000000-0008-0000-0500-000026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87" name="Text Box 286">
          <a:extLst>
            <a:ext uri="{FF2B5EF4-FFF2-40B4-BE49-F238E27FC236}">
              <a16:creationId xmlns:a16="http://schemas.microsoft.com/office/drawing/2014/main" id="{00000000-0008-0000-0500-000027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88" name="Text Box 287">
          <a:extLst>
            <a:ext uri="{FF2B5EF4-FFF2-40B4-BE49-F238E27FC236}">
              <a16:creationId xmlns:a16="http://schemas.microsoft.com/office/drawing/2014/main" id="{00000000-0008-0000-0500-000028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89" name="Text Box 288">
          <a:extLst>
            <a:ext uri="{FF2B5EF4-FFF2-40B4-BE49-F238E27FC236}">
              <a16:creationId xmlns:a16="http://schemas.microsoft.com/office/drawing/2014/main" id="{00000000-0008-0000-0500-000029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90" name="Text Box 289">
          <a:extLst>
            <a:ext uri="{FF2B5EF4-FFF2-40B4-BE49-F238E27FC236}">
              <a16:creationId xmlns:a16="http://schemas.microsoft.com/office/drawing/2014/main" id="{00000000-0008-0000-0500-00002A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91" name="Text Box 290">
          <a:extLst>
            <a:ext uri="{FF2B5EF4-FFF2-40B4-BE49-F238E27FC236}">
              <a16:creationId xmlns:a16="http://schemas.microsoft.com/office/drawing/2014/main" id="{00000000-0008-0000-0500-00002B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92" name="Text Box 291">
          <a:extLst>
            <a:ext uri="{FF2B5EF4-FFF2-40B4-BE49-F238E27FC236}">
              <a16:creationId xmlns:a16="http://schemas.microsoft.com/office/drawing/2014/main" id="{00000000-0008-0000-0500-00002C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93" name="Text Box 292">
          <a:extLst>
            <a:ext uri="{FF2B5EF4-FFF2-40B4-BE49-F238E27FC236}">
              <a16:creationId xmlns:a16="http://schemas.microsoft.com/office/drawing/2014/main" id="{00000000-0008-0000-0500-00002D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94" name="Text Box 293">
          <a:extLst>
            <a:ext uri="{FF2B5EF4-FFF2-40B4-BE49-F238E27FC236}">
              <a16:creationId xmlns:a16="http://schemas.microsoft.com/office/drawing/2014/main" id="{00000000-0008-0000-0500-00002E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95" name="Text Box 294">
          <a:extLst>
            <a:ext uri="{FF2B5EF4-FFF2-40B4-BE49-F238E27FC236}">
              <a16:creationId xmlns:a16="http://schemas.microsoft.com/office/drawing/2014/main" id="{00000000-0008-0000-0500-00002F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96" name="Text Box 295">
          <a:extLst>
            <a:ext uri="{FF2B5EF4-FFF2-40B4-BE49-F238E27FC236}">
              <a16:creationId xmlns:a16="http://schemas.microsoft.com/office/drawing/2014/main" id="{00000000-0008-0000-0500-000030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97" name="Text Box 296">
          <a:extLst>
            <a:ext uri="{FF2B5EF4-FFF2-40B4-BE49-F238E27FC236}">
              <a16:creationId xmlns:a16="http://schemas.microsoft.com/office/drawing/2014/main" id="{00000000-0008-0000-0500-000031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98" name="Text Box 297">
          <a:extLst>
            <a:ext uri="{FF2B5EF4-FFF2-40B4-BE49-F238E27FC236}">
              <a16:creationId xmlns:a16="http://schemas.microsoft.com/office/drawing/2014/main" id="{00000000-0008-0000-0500-000032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099" name="Text Box 298">
          <a:extLst>
            <a:ext uri="{FF2B5EF4-FFF2-40B4-BE49-F238E27FC236}">
              <a16:creationId xmlns:a16="http://schemas.microsoft.com/office/drawing/2014/main" id="{00000000-0008-0000-0500-000033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00" name="Text Box 299">
          <a:extLst>
            <a:ext uri="{FF2B5EF4-FFF2-40B4-BE49-F238E27FC236}">
              <a16:creationId xmlns:a16="http://schemas.microsoft.com/office/drawing/2014/main" id="{00000000-0008-0000-0500-000034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01" name="Text Box 300">
          <a:extLst>
            <a:ext uri="{FF2B5EF4-FFF2-40B4-BE49-F238E27FC236}">
              <a16:creationId xmlns:a16="http://schemas.microsoft.com/office/drawing/2014/main" id="{00000000-0008-0000-0500-000035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02" name="Text Box 301">
          <a:extLst>
            <a:ext uri="{FF2B5EF4-FFF2-40B4-BE49-F238E27FC236}">
              <a16:creationId xmlns:a16="http://schemas.microsoft.com/office/drawing/2014/main" id="{00000000-0008-0000-0500-000036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03" name="Text Box 302">
          <a:extLst>
            <a:ext uri="{FF2B5EF4-FFF2-40B4-BE49-F238E27FC236}">
              <a16:creationId xmlns:a16="http://schemas.microsoft.com/office/drawing/2014/main" id="{00000000-0008-0000-0500-000037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04" name="Text Box 303">
          <a:extLst>
            <a:ext uri="{FF2B5EF4-FFF2-40B4-BE49-F238E27FC236}">
              <a16:creationId xmlns:a16="http://schemas.microsoft.com/office/drawing/2014/main" id="{00000000-0008-0000-0500-000038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05" name="Text Box 304">
          <a:extLst>
            <a:ext uri="{FF2B5EF4-FFF2-40B4-BE49-F238E27FC236}">
              <a16:creationId xmlns:a16="http://schemas.microsoft.com/office/drawing/2014/main" id="{00000000-0008-0000-0500-000039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06" name="Text Box 305">
          <a:extLst>
            <a:ext uri="{FF2B5EF4-FFF2-40B4-BE49-F238E27FC236}">
              <a16:creationId xmlns:a16="http://schemas.microsoft.com/office/drawing/2014/main" id="{00000000-0008-0000-0500-00003A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07" name="Text Box 306">
          <a:extLst>
            <a:ext uri="{FF2B5EF4-FFF2-40B4-BE49-F238E27FC236}">
              <a16:creationId xmlns:a16="http://schemas.microsoft.com/office/drawing/2014/main" id="{00000000-0008-0000-0500-00003B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08" name="Text Box 307">
          <a:extLst>
            <a:ext uri="{FF2B5EF4-FFF2-40B4-BE49-F238E27FC236}">
              <a16:creationId xmlns:a16="http://schemas.microsoft.com/office/drawing/2014/main" id="{00000000-0008-0000-0500-00003C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09" name="Text Box 308">
          <a:extLst>
            <a:ext uri="{FF2B5EF4-FFF2-40B4-BE49-F238E27FC236}">
              <a16:creationId xmlns:a16="http://schemas.microsoft.com/office/drawing/2014/main" id="{00000000-0008-0000-0500-00003D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10" name="Text Box 309">
          <a:extLst>
            <a:ext uri="{FF2B5EF4-FFF2-40B4-BE49-F238E27FC236}">
              <a16:creationId xmlns:a16="http://schemas.microsoft.com/office/drawing/2014/main" id="{00000000-0008-0000-0500-00003E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11" name="Text Box 310">
          <a:extLst>
            <a:ext uri="{FF2B5EF4-FFF2-40B4-BE49-F238E27FC236}">
              <a16:creationId xmlns:a16="http://schemas.microsoft.com/office/drawing/2014/main" id="{00000000-0008-0000-0500-00003F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12" name="Text Box 311">
          <a:extLst>
            <a:ext uri="{FF2B5EF4-FFF2-40B4-BE49-F238E27FC236}">
              <a16:creationId xmlns:a16="http://schemas.microsoft.com/office/drawing/2014/main" id="{00000000-0008-0000-0500-000040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13" name="Text Box 312">
          <a:extLst>
            <a:ext uri="{FF2B5EF4-FFF2-40B4-BE49-F238E27FC236}">
              <a16:creationId xmlns:a16="http://schemas.microsoft.com/office/drawing/2014/main" id="{00000000-0008-0000-0500-000041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14" name="Text Box 313">
          <a:extLst>
            <a:ext uri="{FF2B5EF4-FFF2-40B4-BE49-F238E27FC236}">
              <a16:creationId xmlns:a16="http://schemas.microsoft.com/office/drawing/2014/main" id="{00000000-0008-0000-0500-000042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15" name="Text Box 314">
          <a:extLst>
            <a:ext uri="{FF2B5EF4-FFF2-40B4-BE49-F238E27FC236}">
              <a16:creationId xmlns:a16="http://schemas.microsoft.com/office/drawing/2014/main" id="{00000000-0008-0000-0500-000043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16" name="Text Box 315">
          <a:extLst>
            <a:ext uri="{FF2B5EF4-FFF2-40B4-BE49-F238E27FC236}">
              <a16:creationId xmlns:a16="http://schemas.microsoft.com/office/drawing/2014/main" id="{00000000-0008-0000-0500-000044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17" name="Text Box 316">
          <a:extLst>
            <a:ext uri="{FF2B5EF4-FFF2-40B4-BE49-F238E27FC236}">
              <a16:creationId xmlns:a16="http://schemas.microsoft.com/office/drawing/2014/main" id="{00000000-0008-0000-0500-000045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18" name="Text Box 317">
          <a:extLst>
            <a:ext uri="{FF2B5EF4-FFF2-40B4-BE49-F238E27FC236}">
              <a16:creationId xmlns:a16="http://schemas.microsoft.com/office/drawing/2014/main" id="{00000000-0008-0000-0500-000046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19" name="Text Box 318">
          <a:extLst>
            <a:ext uri="{FF2B5EF4-FFF2-40B4-BE49-F238E27FC236}">
              <a16:creationId xmlns:a16="http://schemas.microsoft.com/office/drawing/2014/main" id="{00000000-0008-0000-0500-000047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20" name="Text Box 319">
          <a:extLst>
            <a:ext uri="{FF2B5EF4-FFF2-40B4-BE49-F238E27FC236}">
              <a16:creationId xmlns:a16="http://schemas.microsoft.com/office/drawing/2014/main" id="{00000000-0008-0000-0500-000048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21" name="Text Box 320">
          <a:extLst>
            <a:ext uri="{FF2B5EF4-FFF2-40B4-BE49-F238E27FC236}">
              <a16:creationId xmlns:a16="http://schemas.microsoft.com/office/drawing/2014/main" id="{00000000-0008-0000-0500-000049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22" name="Text Box 321">
          <a:extLst>
            <a:ext uri="{FF2B5EF4-FFF2-40B4-BE49-F238E27FC236}">
              <a16:creationId xmlns:a16="http://schemas.microsoft.com/office/drawing/2014/main" id="{00000000-0008-0000-0500-00004A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23" name="Text Box 322">
          <a:extLst>
            <a:ext uri="{FF2B5EF4-FFF2-40B4-BE49-F238E27FC236}">
              <a16:creationId xmlns:a16="http://schemas.microsoft.com/office/drawing/2014/main" id="{00000000-0008-0000-0500-00004B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24" name="Text Box 323">
          <a:extLst>
            <a:ext uri="{FF2B5EF4-FFF2-40B4-BE49-F238E27FC236}">
              <a16:creationId xmlns:a16="http://schemas.microsoft.com/office/drawing/2014/main" id="{00000000-0008-0000-0500-00004C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25" name="Text Box 324">
          <a:extLst>
            <a:ext uri="{FF2B5EF4-FFF2-40B4-BE49-F238E27FC236}">
              <a16:creationId xmlns:a16="http://schemas.microsoft.com/office/drawing/2014/main" id="{00000000-0008-0000-0500-00004D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26" name="Text Box 325">
          <a:extLst>
            <a:ext uri="{FF2B5EF4-FFF2-40B4-BE49-F238E27FC236}">
              <a16:creationId xmlns:a16="http://schemas.microsoft.com/office/drawing/2014/main" id="{00000000-0008-0000-0500-00004E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27" name="Text Box 326">
          <a:extLst>
            <a:ext uri="{FF2B5EF4-FFF2-40B4-BE49-F238E27FC236}">
              <a16:creationId xmlns:a16="http://schemas.microsoft.com/office/drawing/2014/main" id="{00000000-0008-0000-0500-00004F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28" name="Text Box 327">
          <a:extLst>
            <a:ext uri="{FF2B5EF4-FFF2-40B4-BE49-F238E27FC236}">
              <a16:creationId xmlns:a16="http://schemas.microsoft.com/office/drawing/2014/main" id="{00000000-0008-0000-0500-000050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29" name="Text Box 328">
          <a:extLst>
            <a:ext uri="{FF2B5EF4-FFF2-40B4-BE49-F238E27FC236}">
              <a16:creationId xmlns:a16="http://schemas.microsoft.com/office/drawing/2014/main" id="{00000000-0008-0000-0500-000051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30" name="Text Box 329">
          <a:extLst>
            <a:ext uri="{FF2B5EF4-FFF2-40B4-BE49-F238E27FC236}">
              <a16:creationId xmlns:a16="http://schemas.microsoft.com/office/drawing/2014/main" id="{00000000-0008-0000-0500-000052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31" name="Text Box 330">
          <a:extLst>
            <a:ext uri="{FF2B5EF4-FFF2-40B4-BE49-F238E27FC236}">
              <a16:creationId xmlns:a16="http://schemas.microsoft.com/office/drawing/2014/main" id="{00000000-0008-0000-0500-000053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32" name="Text Box 331">
          <a:extLst>
            <a:ext uri="{FF2B5EF4-FFF2-40B4-BE49-F238E27FC236}">
              <a16:creationId xmlns:a16="http://schemas.microsoft.com/office/drawing/2014/main" id="{00000000-0008-0000-0500-000054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33" name="Text Box 332">
          <a:extLst>
            <a:ext uri="{FF2B5EF4-FFF2-40B4-BE49-F238E27FC236}">
              <a16:creationId xmlns:a16="http://schemas.microsoft.com/office/drawing/2014/main" id="{00000000-0008-0000-0500-000055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34" name="Text Box 333">
          <a:extLst>
            <a:ext uri="{FF2B5EF4-FFF2-40B4-BE49-F238E27FC236}">
              <a16:creationId xmlns:a16="http://schemas.microsoft.com/office/drawing/2014/main" id="{00000000-0008-0000-0500-000056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35" name="Text Box 334">
          <a:extLst>
            <a:ext uri="{FF2B5EF4-FFF2-40B4-BE49-F238E27FC236}">
              <a16:creationId xmlns:a16="http://schemas.microsoft.com/office/drawing/2014/main" id="{00000000-0008-0000-0500-000057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36" name="Text Box 335">
          <a:extLst>
            <a:ext uri="{FF2B5EF4-FFF2-40B4-BE49-F238E27FC236}">
              <a16:creationId xmlns:a16="http://schemas.microsoft.com/office/drawing/2014/main" id="{00000000-0008-0000-0500-000058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37" name="Text Box 336">
          <a:extLst>
            <a:ext uri="{FF2B5EF4-FFF2-40B4-BE49-F238E27FC236}">
              <a16:creationId xmlns:a16="http://schemas.microsoft.com/office/drawing/2014/main" id="{00000000-0008-0000-0500-000059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38" name="Text Box 337">
          <a:extLst>
            <a:ext uri="{FF2B5EF4-FFF2-40B4-BE49-F238E27FC236}">
              <a16:creationId xmlns:a16="http://schemas.microsoft.com/office/drawing/2014/main" id="{00000000-0008-0000-0500-00005A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39" name="Text Box 338">
          <a:extLst>
            <a:ext uri="{FF2B5EF4-FFF2-40B4-BE49-F238E27FC236}">
              <a16:creationId xmlns:a16="http://schemas.microsoft.com/office/drawing/2014/main" id="{00000000-0008-0000-0500-00005B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40" name="Text Box 339">
          <a:extLst>
            <a:ext uri="{FF2B5EF4-FFF2-40B4-BE49-F238E27FC236}">
              <a16:creationId xmlns:a16="http://schemas.microsoft.com/office/drawing/2014/main" id="{00000000-0008-0000-0500-00005C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41" name="Text Box 340">
          <a:extLst>
            <a:ext uri="{FF2B5EF4-FFF2-40B4-BE49-F238E27FC236}">
              <a16:creationId xmlns:a16="http://schemas.microsoft.com/office/drawing/2014/main" id="{00000000-0008-0000-0500-00005D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42" name="Text Box 341">
          <a:extLst>
            <a:ext uri="{FF2B5EF4-FFF2-40B4-BE49-F238E27FC236}">
              <a16:creationId xmlns:a16="http://schemas.microsoft.com/office/drawing/2014/main" id="{00000000-0008-0000-0500-00005E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43" name="Text Box 342">
          <a:extLst>
            <a:ext uri="{FF2B5EF4-FFF2-40B4-BE49-F238E27FC236}">
              <a16:creationId xmlns:a16="http://schemas.microsoft.com/office/drawing/2014/main" id="{00000000-0008-0000-0500-00005F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44" name="Text Box 343">
          <a:extLst>
            <a:ext uri="{FF2B5EF4-FFF2-40B4-BE49-F238E27FC236}">
              <a16:creationId xmlns:a16="http://schemas.microsoft.com/office/drawing/2014/main" id="{00000000-0008-0000-0500-000060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45" name="Text Box 344">
          <a:extLst>
            <a:ext uri="{FF2B5EF4-FFF2-40B4-BE49-F238E27FC236}">
              <a16:creationId xmlns:a16="http://schemas.microsoft.com/office/drawing/2014/main" id="{00000000-0008-0000-0500-000061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46" name="Text Box 345">
          <a:extLst>
            <a:ext uri="{FF2B5EF4-FFF2-40B4-BE49-F238E27FC236}">
              <a16:creationId xmlns:a16="http://schemas.microsoft.com/office/drawing/2014/main" id="{00000000-0008-0000-0500-000062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47" name="Text Box 346">
          <a:extLst>
            <a:ext uri="{FF2B5EF4-FFF2-40B4-BE49-F238E27FC236}">
              <a16:creationId xmlns:a16="http://schemas.microsoft.com/office/drawing/2014/main" id="{00000000-0008-0000-0500-000063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48" name="Text Box 347">
          <a:extLst>
            <a:ext uri="{FF2B5EF4-FFF2-40B4-BE49-F238E27FC236}">
              <a16:creationId xmlns:a16="http://schemas.microsoft.com/office/drawing/2014/main" id="{00000000-0008-0000-0500-000064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49" name="Text Box 348">
          <a:extLst>
            <a:ext uri="{FF2B5EF4-FFF2-40B4-BE49-F238E27FC236}">
              <a16:creationId xmlns:a16="http://schemas.microsoft.com/office/drawing/2014/main" id="{00000000-0008-0000-0500-000065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50" name="Text Box 349">
          <a:extLst>
            <a:ext uri="{FF2B5EF4-FFF2-40B4-BE49-F238E27FC236}">
              <a16:creationId xmlns:a16="http://schemas.microsoft.com/office/drawing/2014/main" id="{00000000-0008-0000-0500-000066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51" name="Text Box 350">
          <a:extLst>
            <a:ext uri="{FF2B5EF4-FFF2-40B4-BE49-F238E27FC236}">
              <a16:creationId xmlns:a16="http://schemas.microsoft.com/office/drawing/2014/main" id="{00000000-0008-0000-0500-000067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52" name="Text Box 351">
          <a:extLst>
            <a:ext uri="{FF2B5EF4-FFF2-40B4-BE49-F238E27FC236}">
              <a16:creationId xmlns:a16="http://schemas.microsoft.com/office/drawing/2014/main" id="{00000000-0008-0000-0500-000068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53" name="Text Box 352">
          <a:extLst>
            <a:ext uri="{FF2B5EF4-FFF2-40B4-BE49-F238E27FC236}">
              <a16:creationId xmlns:a16="http://schemas.microsoft.com/office/drawing/2014/main" id="{00000000-0008-0000-0500-000069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54" name="Text Box 353">
          <a:extLst>
            <a:ext uri="{FF2B5EF4-FFF2-40B4-BE49-F238E27FC236}">
              <a16:creationId xmlns:a16="http://schemas.microsoft.com/office/drawing/2014/main" id="{00000000-0008-0000-0500-00006A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55" name="Text Box 354">
          <a:extLst>
            <a:ext uri="{FF2B5EF4-FFF2-40B4-BE49-F238E27FC236}">
              <a16:creationId xmlns:a16="http://schemas.microsoft.com/office/drawing/2014/main" id="{00000000-0008-0000-0500-00006B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56" name="Text Box 355">
          <a:extLst>
            <a:ext uri="{FF2B5EF4-FFF2-40B4-BE49-F238E27FC236}">
              <a16:creationId xmlns:a16="http://schemas.microsoft.com/office/drawing/2014/main" id="{00000000-0008-0000-0500-00006C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57" name="Text Box 356">
          <a:extLst>
            <a:ext uri="{FF2B5EF4-FFF2-40B4-BE49-F238E27FC236}">
              <a16:creationId xmlns:a16="http://schemas.microsoft.com/office/drawing/2014/main" id="{00000000-0008-0000-0500-00006D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58" name="Text Box 357">
          <a:extLst>
            <a:ext uri="{FF2B5EF4-FFF2-40B4-BE49-F238E27FC236}">
              <a16:creationId xmlns:a16="http://schemas.microsoft.com/office/drawing/2014/main" id="{00000000-0008-0000-0500-00006E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59" name="Text Box 358">
          <a:extLst>
            <a:ext uri="{FF2B5EF4-FFF2-40B4-BE49-F238E27FC236}">
              <a16:creationId xmlns:a16="http://schemas.microsoft.com/office/drawing/2014/main" id="{00000000-0008-0000-0500-00006F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60" name="Text Box 359">
          <a:extLst>
            <a:ext uri="{FF2B5EF4-FFF2-40B4-BE49-F238E27FC236}">
              <a16:creationId xmlns:a16="http://schemas.microsoft.com/office/drawing/2014/main" id="{00000000-0008-0000-0500-000070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61" name="Text Box 360">
          <a:extLst>
            <a:ext uri="{FF2B5EF4-FFF2-40B4-BE49-F238E27FC236}">
              <a16:creationId xmlns:a16="http://schemas.microsoft.com/office/drawing/2014/main" id="{00000000-0008-0000-0500-000071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62" name="Text Box 361">
          <a:extLst>
            <a:ext uri="{FF2B5EF4-FFF2-40B4-BE49-F238E27FC236}">
              <a16:creationId xmlns:a16="http://schemas.microsoft.com/office/drawing/2014/main" id="{00000000-0008-0000-0500-000072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63" name="Text Box 362">
          <a:extLst>
            <a:ext uri="{FF2B5EF4-FFF2-40B4-BE49-F238E27FC236}">
              <a16:creationId xmlns:a16="http://schemas.microsoft.com/office/drawing/2014/main" id="{00000000-0008-0000-0500-000073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64" name="Text Box 363">
          <a:extLst>
            <a:ext uri="{FF2B5EF4-FFF2-40B4-BE49-F238E27FC236}">
              <a16:creationId xmlns:a16="http://schemas.microsoft.com/office/drawing/2014/main" id="{00000000-0008-0000-0500-000074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65" name="Text Box 364">
          <a:extLst>
            <a:ext uri="{FF2B5EF4-FFF2-40B4-BE49-F238E27FC236}">
              <a16:creationId xmlns:a16="http://schemas.microsoft.com/office/drawing/2014/main" id="{00000000-0008-0000-0500-000075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66" name="Text Box 365">
          <a:extLst>
            <a:ext uri="{FF2B5EF4-FFF2-40B4-BE49-F238E27FC236}">
              <a16:creationId xmlns:a16="http://schemas.microsoft.com/office/drawing/2014/main" id="{00000000-0008-0000-0500-000076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67" name="Text Box 366">
          <a:extLst>
            <a:ext uri="{FF2B5EF4-FFF2-40B4-BE49-F238E27FC236}">
              <a16:creationId xmlns:a16="http://schemas.microsoft.com/office/drawing/2014/main" id="{00000000-0008-0000-0500-000077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68" name="Text Box 367">
          <a:extLst>
            <a:ext uri="{FF2B5EF4-FFF2-40B4-BE49-F238E27FC236}">
              <a16:creationId xmlns:a16="http://schemas.microsoft.com/office/drawing/2014/main" id="{00000000-0008-0000-0500-000078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69" name="Text Box 368">
          <a:extLst>
            <a:ext uri="{FF2B5EF4-FFF2-40B4-BE49-F238E27FC236}">
              <a16:creationId xmlns:a16="http://schemas.microsoft.com/office/drawing/2014/main" id="{00000000-0008-0000-0500-000079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70" name="Text Box 369">
          <a:extLst>
            <a:ext uri="{FF2B5EF4-FFF2-40B4-BE49-F238E27FC236}">
              <a16:creationId xmlns:a16="http://schemas.microsoft.com/office/drawing/2014/main" id="{00000000-0008-0000-0500-00007A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71" name="Text Box 370">
          <a:extLst>
            <a:ext uri="{FF2B5EF4-FFF2-40B4-BE49-F238E27FC236}">
              <a16:creationId xmlns:a16="http://schemas.microsoft.com/office/drawing/2014/main" id="{00000000-0008-0000-0500-00007B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72" name="Text Box 371">
          <a:extLst>
            <a:ext uri="{FF2B5EF4-FFF2-40B4-BE49-F238E27FC236}">
              <a16:creationId xmlns:a16="http://schemas.microsoft.com/office/drawing/2014/main" id="{00000000-0008-0000-0500-00007C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73" name="Text Box 372">
          <a:extLst>
            <a:ext uri="{FF2B5EF4-FFF2-40B4-BE49-F238E27FC236}">
              <a16:creationId xmlns:a16="http://schemas.microsoft.com/office/drawing/2014/main" id="{00000000-0008-0000-0500-00007D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74" name="Text Box 373">
          <a:extLst>
            <a:ext uri="{FF2B5EF4-FFF2-40B4-BE49-F238E27FC236}">
              <a16:creationId xmlns:a16="http://schemas.microsoft.com/office/drawing/2014/main" id="{00000000-0008-0000-0500-00007E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75" name="Text Box 374">
          <a:extLst>
            <a:ext uri="{FF2B5EF4-FFF2-40B4-BE49-F238E27FC236}">
              <a16:creationId xmlns:a16="http://schemas.microsoft.com/office/drawing/2014/main" id="{00000000-0008-0000-0500-00007F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76" name="Text Box 375">
          <a:extLst>
            <a:ext uri="{FF2B5EF4-FFF2-40B4-BE49-F238E27FC236}">
              <a16:creationId xmlns:a16="http://schemas.microsoft.com/office/drawing/2014/main" id="{00000000-0008-0000-0500-000080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77" name="Text Box 376">
          <a:extLst>
            <a:ext uri="{FF2B5EF4-FFF2-40B4-BE49-F238E27FC236}">
              <a16:creationId xmlns:a16="http://schemas.microsoft.com/office/drawing/2014/main" id="{00000000-0008-0000-0500-000081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78" name="Text Box 377">
          <a:extLst>
            <a:ext uri="{FF2B5EF4-FFF2-40B4-BE49-F238E27FC236}">
              <a16:creationId xmlns:a16="http://schemas.microsoft.com/office/drawing/2014/main" id="{00000000-0008-0000-0500-000082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79" name="Text Box 378">
          <a:extLst>
            <a:ext uri="{FF2B5EF4-FFF2-40B4-BE49-F238E27FC236}">
              <a16:creationId xmlns:a16="http://schemas.microsoft.com/office/drawing/2014/main" id="{00000000-0008-0000-0500-000083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80" name="Text Box 379">
          <a:extLst>
            <a:ext uri="{FF2B5EF4-FFF2-40B4-BE49-F238E27FC236}">
              <a16:creationId xmlns:a16="http://schemas.microsoft.com/office/drawing/2014/main" id="{00000000-0008-0000-0500-000084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81" name="Text Box 380">
          <a:extLst>
            <a:ext uri="{FF2B5EF4-FFF2-40B4-BE49-F238E27FC236}">
              <a16:creationId xmlns:a16="http://schemas.microsoft.com/office/drawing/2014/main" id="{00000000-0008-0000-0500-000085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82" name="Text Box 381">
          <a:extLst>
            <a:ext uri="{FF2B5EF4-FFF2-40B4-BE49-F238E27FC236}">
              <a16:creationId xmlns:a16="http://schemas.microsoft.com/office/drawing/2014/main" id="{00000000-0008-0000-0500-000086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83" name="Text Box 382">
          <a:extLst>
            <a:ext uri="{FF2B5EF4-FFF2-40B4-BE49-F238E27FC236}">
              <a16:creationId xmlns:a16="http://schemas.microsoft.com/office/drawing/2014/main" id="{00000000-0008-0000-0500-000087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84" name="Text Box 383">
          <a:extLst>
            <a:ext uri="{FF2B5EF4-FFF2-40B4-BE49-F238E27FC236}">
              <a16:creationId xmlns:a16="http://schemas.microsoft.com/office/drawing/2014/main" id="{00000000-0008-0000-0500-000088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85" name="Text Box 384">
          <a:extLst>
            <a:ext uri="{FF2B5EF4-FFF2-40B4-BE49-F238E27FC236}">
              <a16:creationId xmlns:a16="http://schemas.microsoft.com/office/drawing/2014/main" id="{00000000-0008-0000-0500-000089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86" name="Text Box 385">
          <a:extLst>
            <a:ext uri="{FF2B5EF4-FFF2-40B4-BE49-F238E27FC236}">
              <a16:creationId xmlns:a16="http://schemas.microsoft.com/office/drawing/2014/main" id="{00000000-0008-0000-0500-00008A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87" name="Text Box 386">
          <a:extLst>
            <a:ext uri="{FF2B5EF4-FFF2-40B4-BE49-F238E27FC236}">
              <a16:creationId xmlns:a16="http://schemas.microsoft.com/office/drawing/2014/main" id="{00000000-0008-0000-0500-00008B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88" name="Text Box 387">
          <a:extLst>
            <a:ext uri="{FF2B5EF4-FFF2-40B4-BE49-F238E27FC236}">
              <a16:creationId xmlns:a16="http://schemas.microsoft.com/office/drawing/2014/main" id="{00000000-0008-0000-0500-00008C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89" name="Text Box 388">
          <a:extLst>
            <a:ext uri="{FF2B5EF4-FFF2-40B4-BE49-F238E27FC236}">
              <a16:creationId xmlns:a16="http://schemas.microsoft.com/office/drawing/2014/main" id="{00000000-0008-0000-0500-00008D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90" name="Text Box 389">
          <a:extLst>
            <a:ext uri="{FF2B5EF4-FFF2-40B4-BE49-F238E27FC236}">
              <a16:creationId xmlns:a16="http://schemas.microsoft.com/office/drawing/2014/main" id="{00000000-0008-0000-0500-00008E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91" name="Text Box 390">
          <a:extLst>
            <a:ext uri="{FF2B5EF4-FFF2-40B4-BE49-F238E27FC236}">
              <a16:creationId xmlns:a16="http://schemas.microsoft.com/office/drawing/2014/main" id="{00000000-0008-0000-0500-00008F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92" name="Text Box 391">
          <a:extLst>
            <a:ext uri="{FF2B5EF4-FFF2-40B4-BE49-F238E27FC236}">
              <a16:creationId xmlns:a16="http://schemas.microsoft.com/office/drawing/2014/main" id="{00000000-0008-0000-0500-000090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93" name="Text Box 392">
          <a:extLst>
            <a:ext uri="{FF2B5EF4-FFF2-40B4-BE49-F238E27FC236}">
              <a16:creationId xmlns:a16="http://schemas.microsoft.com/office/drawing/2014/main" id="{00000000-0008-0000-0500-000091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94" name="Text Box 393">
          <a:extLst>
            <a:ext uri="{FF2B5EF4-FFF2-40B4-BE49-F238E27FC236}">
              <a16:creationId xmlns:a16="http://schemas.microsoft.com/office/drawing/2014/main" id="{00000000-0008-0000-0500-000092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95" name="Text Box 394">
          <a:extLst>
            <a:ext uri="{FF2B5EF4-FFF2-40B4-BE49-F238E27FC236}">
              <a16:creationId xmlns:a16="http://schemas.microsoft.com/office/drawing/2014/main" id="{00000000-0008-0000-0500-000093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96" name="Text Box 395">
          <a:extLst>
            <a:ext uri="{FF2B5EF4-FFF2-40B4-BE49-F238E27FC236}">
              <a16:creationId xmlns:a16="http://schemas.microsoft.com/office/drawing/2014/main" id="{00000000-0008-0000-0500-000094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97" name="Text Box 396">
          <a:extLst>
            <a:ext uri="{FF2B5EF4-FFF2-40B4-BE49-F238E27FC236}">
              <a16:creationId xmlns:a16="http://schemas.microsoft.com/office/drawing/2014/main" id="{00000000-0008-0000-0500-000095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98" name="Text Box 397">
          <a:extLst>
            <a:ext uri="{FF2B5EF4-FFF2-40B4-BE49-F238E27FC236}">
              <a16:creationId xmlns:a16="http://schemas.microsoft.com/office/drawing/2014/main" id="{00000000-0008-0000-0500-000096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199" name="Text Box 398">
          <a:extLst>
            <a:ext uri="{FF2B5EF4-FFF2-40B4-BE49-F238E27FC236}">
              <a16:creationId xmlns:a16="http://schemas.microsoft.com/office/drawing/2014/main" id="{00000000-0008-0000-0500-000097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00" name="Text Box 399">
          <a:extLst>
            <a:ext uri="{FF2B5EF4-FFF2-40B4-BE49-F238E27FC236}">
              <a16:creationId xmlns:a16="http://schemas.microsoft.com/office/drawing/2014/main" id="{00000000-0008-0000-0500-000098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01" name="Text Box 400">
          <a:extLst>
            <a:ext uri="{FF2B5EF4-FFF2-40B4-BE49-F238E27FC236}">
              <a16:creationId xmlns:a16="http://schemas.microsoft.com/office/drawing/2014/main" id="{00000000-0008-0000-0500-000099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02" name="Text Box 401">
          <a:extLst>
            <a:ext uri="{FF2B5EF4-FFF2-40B4-BE49-F238E27FC236}">
              <a16:creationId xmlns:a16="http://schemas.microsoft.com/office/drawing/2014/main" id="{00000000-0008-0000-0500-00009A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03" name="Text Box 402">
          <a:extLst>
            <a:ext uri="{FF2B5EF4-FFF2-40B4-BE49-F238E27FC236}">
              <a16:creationId xmlns:a16="http://schemas.microsoft.com/office/drawing/2014/main" id="{00000000-0008-0000-0500-00009B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04" name="Text Box 403">
          <a:extLst>
            <a:ext uri="{FF2B5EF4-FFF2-40B4-BE49-F238E27FC236}">
              <a16:creationId xmlns:a16="http://schemas.microsoft.com/office/drawing/2014/main" id="{00000000-0008-0000-0500-00009C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05" name="Text Box 404">
          <a:extLst>
            <a:ext uri="{FF2B5EF4-FFF2-40B4-BE49-F238E27FC236}">
              <a16:creationId xmlns:a16="http://schemas.microsoft.com/office/drawing/2014/main" id="{00000000-0008-0000-0500-00009D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06" name="Text Box 405">
          <a:extLst>
            <a:ext uri="{FF2B5EF4-FFF2-40B4-BE49-F238E27FC236}">
              <a16:creationId xmlns:a16="http://schemas.microsoft.com/office/drawing/2014/main" id="{00000000-0008-0000-0500-00009E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07" name="Text Box 406">
          <a:extLst>
            <a:ext uri="{FF2B5EF4-FFF2-40B4-BE49-F238E27FC236}">
              <a16:creationId xmlns:a16="http://schemas.microsoft.com/office/drawing/2014/main" id="{00000000-0008-0000-0500-00009F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08" name="Text Box 407">
          <a:extLst>
            <a:ext uri="{FF2B5EF4-FFF2-40B4-BE49-F238E27FC236}">
              <a16:creationId xmlns:a16="http://schemas.microsoft.com/office/drawing/2014/main" id="{00000000-0008-0000-0500-0000A0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09" name="Text Box 408">
          <a:extLst>
            <a:ext uri="{FF2B5EF4-FFF2-40B4-BE49-F238E27FC236}">
              <a16:creationId xmlns:a16="http://schemas.microsoft.com/office/drawing/2014/main" id="{00000000-0008-0000-0500-0000A1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10" name="Text Box 409">
          <a:extLst>
            <a:ext uri="{FF2B5EF4-FFF2-40B4-BE49-F238E27FC236}">
              <a16:creationId xmlns:a16="http://schemas.microsoft.com/office/drawing/2014/main" id="{00000000-0008-0000-0500-0000A2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11" name="Text Box 410">
          <a:extLst>
            <a:ext uri="{FF2B5EF4-FFF2-40B4-BE49-F238E27FC236}">
              <a16:creationId xmlns:a16="http://schemas.microsoft.com/office/drawing/2014/main" id="{00000000-0008-0000-0500-0000A3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12" name="Text Box 411">
          <a:extLst>
            <a:ext uri="{FF2B5EF4-FFF2-40B4-BE49-F238E27FC236}">
              <a16:creationId xmlns:a16="http://schemas.microsoft.com/office/drawing/2014/main" id="{00000000-0008-0000-0500-0000A4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13" name="Text Box 412">
          <a:extLst>
            <a:ext uri="{FF2B5EF4-FFF2-40B4-BE49-F238E27FC236}">
              <a16:creationId xmlns:a16="http://schemas.microsoft.com/office/drawing/2014/main" id="{00000000-0008-0000-0500-0000A5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14" name="Text Box 413">
          <a:extLst>
            <a:ext uri="{FF2B5EF4-FFF2-40B4-BE49-F238E27FC236}">
              <a16:creationId xmlns:a16="http://schemas.microsoft.com/office/drawing/2014/main" id="{00000000-0008-0000-0500-0000A6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15" name="Text Box 414">
          <a:extLst>
            <a:ext uri="{FF2B5EF4-FFF2-40B4-BE49-F238E27FC236}">
              <a16:creationId xmlns:a16="http://schemas.microsoft.com/office/drawing/2014/main" id="{00000000-0008-0000-0500-0000A7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16" name="Text Box 415">
          <a:extLst>
            <a:ext uri="{FF2B5EF4-FFF2-40B4-BE49-F238E27FC236}">
              <a16:creationId xmlns:a16="http://schemas.microsoft.com/office/drawing/2014/main" id="{00000000-0008-0000-0500-0000A8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17" name="Text Box 416">
          <a:extLst>
            <a:ext uri="{FF2B5EF4-FFF2-40B4-BE49-F238E27FC236}">
              <a16:creationId xmlns:a16="http://schemas.microsoft.com/office/drawing/2014/main" id="{00000000-0008-0000-0500-0000A9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18" name="Text Box 417">
          <a:extLst>
            <a:ext uri="{FF2B5EF4-FFF2-40B4-BE49-F238E27FC236}">
              <a16:creationId xmlns:a16="http://schemas.microsoft.com/office/drawing/2014/main" id="{00000000-0008-0000-0500-0000AA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19" name="Text Box 418">
          <a:extLst>
            <a:ext uri="{FF2B5EF4-FFF2-40B4-BE49-F238E27FC236}">
              <a16:creationId xmlns:a16="http://schemas.microsoft.com/office/drawing/2014/main" id="{00000000-0008-0000-0500-0000AB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20" name="Text Box 419">
          <a:extLst>
            <a:ext uri="{FF2B5EF4-FFF2-40B4-BE49-F238E27FC236}">
              <a16:creationId xmlns:a16="http://schemas.microsoft.com/office/drawing/2014/main" id="{00000000-0008-0000-0500-0000AC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21" name="Text Box 420">
          <a:extLst>
            <a:ext uri="{FF2B5EF4-FFF2-40B4-BE49-F238E27FC236}">
              <a16:creationId xmlns:a16="http://schemas.microsoft.com/office/drawing/2014/main" id="{00000000-0008-0000-0500-0000AD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22" name="Text Box 421">
          <a:extLst>
            <a:ext uri="{FF2B5EF4-FFF2-40B4-BE49-F238E27FC236}">
              <a16:creationId xmlns:a16="http://schemas.microsoft.com/office/drawing/2014/main" id="{00000000-0008-0000-0500-0000AE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23" name="Text Box 422">
          <a:extLst>
            <a:ext uri="{FF2B5EF4-FFF2-40B4-BE49-F238E27FC236}">
              <a16:creationId xmlns:a16="http://schemas.microsoft.com/office/drawing/2014/main" id="{00000000-0008-0000-0500-0000AF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24" name="Text Box 423">
          <a:extLst>
            <a:ext uri="{FF2B5EF4-FFF2-40B4-BE49-F238E27FC236}">
              <a16:creationId xmlns:a16="http://schemas.microsoft.com/office/drawing/2014/main" id="{00000000-0008-0000-0500-0000B0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25" name="Text Box 424">
          <a:extLst>
            <a:ext uri="{FF2B5EF4-FFF2-40B4-BE49-F238E27FC236}">
              <a16:creationId xmlns:a16="http://schemas.microsoft.com/office/drawing/2014/main" id="{00000000-0008-0000-0500-0000B1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26" name="Text Box 425">
          <a:extLst>
            <a:ext uri="{FF2B5EF4-FFF2-40B4-BE49-F238E27FC236}">
              <a16:creationId xmlns:a16="http://schemas.microsoft.com/office/drawing/2014/main" id="{00000000-0008-0000-0500-0000B2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27" name="Text Box 426">
          <a:extLst>
            <a:ext uri="{FF2B5EF4-FFF2-40B4-BE49-F238E27FC236}">
              <a16:creationId xmlns:a16="http://schemas.microsoft.com/office/drawing/2014/main" id="{00000000-0008-0000-0500-0000B3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28" name="Text Box 427">
          <a:extLst>
            <a:ext uri="{FF2B5EF4-FFF2-40B4-BE49-F238E27FC236}">
              <a16:creationId xmlns:a16="http://schemas.microsoft.com/office/drawing/2014/main" id="{00000000-0008-0000-0500-0000B4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29" name="Text Box 428">
          <a:extLst>
            <a:ext uri="{FF2B5EF4-FFF2-40B4-BE49-F238E27FC236}">
              <a16:creationId xmlns:a16="http://schemas.microsoft.com/office/drawing/2014/main" id="{00000000-0008-0000-0500-0000B5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30" name="Text Box 429">
          <a:extLst>
            <a:ext uri="{FF2B5EF4-FFF2-40B4-BE49-F238E27FC236}">
              <a16:creationId xmlns:a16="http://schemas.microsoft.com/office/drawing/2014/main" id="{00000000-0008-0000-0500-0000B6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31" name="Text Box 430">
          <a:extLst>
            <a:ext uri="{FF2B5EF4-FFF2-40B4-BE49-F238E27FC236}">
              <a16:creationId xmlns:a16="http://schemas.microsoft.com/office/drawing/2014/main" id="{00000000-0008-0000-0500-0000B7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32" name="Text Box 431">
          <a:extLst>
            <a:ext uri="{FF2B5EF4-FFF2-40B4-BE49-F238E27FC236}">
              <a16:creationId xmlns:a16="http://schemas.microsoft.com/office/drawing/2014/main" id="{00000000-0008-0000-0500-0000B8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33" name="Text Box 432">
          <a:extLst>
            <a:ext uri="{FF2B5EF4-FFF2-40B4-BE49-F238E27FC236}">
              <a16:creationId xmlns:a16="http://schemas.microsoft.com/office/drawing/2014/main" id="{00000000-0008-0000-0500-0000B9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34" name="Text Box 433">
          <a:extLst>
            <a:ext uri="{FF2B5EF4-FFF2-40B4-BE49-F238E27FC236}">
              <a16:creationId xmlns:a16="http://schemas.microsoft.com/office/drawing/2014/main" id="{00000000-0008-0000-0500-0000BA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35" name="Text Box 434">
          <a:extLst>
            <a:ext uri="{FF2B5EF4-FFF2-40B4-BE49-F238E27FC236}">
              <a16:creationId xmlns:a16="http://schemas.microsoft.com/office/drawing/2014/main" id="{00000000-0008-0000-0500-0000BB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36" name="Text Box 435">
          <a:extLst>
            <a:ext uri="{FF2B5EF4-FFF2-40B4-BE49-F238E27FC236}">
              <a16:creationId xmlns:a16="http://schemas.microsoft.com/office/drawing/2014/main" id="{00000000-0008-0000-0500-0000BC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37" name="Text Box 436">
          <a:extLst>
            <a:ext uri="{FF2B5EF4-FFF2-40B4-BE49-F238E27FC236}">
              <a16:creationId xmlns:a16="http://schemas.microsoft.com/office/drawing/2014/main" id="{00000000-0008-0000-0500-0000BD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38" name="Text Box 437">
          <a:extLst>
            <a:ext uri="{FF2B5EF4-FFF2-40B4-BE49-F238E27FC236}">
              <a16:creationId xmlns:a16="http://schemas.microsoft.com/office/drawing/2014/main" id="{00000000-0008-0000-0500-0000BE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39" name="Text Box 438">
          <a:extLst>
            <a:ext uri="{FF2B5EF4-FFF2-40B4-BE49-F238E27FC236}">
              <a16:creationId xmlns:a16="http://schemas.microsoft.com/office/drawing/2014/main" id="{00000000-0008-0000-0500-0000BF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40" name="Text Box 439">
          <a:extLst>
            <a:ext uri="{FF2B5EF4-FFF2-40B4-BE49-F238E27FC236}">
              <a16:creationId xmlns:a16="http://schemas.microsoft.com/office/drawing/2014/main" id="{00000000-0008-0000-0500-0000C0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41" name="Text Box 440">
          <a:extLst>
            <a:ext uri="{FF2B5EF4-FFF2-40B4-BE49-F238E27FC236}">
              <a16:creationId xmlns:a16="http://schemas.microsoft.com/office/drawing/2014/main" id="{00000000-0008-0000-0500-0000C1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42" name="Text Box 441">
          <a:extLst>
            <a:ext uri="{FF2B5EF4-FFF2-40B4-BE49-F238E27FC236}">
              <a16:creationId xmlns:a16="http://schemas.microsoft.com/office/drawing/2014/main" id="{00000000-0008-0000-0500-0000C2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43" name="Text Box 442">
          <a:extLst>
            <a:ext uri="{FF2B5EF4-FFF2-40B4-BE49-F238E27FC236}">
              <a16:creationId xmlns:a16="http://schemas.microsoft.com/office/drawing/2014/main" id="{00000000-0008-0000-0500-0000C3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44" name="Text Box 443">
          <a:extLst>
            <a:ext uri="{FF2B5EF4-FFF2-40B4-BE49-F238E27FC236}">
              <a16:creationId xmlns:a16="http://schemas.microsoft.com/office/drawing/2014/main" id="{00000000-0008-0000-0500-0000C4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45" name="Text Box 444">
          <a:extLst>
            <a:ext uri="{FF2B5EF4-FFF2-40B4-BE49-F238E27FC236}">
              <a16:creationId xmlns:a16="http://schemas.microsoft.com/office/drawing/2014/main" id="{00000000-0008-0000-0500-0000C5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46" name="Text Box 445">
          <a:extLst>
            <a:ext uri="{FF2B5EF4-FFF2-40B4-BE49-F238E27FC236}">
              <a16:creationId xmlns:a16="http://schemas.microsoft.com/office/drawing/2014/main" id="{00000000-0008-0000-0500-0000C6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47" name="Text Box 446">
          <a:extLst>
            <a:ext uri="{FF2B5EF4-FFF2-40B4-BE49-F238E27FC236}">
              <a16:creationId xmlns:a16="http://schemas.microsoft.com/office/drawing/2014/main" id="{00000000-0008-0000-0500-0000C7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48" name="Text Box 447">
          <a:extLst>
            <a:ext uri="{FF2B5EF4-FFF2-40B4-BE49-F238E27FC236}">
              <a16:creationId xmlns:a16="http://schemas.microsoft.com/office/drawing/2014/main" id="{00000000-0008-0000-0500-0000C8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49" name="Text Box 448">
          <a:extLst>
            <a:ext uri="{FF2B5EF4-FFF2-40B4-BE49-F238E27FC236}">
              <a16:creationId xmlns:a16="http://schemas.microsoft.com/office/drawing/2014/main" id="{00000000-0008-0000-0500-0000C9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50" name="Text Box 449">
          <a:extLst>
            <a:ext uri="{FF2B5EF4-FFF2-40B4-BE49-F238E27FC236}">
              <a16:creationId xmlns:a16="http://schemas.microsoft.com/office/drawing/2014/main" id="{00000000-0008-0000-0500-0000CA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51" name="Text Box 450">
          <a:extLst>
            <a:ext uri="{FF2B5EF4-FFF2-40B4-BE49-F238E27FC236}">
              <a16:creationId xmlns:a16="http://schemas.microsoft.com/office/drawing/2014/main" id="{00000000-0008-0000-0500-0000CB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52" name="Text Box 451">
          <a:extLst>
            <a:ext uri="{FF2B5EF4-FFF2-40B4-BE49-F238E27FC236}">
              <a16:creationId xmlns:a16="http://schemas.microsoft.com/office/drawing/2014/main" id="{00000000-0008-0000-0500-0000CC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53" name="Text Box 452">
          <a:extLst>
            <a:ext uri="{FF2B5EF4-FFF2-40B4-BE49-F238E27FC236}">
              <a16:creationId xmlns:a16="http://schemas.microsoft.com/office/drawing/2014/main" id="{00000000-0008-0000-0500-0000CD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54" name="Text Box 453">
          <a:extLst>
            <a:ext uri="{FF2B5EF4-FFF2-40B4-BE49-F238E27FC236}">
              <a16:creationId xmlns:a16="http://schemas.microsoft.com/office/drawing/2014/main" id="{00000000-0008-0000-0500-0000CE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55" name="Text Box 454">
          <a:extLst>
            <a:ext uri="{FF2B5EF4-FFF2-40B4-BE49-F238E27FC236}">
              <a16:creationId xmlns:a16="http://schemas.microsoft.com/office/drawing/2014/main" id="{00000000-0008-0000-0500-0000CF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56" name="Text Box 455">
          <a:extLst>
            <a:ext uri="{FF2B5EF4-FFF2-40B4-BE49-F238E27FC236}">
              <a16:creationId xmlns:a16="http://schemas.microsoft.com/office/drawing/2014/main" id="{00000000-0008-0000-0500-0000D0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57" name="Text Box 456">
          <a:extLst>
            <a:ext uri="{FF2B5EF4-FFF2-40B4-BE49-F238E27FC236}">
              <a16:creationId xmlns:a16="http://schemas.microsoft.com/office/drawing/2014/main" id="{00000000-0008-0000-0500-0000D1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58" name="Text Box 457">
          <a:extLst>
            <a:ext uri="{FF2B5EF4-FFF2-40B4-BE49-F238E27FC236}">
              <a16:creationId xmlns:a16="http://schemas.microsoft.com/office/drawing/2014/main" id="{00000000-0008-0000-0500-0000D2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59" name="Text Box 458">
          <a:extLst>
            <a:ext uri="{FF2B5EF4-FFF2-40B4-BE49-F238E27FC236}">
              <a16:creationId xmlns:a16="http://schemas.microsoft.com/office/drawing/2014/main" id="{00000000-0008-0000-0500-0000D3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60" name="Text Box 459">
          <a:extLst>
            <a:ext uri="{FF2B5EF4-FFF2-40B4-BE49-F238E27FC236}">
              <a16:creationId xmlns:a16="http://schemas.microsoft.com/office/drawing/2014/main" id="{00000000-0008-0000-0500-0000D4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61" name="Text Box 460">
          <a:extLst>
            <a:ext uri="{FF2B5EF4-FFF2-40B4-BE49-F238E27FC236}">
              <a16:creationId xmlns:a16="http://schemas.microsoft.com/office/drawing/2014/main" id="{00000000-0008-0000-0500-0000D5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62" name="Text Box 461">
          <a:extLst>
            <a:ext uri="{FF2B5EF4-FFF2-40B4-BE49-F238E27FC236}">
              <a16:creationId xmlns:a16="http://schemas.microsoft.com/office/drawing/2014/main" id="{00000000-0008-0000-0500-0000D6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63" name="Text Box 462">
          <a:extLst>
            <a:ext uri="{FF2B5EF4-FFF2-40B4-BE49-F238E27FC236}">
              <a16:creationId xmlns:a16="http://schemas.microsoft.com/office/drawing/2014/main" id="{00000000-0008-0000-0500-0000D7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64" name="Text Box 463">
          <a:extLst>
            <a:ext uri="{FF2B5EF4-FFF2-40B4-BE49-F238E27FC236}">
              <a16:creationId xmlns:a16="http://schemas.microsoft.com/office/drawing/2014/main" id="{00000000-0008-0000-0500-0000D8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65" name="Text Box 464">
          <a:extLst>
            <a:ext uri="{FF2B5EF4-FFF2-40B4-BE49-F238E27FC236}">
              <a16:creationId xmlns:a16="http://schemas.microsoft.com/office/drawing/2014/main" id="{00000000-0008-0000-0500-0000D9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66" name="Text Box 465">
          <a:extLst>
            <a:ext uri="{FF2B5EF4-FFF2-40B4-BE49-F238E27FC236}">
              <a16:creationId xmlns:a16="http://schemas.microsoft.com/office/drawing/2014/main" id="{00000000-0008-0000-0500-0000DA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67" name="Text Box 466">
          <a:extLst>
            <a:ext uri="{FF2B5EF4-FFF2-40B4-BE49-F238E27FC236}">
              <a16:creationId xmlns:a16="http://schemas.microsoft.com/office/drawing/2014/main" id="{00000000-0008-0000-0500-0000DB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68" name="Text Box 467">
          <a:extLst>
            <a:ext uri="{FF2B5EF4-FFF2-40B4-BE49-F238E27FC236}">
              <a16:creationId xmlns:a16="http://schemas.microsoft.com/office/drawing/2014/main" id="{00000000-0008-0000-0500-0000DC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69" name="Text Box 468">
          <a:extLst>
            <a:ext uri="{FF2B5EF4-FFF2-40B4-BE49-F238E27FC236}">
              <a16:creationId xmlns:a16="http://schemas.microsoft.com/office/drawing/2014/main" id="{00000000-0008-0000-0500-0000DD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70" name="Text Box 469">
          <a:extLst>
            <a:ext uri="{FF2B5EF4-FFF2-40B4-BE49-F238E27FC236}">
              <a16:creationId xmlns:a16="http://schemas.microsoft.com/office/drawing/2014/main" id="{00000000-0008-0000-0500-0000DE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71" name="Text Box 470">
          <a:extLst>
            <a:ext uri="{FF2B5EF4-FFF2-40B4-BE49-F238E27FC236}">
              <a16:creationId xmlns:a16="http://schemas.microsoft.com/office/drawing/2014/main" id="{00000000-0008-0000-0500-0000DF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72" name="Text Box 471">
          <a:extLst>
            <a:ext uri="{FF2B5EF4-FFF2-40B4-BE49-F238E27FC236}">
              <a16:creationId xmlns:a16="http://schemas.microsoft.com/office/drawing/2014/main" id="{00000000-0008-0000-0500-0000E0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73" name="Text Box 472">
          <a:extLst>
            <a:ext uri="{FF2B5EF4-FFF2-40B4-BE49-F238E27FC236}">
              <a16:creationId xmlns:a16="http://schemas.microsoft.com/office/drawing/2014/main" id="{00000000-0008-0000-0500-0000E1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74" name="Text Box 473">
          <a:extLst>
            <a:ext uri="{FF2B5EF4-FFF2-40B4-BE49-F238E27FC236}">
              <a16:creationId xmlns:a16="http://schemas.microsoft.com/office/drawing/2014/main" id="{00000000-0008-0000-0500-0000E2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75" name="Text Box 474">
          <a:extLst>
            <a:ext uri="{FF2B5EF4-FFF2-40B4-BE49-F238E27FC236}">
              <a16:creationId xmlns:a16="http://schemas.microsoft.com/office/drawing/2014/main" id="{00000000-0008-0000-0500-0000E3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76" name="Text Box 475">
          <a:extLst>
            <a:ext uri="{FF2B5EF4-FFF2-40B4-BE49-F238E27FC236}">
              <a16:creationId xmlns:a16="http://schemas.microsoft.com/office/drawing/2014/main" id="{00000000-0008-0000-0500-0000E4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77" name="Text Box 476">
          <a:extLst>
            <a:ext uri="{FF2B5EF4-FFF2-40B4-BE49-F238E27FC236}">
              <a16:creationId xmlns:a16="http://schemas.microsoft.com/office/drawing/2014/main" id="{00000000-0008-0000-0500-0000E5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78" name="Text Box 477">
          <a:extLst>
            <a:ext uri="{FF2B5EF4-FFF2-40B4-BE49-F238E27FC236}">
              <a16:creationId xmlns:a16="http://schemas.microsoft.com/office/drawing/2014/main" id="{00000000-0008-0000-0500-0000E6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79" name="Text Box 478">
          <a:extLst>
            <a:ext uri="{FF2B5EF4-FFF2-40B4-BE49-F238E27FC236}">
              <a16:creationId xmlns:a16="http://schemas.microsoft.com/office/drawing/2014/main" id="{00000000-0008-0000-0500-0000E7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80" name="Text Box 479">
          <a:extLst>
            <a:ext uri="{FF2B5EF4-FFF2-40B4-BE49-F238E27FC236}">
              <a16:creationId xmlns:a16="http://schemas.microsoft.com/office/drawing/2014/main" id="{00000000-0008-0000-0500-0000E8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81" name="Text Box 480">
          <a:extLst>
            <a:ext uri="{FF2B5EF4-FFF2-40B4-BE49-F238E27FC236}">
              <a16:creationId xmlns:a16="http://schemas.microsoft.com/office/drawing/2014/main" id="{00000000-0008-0000-0500-0000E9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82" name="Text Box 481">
          <a:extLst>
            <a:ext uri="{FF2B5EF4-FFF2-40B4-BE49-F238E27FC236}">
              <a16:creationId xmlns:a16="http://schemas.microsoft.com/office/drawing/2014/main" id="{00000000-0008-0000-0500-0000EA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83" name="Text Box 482">
          <a:extLst>
            <a:ext uri="{FF2B5EF4-FFF2-40B4-BE49-F238E27FC236}">
              <a16:creationId xmlns:a16="http://schemas.microsoft.com/office/drawing/2014/main" id="{00000000-0008-0000-0500-0000EB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84" name="Text Box 483">
          <a:extLst>
            <a:ext uri="{FF2B5EF4-FFF2-40B4-BE49-F238E27FC236}">
              <a16:creationId xmlns:a16="http://schemas.microsoft.com/office/drawing/2014/main" id="{00000000-0008-0000-0500-0000EC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85" name="Text Box 484">
          <a:extLst>
            <a:ext uri="{FF2B5EF4-FFF2-40B4-BE49-F238E27FC236}">
              <a16:creationId xmlns:a16="http://schemas.microsoft.com/office/drawing/2014/main" id="{00000000-0008-0000-0500-0000ED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86" name="Text Box 485">
          <a:extLst>
            <a:ext uri="{FF2B5EF4-FFF2-40B4-BE49-F238E27FC236}">
              <a16:creationId xmlns:a16="http://schemas.microsoft.com/office/drawing/2014/main" id="{00000000-0008-0000-0500-0000EE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87" name="Text Box 486">
          <a:extLst>
            <a:ext uri="{FF2B5EF4-FFF2-40B4-BE49-F238E27FC236}">
              <a16:creationId xmlns:a16="http://schemas.microsoft.com/office/drawing/2014/main" id="{00000000-0008-0000-0500-0000EF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88" name="Text Box 487">
          <a:extLst>
            <a:ext uri="{FF2B5EF4-FFF2-40B4-BE49-F238E27FC236}">
              <a16:creationId xmlns:a16="http://schemas.microsoft.com/office/drawing/2014/main" id="{00000000-0008-0000-0500-0000F0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89" name="Text Box 488">
          <a:extLst>
            <a:ext uri="{FF2B5EF4-FFF2-40B4-BE49-F238E27FC236}">
              <a16:creationId xmlns:a16="http://schemas.microsoft.com/office/drawing/2014/main" id="{00000000-0008-0000-0500-0000F1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90" name="Text Box 489">
          <a:extLst>
            <a:ext uri="{FF2B5EF4-FFF2-40B4-BE49-F238E27FC236}">
              <a16:creationId xmlns:a16="http://schemas.microsoft.com/office/drawing/2014/main" id="{00000000-0008-0000-0500-0000F2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91" name="Text Box 490">
          <a:extLst>
            <a:ext uri="{FF2B5EF4-FFF2-40B4-BE49-F238E27FC236}">
              <a16:creationId xmlns:a16="http://schemas.microsoft.com/office/drawing/2014/main" id="{00000000-0008-0000-0500-0000F3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92" name="Text Box 491">
          <a:extLst>
            <a:ext uri="{FF2B5EF4-FFF2-40B4-BE49-F238E27FC236}">
              <a16:creationId xmlns:a16="http://schemas.microsoft.com/office/drawing/2014/main" id="{00000000-0008-0000-0500-0000F4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93" name="Text Box 492">
          <a:extLst>
            <a:ext uri="{FF2B5EF4-FFF2-40B4-BE49-F238E27FC236}">
              <a16:creationId xmlns:a16="http://schemas.microsoft.com/office/drawing/2014/main" id="{00000000-0008-0000-0500-0000F5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94" name="Text Box 493">
          <a:extLst>
            <a:ext uri="{FF2B5EF4-FFF2-40B4-BE49-F238E27FC236}">
              <a16:creationId xmlns:a16="http://schemas.microsoft.com/office/drawing/2014/main" id="{00000000-0008-0000-0500-0000F6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95" name="Text Box 494">
          <a:extLst>
            <a:ext uri="{FF2B5EF4-FFF2-40B4-BE49-F238E27FC236}">
              <a16:creationId xmlns:a16="http://schemas.microsoft.com/office/drawing/2014/main" id="{00000000-0008-0000-0500-0000F7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96" name="Text Box 495">
          <a:extLst>
            <a:ext uri="{FF2B5EF4-FFF2-40B4-BE49-F238E27FC236}">
              <a16:creationId xmlns:a16="http://schemas.microsoft.com/office/drawing/2014/main" id="{00000000-0008-0000-0500-0000F8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97" name="Text Box 496">
          <a:extLst>
            <a:ext uri="{FF2B5EF4-FFF2-40B4-BE49-F238E27FC236}">
              <a16:creationId xmlns:a16="http://schemas.microsoft.com/office/drawing/2014/main" id="{00000000-0008-0000-0500-0000F9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98" name="Text Box 497">
          <a:extLst>
            <a:ext uri="{FF2B5EF4-FFF2-40B4-BE49-F238E27FC236}">
              <a16:creationId xmlns:a16="http://schemas.microsoft.com/office/drawing/2014/main" id="{00000000-0008-0000-0500-0000FA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299" name="Text Box 498">
          <a:extLst>
            <a:ext uri="{FF2B5EF4-FFF2-40B4-BE49-F238E27FC236}">
              <a16:creationId xmlns:a16="http://schemas.microsoft.com/office/drawing/2014/main" id="{00000000-0008-0000-0500-0000FB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00" name="Text Box 499">
          <a:extLst>
            <a:ext uri="{FF2B5EF4-FFF2-40B4-BE49-F238E27FC236}">
              <a16:creationId xmlns:a16="http://schemas.microsoft.com/office/drawing/2014/main" id="{00000000-0008-0000-0500-0000FC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01" name="Text Box 500">
          <a:extLst>
            <a:ext uri="{FF2B5EF4-FFF2-40B4-BE49-F238E27FC236}">
              <a16:creationId xmlns:a16="http://schemas.microsoft.com/office/drawing/2014/main" id="{00000000-0008-0000-0500-0000FD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02" name="Text Box 501">
          <a:extLst>
            <a:ext uri="{FF2B5EF4-FFF2-40B4-BE49-F238E27FC236}">
              <a16:creationId xmlns:a16="http://schemas.microsoft.com/office/drawing/2014/main" id="{00000000-0008-0000-0500-0000FE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03" name="Text Box 502">
          <a:extLst>
            <a:ext uri="{FF2B5EF4-FFF2-40B4-BE49-F238E27FC236}">
              <a16:creationId xmlns:a16="http://schemas.microsoft.com/office/drawing/2014/main" id="{00000000-0008-0000-0500-0000FF08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04" name="Text Box 503">
          <a:extLst>
            <a:ext uri="{FF2B5EF4-FFF2-40B4-BE49-F238E27FC236}">
              <a16:creationId xmlns:a16="http://schemas.microsoft.com/office/drawing/2014/main" id="{00000000-0008-0000-0500-000000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05" name="Text Box 504">
          <a:extLst>
            <a:ext uri="{FF2B5EF4-FFF2-40B4-BE49-F238E27FC236}">
              <a16:creationId xmlns:a16="http://schemas.microsoft.com/office/drawing/2014/main" id="{00000000-0008-0000-0500-000001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06" name="Text Box 505">
          <a:extLst>
            <a:ext uri="{FF2B5EF4-FFF2-40B4-BE49-F238E27FC236}">
              <a16:creationId xmlns:a16="http://schemas.microsoft.com/office/drawing/2014/main" id="{00000000-0008-0000-0500-000002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07" name="Text Box 506">
          <a:extLst>
            <a:ext uri="{FF2B5EF4-FFF2-40B4-BE49-F238E27FC236}">
              <a16:creationId xmlns:a16="http://schemas.microsoft.com/office/drawing/2014/main" id="{00000000-0008-0000-0500-000003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08" name="Text Box 507">
          <a:extLst>
            <a:ext uri="{FF2B5EF4-FFF2-40B4-BE49-F238E27FC236}">
              <a16:creationId xmlns:a16="http://schemas.microsoft.com/office/drawing/2014/main" id="{00000000-0008-0000-0500-000004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09" name="Text Box 508">
          <a:extLst>
            <a:ext uri="{FF2B5EF4-FFF2-40B4-BE49-F238E27FC236}">
              <a16:creationId xmlns:a16="http://schemas.microsoft.com/office/drawing/2014/main" id="{00000000-0008-0000-0500-000005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10" name="Text Box 509">
          <a:extLst>
            <a:ext uri="{FF2B5EF4-FFF2-40B4-BE49-F238E27FC236}">
              <a16:creationId xmlns:a16="http://schemas.microsoft.com/office/drawing/2014/main" id="{00000000-0008-0000-0500-000006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11" name="Text Box 510">
          <a:extLst>
            <a:ext uri="{FF2B5EF4-FFF2-40B4-BE49-F238E27FC236}">
              <a16:creationId xmlns:a16="http://schemas.microsoft.com/office/drawing/2014/main" id="{00000000-0008-0000-0500-000007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12" name="Text Box 511">
          <a:extLst>
            <a:ext uri="{FF2B5EF4-FFF2-40B4-BE49-F238E27FC236}">
              <a16:creationId xmlns:a16="http://schemas.microsoft.com/office/drawing/2014/main" id="{00000000-0008-0000-0500-000008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13" name="Text Box 512">
          <a:extLst>
            <a:ext uri="{FF2B5EF4-FFF2-40B4-BE49-F238E27FC236}">
              <a16:creationId xmlns:a16="http://schemas.microsoft.com/office/drawing/2014/main" id="{00000000-0008-0000-0500-000009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14" name="Text Box 513">
          <a:extLst>
            <a:ext uri="{FF2B5EF4-FFF2-40B4-BE49-F238E27FC236}">
              <a16:creationId xmlns:a16="http://schemas.microsoft.com/office/drawing/2014/main" id="{00000000-0008-0000-0500-00000A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15" name="Text Box 514">
          <a:extLst>
            <a:ext uri="{FF2B5EF4-FFF2-40B4-BE49-F238E27FC236}">
              <a16:creationId xmlns:a16="http://schemas.microsoft.com/office/drawing/2014/main" id="{00000000-0008-0000-0500-00000B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16" name="Text Box 515">
          <a:extLst>
            <a:ext uri="{FF2B5EF4-FFF2-40B4-BE49-F238E27FC236}">
              <a16:creationId xmlns:a16="http://schemas.microsoft.com/office/drawing/2014/main" id="{00000000-0008-0000-0500-00000C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17" name="Text Box 516">
          <a:extLst>
            <a:ext uri="{FF2B5EF4-FFF2-40B4-BE49-F238E27FC236}">
              <a16:creationId xmlns:a16="http://schemas.microsoft.com/office/drawing/2014/main" id="{00000000-0008-0000-0500-00000D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18" name="Text Box 517">
          <a:extLst>
            <a:ext uri="{FF2B5EF4-FFF2-40B4-BE49-F238E27FC236}">
              <a16:creationId xmlns:a16="http://schemas.microsoft.com/office/drawing/2014/main" id="{00000000-0008-0000-0500-00000E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19" name="Text Box 518">
          <a:extLst>
            <a:ext uri="{FF2B5EF4-FFF2-40B4-BE49-F238E27FC236}">
              <a16:creationId xmlns:a16="http://schemas.microsoft.com/office/drawing/2014/main" id="{00000000-0008-0000-0500-00000F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20" name="Text Box 519">
          <a:extLst>
            <a:ext uri="{FF2B5EF4-FFF2-40B4-BE49-F238E27FC236}">
              <a16:creationId xmlns:a16="http://schemas.microsoft.com/office/drawing/2014/main" id="{00000000-0008-0000-0500-000010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21" name="Text Box 520">
          <a:extLst>
            <a:ext uri="{FF2B5EF4-FFF2-40B4-BE49-F238E27FC236}">
              <a16:creationId xmlns:a16="http://schemas.microsoft.com/office/drawing/2014/main" id="{00000000-0008-0000-0500-000011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22" name="Text Box 521">
          <a:extLst>
            <a:ext uri="{FF2B5EF4-FFF2-40B4-BE49-F238E27FC236}">
              <a16:creationId xmlns:a16="http://schemas.microsoft.com/office/drawing/2014/main" id="{00000000-0008-0000-0500-000012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23" name="Text Box 522">
          <a:extLst>
            <a:ext uri="{FF2B5EF4-FFF2-40B4-BE49-F238E27FC236}">
              <a16:creationId xmlns:a16="http://schemas.microsoft.com/office/drawing/2014/main" id="{00000000-0008-0000-0500-000013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24" name="Text Box 523">
          <a:extLst>
            <a:ext uri="{FF2B5EF4-FFF2-40B4-BE49-F238E27FC236}">
              <a16:creationId xmlns:a16="http://schemas.microsoft.com/office/drawing/2014/main" id="{00000000-0008-0000-0500-000014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25" name="Text Box 524">
          <a:extLst>
            <a:ext uri="{FF2B5EF4-FFF2-40B4-BE49-F238E27FC236}">
              <a16:creationId xmlns:a16="http://schemas.microsoft.com/office/drawing/2014/main" id="{00000000-0008-0000-0500-000015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26" name="Text Box 525">
          <a:extLst>
            <a:ext uri="{FF2B5EF4-FFF2-40B4-BE49-F238E27FC236}">
              <a16:creationId xmlns:a16="http://schemas.microsoft.com/office/drawing/2014/main" id="{00000000-0008-0000-0500-000016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27" name="Text Box 526">
          <a:extLst>
            <a:ext uri="{FF2B5EF4-FFF2-40B4-BE49-F238E27FC236}">
              <a16:creationId xmlns:a16="http://schemas.microsoft.com/office/drawing/2014/main" id="{00000000-0008-0000-0500-000017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28" name="Text Box 527">
          <a:extLst>
            <a:ext uri="{FF2B5EF4-FFF2-40B4-BE49-F238E27FC236}">
              <a16:creationId xmlns:a16="http://schemas.microsoft.com/office/drawing/2014/main" id="{00000000-0008-0000-0500-000018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29" name="Text Box 528">
          <a:extLst>
            <a:ext uri="{FF2B5EF4-FFF2-40B4-BE49-F238E27FC236}">
              <a16:creationId xmlns:a16="http://schemas.microsoft.com/office/drawing/2014/main" id="{00000000-0008-0000-0500-000019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30" name="Text Box 529">
          <a:extLst>
            <a:ext uri="{FF2B5EF4-FFF2-40B4-BE49-F238E27FC236}">
              <a16:creationId xmlns:a16="http://schemas.microsoft.com/office/drawing/2014/main" id="{00000000-0008-0000-0500-00001A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31" name="Text Box 530">
          <a:extLst>
            <a:ext uri="{FF2B5EF4-FFF2-40B4-BE49-F238E27FC236}">
              <a16:creationId xmlns:a16="http://schemas.microsoft.com/office/drawing/2014/main" id="{00000000-0008-0000-0500-00001B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32" name="Text Box 531">
          <a:extLst>
            <a:ext uri="{FF2B5EF4-FFF2-40B4-BE49-F238E27FC236}">
              <a16:creationId xmlns:a16="http://schemas.microsoft.com/office/drawing/2014/main" id="{00000000-0008-0000-0500-00001C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33" name="Text Box 532">
          <a:extLst>
            <a:ext uri="{FF2B5EF4-FFF2-40B4-BE49-F238E27FC236}">
              <a16:creationId xmlns:a16="http://schemas.microsoft.com/office/drawing/2014/main" id="{00000000-0008-0000-0500-00001D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34" name="Text Box 533">
          <a:extLst>
            <a:ext uri="{FF2B5EF4-FFF2-40B4-BE49-F238E27FC236}">
              <a16:creationId xmlns:a16="http://schemas.microsoft.com/office/drawing/2014/main" id="{00000000-0008-0000-0500-00001E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35" name="Text Box 534">
          <a:extLst>
            <a:ext uri="{FF2B5EF4-FFF2-40B4-BE49-F238E27FC236}">
              <a16:creationId xmlns:a16="http://schemas.microsoft.com/office/drawing/2014/main" id="{00000000-0008-0000-0500-00001F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36" name="Text Box 535">
          <a:extLst>
            <a:ext uri="{FF2B5EF4-FFF2-40B4-BE49-F238E27FC236}">
              <a16:creationId xmlns:a16="http://schemas.microsoft.com/office/drawing/2014/main" id="{00000000-0008-0000-0500-000020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37" name="Text Box 536">
          <a:extLst>
            <a:ext uri="{FF2B5EF4-FFF2-40B4-BE49-F238E27FC236}">
              <a16:creationId xmlns:a16="http://schemas.microsoft.com/office/drawing/2014/main" id="{00000000-0008-0000-0500-000021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38" name="Text Box 537">
          <a:extLst>
            <a:ext uri="{FF2B5EF4-FFF2-40B4-BE49-F238E27FC236}">
              <a16:creationId xmlns:a16="http://schemas.microsoft.com/office/drawing/2014/main" id="{00000000-0008-0000-0500-000022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39" name="Text Box 538">
          <a:extLst>
            <a:ext uri="{FF2B5EF4-FFF2-40B4-BE49-F238E27FC236}">
              <a16:creationId xmlns:a16="http://schemas.microsoft.com/office/drawing/2014/main" id="{00000000-0008-0000-0500-000023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40" name="Text Box 539">
          <a:extLst>
            <a:ext uri="{FF2B5EF4-FFF2-40B4-BE49-F238E27FC236}">
              <a16:creationId xmlns:a16="http://schemas.microsoft.com/office/drawing/2014/main" id="{00000000-0008-0000-0500-000024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41" name="Text Box 540">
          <a:extLst>
            <a:ext uri="{FF2B5EF4-FFF2-40B4-BE49-F238E27FC236}">
              <a16:creationId xmlns:a16="http://schemas.microsoft.com/office/drawing/2014/main" id="{00000000-0008-0000-0500-000025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42" name="Text Box 541">
          <a:extLst>
            <a:ext uri="{FF2B5EF4-FFF2-40B4-BE49-F238E27FC236}">
              <a16:creationId xmlns:a16="http://schemas.microsoft.com/office/drawing/2014/main" id="{00000000-0008-0000-0500-000026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43" name="Text Box 542">
          <a:extLst>
            <a:ext uri="{FF2B5EF4-FFF2-40B4-BE49-F238E27FC236}">
              <a16:creationId xmlns:a16="http://schemas.microsoft.com/office/drawing/2014/main" id="{00000000-0008-0000-0500-000027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44" name="Text Box 543">
          <a:extLst>
            <a:ext uri="{FF2B5EF4-FFF2-40B4-BE49-F238E27FC236}">
              <a16:creationId xmlns:a16="http://schemas.microsoft.com/office/drawing/2014/main" id="{00000000-0008-0000-0500-000028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45" name="Text Box 544">
          <a:extLst>
            <a:ext uri="{FF2B5EF4-FFF2-40B4-BE49-F238E27FC236}">
              <a16:creationId xmlns:a16="http://schemas.microsoft.com/office/drawing/2014/main" id="{00000000-0008-0000-0500-000029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46" name="Text Box 545">
          <a:extLst>
            <a:ext uri="{FF2B5EF4-FFF2-40B4-BE49-F238E27FC236}">
              <a16:creationId xmlns:a16="http://schemas.microsoft.com/office/drawing/2014/main" id="{00000000-0008-0000-0500-00002A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47" name="Text Box 546">
          <a:extLst>
            <a:ext uri="{FF2B5EF4-FFF2-40B4-BE49-F238E27FC236}">
              <a16:creationId xmlns:a16="http://schemas.microsoft.com/office/drawing/2014/main" id="{00000000-0008-0000-0500-00002B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48" name="Text Box 547">
          <a:extLst>
            <a:ext uri="{FF2B5EF4-FFF2-40B4-BE49-F238E27FC236}">
              <a16:creationId xmlns:a16="http://schemas.microsoft.com/office/drawing/2014/main" id="{00000000-0008-0000-0500-00002C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49" name="Text Box 548">
          <a:extLst>
            <a:ext uri="{FF2B5EF4-FFF2-40B4-BE49-F238E27FC236}">
              <a16:creationId xmlns:a16="http://schemas.microsoft.com/office/drawing/2014/main" id="{00000000-0008-0000-0500-00002D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50" name="Text Box 549">
          <a:extLst>
            <a:ext uri="{FF2B5EF4-FFF2-40B4-BE49-F238E27FC236}">
              <a16:creationId xmlns:a16="http://schemas.microsoft.com/office/drawing/2014/main" id="{00000000-0008-0000-0500-00002E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51" name="Text Box 550">
          <a:extLst>
            <a:ext uri="{FF2B5EF4-FFF2-40B4-BE49-F238E27FC236}">
              <a16:creationId xmlns:a16="http://schemas.microsoft.com/office/drawing/2014/main" id="{00000000-0008-0000-0500-00002F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52" name="Text Box 551">
          <a:extLst>
            <a:ext uri="{FF2B5EF4-FFF2-40B4-BE49-F238E27FC236}">
              <a16:creationId xmlns:a16="http://schemas.microsoft.com/office/drawing/2014/main" id="{00000000-0008-0000-0500-000030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53" name="Text Box 552">
          <a:extLst>
            <a:ext uri="{FF2B5EF4-FFF2-40B4-BE49-F238E27FC236}">
              <a16:creationId xmlns:a16="http://schemas.microsoft.com/office/drawing/2014/main" id="{00000000-0008-0000-0500-000031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54" name="Text Box 553">
          <a:extLst>
            <a:ext uri="{FF2B5EF4-FFF2-40B4-BE49-F238E27FC236}">
              <a16:creationId xmlns:a16="http://schemas.microsoft.com/office/drawing/2014/main" id="{00000000-0008-0000-0500-000032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55" name="Text Box 554">
          <a:extLst>
            <a:ext uri="{FF2B5EF4-FFF2-40B4-BE49-F238E27FC236}">
              <a16:creationId xmlns:a16="http://schemas.microsoft.com/office/drawing/2014/main" id="{00000000-0008-0000-0500-000033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56" name="Text Box 555">
          <a:extLst>
            <a:ext uri="{FF2B5EF4-FFF2-40B4-BE49-F238E27FC236}">
              <a16:creationId xmlns:a16="http://schemas.microsoft.com/office/drawing/2014/main" id="{00000000-0008-0000-0500-000034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57" name="Text Box 556">
          <a:extLst>
            <a:ext uri="{FF2B5EF4-FFF2-40B4-BE49-F238E27FC236}">
              <a16:creationId xmlns:a16="http://schemas.microsoft.com/office/drawing/2014/main" id="{00000000-0008-0000-0500-000035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58" name="Text Box 557">
          <a:extLst>
            <a:ext uri="{FF2B5EF4-FFF2-40B4-BE49-F238E27FC236}">
              <a16:creationId xmlns:a16="http://schemas.microsoft.com/office/drawing/2014/main" id="{00000000-0008-0000-0500-000036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59" name="Text Box 558">
          <a:extLst>
            <a:ext uri="{FF2B5EF4-FFF2-40B4-BE49-F238E27FC236}">
              <a16:creationId xmlns:a16="http://schemas.microsoft.com/office/drawing/2014/main" id="{00000000-0008-0000-0500-000037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60" name="Text Box 559">
          <a:extLst>
            <a:ext uri="{FF2B5EF4-FFF2-40B4-BE49-F238E27FC236}">
              <a16:creationId xmlns:a16="http://schemas.microsoft.com/office/drawing/2014/main" id="{00000000-0008-0000-0500-000038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61" name="Text Box 560">
          <a:extLst>
            <a:ext uri="{FF2B5EF4-FFF2-40B4-BE49-F238E27FC236}">
              <a16:creationId xmlns:a16="http://schemas.microsoft.com/office/drawing/2014/main" id="{00000000-0008-0000-0500-000039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62" name="Text Box 561">
          <a:extLst>
            <a:ext uri="{FF2B5EF4-FFF2-40B4-BE49-F238E27FC236}">
              <a16:creationId xmlns:a16="http://schemas.microsoft.com/office/drawing/2014/main" id="{00000000-0008-0000-0500-00003A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63" name="Text Box 562">
          <a:extLst>
            <a:ext uri="{FF2B5EF4-FFF2-40B4-BE49-F238E27FC236}">
              <a16:creationId xmlns:a16="http://schemas.microsoft.com/office/drawing/2014/main" id="{00000000-0008-0000-0500-00003B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64" name="Text Box 563">
          <a:extLst>
            <a:ext uri="{FF2B5EF4-FFF2-40B4-BE49-F238E27FC236}">
              <a16:creationId xmlns:a16="http://schemas.microsoft.com/office/drawing/2014/main" id="{00000000-0008-0000-0500-00003C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65" name="Text Box 564">
          <a:extLst>
            <a:ext uri="{FF2B5EF4-FFF2-40B4-BE49-F238E27FC236}">
              <a16:creationId xmlns:a16="http://schemas.microsoft.com/office/drawing/2014/main" id="{00000000-0008-0000-0500-00003D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66" name="Text Box 565">
          <a:extLst>
            <a:ext uri="{FF2B5EF4-FFF2-40B4-BE49-F238E27FC236}">
              <a16:creationId xmlns:a16="http://schemas.microsoft.com/office/drawing/2014/main" id="{00000000-0008-0000-0500-00003E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67" name="Text Box 566">
          <a:extLst>
            <a:ext uri="{FF2B5EF4-FFF2-40B4-BE49-F238E27FC236}">
              <a16:creationId xmlns:a16="http://schemas.microsoft.com/office/drawing/2014/main" id="{00000000-0008-0000-0500-00003F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68" name="Text Box 567">
          <a:extLst>
            <a:ext uri="{FF2B5EF4-FFF2-40B4-BE49-F238E27FC236}">
              <a16:creationId xmlns:a16="http://schemas.microsoft.com/office/drawing/2014/main" id="{00000000-0008-0000-0500-000040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69" name="Text Box 568">
          <a:extLst>
            <a:ext uri="{FF2B5EF4-FFF2-40B4-BE49-F238E27FC236}">
              <a16:creationId xmlns:a16="http://schemas.microsoft.com/office/drawing/2014/main" id="{00000000-0008-0000-0500-000041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70" name="Text Box 569">
          <a:extLst>
            <a:ext uri="{FF2B5EF4-FFF2-40B4-BE49-F238E27FC236}">
              <a16:creationId xmlns:a16="http://schemas.microsoft.com/office/drawing/2014/main" id="{00000000-0008-0000-0500-000042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71" name="Text Box 570">
          <a:extLst>
            <a:ext uri="{FF2B5EF4-FFF2-40B4-BE49-F238E27FC236}">
              <a16:creationId xmlns:a16="http://schemas.microsoft.com/office/drawing/2014/main" id="{00000000-0008-0000-0500-000043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72" name="Text Box 571">
          <a:extLst>
            <a:ext uri="{FF2B5EF4-FFF2-40B4-BE49-F238E27FC236}">
              <a16:creationId xmlns:a16="http://schemas.microsoft.com/office/drawing/2014/main" id="{00000000-0008-0000-0500-000044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73" name="Text Box 572">
          <a:extLst>
            <a:ext uri="{FF2B5EF4-FFF2-40B4-BE49-F238E27FC236}">
              <a16:creationId xmlns:a16="http://schemas.microsoft.com/office/drawing/2014/main" id="{00000000-0008-0000-0500-000045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74" name="Text Box 573">
          <a:extLst>
            <a:ext uri="{FF2B5EF4-FFF2-40B4-BE49-F238E27FC236}">
              <a16:creationId xmlns:a16="http://schemas.microsoft.com/office/drawing/2014/main" id="{00000000-0008-0000-0500-000046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75" name="Text Box 574">
          <a:extLst>
            <a:ext uri="{FF2B5EF4-FFF2-40B4-BE49-F238E27FC236}">
              <a16:creationId xmlns:a16="http://schemas.microsoft.com/office/drawing/2014/main" id="{00000000-0008-0000-0500-000047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76" name="Text Box 575">
          <a:extLst>
            <a:ext uri="{FF2B5EF4-FFF2-40B4-BE49-F238E27FC236}">
              <a16:creationId xmlns:a16="http://schemas.microsoft.com/office/drawing/2014/main" id="{00000000-0008-0000-0500-000048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77" name="Text Box 576">
          <a:extLst>
            <a:ext uri="{FF2B5EF4-FFF2-40B4-BE49-F238E27FC236}">
              <a16:creationId xmlns:a16="http://schemas.microsoft.com/office/drawing/2014/main" id="{00000000-0008-0000-0500-000049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78" name="Text Box 577">
          <a:extLst>
            <a:ext uri="{FF2B5EF4-FFF2-40B4-BE49-F238E27FC236}">
              <a16:creationId xmlns:a16="http://schemas.microsoft.com/office/drawing/2014/main" id="{00000000-0008-0000-0500-00004A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79" name="Text Box 578">
          <a:extLst>
            <a:ext uri="{FF2B5EF4-FFF2-40B4-BE49-F238E27FC236}">
              <a16:creationId xmlns:a16="http://schemas.microsoft.com/office/drawing/2014/main" id="{00000000-0008-0000-0500-00004B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80" name="Text Box 579">
          <a:extLst>
            <a:ext uri="{FF2B5EF4-FFF2-40B4-BE49-F238E27FC236}">
              <a16:creationId xmlns:a16="http://schemas.microsoft.com/office/drawing/2014/main" id="{00000000-0008-0000-0500-00004C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81" name="Text Box 580">
          <a:extLst>
            <a:ext uri="{FF2B5EF4-FFF2-40B4-BE49-F238E27FC236}">
              <a16:creationId xmlns:a16="http://schemas.microsoft.com/office/drawing/2014/main" id="{00000000-0008-0000-0500-00004D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82" name="Text Box 581">
          <a:extLst>
            <a:ext uri="{FF2B5EF4-FFF2-40B4-BE49-F238E27FC236}">
              <a16:creationId xmlns:a16="http://schemas.microsoft.com/office/drawing/2014/main" id="{00000000-0008-0000-0500-00004E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83" name="Text Box 582">
          <a:extLst>
            <a:ext uri="{FF2B5EF4-FFF2-40B4-BE49-F238E27FC236}">
              <a16:creationId xmlns:a16="http://schemas.microsoft.com/office/drawing/2014/main" id="{00000000-0008-0000-0500-00004F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84" name="Text Box 583">
          <a:extLst>
            <a:ext uri="{FF2B5EF4-FFF2-40B4-BE49-F238E27FC236}">
              <a16:creationId xmlns:a16="http://schemas.microsoft.com/office/drawing/2014/main" id="{00000000-0008-0000-0500-000050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85" name="Text Box 584">
          <a:extLst>
            <a:ext uri="{FF2B5EF4-FFF2-40B4-BE49-F238E27FC236}">
              <a16:creationId xmlns:a16="http://schemas.microsoft.com/office/drawing/2014/main" id="{00000000-0008-0000-0500-000051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86" name="Text Box 585">
          <a:extLst>
            <a:ext uri="{FF2B5EF4-FFF2-40B4-BE49-F238E27FC236}">
              <a16:creationId xmlns:a16="http://schemas.microsoft.com/office/drawing/2014/main" id="{00000000-0008-0000-0500-000052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87" name="Text Box 586">
          <a:extLst>
            <a:ext uri="{FF2B5EF4-FFF2-40B4-BE49-F238E27FC236}">
              <a16:creationId xmlns:a16="http://schemas.microsoft.com/office/drawing/2014/main" id="{00000000-0008-0000-0500-000053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88" name="Text Box 587">
          <a:extLst>
            <a:ext uri="{FF2B5EF4-FFF2-40B4-BE49-F238E27FC236}">
              <a16:creationId xmlns:a16="http://schemas.microsoft.com/office/drawing/2014/main" id="{00000000-0008-0000-0500-000054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89" name="Text Box 588">
          <a:extLst>
            <a:ext uri="{FF2B5EF4-FFF2-40B4-BE49-F238E27FC236}">
              <a16:creationId xmlns:a16="http://schemas.microsoft.com/office/drawing/2014/main" id="{00000000-0008-0000-0500-000055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90" name="Text Box 589">
          <a:extLst>
            <a:ext uri="{FF2B5EF4-FFF2-40B4-BE49-F238E27FC236}">
              <a16:creationId xmlns:a16="http://schemas.microsoft.com/office/drawing/2014/main" id="{00000000-0008-0000-0500-000056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91" name="Text Box 590">
          <a:extLst>
            <a:ext uri="{FF2B5EF4-FFF2-40B4-BE49-F238E27FC236}">
              <a16:creationId xmlns:a16="http://schemas.microsoft.com/office/drawing/2014/main" id="{00000000-0008-0000-0500-000057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92" name="Text Box 591">
          <a:extLst>
            <a:ext uri="{FF2B5EF4-FFF2-40B4-BE49-F238E27FC236}">
              <a16:creationId xmlns:a16="http://schemas.microsoft.com/office/drawing/2014/main" id="{00000000-0008-0000-0500-000058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93" name="Text Box 592">
          <a:extLst>
            <a:ext uri="{FF2B5EF4-FFF2-40B4-BE49-F238E27FC236}">
              <a16:creationId xmlns:a16="http://schemas.microsoft.com/office/drawing/2014/main" id="{00000000-0008-0000-0500-000059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94" name="Text Box 593">
          <a:extLst>
            <a:ext uri="{FF2B5EF4-FFF2-40B4-BE49-F238E27FC236}">
              <a16:creationId xmlns:a16="http://schemas.microsoft.com/office/drawing/2014/main" id="{00000000-0008-0000-0500-00005A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95" name="Text Box 594">
          <a:extLst>
            <a:ext uri="{FF2B5EF4-FFF2-40B4-BE49-F238E27FC236}">
              <a16:creationId xmlns:a16="http://schemas.microsoft.com/office/drawing/2014/main" id="{00000000-0008-0000-0500-00005B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96" name="Text Box 595">
          <a:extLst>
            <a:ext uri="{FF2B5EF4-FFF2-40B4-BE49-F238E27FC236}">
              <a16:creationId xmlns:a16="http://schemas.microsoft.com/office/drawing/2014/main" id="{00000000-0008-0000-0500-00005C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97" name="Text Box 596">
          <a:extLst>
            <a:ext uri="{FF2B5EF4-FFF2-40B4-BE49-F238E27FC236}">
              <a16:creationId xmlns:a16="http://schemas.microsoft.com/office/drawing/2014/main" id="{00000000-0008-0000-0500-00005D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98" name="Text Box 597">
          <a:extLst>
            <a:ext uri="{FF2B5EF4-FFF2-40B4-BE49-F238E27FC236}">
              <a16:creationId xmlns:a16="http://schemas.microsoft.com/office/drawing/2014/main" id="{00000000-0008-0000-0500-00005E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399" name="Text Box 598">
          <a:extLst>
            <a:ext uri="{FF2B5EF4-FFF2-40B4-BE49-F238E27FC236}">
              <a16:creationId xmlns:a16="http://schemas.microsoft.com/office/drawing/2014/main" id="{00000000-0008-0000-0500-00005F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00" name="Text Box 599">
          <a:extLst>
            <a:ext uri="{FF2B5EF4-FFF2-40B4-BE49-F238E27FC236}">
              <a16:creationId xmlns:a16="http://schemas.microsoft.com/office/drawing/2014/main" id="{00000000-0008-0000-0500-000060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01" name="Text Box 600">
          <a:extLst>
            <a:ext uri="{FF2B5EF4-FFF2-40B4-BE49-F238E27FC236}">
              <a16:creationId xmlns:a16="http://schemas.microsoft.com/office/drawing/2014/main" id="{00000000-0008-0000-0500-000061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02" name="Text Box 601">
          <a:extLst>
            <a:ext uri="{FF2B5EF4-FFF2-40B4-BE49-F238E27FC236}">
              <a16:creationId xmlns:a16="http://schemas.microsoft.com/office/drawing/2014/main" id="{00000000-0008-0000-0500-000062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03" name="Text Box 602">
          <a:extLst>
            <a:ext uri="{FF2B5EF4-FFF2-40B4-BE49-F238E27FC236}">
              <a16:creationId xmlns:a16="http://schemas.microsoft.com/office/drawing/2014/main" id="{00000000-0008-0000-0500-000063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04" name="Text Box 603">
          <a:extLst>
            <a:ext uri="{FF2B5EF4-FFF2-40B4-BE49-F238E27FC236}">
              <a16:creationId xmlns:a16="http://schemas.microsoft.com/office/drawing/2014/main" id="{00000000-0008-0000-0500-000064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05" name="Text Box 604">
          <a:extLst>
            <a:ext uri="{FF2B5EF4-FFF2-40B4-BE49-F238E27FC236}">
              <a16:creationId xmlns:a16="http://schemas.microsoft.com/office/drawing/2014/main" id="{00000000-0008-0000-0500-000065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06" name="Text Box 605">
          <a:extLst>
            <a:ext uri="{FF2B5EF4-FFF2-40B4-BE49-F238E27FC236}">
              <a16:creationId xmlns:a16="http://schemas.microsoft.com/office/drawing/2014/main" id="{00000000-0008-0000-0500-000066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07" name="Text Box 606">
          <a:extLst>
            <a:ext uri="{FF2B5EF4-FFF2-40B4-BE49-F238E27FC236}">
              <a16:creationId xmlns:a16="http://schemas.microsoft.com/office/drawing/2014/main" id="{00000000-0008-0000-0500-000067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08" name="Text Box 607">
          <a:extLst>
            <a:ext uri="{FF2B5EF4-FFF2-40B4-BE49-F238E27FC236}">
              <a16:creationId xmlns:a16="http://schemas.microsoft.com/office/drawing/2014/main" id="{00000000-0008-0000-0500-000068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09" name="Text Box 608">
          <a:extLst>
            <a:ext uri="{FF2B5EF4-FFF2-40B4-BE49-F238E27FC236}">
              <a16:creationId xmlns:a16="http://schemas.microsoft.com/office/drawing/2014/main" id="{00000000-0008-0000-0500-000069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10" name="Text Box 609">
          <a:extLst>
            <a:ext uri="{FF2B5EF4-FFF2-40B4-BE49-F238E27FC236}">
              <a16:creationId xmlns:a16="http://schemas.microsoft.com/office/drawing/2014/main" id="{00000000-0008-0000-0500-00006A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11" name="Text Box 610">
          <a:extLst>
            <a:ext uri="{FF2B5EF4-FFF2-40B4-BE49-F238E27FC236}">
              <a16:creationId xmlns:a16="http://schemas.microsoft.com/office/drawing/2014/main" id="{00000000-0008-0000-0500-00006B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12" name="Text Box 611">
          <a:extLst>
            <a:ext uri="{FF2B5EF4-FFF2-40B4-BE49-F238E27FC236}">
              <a16:creationId xmlns:a16="http://schemas.microsoft.com/office/drawing/2014/main" id="{00000000-0008-0000-0500-00006C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13" name="Text Box 612">
          <a:extLst>
            <a:ext uri="{FF2B5EF4-FFF2-40B4-BE49-F238E27FC236}">
              <a16:creationId xmlns:a16="http://schemas.microsoft.com/office/drawing/2014/main" id="{00000000-0008-0000-0500-00006D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14" name="Text Box 613">
          <a:extLst>
            <a:ext uri="{FF2B5EF4-FFF2-40B4-BE49-F238E27FC236}">
              <a16:creationId xmlns:a16="http://schemas.microsoft.com/office/drawing/2014/main" id="{00000000-0008-0000-0500-00006E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15" name="Text Box 614">
          <a:extLst>
            <a:ext uri="{FF2B5EF4-FFF2-40B4-BE49-F238E27FC236}">
              <a16:creationId xmlns:a16="http://schemas.microsoft.com/office/drawing/2014/main" id="{00000000-0008-0000-0500-00006F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16" name="Text Box 615">
          <a:extLst>
            <a:ext uri="{FF2B5EF4-FFF2-40B4-BE49-F238E27FC236}">
              <a16:creationId xmlns:a16="http://schemas.microsoft.com/office/drawing/2014/main" id="{00000000-0008-0000-0500-000070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17" name="Text Box 616">
          <a:extLst>
            <a:ext uri="{FF2B5EF4-FFF2-40B4-BE49-F238E27FC236}">
              <a16:creationId xmlns:a16="http://schemas.microsoft.com/office/drawing/2014/main" id="{00000000-0008-0000-0500-000071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18" name="Text Box 617">
          <a:extLst>
            <a:ext uri="{FF2B5EF4-FFF2-40B4-BE49-F238E27FC236}">
              <a16:creationId xmlns:a16="http://schemas.microsoft.com/office/drawing/2014/main" id="{00000000-0008-0000-0500-000072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19" name="Text Box 618">
          <a:extLst>
            <a:ext uri="{FF2B5EF4-FFF2-40B4-BE49-F238E27FC236}">
              <a16:creationId xmlns:a16="http://schemas.microsoft.com/office/drawing/2014/main" id="{00000000-0008-0000-0500-000073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20" name="Text Box 619">
          <a:extLst>
            <a:ext uri="{FF2B5EF4-FFF2-40B4-BE49-F238E27FC236}">
              <a16:creationId xmlns:a16="http://schemas.microsoft.com/office/drawing/2014/main" id="{00000000-0008-0000-0500-000074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21" name="Text Box 620">
          <a:extLst>
            <a:ext uri="{FF2B5EF4-FFF2-40B4-BE49-F238E27FC236}">
              <a16:creationId xmlns:a16="http://schemas.microsoft.com/office/drawing/2014/main" id="{00000000-0008-0000-0500-000075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22" name="Text Box 621">
          <a:extLst>
            <a:ext uri="{FF2B5EF4-FFF2-40B4-BE49-F238E27FC236}">
              <a16:creationId xmlns:a16="http://schemas.microsoft.com/office/drawing/2014/main" id="{00000000-0008-0000-0500-000076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23" name="Text Box 622">
          <a:extLst>
            <a:ext uri="{FF2B5EF4-FFF2-40B4-BE49-F238E27FC236}">
              <a16:creationId xmlns:a16="http://schemas.microsoft.com/office/drawing/2014/main" id="{00000000-0008-0000-0500-000077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24" name="Text Box 623">
          <a:extLst>
            <a:ext uri="{FF2B5EF4-FFF2-40B4-BE49-F238E27FC236}">
              <a16:creationId xmlns:a16="http://schemas.microsoft.com/office/drawing/2014/main" id="{00000000-0008-0000-0500-000078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25" name="Text Box 624">
          <a:extLst>
            <a:ext uri="{FF2B5EF4-FFF2-40B4-BE49-F238E27FC236}">
              <a16:creationId xmlns:a16="http://schemas.microsoft.com/office/drawing/2014/main" id="{00000000-0008-0000-0500-000079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26" name="Text Box 625">
          <a:extLst>
            <a:ext uri="{FF2B5EF4-FFF2-40B4-BE49-F238E27FC236}">
              <a16:creationId xmlns:a16="http://schemas.microsoft.com/office/drawing/2014/main" id="{00000000-0008-0000-0500-00007A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27" name="Text Box 626">
          <a:extLst>
            <a:ext uri="{FF2B5EF4-FFF2-40B4-BE49-F238E27FC236}">
              <a16:creationId xmlns:a16="http://schemas.microsoft.com/office/drawing/2014/main" id="{00000000-0008-0000-0500-00007B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28" name="Text Box 627">
          <a:extLst>
            <a:ext uri="{FF2B5EF4-FFF2-40B4-BE49-F238E27FC236}">
              <a16:creationId xmlns:a16="http://schemas.microsoft.com/office/drawing/2014/main" id="{00000000-0008-0000-0500-00007C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29" name="Text Box 628">
          <a:extLst>
            <a:ext uri="{FF2B5EF4-FFF2-40B4-BE49-F238E27FC236}">
              <a16:creationId xmlns:a16="http://schemas.microsoft.com/office/drawing/2014/main" id="{00000000-0008-0000-0500-00007D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30" name="Text Box 629">
          <a:extLst>
            <a:ext uri="{FF2B5EF4-FFF2-40B4-BE49-F238E27FC236}">
              <a16:creationId xmlns:a16="http://schemas.microsoft.com/office/drawing/2014/main" id="{00000000-0008-0000-0500-00007E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31" name="Text Box 630">
          <a:extLst>
            <a:ext uri="{FF2B5EF4-FFF2-40B4-BE49-F238E27FC236}">
              <a16:creationId xmlns:a16="http://schemas.microsoft.com/office/drawing/2014/main" id="{00000000-0008-0000-0500-00007F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32" name="Text Box 631">
          <a:extLst>
            <a:ext uri="{FF2B5EF4-FFF2-40B4-BE49-F238E27FC236}">
              <a16:creationId xmlns:a16="http://schemas.microsoft.com/office/drawing/2014/main" id="{00000000-0008-0000-0500-000080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33" name="Text Box 632">
          <a:extLst>
            <a:ext uri="{FF2B5EF4-FFF2-40B4-BE49-F238E27FC236}">
              <a16:creationId xmlns:a16="http://schemas.microsoft.com/office/drawing/2014/main" id="{00000000-0008-0000-0500-000081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34" name="Text Box 633">
          <a:extLst>
            <a:ext uri="{FF2B5EF4-FFF2-40B4-BE49-F238E27FC236}">
              <a16:creationId xmlns:a16="http://schemas.microsoft.com/office/drawing/2014/main" id="{00000000-0008-0000-0500-000082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35" name="Text Box 634">
          <a:extLst>
            <a:ext uri="{FF2B5EF4-FFF2-40B4-BE49-F238E27FC236}">
              <a16:creationId xmlns:a16="http://schemas.microsoft.com/office/drawing/2014/main" id="{00000000-0008-0000-0500-000083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36" name="Text Box 635">
          <a:extLst>
            <a:ext uri="{FF2B5EF4-FFF2-40B4-BE49-F238E27FC236}">
              <a16:creationId xmlns:a16="http://schemas.microsoft.com/office/drawing/2014/main" id="{00000000-0008-0000-0500-000084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37" name="Text Box 636">
          <a:extLst>
            <a:ext uri="{FF2B5EF4-FFF2-40B4-BE49-F238E27FC236}">
              <a16:creationId xmlns:a16="http://schemas.microsoft.com/office/drawing/2014/main" id="{00000000-0008-0000-0500-000085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38" name="Text Box 637">
          <a:extLst>
            <a:ext uri="{FF2B5EF4-FFF2-40B4-BE49-F238E27FC236}">
              <a16:creationId xmlns:a16="http://schemas.microsoft.com/office/drawing/2014/main" id="{00000000-0008-0000-0500-000086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39" name="Text Box 638">
          <a:extLst>
            <a:ext uri="{FF2B5EF4-FFF2-40B4-BE49-F238E27FC236}">
              <a16:creationId xmlns:a16="http://schemas.microsoft.com/office/drawing/2014/main" id="{00000000-0008-0000-0500-000087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40" name="Text Box 639">
          <a:extLst>
            <a:ext uri="{FF2B5EF4-FFF2-40B4-BE49-F238E27FC236}">
              <a16:creationId xmlns:a16="http://schemas.microsoft.com/office/drawing/2014/main" id="{00000000-0008-0000-0500-000088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41" name="Text Box 640">
          <a:extLst>
            <a:ext uri="{FF2B5EF4-FFF2-40B4-BE49-F238E27FC236}">
              <a16:creationId xmlns:a16="http://schemas.microsoft.com/office/drawing/2014/main" id="{00000000-0008-0000-0500-000089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42" name="Text Box 641">
          <a:extLst>
            <a:ext uri="{FF2B5EF4-FFF2-40B4-BE49-F238E27FC236}">
              <a16:creationId xmlns:a16="http://schemas.microsoft.com/office/drawing/2014/main" id="{00000000-0008-0000-0500-00008A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43" name="Text Box 642">
          <a:extLst>
            <a:ext uri="{FF2B5EF4-FFF2-40B4-BE49-F238E27FC236}">
              <a16:creationId xmlns:a16="http://schemas.microsoft.com/office/drawing/2014/main" id="{00000000-0008-0000-0500-00008B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44" name="Text Box 643">
          <a:extLst>
            <a:ext uri="{FF2B5EF4-FFF2-40B4-BE49-F238E27FC236}">
              <a16:creationId xmlns:a16="http://schemas.microsoft.com/office/drawing/2014/main" id="{00000000-0008-0000-0500-00008C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45" name="Text Box 644">
          <a:extLst>
            <a:ext uri="{FF2B5EF4-FFF2-40B4-BE49-F238E27FC236}">
              <a16:creationId xmlns:a16="http://schemas.microsoft.com/office/drawing/2014/main" id="{00000000-0008-0000-0500-00008D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46" name="Text Box 645">
          <a:extLst>
            <a:ext uri="{FF2B5EF4-FFF2-40B4-BE49-F238E27FC236}">
              <a16:creationId xmlns:a16="http://schemas.microsoft.com/office/drawing/2014/main" id="{00000000-0008-0000-0500-00008E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47" name="Text Box 646">
          <a:extLst>
            <a:ext uri="{FF2B5EF4-FFF2-40B4-BE49-F238E27FC236}">
              <a16:creationId xmlns:a16="http://schemas.microsoft.com/office/drawing/2014/main" id="{00000000-0008-0000-0500-00008F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48" name="Text Box 647">
          <a:extLst>
            <a:ext uri="{FF2B5EF4-FFF2-40B4-BE49-F238E27FC236}">
              <a16:creationId xmlns:a16="http://schemas.microsoft.com/office/drawing/2014/main" id="{00000000-0008-0000-0500-000090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49" name="Text Box 648">
          <a:extLst>
            <a:ext uri="{FF2B5EF4-FFF2-40B4-BE49-F238E27FC236}">
              <a16:creationId xmlns:a16="http://schemas.microsoft.com/office/drawing/2014/main" id="{00000000-0008-0000-0500-000091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50" name="Text Box 649">
          <a:extLst>
            <a:ext uri="{FF2B5EF4-FFF2-40B4-BE49-F238E27FC236}">
              <a16:creationId xmlns:a16="http://schemas.microsoft.com/office/drawing/2014/main" id="{00000000-0008-0000-0500-000092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51" name="Text Box 650">
          <a:extLst>
            <a:ext uri="{FF2B5EF4-FFF2-40B4-BE49-F238E27FC236}">
              <a16:creationId xmlns:a16="http://schemas.microsoft.com/office/drawing/2014/main" id="{00000000-0008-0000-0500-000093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52" name="Text Box 651">
          <a:extLst>
            <a:ext uri="{FF2B5EF4-FFF2-40B4-BE49-F238E27FC236}">
              <a16:creationId xmlns:a16="http://schemas.microsoft.com/office/drawing/2014/main" id="{00000000-0008-0000-0500-000094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53" name="Text Box 652">
          <a:extLst>
            <a:ext uri="{FF2B5EF4-FFF2-40B4-BE49-F238E27FC236}">
              <a16:creationId xmlns:a16="http://schemas.microsoft.com/office/drawing/2014/main" id="{00000000-0008-0000-0500-000095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54" name="Text Box 653">
          <a:extLst>
            <a:ext uri="{FF2B5EF4-FFF2-40B4-BE49-F238E27FC236}">
              <a16:creationId xmlns:a16="http://schemas.microsoft.com/office/drawing/2014/main" id="{00000000-0008-0000-0500-000096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55" name="Text Box 654">
          <a:extLst>
            <a:ext uri="{FF2B5EF4-FFF2-40B4-BE49-F238E27FC236}">
              <a16:creationId xmlns:a16="http://schemas.microsoft.com/office/drawing/2014/main" id="{00000000-0008-0000-0500-000097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56" name="Text Box 655">
          <a:extLst>
            <a:ext uri="{FF2B5EF4-FFF2-40B4-BE49-F238E27FC236}">
              <a16:creationId xmlns:a16="http://schemas.microsoft.com/office/drawing/2014/main" id="{00000000-0008-0000-0500-000098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57" name="Text Box 656">
          <a:extLst>
            <a:ext uri="{FF2B5EF4-FFF2-40B4-BE49-F238E27FC236}">
              <a16:creationId xmlns:a16="http://schemas.microsoft.com/office/drawing/2014/main" id="{00000000-0008-0000-0500-000099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58" name="Text Box 657">
          <a:extLst>
            <a:ext uri="{FF2B5EF4-FFF2-40B4-BE49-F238E27FC236}">
              <a16:creationId xmlns:a16="http://schemas.microsoft.com/office/drawing/2014/main" id="{00000000-0008-0000-0500-00009A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59" name="Text Box 658">
          <a:extLst>
            <a:ext uri="{FF2B5EF4-FFF2-40B4-BE49-F238E27FC236}">
              <a16:creationId xmlns:a16="http://schemas.microsoft.com/office/drawing/2014/main" id="{00000000-0008-0000-0500-00009B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60" name="Text Box 659">
          <a:extLst>
            <a:ext uri="{FF2B5EF4-FFF2-40B4-BE49-F238E27FC236}">
              <a16:creationId xmlns:a16="http://schemas.microsoft.com/office/drawing/2014/main" id="{00000000-0008-0000-0500-00009C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61" name="Text Box 660">
          <a:extLst>
            <a:ext uri="{FF2B5EF4-FFF2-40B4-BE49-F238E27FC236}">
              <a16:creationId xmlns:a16="http://schemas.microsoft.com/office/drawing/2014/main" id="{00000000-0008-0000-0500-00009D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62" name="Text Box 661">
          <a:extLst>
            <a:ext uri="{FF2B5EF4-FFF2-40B4-BE49-F238E27FC236}">
              <a16:creationId xmlns:a16="http://schemas.microsoft.com/office/drawing/2014/main" id="{00000000-0008-0000-0500-00009E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63" name="Text Box 662">
          <a:extLst>
            <a:ext uri="{FF2B5EF4-FFF2-40B4-BE49-F238E27FC236}">
              <a16:creationId xmlns:a16="http://schemas.microsoft.com/office/drawing/2014/main" id="{00000000-0008-0000-0500-00009F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64" name="Text Box 663">
          <a:extLst>
            <a:ext uri="{FF2B5EF4-FFF2-40B4-BE49-F238E27FC236}">
              <a16:creationId xmlns:a16="http://schemas.microsoft.com/office/drawing/2014/main" id="{00000000-0008-0000-0500-0000A0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65" name="Text Box 664">
          <a:extLst>
            <a:ext uri="{FF2B5EF4-FFF2-40B4-BE49-F238E27FC236}">
              <a16:creationId xmlns:a16="http://schemas.microsoft.com/office/drawing/2014/main" id="{00000000-0008-0000-0500-0000A1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66" name="Text Box 665">
          <a:extLst>
            <a:ext uri="{FF2B5EF4-FFF2-40B4-BE49-F238E27FC236}">
              <a16:creationId xmlns:a16="http://schemas.microsoft.com/office/drawing/2014/main" id="{00000000-0008-0000-0500-0000A2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67" name="Text Box 666">
          <a:extLst>
            <a:ext uri="{FF2B5EF4-FFF2-40B4-BE49-F238E27FC236}">
              <a16:creationId xmlns:a16="http://schemas.microsoft.com/office/drawing/2014/main" id="{00000000-0008-0000-0500-0000A3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68" name="Text Box 667">
          <a:extLst>
            <a:ext uri="{FF2B5EF4-FFF2-40B4-BE49-F238E27FC236}">
              <a16:creationId xmlns:a16="http://schemas.microsoft.com/office/drawing/2014/main" id="{00000000-0008-0000-0500-0000A4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69" name="Text Box 668">
          <a:extLst>
            <a:ext uri="{FF2B5EF4-FFF2-40B4-BE49-F238E27FC236}">
              <a16:creationId xmlns:a16="http://schemas.microsoft.com/office/drawing/2014/main" id="{00000000-0008-0000-0500-0000A5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70" name="Text Box 669">
          <a:extLst>
            <a:ext uri="{FF2B5EF4-FFF2-40B4-BE49-F238E27FC236}">
              <a16:creationId xmlns:a16="http://schemas.microsoft.com/office/drawing/2014/main" id="{00000000-0008-0000-0500-0000A6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71" name="Text Box 670">
          <a:extLst>
            <a:ext uri="{FF2B5EF4-FFF2-40B4-BE49-F238E27FC236}">
              <a16:creationId xmlns:a16="http://schemas.microsoft.com/office/drawing/2014/main" id="{00000000-0008-0000-0500-0000A7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72" name="Text Box 671">
          <a:extLst>
            <a:ext uri="{FF2B5EF4-FFF2-40B4-BE49-F238E27FC236}">
              <a16:creationId xmlns:a16="http://schemas.microsoft.com/office/drawing/2014/main" id="{00000000-0008-0000-0500-0000A8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73" name="Text Box 672">
          <a:extLst>
            <a:ext uri="{FF2B5EF4-FFF2-40B4-BE49-F238E27FC236}">
              <a16:creationId xmlns:a16="http://schemas.microsoft.com/office/drawing/2014/main" id="{00000000-0008-0000-0500-0000A9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74" name="Text Box 673">
          <a:extLst>
            <a:ext uri="{FF2B5EF4-FFF2-40B4-BE49-F238E27FC236}">
              <a16:creationId xmlns:a16="http://schemas.microsoft.com/office/drawing/2014/main" id="{00000000-0008-0000-0500-0000AA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75" name="Text Box 674">
          <a:extLst>
            <a:ext uri="{FF2B5EF4-FFF2-40B4-BE49-F238E27FC236}">
              <a16:creationId xmlns:a16="http://schemas.microsoft.com/office/drawing/2014/main" id="{00000000-0008-0000-0500-0000AB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76" name="Text Box 675">
          <a:extLst>
            <a:ext uri="{FF2B5EF4-FFF2-40B4-BE49-F238E27FC236}">
              <a16:creationId xmlns:a16="http://schemas.microsoft.com/office/drawing/2014/main" id="{00000000-0008-0000-0500-0000AC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77" name="Text Box 676">
          <a:extLst>
            <a:ext uri="{FF2B5EF4-FFF2-40B4-BE49-F238E27FC236}">
              <a16:creationId xmlns:a16="http://schemas.microsoft.com/office/drawing/2014/main" id="{00000000-0008-0000-0500-0000AD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78" name="Text Box 677">
          <a:extLst>
            <a:ext uri="{FF2B5EF4-FFF2-40B4-BE49-F238E27FC236}">
              <a16:creationId xmlns:a16="http://schemas.microsoft.com/office/drawing/2014/main" id="{00000000-0008-0000-0500-0000AE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79" name="Text Box 678">
          <a:extLst>
            <a:ext uri="{FF2B5EF4-FFF2-40B4-BE49-F238E27FC236}">
              <a16:creationId xmlns:a16="http://schemas.microsoft.com/office/drawing/2014/main" id="{00000000-0008-0000-0500-0000AF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80" name="Text Box 679">
          <a:extLst>
            <a:ext uri="{FF2B5EF4-FFF2-40B4-BE49-F238E27FC236}">
              <a16:creationId xmlns:a16="http://schemas.microsoft.com/office/drawing/2014/main" id="{00000000-0008-0000-0500-0000B0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81" name="Text Box 680">
          <a:extLst>
            <a:ext uri="{FF2B5EF4-FFF2-40B4-BE49-F238E27FC236}">
              <a16:creationId xmlns:a16="http://schemas.microsoft.com/office/drawing/2014/main" id="{00000000-0008-0000-0500-0000B1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82" name="Text Box 681">
          <a:extLst>
            <a:ext uri="{FF2B5EF4-FFF2-40B4-BE49-F238E27FC236}">
              <a16:creationId xmlns:a16="http://schemas.microsoft.com/office/drawing/2014/main" id="{00000000-0008-0000-0500-0000B2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83" name="Text Box 682">
          <a:extLst>
            <a:ext uri="{FF2B5EF4-FFF2-40B4-BE49-F238E27FC236}">
              <a16:creationId xmlns:a16="http://schemas.microsoft.com/office/drawing/2014/main" id="{00000000-0008-0000-0500-0000B3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84" name="Text Box 683">
          <a:extLst>
            <a:ext uri="{FF2B5EF4-FFF2-40B4-BE49-F238E27FC236}">
              <a16:creationId xmlns:a16="http://schemas.microsoft.com/office/drawing/2014/main" id="{00000000-0008-0000-0500-0000B4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85" name="Text Box 684">
          <a:extLst>
            <a:ext uri="{FF2B5EF4-FFF2-40B4-BE49-F238E27FC236}">
              <a16:creationId xmlns:a16="http://schemas.microsoft.com/office/drawing/2014/main" id="{00000000-0008-0000-0500-0000B5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86" name="Text Box 685">
          <a:extLst>
            <a:ext uri="{FF2B5EF4-FFF2-40B4-BE49-F238E27FC236}">
              <a16:creationId xmlns:a16="http://schemas.microsoft.com/office/drawing/2014/main" id="{00000000-0008-0000-0500-0000B6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87" name="Text Box 686">
          <a:extLst>
            <a:ext uri="{FF2B5EF4-FFF2-40B4-BE49-F238E27FC236}">
              <a16:creationId xmlns:a16="http://schemas.microsoft.com/office/drawing/2014/main" id="{00000000-0008-0000-0500-0000B7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88" name="Text Box 687">
          <a:extLst>
            <a:ext uri="{FF2B5EF4-FFF2-40B4-BE49-F238E27FC236}">
              <a16:creationId xmlns:a16="http://schemas.microsoft.com/office/drawing/2014/main" id="{00000000-0008-0000-0500-0000B8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89" name="Text Box 688">
          <a:extLst>
            <a:ext uri="{FF2B5EF4-FFF2-40B4-BE49-F238E27FC236}">
              <a16:creationId xmlns:a16="http://schemas.microsoft.com/office/drawing/2014/main" id="{00000000-0008-0000-0500-0000B9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90" name="Text Box 689">
          <a:extLst>
            <a:ext uri="{FF2B5EF4-FFF2-40B4-BE49-F238E27FC236}">
              <a16:creationId xmlns:a16="http://schemas.microsoft.com/office/drawing/2014/main" id="{00000000-0008-0000-0500-0000BA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91" name="Text Box 690">
          <a:extLst>
            <a:ext uri="{FF2B5EF4-FFF2-40B4-BE49-F238E27FC236}">
              <a16:creationId xmlns:a16="http://schemas.microsoft.com/office/drawing/2014/main" id="{00000000-0008-0000-0500-0000BB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92" name="Text Box 691">
          <a:extLst>
            <a:ext uri="{FF2B5EF4-FFF2-40B4-BE49-F238E27FC236}">
              <a16:creationId xmlns:a16="http://schemas.microsoft.com/office/drawing/2014/main" id="{00000000-0008-0000-0500-0000BC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93" name="Text Box 692">
          <a:extLst>
            <a:ext uri="{FF2B5EF4-FFF2-40B4-BE49-F238E27FC236}">
              <a16:creationId xmlns:a16="http://schemas.microsoft.com/office/drawing/2014/main" id="{00000000-0008-0000-0500-0000BD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94" name="Text Box 693">
          <a:extLst>
            <a:ext uri="{FF2B5EF4-FFF2-40B4-BE49-F238E27FC236}">
              <a16:creationId xmlns:a16="http://schemas.microsoft.com/office/drawing/2014/main" id="{00000000-0008-0000-0500-0000BE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95" name="Text Box 694">
          <a:extLst>
            <a:ext uri="{FF2B5EF4-FFF2-40B4-BE49-F238E27FC236}">
              <a16:creationId xmlns:a16="http://schemas.microsoft.com/office/drawing/2014/main" id="{00000000-0008-0000-0500-0000BF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96" name="Text Box 695">
          <a:extLst>
            <a:ext uri="{FF2B5EF4-FFF2-40B4-BE49-F238E27FC236}">
              <a16:creationId xmlns:a16="http://schemas.microsoft.com/office/drawing/2014/main" id="{00000000-0008-0000-0500-0000C0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97" name="Text Box 696">
          <a:extLst>
            <a:ext uri="{FF2B5EF4-FFF2-40B4-BE49-F238E27FC236}">
              <a16:creationId xmlns:a16="http://schemas.microsoft.com/office/drawing/2014/main" id="{00000000-0008-0000-0500-0000C1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98" name="Text Box 697">
          <a:extLst>
            <a:ext uri="{FF2B5EF4-FFF2-40B4-BE49-F238E27FC236}">
              <a16:creationId xmlns:a16="http://schemas.microsoft.com/office/drawing/2014/main" id="{00000000-0008-0000-0500-0000C2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499" name="Text Box 698">
          <a:extLst>
            <a:ext uri="{FF2B5EF4-FFF2-40B4-BE49-F238E27FC236}">
              <a16:creationId xmlns:a16="http://schemas.microsoft.com/office/drawing/2014/main" id="{00000000-0008-0000-0500-0000C3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00" name="Text Box 699">
          <a:extLst>
            <a:ext uri="{FF2B5EF4-FFF2-40B4-BE49-F238E27FC236}">
              <a16:creationId xmlns:a16="http://schemas.microsoft.com/office/drawing/2014/main" id="{00000000-0008-0000-0500-0000C4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01" name="Text Box 700">
          <a:extLst>
            <a:ext uri="{FF2B5EF4-FFF2-40B4-BE49-F238E27FC236}">
              <a16:creationId xmlns:a16="http://schemas.microsoft.com/office/drawing/2014/main" id="{00000000-0008-0000-0500-0000C5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02" name="Text Box 701">
          <a:extLst>
            <a:ext uri="{FF2B5EF4-FFF2-40B4-BE49-F238E27FC236}">
              <a16:creationId xmlns:a16="http://schemas.microsoft.com/office/drawing/2014/main" id="{00000000-0008-0000-0500-0000C6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03" name="Text Box 702">
          <a:extLst>
            <a:ext uri="{FF2B5EF4-FFF2-40B4-BE49-F238E27FC236}">
              <a16:creationId xmlns:a16="http://schemas.microsoft.com/office/drawing/2014/main" id="{00000000-0008-0000-0500-0000C7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04" name="Text Box 703">
          <a:extLst>
            <a:ext uri="{FF2B5EF4-FFF2-40B4-BE49-F238E27FC236}">
              <a16:creationId xmlns:a16="http://schemas.microsoft.com/office/drawing/2014/main" id="{00000000-0008-0000-0500-0000C8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05" name="Text Box 704">
          <a:extLst>
            <a:ext uri="{FF2B5EF4-FFF2-40B4-BE49-F238E27FC236}">
              <a16:creationId xmlns:a16="http://schemas.microsoft.com/office/drawing/2014/main" id="{00000000-0008-0000-0500-0000C9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06" name="Text Box 705">
          <a:extLst>
            <a:ext uri="{FF2B5EF4-FFF2-40B4-BE49-F238E27FC236}">
              <a16:creationId xmlns:a16="http://schemas.microsoft.com/office/drawing/2014/main" id="{00000000-0008-0000-0500-0000CA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07" name="Text Box 706">
          <a:extLst>
            <a:ext uri="{FF2B5EF4-FFF2-40B4-BE49-F238E27FC236}">
              <a16:creationId xmlns:a16="http://schemas.microsoft.com/office/drawing/2014/main" id="{00000000-0008-0000-0500-0000CB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08" name="Text Box 707">
          <a:extLst>
            <a:ext uri="{FF2B5EF4-FFF2-40B4-BE49-F238E27FC236}">
              <a16:creationId xmlns:a16="http://schemas.microsoft.com/office/drawing/2014/main" id="{00000000-0008-0000-0500-0000CC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09" name="Text Box 708">
          <a:extLst>
            <a:ext uri="{FF2B5EF4-FFF2-40B4-BE49-F238E27FC236}">
              <a16:creationId xmlns:a16="http://schemas.microsoft.com/office/drawing/2014/main" id="{00000000-0008-0000-0500-0000CD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10" name="Text Box 709">
          <a:extLst>
            <a:ext uri="{FF2B5EF4-FFF2-40B4-BE49-F238E27FC236}">
              <a16:creationId xmlns:a16="http://schemas.microsoft.com/office/drawing/2014/main" id="{00000000-0008-0000-0500-0000CE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11" name="Text Box 710">
          <a:extLst>
            <a:ext uri="{FF2B5EF4-FFF2-40B4-BE49-F238E27FC236}">
              <a16:creationId xmlns:a16="http://schemas.microsoft.com/office/drawing/2014/main" id="{00000000-0008-0000-0500-0000CF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12" name="Text Box 711">
          <a:extLst>
            <a:ext uri="{FF2B5EF4-FFF2-40B4-BE49-F238E27FC236}">
              <a16:creationId xmlns:a16="http://schemas.microsoft.com/office/drawing/2014/main" id="{00000000-0008-0000-0500-0000D0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13" name="Text Box 712">
          <a:extLst>
            <a:ext uri="{FF2B5EF4-FFF2-40B4-BE49-F238E27FC236}">
              <a16:creationId xmlns:a16="http://schemas.microsoft.com/office/drawing/2014/main" id="{00000000-0008-0000-0500-0000D1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14" name="Text Box 713">
          <a:extLst>
            <a:ext uri="{FF2B5EF4-FFF2-40B4-BE49-F238E27FC236}">
              <a16:creationId xmlns:a16="http://schemas.microsoft.com/office/drawing/2014/main" id="{00000000-0008-0000-0500-0000D2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15" name="Text Box 714">
          <a:extLst>
            <a:ext uri="{FF2B5EF4-FFF2-40B4-BE49-F238E27FC236}">
              <a16:creationId xmlns:a16="http://schemas.microsoft.com/office/drawing/2014/main" id="{00000000-0008-0000-0500-0000D3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16" name="Text Box 715">
          <a:extLst>
            <a:ext uri="{FF2B5EF4-FFF2-40B4-BE49-F238E27FC236}">
              <a16:creationId xmlns:a16="http://schemas.microsoft.com/office/drawing/2014/main" id="{00000000-0008-0000-0500-0000D4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17" name="Text Box 716">
          <a:extLst>
            <a:ext uri="{FF2B5EF4-FFF2-40B4-BE49-F238E27FC236}">
              <a16:creationId xmlns:a16="http://schemas.microsoft.com/office/drawing/2014/main" id="{00000000-0008-0000-0500-0000D5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18" name="Text Box 717">
          <a:extLst>
            <a:ext uri="{FF2B5EF4-FFF2-40B4-BE49-F238E27FC236}">
              <a16:creationId xmlns:a16="http://schemas.microsoft.com/office/drawing/2014/main" id="{00000000-0008-0000-0500-0000D6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19" name="Text Box 718">
          <a:extLst>
            <a:ext uri="{FF2B5EF4-FFF2-40B4-BE49-F238E27FC236}">
              <a16:creationId xmlns:a16="http://schemas.microsoft.com/office/drawing/2014/main" id="{00000000-0008-0000-0500-0000D7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20" name="Text Box 719">
          <a:extLst>
            <a:ext uri="{FF2B5EF4-FFF2-40B4-BE49-F238E27FC236}">
              <a16:creationId xmlns:a16="http://schemas.microsoft.com/office/drawing/2014/main" id="{00000000-0008-0000-0500-0000D8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21" name="Text Box 720">
          <a:extLst>
            <a:ext uri="{FF2B5EF4-FFF2-40B4-BE49-F238E27FC236}">
              <a16:creationId xmlns:a16="http://schemas.microsoft.com/office/drawing/2014/main" id="{00000000-0008-0000-0500-0000D9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22" name="Text Box 721">
          <a:extLst>
            <a:ext uri="{FF2B5EF4-FFF2-40B4-BE49-F238E27FC236}">
              <a16:creationId xmlns:a16="http://schemas.microsoft.com/office/drawing/2014/main" id="{00000000-0008-0000-0500-0000DA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23" name="Text Box 722">
          <a:extLst>
            <a:ext uri="{FF2B5EF4-FFF2-40B4-BE49-F238E27FC236}">
              <a16:creationId xmlns:a16="http://schemas.microsoft.com/office/drawing/2014/main" id="{00000000-0008-0000-0500-0000DB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24" name="Text Box 723">
          <a:extLst>
            <a:ext uri="{FF2B5EF4-FFF2-40B4-BE49-F238E27FC236}">
              <a16:creationId xmlns:a16="http://schemas.microsoft.com/office/drawing/2014/main" id="{00000000-0008-0000-0500-0000DC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25" name="Text Box 724">
          <a:extLst>
            <a:ext uri="{FF2B5EF4-FFF2-40B4-BE49-F238E27FC236}">
              <a16:creationId xmlns:a16="http://schemas.microsoft.com/office/drawing/2014/main" id="{00000000-0008-0000-0500-0000DD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26" name="Text Box 725">
          <a:extLst>
            <a:ext uri="{FF2B5EF4-FFF2-40B4-BE49-F238E27FC236}">
              <a16:creationId xmlns:a16="http://schemas.microsoft.com/office/drawing/2014/main" id="{00000000-0008-0000-0500-0000DE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27" name="Text Box 726">
          <a:extLst>
            <a:ext uri="{FF2B5EF4-FFF2-40B4-BE49-F238E27FC236}">
              <a16:creationId xmlns:a16="http://schemas.microsoft.com/office/drawing/2014/main" id="{00000000-0008-0000-0500-0000DF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28" name="Text Box 727">
          <a:extLst>
            <a:ext uri="{FF2B5EF4-FFF2-40B4-BE49-F238E27FC236}">
              <a16:creationId xmlns:a16="http://schemas.microsoft.com/office/drawing/2014/main" id="{00000000-0008-0000-0500-0000E0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29" name="Text Box 728">
          <a:extLst>
            <a:ext uri="{FF2B5EF4-FFF2-40B4-BE49-F238E27FC236}">
              <a16:creationId xmlns:a16="http://schemas.microsoft.com/office/drawing/2014/main" id="{00000000-0008-0000-0500-0000E1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30" name="Text Box 729">
          <a:extLst>
            <a:ext uri="{FF2B5EF4-FFF2-40B4-BE49-F238E27FC236}">
              <a16:creationId xmlns:a16="http://schemas.microsoft.com/office/drawing/2014/main" id="{00000000-0008-0000-0500-0000E2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31" name="Text Box 730">
          <a:extLst>
            <a:ext uri="{FF2B5EF4-FFF2-40B4-BE49-F238E27FC236}">
              <a16:creationId xmlns:a16="http://schemas.microsoft.com/office/drawing/2014/main" id="{00000000-0008-0000-0500-0000E3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32" name="Text Box 731">
          <a:extLst>
            <a:ext uri="{FF2B5EF4-FFF2-40B4-BE49-F238E27FC236}">
              <a16:creationId xmlns:a16="http://schemas.microsoft.com/office/drawing/2014/main" id="{00000000-0008-0000-0500-0000E4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33" name="Text Box 732">
          <a:extLst>
            <a:ext uri="{FF2B5EF4-FFF2-40B4-BE49-F238E27FC236}">
              <a16:creationId xmlns:a16="http://schemas.microsoft.com/office/drawing/2014/main" id="{00000000-0008-0000-0500-0000E5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34" name="Text Box 733">
          <a:extLst>
            <a:ext uri="{FF2B5EF4-FFF2-40B4-BE49-F238E27FC236}">
              <a16:creationId xmlns:a16="http://schemas.microsoft.com/office/drawing/2014/main" id="{00000000-0008-0000-0500-0000E6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35" name="Text Box 734">
          <a:extLst>
            <a:ext uri="{FF2B5EF4-FFF2-40B4-BE49-F238E27FC236}">
              <a16:creationId xmlns:a16="http://schemas.microsoft.com/office/drawing/2014/main" id="{00000000-0008-0000-0500-0000E7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36" name="Text Box 735">
          <a:extLst>
            <a:ext uri="{FF2B5EF4-FFF2-40B4-BE49-F238E27FC236}">
              <a16:creationId xmlns:a16="http://schemas.microsoft.com/office/drawing/2014/main" id="{00000000-0008-0000-0500-0000E8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37" name="Text Box 736">
          <a:extLst>
            <a:ext uri="{FF2B5EF4-FFF2-40B4-BE49-F238E27FC236}">
              <a16:creationId xmlns:a16="http://schemas.microsoft.com/office/drawing/2014/main" id="{00000000-0008-0000-0500-0000E9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38" name="Text Box 737">
          <a:extLst>
            <a:ext uri="{FF2B5EF4-FFF2-40B4-BE49-F238E27FC236}">
              <a16:creationId xmlns:a16="http://schemas.microsoft.com/office/drawing/2014/main" id="{00000000-0008-0000-0500-0000EA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39" name="Text Box 738">
          <a:extLst>
            <a:ext uri="{FF2B5EF4-FFF2-40B4-BE49-F238E27FC236}">
              <a16:creationId xmlns:a16="http://schemas.microsoft.com/office/drawing/2014/main" id="{00000000-0008-0000-0500-0000EB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40" name="Text Box 739">
          <a:extLst>
            <a:ext uri="{FF2B5EF4-FFF2-40B4-BE49-F238E27FC236}">
              <a16:creationId xmlns:a16="http://schemas.microsoft.com/office/drawing/2014/main" id="{00000000-0008-0000-0500-0000EC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41" name="Text Box 740">
          <a:extLst>
            <a:ext uri="{FF2B5EF4-FFF2-40B4-BE49-F238E27FC236}">
              <a16:creationId xmlns:a16="http://schemas.microsoft.com/office/drawing/2014/main" id="{00000000-0008-0000-0500-0000ED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42" name="Text Box 741">
          <a:extLst>
            <a:ext uri="{FF2B5EF4-FFF2-40B4-BE49-F238E27FC236}">
              <a16:creationId xmlns:a16="http://schemas.microsoft.com/office/drawing/2014/main" id="{00000000-0008-0000-0500-0000EE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43" name="Text Box 742">
          <a:extLst>
            <a:ext uri="{FF2B5EF4-FFF2-40B4-BE49-F238E27FC236}">
              <a16:creationId xmlns:a16="http://schemas.microsoft.com/office/drawing/2014/main" id="{00000000-0008-0000-0500-0000EF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44" name="Text Box 743">
          <a:extLst>
            <a:ext uri="{FF2B5EF4-FFF2-40B4-BE49-F238E27FC236}">
              <a16:creationId xmlns:a16="http://schemas.microsoft.com/office/drawing/2014/main" id="{00000000-0008-0000-0500-0000F0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45" name="Text Box 744">
          <a:extLst>
            <a:ext uri="{FF2B5EF4-FFF2-40B4-BE49-F238E27FC236}">
              <a16:creationId xmlns:a16="http://schemas.microsoft.com/office/drawing/2014/main" id="{00000000-0008-0000-0500-0000F1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46" name="Text Box 745">
          <a:extLst>
            <a:ext uri="{FF2B5EF4-FFF2-40B4-BE49-F238E27FC236}">
              <a16:creationId xmlns:a16="http://schemas.microsoft.com/office/drawing/2014/main" id="{00000000-0008-0000-0500-0000F2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47" name="Text Box 746">
          <a:extLst>
            <a:ext uri="{FF2B5EF4-FFF2-40B4-BE49-F238E27FC236}">
              <a16:creationId xmlns:a16="http://schemas.microsoft.com/office/drawing/2014/main" id="{00000000-0008-0000-0500-0000F3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48" name="Text Box 747">
          <a:extLst>
            <a:ext uri="{FF2B5EF4-FFF2-40B4-BE49-F238E27FC236}">
              <a16:creationId xmlns:a16="http://schemas.microsoft.com/office/drawing/2014/main" id="{00000000-0008-0000-0500-0000F4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49" name="Text Box 748">
          <a:extLst>
            <a:ext uri="{FF2B5EF4-FFF2-40B4-BE49-F238E27FC236}">
              <a16:creationId xmlns:a16="http://schemas.microsoft.com/office/drawing/2014/main" id="{00000000-0008-0000-0500-0000F5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50" name="Text Box 749">
          <a:extLst>
            <a:ext uri="{FF2B5EF4-FFF2-40B4-BE49-F238E27FC236}">
              <a16:creationId xmlns:a16="http://schemas.microsoft.com/office/drawing/2014/main" id="{00000000-0008-0000-0500-0000F6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51" name="Text Box 750">
          <a:extLst>
            <a:ext uri="{FF2B5EF4-FFF2-40B4-BE49-F238E27FC236}">
              <a16:creationId xmlns:a16="http://schemas.microsoft.com/office/drawing/2014/main" id="{00000000-0008-0000-0500-0000F7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52" name="Text Box 751">
          <a:extLst>
            <a:ext uri="{FF2B5EF4-FFF2-40B4-BE49-F238E27FC236}">
              <a16:creationId xmlns:a16="http://schemas.microsoft.com/office/drawing/2014/main" id="{00000000-0008-0000-0500-0000F8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53" name="Text Box 752">
          <a:extLst>
            <a:ext uri="{FF2B5EF4-FFF2-40B4-BE49-F238E27FC236}">
              <a16:creationId xmlns:a16="http://schemas.microsoft.com/office/drawing/2014/main" id="{00000000-0008-0000-0500-0000F9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54" name="Text Box 753">
          <a:extLst>
            <a:ext uri="{FF2B5EF4-FFF2-40B4-BE49-F238E27FC236}">
              <a16:creationId xmlns:a16="http://schemas.microsoft.com/office/drawing/2014/main" id="{00000000-0008-0000-0500-0000FA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55" name="Text Box 754">
          <a:extLst>
            <a:ext uri="{FF2B5EF4-FFF2-40B4-BE49-F238E27FC236}">
              <a16:creationId xmlns:a16="http://schemas.microsoft.com/office/drawing/2014/main" id="{00000000-0008-0000-0500-0000FB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56" name="Text Box 755">
          <a:extLst>
            <a:ext uri="{FF2B5EF4-FFF2-40B4-BE49-F238E27FC236}">
              <a16:creationId xmlns:a16="http://schemas.microsoft.com/office/drawing/2014/main" id="{00000000-0008-0000-0500-0000FC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57" name="Text Box 756">
          <a:extLst>
            <a:ext uri="{FF2B5EF4-FFF2-40B4-BE49-F238E27FC236}">
              <a16:creationId xmlns:a16="http://schemas.microsoft.com/office/drawing/2014/main" id="{00000000-0008-0000-0500-0000FD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58" name="Text Box 757">
          <a:extLst>
            <a:ext uri="{FF2B5EF4-FFF2-40B4-BE49-F238E27FC236}">
              <a16:creationId xmlns:a16="http://schemas.microsoft.com/office/drawing/2014/main" id="{00000000-0008-0000-0500-0000FE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59" name="Text Box 758">
          <a:extLst>
            <a:ext uri="{FF2B5EF4-FFF2-40B4-BE49-F238E27FC236}">
              <a16:creationId xmlns:a16="http://schemas.microsoft.com/office/drawing/2014/main" id="{00000000-0008-0000-0500-0000FF09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60" name="Text Box 759">
          <a:extLst>
            <a:ext uri="{FF2B5EF4-FFF2-40B4-BE49-F238E27FC236}">
              <a16:creationId xmlns:a16="http://schemas.microsoft.com/office/drawing/2014/main" id="{00000000-0008-0000-0500-000000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61" name="Text Box 760">
          <a:extLst>
            <a:ext uri="{FF2B5EF4-FFF2-40B4-BE49-F238E27FC236}">
              <a16:creationId xmlns:a16="http://schemas.microsoft.com/office/drawing/2014/main" id="{00000000-0008-0000-0500-000001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62" name="Text Box 761">
          <a:extLst>
            <a:ext uri="{FF2B5EF4-FFF2-40B4-BE49-F238E27FC236}">
              <a16:creationId xmlns:a16="http://schemas.microsoft.com/office/drawing/2014/main" id="{00000000-0008-0000-0500-000002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63" name="Text Box 762">
          <a:extLst>
            <a:ext uri="{FF2B5EF4-FFF2-40B4-BE49-F238E27FC236}">
              <a16:creationId xmlns:a16="http://schemas.microsoft.com/office/drawing/2014/main" id="{00000000-0008-0000-0500-000003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64" name="Text Box 763">
          <a:extLst>
            <a:ext uri="{FF2B5EF4-FFF2-40B4-BE49-F238E27FC236}">
              <a16:creationId xmlns:a16="http://schemas.microsoft.com/office/drawing/2014/main" id="{00000000-0008-0000-0500-000004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65" name="Text Box 764">
          <a:extLst>
            <a:ext uri="{FF2B5EF4-FFF2-40B4-BE49-F238E27FC236}">
              <a16:creationId xmlns:a16="http://schemas.microsoft.com/office/drawing/2014/main" id="{00000000-0008-0000-0500-000005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66" name="Text Box 765">
          <a:extLst>
            <a:ext uri="{FF2B5EF4-FFF2-40B4-BE49-F238E27FC236}">
              <a16:creationId xmlns:a16="http://schemas.microsoft.com/office/drawing/2014/main" id="{00000000-0008-0000-0500-000006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67" name="Text Box 766">
          <a:extLst>
            <a:ext uri="{FF2B5EF4-FFF2-40B4-BE49-F238E27FC236}">
              <a16:creationId xmlns:a16="http://schemas.microsoft.com/office/drawing/2014/main" id="{00000000-0008-0000-0500-000007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68" name="Text Box 767">
          <a:extLst>
            <a:ext uri="{FF2B5EF4-FFF2-40B4-BE49-F238E27FC236}">
              <a16:creationId xmlns:a16="http://schemas.microsoft.com/office/drawing/2014/main" id="{00000000-0008-0000-0500-000008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69" name="Text Box 768">
          <a:extLst>
            <a:ext uri="{FF2B5EF4-FFF2-40B4-BE49-F238E27FC236}">
              <a16:creationId xmlns:a16="http://schemas.microsoft.com/office/drawing/2014/main" id="{00000000-0008-0000-0500-000009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70" name="Text Box 769">
          <a:extLst>
            <a:ext uri="{FF2B5EF4-FFF2-40B4-BE49-F238E27FC236}">
              <a16:creationId xmlns:a16="http://schemas.microsoft.com/office/drawing/2014/main" id="{00000000-0008-0000-0500-00000A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71" name="Text Box 770">
          <a:extLst>
            <a:ext uri="{FF2B5EF4-FFF2-40B4-BE49-F238E27FC236}">
              <a16:creationId xmlns:a16="http://schemas.microsoft.com/office/drawing/2014/main" id="{00000000-0008-0000-0500-00000B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72" name="Text Box 771">
          <a:extLst>
            <a:ext uri="{FF2B5EF4-FFF2-40B4-BE49-F238E27FC236}">
              <a16:creationId xmlns:a16="http://schemas.microsoft.com/office/drawing/2014/main" id="{00000000-0008-0000-0500-00000C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73" name="Text Box 772">
          <a:extLst>
            <a:ext uri="{FF2B5EF4-FFF2-40B4-BE49-F238E27FC236}">
              <a16:creationId xmlns:a16="http://schemas.microsoft.com/office/drawing/2014/main" id="{00000000-0008-0000-0500-00000D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74" name="Text Box 773">
          <a:extLst>
            <a:ext uri="{FF2B5EF4-FFF2-40B4-BE49-F238E27FC236}">
              <a16:creationId xmlns:a16="http://schemas.microsoft.com/office/drawing/2014/main" id="{00000000-0008-0000-0500-00000E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75" name="Text Box 774">
          <a:extLst>
            <a:ext uri="{FF2B5EF4-FFF2-40B4-BE49-F238E27FC236}">
              <a16:creationId xmlns:a16="http://schemas.microsoft.com/office/drawing/2014/main" id="{00000000-0008-0000-0500-00000F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76" name="Text Box 775">
          <a:extLst>
            <a:ext uri="{FF2B5EF4-FFF2-40B4-BE49-F238E27FC236}">
              <a16:creationId xmlns:a16="http://schemas.microsoft.com/office/drawing/2014/main" id="{00000000-0008-0000-0500-000010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77" name="Text Box 776">
          <a:extLst>
            <a:ext uri="{FF2B5EF4-FFF2-40B4-BE49-F238E27FC236}">
              <a16:creationId xmlns:a16="http://schemas.microsoft.com/office/drawing/2014/main" id="{00000000-0008-0000-0500-000011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78" name="Text Box 777">
          <a:extLst>
            <a:ext uri="{FF2B5EF4-FFF2-40B4-BE49-F238E27FC236}">
              <a16:creationId xmlns:a16="http://schemas.microsoft.com/office/drawing/2014/main" id="{00000000-0008-0000-0500-000012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79" name="Text Box 778">
          <a:extLst>
            <a:ext uri="{FF2B5EF4-FFF2-40B4-BE49-F238E27FC236}">
              <a16:creationId xmlns:a16="http://schemas.microsoft.com/office/drawing/2014/main" id="{00000000-0008-0000-0500-000013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80" name="Text Box 779">
          <a:extLst>
            <a:ext uri="{FF2B5EF4-FFF2-40B4-BE49-F238E27FC236}">
              <a16:creationId xmlns:a16="http://schemas.microsoft.com/office/drawing/2014/main" id="{00000000-0008-0000-0500-000014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81" name="Text Box 780">
          <a:extLst>
            <a:ext uri="{FF2B5EF4-FFF2-40B4-BE49-F238E27FC236}">
              <a16:creationId xmlns:a16="http://schemas.microsoft.com/office/drawing/2014/main" id="{00000000-0008-0000-0500-000015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82" name="Text Box 781">
          <a:extLst>
            <a:ext uri="{FF2B5EF4-FFF2-40B4-BE49-F238E27FC236}">
              <a16:creationId xmlns:a16="http://schemas.microsoft.com/office/drawing/2014/main" id="{00000000-0008-0000-0500-000016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83" name="Text Box 782">
          <a:extLst>
            <a:ext uri="{FF2B5EF4-FFF2-40B4-BE49-F238E27FC236}">
              <a16:creationId xmlns:a16="http://schemas.microsoft.com/office/drawing/2014/main" id="{00000000-0008-0000-0500-000017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84" name="Text Box 783">
          <a:extLst>
            <a:ext uri="{FF2B5EF4-FFF2-40B4-BE49-F238E27FC236}">
              <a16:creationId xmlns:a16="http://schemas.microsoft.com/office/drawing/2014/main" id="{00000000-0008-0000-0500-000018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85" name="Text Box 784">
          <a:extLst>
            <a:ext uri="{FF2B5EF4-FFF2-40B4-BE49-F238E27FC236}">
              <a16:creationId xmlns:a16="http://schemas.microsoft.com/office/drawing/2014/main" id="{00000000-0008-0000-0500-000019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86" name="Text Box 785">
          <a:extLst>
            <a:ext uri="{FF2B5EF4-FFF2-40B4-BE49-F238E27FC236}">
              <a16:creationId xmlns:a16="http://schemas.microsoft.com/office/drawing/2014/main" id="{00000000-0008-0000-0500-00001A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87" name="Text Box 786">
          <a:extLst>
            <a:ext uri="{FF2B5EF4-FFF2-40B4-BE49-F238E27FC236}">
              <a16:creationId xmlns:a16="http://schemas.microsoft.com/office/drawing/2014/main" id="{00000000-0008-0000-0500-00001B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88" name="Text Box 787">
          <a:extLst>
            <a:ext uri="{FF2B5EF4-FFF2-40B4-BE49-F238E27FC236}">
              <a16:creationId xmlns:a16="http://schemas.microsoft.com/office/drawing/2014/main" id="{00000000-0008-0000-0500-00001C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89" name="Text Box 788">
          <a:extLst>
            <a:ext uri="{FF2B5EF4-FFF2-40B4-BE49-F238E27FC236}">
              <a16:creationId xmlns:a16="http://schemas.microsoft.com/office/drawing/2014/main" id="{00000000-0008-0000-0500-00001D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90" name="Text Box 789">
          <a:extLst>
            <a:ext uri="{FF2B5EF4-FFF2-40B4-BE49-F238E27FC236}">
              <a16:creationId xmlns:a16="http://schemas.microsoft.com/office/drawing/2014/main" id="{00000000-0008-0000-0500-00001E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91" name="Text Box 790">
          <a:extLst>
            <a:ext uri="{FF2B5EF4-FFF2-40B4-BE49-F238E27FC236}">
              <a16:creationId xmlns:a16="http://schemas.microsoft.com/office/drawing/2014/main" id="{00000000-0008-0000-0500-00001F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92" name="Text Box 791">
          <a:extLst>
            <a:ext uri="{FF2B5EF4-FFF2-40B4-BE49-F238E27FC236}">
              <a16:creationId xmlns:a16="http://schemas.microsoft.com/office/drawing/2014/main" id="{00000000-0008-0000-0500-000020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93" name="Text Box 792">
          <a:extLst>
            <a:ext uri="{FF2B5EF4-FFF2-40B4-BE49-F238E27FC236}">
              <a16:creationId xmlns:a16="http://schemas.microsoft.com/office/drawing/2014/main" id="{00000000-0008-0000-0500-000021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94" name="Text Box 793">
          <a:extLst>
            <a:ext uri="{FF2B5EF4-FFF2-40B4-BE49-F238E27FC236}">
              <a16:creationId xmlns:a16="http://schemas.microsoft.com/office/drawing/2014/main" id="{00000000-0008-0000-0500-000022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95" name="Text Box 794">
          <a:extLst>
            <a:ext uri="{FF2B5EF4-FFF2-40B4-BE49-F238E27FC236}">
              <a16:creationId xmlns:a16="http://schemas.microsoft.com/office/drawing/2014/main" id="{00000000-0008-0000-0500-000023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96" name="Text Box 795">
          <a:extLst>
            <a:ext uri="{FF2B5EF4-FFF2-40B4-BE49-F238E27FC236}">
              <a16:creationId xmlns:a16="http://schemas.microsoft.com/office/drawing/2014/main" id="{00000000-0008-0000-0500-000024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97" name="Text Box 796">
          <a:extLst>
            <a:ext uri="{FF2B5EF4-FFF2-40B4-BE49-F238E27FC236}">
              <a16:creationId xmlns:a16="http://schemas.microsoft.com/office/drawing/2014/main" id="{00000000-0008-0000-0500-000025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98" name="Text Box 797">
          <a:extLst>
            <a:ext uri="{FF2B5EF4-FFF2-40B4-BE49-F238E27FC236}">
              <a16:creationId xmlns:a16="http://schemas.microsoft.com/office/drawing/2014/main" id="{00000000-0008-0000-0500-000026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599" name="Text Box 798">
          <a:extLst>
            <a:ext uri="{FF2B5EF4-FFF2-40B4-BE49-F238E27FC236}">
              <a16:creationId xmlns:a16="http://schemas.microsoft.com/office/drawing/2014/main" id="{00000000-0008-0000-0500-000027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00" name="Text Box 799">
          <a:extLst>
            <a:ext uri="{FF2B5EF4-FFF2-40B4-BE49-F238E27FC236}">
              <a16:creationId xmlns:a16="http://schemas.microsoft.com/office/drawing/2014/main" id="{00000000-0008-0000-0500-000028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01" name="Text Box 800">
          <a:extLst>
            <a:ext uri="{FF2B5EF4-FFF2-40B4-BE49-F238E27FC236}">
              <a16:creationId xmlns:a16="http://schemas.microsoft.com/office/drawing/2014/main" id="{00000000-0008-0000-0500-000029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02" name="Text Box 801">
          <a:extLst>
            <a:ext uri="{FF2B5EF4-FFF2-40B4-BE49-F238E27FC236}">
              <a16:creationId xmlns:a16="http://schemas.microsoft.com/office/drawing/2014/main" id="{00000000-0008-0000-0500-00002A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03" name="Text Box 802">
          <a:extLst>
            <a:ext uri="{FF2B5EF4-FFF2-40B4-BE49-F238E27FC236}">
              <a16:creationId xmlns:a16="http://schemas.microsoft.com/office/drawing/2014/main" id="{00000000-0008-0000-0500-00002B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04" name="Text Box 803">
          <a:extLst>
            <a:ext uri="{FF2B5EF4-FFF2-40B4-BE49-F238E27FC236}">
              <a16:creationId xmlns:a16="http://schemas.microsoft.com/office/drawing/2014/main" id="{00000000-0008-0000-0500-00002C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05" name="Text Box 804">
          <a:extLst>
            <a:ext uri="{FF2B5EF4-FFF2-40B4-BE49-F238E27FC236}">
              <a16:creationId xmlns:a16="http://schemas.microsoft.com/office/drawing/2014/main" id="{00000000-0008-0000-0500-00002D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06" name="Text Box 805">
          <a:extLst>
            <a:ext uri="{FF2B5EF4-FFF2-40B4-BE49-F238E27FC236}">
              <a16:creationId xmlns:a16="http://schemas.microsoft.com/office/drawing/2014/main" id="{00000000-0008-0000-0500-00002E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07" name="Text Box 806">
          <a:extLst>
            <a:ext uri="{FF2B5EF4-FFF2-40B4-BE49-F238E27FC236}">
              <a16:creationId xmlns:a16="http://schemas.microsoft.com/office/drawing/2014/main" id="{00000000-0008-0000-0500-00002F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08" name="Text Box 807">
          <a:extLst>
            <a:ext uri="{FF2B5EF4-FFF2-40B4-BE49-F238E27FC236}">
              <a16:creationId xmlns:a16="http://schemas.microsoft.com/office/drawing/2014/main" id="{00000000-0008-0000-0500-000030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09" name="Text Box 808">
          <a:extLst>
            <a:ext uri="{FF2B5EF4-FFF2-40B4-BE49-F238E27FC236}">
              <a16:creationId xmlns:a16="http://schemas.microsoft.com/office/drawing/2014/main" id="{00000000-0008-0000-0500-000031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10" name="Text Box 809">
          <a:extLst>
            <a:ext uri="{FF2B5EF4-FFF2-40B4-BE49-F238E27FC236}">
              <a16:creationId xmlns:a16="http://schemas.microsoft.com/office/drawing/2014/main" id="{00000000-0008-0000-0500-000032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11" name="Text Box 810">
          <a:extLst>
            <a:ext uri="{FF2B5EF4-FFF2-40B4-BE49-F238E27FC236}">
              <a16:creationId xmlns:a16="http://schemas.microsoft.com/office/drawing/2014/main" id="{00000000-0008-0000-0500-000033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12" name="Text Box 811">
          <a:extLst>
            <a:ext uri="{FF2B5EF4-FFF2-40B4-BE49-F238E27FC236}">
              <a16:creationId xmlns:a16="http://schemas.microsoft.com/office/drawing/2014/main" id="{00000000-0008-0000-0500-000034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13" name="Text Box 812">
          <a:extLst>
            <a:ext uri="{FF2B5EF4-FFF2-40B4-BE49-F238E27FC236}">
              <a16:creationId xmlns:a16="http://schemas.microsoft.com/office/drawing/2014/main" id="{00000000-0008-0000-0500-000035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14" name="Text Box 813">
          <a:extLst>
            <a:ext uri="{FF2B5EF4-FFF2-40B4-BE49-F238E27FC236}">
              <a16:creationId xmlns:a16="http://schemas.microsoft.com/office/drawing/2014/main" id="{00000000-0008-0000-0500-000036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15" name="Text Box 814">
          <a:extLst>
            <a:ext uri="{FF2B5EF4-FFF2-40B4-BE49-F238E27FC236}">
              <a16:creationId xmlns:a16="http://schemas.microsoft.com/office/drawing/2014/main" id="{00000000-0008-0000-0500-000037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16" name="Text Box 815">
          <a:extLst>
            <a:ext uri="{FF2B5EF4-FFF2-40B4-BE49-F238E27FC236}">
              <a16:creationId xmlns:a16="http://schemas.microsoft.com/office/drawing/2014/main" id="{00000000-0008-0000-0500-000038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17" name="Text Box 816">
          <a:extLst>
            <a:ext uri="{FF2B5EF4-FFF2-40B4-BE49-F238E27FC236}">
              <a16:creationId xmlns:a16="http://schemas.microsoft.com/office/drawing/2014/main" id="{00000000-0008-0000-0500-000039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18" name="Text Box 817">
          <a:extLst>
            <a:ext uri="{FF2B5EF4-FFF2-40B4-BE49-F238E27FC236}">
              <a16:creationId xmlns:a16="http://schemas.microsoft.com/office/drawing/2014/main" id="{00000000-0008-0000-0500-00003A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19" name="Text Box 818">
          <a:extLst>
            <a:ext uri="{FF2B5EF4-FFF2-40B4-BE49-F238E27FC236}">
              <a16:creationId xmlns:a16="http://schemas.microsoft.com/office/drawing/2014/main" id="{00000000-0008-0000-0500-00003B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20" name="Text Box 819">
          <a:extLst>
            <a:ext uri="{FF2B5EF4-FFF2-40B4-BE49-F238E27FC236}">
              <a16:creationId xmlns:a16="http://schemas.microsoft.com/office/drawing/2014/main" id="{00000000-0008-0000-0500-00003C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21" name="Text Box 820">
          <a:extLst>
            <a:ext uri="{FF2B5EF4-FFF2-40B4-BE49-F238E27FC236}">
              <a16:creationId xmlns:a16="http://schemas.microsoft.com/office/drawing/2014/main" id="{00000000-0008-0000-0500-00003D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22" name="Text Box 821">
          <a:extLst>
            <a:ext uri="{FF2B5EF4-FFF2-40B4-BE49-F238E27FC236}">
              <a16:creationId xmlns:a16="http://schemas.microsoft.com/office/drawing/2014/main" id="{00000000-0008-0000-0500-00003E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23" name="Text Box 822">
          <a:extLst>
            <a:ext uri="{FF2B5EF4-FFF2-40B4-BE49-F238E27FC236}">
              <a16:creationId xmlns:a16="http://schemas.microsoft.com/office/drawing/2014/main" id="{00000000-0008-0000-0500-00003F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24" name="Text Box 823">
          <a:extLst>
            <a:ext uri="{FF2B5EF4-FFF2-40B4-BE49-F238E27FC236}">
              <a16:creationId xmlns:a16="http://schemas.microsoft.com/office/drawing/2014/main" id="{00000000-0008-0000-0500-000040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25" name="Text Box 824">
          <a:extLst>
            <a:ext uri="{FF2B5EF4-FFF2-40B4-BE49-F238E27FC236}">
              <a16:creationId xmlns:a16="http://schemas.microsoft.com/office/drawing/2014/main" id="{00000000-0008-0000-0500-000041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26" name="Text Box 825">
          <a:extLst>
            <a:ext uri="{FF2B5EF4-FFF2-40B4-BE49-F238E27FC236}">
              <a16:creationId xmlns:a16="http://schemas.microsoft.com/office/drawing/2014/main" id="{00000000-0008-0000-0500-000042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27" name="Text Box 826">
          <a:extLst>
            <a:ext uri="{FF2B5EF4-FFF2-40B4-BE49-F238E27FC236}">
              <a16:creationId xmlns:a16="http://schemas.microsoft.com/office/drawing/2014/main" id="{00000000-0008-0000-0500-000043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28" name="Text Box 827">
          <a:extLst>
            <a:ext uri="{FF2B5EF4-FFF2-40B4-BE49-F238E27FC236}">
              <a16:creationId xmlns:a16="http://schemas.microsoft.com/office/drawing/2014/main" id="{00000000-0008-0000-0500-000044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29" name="Text Box 828">
          <a:extLst>
            <a:ext uri="{FF2B5EF4-FFF2-40B4-BE49-F238E27FC236}">
              <a16:creationId xmlns:a16="http://schemas.microsoft.com/office/drawing/2014/main" id="{00000000-0008-0000-0500-000045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30" name="Text Box 829">
          <a:extLst>
            <a:ext uri="{FF2B5EF4-FFF2-40B4-BE49-F238E27FC236}">
              <a16:creationId xmlns:a16="http://schemas.microsoft.com/office/drawing/2014/main" id="{00000000-0008-0000-0500-000046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31" name="Text Box 830">
          <a:extLst>
            <a:ext uri="{FF2B5EF4-FFF2-40B4-BE49-F238E27FC236}">
              <a16:creationId xmlns:a16="http://schemas.microsoft.com/office/drawing/2014/main" id="{00000000-0008-0000-0500-000047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32" name="Text Box 831">
          <a:extLst>
            <a:ext uri="{FF2B5EF4-FFF2-40B4-BE49-F238E27FC236}">
              <a16:creationId xmlns:a16="http://schemas.microsoft.com/office/drawing/2014/main" id="{00000000-0008-0000-0500-000048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33" name="Text Box 832">
          <a:extLst>
            <a:ext uri="{FF2B5EF4-FFF2-40B4-BE49-F238E27FC236}">
              <a16:creationId xmlns:a16="http://schemas.microsoft.com/office/drawing/2014/main" id="{00000000-0008-0000-0500-000049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34" name="Text Box 833">
          <a:extLst>
            <a:ext uri="{FF2B5EF4-FFF2-40B4-BE49-F238E27FC236}">
              <a16:creationId xmlns:a16="http://schemas.microsoft.com/office/drawing/2014/main" id="{00000000-0008-0000-0500-00004A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35" name="Text Box 834">
          <a:extLst>
            <a:ext uri="{FF2B5EF4-FFF2-40B4-BE49-F238E27FC236}">
              <a16:creationId xmlns:a16="http://schemas.microsoft.com/office/drawing/2014/main" id="{00000000-0008-0000-0500-00004B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36" name="Text Box 835">
          <a:extLst>
            <a:ext uri="{FF2B5EF4-FFF2-40B4-BE49-F238E27FC236}">
              <a16:creationId xmlns:a16="http://schemas.microsoft.com/office/drawing/2014/main" id="{00000000-0008-0000-0500-00004C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37" name="Text Box 836">
          <a:extLst>
            <a:ext uri="{FF2B5EF4-FFF2-40B4-BE49-F238E27FC236}">
              <a16:creationId xmlns:a16="http://schemas.microsoft.com/office/drawing/2014/main" id="{00000000-0008-0000-0500-00004D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38" name="Text Box 837">
          <a:extLst>
            <a:ext uri="{FF2B5EF4-FFF2-40B4-BE49-F238E27FC236}">
              <a16:creationId xmlns:a16="http://schemas.microsoft.com/office/drawing/2014/main" id="{00000000-0008-0000-0500-00004E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39" name="Text Box 838">
          <a:extLst>
            <a:ext uri="{FF2B5EF4-FFF2-40B4-BE49-F238E27FC236}">
              <a16:creationId xmlns:a16="http://schemas.microsoft.com/office/drawing/2014/main" id="{00000000-0008-0000-0500-00004F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40" name="Text Box 839">
          <a:extLst>
            <a:ext uri="{FF2B5EF4-FFF2-40B4-BE49-F238E27FC236}">
              <a16:creationId xmlns:a16="http://schemas.microsoft.com/office/drawing/2014/main" id="{00000000-0008-0000-0500-000050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41" name="Text Box 840">
          <a:extLst>
            <a:ext uri="{FF2B5EF4-FFF2-40B4-BE49-F238E27FC236}">
              <a16:creationId xmlns:a16="http://schemas.microsoft.com/office/drawing/2014/main" id="{00000000-0008-0000-0500-000051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42" name="Text Box 841">
          <a:extLst>
            <a:ext uri="{FF2B5EF4-FFF2-40B4-BE49-F238E27FC236}">
              <a16:creationId xmlns:a16="http://schemas.microsoft.com/office/drawing/2014/main" id="{00000000-0008-0000-0500-000052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43" name="Text Box 842">
          <a:extLst>
            <a:ext uri="{FF2B5EF4-FFF2-40B4-BE49-F238E27FC236}">
              <a16:creationId xmlns:a16="http://schemas.microsoft.com/office/drawing/2014/main" id="{00000000-0008-0000-0500-000053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44" name="Text Box 843">
          <a:extLst>
            <a:ext uri="{FF2B5EF4-FFF2-40B4-BE49-F238E27FC236}">
              <a16:creationId xmlns:a16="http://schemas.microsoft.com/office/drawing/2014/main" id="{00000000-0008-0000-0500-000054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45" name="Text Box 844">
          <a:extLst>
            <a:ext uri="{FF2B5EF4-FFF2-40B4-BE49-F238E27FC236}">
              <a16:creationId xmlns:a16="http://schemas.microsoft.com/office/drawing/2014/main" id="{00000000-0008-0000-0500-000055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46" name="Text Box 845">
          <a:extLst>
            <a:ext uri="{FF2B5EF4-FFF2-40B4-BE49-F238E27FC236}">
              <a16:creationId xmlns:a16="http://schemas.microsoft.com/office/drawing/2014/main" id="{00000000-0008-0000-0500-000056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47" name="Text Box 846">
          <a:extLst>
            <a:ext uri="{FF2B5EF4-FFF2-40B4-BE49-F238E27FC236}">
              <a16:creationId xmlns:a16="http://schemas.microsoft.com/office/drawing/2014/main" id="{00000000-0008-0000-0500-000057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48" name="Text Box 847">
          <a:extLst>
            <a:ext uri="{FF2B5EF4-FFF2-40B4-BE49-F238E27FC236}">
              <a16:creationId xmlns:a16="http://schemas.microsoft.com/office/drawing/2014/main" id="{00000000-0008-0000-0500-000058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49" name="Text Box 848">
          <a:extLst>
            <a:ext uri="{FF2B5EF4-FFF2-40B4-BE49-F238E27FC236}">
              <a16:creationId xmlns:a16="http://schemas.microsoft.com/office/drawing/2014/main" id="{00000000-0008-0000-0500-000059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50" name="Text Box 849">
          <a:extLst>
            <a:ext uri="{FF2B5EF4-FFF2-40B4-BE49-F238E27FC236}">
              <a16:creationId xmlns:a16="http://schemas.microsoft.com/office/drawing/2014/main" id="{00000000-0008-0000-0500-00005A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51" name="Text Box 850">
          <a:extLst>
            <a:ext uri="{FF2B5EF4-FFF2-40B4-BE49-F238E27FC236}">
              <a16:creationId xmlns:a16="http://schemas.microsoft.com/office/drawing/2014/main" id="{00000000-0008-0000-0500-00005B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52" name="Text Box 851">
          <a:extLst>
            <a:ext uri="{FF2B5EF4-FFF2-40B4-BE49-F238E27FC236}">
              <a16:creationId xmlns:a16="http://schemas.microsoft.com/office/drawing/2014/main" id="{00000000-0008-0000-0500-00005C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53" name="Text Box 852">
          <a:extLst>
            <a:ext uri="{FF2B5EF4-FFF2-40B4-BE49-F238E27FC236}">
              <a16:creationId xmlns:a16="http://schemas.microsoft.com/office/drawing/2014/main" id="{00000000-0008-0000-0500-00005D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54" name="Text Box 853">
          <a:extLst>
            <a:ext uri="{FF2B5EF4-FFF2-40B4-BE49-F238E27FC236}">
              <a16:creationId xmlns:a16="http://schemas.microsoft.com/office/drawing/2014/main" id="{00000000-0008-0000-0500-00005E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55" name="Text Box 854">
          <a:extLst>
            <a:ext uri="{FF2B5EF4-FFF2-40B4-BE49-F238E27FC236}">
              <a16:creationId xmlns:a16="http://schemas.microsoft.com/office/drawing/2014/main" id="{00000000-0008-0000-0500-00005F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56" name="Text Box 855">
          <a:extLst>
            <a:ext uri="{FF2B5EF4-FFF2-40B4-BE49-F238E27FC236}">
              <a16:creationId xmlns:a16="http://schemas.microsoft.com/office/drawing/2014/main" id="{00000000-0008-0000-0500-000060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57" name="Text Box 856">
          <a:extLst>
            <a:ext uri="{FF2B5EF4-FFF2-40B4-BE49-F238E27FC236}">
              <a16:creationId xmlns:a16="http://schemas.microsoft.com/office/drawing/2014/main" id="{00000000-0008-0000-0500-000061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58" name="Text Box 857">
          <a:extLst>
            <a:ext uri="{FF2B5EF4-FFF2-40B4-BE49-F238E27FC236}">
              <a16:creationId xmlns:a16="http://schemas.microsoft.com/office/drawing/2014/main" id="{00000000-0008-0000-0500-000062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59" name="Text Box 858">
          <a:extLst>
            <a:ext uri="{FF2B5EF4-FFF2-40B4-BE49-F238E27FC236}">
              <a16:creationId xmlns:a16="http://schemas.microsoft.com/office/drawing/2014/main" id="{00000000-0008-0000-0500-000063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60" name="Text Box 859">
          <a:extLst>
            <a:ext uri="{FF2B5EF4-FFF2-40B4-BE49-F238E27FC236}">
              <a16:creationId xmlns:a16="http://schemas.microsoft.com/office/drawing/2014/main" id="{00000000-0008-0000-0500-000064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61" name="Text Box 860">
          <a:extLst>
            <a:ext uri="{FF2B5EF4-FFF2-40B4-BE49-F238E27FC236}">
              <a16:creationId xmlns:a16="http://schemas.microsoft.com/office/drawing/2014/main" id="{00000000-0008-0000-0500-000065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62" name="Text Box 861">
          <a:extLst>
            <a:ext uri="{FF2B5EF4-FFF2-40B4-BE49-F238E27FC236}">
              <a16:creationId xmlns:a16="http://schemas.microsoft.com/office/drawing/2014/main" id="{00000000-0008-0000-0500-000066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63" name="Text Box 862">
          <a:extLst>
            <a:ext uri="{FF2B5EF4-FFF2-40B4-BE49-F238E27FC236}">
              <a16:creationId xmlns:a16="http://schemas.microsoft.com/office/drawing/2014/main" id="{00000000-0008-0000-0500-000067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64" name="Text Box 863">
          <a:extLst>
            <a:ext uri="{FF2B5EF4-FFF2-40B4-BE49-F238E27FC236}">
              <a16:creationId xmlns:a16="http://schemas.microsoft.com/office/drawing/2014/main" id="{00000000-0008-0000-0500-000068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65" name="Text Box 864">
          <a:extLst>
            <a:ext uri="{FF2B5EF4-FFF2-40B4-BE49-F238E27FC236}">
              <a16:creationId xmlns:a16="http://schemas.microsoft.com/office/drawing/2014/main" id="{00000000-0008-0000-0500-000069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66" name="Text Box 865">
          <a:extLst>
            <a:ext uri="{FF2B5EF4-FFF2-40B4-BE49-F238E27FC236}">
              <a16:creationId xmlns:a16="http://schemas.microsoft.com/office/drawing/2014/main" id="{00000000-0008-0000-0500-00006A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67" name="Text Box 866">
          <a:extLst>
            <a:ext uri="{FF2B5EF4-FFF2-40B4-BE49-F238E27FC236}">
              <a16:creationId xmlns:a16="http://schemas.microsoft.com/office/drawing/2014/main" id="{00000000-0008-0000-0500-00006B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68" name="Text Box 867">
          <a:extLst>
            <a:ext uri="{FF2B5EF4-FFF2-40B4-BE49-F238E27FC236}">
              <a16:creationId xmlns:a16="http://schemas.microsoft.com/office/drawing/2014/main" id="{00000000-0008-0000-0500-00006C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69" name="Text Box 868">
          <a:extLst>
            <a:ext uri="{FF2B5EF4-FFF2-40B4-BE49-F238E27FC236}">
              <a16:creationId xmlns:a16="http://schemas.microsoft.com/office/drawing/2014/main" id="{00000000-0008-0000-0500-00006D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70" name="Text Box 869">
          <a:extLst>
            <a:ext uri="{FF2B5EF4-FFF2-40B4-BE49-F238E27FC236}">
              <a16:creationId xmlns:a16="http://schemas.microsoft.com/office/drawing/2014/main" id="{00000000-0008-0000-0500-00006E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71" name="Text Box 870">
          <a:extLst>
            <a:ext uri="{FF2B5EF4-FFF2-40B4-BE49-F238E27FC236}">
              <a16:creationId xmlns:a16="http://schemas.microsoft.com/office/drawing/2014/main" id="{00000000-0008-0000-0500-00006F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72" name="Text Box 871">
          <a:extLst>
            <a:ext uri="{FF2B5EF4-FFF2-40B4-BE49-F238E27FC236}">
              <a16:creationId xmlns:a16="http://schemas.microsoft.com/office/drawing/2014/main" id="{00000000-0008-0000-0500-000070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73" name="Text Box 872">
          <a:extLst>
            <a:ext uri="{FF2B5EF4-FFF2-40B4-BE49-F238E27FC236}">
              <a16:creationId xmlns:a16="http://schemas.microsoft.com/office/drawing/2014/main" id="{00000000-0008-0000-0500-000071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74" name="Text Box 873">
          <a:extLst>
            <a:ext uri="{FF2B5EF4-FFF2-40B4-BE49-F238E27FC236}">
              <a16:creationId xmlns:a16="http://schemas.microsoft.com/office/drawing/2014/main" id="{00000000-0008-0000-0500-000072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75" name="Text Box 874">
          <a:extLst>
            <a:ext uri="{FF2B5EF4-FFF2-40B4-BE49-F238E27FC236}">
              <a16:creationId xmlns:a16="http://schemas.microsoft.com/office/drawing/2014/main" id="{00000000-0008-0000-0500-000073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76" name="Text Box 875">
          <a:extLst>
            <a:ext uri="{FF2B5EF4-FFF2-40B4-BE49-F238E27FC236}">
              <a16:creationId xmlns:a16="http://schemas.microsoft.com/office/drawing/2014/main" id="{00000000-0008-0000-0500-000074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77" name="Text Box 876">
          <a:extLst>
            <a:ext uri="{FF2B5EF4-FFF2-40B4-BE49-F238E27FC236}">
              <a16:creationId xmlns:a16="http://schemas.microsoft.com/office/drawing/2014/main" id="{00000000-0008-0000-0500-000075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78" name="Text Box 877">
          <a:extLst>
            <a:ext uri="{FF2B5EF4-FFF2-40B4-BE49-F238E27FC236}">
              <a16:creationId xmlns:a16="http://schemas.microsoft.com/office/drawing/2014/main" id="{00000000-0008-0000-0500-000076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79" name="Text Box 878">
          <a:extLst>
            <a:ext uri="{FF2B5EF4-FFF2-40B4-BE49-F238E27FC236}">
              <a16:creationId xmlns:a16="http://schemas.microsoft.com/office/drawing/2014/main" id="{00000000-0008-0000-0500-000077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80" name="Text Box 879">
          <a:extLst>
            <a:ext uri="{FF2B5EF4-FFF2-40B4-BE49-F238E27FC236}">
              <a16:creationId xmlns:a16="http://schemas.microsoft.com/office/drawing/2014/main" id="{00000000-0008-0000-0500-000078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81" name="Text Box 880">
          <a:extLst>
            <a:ext uri="{FF2B5EF4-FFF2-40B4-BE49-F238E27FC236}">
              <a16:creationId xmlns:a16="http://schemas.microsoft.com/office/drawing/2014/main" id="{00000000-0008-0000-0500-000079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82" name="Text Box 881">
          <a:extLst>
            <a:ext uri="{FF2B5EF4-FFF2-40B4-BE49-F238E27FC236}">
              <a16:creationId xmlns:a16="http://schemas.microsoft.com/office/drawing/2014/main" id="{00000000-0008-0000-0500-00007A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83" name="Text Box 882">
          <a:extLst>
            <a:ext uri="{FF2B5EF4-FFF2-40B4-BE49-F238E27FC236}">
              <a16:creationId xmlns:a16="http://schemas.microsoft.com/office/drawing/2014/main" id="{00000000-0008-0000-0500-00007B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84" name="Text Box 883">
          <a:extLst>
            <a:ext uri="{FF2B5EF4-FFF2-40B4-BE49-F238E27FC236}">
              <a16:creationId xmlns:a16="http://schemas.microsoft.com/office/drawing/2014/main" id="{00000000-0008-0000-0500-00007C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85" name="Text Box 884">
          <a:extLst>
            <a:ext uri="{FF2B5EF4-FFF2-40B4-BE49-F238E27FC236}">
              <a16:creationId xmlns:a16="http://schemas.microsoft.com/office/drawing/2014/main" id="{00000000-0008-0000-0500-00007D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86" name="Text Box 885">
          <a:extLst>
            <a:ext uri="{FF2B5EF4-FFF2-40B4-BE49-F238E27FC236}">
              <a16:creationId xmlns:a16="http://schemas.microsoft.com/office/drawing/2014/main" id="{00000000-0008-0000-0500-00007E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87" name="Text Box 886">
          <a:extLst>
            <a:ext uri="{FF2B5EF4-FFF2-40B4-BE49-F238E27FC236}">
              <a16:creationId xmlns:a16="http://schemas.microsoft.com/office/drawing/2014/main" id="{00000000-0008-0000-0500-00007F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88" name="Text Box 887">
          <a:extLst>
            <a:ext uri="{FF2B5EF4-FFF2-40B4-BE49-F238E27FC236}">
              <a16:creationId xmlns:a16="http://schemas.microsoft.com/office/drawing/2014/main" id="{00000000-0008-0000-0500-000080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89" name="Text Box 888">
          <a:extLst>
            <a:ext uri="{FF2B5EF4-FFF2-40B4-BE49-F238E27FC236}">
              <a16:creationId xmlns:a16="http://schemas.microsoft.com/office/drawing/2014/main" id="{00000000-0008-0000-0500-000081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90" name="Text Box 889">
          <a:extLst>
            <a:ext uri="{FF2B5EF4-FFF2-40B4-BE49-F238E27FC236}">
              <a16:creationId xmlns:a16="http://schemas.microsoft.com/office/drawing/2014/main" id="{00000000-0008-0000-0500-000082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91" name="Text Box 890">
          <a:extLst>
            <a:ext uri="{FF2B5EF4-FFF2-40B4-BE49-F238E27FC236}">
              <a16:creationId xmlns:a16="http://schemas.microsoft.com/office/drawing/2014/main" id="{00000000-0008-0000-0500-000083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92" name="Text Box 891">
          <a:extLst>
            <a:ext uri="{FF2B5EF4-FFF2-40B4-BE49-F238E27FC236}">
              <a16:creationId xmlns:a16="http://schemas.microsoft.com/office/drawing/2014/main" id="{00000000-0008-0000-0500-000084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93" name="Text Box 892">
          <a:extLst>
            <a:ext uri="{FF2B5EF4-FFF2-40B4-BE49-F238E27FC236}">
              <a16:creationId xmlns:a16="http://schemas.microsoft.com/office/drawing/2014/main" id="{00000000-0008-0000-0500-000085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94" name="Text Box 893">
          <a:extLst>
            <a:ext uri="{FF2B5EF4-FFF2-40B4-BE49-F238E27FC236}">
              <a16:creationId xmlns:a16="http://schemas.microsoft.com/office/drawing/2014/main" id="{00000000-0008-0000-0500-000086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95" name="Text Box 894">
          <a:extLst>
            <a:ext uri="{FF2B5EF4-FFF2-40B4-BE49-F238E27FC236}">
              <a16:creationId xmlns:a16="http://schemas.microsoft.com/office/drawing/2014/main" id="{00000000-0008-0000-0500-000087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96" name="Text Box 895">
          <a:extLst>
            <a:ext uri="{FF2B5EF4-FFF2-40B4-BE49-F238E27FC236}">
              <a16:creationId xmlns:a16="http://schemas.microsoft.com/office/drawing/2014/main" id="{00000000-0008-0000-0500-000088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97" name="Text Box 896">
          <a:extLst>
            <a:ext uri="{FF2B5EF4-FFF2-40B4-BE49-F238E27FC236}">
              <a16:creationId xmlns:a16="http://schemas.microsoft.com/office/drawing/2014/main" id="{00000000-0008-0000-0500-000089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98" name="Text Box 897">
          <a:extLst>
            <a:ext uri="{FF2B5EF4-FFF2-40B4-BE49-F238E27FC236}">
              <a16:creationId xmlns:a16="http://schemas.microsoft.com/office/drawing/2014/main" id="{00000000-0008-0000-0500-00008A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699" name="Text Box 898">
          <a:extLst>
            <a:ext uri="{FF2B5EF4-FFF2-40B4-BE49-F238E27FC236}">
              <a16:creationId xmlns:a16="http://schemas.microsoft.com/office/drawing/2014/main" id="{00000000-0008-0000-0500-00008B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3</xdr:col>
      <xdr:colOff>0</xdr:colOff>
      <xdr:row>0</xdr:row>
      <xdr:rowOff>0</xdr:rowOff>
    </xdr:from>
    <xdr:to>
      <xdr:col>3</xdr:col>
      <xdr:colOff>76200</xdr:colOff>
      <xdr:row>5</xdr:row>
      <xdr:rowOff>117677</xdr:rowOff>
    </xdr:to>
    <xdr:sp macro="" textlink="">
      <xdr:nvSpPr>
        <xdr:cNvPr id="2700" name="Text Box 899">
          <a:extLst>
            <a:ext uri="{FF2B5EF4-FFF2-40B4-BE49-F238E27FC236}">
              <a16:creationId xmlns:a16="http://schemas.microsoft.com/office/drawing/2014/main" id="{00000000-0008-0000-0500-00008C0A0000}"/>
            </a:ext>
          </a:extLst>
        </xdr:cNvPr>
        <xdr:cNvSpPr txBox="1">
          <a:spLocks noChangeArrowheads="1"/>
        </xdr:cNvSpPr>
      </xdr:nvSpPr>
      <xdr:spPr>
        <a:xfrm>
          <a:off x="4413250" y="0"/>
          <a:ext cx="76200" cy="1711960"/>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01" name="Text Box 2700">
          <a:extLst>
            <a:ext uri="{FF2B5EF4-FFF2-40B4-BE49-F238E27FC236}">
              <a16:creationId xmlns:a16="http://schemas.microsoft.com/office/drawing/2014/main" id="{00000000-0008-0000-0500-00008D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02" name="Text Box 2701">
          <a:extLst>
            <a:ext uri="{FF2B5EF4-FFF2-40B4-BE49-F238E27FC236}">
              <a16:creationId xmlns:a16="http://schemas.microsoft.com/office/drawing/2014/main" id="{00000000-0008-0000-0500-00008E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03" name="Text Box 2702">
          <a:extLst>
            <a:ext uri="{FF2B5EF4-FFF2-40B4-BE49-F238E27FC236}">
              <a16:creationId xmlns:a16="http://schemas.microsoft.com/office/drawing/2014/main" id="{00000000-0008-0000-0500-00008F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04" name="Text Box 2703">
          <a:extLst>
            <a:ext uri="{FF2B5EF4-FFF2-40B4-BE49-F238E27FC236}">
              <a16:creationId xmlns:a16="http://schemas.microsoft.com/office/drawing/2014/main" id="{00000000-0008-0000-0500-000090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05" name="Text Box 2704">
          <a:extLst>
            <a:ext uri="{FF2B5EF4-FFF2-40B4-BE49-F238E27FC236}">
              <a16:creationId xmlns:a16="http://schemas.microsoft.com/office/drawing/2014/main" id="{00000000-0008-0000-0500-000091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06" name="Text Box 2705">
          <a:extLst>
            <a:ext uri="{FF2B5EF4-FFF2-40B4-BE49-F238E27FC236}">
              <a16:creationId xmlns:a16="http://schemas.microsoft.com/office/drawing/2014/main" id="{00000000-0008-0000-0500-000092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07" name="Text Box 2706">
          <a:extLst>
            <a:ext uri="{FF2B5EF4-FFF2-40B4-BE49-F238E27FC236}">
              <a16:creationId xmlns:a16="http://schemas.microsoft.com/office/drawing/2014/main" id="{00000000-0008-0000-0500-000093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08" name="Text Box 2707">
          <a:extLst>
            <a:ext uri="{FF2B5EF4-FFF2-40B4-BE49-F238E27FC236}">
              <a16:creationId xmlns:a16="http://schemas.microsoft.com/office/drawing/2014/main" id="{00000000-0008-0000-0500-000094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09" name="Text Box 2708">
          <a:extLst>
            <a:ext uri="{FF2B5EF4-FFF2-40B4-BE49-F238E27FC236}">
              <a16:creationId xmlns:a16="http://schemas.microsoft.com/office/drawing/2014/main" id="{00000000-0008-0000-0500-000095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10" name="Text Box 2709">
          <a:extLst>
            <a:ext uri="{FF2B5EF4-FFF2-40B4-BE49-F238E27FC236}">
              <a16:creationId xmlns:a16="http://schemas.microsoft.com/office/drawing/2014/main" id="{00000000-0008-0000-0500-000096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11" name="Text Box 2710">
          <a:extLst>
            <a:ext uri="{FF2B5EF4-FFF2-40B4-BE49-F238E27FC236}">
              <a16:creationId xmlns:a16="http://schemas.microsoft.com/office/drawing/2014/main" id="{00000000-0008-0000-0500-000097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12" name="Text Box 2711">
          <a:extLst>
            <a:ext uri="{FF2B5EF4-FFF2-40B4-BE49-F238E27FC236}">
              <a16:creationId xmlns:a16="http://schemas.microsoft.com/office/drawing/2014/main" id="{00000000-0008-0000-0500-000098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13" name="Text Box 2712">
          <a:extLst>
            <a:ext uri="{FF2B5EF4-FFF2-40B4-BE49-F238E27FC236}">
              <a16:creationId xmlns:a16="http://schemas.microsoft.com/office/drawing/2014/main" id="{00000000-0008-0000-0500-000099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14" name="Text Box 2713">
          <a:extLst>
            <a:ext uri="{FF2B5EF4-FFF2-40B4-BE49-F238E27FC236}">
              <a16:creationId xmlns:a16="http://schemas.microsoft.com/office/drawing/2014/main" id="{00000000-0008-0000-0500-00009A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15" name="Text Box 2714">
          <a:extLst>
            <a:ext uri="{FF2B5EF4-FFF2-40B4-BE49-F238E27FC236}">
              <a16:creationId xmlns:a16="http://schemas.microsoft.com/office/drawing/2014/main" id="{00000000-0008-0000-0500-00009B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16" name="Text Box 2715">
          <a:extLst>
            <a:ext uri="{FF2B5EF4-FFF2-40B4-BE49-F238E27FC236}">
              <a16:creationId xmlns:a16="http://schemas.microsoft.com/office/drawing/2014/main" id="{00000000-0008-0000-0500-00009C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17" name="Text Box 2716">
          <a:extLst>
            <a:ext uri="{FF2B5EF4-FFF2-40B4-BE49-F238E27FC236}">
              <a16:creationId xmlns:a16="http://schemas.microsoft.com/office/drawing/2014/main" id="{00000000-0008-0000-0500-00009D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18" name="Text Box 2717">
          <a:extLst>
            <a:ext uri="{FF2B5EF4-FFF2-40B4-BE49-F238E27FC236}">
              <a16:creationId xmlns:a16="http://schemas.microsoft.com/office/drawing/2014/main" id="{00000000-0008-0000-0500-00009E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19" name="Text Box 2718">
          <a:extLst>
            <a:ext uri="{FF2B5EF4-FFF2-40B4-BE49-F238E27FC236}">
              <a16:creationId xmlns:a16="http://schemas.microsoft.com/office/drawing/2014/main" id="{00000000-0008-0000-0500-00009F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20" name="Text Box 2719">
          <a:extLst>
            <a:ext uri="{FF2B5EF4-FFF2-40B4-BE49-F238E27FC236}">
              <a16:creationId xmlns:a16="http://schemas.microsoft.com/office/drawing/2014/main" id="{00000000-0008-0000-0500-0000A0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21" name="Text Box 2720">
          <a:extLst>
            <a:ext uri="{FF2B5EF4-FFF2-40B4-BE49-F238E27FC236}">
              <a16:creationId xmlns:a16="http://schemas.microsoft.com/office/drawing/2014/main" id="{00000000-0008-0000-0500-0000A1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22" name="Text Box 2721">
          <a:extLst>
            <a:ext uri="{FF2B5EF4-FFF2-40B4-BE49-F238E27FC236}">
              <a16:creationId xmlns:a16="http://schemas.microsoft.com/office/drawing/2014/main" id="{00000000-0008-0000-0500-0000A2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23" name="Text Box 2722">
          <a:extLst>
            <a:ext uri="{FF2B5EF4-FFF2-40B4-BE49-F238E27FC236}">
              <a16:creationId xmlns:a16="http://schemas.microsoft.com/office/drawing/2014/main" id="{00000000-0008-0000-0500-0000A3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24" name="Text Box 2723">
          <a:extLst>
            <a:ext uri="{FF2B5EF4-FFF2-40B4-BE49-F238E27FC236}">
              <a16:creationId xmlns:a16="http://schemas.microsoft.com/office/drawing/2014/main" id="{00000000-0008-0000-0500-0000A4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25" name="Text Box 2724">
          <a:extLst>
            <a:ext uri="{FF2B5EF4-FFF2-40B4-BE49-F238E27FC236}">
              <a16:creationId xmlns:a16="http://schemas.microsoft.com/office/drawing/2014/main" id="{00000000-0008-0000-0500-0000A5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26" name="Text Box 2725">
          <a:extLst>
            <a:ext uri="{FF2B5EF4-FFF2-40B4-BE49-F238E27FC236}">
              <a16:creationId xmlns:a16="http://schemas.microsoft.com/office/drawing/2014/main" id="{00000000-0008-0000-0500-0000A6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27" name="Text Box 2726">
          <a:extLst>
            <a:ext uri="{FF2B5EF4-FFF2-40B4-BE49-F238E27FC236}">
              <a16:creationId xmlns:a16="http://schemas.microsoft.com/office/drawing/2014/main" id="{00000000-0008-0000-0500-0000A7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28" name="Text Box 2727">
          <a:extLst>
            <a:ext uri="{FF2B5EF4-FFF2-40B4-BE49-F238E27FC236}">
              <a16:creationId xmlns:a16="http://schemas.microsoft.com/office/drawing/2014/main" id="{00000000-0008-0000-0500-0000A8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29" name="Text Box 2728">
          <a:extLst>
            <a:ext uri="{FF2B5EF4-FFF2-40B4-BE49-F238E27FC236}">
              <a16:creationId xmlns:a16="http://schemas.microsoft.com/office/drawing/2014/main" id="{00000000-0008-0000-0500-0000A9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30" name="Text Box 2729">
          <a:extLst>
            <a:ext uri="{FF2B5EF4-FFF2-40B4-BE49-F238E27FC236}">
              <a16:creationId xmlns:a16="http://schemas.microsoft.com/office/drawing/2014/main" id="{00000000-0008-0000-0500-0000AA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31" name="Text Box 2730">
          <a:extLst>
            <a:ext uri="{FF2B5EF4-FFF2-40B4-BE49-F238E27FC236}">
              <a16:creationId xmlns:a16="http://schemas.microsoft.com/office/drawing/2014/main" id="{00000000-0008-0000-0500-0000AB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32" name="Text Box 2731">
          <a:extLst>
            <a:ext uri="{FF2B5EF4-FFF2-40B4-BE49-F238E27FC236}">
              <a16:creationId xmlns:a16="http://schemas.microsoft.com/office/drawing/2014/main" id="{00000000-0008-0000-0500-0000AC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33" name="Text Box 2732">
          <a:extLst>
            <a:ext uri="{FF2B5EF4-FFF2-40B4-BE49-F238E27FC236}">
              <a16:creationId xmlns:a16="http://schemas.microsoft.com/office/drawing/2014/main" id="{00000000-0008-0000-0500-0000AD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34" name="Text Box 2733">
          <a:extLst>
            <a:ext uri="{FF2B5EF4-FFF2-40B4-BE49-F238E27FC236}">
              <a16:creationId xmlns:a16="http://schemas.microsoft.com/office/drawing/2014/main" id="{00000000-0008-0000-0500-0000AE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35" name="Text Box 2734">
          <a:extLst>
            <a:ext uri="{FF2B5EF4-FFF2-40B4-BE49-F238E27FC236}">
              <a16:creationId xmlns:a16="http://schemas.microsoft.com/office/drawing/2014/main" id="{00000000-0008-0000-0500-0000AF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36" name="Text Box 2735">
          <a:extLst>
            <a:ext uri="{FF2B5EF4-FFF2-40B4-BE49-F238E27FC236}">
              <a16:creationId xmlns:a16="http://schemas.microsoft.com/office/drawing/2014/main" id="{00000000-0008-0000-0500-0000B0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37" name="Text Box 2736">
          <a:extLst>
            <a:ext uri="{FF2B5EF4-FFF2-40B4-BE49-F238E27FC236}">
              <a16:creationId xmlns:a16="http://schemas.microsoft.com/office/drawing/2014/main" id="{00000000-0008-0000-0500-0000B1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38" name="Text Box 2737">
          <a:extLst>
            <a:ext uri="{FF2B5EF4-FFF2-40B4-BE49-F238E27FC236}">
              <a16:creationId xmlns:a16="http://schemas.microsoft.com/office/drawing/2014/main" id="{00000000-0008-0000-0500-0000B2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39" name="Text Box 2738">
          <a:extLst>
            <a:ext uri="{FF2B5EF4-FFF2-40B4-BE49-F238E27FC236}">
              <a16:creationId xmlns:a16="http://schemas.microsoft.com/office/drawing/2014/main" id="{00000000-0008-0000-0500-0000B3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40" name="Text Box 2739">
          <a:extLst>
            <a:ext uri="{FF2B5EF4-FFF2-40B4-BE49-F238E27FC236}">
              <a16:creationId xmlns:a16="http://schemas.microsoft.com/office/drawing/2014/main" id="{00000000-0008-0000-0500-0000B4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41" name="Text Box 2740">
          <a:extLst>
            <a:ext uri="{FF2B5EF4-FFF2-40B4-BE49-F238E27FC236}">
              <a16:creationId xmlns:a16="http://schemas.microsoft.com/office/drawing/2014/main" id="{00000000-0008-0000-0500-0000B5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42" name="Text Box 2741">
          <a:extLst>
            <a:ext uri="{FF2B5EF4-FFF2-40B4-BE49-F238E27FC236}">
              <a16:creationId xmlns:a16="http://schemas.microsoft.com/office/drawing/2014/main" id="{00000000-0008-0000-0500-0000B6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43" name="Text Box 2742">
          <a:extLst>
            <a:ext uri="{FF2B5EF4-FFF2-40B4-BE49-F238E27FC236}">
              <a16:creationId xmlns:a16="http://schemas.microsoft.com/office/drawing/2014/main" id="{00000000-0008-0000-0500-0000B7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44" name="Text Box 2743">
          <a:extLst>
            <a:ext uri="{FF2B5EF4-FFF2-40B4-BE49-F238E27FC236}">
              <a16:creationId xmlns:a16="http://schemas.microsoft.com/office/drawing/2014/main" id="{00000000-0008-0000-0500-0000B8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45" name="Text Box 2744">
          <a:extLst>
            <a:ext uri="{FF2B5EF4-FFF2-40B4-BE49-F238E27FC236}">
              <a16:creationId xmlns:a16="http://schemas.microsoft.com/office/drawing/2014/main" id="{00000000-0008-0000-0500-0000B9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46" name="Text Box 2745">
          <a:extLst>
            <a:ext uri="{FF2B5EF4-FFF2-40B4-BE49-F238E27FC236}">
              <a16:creationId xmlns:a16="http://schemas.microsoft.com/office/drawing/2014/main" id="{00000000-0008-0000-0500-0000BA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47" name="Text Box 2746">
          <a:extLst>
            <a:ext uri="{FF2B5EF4-FFF2-40B4-BE49-F238E27FC236}">
              <a16:creationId xmlns:a16="http://schemas.microsoft.com/office/drawing/2014/main" id="{00000000-0008-0000-0500-0000BB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48" name="Text Box 2747">
          <a:extLst>
            <a:ext uri="{FF2B5EF4-FFF2-40B4-BE49-F238E27FC236}">
              <a16:creationId xmlns:a16="http://schemas.microsoft.com/office/drawing/2014/main" id="{00000000-0008-0000-0500-0000BC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49" name="Text Box 2748">
          <a:extLst>
            <a:ext uri="{FF2B5EF4-FFF2-40B4-BE49-F238E27FC236}">
              <a16:creationId xmlns:a16="http://schemas.microsoft.com/office/drawing/2014/main" id="{00000000-0008-0000-0500-0000BD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50" name="Text Box 2749">
          <a:extLst>
            <a:ext uri="{FF2B5EF4-FFF2-40B4-BE49-F238E27FC236}">
              <a16:creationId xmlns:a16="http://schemas.microsoft.com/office/drawing/2014/main" id="{00000000-0008-0000-0500-0000BE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51" name="Text Box 2750">
          <a:extLst>
            <a:ext uri="{FF2B5EF4-FFF2-40B4-BE49-F238E27FC236}">
              <a16:creationId xmlns:a16="http://schemas.microsoft.com/office/drawing/2014/main" id="{00000000-0008-0000-0500-0000BF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52" name="Text Box 2751">
          <a:extLst>
            <a:ext uri="{FF2B5EF4-FFF2-40B4-BE49-F238E27FC236}">
              <a16:creationId xmlns:a16="http://schemas.microsoft.com/office/drawing/2014/main" id="{00000000-0008-0000-0500-0000C0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53" name="Text Box 2752">
          <a:extLst>
            <a:ext uri="{FF2B5EF4-FFF2-40B4-BE49-F238E27FC236}">
              <a16:creationId xmlns:a16="http://schemas.microsoft.com/office/drawing/2014/main" id="{00000000-0008-0000-0500-0000C1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54" name="Text Box 2753">
          <a:extLst>
            <a:ext uri="{FF2B5EF4-FFF2-40B4-BE49-F238E27FC236}">
              <a16:creationId xmlns:a16="http://schemas.microsoft.com/office/drawing/2014/main" id="{00000000-0008-0000-0500-0000C2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55" name="Text Box 2754">
          <a:extLst>
            <a:ext uri="{FF2B5EF4-FFF2-40B4-BE49-F238E27FC236}">
              <a16:creationId xmlns:a16="http://schemas.microsoft.com/office/drawing/2014/main" id="{00000000-0008-0000-0500-0000C3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56" name="Text Box 2755">
          <a:extLst>
            <a:ext uri="{FF2B5EF4-FFF2-40B4-BE49-F238E27FC236}">
              <a16:creationId xmlns:a16="http://schemas.microsoft.com/office/drawing/2014/main" id="{00000000-0008-0000-0500-0000C4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57" name="Text Box 2756">
          <a:extLst>
            <a:ext uri="{FF2B5EF4-FFF2-40B4-BE49-F238E27FC236}">
              <a16:creationId xmlns:a16="http://schemas.microsoft.com/office/drawing/2014/main" id="{00000000-0008-0000-0500-0000C5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58" name="Text Box 2757">
          <a:extLst>
            <a:ext uri="{FF2B5EF4-FFF2-40B4-BE49-F238E27FC236}">
              <a16:creationId xmlns:a16="http://schemas.microsoft.com/office/drawing/2014/main" id="{00000000-0008-0000-0500-0000C6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59" name="Text Box 2758">
          <a:extLst>
            <a:ext uri="{FF2B5EF4-FFF2-40B4-BE49-F238E27FC236}">
              <a16:creationId xmlns:a16="http://schemas.microsoft.com/office/drawing/2014/main" id="{00000000-0008-0000-0500-0000C7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60" name="Text Box 2759">
          <a:extLst>
            <a:ext uri="{FF2B5EF4-FFF2-40B4-BE49-F238E27FC236}">
              <a16:creationId xmlns:a16="http://schemas.microsoft.com/office/drawing/2014/main" id="{00000000-0008-0000-0500-0000C8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61" name="Text Box 2760">
          <a:extLst>
            <a:ext uri="{FF2B5EF4-FFF2-40B4-BE49-F238E27FC236}">
              <a16:creationId xmlns:a16="http://schemas.microsoft.com/office/drawing/2014/main" id="{00000000-0008-0000-0500-0000C9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62" name="Text Box 2761">
          <a:extLst>
            <a:ext uri="{FF2B5EF4-FFF2-40B4-BE49-F238E27FC236}">
              <a16:creationId xmlns:a16="http://schemas.microsoft.com/office/drawing/2014/main" id="{00000000-0008-0000-0500-0000CA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63" name="Text Box 2762">
          <a:extLst>
            <a:ext uri="{FF2B5EF4-FFF2-40B4-BE49-F238E27FC236}">
              <a16:creationId xmlns:a16="http://schemas.microsoft.com/office/drawing/2014/main" id="{00000000-0008-0000-0500-0000CB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64" name="Text Box 2763">
          <a:extLst>
            <a:ext uri="{FF2B5EF4-FFF2-40B4-BE49-F238E27FC236}">
              <a16:creationId xmlns:a16="http://schemas.microsoft.com/office/drawing/2014/main" id="{00000000-0008-0000-0500-0000CC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65" name="Text Box 2764">
          <a:extLst>
            <a:ext uri="{FF2B5EF4-FFF2-40B4-BE49-F238E27FC236}">
              <a16:creationId xmlns:a16="http://schemas.microsoft.com/office/drawing/2014/main" id="{00000000-0008-0000-0500-0000CD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66" name="Text Box 2765">
          <a:extLst>
            <a:ext uri="{FF2B5EF4-FFF2-40B4-BE49-F238E27FC236}">
              <a16:creationId xmlns:a16="http://schemas.microsoft.com/office/drawing/2014/main" id="{00000000-0008-0000-0500-0000CE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67" name="Text Box 2766">
          <a:extLst>
            <a:ext uri="{FF2B5EF4-FFF2-40B4-BE49-F238E27FC236}">
              <a16:creationId xmlns:a16="http://schemas.microsoft.com/office/drawing/2014/main" id="{00000000-0008-0000-0500-0000CF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68" name="Text Box 2767">
          <a:extLst>
            <a:ext uri="{FF2B5EF4-FFF2-40B4-BE49-F238E27FC236}">
              <a16:creationId xmlns:a16="http://schemas.microsoft.com/office/drawing/2014/main" id="{00000000-0008-0000-0500-0000D0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69" name="Text Box 2768">
          <a:extLst>
            <a:ext uri="{FF2B5EF4-FFF2-40B4-BE49-F238E27FC236}">
              <a16:creationId xmlns:a16="http://schemas.microsoft.com/office/drawing/2014/main" id="{00000000-0008-0000-0500-0000D1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70" name="Text Box 2769">
          <a:extLst>
            <a:ext uri="{FF2B5EF4-FFF2-40B4-BE49-F238E27FC236}">
              <a16:creationId xmlns:a16="http://schemas.microsoft.com/office/drawing/2014/main" id="{00000000-0008-0000-0500-0000D2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71" name="Text Box 2770">
          <a:extLst>
            <a:ext uri="{FF2B5EF4-FFF2-40B4-BE49-F238E27FC236}">
              <a16:creationId xmlns:a16="http://schemas.microsoft.com/office/drawing/2014/main" id="{00000000-0008-0000-0500-0000D3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72" name="Text Box 2771">
          <a:extLst>
            <a:ext uri="{FF2B5EF4-FFF2-40B4-BE49-F238E27FC236}">
              <a16:creationId xmlns:a16="http://schemas.microsoft.com/office/drawing/2014/main" id="{00000000-0008-0000-0500-0000D4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73" name="Text Box 2772">
          <a:extLst>
            <a:ext uri="{FF2B5EF4-FFF2-40B4-BE49-F238E27FC236}">
              <a16:creationId xmlns:a16="http://schemas.microsoft.com/office/drawing/2014/main" id="{00000000-0008-0000-0500-0000D5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74" name="Text Box 2773">
          <a:extLst>
            <a:ext uri="{FF2B5EF4-FFF2-40B4-BE49-F238E27FC236}">
              <a16:creationId xmlns:a16="http://schemas.microsoft.com/office/drawing/2014/main" id="{00000000-0008-0000-0500-0000D6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75" name="Text Box 2774">
          <a:extLst>
            <a:ext uri="{FF2B5EF4-FFF2-40B4-BE49-F238E27FC236}">
              <a16:creationId xmlns:a16="http://schemas.microsoft.com/office/drawing/2014/main" id="{00000000-0008-0000-0500-0000D7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76" name="Text Box 2775">
          <a:extLst>
            <a:ext uri="{FF2B5EF4-FFF2-40B4-BE49-F238E27FC236}">
              <a16:creationId xmlns:a16="http://schemas.microsoft.com/office/drawing/2014/main" id="{00000000-0008-0000-0500-0000D8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77" name="Text Box 2776">
          <a:extLst>
            <a:ext uri="{FF2B5EF4-FFF2-40B4-BE49-F238E27FC236}">
              <a16:creationId xmlns:a16="http://schemas.microsoft.com/office/drawing/2014/main" id="{00000000-0008-0000-0500-0000D9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78" name="Text Box 2777">
          <a:extLst>
            <a:ext uri="{FF2B5EF4-FFF2-40B4-BE49-F238E27FC236}">
              <a16:creationId xmlns:a16="http://schemas.microsoft.com/office/drawing/2014/main" id="{00000000-0008-0000-0500-0000DA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79" name="Text Box 2778">
          <a:extLst>
            <a:ext uri="{FF2B5EF4-FFF2-40B4-BE49-F238E27FC236}">
              <a16:creationId xmlns:a16="http://schemas.microsoft.com/office/drawing/2014/main" id="{00000000-0008-0000-0500-0000DB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80" name="Text Box 2779">
          <a:extLst>
            <a:ext uri="{FF2B5EF4-FFF2-40B4-BE49-F238E27FC236}">
              <a16:creationId xmlns:a16="http://schemas.microsoft.com/office/drawing/2014/main" id="{00000000-0008-0000-0500-0000DC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81" name="Text Box 2780">
          <a:extLst>
            <a:ext uri="{FF2B5EF4-FFF2-40B4-BE49-F238E27FC236}">
              <a16:creationId xmlns:a16="http://schemas.microsoft.com/office/drawing/2014/main" id="{00000000-0008-0000-0500-0000DD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82" name="Text Box 2781">
          <a:extLst>
            <a:ext uri="{FF2B5EF4-FFF2-40B4-BE49-F238E27FC236}">
              <a16:creationId xmlns:a16="http://schemas.microsoft.com/office/drawing/2014/main" id="{00000000-0008-0000-0500-0000DE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83" name="Text Box 2782">
          <a:extLst>
            <a:ext uri="{FF2B5EF4-FFF2-40B4-BE49-F238E27FC236}">
              <a16:creationId xmlns:a16="http://schemas.microsoft.com/office/drawing/2014/main" id="{00000000-0008-0000-0500-0000DF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84" name="Text Box 2783">
          <a:extLst>
            <a:ext uri="{FF2B5EF4-FFF2-40B4-BE49-F238E27FC236}">
              <a16:creationId xmlns:a16="http://schemas.microsoft.com/office/drawing/2014/main" id="{00000000-0008-0000-0500-0000E0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85" name="Text Box 2784">
          <a:extLst>
            <a:ext uri="{FF2B5EF4-FFF2-40B4-BE49-F238E27FC236}">
              <a16:creationId xmlns:a16="http://schemas.microsoft.com/office/drawing/2014/main" id="{00000000-0008-0000-0500-0000E1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86" name="Text Box 2785">
          <a:extLst>
            <a:ext uri="{FF2B5EF4-FFF2-40B4-BE49-F238E27FC236}">
              <a16:creationId xmlns:a16="http://schemas.microsoft.com/office/drawing/2014/main" id="{00000000-0008-0000-0500-0000E2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87" name="Text Box 2786">
          <a:extLst>
            <a:ext uri="{FF2B5EF4-FFF2-40B4-BE49-F238E27FC236}">
              <a16:creationId xmlns:a16="http://schemas.microsoft.com/office/drawing/2014/main" id="{00000000-0008-0000-0500-0000E3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88" name="Text Box 2787">
          <a:extLst>
            <a:ext uri="{FF2B5EF4-FFF2-40B4-BE49-F238E27FC236}">
              <a16:creationId xmlns:a16="http://schemas.microsoft.com/office/drawing/2014/main" id="{00000000-0008-0000-0500-0000E4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89" name="Text Box 2788">
          <a:extLst>
            <a:ext uri="{FF2B5EF4-FFF2-40B4-BE49-F238E27FC236}">
              <a16:creationId xmlns:a16="http://schemas.microsoft.com/office/drawing/2014/main" id="{00000000-0008-0000-0500-0000E5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90" name="Text Box 2789">
          <a:extLst>
            <a:ext uri="{FF2B5EF4-FFF2-40B4-BE49-F238E27FC236}">
              <a16:creationId xmlns:a16="http://schemas.microsoft.com/office/drawing/2014/main" id="{00000000-0008-0000-0500-0000E6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91" name="Text Box 2790">
          <a:extLst>
            <a:ext uri="{FF2B5EF4-FFF2-40B4-BE49-F238E27FC236}">
              <a16:creationId xmlns:a16="http://schemas.microsoft.com/office/drawing/2014/main" id="{00000000-0008-0000-0500-0000E7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92" name="Text Box 2791">
          <a:extLst>
            <a:ext uri="{FF2B5EF4-FFF2-40B4-BE49-F238E27FC236}">
              <a16:creationId xmlns:a16="http://schemas.microsoft.com/office/drawing/2014/main" id="{00000000-0008-0000-0500-0000E8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93" name="Text Box 2792">
          <a:extLst>
            <a:ext uri="{FF2B5EF4-FFF2-40B4-BE49-F238E27FC236}">
              <a16:creationId xmlns:a16="http://schemas.microsoft.com/office/drawing/2014/main" id="{00000000-0008-0000-0500-0000E9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94" name="Text Box 2793">
          <a:extLst>
            <a:ext uri="{FF2B5EF4-FFF2-40B4-BE49-F238E27FC236}">
              <a16:creationId xmlns:a16="http://schemas.microsoft.com/office/drawing/2014/main" id="{00000000-0008-0000-0500-0000EA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95" name="Text Box 2794">
          <a:extLst>
            <a:ext uri="{FF2B5EF4-FFF2-40B4-BE49-F238E27FC236}">
              <a16:creationId xmlns:a16="http://schemas.microsoft.com/office/drawing/2014/main" id="{00000000-0008-0000-0500-0000EB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96" name="Text Box 2795">
          <a:extLst>
            <a:ext uri="{FF2B5EF4-FFF2-40B4-BE49-F238E27FC236}">
              <a16:creationId xmlns:a16="http://schemas.microsoft.com/office/drawing/2014/main" id="{00000000-0008-0000-0500-0000EC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97" name="Text Box 2796">
          <a:extLst>
            <a:ext uri="{FF2B5EF4-FFF2-40B4-BE49-F238E27FC236}">
              <a16:creationId xmlns:a16="http://schemas.microsoft.com/office/drawing/2014/main" id="{00000000-0008-0000-0500-0000ED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98" name="Text Box 2797">
          <a:extLst>
            <a:ext uri="{FF2B5EF4-FFF2-40B4-BE49-F238E27FC236}">
              <a16:creationId xmlns:a16="http://schemas.microsoft.com/office/drawing/2014/main" id="{00000000-0008-0000-0500-0000EE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799" name="Text Box 2798">
          <a:extLst>
            <a:ext uri="{FF2B5EF4-FFF2-40B4-BE49-F238E27FC236}">
              <a16:creationId xmlns:a16="http://schemas.microsoft.com/office/drawing/2014/main" id="{00000000-0008-0000-0500-0000EF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00" name="Text Box 2799">
          <a:extLst>
            <a:ext uri="{FF2B5EF4-FFF2-40B4-BE49-F238E27FC236}">
              <a16:creationId xmlns:a16="http://schemas.microsoft.com/office/drawing/2014/main" id="{00000000-0008-0000-0500-0000F0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01" name="Text Box 2800">
          <a:extLst>
            <a:ext uri="{FF2B5EF4-FFF2-40B4-BE49-F238E27FC236}">
              <a16:creationId xmlns:a16="http://schemas.microsoft.com/office/drawing/2014/main" id="{00000000-0008-0000-0500-0000F1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02" name="Text Box 2801">
          <a:extLst>
            <a:ext uri="{FF2B5EF4-FFF2-40B4-BE49-F238E27FC236}">
              <a16:creationId xmlns:a16="http://schemas.microsoft.com/office/drawing/2014/main" id="{00000000-0008-0000-0500-0000F2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03" name="Text Box 2802">
          <a:extLst>
            <a:ext uri="{FF2B5EF4-FFF2-40B4-BE49-F238E27FC236}">
              <a16:creationId xmlns:a16="http://schemas.microsoft.com/office/drawing/2014/main" id="{00000000-0008-0000-0500-0000F3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04" name="Text Box 2803">
          <a:extLst>
            <a:ext uri="{FF2B5EF4-FFF2-40B4-BE49-F238E27FC236}">
              <a16:creationId xmlns:a16="http://schemas.microsoft.com/office/drawing/2014/main" id="{00000000-0008-0000-0500-0000F4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05" name="Text Box 2804">
          <a:extLst>
            <a:ext uri="{FF2B5EF4-FFF2-40B4-BE49-F238E27FC236}">
              <a16:creationId xmlns:a16="http://schemas.microsoft.com/office/drawing/2014/main" id="{00000000-0008-0000-0500-0000F5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06" name="Text Box 2805">
          <a:extLst>
            <a:ext uri="{FF2B5EF4-FFF2-40B4-BE49-F238E27FC236}">
              <a16:creationId xmlns:a16="http://schemas.microsoft.com/office/drawing/2014/main" id="{00000000-0008-0000-0500-0000F6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07" name="Text Box 2806">
          <a:extLst>
            <a:ext uri="{FF2B5EF4-FFF2-40B4-BE49-F238E27FC236}">
              <a16:creationId xmlns:a16="http://schemas.microsoft.com/office/drawing/2014/main" id="{00000000-0008-0000-0500-0000F7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08" name="Text Box 2807">
          <a:extLst>
            <a:ext uri="{FF2B5EF4-FFF2-40B4-BE49-F238E27FC236}">
              <a16:creationId xmlns:a16="http://schemas.microsoft.com/office/drawing/2014/main" id="{00000000-0008-0000-0500-0000F8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09" name="Text Box 2808">
          <a:extLst>
            <a:ext uri="{FF2B5EF4-FFF2-40B4-BE49-F238E27FC236}">
              <a16:creationId xmlns:a16="http://schemas.microsoft.com/office/drawing/2014/main" id="{00000000-0008-0000-0500-0000F9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10" name="Text Box 2809">
          <a:extLst>
            <a:ext uri="{FF2B5EF4-FFF2-40B4-BE49-F238E27FC236}">
              <a16:creationId xmlns:a16="http://schemas.microsoft.com/office/drawing/2014/main" id="{00000000-0008-0000-0500-0000FA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11" name="Text Box 2810">
          <a:extLst>
            <a:ext uri="{FF2B5EF4-FFF2-40B4-BE49-F238E27FC236}">
              <a16:creationId xmlns:a16="http://schemas.microsoft.com/office/drawing/2014/main" id="{00000000-0008-0000-0500-0000FB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12" name="Text Box 2811">
          <a:extLst>
            <a:ext uri="{FF2B5EF4-FFF2-40B4-BE49-F238E27FC236}">
              <a16:creationId xmlns:a16="http://schemas.microsoft.com/office/drawing/2014/main" id="{00000000-0008-0000-0500-0000FC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13" name="Text Box 2812">
          <a:extLst>
            <a:ext uri="{FF2B5EF4-FFF2-40B4-BE49-F238E27FC236}">
              <a16:creationId xmlns:a16="http://schemas.microsoft.com/office/drawing/2014/main" id="{00000000-0008-0000-0500-0000FD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14" name="Text Box 2813">
          <a:extLst>
            <a:ext uri="{FF2B5EF4-FFF2-40B4-BE49-F238E27FC236}">
              <a16:creationId xmlns:a16="http://schemas.microsoft.com/office/drawing/2014/main" id="{00000000-0008-0000-0500-0000FE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15" name="Text Box 2814">
          <a:extLst>
            <a:ext uri="{FF2B5EF4-FFF2-40B4-BE49-F238E27FC236}">
              <a16:creationId xmlns:a16="http://schemas.microsoft.com/office/drawing/2014/main" id="{00000000-0008-0000-0500-0000FF0A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16" name="Text Box 2815">
          <a:extLst>
            <a:ext uri="{FF2B5EF4-FFF2-40B4-BE49-F238E27FC236}">
              <a16:creationId xmlns:a16="http://schemas.microsoft.com/office/drawing/2014/main" id="{00000000-0008-0000-0500-000000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17" name="Text Box 2816">
          <a:extLst>
            <a:ext uri="{FF2B5EF4-FFF2-40B4-BE49-F238E27FC236}">
              <a16:creationId xmlns:a16="http://schemas.microsoft.com/office/drawing/2014/main" id="{00000000-0008-0000-0500-000001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18" name="Text Box 2817">
          <a:extLst>
            <a:ext uri="{FF2B5EF4-FFF2-40B4-BE49-F238E27FC236}">
              <a16:creationId xmlns:a16="http://schemas.microsoft.com/office/drawing/2014/main" id="{00000000-0008-0000-0500-000002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19" name="Text Box 2818">
          <a:extLst>
            <a:ext uri="{FF2B5EF4-FFF2-40B4-BE49-F238E27FC236}">
              <a16:creationId xmlns:a16="http://schemas.microsoft.com/office/drawing/2014/main" id="{00000000-0008-0000-0500-000003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20" name="Text Box 2819">
          <a:extLst>
            <a:ext uri="{FF2B5EF4-FFF2-40B4-BE49-F238E27FC236}">
              <a16:creationId xmlns:a16="http://schemas.microsoft.com/office/drawing/2014/main" id="{00000000-0008-0000-0500-000004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21" name="Text Box 2820">
          <a:extLst>
            <a:ext uri="{FF2B5EF4-FFF2-40B4-BE49-F238E27FC236}">
              <a16:creationId xmlns:a16="http://schemas.microsoft.com/office/drawing/2014/main" id="{00000000-0008-0000-0500-000005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22" name="Text Box 2821">
          <a:extLst>
            <a:ext uri="{FF2B5EF4-FFF2-40B4-BE49-F238E27FC236}">
              <a16:creationId xmlns:a16="http://schemas.microsoft.com/office/drawing/2014/main" id="{00000000-0008-0000-0500-000006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23" name="Text Box 2822">
          <a:extLst>
            <a:ext uri="{FF2B5EF4-FFF2-40B4-BE49-F238E27FC236}">
              <a16:creationId xmlns:a16="http://schemas.microsoft.com/office/drawing/2014/main" id="{00000000-0008-0000-0500-000007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24" name="Text Box 2823">
          <a:extLst>
            <a:ext uri="{FF2B5EF4-FFF2-40B4-BE49-F238E27FC236}">
              <a16:creationId xmlns:a16="http://schemas.microsoft.com/office/drawing/2014/main" id="{00000000-0008-0000-0500-000008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25" name="Text Box 2824">
          <a:extLst>
            <a:ext uri="{FF2B5EF4-FFF2-40B4-BE49-F238E27FC236}">
              <a16:creationId xmlns:a16="http://schemas.microsoft.com/office/drawing/2014/main" id="{00000000-0008-0000-0500-000009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26" name="Text Box 2825">
          <a:extLst>
            <a:ext uri="{FF2B5EF4-FFF2-40B4-BE49-F238E27FC236}">
              <a16:creationId xmlns:a16="http://schemas.microsoft.com/office/drawing/2014/main" id="{00000000-0008-0000-0500-00000A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27" name="Text Box 2826">
          <a:extLst>
            <a:ext uri="{FF2B5EF4-FFF2-40B4-BE49-F238E27FC236}">
              <a16:creationId xmlns:a16="http://schemas.microsoft.com/office/drawing/2014/main" id="{00000000-0008-0000-0500-00000B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28" name="Text Box 2827">
          <a:extLst>
            <a:ext uri="{FF2B5EF4-FFF2-40B4-BE49-F238E27FC236}">
              <a16:creationId xmlns:a16="http://schemas.microsoft.com/office/drawing/2014/main" id="{00000000-0008-0000-0500-00000C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29" name="Text Box 2828">
          <a:extLst>
            <a:ext uri="{FF2B5EF4-FFF2-40B4-BE49-F238E27FC236}">
              <a16:creationId xmlns:a16="http://schemas.microsoft.com/office/drawing/2014/main" id="{00000000-0008-0000-0500-00000D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30" name="Text Box 2829">
          <a:extLst>
            <a:ext uri="{FF2B5EF4-FFF2-40B4-BE49-F238E27FC236}">
              <a16:creationId xmlns:a16="http://schemas.microsoft.com/office/drawing/2014/main" id="{00000000-0008-0000-0500-00000E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31" name="Text Box 2830">
          <a:extLst>
            <a:ext uri="{FF2B5EF4-FFF2-40B4-BE49-F238E27FC236}">
              <a16:creationId xmlns:a16="http://schemas.microsoft.com/office/drawing/2014/main" id="{00000000-0008-0000-0500-00000F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32" name="Text Box 2831">
          <a:extLst>
            <a:ext uri="{FF2B5EF4-FFF2-40B4-BE49-F238E27FC236}">
              <a16:creationId xmlns:a16="http://schemas.microsoft.com/office/drawing/2014/main" id="{00000000-0008-0000-0500-000010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33" name="Text Box 2832">
          <a:extLst>
            <a:ext uri="{FF2B5EF4-FFF2-40B4-BE49-F238E27FC236}">
              <a16:creationId xmlns:a16="http://schemas.microsoft.com/office/drawing/2014/main" id="{00000000-0008-0000-0500-000011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34" name="Text Box 2833">
          <a:extLst>
            <a:ext uri="{FF2B5EF4-FFF2-40B4-BE49-F238E27FC236}">
              <a16:creationId xmlns:a16="http://schemas.microsoft.com/office/drawing/2014/main" id="{00000000-0008-0000-0500-000012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35" name="Text Box 2834">
          <a:extLst>
            <a:ext uri="{FF2B5EF4-FFF2-40B4-BE49-F238E27FC236}">
              <a16:creationId xmlns:a16="http://schemas.microsoft.com/office/drawing/2014/main" id="{00000000-0008-0000-0500-000013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36" name="Text Box 2835">
          <a:extLst>
            <a:ext uri="{FF2B5EF4-FFF2-40B4-BE49-F238E27FC236}">
              <a16:creationId xmlns:a16="http://schemas.microsoft.com/office/drawing/2014/main" id="{00000000-0008-0000-0500-000014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37" name="Text Box 2836">
          <a:extLst>
            <a:ext uri="{FF2B5EF4-FFF2-40B4-BE49-F238E27FC236}">
              <a16:creationId xmlns:a16="http://schemas.microsoft.com/office/drawing/2014/main" id="{00000000-0008-0000-0500-000015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38" name="Text Box 2837">
          <a:extLst>
            <a:ext uri="{FF2B5EF4-FFF2-40B4-BE49-F238E27FC236}">
              <a16:creationId xmlns:a16="http://schemas.microsoft.com/office/drawing/2014/main" id="{00000000-0008-0000-0500-000016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39" name="Text Box 2838">
          <a:extLst>
            <a:ext uri="{FF2B5EF4-FFF2-40B4-BE49-F238E27FC236}">
              <a16:creationId xmlns:a16="http://schemas.microsoft.com/office/drawing/2014/main" id="{00000000-0008-0000-0500-000017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40" name="Text Box 2839">
          <a:extLst>
            <a:ext uri="{FF2B5EF4-FFF2-40B4-BE49-F238E27FC236}">
              <a16:creationId xmlns:a16="http://schemas.microsoft.com/office/drawing/2014/main" id="{00000000-0008-0000-0500-000018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41" name="Text Box 2840">
          <a:extLst>
            <a:ext uri="{FF2B5EF4-FFF2-40B4-BE49-F238E27FC236}">
              <a16:creationId xmlns:a16="http://schemas.microsoft.com/office/drawing/2014/main" id="{00000000-0008-0000-0500-000019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42" name="Text Box 2841">
          <a:extLst>
            <a:ext uri="{FF2B5EF4-FFF2-40B4-BE49-F238E27FC236}">
              <a16:creationId xmlns:a16="http://schemas.microsoft.com/office/drawing/2014/main" id="{00000000-0008-0000-0500-00001A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43" name="Text Box 2842">
          <a:extLst>
            <a:ext uri="{FF2B5EF4-FFF2-40B4-BE49-F238E27FC236}">
              <a16:creationId xmlns:a16="http://schemas.microsoft.com/office/drawing/2014/main" id="{00000000-0008-0000-0500-00001B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44" name="Text Box 2843">
          <a:extLst>
            <a:ext uri="{FF2B5EF4-FFF2-40B4-BE49-F238E27FC236}">
              <a16:creationId xmlns:a16="http://schemas.microsoft.com/office/drawing/2014/main" id="{00000000-0008-0000-0500-00001C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45" name="Text Box 2844">
          <a:extLst>
            <a:ext uri="{FF2B5EF4-FFF2-40B4-BE49-F238E27FC236}">
              <a16:creationId xmlns:a16="http://schemas.microsoft.com/office/drawing/2014/main" id="{00000000-0008-0000-0500-00001D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46" name="Text Box 2845">
          <a:extLst>
            <a:ext uri="{FF2B5EF4-FFF2-40B4-BE49-F238E27FC236}">
              <a16:creationId xmlns:a16="http://schemas.microsoft.com/office/drawing/2014/main" id="{00000000-0008-0000-0500-00001E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47" name="Text Box 2846">
          <a:extLst>
            <a:ext uri="{FF2B5EF4-FFF2-40B4-BE49-F238E27FC236}">
              <a16:creationId xmlns:a16="http://schemas.microsoft.com/office/drawing/2014/main" id="{00000000-0008-0000-0500-00001F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48" name="Text Box 2847">
          <a:extLst>
            <a:ext uri="{FF2B5EF4-FFF2-40B4-BE49-F238E27FC236}">
              <a16:creationId xmlns:a16="http://schemas.microsoft.com/office/drawing/2014/main" id="{00000000-0008-0000-0500-000020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49" name="Text Box 2848">
          <a:extLst>
            <a:ext uri="{FF2B5EF4-FFF2-40B4-BE49-F238E27FC236}">
              <a16:creationId xmlns:a16="http://schemas.microsoft.com/office/drawing/2014/main" id="{00000000-0008-0000-0500-000021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50" name="Text Box 2849">
          <a:extLst>
            <a:ext uri="{FF2B5EF4-FFF2-40B4-BE49-F238E27FC236}">
              <a16:creationId xmlns:a16="http://schemas.microsoft.com/office/drawing/2014/main" id="{00000000-0008-0000-0500-000022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51" name="Text Box 2850">
          <a:extLst>
            <a:ext uri="{FF2B5EF4-FFF2-40B4-BE49-F238E27FC236}">
              <a16:creationId xmlns:a16="http://schemas.microsoft.com/office/drawing/2014/main" id="{00000000-0008-0000-0500-000023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52" name="Text Box 2851">
          <a:extLst>
            <a:ext uri="{FF2B5EF4-FFF2-40B4-BE49-F238E27FC236}">
              <a16:creationId xmlns:a16="http://schemas.microsoft.com/office/drawing/2014/main" id="{00000000-0008-0000-0500-000024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53" name="Text Box 2852">
          <a:extLst>
            <a:ext uri="{FF2B5EF4-FFF2-40B4-BE49-F238E27FC236}">
              <a16:creationId xmlns:a16="http://schemas.microsoft.com/office/drawing/2014/main" id="{00000000-0008-0000-0500-000025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54" name="Text Box 2853">
          <a:extLst>
            <a:ext uri="{FF2B5EF4-FFF2-40B4-BE49-F238E27FC236}">
              <a16:creationId xmlns:a16="http://schemas.microsoft.com/office/drawing/2014/main" id="{00000000-0008-0000-0500-000026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55" name="Text Box 2854">
          <a:extLst>
            <a:ext uri="{FF2B5EF4-FFF2-40B4-BE49-F238E27FC236}">
              <a16:creationId xmlns:a16="http://schemas.microsoft.com/office/drawing/2014/main" id="{00000000-0008-0000-0500-000027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56" name="Text Box 2855">
          <a:extLst>
            <a:ext uri="{FF2B5EF4-FFF2-40B4-BE49-F238E27FC236}">
              <a16:creationId xmlns:a16="http://schemas.microsoft.com/office/drawing/2014/main" id="{00000000-0008-0000-0500-000028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57" name="Text Box 2856">
          <a:extLst>
            <a:ext uri="{FF2B5EF4-FFF2-40B4-BE49-F238E27FC236}">
              <a16:creationId xmlns:a16="http://schemas.microsoft.com/office/drawing/2014/main" id="{00000000-0008-0000-0500-000029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58" name="Text Box 2857">
          <a:extLst>
            <a:ext uri="{FF2B5EF4-FFF2-40B4-BE49-F238E27FC236}">
              <a16:creationId xmlns:a16="http://schemas.microsoft.com/office/drawing/2014/main" id="{00000000-0008-0000-0500-00002A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59" name="Text Box 2858">
          <a:extLst>
            <a:ext uri="{FF2B5EF4-FFF2-40B4-BE49-F238E27FC236}">
              <a16:creationId xmlns:a16="http://schemas.microsoft.com/office/drawing/2014/main" id="{00000000-0008-0000-0500-00002B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60" name="Text Box 2859">
          <a:extLst>
            <a:ext uri="{FF2B5EF4-FFF2-40B4-BE49-F238E27FC236}">
              <a16:creationId xmlns:a16="http://schemas.microsoft.com/office/drawing/2014/main" id="{00000000-0008-0000-0500-00002C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61" name="Text Box 2860">
          <a:extLst>
            <a:ext uri="{FF2B5EF4-FFF2-40B4-BE49-F238E27FC236}">
              <a16:creationId xmlns:a16="http://schemas.microsoft.com/office/drawing/2014/main" id="{00000000-0008-0000-0500-00002D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62" name="Text Box 2861">
          <a:extLst>
            <a:ext uri="{FF2B5EF4-FFF2-40B4-BE49-F238E27FC236}">
              <a16:creationId xmlns:a16="http://schemas.microsoft.com/office/drawing/2014/main" id="{00000000-0008-0000-0500-00002E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63" name="Text Box 2862">
          <a:extLst>
            <a:ext uri="{FF2B5EF4-FFF2-40B4-BE49-F238E27FC236}">
              <a16:creationId xmlns:a16="http://schemas.microsoft.com/office/drawing/2014/main" id="{00000000-0008-0000-0500-00002F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64" name="Text Box 2863">
          <a:extLst>
            <a:ext uri="{FF2B5EF4-FFF2-40B4-BE49-F238E27FC236}">
              <a16:creationId xmlns:a16="http://schemas.microsoft.com/office/drawing/2014/main" id="{00000000-0008-0000-0500-000030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65" name="Text Box 2864">
          <a:extLst>
            <a:ext uri="{FF2B5EF4-FFF2-40B4-BE49-F238E27FC236}">
              <a16:creationId xmlns:a16="http://schemas.microsoft.com/office/drawing/2014/main" id="{00000000-0008-0000-0500-000031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66" name="Text Box 2865">
          <a:extLst>
            <a:ext uri="{FF2B5EF4-FFF2-40B4-BE49-F238E27FC236}">
              <a16:creationId xmlns:a16="http://schemas.microsoft.com/office/drawing/2014/main" id="{00000000-0008-0000-0500-000032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67" name="Text Box 2866">
          <a:extLst>
            <a:ext uri="{FF2B5EF4-FFF2-40B4-BE49-F238E27FC236}">
              <a16:creationId xmlns:a16="http://schemas.microsoft.com/office/drawing/2014/main" id="{00000000-0008-0000-0500-000033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68" name="Text Box 2867">
          <a:extLst>
            <a:ext uri="{FF2B5EF4-FFF2-40B4-BE49-F238E27FC236}">
              <a16:creationId xmlns:a16="http://schemas.microsoft.com/office/drawing/2014/main" id="{00000000-0008-0000-0500-000034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69" name="Text Box 2868">
          <a:extLst>
            <a:ext uri="{FF2B5EF4-FFF2-40B4-BE49-F238E27FC236}">
              <a16:creationId xmlns:a16="http://schemas.microsoft.com/office/drawing/2014/main" id="{00000000-0008-0000-0500-000035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70" name="Text Box 2869">
          <a:extLst>
            <a:ext uri="{FF2B5EF4-FFF2-40B4-BE49-F238E27FC236}">
              <a16:creationId xmlns:a16="http://schemas.microsoft.com/office/drawing/2014/main" id="{00000000-0008-0000-0500-000036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71" name="Text Box 2870">
          <a:extLst>
            <a:ext uri="{FF2B5EF4-FFF2-40B4-BE49-F238E27FC236}">
              <a16:creationId xmlns:a16="http://schemas.microsoft.com/office/drawing/2014/main" id="{00000000-0008-0000-0500-000037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72" name="Text Box 2871">
          <a:extLst>
            <a:ext uri="{FF2B5EF4-FFF2-40B4-BE49-F238E27FC236}">
              <a16:creationId xmlns:a16="http://schemas.microsoft.com/office/drawing/2014/main" id="{00000000-0008-0000-0500-000038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73" name="Text Box 2872">
          <a:extLst>
            <a:ext uri="{FF2B5EF4-FFF2-40B4-BE49-F238E27FC236}">
              <a16:creationId xmlns:a16="http://schemas.microsoft.com/office/drawing/2014/main" id="{00000000-0008-0000-0500-000039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74" name="Text Box 2873">
          <a:extLst>
            <a:ext uri="{FF2B5EF4-FFF2-40B4-BE49-F238E27FC236}">
              <a16:creationId xmlns:a16="http://schemas.microsoft.com/office/drawing/2014/main" id="{00000000-0008-0000-0500-00003A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75" name="Text Box 2874">
          <a:extLst>
            <a:ext uri="{FF2B5EF4-FFF2-40B4-BE49-F238E27FC236}">
              <a16:creationId xmlns:a16="http://schemas.microsoft.com/office/drawing/2014/main" id="{00000000-0008-0000-0500-00003B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76" name="Text Box 2875">
          <a:extLst>
            <a:ext uri="{FF2B5EF4-FFF2-40B4-BE49-F238E27FC236}">
              <a16:creationId xmlns:a16="http://schemas.microsoft.com/office/drawing/2014/main" id="{00000000-0008-0000-0500-00003C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77" name="Text Box 2876">
          <a:extLst>
            <a:ext uri="{FF2B5EF4-FFF2-40B4-BE49-F238E27FC236}">
              <a16:creationId xmlns:a16="http://schemas.microsoft.com/office/drawing/2014/main" id="{00000000-0008-0000-0500-00003D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78" name="Text Box 2877">
          <a:extLst>
            <a:ext uri="{FF2B5EF4-FFF2-40B4-BE49-F238E27FC236}">
              <a16:creationId xmlns:a16="http://schemas.microsoft.com/office/drawing/2014/main" id="{00000000-0008-0000-0500-00003E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79" name="Text Box 2878">
          <a:extLst>
            <a:ext uri="{FF2B5EF4-FFF2-40B4-BE49-F238E27FC236}">
              <a16:creationId xmlns:a16="http://schemas.microsoft.com/office/drawing/2014/main" id="{00000000-0008-0000-0500-00003F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80" name="Text Box 2879">
          <a:extLst>
            <a:ext uri="{FF2B5EF4-FFF2-40B4-BE49-F238E27FC236}">
              <a16:creationId xmlns:a16="http://schemas.microsoft.com/office/drawing/2014/main" id="{00000000-0008-0000-0500-000040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81" name="Text Box 2880">
          <a:extLst>
            <a:ext uri="{FF2B5EF4-FFF2-40B4-BE49-F238E27FC236}">
              <a16:creationId xmlns:a16="http://schemas.microsoft.com/office/drawing/2014/main" id="{00000000-0008-0000-0500-000041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82" name="Text Box 2881">
          <a:extLst>
            <a:ext uri="{FF2B5EF4-FFF2-40B4-BE49-F238E27FC236}">
              <a16:creationId xmlns:a16="http://schemas.microsoft.com/office/drawing/2014/main" id="{00000000-0008-0000-0500-000042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83" name="Text Box 2882">
          <a:extLst>
            <a:ext uri="{FF2B5EF4-FFF2-40B4-BE49-F238E27FC236}">
              <a16:creationId xmlns:a16="http://schemas.microsoft.com/office/drawing/2014/main" id="{00000000-0008-0000-0500-000043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84" name="Text Box 2883">
          <a:extLst>
            <a:ext uri="{FF2B5EF4-FFF2-40B4-BE49-F238E27FC236}">
              <a16:creationId xmlns:a16="http://schemas.microsoft.com/office/drawing/2014/main" id="{00000000-0008-0000-0500-000044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85" name="Text Box 2884">
          <a:extLst>
            <a:ext uri="{FF2B5EF4-FFF2-40B4-BE49-F238E27FC236}">
              <a16:creationId xmlns:a16="http://schemas.microsoft.com/office/drawing/2014/main" id="{00000000-0008-0000-0500-000045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86" name="Text Box 2885">
          <a:extLst>
            <a:ext uri="{FF2B5EF4-FFF2-40B4-BE49-F238E27FC236}">
              <a16:creationId xmlns:a16="http://schemas.microsoft.com/office/drawing/2014/main" id="{00000000-0008-0000-0500-000046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87" name="Text Box 2886">
          <a:extLst>
            <a:ext uri="{FF2B5EF4-FFF2-40B4-BE49-F238E27FC236}">
              <a16:creationId xmlns:a16="http://schemas.microsoft.com/office/drawing/2014/main" id="{00000000-0008-0000-0500-000047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88" name="Text Box 2887">
          <a:extLst>
            <a:ext uri="{FF2B5EF4-FFF2-40B4-BE49-F238E27FC236}">
              <a16:creationId xmlns:a16="http://schemas.microsoft.com/office/drawing/2014/main" id="{00000000-0008-0000-0500-000048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89" name="Text Box 2888">
          <a:extLst>
            <a:ext uri="{FF2B5EF4-FFF2-40B4-BE49-F238E27FC236}">
              <a16:creationId xmlns:a16="http://schemas.microsoft.com/office/drawing/2014/main" id="{00000000-0008-0000-0500-000049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90" name="Text Box 2889">
          <a:extLst>
            <a:ext uri="{FF2B5EF4-FFF2-40B4-BE49-F238E27FC236}">
              <a16:creationId xmlns:a16="http://schemas.microsoft.com/office/drawing/2014/main" id="{00000000-0008-0000-0500-00004A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91" name="Text Box 2890">
          <a:extLst>
            <a:ext uri="{FF2B5EF4-FFF2-40B4-BE49-F238E27FC236}">
              <a16:creationId xmlns:a16="http://schemas.microsoft.com/office/drawing/2014/main" id="{00000000-0008-0000-0500-00004B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92" name="Text Box 2891">
          <a:extLst>
            <a:ext uri="{FF2B5EF4-FFF2-40B4-BE49-F238E27FC236}">
              <a16:creationId xmlns:a16="http://schemas.microsoft.com/office/drawing/2014/main" id="{00000000-0008-0000-0500-00004C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93" name="Text Box 2892">
          <a:extLst>
            <a:ext uri="{FF2B5EF4-FFF2-40B4-BE49-F238E27FC236}">
              <a16:creationId xmlns:a16="http://schemas.microsoft.com/office/drawing/2014/main" id="{00000000-0008-0000-0500-00004D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94" name="Text Box 2893">
          <a:extLst>
            <a:ext uri="{FF2B5EF4-FFF2-40B4-BE49-F238E27FC236}">
              <a16:creationId xmlns:a16="http://schemas.microsoft.com/office/drawing/2014/main" id="{00000000-0008-0000-0500-00004E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95" name="Text Box 2894">
          <a:extLst>
            <a:ext uri="{FF2B5EF4-FFF2-40B4-BE49-F238E27FC236}">
              <a16:creationId xmlns:a16="http://schemas.microsoft.com/office/drawing/2014/main" id="{00000000-0008-0000-0500-00004F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96" name="Text Box 2895">
          <a:extLst>
            <a:ext uri="{FF2B5EF4-FFF2-40B4-BE49-F238E27FC236}">
              <a16:creationId xmlns:a16="http://schemas.microsoft.com/office/drawing/2014/main" id="{00000000-0008-0000-0500-000050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97" name="Text Box 2896">
          <a:extLst>
            <a:ext uri="{FF2B5EF4-FFF2-40B4-BE49-F238E27FC236}">
              <a16:creationId xmlns:a16="http://schemas.microsoft.com/office/drawing/2014/main" id="{00000000-0008-0000-0500-000051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98" name="Text Box 2897">
          <a:extLst>
            <a:ext uri="{FF2B5EF4-FFF2-40B4-BE49-F238E27FC236}">
              <a16:creationId xmlns:a16="http://schemas.microsoft.com/office/drawing/2014/main" id="{00000000-0008-0000-0500-000052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899" name="Text Box 2898">
          <a:extLst>
            <a:ext uri="{FF2B5EF4-FFF2-40B4-BE49-F238E27FC236}">
              <a16:creationId xmlns:a16="http://schemas.microsoft.com/office/drawing/2014/main" id="{00000000-0008-0000-0500-000053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00" name="Text Box 2899">
          <a:extLst>
            <a:ext uri="{FF2B5EF4-FFF2-40B4-BE49-F238E27FC236}">
              <a16:creationId xmlns:a16="http://schemas.microsoft.com/office/drawing/2014/main" id="{00000000-0008-0000-0500-000054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01" name="Text Box 2900">
          <a:extLst>
            <a:ext uri="{FF2B5EF4-FFF2-40B4-BE49-F238E27FC236}">
              <a16:creationId xmlns:a16="http://schemas.microsoft.com/office/drawing/2014/main" id="{00000000-0008-0000-0500-000055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02" name="Text Box 2901">
          <a:extLst>
            <a:ext uri="{FF2B5EF4-FFF2-40B4-BE49-F238E27FC236}">
              <a16:creationId xmlns:a16="http://schemas.microsoft.com/office/drawing/2014/main" id="{00000000-0008-0000-0500-000056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03" name="Text Box 2902">
          <a:extLst>
            <a:ext uri="{FF2B5EF4-FFF2-40B4-BE49-F238E27FC236}">
              <a16:creationId xmlns:a16="http://schemas.microsoft.com/office/drawing/2014/main" id="{00000000-0008-0000-0500-000057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04" name="Text Box 2903">
          <a:extLst>
            <a:ext uri="{FF2B5EF4-FFF2-40B4-BE49-F238E27FC236}">
              <a16:creationId xmlns:a16="http://schemas.microsoft.com/office/drawing/2014/main" id="{00000000-0008-0000-0500-000058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05" name="Text Box 2904">
          <a:extLst>
            <a:ext uri="{FF2B5EF4-FFF2-40B4-BE49-F238E27FC236}">
              <a16:creationId xmlns:a16="http://schemas.microsoft.com/office/drawing/2014/main" id="{00000000-0008-0000-0500-000059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06" name="Text Box 2905">
          <a:extLst>
            <a:ext uri="{FF2B5EF4-FFF2-40B4-BE49-F238E27FC236}">
              <a16:creationId xmlns:a16="http://schemas.microsoft.com/office/drawing/2014/main" id="{00000000-0008-0000-0500-00005A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07" name="Text Box 2906">
          <a:extLst>
            <a:ext uri="{FF2B5EF4-FFF2-40B4-BE49-F238E27FC236}">
              <a16:creationId xmlns:a16="http://schemas.microsoft.com/office/drawing/2014/main" id="{00000000-0008-0000-0500-00005B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08" name="Text Box 2907">
          <a:extLst>
            <a:ext uri="{FF2B5EF4-FFF2-40B4-BE49-F238E27FC236}">
              <a16:creationId xmlns:a16="http://schemas.microsoft.com/office/drawing/2014/main" id="{00000000-0008-0000-0500-00005C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09" name="Text Box 2908">
          <a:extLst>
            <a:ext uri="{FF2B5EF4-FFF2-40B4-BE49-F238E27FC236}">
              <a16:creationId xmlns:a16="http://schemas.microsoft.com/office/drawing/2014/main" id="{00000000-0008-0000-0500-00005D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10" name="Text Box 2909">
          <a:extLst>
            <a:ext uri="{FF2B5EF4-FFF2-40B4-BE49-F238E27FC236}">
              <a16:creationId xmlns:a16="http://schemas.microsoft.com/office/drawing/2014/main" id="{00000000-0008-0000-0500-00005E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11" name="Text Box 2910">
          <a:extLst>
            <a:ext uri="{FF2B5EF4-FFF2-40B4-BE49-F238E27FC236}">
              <a16:creationId xmlns:a16="http://schemas.microsoft.com/office/drawing/2014/main" id="{00000000-0008-0000-0500-00005F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12" name="Text Box 2911">
          <a:extLst>
            <a:ext uri="{FF2B5EF4-FFF2-40B4-BE49-F238E27FC236}">
              <a16:creationId xmlns:a16="http://schemas.microsoft.com/office/drawing/2014/main" id="{00000000-0008-0000-0500-000060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13" name="Text Box 2912">
          <a:extLst>
            <a:ext uri="{FF2B5EF4-FFF2-40B4-BE49-F238E27FC236}">
              <a16:creationId xmlns:a16="http://schemas.microsoft.com/office/drawing/2014/main" id="{00000000-0008-0000-0500-000061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14" name="Text Box 2913">
          <a:extLst>
            <a:ext uri="{FF2B5EF4-FFF2-40B4-BE49-F238E27FC236}">
              <a16:creationId xmlns:a16="http://schemas.microsoft.com/office/drawing/2014/main" id="{00000000-0008-0000-0500-000062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15" name="Text Box 2914">
          <a:extLst>
            <a:ext uri="{FF2B5EF4-FFF2-40B4-BE49-F238E27FC236}">
              <a16:creationId xmlns:a16="http://schemas.microsoft.com/office/drawing/2014/main" id="{00000000-0008-0000-0500-000063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16" name="Text Box 2915">
          <a:extLst>
            <a:ext uri="{FF2B5EF4-FFF2-40B4-BE49-F238E27FC236}">
              <a16:creationId xmlns:a16="http://schemas.microsoft.com/office/drawing/2014/main" id="{00000000-0008-0000-0500-000064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17" name="Text Box 2916">
          <a:extLst>
            <a:ext uri="{FF2B5EF4-FFF2-40B4-BE49-F238E27FC236}">
              <a16:creationId xmlns:a16="http://schemas.microsoft.com/office/drawing/2014/main" id="{00000000-0008-0000-0500-000065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18" name="Text Box 2917">
          <a:extLst>
            <a:ext uri="{FF2B5EF4-FFF2-40B4-BE49-F238E27FC236}">
              <a16:creationId xmlns:a16="http://schemas.microsoft.com/office/drawing/2014/main" id="{00000000-0008-0000-0500-000066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19" name="Text Box 2918">
          <a:extLst>
            <a:ext uri="{FF2B5EF4-FFF2-40B4-BE49-F238E27FC236}">
              <a16:creationId xmlns:a16="http://schemas.microsoft.com/office/drawing/2014/main" id="{00000000-0008-0000-0500-000067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20" name="Text Box 2919">
          <a:extLst>
            <a:ext uri="{FF2B5EF4-FFF2-40B4-BE49-F238E27FC236}">
              <a16:creationId xmlns:a16="http://schemas.microsoft.com/office/drawing/2014/main" id="{00000000-0008-0000-0500-000068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21" name="Text Box 2920">
          <a:extLst>
            <a:ext uri="{FF2B5EF4-FFF2-40B4-BE49-F238E27FC236}">
              <a16:creationId xmlns:a16="http://schemas.microsoft.com/office/drawing/2014/main" id="{00000000-0008-0000-0500-000069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22" name="Text Box 2921">
          <a:extLst>
            <a:ext uri="{FF2B5EF4-FFF2-40B4-BE49-F238E27FC236}">
              <a16:creationId xmlns:a16="http://schemas.microsoft.com/office/drawing/2014/main" id="{00000000-0008-0000-0500-00006A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23" name="Text Box 2922">
          <a:extLst>
            <a:ext uri="{FF2B5EF4-FFF2-40B4-BE49-F238E27FC236}">
              <a16:creationId xmlns:a16="http://schemas.microsoft.com/office/drawing/2014/main" id="{00000000-0008-0000-0500-00006B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24" name="Text Box 2923">
          <a:extLst>
            <a:ext uri="{FF2B5EF4-FFF2-40B4-BE49-F238E27FC236}">
              <a16:creationId xmlns:a16="http://schemas.microsoft.com/office/drawing/2014/main" id="{00000000-0008-0000-0500-00006C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25" name="Text Box 2924">
          <a:extLst>
            <a:ext uri="{FF2B5EF4-FFF2-40B4-BE49-F238E27FC236}">
              <a16:creationId xmlns:a16="http://schemas.microsoft.com/office/drawing/2014/main" id="{00000000-0008-0000-0500-00006D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26" name="Text Box 2925">
          <a:extLst>
            <a:ext uri="{FF2B5EF4-FFF2-40B4-BE49-F238E27FC236}">
              <a16:creationId xmlns:a16="http://schemas.microsoft.com/office/drawing/2014/main" id="{00000000-0008-0000-0500-00006E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27" name="Text Box 2926">
          <a:extLst>
            <a:ext uri="{FF2B5EF4-FFF2-40B4-BE49-F238E27FC236}">
              <a16:creationId xmlns:a16="http://schemas.microsoft.com/office/drawing/2014/main" id="{00000000-0008-0000-0500-00006F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28" name="Text Box 2927">
          <a:extLst>
            <a:ext uri="{FF2B5EF4-FFF2-40B4-BE49-F238E27FC236}">
              <a16:creationId xmlns:a16="http://schemas.microsoft.com/office/drawing/2014/main" id="{00000000-0008-0000-0500-000070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29" name="Text Box 2928">
          <a:extLst>
            <a:ext uri="{FF2B5EF4-FFF2-40B4-BE49-F238E27FC236}">
              <a16:creationId xmlns:a16="http://schemas.microsoft.com/office/drawing/2014/main" id="{00000000-0008-0000-0500-000071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30" name="Text Box 2929">
          <a:extLst>
            <a:ext uri="{FF2B5EF4-FFF2-40B4-BE49-F238E27FC236}">
              <a16:creationId xmlns:a16="http://schemas.microsoft.com/office/drawing/2014/main" id="{00000000-0008-0000-0500-000072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31" name="Text Box 2930">
          <a:extLst>
            <a:ext uri="{FF2B5EF4-FFF2-40B4-BE49-F238E27FC236}">
              <a16:creationId xmlns:a16="http://schemas.microsoft.com/office/drawing/2014/main" id="{00000000-0008-0000-0500-000073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32" name="Text Box 2931">
          <a:extLst>
            <a:ext uri="{FF2B5EF4-FFF2-40B4-BE49-F238E27FC236}">
              <a16:creationId xmlns:a16="http://schemas.microsoft.com/office/drawing/2014/main" id="{00000000-0008-0000-0500-000074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33" name="Text Box 2932">
          <a:extLst>
            <a:ext uri="{FF2B5EF4-FFF2-40B4-BE49-F238E27FC236}">
              <a16:creationId xmlns:a16="http://schemas.microsoft.com/office/drawing/2014/main" id="{00000000-0008-0000-0500-000075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34" name="Text Box 2933">
          <a:extLst>
            <a:ext uri="{FF2B5EF4-FFF2-40B4-BE49-F238E27FC236}">
              <a16:creationId xmlns:a16="http://schemas.microsoft.com/office/drawing/2014/main" id="{00000000-0008-0000-0500-000076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35" name="Text Box 2934">
          <a:extLst>
            <a:ext uri="{FF2B5EF4-FFF2-40B4-BE49-F238E27FC236}">
              <a16:creationId xmlns:a16="http://schemas.microsoft.com/office/drawing/2014/main" id="{00000000-0008-0000-0500-000077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36" name="Text Box 2935">
          <a:extLst>
            <a:ext uri="{FF2B5EF4-FFF2-40B4-BE49-F238E27FC236}">
              <a16:creationId xmlns:a16="http://schemas.microsoft.com/office/drawing/2014/main" id="{00000000-0008-0000-0500-000078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37" name="Text Box 2936">
          <a:extLst>
            <a:ext uri="{FF2B5EF4-FFF2-40B4-BE49-F238E27FC236}">
              <a16:creationId xmlns:a16="http://schemas.microsoft.com/office/drawing/2014/main" id="{00000000-0008-0000-0500-000079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38" name="Text Box 2937">
          <a:extLst>
            <a:ext uri="{FF2B5EF4-FFF2-40B4-BE49-F238E27FC236}">
              <a16:creationId xmlns:a16="http://schemas.microsoft.com/office/drawing/2014/main" id="{00000000-0008-0000-0500-00007A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39" name="Text Box 2938">
          <a:extLst>
            <a:ext uri="{FF2B5EF4-FFF2-40B4-BE49-F238E27FC236}">
              <a16:creationId xmlns:a16="http://schemas.microsoft.com/office/drawing/2014/main" id="{00000000-0008-0000-0500-00007B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40" name="Text Box 2939">
          <a:extLst>
            <a:ext uri="{FF2B5EF4-FFF2-40B4-BE49-F238E27FC236}">
              <a16:creationId xmlns:a16="http://schemas.microsoft.com/office/drawing/2014/main" id="{00000000-0008-0000-0500-00007C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41" name="Text Box 2940">
          <a:extLst>
            <a:ext uri="{FF2B5EF4-FFF2-40B4-BE49-F238E27FC236}">
              <a16:creationId xmlns:a16="http://schemas.microsoft.com/office/drawing/2014/main" id="{00000000-0008-0000-0500-00007D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42" name="Text Box 2941">
          <a:extLst>
            <a:ext uri="{FF2B5EF4-FFF2-40B4-BE49-F238E27FC236}">
              <a16:creationId xmlns:a16="http://schemas.microsoft.com/office/drawing/2014/main" id="{00000000-0008-0000-0500-00007E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43" name="Text Box 2942">
          <a:extLst>
            <a:ext uri="{FF2B5EF4-FFF2-40B4-BE49-F238E27FC236}">
              <a16:creationId xmlns:a16="http://schemas.microsoft.com/office/drawing/2014/main" id="{00000000-0008-0000-0500-00007F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44" name="Text Box 2943">
          <a:extLst>
            <a:ext uri="{FF2B5EF4-FFF2-40B4-BE49-F238E27FC236}">
              <a16:creationId xmlns:a16="http://schemas.microsoft.com/office/drawing/2014/main" id="{00000000-0008-0000-0500-000080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45" name="Text Box 2944">
          <a:extLst>
            <a:ext uri="{FF2B5EF4-FFF2-40B4-BE49-F238E27FC236}">
              <a16:creationId xmlns:a16="http://schemas.microsoft.com/office/drawing/2014/main" id="{00000000-0008-0000-0500-000081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46" name="Text Box 2945">
          <a:extLst>
            <a:ext uri="{FF2B5EF4-FFF2-40B4-BE49-F238E27FC236}">
              <a16:creationId xmlns:a16="http://schemas.microsoft.com/office/drawing/2014/main" id="{00000000-0008-0000-0500-000082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47" name="Text Box 2946">
          <a:extLst>
            <a:ext uri="{FF2B5EF4-FFF2-40B4-BE49-F238E27FC236}">
              <a16:creationId xmlns:a16="http://schemas.microsoft.com/office/drawing/2014/main" id="{00000000-0008-0000-0500-000083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48" name="Text Box 2947">
          <a:extLst>
            <a:ext uri="{FF2B5EF4-FFF2-40B4-BE49-F238E27FC236}">
              <a16:creationId xmlns:a16="http://schemas.microsoft.com/office/drawing/2014/main" id="{00000000-0008-0000-0500-000084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49" name="Text Box 2948">
          <a:extLst>
            <a:ext uri="{FF2B5EF4-FFF2-40B4-BE49-F238E27FC236}">
              <a16:creationId xmlns:a16="http://schemas.microsoft.com/office/drawing/2014/main" id="{00000000-0008-0000-0500-000085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50" name="Text Box 2949">
          <a:extLst>
            <a:ext uri="{FF2B5EF4-FFF2-40B4-BE49-F238E27FC236}">
              <a16:creationId xmlns:a16="http://schemas.microsoft.com/office/drawing/2014/main" id="{00000000-0008-0000-0500-000086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51" name="Text Box 2950">
          <a:extLst>
            <a:ext uri="{FF2B5EF4-FFF2-40B4-BE49-F238E27FC236}">
              <a16:creationId xmlns:a16="http://schemas.microsoft.com/office/drawing/2014/main" id="{00000000-0008-0000-0500-000087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52" name="Text Box 2951">
          <a:extLst>
            <a:ext uri="{FF2B5EF4-FFF2-40B4-BE49-F238E27FC236}">
              <a16:creationId xmlns:a16="http://schemas.microsoft.com/office/drawing/2014/main" id="{00000000-0008-0000-0500-000088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53" name="Text Box 2952">
          <a:extLst>
            <a:ext uri="{FF2B5EF4-FFF2-40B4-BE49-F238E27FC236}">
              <a16:creationId xmlns:a16="http://schemas.microsoft.com/office/drawing/2014/main" id="{00000000-0008-0000-0500-000089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54" name="Text Box 2953">
          <a:extLst>
            <a:ext uri="{FF2B5EF4-FFF2-40B4-BE49-F238E27FC236}">
              <a16:creationId xmlns:a16="http://schemas.microsoft.com/office/drawing/2014/main" id="{00000000-0008-0000-0500-00008A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55" name="Text Box 2954">
          <a:extLst>
            <a:ext uri="{FF2B5EF4-FFF2-40B4-BE49-F238E27FC236}">
              <a16:creationId xmlns:a16="http://schemas.microsoft.com/office/drawing/2014/main" id="{00000000-0008-0000-0500-00008B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56" name="Text Box 2955">
          <a:extLst>
            <a:ext uri="{FF2B5EF4-FFF2-40B4-BE49-F238E27FC236}">
              <a16:creationId xmlns:a16="http://schemas.microsoft.com/office/drawing/2014/main" id="{00000000-0008-0000-0500-00008C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57" name="Text Box 2956">
          <a:extLst>
            <a:ext uri="{FF2B5EF4-FFF2-40B4-BE49-F238E27FC236}">
              <a16:creationId xmlns:a16="http://schemas.microsoft.com/office/drawing/2014/main" id="{00000000-0008-0000-0500-00008D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58" name="Text Box 2957">
          <a:extLst>
            <a:ext uri="{FF2B5EF4-FFF2-40B4-BE49-F238E27FC236}">
              <a16:creationId xmlns:a16="http://schemas.microsoft.com/office/drawing/2014/main" id="{00000000-0008-0000-0500-00008E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59" name="Text Box 2958">
          <a:extLst>
            <a:ext uri="{FF2B5EF4-FFF2-40B4-BE49-F238E27FC236}">
              <a16:creationId xmlns:a16="http://schemas.microsoft.com/office/drawing/2014/main" id="{00000000-0008-0000-0500-00008F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60" name="Text Box 2959">
          <a:extLst>
            <a:ext uri="{FF2B5EF4-FFF2-40B4-BE49-F238E27FC236}">
              <a16:creationId xmlns:a16="http://schemas.microsoft.com/office/drawing/2014/main" id="{00000000-0008-0000-0500-000090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61" name="Text Box 2960">
          <a:extLst>
            <a:ext uri="{FF2B5EF4-FFF2-40B4-BE49-F238E27FC236}">
              <a16:creationId xmlns:a16="http://schemas.microsoft.com/office/drawing/2014/main" id="{00000000-0008-0000-0500-000091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62" name="Text Box 2961">
          <a:extLst>
            <a:ext uri="{FF2B5EF4-FFF2-40B4-BE49-F238E27FC236}">
              <a16:creationId xmlns:a16="http://schemas.microsoft.com/office/drawing/2014/main" id="{00000000-0008-0000-0500-000092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63" name="Text Box 2962">
          <a:extLst>
            <a:ext uri="{FF2B5EF4-FFF2-40B4-BE49-F238E27FC236}">
              <a16:creationId xmlns:a16="http://schemas.microsoft.com/office/drawing/2014/main" id="{00000000-0008-0000-0500-000093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64" name="Text Box 2963">
          <a:extLst>
            <a:ext uri="{FF2B5EF4-FFF2-40B4-BE49-F238E27FC236}">
              <a16:creationId xmlns:a16="http://schemas.microsoft.com/office/drawing/2014/main" id="{00000000-0008-0000-0500-000094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65" name="Text Box 2964">
          <a:extLst>
            <a:ext uri="{FF2B5EF4-FFF2-40B4-BE49-F238E27FC236}">
              <a16:creationId xmlns:a16="http://schemas.microsoft.com/office/drawing/2014/main" id="{00000000-0008-0000-0500-000095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66" name="Text Box 2965">
          <a:extLst>
            <a:ext uri="{FF2B5EF4-FFF2-40B4-BE49-F238E27FC236}">
              <a16:creationId xmlns:a16="http://schemas.microsoft.com/office/drawing/2014/main" id="{00000000-0008-0000-0500-000096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67" name="Text Box 2966">
          <a:extLst>
            <a:ext uri="{FF2B5EF4-FFF2-40B4-BE49-F238E27FC236}">
              <a16:creationId xmlns:a16="http://schemas.microsoft.com/office/drawing/2014/main" id="{00000000-0008-0000-0500-000097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68" name="Text Box 2967">
          <a:extLst>
            <a:ext uri="{FF2B5EF4-FFF2-40B4-BE49-F238E27FC236}">
              <a16:creationId xmlns:a16="http://schemas.microsoft.com/office/drawing/2014/main" id="{00000000-0008-0000-0500-000098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69" name="Text Box 2968">
          <a:extLst>
            <a:ext uri="{FF2B5EF4-FFF2-40B4-BE49-F238E27FC236}">
              <a16:creationId xmlns:a16="http://schemas.microsoft.com/office/drawing/2014/main" id="{00000000-0008-0000-0500-000099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70" name="Text Box 2969">
          <a:extLst>
            <a:ext uri="{FF2B5EF4-FFF2-40B4-BE49-F238E27FC236}">
              <a16:creationId xmlns:a16="http://schemas.microsoft.com/office/drawing/2014/main" id="{00000000-0008-0000-0500-00009A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71" name="Text Box 2970">
          <a:extLst>
            <a:ext uri="{FF2B5EF4-FFF2-40B4-BE49-F238E27FC236}">
              <a16:creationId xmlns:a16="http://schemas.microsoft.com/office/drawing/2014/main" id="{00000000-0008-0000-0500-00009B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72" name="Text Box 2971">
          <a:extLst>
            <a:ext uri="{FF2B5EF4-FFF2-40B4-BE49-F238E27FC236}">
              <a16:creationId xmlns:a16="http://schemas.microsoft.com/office/drawing/2014/main" id="{00000000-0008-0000-0500-00009C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73" name="Text Box 2972">
          <a:extLst>
            <a:ext uri="{FF2B5EF4-FFF2-40B4-BE49-F238E27FC236}">
              <a16:creationId xmlns:a16="http://schemas.microsoft.com/office/drawing/2014/main" id="{00000000-0008-0000-0500-00009D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74" name="Text Box 2973">
          <a:extLst>
            <a:ext uri="{FF2B5EF4-FFF2-40B4-BE49-F238E27FC236}">
              <a16:creationId xmlns:a16="http://schemas.microsoft.com/office/drawing/2014/main" id="{00000000-0008-0000-0500-00009E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75" name="Text Box 2974">
          <a:extLst>
            <a:ext uri="{FF2B5EF4-FFF2-40B4-BE49-F238E27FC236}">
              <a16:creationId xmlns:a16="http://schemas.microsoft.com/office/drawing/2014/main" id="{00000000-0008-0000-0500-00009F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76" name="Text Box 2975">
          <a:extLst>
            <a:ext uri="{FF2B5EF4-FFF2-40B4-BE49-F238E27FC236}">
              <a16:creationId xmlns:a16="http://schemas.microsoft.com/office/drawing/2014/main" id="{00000000-0008-0000-0500-0000A0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77" name="Text Box 2976">
          <a:extLst>
            <a:ext uri="{FF2B5EF4-FFF2-40B4-BE49-F238E27FC236}">
              <a16:creationId xmlns:a16="http://schemas.microsoft.com/office/drawing/2014/main" id="{00000000-0008-0000-0500-0000A1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78" name="Text Box 2977">
          <a:extLst>
            <a:ext uri="{FF2B5EF4-FFF2-40B4-BE49-F238E27FC236}">
              <a16:creationId xmlns:a16="http://schemas.microsoft.com/office/drawing/2014/main" id="{00000000-0008-0000-0500-0000A2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79" name="Text Box 2978">
          <a:extLst>
            <a:ext uri="{FF2B5EF4-FFF2-40B4-BE49-F238E27FC236}">
              <a16:creationId xmlns:a16="http://schemas.microsoft.com/office/drawing/2014/main" id="{00000000-0008-0000-0500-0000A3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80" name="Text Box 2979">
          <a:extLst>
            <a:ext uri="{FF2B5EF4-FFF2-40B4-BE49-F238E27FC236}">
              <a16:creationId xmlns:a16="http://schemas.microsoft.com/office/drawing/2014/main" id="{00000000-0008-0000-0500-0000A4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81" name="Text Box 2980">
          <a:extLst>
            <a:ext uri="{FF2B5EF4-FFF2-40B4-BE49-F238E27FC236}">
              <a16:creationId xmlns:a16="http://schemas.microsoft.com/office/drawing/2014/main" id="{00000000-0008-0000-0500-0000A5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82" name="Text Box 2981">
          <a:extLst>
            <a:ext uri="{FF2B5EF4-FFF2-40B4-BE49-F238E27FC236}">
              <a16:creationId xmlns:a16="http://schemas.microsoft.com/office/drawing/2014/main" id="{00000000-0008-0000-0500-0000A6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83" name="Text Box 2982">
          <a:extLst>
            <a:ext uri="{FF2B5EF4-FFF2-40B4-BE49-F238E27FC236}">
              <a16:creationId xmlns:a16="http://schemas.microsoft.com/office/drawing/2014/main" id="{00000000-0008-0000-0500-0000A7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84" name="Text Box 2983">
          <a:extLst>
            <a:ext uri="{FF2B5EF4-FFF2-40B4-BE49-F238E27FC236}">
              <a16:creationId xmlns:a16="http://schemas.microsoft.com/office/drawing/2014/main" id="{00000000-0008-0000-0500-0000A8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85" name="Text Box 2984">
          <a:extLst>
            <a:ext uri="{FF2B5EF4-FFF2-40B4-BE49-F238E27FC236}">
              <a16:creationId xmlns:a16="http://schemas.microsoft.com/office/drawing/2014/main" id="{00000000-0008-0000-0500-0000A9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86" name="Text Box 2985">
          <a:extLst>
            <a:ext uri="{FF2B5EF4-FFF2-40B4-BE49-F238E27FC236}">
              <a16:creationId xmlns:a16="http://schemas.microsoft.com/office/drawing/2014/main" id="{00000000-0008-0000-0500-0000AA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87" name="Text Box 2986">
          <a:extLst>
            <a:ext uri="{FF2B5EF4-FFF2-40B4-BE49-F238E27FC236}">
              <a16:creationId xmlns:a16="http://schemas.microsoft.com/office/drawing/2014/main" id="{00000000-0008-0000-0500-0000AB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88" name="Text Box 2987">
          <a:extLst>
            <a:ext uri="{FF2B5EF4-FFF2-40B4-BE49-F238E27FC236}">
              <a16:creationId xmlns:a16="http://schemas.microsoft.com/office/drawing/2014/main" id="{00000000-0008-0000-0500-0000AC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89" name="Text Box 2988">
          <a:extLst>
            <a:ext uri="{FF2B5EF4-FFF2-40B4-BE49-F238E27FC236}">
              <a16:creationId xmlns:a16="http://schemas.microsoft.com/office/drawing/2014/main" id="{00000000-0008-0000-0500-0000AD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90" name="Text Box 2989">
          <a:extLst>
            <a:ext uri="{FF2B5EF4-FFF2-40B4-BE49-F238E27FC236}">
              <a16:creationId xmlns:a16="http://schemas.microsoft.com/office/drawing/2014/main" id="{00000000-0008-0000-0500-0000AE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91" name="Text Box 2990">
          <a:extLst>
            <a:ext uri="{FF2B5EF4-FFF2-40B4-BE49-F238E27FC236}">
              <a16:creationId xmlns:a16="http://schemas.microsoft.com/office/drawing/2014/main" id="{00000000-0008-0000-0500-0000AF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92" name="Text Box 2991">
          <a:extLst>
            <a:ext uri="{FF2B5EF4-FFF2-40B4-BE49-F238E27FC236}">
              <a16:creationId xmlns:a16="http://schemas.microsoft.com/office/drawing/2014/main" id="{00000000-0008-0000-0500-0000B0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93" name="Text Box 2992">
          <a:extLst>
            <a:ext uri="{FF2B5EF4-FFF2-40B4-BE49-F238E27FC236}">
              <a16:creationId xmlns:a16="http://schemas.microsoft.com/office/drawing/2014/main" id="{00000000-0008-0000-0500-0000B1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94" name="Text Box 2993">
          <a:extLst>
            <a:ext uri="{FF2B5EF4-FFF2-40B4-BE49-F238E27FC236}">
              <a16:creationId xmlns:a16="http://schemas.microsoft.com/office/drawing/2014/main" id="{00000000-0008-0000-0500-0000B2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95" name="Text Box 2994">
          <a:extLst>
            <a:ext uri="{FF2B5EF4-FFF2-40B4-BE49-F238E27FC236}">
              <a16:creationId xmlns:a16="http://schemas.microsoft.com/office/drawing/2014/main" id="{00000000-0008-0000-0500-0000B3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96" name="Text Box 2995">
          <a:extLst>
            <a:ext uri="{FF2B5EF4-FFF2-40B4-BE49-F238E27FC236}">
              <a16:creationId xmlns:a16="http://schemas.microsoft.com/office/drawing/2014/main" id="{00000000-0008-0000-0500-0000B4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97" name="Text Box 2996">
          <a:extLst>
            <a:ext uri="{FF2B5EF4-FFF2-40B4-BE49-F238E27FC236}">
              <a16:creationId xmlns:a16="http://schemas.microsoft.com/office/drawing/2014/main" id="{00000000-0008-0000-0500-0000B5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98" name="Text Box 2997">
          <a:extLst>
            <a:ext uri="{FF2B5EF4-FFF2-40B4-BE49-F238E27FC236}">
              <a16:creationId xmlns:a16="http://schemas.microsoft.com/office/drawing/2014/main" id="{00000000-0008-0000-0500-0000B6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2999" name="Text Box 2998">
          <a:extLst>
            <a:ext uri="{FF2B5EF4-FFF2-40B4-BE49-F238E27FC236}">
              <a16:creationId xmlns:a16="http://schemas.microsoft.com/office/drawing/2014/main" id="{00000000-0008-0000-0500-0000B7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00" name="Text Box 2999">
          <a:extLst>
            <a:ext uri="{FF2B5EF4-FFF2-40B4-BE49-F238E27FC236}">
              <a16:creationId xmlns:a16="http://schemas.microsoft.com/office/drawing/2014/main" id="{00000000-0008-0000-0500-0000B8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01" name="Text Box 3000">
          <a:extLst>
            <a:ext uri="{FF2B5EF4-FFF2-40B4-BE49-F238E27FC236}">
              <a16:creationId xmlns:a16="http://schemas.microsoft.com/office/drawing/2014/main" id="{00000000-0008-0000-0500-0000B9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02" name="Text Box 3001">
          <a:extLst>
            <a:ext uri="{FF2B5EF4-FFF2-40B4-BE49-F238E27FC236}">
              <a16:creationId xmlns:a16="http://schemas.microsoft.com/office/drawing/2014/main" id="{00000000-0008-0000-0500-0000BA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03" name="Text Box 3002">
          <a:extLst>
            <a:ext uri="{FF2B5EF4-FFF2-40B4-BE49-F238E27FC236}">
              <a16:creationId xmlns:a16="http://schemas.microsoft.com/office/drawing/2014/main" id="{00000000-0008-0000-0500-0000BB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04" name="Text Box 3003">
          <a:extLst>
            <a:ext uri="{FF2B5EF4-FFF2-40B4-BE49-F238E27FC236}">
              <a16:creationId xmlns:a16="http://schemas.microsoft.com/office/drawing/2014/main" id="{00000000-0008-0000-0500-0000BC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05" name="Text Box 3004">
          <a:extLst>
            <a:ext uri="{FF2B5EF4-FFF2-40B4-BE49-F238E27FC236}">
              <a16:creationId xmlns:a16="http://schemas.microsoft.com/office/drawing/2014/main" id="{00000000-0008-0000-0500-0000BD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06" name="Text Box 3005">
          <a:extLst>
            <a:ext uri="{FF2B5EF4-FFF2-40B4-BE49-F238E27FC236}">
              <a16:creationId xmlns:a16="http://schemas.microsoft.com/office/drawing/2014/main" id="{00000000-0008-0000-0500-0000BE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07" name="Text Box 3006">
          <a:extLst>
            <a:ext uri="{FF2B5EF4-FFF2-40B4-BE49-F238E27FC236}">
              <a16:creationId xmlns:a16="http://schemas.microsoft.com/office/drawing/2014/main" id="{00000000-0008-0000-0500-0000BF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08" name="Text Box 3007">
          <a:extLst>
            <a:ext uri="{FF2B5EF4-FFF2-40B4-BE49-F238E27FC236}">
              <a16:creationId xmlns:a16="http://schemas.microsoft.com/office/drawing/2014/main" id="{00000000-0008-0000-0500-0000C0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09" name="Text Box 3008">
          <a:extLst>
            <a:ext uri="{FF2B5EF4-FFF2-40B4-BE49-F238E27FC236}">
              <a16:creationId xmlns:a16="http://schemas.microsoft.com/office/drawing/2014/main" id="{00000000-0008-0000-0500-0000C1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10" name="Text Box 3009">
          <a:extLst>
            <a:ext uri="{FF2B5EF4-FFF2-40B4-BE49-F238E27FC236}">
              <a16:creationId xmlns:a16="http://schemas.microsoft.com/office/drawing/2014/main" id="{00000000-0008-0000-0500-0000C2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11" name="Text Box 3010">
          <a:extLst>
            <a:ext uri="{FF2B5EF4-FFF2-40B4-BE49-F238E27FC236}">
              <a16:creationId xmlns:a16="http://schemas.microsoft.com/office/drawing/2014/main" id="{00000000-0008-0000-0500-0000C3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12" name="Text Box 3011">
          <a:extLst>
            <a:ext uri="{FF2B5EF4-FFF2-40B4-BE49-F238E27FC236}">
              <a16:creationId xmlns:a16="http://schemas.microsoft.com/office/drawing/2014/main" id="{00000000-0008-0000-0500-0000C4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13" name="Text Box 3012">
          <a:extLst>
            <a:ext uri="{FF2B5EF4-FFF2-40B4-BE49-F238E27FC236}">
              <a16:creationId xmlns:a16="http://schemas.microsoft.com/office/drawing/2014/main" id="{00000000-0008-0000-0500-0000C5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14" name="Text Box 3013">
          <a:extLst>
            <a:ext uri="{FF2B5EF4-FFF2-40B4-BE49-F238E27FC236}">
              <a16:creationId xmlns:a16="http://schemas.microsoft.com/office/drawing/2014/main" id="{00000000-0008-0000-0500-0000C6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15" name="Text Box 3014">
          <a:extLst>
            <a:ext uri="{FF2B5EF4-FFF2-40B4-BE49-F238E27FC236}">
              <a16:creationId xmlns:a16="http://schemas.microsoft.com/office/drawing/2014/main" id="{00000000-0008-0000-0500-0000C7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16" name="Text Box 3015">
          <a:extLst>
            <a:ext uri="{FF2B5EF4-FFF2-40B4-BE49-F238E27FC236}">
              <a16:creationId xmlns:a16="http://schemas.microsoft.com/office/drawing/2014/main" id="{00000000-0008-0000-0500-0000C8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17" name="Text Box 3016">
          <a:extLst>
            <a:ext uri="{FF2B5EF4-FFF2-40B4-BE49-F238E27FC236}">
              <a16:creationId xmlns:a16="http://schemas.microsoft.com/office/drawing/2014/main" id="{00000000-0008-0000-0500-0000C9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18" name="Text Box 3017">
          <a:extLst>
            <a:ext uri="{FF2B5EF4-FFF2-40B4-BE49-F238E27FC236}">
              <a16:creationId xmlns:a16="http://schemas.microsoft.com/office/drawing/2014/main" id="{00000000-0008-0000-0500-0000CA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19" name="Text Box 3018">
          <a:extLst>
            <a:ext uri="{FF2B5EF4-FFF2-40B4-BE49-F238E27FC236}">
              <a16:creationId xmlns:a16="http://schemas.microsoft.com/office/drawing/2014/main" id="{00000000-0008-0000-0500-0000CB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20" name="Text Box 3019">
          <a:extLst>
            <a:ext uri="{FF2B5EF4-FFF2-40B4-BE49-F238E27FC236}">
              <a16:creationId xmlns:a16="http://schemas.microsoft.com/office/drawing/2014/main" id="{00000000-0008-0000-0500-0000CC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21" name="Text Box 3020">
          <a:extLst>
            <a:ext uri="{FF2B5EF4-FFF2-40B4-BE49-F238E27FC236}">
              <a16:creationId xmlns:a16="http://schemas.microsoft.com/office/drawing/2014/main" id="{00000000-0008-0000-0500-0000CD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22" name="Text Box 3021">
          <a:extLst>
            <a:ext uri="{FF2B5EF4-FFF2-40B4-BE49-F238E27FC236}">
              <a16:creationId xmlns:a16="http://schemas.microsoft.com/office/drawing/2014/main" id="{00000000-0008-0000-0500-0000CE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23" name="Text Box 3022">
          <a:extLst>
            <a:ext uri="{FF2B5EF4-FFF2-40B4-BE49-F238E27FC236}">
              <a16:creationId xmlns:a16="http://schemas.microsoft.com/office/drawing/2014/main" id="{00000000-0008-0000-0500-0000CF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24" name="Text Box 3023">
          <a:extLst>
            <a:ext uri="{FF2B5EF4-FFF2-40B4-BE49-F238E27FC236}">
              <a16:creationId xmlns:a16="http://schemas.microsoft.com/office/drawing/2014/main" id="{00000000-0008-0000-0500-0000D0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25" name="Text Box 3024">
          <a:extLst>
            <a:ext uri="{FF2B5EF4-FFF2-40B4-BE49-F238E27FC236}">
              <a16:creationId xmlns:a16="http://schemas.microsoft.com/office/drawing/2014/main" id="{00000000-0008-0000-0500-0000D1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26" name="Text Box 3025">
          <a:extLst>
            <a:ext uri="{FF2B5EF4-FFF2-40B4-BE49-F238E27FC236}">
              <a16:creationId xmlns:a16="http://schemas.microsoft.com/office/drawing/2014/main" id="{00000000-0008-0000-0500-0000D2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27" name="Text Box 3026">
          <a:extLst>
            <a:ext uri="{FF2B5EF4-FFF2-40B4-BE49-F238E27FC236}">
              <a16:creationId xmlns:a16="http://schemas.microsoft.com/office/drawing/2014/main" id="{00000000-0008-0000-0500-0000D3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28" name="Text Box 3027">
          <a:extLst>
            <a:ext uri="{FF2B5EF4-FFF2-40B4-BE49-F238E27FC236}">
              <a16:creationId xmlns:a16="http://schemas.microsoft.com/office/drawing/2014/main" id="{00000000-0008-0000-0500-0000D4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29" name="Text Box 3028">
          <a:extLst>
            <a:ext uri="{FF2B5EF4-FFF2-40B4-BE49-F238E27FC236}">
              <a16:creationId xmlns:a16="http://schemas.microsoft.com/office/drawing/2014/main" id="{00000000-0008-0000-0500-0000D5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30" name="Text Box 3029">
          <a:extLst>
            <a:ext uri="{FF2B5EF4-FFF2-40B4-BE49-F238E27FC236}">
              <a16:creationId xmlns:a16="http://schemas.microsoft.com/office/drawing/2014/main" id="{00000000-0008-0000-0500-0000D6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31" name="Text Box 3030">
          <a:extLst>
            <a:ext uri="{FF2B5EF4-FFF2-40B4-BE49-F238E27FC236}">
              <a16:creationId xmlns:a16="http://schemas.microsoft.com/office/drawing/2014/main" id="{00000000-0008-0000-0500-0000D7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32" name="Text Box 3031">
          <a:extLst>
            <a:ext uri="{FF2B5EF4-FFF2-40B4-BE49-F238E27FC236}">
              <a16:creationId xmlns:a16="http://schemas.microsoft.com/office/drawing/2014/main" id="{00000000-0008-0000-0500-0000D8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33" name="Text Box 3032">
          <a:extLst>
            <a:ext uri="{FF2B5EF4-FFF2-40B4-BE49-F238E27FC236}">
              <a16:creationId xmlns:a16="http://schemas.microsoft.com/office/drawing/2014/main" id="{00000000-0008-0000-0500-0000D9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34" name="Text Box 3033">
          <a:extLst>
            <a:ext uri="{FF2B5EF4-FFF2-40B4-BE49-F238E27FC236}">
              <a16:creationId xmlns:a16="http://schemas.microsoft.com/office/drawing/2014/main" id="{00000000-0008-0000-0500-0000DA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35" name="Text Box 3034">
          <a:extLst>
            <a:ext uri="{FF2B5EF4-FFF2-40B4-BE49-F238E27FC236}">
              <a16:creationId xmlns:a16="http://schemas.microsoft.com/office/drawing/2014/main" id="{00000000-0008-0000-0500-0000DB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36" name="Text Box 3035">
          <a:extLst>
            <a:ext uri="{FF2B5EF4-FFF2-40B4-BE49-F238E27FC236}">
              <a16:creationId xmlns:a16="http://schemas.microsoft.com/office/drawing/2014/main" id="{00000000-0008-0000-0500-0000DC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37" name="Text Box 3036">
          <a:extLst>
            <a:ext uri="{FF2B5EF4-FFF2-40B4-BE49-F238E27FC236}">
              <a16:creationId xmlns:a16="http://schemas.microsoft.com/office/drawing/2014/main" id="{00000000-0008-0000-0500-0000DD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38" name="Text Box 3037">
          <a:extLst>
            <a:ext uri="{FF2B5EF4-FFF2-40B4-BE49-F238E27FC236}">
              <a16:creationId xmlns:a16="http://schemas.microsoft.com/office/drawing/2014/main" id="{00000000-0008-0000-0500-0000DE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39" name="Text Box 3038">
          <a:extLst>
            <a:ext uri="{FF2B5EF4-FFF2-40B4-BE49-F238E27FC236}">
              <a16:creationId xmlns:a16="http://schemas.microsoft.com/office/drawing/2014/main" id="{00000000-0008-0000-0500-0000DF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40" name="Text Box 3039">
          <a:extLst>
            <a:ext uri="{FF2B5EF4-FFF2-40B4-BE49-F238E27FC236}">
              <a16:creationId xmlns:a16="http://schemas.microsoft.com/office/drawing/2014/main" id="{00000000-0008-0000-0500-0000E0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41" name="Text Box 3040">
          <a:extLst>
            <a:ext uri="{FF2B5EF4-FFF2-40B4-BE49-F238E27FC236}">
              <a16:creationId xmlns:a16="http://schemas.microsoft.com/office/drawing/2014/main" id="{00000000-0008-0000-0500-0000E1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42" name="Text Box 3041">
          <a:extLst>
            <a:ext uri="{FF2B5EF4-FFF2-40B4-BE49-F238E27FC236}">
              <a16:creationId xmlns:a16="http://schemas.microsoft.com/office/drawing/2014/main" id="{00000000-0008-0000-0500-0000E2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43" name="Text Box 3042">
          <a:extLst>
            <a:ext uri="{FF2B5EF4-FFF2-40B4-BE49-F238E27FC236}">
              <a16:creationId xmlns:a16="http://schemas.microsoft.com/office/drawing/2014/main" id="{00000000-0008-0000-0500-0000E3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44" name="Text Box 3043">
          <a:extLst>
            <a:ext uri="{FF2B5EF4-FFF2-40B4-BE49-F238E27FC236}">
              <a16:creationId xmlns:a16="http://schemas.microsoft.com/office/drawing/2014/main" id="{00000000-0008-0000-0500-0000E4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45" name="Text Box 3044">
          <a:extLst>
            <a:ext uri="{FF2B5EF4-FFF2-40B4-BE49-F238E27FC236}">
              <a16:creationId xmlns:a16="http://schemas.microsoft.com/office/drawing/2014/main" id="{00000000-0008-0000-0500-0000E5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46" name="Text Box 3045">
          <a:extLst>
            <a:ext uri="{FF2B5EF4-FFF2-40B4-BE49-F238E27FC236}">
              <a16:creationId xmlns:a16="http://schemas.microsoft.com/office/drawing/2014/main" id="{00000000-0008-0000-0500-0000E6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47" name="Text Box 3046">
          <a:extLst>
            <a:ext uri="{FF2B5EF4-FFF2-40B4-BE49-F238E27FC236}">
              <a16:creationId xmlns:a16="http://schemas.microsoft.com/office/drawing/2014/main" id="{00000000-0008-0000-0500-0000E7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48" name="Text Box 3047">
          <a:extLst>
            <a:ext uri="{FF2B5EF4-FFF2-40B4-BE49-F238E27FC236}">
              <a16:creationId xmlns:a16="http://schemas.microsoft.com/office/drawing/2014/main" id="{00000000-0008-0000-0500-0000E8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49" name="Text Box 3048">
          <a:extLst>
            <a:ext uri="{FF2B5EF4-FFF2-40B4-BE49-F238E27FC236}">
              <a16:creationId xmlns:a16="http://schemas.microsoft.com/office/drawing/2014/main" id="{00000000-0008-0000-0500-0000E9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50" name="Text Box 3049">
          <a:extLst>
            <a:ext uri="{FF2B5EF4-FFF2-40B4-BE49-F238E27FC236}">
              <a16:creationId xmlns:a16="http://schemas.microsoft.com/office/drawing/2014/main" id="{00000000-0008-0000-0500-0000EA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51" name="Text Box 3050">
          <a:extLst>
            <a:ext uri="{FF2B5EF4-FFF2-40B4-BE49-F238E27FC236}">
              <a16:creationId xmlns:a16="http://schemas.microsoft.com/office/drawing/2014/main" id="{00000000-0008-0000-0500-0000EB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52" name="Text Box 3051">
          <a:extLst>
            <a:ext uri="{FF2B5EF4-FFF2-40B4-BE49-F238E27FC236}">
              <a16:creationId xmlns:a16="http://schemas.microsoft.com/office/drawing/2014/main" id="{00000000-0008-0000-0500-0000EC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53" name="Text Box 3052">
          <a:extLst>
            <a:ext uri="{FF2B5EF4-FFF2-40B4-BE49-F238E27FC236}">
              <a16:creationId xmlns:a16="http://schemas.microsoft.com/office/drawing/2014/main" id="{00000000-0008-0000-0500-0000ED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54" name="Text Box 3053">
          <a:extLst>
            <a:ext uri="{FF2B5EF4-FFF2-40B4-BE49-F238E27FC236}">
              <a16:creationId xmlns:a16="http://schemas.microsoft.com/office/drawing/2014/main" id="{00000000-0008-0000-0500-0000EE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55" name="Text Box 3054">
          <a:extLst>
            <a:ext uri="{FF2B5EF4-FFF2-40B4-BE49-F238E27FC236}">
              <a16:creationId xmlns:a16="http://schemas.microsoft.com/office/drawing/2014/main" id="{00000000-0008-0000-0500-0000EF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56" name="Text Box 3055">
          <a:extLst>
            <a:ext uri="{FF2B5EF4-FFF2-40B4-BE49-F238E27FC236}">
              <a16:creationId xmlns:a16="http://schemas.microsoft.com/office/drawing/2014/main" id="{00000000-0008-0000-0500-0000F0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57" name="Text Box 3056">
          <a:extLst>
            <a:ext uri="{FF2B5EF4-FFF2-40B4-BE49-F238E27FC236}">
              <a16:creationId xmlns:a16="http://schemas.microsoft.com/office/drawing/2014/main" id="{00000000-0008-0000-0500-0000F1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58" name="Text Box 3057">
          <a:extLst>
            <a:ext uri="{FF2B5EF4-FFF2-40B4-BE49-F238E27FC236}">
              <a16:creationId xmlns:a16="http://schemas.microsoft.com/office/drawing/2014/main" id="{00000000-0008-0000-0500-0000F2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59" name="Text Box 3058">
          <a:extLst>
            <a:ext uri="{FF2B5EF4-FFF2-40B4-BE49-F238E27FC236}">
              <a16:creationId xmlns:a16="http://schemas.microsoft.com/office/drawing/2014/main" id="{00000000-0008-0000-0500-0000F3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60" name="Text Box 3059">
          <a:extLst>
            <a:ext uri="{FF2B5EF4-FFF2-40B4-BE49-F238E27FC236}">
              <a16:creationId xmlns:a16="http://schemas.microsoft.com/office/drawing/2014/main" id="{00000000-0008-0000-0500-0000F4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61" name="Text Box 3060">
          <a:extLst>
            <a:ext uri="{FF2B5EF4-FFF2-40B4-BE49-F238E27FC236}">
              <a16:creationId xmlns:a16="http://schemas.microsoft.com/office/drawing/2014/main" id="{00000000-0008-0000-0500-0000F5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62" name="Text Box 3061">
          <a:extLst>
            <a:ext uri="{FF2B5EF4-FFF2-40B4-BE49-F238E27FC236}">
              <a16:creationId xmlns:a16="http://schemas.microsoft.com/office/drawing/2014/main" id="{00000000-0008-0000-0500-0000F6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63" name="Text Box 3062">
          <a:extLst>
            <a:ext uri="{FF2B5EF4-FFF2-40B4-BE49-F238E27FC236}">
              <a16:creationId xmlns:a16="http://schemas.microsoft.com/office/drawing/2014/main" id="{00000000-0008-0000-0500-0000F7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64" name="Text Box 3063">
          <a:extLst>
            <a:ext uri="{FF2B5EF4-FFF2-40B4-BE49-F238E27FC236}">
              <a16:creationId xmlns:a16="http://schemas.microsoft.com/office/drawing/2014/main" id="{00000000-0008-0000-0500-0000F8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65" name="Text Box 3064">
          <a:extLst>
            <a:ext uri="{FF2B5EF4-FFF2-40B4-BE49-F238E27FC236}">
              <a16:creationId xmlns:a16="http://schemas.microsoft.com/office/drawing/2014/main" id="{00000000-0008-0000-0500-0000F9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66" name="Text Box 3065">
          <a:extLst>
            <a:ext uri="{FF2B5EF4-FFF2-40B4-BE49-F238E27FC236}">
              <a16:creationId xmlns:a16="http://schemas.microsoft.com/office/drawing/2014/main" id="{00000000-0008-0000-0500-0000FA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67" name="Text Box 3066">
          <a:extLst>
            <a:ext uri="{FF2B5EF4-FFF2-40B4-BE49-F238E27FC236}">
              <a16:creationId xmlns:a16="http://schemas.microsoft.com/office/drawing/2014/main" id="{00000000-0008-0000-0500-0000FB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68" name="Text Box 3067">
          <a:extLst>
            <a:ext uri="{FF2B5EF4-FFF2-40B4-BE49-F238E27FC236}">
              <a16:creationId xmlns:a16="http://schemas.microsoft.com/office/drawing/2014/main" id="{00000000-0008-0000-0500-0000FC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69" name="Text Box 3068">
          <a:extLst>
            <a:ext uri="{FF2B5EF4-FFF2-40B4-BE49-F238E27FC236}">
              <a16:creationId xmlns:a16="http://schemas.microsoft.com/office/drawing/2014/main" id="{00000000-0008-0000-0500-0000FD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70" name="Text Box 3069">
          <a:extLst>
            <a:ext uri="{FF2B5EF4-FFF2-40B4-BE49-F238E27FC236}">
              <a16:creationId xmlns:a16="http://schemas.microsoft.com/office/drawing/2014/main" id="{00000000-0008-0000-0500-0000FE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71" name="Text Box 3070">
          <a:extLst>
            <a:ext uri="{FF2B5EF4-FFF2-40B4-BE49-F238E27FC236}">
              <a16:creationId xmlns:a16="http://schemas.microsoft.com/office/drawing/2014/main" id="{00000000-0008-0000-0500-0000FF0B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72" name="Text Box 3071">
          <a:extLst>
            <a:ext uri="{FF2B5EF4-FFF2-40B4-BE49-F238E27FC236}">
              <a16:creationId xmlns:a16="http://schemas.microsoft.com/office/drawing/2014/main" id="{00000000-0008-0000-0500-000000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73" name="Text Box 3072">
          <a:extLst>
            <a:ext uri="{FF2B5EF4-FFF2-40B4-BE49-F238E27FC236}">
              <a16:creationId xmlns:a16="http://schemas.microsoft.com/office/drawing/2014/main" id="{00000000-0008-0000-0500-000001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74" name="Text Box 3073">
          <a:extLst>
            <a:ext uri="{FF2B5EF4-FFF2-40B4-BE49-F238E27FC236}">
              <a16:creationId xmlns:a16="http://schemas.microsoft.com/office/drawing/2014/main" id="{00000000-0008-0000-0500-000002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75" name="Text Box 3074">
          <a:extLst>
            <a:ext uri="{FF2B5EF4-FFF2-40B4-BE49-F238E27FC236}">
              <a16:creationId xmlns:a16="http://schemas.microsoft.com/office/drawing/2014/main" id="{00000000-0008-0000-0500-000003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76" name="Text Box 3075">
          <a:extLst>
            <a:ext uri="{FF2B5EF4-FFF2-40B4-BE49-F238E27FC236}">
              <a16:creationId xmlns:a16="http://schemas.microsoft.com/office/drawing/2014/main" id="{00000000-0008-0000-0500-000004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77" name="Text Box 3076">
          <a:extLst>
            <a:ext uri="{FF2B5EF4-FFF2-40B4-BE49-F238E27FC236}">
              <a16:creationId xmlns:a16="http://schemas.microsoft.com/office/drawing/2014/main" id="{00000000-0008-0000-0500-000005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78" name="Text Box 3077">
          <a:extLst>
            <a:ext uri="{FF2B5EF4-FFF2-40B4-BE49-F238E27FC236}">
              <a16:creationId xmlns:a16="http://schemas.microsoft.com/office/drawing/2014/main" id="{00000000-0008-0000-0500-000006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79" name="Text Box 3078">
          <a:extLst>
            <a:ext uri="{FF2B5EF4-FFF2-40B4-BE49-F238E27FC236}">
              <a16:creationId xmlns:a16="http://schemas.microsoft.com/office/drawing/2014/main" id="{00000000-0008-0000-0500-000007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80" name="Text Box 3079">
          <a:extLst>
            <a:ext uri="{FF2B5EF4-FFF2-40B4-BE49-F238E27FC236}">
              <a16:creationId xmlns:a16="http://schemas.microsoft.com/office/drawing/2014/main" id="{00000000-0008-0000-0500-000008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81" name="Text Box 3080">
          <a:extLst>
            <a:ext uri="{FF2B5EF4-FFF2-40B4-BE49-F238E27FC236}">
              <a16:creationId xmlns:a16="http://schemas.microsoft.com/office/drawing/2014/main" id="{00000000-0008-0000-0500-000009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82" name="Text Box 3081">
          <a:extLst>
            <a:ext uri="{FF2B5EF4-FFF2-40B4-BE49-F238E27FC236}">
              <a16:creationId xmlns:a16="http://schemas.microsoft.com/office/drawing/2014/main" id="{00000000-0008-0000-0500-00000A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83" name="Text Box 3082">
          <a:extLst>
            <a:ext uri="{FF2B5EF4-FFF2-40B4-BE49-F238E27FC236}">
              <a16:creationId xmlns:a16="http://schemas.microsoft.com/office/drawing/2014/main" id="{00000000-0008-0000-0500-00000B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84" name="Text Box 3083">
          <a:extLst>
            <a:ext uri="{FF2B5EF4-FFF2-40B4-BE49-F238E27FC236}">
              <a16:creationId xmlns:a16="http://schemas.microsoft.com/office/drawing/2014/main" id="{00000000-0008-0000-0500-00000C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85" name="Text Box 3084">
          <a:extLst>
            <a:ext uri="{FF2B5EF4-FFF2-40B4-BE49-F238E27FC236}">
              <a16:creationId xmlns:a16="http://schemas.microsoft.com/office/drawing/2014/main" id="{00000000-0008-0000-0500-00000D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86" name="Text Box 3085">
          <a:extLst>
            <a:ext uri="{FF2B5EF4-FFF2-40B4-BE49-F238E27FC236}">
              <a16:creationId xmlns:a16="http://schemas.microsoft.com/office/drawing/2014/main" id="{00000000-0008-0000-0500-00000E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87" name="Text Box 3086">
          <a:extLst>
            <a:ext uri="{FF2B5EF4-FFF2-40B4-BE49-F238E27FC236}">
              <a16:creationId xmlns:a16="http://schemas.microsoft.com/office/drawing/2014/main" id="{00000000-0008-0000-0500-00000F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88" name="Text Box 3087">
          <a:extLst>
            <a:ext uri="{FF2B5EF4-FFF2-40B4-BE49-F238E27FC236}">
              <a16:creationId xmlns:a16="http://schemas.microsoft.com/office/drawing/2014/main" id="{00000000-0008-0000-0500-000010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89" name="Text Box 3088">
          <a:extLst>
            <a:ext uri="{FF2B5EF4-FFF2-40B4-BE49-F238E27FC236}">
              <a16:creationId xmlns:a16="http://schemas.microsoft.com/office/drawing/2014/main" id="{00000000-0008-0000-0500-000011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90" name="Text Box 3089">
          <a:extLst>
            <a:ext uri="{FF2B5EF4-FFF2-40B4-BE49-F238E27FC236}">
              <a16:creationId xmlns:a16="http://schemas.microsoft.com/office/drawing/2014/main" id="{00000000-0008-0000-0500-000012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91" name="Text Box 3090">
          <a:extLst>
            <a:ext uri="{FF2B5EF4-FFF2-40B4-BE49-F238E27FC236}">
              <a16:creationId xmlns:a16="http://schemas.microsoft.com/office/drawing/2014/main" id="{00000000-0008-0000-0500-000013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92" name="Text Box 3091">
          <a:extLst>
            <a:ext uri="{FF2B5EF4-FFF2-40B4-BE49-F238E27FC236}">
              <a16:creationId xmlns:a16="http://schemas.microsoft.com/office/drawing/2014/main" id="{00000000-0008-0000-0500-000014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93" name="Text Box 3092">
          <a:extLst>
            <a:ext uri="{FF2B5EF4-FFF2-40B4-BE49-F238E27FC236}">
              <a16:creationId xmlns:a16="http://schemas.microsoft.com/office/drawing/2014/main" id="{00000000-0008-0000-0500-000015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94" name="Text Box 3093">
          <a:extLst>
            <a:ext uri="{FF2B5EF4-FFF2-40B4-BE49-F238E27FC236}">
              <a16:creationId xmlns:a16="http://schemas.microsoft.com/office/drawing/2014/main" id="{00000000-0008-0000-0500-000016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95" name="Text Box 3094">
          <a:extLst>
            <a:ext uri="{FF2B5EF4-FFF2-40B4-BE49-F238E27FC236}">
              <a16:creationId xmlns:a16="http://schemas.microsoft.com/office/drawing/2014/main" id="{00000000-0008-0000-0500-000017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96" name="Text Box 3095">
          <a:extLst>
            <a:ext uri="{FF2B5EF4-FFF2-40B4-BE49-F238E27FC236}">
              <a16:creationId xmlns:a16="http://schemas.microsoft.com/office/drawing/2014/main" id="{00000000-0008-0000-0500-000018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97" name="Text Box 3096">
          <a:extLst>
            <a:ext uri="{FF2B5EF4-FFF2-40B4-BE49-F238E27FC236}">
              <a16:creationId xmlns:a16="http://schemas.microsoft.com/office/drawing/2014/main" id="{00000000-0008-0000-0500-000019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98" name="Text Box 3097">
          <a:extLst>
            <a:ext uri="{FF2B5EF4-FFF2-40B4-BE49-F238E27FC236}">
              <a16:creationId xmlns:a16="http://schemas.microsoft.com/office/drawing/2014/main" id="{00000000-0008-0000-0500-00001A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099" name="Text Box 3098">
          <a:extLst>
            <a:ext uri="{FF2B5EF4-FFF2-40B4-BE49-F238E27FC236}">
              <a16:creationId xmlns:a16="http://schemas.microsoft.com/office/drawing/2014/main" id="{00000000-0008-0000-0500-00001B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00" name="Text Box 3099">
          <a:extLst>
            <a:ext uri="{FF2B5EF4-FFF2-40B4-BE49-F238E27FC236}">
              <a16:creationId xmlns:a16="http://schemas.microsoft.com/office/drawing/2014/main" id="{00000000-0008-0000-0500-00001C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01" name="Text Box 3100">
          <a:extLst>
            <a:ext uri="{FF2B5EF4-FFF2-40B4-BE49-F238E27FC236}">
              <a16:creationId xmlns:a16="http://schemas.microsoft.com/office/drawing/2014/main" id="{00000000-0008-0000-0500-00001D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02" name="Text Box 3101">
          <a:extLst>
            <a:ext uri="{FF2B5EF4-FFF2-40B4-BE49-F238E27FC236}">
              <a16:creationId xmlns:a16="http://schemas.microsoft.com/office/drawing/2014/main" id="{00000000-0008-0000-0500-00001E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03" name="Text Box 3102">
          <a:extLst>
            <a:ext uri="{FF2B5EF4-FFF2-40B4-BE49-F238E27FC236}">
              <a16:creationId xmlns:a16="http://schemas.microsoft.com/office/drawing/2014/main" id="{00000000-0008-0000-0500-00001F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04" name="Text Box 3103">
          <a:extLst>
            <a:ext uri="{FF2B5EF4-FFF2-40B4-BE49-F238E27FC236}">
              <a16:creationId xmlns:a16="http://schemas.microsoft.com/office/drawing/2014/main" id="{00000000-0008-0000-0500-000020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05" name="Text Box 3104">
          <a:extLst>
            <a:ext uri="{FF2B5EF4-FFF2-40B4-BE49-F238E27FC236}">
              <a16:creationId xmlns:a16="http://schemas.microsoft.com/office/drawing/2014/main" id="{00000000-0008-0000-0500-000021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06" name="Text Box 3105">
          <a:extLst>
            <a:ext uri="{FF2B5EF4-FFF2-40B4-BE49-F238E27FC236}">
              <a16:creationId xmlns:a16="http://schemas.microsoft.com/office/drawing/2014/main" id="{00000000-0008-0000-0500-000022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07" name="Text Box 3106">
          <a:extLst>
            <a:ext uri="{FF2B5EF4-FFF2-40B4-BE49-F238E27FC236}">
              <a16:creationId xmlns:a16="http://schemas.microsoft.com/office/drawing/2014/main" id="{00000000-0008-0000-0500-000023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08" name="Text Box 3107">
          <a:extLst>
            <a:ext uri="{FF2B5EF4-FFF2-40B4-BE49-F238E27FC236}">
              <a16:creationId xmlns:a16="http://schemas.microsoft.com/office/drawing/2014/main" id="{00000000-0008-0000-0500-000024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09" name="Text Box 3108">
          <a:extLst>
            <a:ext uri="{FF2B5EF4-FFF2-40B4-BE49-F238E27FC236}">
              <a16:creationId xmlns:a16="http://schemas.microsoft.com/office/drawing/2014/main" id="{00000000-0008-0000-0500-000025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10" name="Text Box 3109">
          <a:extLst>
            <a:ext uri="{FF2B5EF4-FFF2-40B4-BE49-F238E27FC236}">
              <a16:creationId xmlns:a16="http://schemas.microsoft.com/office/drawing/2014/main" id="{00000000-0008-0000-0500-000026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11" name="Text Box 3110">
          <a:extLst>
            <a:ext uri="{FF2B5EF4-FFF2-40B4-BE49-F238E27FC236}">
              <a16:creationId xmlns:a16="http://schemas.microsoft.com/office/drawing/2014/main" id="{00000000-0008-0000-0500-000027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12" name="Text Box 3111">
          <a:extLst>
            <a:ext uri="{FF2B5EF4-FFF2-40B4-BE49-F238E27FC236}">
              <a16:creationId xmlns:a16="http://schemas.microsoft.com/office/drawing/2014/main" id="{00000000-0008-0000-0500-000028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13" name="Text Box 3112">
          <a:extLst>
            <a:ext uri="{FF2B5EF4-FFF2-40B4-BE49-F238E27FC236}">
              <a16:creationId xmlns:a16="http://schemas.microsoft.com/office/drawing/2014/main" id="{00000000-0008-0000-0500-000029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14" name="Text Box 3113">
          <a:extLst>
            <a:ext uri="{FF2B5EF4-FFF2-40B4-BE49-F238E27FC236}">
              <a16:creationId xmlns:a16="http://schemas.microsoft.com/office/drawing/2014/main" id="{00000000-0008-0000-0500-00002A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15" name="Text Box 3114">
          <a:extLst>
            <a:ext uri="{FF2B5EF4-FFF2-40B4-BE49-F238E27FC236}">
              <a16:creationId xmlns:a16="http://schemas.microsoft.com/office/drawing/2014/main" id="{00000000-0008-0000-0500-00002B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16" name="Text Box 3115">
          <a:extLst>
            <a:ext uri="{FF2B5EF4-FFF2-40B4-BE49-F238E27FC236}">
              <a16:creationId xmlns:a16="http://schemas.microsoft.com/office/drawing/2014/main" id="{00000000-0008-0000-0500-00002C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17" name="Text Box 3116">
          <a:extLst>
            <a:ext uri="{FF2B5EF4-FFF2-40B4-BE49-F238E27FC236}">
              <a16:creationId xmlns:a16="http://schemas.microsoft.com/office/drawing/2014/main" id="{00000000-0008-0000-0500-00002D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18" name="Text Box 3117">
          <a:extLst>
            <a:ext uri="{FF2B5EF4-FFF2-40B4-BE49-F238E27FC236}">
              <a16:creationId xmlns:a16="http://schemas.microsoft.com/office/drawing/2014/main" id="{00000000-0008-0000-0500-00002E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19" name="Text Box 3118">
          <a:extLst>
            <a:ext uri="{FF2B5EF4-FFF2-40B4-BE49-F238E27FC236}">
              <a16:creationId xmlns:a16="http://schemas.microsoft.com/office/drawing/2014/main" id="{00000000-0008-0000-0500-00002F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20" name="Text Box 3119">
          <a:extLst>
            <a:ext uri="{FF2B5EF4-FFF2-40B4-BE49-F238E27FC236}">
              <a16:creationId xmlns:a16="http://schemas.microsoft.com/office/drawing/2014/main" id="{00000000-0008-0000-0500-000030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21" name="Text Box 3120">
          <a:extLst>
            <a:ext uri="{FF2B5EF4-FFF2-40B4-BE49-F238E27FC236}">
              <a16:creationId xmlns:a16="http://schemas.microsoft.com/office/drawing/2014/main" id="{00000000-0008-0000-0500-000031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22" name="Text Box 3121">
          <a:extLst>
            <a:ext uri="{FF2B5EF4-FFF2-40B4-BE49-F238E27FC236}">
              <a16:creationId xmlns:a16="http://schemas.microsoft.com/office/drawing/2014/main" id="{00000000-0008-0000-0500-000032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23" name="Text Box 3122">
          <a:extLst>
            <a:ext uri="{FF2B5EF4-FFF2-40B4-BE49-F238E27FC236}">
              <a16:creationId xmlns:a16="http://schemas.microsoft.com/office/drawing/2014/main" id="{00000000-0008-0000-0500-000033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24" name="Text Box 3123">
          <a:extLst>
            <a:ext uri="{FF2B5EF4-FFF2-40B4-BE49-F238E27FC236}">
              <a16:creationId xmlns:a16="http://schemas.microsoft.com/office/drawing/2014/main" id="{00000000-0008-0000-0500-000034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25" name="Text Box 3124">
          <a:extLst>
            <a:ext uri="{FF2B5EF4-FFF2-40B4-BE49-F238E27FC236}">
              <a16:creationId xmlns:a16="http://schemas.microsoft.com/office/drawing/2014/main" id="{00000000-0008-0000-0500-000035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26" name="Text Box 3125">
          <a:extLst>
            <a:ext uri="{FF2B5EF4-FFF2-40B4-BE49-F238E27FC236}">
              <a16:creationId xmlns:a16="http://schemas.microsoft.com/office/drawing/2014/main" id="{00000000-0008-0000-0500-000036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27" name="Text Box 3126">
          <a:extLst>
            <a:ext uri="{FF2B5EF4-FFF2-40B4-BE49-F238E27FC236}">
              <a16:creationId xmlns:a16="http://schemas.microsoft.com/office/drawing/2014/main" id="{00000000-0008-0000-0500-000037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28" name="Text Box 3127">
          <a:extLst>
            <a:ext uri="{FF2B5EF4-FFF2-40B4-BE49-F238E27FC236}">
              <a16:creationId xmlns:a16="http://schemas.microsoft.com/office/drawing/2014/main" id="{00000000-0008-0000-0500-000038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29" name="Text Box 3128">
          <a:extLst>
            <a:ext uri="{FF2B5EF4-FFF2-40B4-BE49-F238E27FC236}">
              <a16:creationId xmlns:a16="http://schemas.microsoft.com/office/drawing/2014/main" id="{00000000-0008-0000-0500-000039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30" name="Text Box 3129">
          <a:extLst>
            <a:ext uri="{FF2B5EF4-FFF2-40B4-BE49-F238E27FC236}">
              <a16:creationId xmlns:a16="http://schemas.microsoft.com/office/drawing/2014/main" id="{00000000-0008-0000-0500-00003A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31" name="Text Box 3130">
          <a:extLst>
            <a:ext uri="{FF2B5EF4-FFF2-40B4-BE49-F238E27FC236}">
              <a16:creationId xmlns:a16="http://schemas.microsoft.com/office/drawing/2014/main" id="{00000000-0008-0000-0500-00003B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32" name="Text Box 3131">
          <a:extLst>
            <a:ext uri="{FF2B5EF4-FFF2-40B4-BE49-F238E27FC236}">
              <a16:creationId xmlns:a16="http://schemas.microsoft.com/office/drawing/2014/main" id="{00000000-0008-0000-0500-00003C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33" name="Text Box 3132">
          <a:extLst>
            <a:ext uri="{FF2B5EF4-FFF2-40B4-BE49-F238E27FC236}">
              <a16:creationId xmlns:a16="http://schemas.microsoft.com/office/drawing/2014/main" id="{00000000-0008-0000-0500-00003D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34" name="Text Box 3133">
          <a:extLst>
            <a:ext uri="{FF2B5EF4-FFF2-40B4-BE49-F238E27FC236}">
              <a16:creationId xmlns:a16="http://schemas.microsoft.com/office/drawing/2014/main" id="{00000000-0008-0000-0500-00003E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35" name="Text Box 3134">
          <a:extLst>
            <a:ext uri="{FF2B5EF4-FFF2-40B4-BE49-F238E27FC236}">
              <a16:creationId xmlns:a16="http://schemas.microsoft.com/office/drawing/2014/main" id="{00000000-0008-0000-0500-00003F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36" name="Text Box 3135">
          <a:extLst>
            <a:ext uri="{FF2B5EF4-FFF2-40B4-BE49-F238E27FC236}">
              <a16:creationId xmlns:a16="http://schemas.microsoft.com/office/drawing/2014/main" id="{00000000-0008-0000-0500-000040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37" name="Text Box 3136">
          <a:extLst>
            <a:ext uri="{FF2B5EF4-FFF2-40B4-BE49-F238E27FC236}">
              <a16:creationId xmlns:a16="http://schemas.microsoft.com/office/drawing/2014/main" id="{00000000-0008-0000-0500-000041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38" name="Text Box 3137">
          <a:extLst>
            <a:ext uri="{FF2B5EF4-FFF2-40B4-BE49-F238E27FC236}">
              <a16:creationId xmlns:a16="http://schemas.microsoft.com/office/drawing/2014/main" id="{00000000-0008-0000-0500-000042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39" name="Text Box 3138">
          <a:extLst>
            <a:ext uri="{FF2B5EF4-FFF2-40B4-BE49-F238E27FC236}">
              <a16:creationId xmlns:a16="http://schemas.microsoft.com/office/drawing/2014/main" id="{00000000-0008-0000-0500-000043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40" name="Text Box 3139">
          <a:extLst>
            <a:ext uri="{FF2B5EF4-FFF2-40B4-BE49-F238E27FC236}">
              <a16:creationId xmlns:a16="http://schemas.microsoft.com/office/drawing/2014/main" id="{00000000-0008-0000-0500-000044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41" name="Text Box 3140">
          <a:extLst>
            <a:ext uri="{FF2B5EF4-FFF2-40B4-BE49-F238E27FC236}">
              <a16:creationId xmlns:a16="http://schemas.microsoft.com/office/drawing/2014/main" id="{00000000-0008-0000-0500-000045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42" name="Text Box 3141">
          <a:extLst>
            <a:ext uri="{FF2B5EF4-FFF2-40B4-BE49-F238E27FC236}">
              <a16:creationId xmlns:a16="http://schemas.microsoft.com/office/drawing/2014/main" id="{00000000-0008-0000-0500-000046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43" name="Text Box 3142">
          <a:extLst>
            <a:ext uri="{FF2B5EF4-FFF2-40B4-BE49-F238E27FC236}">
              <a16:creationId xmlns:a16="http://schemas.microsoft.com/office/drawing/2014/main" id="{00000000-0008-0000-0500-000047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44" name="Text Box 3143">
          <a:extLst>
            <a:ext uri="{FF2B5EF4-FFF2-40B4-BE49-F238E27FC236}">
              <a16:creationId xmlns:a16="http://schemas.microsoft.com/office/drawing/2014/main" id="{00000000-0008-0000-0500-000048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45" name="Text Box 3144">
          <a:extLst>
            <a:ext uri="{FF2B5EF4-FFF2-40B4-BE49-F238E27FC236}">
              <a16:creationId xmlns:a16="http://schemas.microsoft.com/office/drawing/2014/main" id="{00000000-0008-0000-0500-000049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46" name="Text Box 3145">
          <a:extLst>
            <a:ext uri="{FF2B5EF4-FFF2-40B4-BE49-F238E27FC236}">
              <a16:creationId xmlns:a16="http://schemas.microsoft.com/office/drawing/2014/main" id="{00000000-0008-0000-0500-00004A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47" name="Text Box 3146">
          <a:extLst>
            <a:ext uri="{FF2B5EF4-FFF2-40B4-BE49-F238E27FC236}">
              <a16:creationId xmlns:a16="http://schemas.microsoft.com/office/drawing/2014/main" id="{00000000-0008-0000-0500-00004B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48" name="Text Box 3147">
          <a:extLst>
            <a:ext uri="{FF2B5EF4-FFF2-40B4-BE49-F238E27FC236}">
              <a16:creationId xmlns:a16="http://schemas.microsoft.com/office/drawing/2014/main" id="{00000000-0008-0000-0500-00004C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49" name="Text Box 3148">
          <a:extLst>
            <a:ext uri="{FF2B5EF4-FFF2-40B4-BE49-F238E27FC236}">
              <a16:creationId xmlns:a16="http://schemas.microsoft.com/office/drawing/2014/main" id="{00000000-0008-0000-0500-00004D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50" name="Text Box 3149">
          <a:extLst>
            <a:ext uri="{FF2B5EF4-FFF2-40B4-BE49-F238E27FC236}">
              <a16:creationId xmlns:a16="http://schemas.microsoft.com/office/drawing/2014/main" id="{00000000-0008-0000-0500-00004E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51" name="Text Box 3150">
          <a:extLst>
            <a:ext uri="{FF2B5EF4-FFF2-40B4-BE49-F238E27FC236}">
              <a16:creationId xmlns:a16="http://schemas.microsoft.com/office/drawing/2014/main" id="{00000000-0008-0000-0500-00004F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52" name="Text Box 3151">
          <a:extLst>
            <a:ext uri="{FF2B5EF4-FFF2-40B4-BE49-F238E27FC236}">
              <a16:creationId xmlns:a16="http://schemas.microsoft.com/office/drawing/2014/main" id="{00000000-0008-0000-0500-000050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53" name="Text Box 3152">
          <a:extLst>
            <a:ext uri="{FF2B5EF4-FFF2-40B4-BE49-F238E27FC236}">
              <a16:creationId xmlns:a16="http://schemas.microsoft.com/office/drawing/2014/main" id="{00000000-0008-0000-0500-000051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54" name="Text Box 3153">
          <a:extLst>
            <a:ext uri="{FF2B5EF4-FFF2-40B4-BE49-F238E27FC236}">
              <a16:creationId xmlns:a16="http://schemas.microsoft.com/office/drawing/2014/main" id="{00000000-0008-0000-0500-000052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55" name="Text Box 3154">
          <a:extLst>
            <a:ext uri="{FF2B5EF4-FFF2-40B4-BE49-F238E27FC236}">
              <a16:creationId xmlns:a16="http://schemas.microsoft.com/office/drawing/2014/main" id="{00000000-0008-0000-0500-000053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56" name="Text Box 3155">
          <a:extLst>
            <a:ext uri="{FF2B5EF4-FFF2-40B4-BE49-F238E27FC236}">
              <a16:creationId xmlns:a16="http://schemas.microsoft.com/office/drawing/2014/main" id="{00000000-0008-0000-0500-000054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57" name="Text Box 3156">
          <a:extLst>
            <a:ext uri="{FF2B5EF4-FFF2-40B4-BE49-F238E27FC236}">
              <a16:creationId xmlns:a16="http://schemas.microsoft.com/office/drawing/2014/main" id="{00000000-0008-0000-0500-000055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58" name="Text Box 3157">
          <a:extLst>
            <a:ext uri="{FF2B5EF4-FFF2-40B4-BE49-F238E27FC236}">
              <a16:creationId xmlns:a16="http://schemas.microsoft.com/office/drawing/2014/main" id="{00000000-0008-0000-0500-000056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59" name="Text Box 3158">
          <a:extLst>
            <a:ext uri="{FF2B5EF4-FFF2-40B4-BE49-F238E27FC236}">
              <a16:creationId xmlns:a16="http://schemas.microsoft.com/office/drawing/2014/main" id="{00000000-0008-0000-0500-000057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60" name="Text Box 3159">
          <a:extLst>
            <a:ext uri="{FF2B5EF4-FFF2-40B4-BE49-F238E27FC236}">
              <a16:creationId xmlns:a16="http://schemas.microsoft.com/office/drawing/2014/main" id="{00000000-0008-0000-0500-000058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61" name="Text Box 3160">
          <a:extLst>
            <a:ext uri="{FF2B5EF4-FFF2-40B4-BE49-F238E27FC236}">
              <a16:creationId xmlns:a16="http://schemas.microsoft.com/office/drawing/2014/main" id="{00000000-0008-0000-0500-000059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62" name="Text Box 3161">
          <a:extLst>
            <a:ext uri="{FF2B5EF4-FFF2-40B4-BE49-F238E27FC236}">
              <a16:creationId xmlns:a16="http://schemas.microsoft.com/office/drawing/2014/main" id="{00000000-0008-0000-0500-00005A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63" name="Text Box 3162">
          <a:extLst>
            <a:ext uri="{FF2B5EF4-FFF2-40B4-BE49-F238E27FC236}">
              <a16:creationId xmlns:a16="http://schemas.microsoft.com/office/drawing/2014/main" id="{00000000-0008-0000-0500-00005B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64" name="Text Box 3163">
          <a:extLst>
            <a:ext uri="{FF2B5EF4-FFF2-40B4-BE49-F238E27FC236}">
              <a16:creationId xmlns:a16="http://schemas.microsoft.com/office/drawing/2014/main" id="{00000000-0008-0000-0500-00005C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65" name="Text Box 3164">
          <a:extLst>
            <a:ext uri="{FF2B5EF4-FFF2-40B4-BE49-F238E27FC236}">
              <a16:creationId xmlns:a16="http://schemas.microsoft.com/office/drawing/2014/main" id="{00000000-0008-0000-0500-00005D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66" name="Text Box 3165">
          <a:extLst>
            <a:ext uri="{FF2B5EF4-FFF2-40B4-BE49-F238E27FC236}">
              <a16:creationId xmlns:a16="http://schemas.microsoft.com/office/drawing/2014/main" id="{00000000-0008-0000-0500-00005E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67" name="Text Box 3166">
          <a:extLst>
            <a:ext uri="{FF2B5EF4-FFF2-40B4-BE49-F238E27FC236}">
              <a16:creationId xmlns:a16="http://schemas.microsoft.com/office/drawing/2014/main" id="{00000000-0008-0000-0500-00005F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68" name="Text Box 3167">
          <a:extLst>
            <a:ext uri="{FF2B5EF4-FFF2-40B4-BE49-F238E27FC236}">
              <a16:creationId xmlns:a16="http://schemas.microsoft.com/office/drawing/2014/main" id="{00000000-0008-0000-0500-000060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69" name="Text Box 3168">
          <a:extLst>
            <a:ext uri="{FF2B5EF4-FFF2-40B4-BE49-F238E27FC236}">
              <a16:creationId xmlns:a16="http://schemas.microsoft.com/office/drawing/2014/main" id="{00000000-0008-0000-0500-000061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70" name="Text Box 3169">
          <a:extLst>
            <a:ext uri="{FF2B5EF4-FFF2-40B4-BE49-F238E27FC236}">
              <a16:creationId xmlns:a16="http://schemas.microsoft.com/office/drawing/2014/main" id="{00000000-0008-0000-0500-000062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71" name="Text Box 3170">
          <a:extLst>
            <a:ext uri="{FF2B5EF4-FFF2-40B4-BE49-F238E27FC236}">
              <a16:creationId xmlns:a16="http://schemas.microsoft.com/office/drawing/2014/main" id="{00000000-0008-0000-0500-000063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72" name="Text Box 3171">
          <a:extLst>
            <a:ext uri="{FF2B5EF4-FFF2-40B4-BE49-F238E27FC236}">
              <a16:creationId xmlns:a16="http://schemas.microsoft.com/office/drawing/2014/main" id="{00000000-0008-0000-0500-000064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73" name="Text Box 3172">
          <a:extLst>
            <a:ext uri="{FF2B5EF4-FFF2-40B4-BE49-F238E27FC236}">
              <a16:creationId xmlns:a16="http://schemas.microsoft.com/office/drawing/2014/main" id="{00000000-0008-0000-0500-000065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74" name="Text Box 3173">
          <a:extLst>
            <a:ext uri="{FF2B5EF4-FFF2-40B4-BE49-F238E27FC236}">
              <a16:creationId xmlns:a16="http://schemas.microsoft.com/office/drawing/2014/main" id="{00000000-0008-0000-0500-000066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75" name="Text Box 3174">
          <a:extLst>
            <a:ext uri="{FF2B5EF4-FFF2-40B4-BE49-F238E27FC236}">
              <a16:creationId xmlns:a16="http://schemas.microsoft.com/office/drawing/2014/main" id="{00000000-0008-0000-0500-000067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76" name="Text Box 3175">
          <a:extLst>
            <a:ext uri="{FF2B5EF4-FFF2-40B4-BE49-F238E27FC236}">
              <a16:creationId xmlns:a16="http://schemas.microsoft.com/office/drawing/2014/main" id="{00000000-0008-0000-0500-000068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77" name="Text Box 3176">
          <a:extLst>
            <a:ext uri="{FF2B5EF4-FFF2-40B4-BE49-F238E27FC236}">
              <a16:creationId xmlns:a16="http://schemas.microsoft.com/office/drawing/2014/main" id="{00000000-0008-0000-0500-000069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78" name="Text Box 3177">
          <a:extLst>
            <a:ext uri="{FF2B5EF4-FFF2-40B4-BE49-F238E27FC236}">
              <a16:creationId xmlns:a16="http://schemas.microsoft.com/office/drawing/2014/main" id="{00000000-0008-0000-0500-00006A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79" name="Text Box 3178">
          <a:extLst>
            <a:ext uri="{FF2B5EF4-FFF2-40B4-BE49-F238E27FC236}">
              <a16:creationId xmlns:a16="http://schemas.microsoft.com/office/drawing/2014/main" id="{00000000-0008-0000-0500-00006B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80" name="Text Box 3179">
          <a:extLst>
            <a:ext uri="{FF2B5EF4-FFF2-40B4-BE49-F238E27FC236}">
              <a16:creationId xmlns:a16="http://schemas.microsoft.com/office/drawing/2014/main" id="{00000000-0008-0000-0500-00006C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81" name="Text Box 3180">
          <a:extLst>
            <a:ext uri="{FF2B5EF4-FFF2-40B4-BE49-F238E27FC236}">
              <a16:creationId xmlns:a16="http://schemas.microsoft.com/office/drawing/2014/main" id="{00000000-0008-0000-0500-00006D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82" name="Text Box 3181">
          <a:extLst>
            <a:ext uri="{FF2B5EF4-FFF2-40B4-BE49-F238E27FC236}">
              <a16:creationId xmlns:a16="http://schemas.microsoft.com/office/drawing/2014/main" id="{00000000-0008-0000-0500-00006E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83" name="Text Box 3182">
          <a:extLst>
            <a:ext uri="{FF2B5EF4-FFF2-40B4-BE49-F238E27FC236}">
              <a16:creationId xmlns:a16="http://schemas.microsoft.com/office/drawing/2014/main" id="{00000000-0008-0000-0500-00006F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84" name="Text Box 3183">
          <a:extLst>
            <a:ext uri="{FF2B5EF4-FFF2-40B4-BE49-F238E27FC236}">
              <a16:creationId xmlns:a16="http://schemas.microsoft.com/office/drawing/2014/main" id="{00000000-0008-0000-0500-000070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85" name="Text Box 3184">
          <a:extLst>
            <a:ext uri="{FF2B5EF4-FFF2-40B4-BE49-F238E27FC236}">
              <a16:creationId xmlns:a16="http://schemas.microsoft.com/office/drawing/2014/main" id="{00000000-0008-0000-0500-000071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86" name="Text Box 3185">
          <a:extLst>
            <a:ext uri="{FF2B5EF4-FFF2-40B4-BE49-F238E27FC236}">
              <a16:creationId xmlns:a16="http://schemas.microsoft.com/office/drawing/2014/main" id="{00000000-0008-0000-0500-000072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87" name="Text Box 3186">
          <a:extLst>
            <a:ext uri="{FF2B5EF4-FFF2-40B4-BE49-F238E27FC236}">
              <a16:creationId xmlns:a16="http://schemas.microsoft.com/office/drawing/2014/main" id="{00000000-0008-0000-0500-000073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88" name="Text Box 3187">
          <a:extLst>
            <a:ext uri="{FF2B5EF4-FFF2-40B4-BE49-F238E27FC236}">
              <a16:creationId xmlns:a16="http://schemas.microsoft.com/office/drawing/2014/main" id="{00000000-0008-0000-0500-000074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89" name="Text Box 3188">
          <a:extLst>
            <a:ext uri="{FF2B5EF4-FFF2-40B4-BE49-F238E27FC236}">
              <a16:creationId xmlns:a16="http://schemas.microsoft.com/office/drawing/2014/main" id="{00000000-0008-0000-0500-000075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90" name="Text Box 3189">
          <a:extLst>
            <a:ext uri="{FF2B5EF4-FFF2-40B4-BE49-F238E27FC236}">
              <a16:creationId xmlns:a16="http://schemas.microsoft.com/office/drawing/2014/main" id="{00000000-0008-0000-0500-000076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91" name="Text Box 3190">
          <a:extLst>
            <a:ext uri="{FF2B5EF4-FFF2-40B4-BE49-F238E27FC236}">
              <a16:creationId xmlns:a16="http://schemas.microsoft.com/office/drawing/2014/main" id="{00000000-0008-0000-0500-000077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92" name="Text Box 3191">
          <a:extLst>
            <a:ext uri="{FF2B5EF4-FFF2-40B4-BE49-F238E27FC236}">
              <a16:creationId xmlns:a16="http://schemas.microsoft.com/office/drawing/2014/main" id="{00000000-0008-0000-0500-000078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93" name="Text Box 3192">
          <a:extLst>
            <a:ext uri="{FF2B5EF4-FFF2-40B4-BE49-F238E27FC236}">
              <a16:creationId xmlns:a16="http://schemas.microsoft.com/office/drawing/2014/main" id="{00000000-0008-0000-0500-000079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94" name="Text Box 3193">
          <a:extLst>
            <a:ext uri="{FF2B5EF4-FFF2-40B4-BE49-F238E27FC236}">
              <a16:creationId xmlns:a16="http://schemas.microsoft.com/office/drawing/2014/main" id="{00000000-0008-0000-0500-00007A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95" name="Text Box 3194">
          <a:extLst>
            <a:ext uri="{FF2B5EF4-FFF2-40B4-BE49-F238E27FC236}">
              <a16:creationId xmlns:a16="http://schemas.microsoft.com/office/drawing/2014/main" id="{00000000-0008-0000-0500-00007B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96" name="Text Box 3195">
          <a:extLst>
            <a:ext uri="{FF2B5EF4-FFF2-40B4-BE49-F238E27FC236}">
              <a16:creationId xmlns:a16="http://schemas.microsoft.com/office/drawing/2014/main" id="{00000000-0008-0000-0500-00007C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97" name="Text Box 3196">
          <a:extLst>
            <a:ext uri="{FF2B5EF4-FFF2-40B4-BE49-F238E27FC236}">
              <a16:creationId xmlns:a16="http://schemas.microsoft.com/office/drawing/2014/main" id="{00000000-0008-0000-0500-00007D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98" name="Text Box 3197">
          <a:extLst>
            <a:ext uri="{FF2B5EF4-FFF2-40B4-BE49-F238E27FC236}">
              <a16:creationId xmlns:a16="http://schemas.microsoft.com/office/drawing/2014/main" id="{00000000-0008-0000-0500-00007E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199" name="Text Box 3198">
          <a:extLst>
            <a:ext uri="{FF2B5EF4-FFF2-40B4-BE49-F238E27FC236}">
              <a16:creationId xmlns:a16="http://schemas.microsoft.com/office/drawing/2014/main" id="{00000000-0008-0000-0500-00007F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00" name="Text Box 3199">
          <a:extLst>
            <a:ext uri="{FF2B5EF4-FFF2-40B4-BE49-F238E27FC236}">
              <a16:creationId xmlns:a16="http://schemas.microsoft.com/office/drawing/2014/main" id="{00000000-0008-0000-0500-000080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01" name="Text Box 3200">
          <a:extLst>
            <a:ext uri="{FF2B5EF4-FFF2-40B4-BE49-F238E27FC236}">
              <a16:creationId xmlns:a16="http://schemas.microsoft.com/office/drawing/2014/main" id="{00000000-0008-0000-0500-000081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02" name="Text Box 3201">
          <a:extLst>
            <a:ext uri="{FF2B5EF4-FFF2-40B4-BE49-F238E27FC236}">
              <a16:creationId xmlns:a16="http://schemas.microsoft.com/office/drawing/2014/main" id="{00000000-0008-0000-0500-000082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03" name="Text Box 3202">
          <a:extLst>
            <a:ext uri="{FF2B5EF4-FFF2-40B4-BE49-F238E27FC236}">
              <a16:creationId xmlns:a16="http://schemas.microsoft.com/office/drawing/2014/main" id="{00000000-0008-0000-0500-000083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04" name="Text Box 3203">
          <a:extLst>
            <a:ext uri="{FF2B5EF4-FFF2-40B4-BE49-F238E27FC236}">
              <a16:creationId xmlns:a16="http://schemas.microsoft.com/office/drawing/2014/main" id="{00000000-0008-0000-0500-000084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05" name="Text Box 3204">
          <a:extLst>
            <a:ext uri="{FF2B5EF4-FFF2-40B4-BE49-F238E27FC236}">
              <a16:creationId xmlns:a16="http://schemas.microsoft.com/office/drawing/2014/main" id="{00000000-0008-0000-0500-000085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06" name="Text Box 3205">
          <a:extLst>
            <a:ext uri="{FF2B5EF4-FFF2-40B4-BE49-F238E27FC236}">
              <a16:creationId xmlns:a16="http://schemas.microsoft.com/office/drawing/2014/main" id="{00000000-0008-0000-0500-000086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07" name="Text Box 3206">
          <a:extLst>
            <a:ext uri="{FF2B5EF4-FFF2-40B4-BE49-F238E27FC236}">
              <a16:creationId xmlns:a16="http://schemas.microsoft.com/office/drawing/2014/main" id="{00000000-0008-0000-0500-000087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08" name="Text Box 3207">
          <a:extLst>
            <a:ext uri="{FF2B5EF4-FFF2-40B4-BE49-F238E27FC236}">
              <a16:creationId xmlns:a16="http://schemas.microsoft.com/office/drawing/2014/main" id="{00000000-0008-0000-0500-000088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09" name="Text Box 3208">
          <a:extLst>
            <a:ext uri="{FF2B5EF4-FFF2-40B4-BE49-F238E27FC236}">
              <a16:creationId xmlns:a16="http://schemas.microsoft.com/office/drawing/2014/main" id="{00000000-0008-0000-0500-000089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10" name="Text Box 3209">
          <a:extLst>
            <a:ext uri="{FF2B5EF4-FFF2-40B4-BE49-F238E27FC236}">
              <a16:creationId xmlns:a16="http://schemas.microsoft.com/office/drawing/2014/main" id="{00000000-0008-0000-0500-00008A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11" name="Text Box 3210">
          <a:extLst>
            <a:ext uri="{FF2B5EF4-FFF2-40B4-BE49-F238E27FC236}">
              <a16:creationId xmlns:a16="http://schemas.microsoft.com/office/drawing/2014/main" id="{00000000-0008-0000-0500-00008B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12" name="Text Box 3211">
          <a:extLst>
            <a:ext uri="{FF2B5EF4-FFF2-40B4-BE49-F238E27FC236}">
              <a16:creationId xmlns:a16="http://schemas.microsoft.com/office/drawing/2014/main" id="{00000000-0008-0000-0500-00008C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13" name="Text Box 3212">
          <a:extLst>
            <a:ext uri="{FF2B5EF4-FFF2-40B4-BE49-F238E27FC236}">
              <a16:creationId xmlns:a16="http://schemas.microsoft.com/office/drawing/2014/main" id="{00000000-0008-0000-0500-00008D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14" name="Text Box 3213">
          <a:extLst>
            <a:ext uri="{FF2B5EF4-FFF2-40B4-BE49-F238E27FC236}">
              <a16:creationId xmlns:a16="http://schemas.microsoft.com/office/drawing/2014/main" id="{00000000-0008-0000-0500-00008E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15" name="Text Box 3214">
          <a:extLst>
            <a:ext uri="{FF2B5EF4-FFF2-40B4-BE49-F238E27FC236}">
              <a16:creationId xmlns:a16="http://schemas.microsoft.com/office/drawing/2014/main" id="{00000000-0008-0000-0500-00008F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16" name="Text Box 3215">
          <a:extLst>
            <a:ext uri="{FF2B5EF4-FFF2-40B4-BE49-F238E27FC236}">
              <a16:creationId xmlns:a16="http://schemas.microsoft.com/office/drawing/2014/main" id="{00000000-0008-0000-0500-000090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17" name="Text Box 3216">
          <a:extLst>
            <a:ext uri="{FF2B5EF4-FFF2-40B4-BE49-F238E27FC236}">
              <a16:creationId xmlns:a16="http://schemas.microsoft.com/office/drawing/2014/main" id="{00000000-0008-0000-0500-000091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18" name="Text Box 3217">
          <a:extLst>
            <a:ext uri="{FF2B5EF4-FFF2-40B4-BE49-F238E27FC236}">
              <a16:creationId xmlns:a16="http://schemas.microsoft.com/office/drawing/2014/main" id="{00000000-0008-0000-0500-000092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19" name="Text Box 3218">
          <a:extLst>
            <a:ext uri="{FF2B5EF4-FFF2-40B4-BE49-F238E27FC236}">
              <a16:creationId xmlns:a16="http://schemas.microsoft.com/office/drawing/2014/main" id="{00000000-0008-0000-0500-000093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20" name="Text Box 3219">
          <a:extLst>
            <a:ext uri="{FF2B5EF4-FFF2-40B4-BE49-F238E27FC236}">
              <a16:creationId xmlns:a16="http://schemas.microsoft.com/office/drawing/2014/main" id="{00000000-0008-0000-0500-000094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21" name="Text Box 3220">
          <a:extLst>
            <a:ext uri="{FF2B5EF4-FFF2-40B4-BE49-F238E27FC236}">
              <a16:creationId xmlns:a16="http://schemas.microsoft.com/office/drawing/2014/main" id="{00000000-0008-0000-0500-000095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22" name="Text Box 3221">
          <a:extLst>
            <a:ext uri="{FF2B5EF4-FFF2-40B4-BE49-F238E27FC236}">
              <a16:creationId xmlns:a16="http://schemas.microsoft.com/office/drawing/2014/main" id="{00000000-0008-0000-0500-000096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23" name="Text Box 3222">
          <a:extLst>
            <a:ext uri="{FF2B5EF4-FFF2-40B4-BE49-F238E27FC236}">
              <a16:creationId xmlns:a16="http://schemas.microsoft.com/office/drawing/2014/main" id="{00000000-0008-0000-0500-000097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24" name="Text Box 3223">
          <a:extLst>
            <a:ext uri="{FF2B5EF4-FFF2-40B4-BE49-F238E27FC236}">
              <a16:creationId xmlns:a16="http://schemas.microsoft.com/office/drawing/2014/main" id="{00000000-0008-0000-0500-000098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25" name="Text Box 3224">
          <a:extLst>
            <a:ext uri="{FF2B5EF4-FFF2-40B4-BE49-F238E27FC236}">
              <a16:creationId xmlns:a16="http://schemas.microsoft.com/office/drawing/2014/main" id="{00000000-0008-0000-0500-000099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26" name="Text Box 3225">
          <a:extLst>
            <a:ext uri="{FF2B5EF4-FFF2-40B4-BE49-F238E27FC236}">
              <a16:creationId xmlns:a16="http://schemas.microsoft.com/office/drawing/2014/main" id="{00000000-0008-0000-0500-00009A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27" name="Text Box 3226">
          <a:extLst>
            <a:ext uri="{FF2B5EF4-FFF2-40B4-BE49-F238E27FC236}">
              <a16:creationId xmlns:a16="http://schemas.microsoft.com/office/drawing/2014/main" id="{00000000-0008-0000-0500-00009B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28" name="Text Box 3227">
          <a:extLst>
            <a:ext uri="{FF2B5EF4-FFF2-40B4-BE49-F238E27FC236}">
              <a16:creationId xmlns:a16="http://schemas.microsoft.com/office/drawing/2014/main" id="{00000000-0008-0000-0500-00009C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29" name="Text Box 3228">
          <a:extLst>
            <a:ext uri="{FF2B5EF4-FFF2-40B4-BE49-F238E27FC236}">
              <a16:creationId xmlns:a16="http://schemas.microsoft.com/office/drawing/2014/main" id="{00000000-0008-0000-0500-00009D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30" name="Text Box 3229">
          <a:extLst>
            <a:ext uri="{FF2B5EF4-FFF2-40B4-BE49-F238E27FC236}">
              <a16:creationId xmlns:a16="http://schemas.microsoft.com/office/drawing/2014/main" id="{00000000-0008-0000-0500-00009E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31" name="Text Box 3230">
          <a:extLst>
            <a:ext uri="{FF2B5EF4-FFF2-40B4-BE49-F238E27FC236}">
              <a16:creationId xmlns:a16="http://schemas.microsoft.com/office/drawing/2014/main" id="{00000000-0008-0000-0500-00009F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32" name="Text Box 3231">
          <a:extLst>
            <a:ext uri="{FF2B5EF4-FFF2-40B4-BE49-F238E27FC236}">
              <a16:creationId xmlns:a16="http://schemas.microsoft.com/office/drawing/2014/main" id="{00000000-0008-0000-0500-0000A0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33" name="Text Box 3232">
          <a:extLst>
            <a:ext uri="{FF2B5EF4-FFF2-40B4-BE49-F238E27FC236}">
              <a16:creationId xmlns:a16="http://schemas.microsoft.com/office/drawing/2014/main" id="{00000000-0008-0000-0500-0000A1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34" name="Text Box 3233">
          <a:extLst>
            <a:ext uri="{FF2B5EF4-FFF2-40B4-BE49-F238E27FC236}">
              <a16:creationId xmlns:a16="http://schemas.microsoft.com/office/drawing/2014/main" id="{00000000-0008-0000-0500-0000A2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35" name="Text Box 3234">
          <a:extLst>
            <a:ext uri="{FF2B5EF4-FFF2-40B4-BE49-F238E27FC236}">
              <a16:creationId xmlns:a16="http://schemas.microsoft.com/office/drawing/2014/main" id="{00000000-0008-0000-0500-0000A3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36" name="Text Box 3235">
          <a:extLst>
            <a:ext uri="{FF2B5EF4-FFF2-40B4-BE49-F238E27FC236}">
              <a16:creationId xmlns:a16="http://schemas.microsoft.com/office/drawing/2014/main" id="{00000000-0008-0000-0500-0000A4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37" name="Text Box 3236">
          <a:extLst>
            <a:ext uri="{FF2B5EF4-FFF2-40B4-BE49-F238E27FC236}">
              <a16:creationId xmlns:a16="http://schemas.microsoft.com/office/drawing/2014/main" id="{00000000-0008-0000-0500-0000A5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38" name="Text Box 3237">
          <a:extLst>
            <a:ext uri="{FF2B5EF4-FFF2-40B4-BE49-F238E27FC236}">
              <a16:creationId xmlns:a16="http://schemas.microsoft.com/office/drawing/2014/main" id="{00000000-0008-0000-0500-0000A6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39" name="Text Box 3238">
          <a:extLst>
            <a:ext uri="{FF2B5EF4-FFF2-40B4-BE49-F238E27FC236}">
              <a16:creationId xmlns:a16="http://schemas.microsoft.com/office/drawing/2014/main" id="{00000000-0008-0000-0500-0000A7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40" name="Text Box 3239">
          <a:extLst>
            <a:ext uri="{FF2B5EF4-FFF2-40B4-BE49-F238E27FC236}">
              <a16:creationId xmlns:a16="http://schemas.microsoft.com/office/drawing/2014/main" id="{00000000-0008-0000-0500-0000A8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41" name="Text Box 3240">
          <a:extLst>
            <a:ext uri="{FF2B5EF4-FFF2-40B4-BE49-F238E27FC236}">
              <a16:creationId xmlns:a16="http://schemas.microsoft.com/office/drawing/2014/main" id="{00000000-0008-0000-0500-0000A9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42" name="Text Box 3241">
          <a:extLst>
            <a:ext uri="{FF2B5EF4-FFF2-40B4-BE49-F238E27FC236}">
              <a16:creationId xmlns:a16="http://schemas.microsoft.com/office/drawing/2014/main" id="{00000000-0008-0000-0500-0000AA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43" name="Text Box 3242">
          <a:extLst>
            <a:ext uri="{FF2B5EF4-FFF2-40B4-BE49-F238E27FC236}">
              <a16:creationId xmlns:a16="http://schemas.microsoft.com/office/drawing/2014/main" id="{00000000-0008-0000-0500-0000AB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44" name="Text Box 3243">
          <a:extLst>
            <a:ext uri="{FF2B5EF4-FFF2-40B4-BE49-F238E27FC236}">
              <a16:creationId xmlns:a16="http://schemas.microsoft.com/office/drawing/2014/main" id="{00000000-0008-0000-0500-0000AC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45" name="Text Box 3244">
          <a:extLst>
            <a:ext uri="{FF2B5EF4-FFF2-40B4-BE49-F238E27FC236}">
              <a16:creationId xmlns:a16="http://schemas.microsoft.com/office/drawing/2014/main" id="{00000000-0008-0000-0500-0000AD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46" name="Text Box 3245">
          <a:extLst>
            <a:ext uri="{FF2B5EF4-FFF2-40B4-BE49-F238E27FC236}">
              <a16:creationId xmlns:a16="http://schemas.microsoft.com/office/drawing/2014/main" id="{00000000-0008-0000-0500-0000AE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47" name="Text Box 3246">
          <a:extLst>
            <a:ext uri="{FF2B5EF4-FFF2-40B4-BE49-F238E27FC236}">
              <a16:creationId xmlns:a16="http://schemas.microsoft.com/office/drawing/2014/main" id="{00000000-0008-0000-0500-0000AF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48" name="Text Box 3247">
          <a:extLst>
            <a:ext uri="{FF2B5EF4-FFF2-40B4-BE49-F238E27FC236}">
              <a16:creationId xmlns:a16="http://schemas.microsoft.com/office/drawing/2014/main" id="{00000000-0008-0000-0500-0000B0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49" name="Text Box 3248">
          <a:extLst>
            <a:ext uri="{FF2B5EF4-FFF2-40B4-BE49-F238E27FC236}">
              <a16:creationId xmlns:a16="http://schemas.microsoft.com/office/drawing/2014/main" id="{00000000-0008-0000-0500-0000B1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50" name="Text Box 3249">
          <a:extLst>
            <a:ext uri="{FF2B5EF4-FFF2-40B4-BE49-F238E27FC236}">
              <a16:creationId xmlns:a16="http://schemas.microsoft.com/office/drawing/2014/main" id="{00000000-0008-0000-0500-0000B2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51" name="Text Box 3250">
          <a:extLst>
            <a:ext uri="{FF2B5EF4-FFF2-40B4-BE49-F238E27FC236}">
              <a16:creationId xmlns:a16="http://schemas.microsoft.com/office/drawing/2014/main" id="{00000000-0008-0000-0500-0000B3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52" name="Text Box 3251">
          <a:extLst>
            <a:ext uri="{FF2B5EF4-FFF2-40B4-BE49-F238E27FC236}">
              <a16:creationId xmlns:a16="http://schemas.microsoft.com/office/drawing/2014/main" id="{00000000-0008-0000-0500-0000B4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53" name="Text Box 3252">
          <a:extLst>
            <a:ext uri="{FF2B5EF4-FFF2-40B4-BE49-F238E27FC236}">
              <a16:creationId xmlns:a16="http://schemas.microsoft.com/office/drawing/2014/main" id="{00000000-0008-0000-0500-0000B5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54" name="Text Box 3253">
          <a:extLst>
            <a:ext uri="{FF2B5EF4-FFF2-40B4-BE49-F238E27FC236}">
              <a16:creationId xmlns:a16="http://schemas.microsoft.com/office/drawing/2014/main" id="{00000000-0008-0000-0500-0000B6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55" name="Text Box 3254">
          <a:extLst>
            <a:ext uri="{FF2B5EF4-FFF2-40B4-BE49-F238E27FC236}">
              <a16:creationId xmlns:a16="http://schemas.microsoft.com/office/drawing/2014/main" id="{00000000-0008-0000-0500-0000B7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56" name="Text Box 3255">
          <a:extLst>
            <a:ext uri="{FF2B5EF4-FFF2-40B4-BE49-F238E27FC236}">
              <a16:creationId xmlns:a16="http://schemas.microsoft.com/office/drawing/2014/main" id="{00000000-0008-0000-0500-0000B8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57" name="Text Box 3256">
          <a:extLst>
            <a:ext uri="{FF2B5EF4-FFF2-40B4-BE49-F238E27FC236}">
              <a16:creationId xmlns:a16="http://schemas.microsoft.com/office/drawing/2014/main" id="{00000000-0008-0000-0500-0000B9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58" name="Text Box 3257">
          <a:extLst>
            <a:ext uri="{FF2B5EF4-FFF2-40B4-BE49-F238E27FC236}">
              <a16:creationId xmlns:a16="http://schemas.microsoft.com/office/drawing/2014/main" id="{00000000-0008-0000-0500-0000BA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59" name="Text Box 3258">
          <a:extLst>
            <a:ext uri="{FF2B5EF4-FFF2-40B4-BE49-F238E27FC236}">
              <a16:creationId xmlns:a16="http://schemas.microsoft.com/office/drawing/2014/main" id="{00000000-0008-0000-0500-0000BB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60" name="Text Box 3259">
          <a:extLst>
            <a:ext uri="{FF2B5EF4-FFF2-40B4-BE49-F238E27FC236}">
              <a16:creationId xmlns:a16="http://schemas.microsoft.com/office/drawing/2014/main" id="{00000000-0008-0000-0500-0000BC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61" name="Text Box 3260">
          <a:extLst>
            <a:ext uri="{FF2B5EF4-FFF2-40B4-BE49-F238E27FC236}">
              <a16:creationId xmlns:a16="http://schemas.microsoft.com/office/drawing/2014/main" id="{00000000-0008-0000-0500-0000BD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62" name="Text Box 3261">
          <a:extLst>
            <a:ext uri="{FF2B5EF4-FFF2-40B4-BE49-F238E27FC236}">
              <a16:creationId xmlns:a16="http://schemas.microsoft.com/office/drawing/2014/main" id="{00000000-0008-0000-0500-0000BE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63" name="Text Box 3262">
          <a:extLst>
            <a:ext uri="{FF2B5EF4-FFF2-40B4-BE49-F238E27FC236}">
              <a16:creationId xmlns:a16="http://schemas.microsoft.com/office/drawing/2014/main" id="{00000000-0008-0000-0500-0000BF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64" name="Text Box 3263">
          <a:extLst>
            <a:ext uri="{FF2B5EF4-FFF2-40B4-BE49-F238E27FC236}">
              <a16:creationId xmlns:a16="http://schemas.microsoft.com/office/drawing/2014/main" id="{00000000-0008-0000-0500-0000C0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65" name="Text Box 3264">
          <a:extLst>
            <a:ext uri="{FF2B5EF4-FFF2-40B4-BE49-F238E27FC236}">
              <a16:creationId xmlns:a16="http://schemas.microsoft.com/office/drawing/2014/main" id="{00000000-0008-0000-0500-0000C1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66" name="Text Box 3265">
          <a:extLst>
            <a:ext uri="{FF2B5EF4-FFF2-40B4-BE49-F238E27FC236}">
              <a16:creationId xmlns:a16="http://schemas.microsoft.com/office/drawing/2014/main" id="{00000000-0008-0000-0500-0000C2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67" name="Text Box 3266">
          <a:extLst>
            <a:ext uri="{FF2B5EF4-FFF2-40B4-BE49-F238E27FC236}">
              <a16:creationId xmlns:a16="http://schemas.microsoft.com/office/drawing/2014/main" id="{00000000-0008-0000-0500-0000C3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68" name="Text Box 3267">
          <a:extLst>
            <a:ext uri="{FF2B5EF4-FFF2-40B4-BE49-F238E27FC236}">
              <a16:creationId xmlns:a16="http://schemas.microsoft.com/office/drawing/2014/main" id="{00000000-0008-0000-0500-0000C4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69" name="Text Box 3268">
          <a:extLst>
            <a:ext uri="{FF2B5EF4-FFF2-40B4-BE49-F238E27FC236}">
              <a16:creationId xmlns:a16="http://schemas.microsoft.com/office/drawing/2014/main" id="{00000000-0008-0000-0500-0000C5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70" name="Text Box 3269">
          <a:extLst>
            <a:ext uri="{FF2B5EF4-FFF2-40B4-BE49-F238E27FC236}">
              <a16:creationId xmlns:a16="http://schemas.microsoft.com/office/drawing/2014/main" id="{00000000-0008-0000-0500-0000C6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71" name="Text Box 3270">
          <a:extLst>
            <a:ext uri="{FF2B5EF4-FFF2-40B4-BE49-F238E27FC236}">
              <a16:creationId xmlns:a16="http://schemas.microsoft.com/office/drawing/2014/main" id="{00000000-0008-0000-0500-0000C7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72" name="Text Box 3271">
          <a:extLst>
            <a:ext uri="{FF2B5EF4-FFF2-40B4-BE49-F238E27FC236}">
              <a16:creationId xmlns:a16="http://schemas.microsoft.com/office/drawing/2014/main" id="{00000000-0008-0000-0500-0000C8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73" name="Text Box 3272">
          <a:extLst>
            <a:ext uri="{FF2B5EF4-FFF2-40B4-BE49-F238E27FC236}">
              <a16:creationId xmlns:a16="http://schemas.microsoft.com/office/drawing/2014/main" id="{00000000-0008-0000-0500-0000C9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74" name="Text Box 3273">
          <a:extLst>
            <a:ext uri="{FF2B5EF4-FFF2-40B4-BE49-F238E27FC236}">
              <a16:creationId xmlns:a16="http://schemas.microsoft.com/office/drawing/2014/main" id="{00000000-0008-0000-0500-0000CA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75" name="Text Box 3274">
          <a:extLst>
            <a:ext uri="{FF2B5EF4-FFF2-40B4-BE49-F238E27FC236}">
              <a16:creationId xmlns:a16="http://schemas.microsoft.com/office/drawing/2014/main" id="{00000000-0008-0000-0500-0000CB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76" name="Text Box 3275">
          <a:extLst>
            <a:ext uri="{FF2B5EF4-FFF2-40B4-BE49-F238E27FC236}">
              <a16:creationId xmlns:a16="http://schemas.microsoft.com/office/drawing/2014/main" id="{00000000-0008-0000-0500-0000CC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77" name="Text Box 3276">
          <a:extLst>
            <a:ext uri="{FF2B5EF4-FFF2-40B4-BE49-F238E27FC236}">
              <a16:creationId xmlns:a16="http://schemas.microsoft.com/office/drawing/2014/main" id="{00000000-0008-0000-0500-0000CD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78" name="Text Box 3277">
          <a:extLst>
            <a:ext uri="{FF2B5EF4-FFF2-40B4-BE49-F238E27FC236}">
              <a16:creationId xmlns:a16="http://schemas.microsoft.com/office/drawing/2014/main" id="{00000000-0008-0000-0500-0000CE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79" name="Text Box 3278">
          <a:extLst>
            <a:ext uri="{FF2B5EF4-FFF2-40B4-BE49-F238E27FC236}">
              <a16:creationId xmlns:a16="http://schemas.microsoft.com/office/drawing/2014/main" id="{00000000-0008-0000-0500-0000CF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80" name="Text Box 3279">
          <a:extLst>
            <a:ext uri="{FF2B5EF4-FFF2-40B4-BE49-F238E27FC236}">
              <a16:creationId xmlns:a16="http://schemas.microsoft.com/office/drawing/2014/main" id="{00000000-0008-0000-0500-0000D0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81" name="Text Box 3280">
          <a:extLst>
            <a:ext uri="{FF2B5EF4-FFF2-40B4-BE49-F238E27FC236}">
              <a16:creationId xmlns:a16="http://schemas.microsoft.com/office/drawing/2014/main" id="{00000000-0008-0000-0500-0000D1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82" name="Text Box 3281">
          <a:extLst>
            <a:ext uri="{FF2B5EF4-FFF2-40B4-BE49-F238E27FC236}">
              <a16:creationId xmlns:a16="http://schemas.microsoft.com/office/drawing/2014/main" id="{00000000-0008-0000-0500-0000D2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83" name="Text Box 3282">
          <a:extLst>
            <a:ext uri="{FF2B5EF4-FFF2-40B4-BE49-F238E27FC236}">
              <a16:creationId xmlns:a16="http://schemas.microsoft.com/office/drawing/2014/main" id="{00000000-0008-0000-0500-0000D3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84" name="Text Box 3283">
          <a:extLst>
            <a:ext uri="{FF2B5EF4-FFF2-40B4-BE49-F238E27FC236}">
              <a16:creationId xmlns:a16="http://schemas.microsoft.com/office/drawing/2014/main" id="{00000000-0008-0000-0500-0000D4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85" name="Text Box 3284">
          <a:extLst>
            <a:ext uri="{FF2B5EF4-FFF2-40B4-BE49-F238E27FC236}">
              <a16:creationId xmlns:a16="http://schemas.microsoft.com/office/drawing/2014/main" id="{00000000-0008-0000-0500-0000D5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86" name="Text Box 3285">
          <a:extLst>
            <a:ext uri="{FF2B5EF4-FFF2-40B4-BE49-F238E27FC236}">
              <a16:creationId xmlns:a16="http://schemas.microsoft.com/office/drawing/2014/main" id="{00000000-0008-0000-0500-0000D6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87" name="Text Box 3286">
          <a:extLst>
            <a:ext uri="{FF2B5EF4-FFF2-40B4-BE49-F238E27FC236}">
              <a16:creationId xmlns:a16="http://schemas.microsoft.com/office/drawing/2014/main" id="{00000000-0008-0000-0500-0000D7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88" name="Text Box 3287">
          <a:extLst>
            <a:ext uri="{FF2B5EF4-FFF2-40B4-BE49-F238E27FC236}">
              <a16:creationId xmlns:a16="http://schemas.microsoft.com/office/drawing/2014/main" id="{00000000-0008-0000-0500-0000D8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89" name="Text Box 3288">
          <a:extLst>
            <a:ext uri="{FF2B5EF4-FFF2-40B4-BE49-F238E27FC236}">
              <a16:creationId xmlns:a16="http://schemas.microsoft.com/office/drawing/2014/main" id="{00000000-0008-0000-0500-0000D9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90" name="Text Box 3289">
          <a:extLst>
            <a:ext uri="{FF2B5EF4-FFF2-40B4-BE49-F238E27FC236}">
              <a16:creationId xmlns:a16="http://schemas.microsoft.com/office/drawing/2014/main" id="{00000000-0008-0000-0500-0000DA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91" name="Text Box 3290">
          <a:extLst>
            <a:ext uri="{FF2B5EF4-FFF2-40B4-BE49-F238E27FC236}">
              <a16:creationId xmlns:a16="http://schemas.microsoft.com/office/drawing/2014/main" id="{00000000-0008-0000-0500-0000DB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92" name="Text Box 3291">
          <a:extLst>
            <a:ext uri="{FF2B5EF4-FFF2-40B4-BE49-F238E27FC236}">
              <a16:creationId xmlns:a16="http://schemas.microsoft.com/office/drawing/2014/main" id="{00000000-0008-0000-0500-0000DC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93" name="Text Box 3292">
          <a:extLst>
            <a:ext uri="{FF2B5EF4-FFF2-40B4-BE49-F238E27FC236}">
              <a16:creationId xmlns:a16="http://schemas.microsoft.com/office/drawing/2014/main" id="{00000000-0008-0000-0500-0000DD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94" name="Text Box 3293">
          <a:extLst>
            <a:ext uri="{FF2B5EF4-FFF2-40B4-BE49-F238E27FC236}">
              <a16:creationId xmlns:a16="http://schemas.microsoft.com/office/drawing/2014/main" id="{00000000-0008-0000-0500-0000DE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95" name="Text Box 3294">
          <a:extLst>
            <a:ext uri="{FF2B5EF4-FFF2-40B4-BE49-F238E27FC236}">
              <a16:creationId xmlns:a16="http://schemas.microsoft.com/office/drawing/2014/main" id="{00000000-0008-0000-0500-0000DF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96" name="Text Box 3295">
          <a:extLst>
            <a:ext uri="{FF2B5EF4-FFF2-40B4-BE49-F238E27FC236}">
              <a16:creationId xmlns:a16="http://schemas.microsoft.com/office/drawing/2014/main" id="{00000000-0008-0000-0500-0000E0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97" name="Text Box 3296">
          <a:extLst>
            <a:ext uri="{FF2B5EF4-FFF2-40B4-BE49-F238E27FC236}">
              <a16:creationId xmlns:a16="http://schemas.microsoft.com/office/drawing/2014/main" id="{00000000-0008-0000-0500-0000E1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98" name="Text Box 3297">
          <a:extLst>
            <a:ext uri="{FF2B5EF4-FFF2-40B4-BE49-F238E27FC236}">
              <a16:creationId xmlns:a16="http://schemas.microsoft.com/office/drawing/2014/main" id="{00000000-0008-0000-0500-0000E2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299" name="Text Box 3298">
          <a:extLst>
            <a:ext uri="{FF2B5EF4-FFF2-40B4-BE49-F238E27FC236}">
              <a16:creationId xmlns:a16="http://schemas.microsoft.com/office/drawing/2014/main" id="{00000000-0008-0000-0500-0000E3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00" name="Text Box 3299">
          <a:extLst>
            <a:ext uri="{FF2B5EF4-FFF2-40B4-BE49-F238E27FC236}">
              <a16:creationId xmlns:a16="http://schemas.microsoft.com/office/drawing/2014/main" id="{00000000-0008-0000-0500-0000E4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01" name="Text Box 3300">
          <a:extLst>
            <a:ext uri="{FF2B5EF4-FFF2-40B4-BE49-F238E27FC236}">
              <a16:creationId xmlns:a16="http://schemas.microsoft.com/office/drawing/2014/main" id="{00000000-0008-0000-0500-0000E5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02" name="Text Box 3301">
          <a:extLst>
            <a:ext uri="{FF2B5EF4-FFF2-40B4-BE49-F238E27FC236}">
              <a16:creationId xmlns:a16="http://schemas.microsoft.com/office/drawing/2014/main" id="{00000000-0008-0000-0500-0000E6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03" name="Text Box 3302">
          <a:extLst>
            <a:ext uri="{FF2B5EF4-FFF2-40B4-BE49-F238E27FC236}">
              <a16:creationId xmlns:a16="http://schemas.microsoft.com/office/drawing/2014/main" id="{00000000-0008-0000-0500-0000E7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04" name="Text Box 3303">
          <a:extLst>
            <a:ext uri="{FF2B5EF4-FFF2-40B4-BE49-F238E27FC236}">
              <a16:creationId xmlns:a16="http://schemas.microsoft.com/office/drawing/2014/main" id="{00000000-0008-0000-0500-0000E8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05" name="Text Box 3304">
          <a:extLst>
            <a:ext uri="{FF2B5EF4-FFF2-40B4-BE49-F238E27FC236}">
              <a16:creationId xmlns:a16="http://schemas.microsoft.com/office/drawing/2014/main" id="{00000000-0008-0000-0500-0000E9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06" name="Text Box 3305">
          <a:extLst>
            <a:ext uri="{FF2B5EF4-FFF2-40B4-BE49-F238E27FC236}">
              <a16:creationId xmlns:a16="http://schemas.microsoft.com/office/drawing/2014/main" id="{00000000-0008-0000-0500-0000EA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07" name="Text Box 3306">
          <a:extLst>
            <a:ext uri="{FF2B5EF4-FFF2-40B4-BE49-F238E27FC236}">
              <a16:creationId xmlns:a16="http://schemas.microsoft.com/office/drawing/2014/main" id="{00000000-0008-0000-0500-0000EB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08" name="Text Box 3307">
          <a:extLst>
            <a:ext uri="{FF2B5EF4-FFF2-40B4-BE49-F238E27FC236}">
              <a16:creationId xmlns:a16="http://schemas.microsoft.com/office/drawing/2014/main" id="{00000000-0008-0000-0500-0000EC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09" name="Text Box 3308">
          <a:extLst>
            <a:ext uri="{FF2B5EF4-FFF2-40B4-BE49-F238E27FC236}">
              <a16:creationId xmlns:a16="http://schemas.microsoft.com/office/drawing/2014/main" id="{00000000-0008-0000-0500-0000ED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10" name="Text Box 3309">
          <a:extLst>
            <a:ext uri="{FF2B5EF4-FFF2-40B4-BE49-F238E27FC236}">
              <a16:creationId xmlns:a16="http://schemas.microsoft.com/office/drawing/2014/main" id="{00000000-0008-0000-0500-0000EE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11" name="Text Box 3310">
          <a:extLst>
            <a:ext uri="{FF2B5EF4-FFF2-40B4-BE49-F238E27FC236}">
              <a16:creationId xmlns:a16="http://schemas.microsoft.com/office/drawing/2014/main" id="{00000000-0008-0000-0500-0000EF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12" name="Text Box 3311">
          <a:extLst>
            <a:ext uri="{FF2B5EF4-FFF2-40B4-BE49-F238E27FC236}">
              <a16:creationId xmlns:a16="http://schemas.microsoft.com/office/drawing/2014/main" id="{00000000-0008-0000-0500-0000F0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13" name="Text Box 3312">
          <a:extLst>
            <a:ext uri="{FF2B5EF4-FFF2-40B4-BE49-F238E27FC236}">
              <a16:creationId xmlns:a16="http://schemas.microsoft.com/office/drawing/2014/main" id="{00000000-0008-0000-0500-0000F1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14" name="Text Box 3313">
          <a:extLst>
            <a:ext uri="{FF2B5EF4-FFF2-40B4-BE49-F238E27FC236}">
              <a16:creationId xmlns:a16="http://schemas.microsoft.com/office/drawing/2014/main" id="{00000000-0008-0000-0500-0000F2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15" name="Text Box 3314">
          <a:extLst>
            <a:ext uri="{FF2B5EF4-FFF2-40B4-BE49-F238E27FC236}">
              <a16:creationId xmlns:a16="http://schemas.microsoft.com/office/drawing/2014/main" id="{00000000-0008-0000-0500-0000F3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16" name="Text Box 3315">
          <a:extLst>
            <a:ext uri="{FF2B5EF4-FFF2-40B4-BE49-F238E27FC236}">
              <a16:creationId xmlns:a16="http://schemas.microsoft.com/office/drawing/2014/main" id="{00000000-0008-0000-0500-0000F4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17" name="Text Box 3316">
          <a:extLst>
            <a:ext uri="{FF2B5EF4-FFF2-40B4-BE49-F238E27FC236}">
              <a16:creationId xmlns:a16="http://schemas.microsoft.com/office/drawing/2014/main" id="{00000000-0008-0000-0500-0000F5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18" name="Text Box 3317">
          <a:extLst>
            <a:ext uri="{FF2B5EF4-FFF2-40B4-BE49-F238E27FC236}">
              <a16:creationId xmlns:a16="http://schemas.microsoft.com/office/drawing/2014/main" id="{00000000-0008-0000-0500-0000F6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19" name="Text Box 3318">
          <a:extLst>
            <a:ext uri="{FF2B5EF4-FFF2-40B4-BE49-F238E27FC236}">
              <a16:creationId xmlns:a16="http://schemas.microsoft.com/office/drawing/2014/main" id="{00000000-0008-0000-0500-0000F7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20" name="Text Box 3319">
          <a:extLst>
            <a:ext uri="{FF2B5EF4-FFF2-40B4-BE49-F238E27FC236}">
              <a16:creationId xmlns:a16="http://schemas.microsoft.com/office/drawing/2014/main" id="{00000000-0008-0000-0500-0000F8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21" name="Text Box 3320">
          <a:extLst>
            <a:ext uri="{FF2B5EF4-FFF2-40B4-BE49-F238E27FC236}">
              <a16:creationId xmlns:a16="http://schemas.microsoft.com/office/drawing/2014/main" id="{00000000-0008-0000-0500-0000F9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22" name="Text Box 3321">
          <a:extLst>
            <a:ext uri="{FF2B5EF4-FFF2-40B4-BE49-F238E27FC236}">
              <a16:creationId xmlns:a16="http://schemas.microsoft.com/office/drawing/2014/main" id="{00000000-0008-0000-0500-0000FA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23" name="Text Box 3322">
          <a:extLst>
            <a:ext uri="{FF2B5EF4-FFF2-40B4-BE49-F238E27FC236}">
              <a16:creationId xmlns:a16="http://schemas.microsoft.com/office/drawing/2014/main" id="{00000000-0008-0000-0500-0000FB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24" name="Text Box 3323">
          <a:extLst>
            <a:ext uri="{FF2B5EF4-FFF2-40B4-BE49-F238E27FC236}">
              <a16:creationId xmlns:a16="http://schemas.microsoft.com/office/drawing/2014/main" id="{00000000-0008-0000-0500-0000FC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25" name="Text Box 3324">
          <a:extLst>
            <a:ext uri="{FF2B5EF4-FFF2-40B4-BE49-F238E27FC236}">
              <a16:creationId xmlns:a16="http://schemas.microsoft.com/office/drawing/2014/main" id="{00000000-0008-0000-0500-0000FD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26" name="Text Box 3325">
          <a:extLst>
            <a:ext uri="{FF2B5EF4-FFF2-40B4-BE49-F238E27FC236}">
              <a16:creationId xmlns:a16="http://schemas.microsoft.com/office/drawing/2014/main" id="{00000000-0008-0000-0500-0000FE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27" name="Text Box 3326">
          <a:extLst>
            <a:ext uri="{FF2B5EF4-FFF2-40B4-BE49-F238E27FC236}">
              <a16:creationId xmlns:a16="http://schemas.microsoft.com/office/drawing/2014/main" id="{00000000-0008-0000-0500-0000FF0C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28" name="Text Box 3327">
          <a:extLst>
            <a:ext uri="{FF2B5EF4-FFF2-40B4-BE49-F238E27FC236}">
              <a16:creationId xmlns:a16="http://schemas.microsoft.com/office/drawing/2014/main" id="{00000000-0008-0000-0500-000000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29" name="Text Box 3328">
          <a:extLst>
            <a:ext uri="{FF2B5EF4-FFF2-40B4-BE49-F238E27FC236}">
              <a16:creationId xmlns:a16="http://schemas.microsoft.com/office/drawing/2014/main" id="{00000000-0008-0000-0500-000001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30" name="Text Box 3329">
          <a:extLst>
            <a:ext uri="{FF2B5EF4-FFF2-40B4-BE49-F238E27FC236}">
              <a16:creationId xmlns:a16="http://schemas.microsoft.com/office/drawing/2014/main" id="{00000000-0008-0000-0500-000002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31" name="Text Box 3330">
          <a:extLst>
            <a:ext uri="{FF2B5EF4-FFF2-40B4-BE49-F238E27FC236}">
              <a16:creationId xmlns:a16="http://schemas.microsoft.com/office/drawing/2014/main" id="{00000000-0008-0000-0500-000003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32" name="Text Box 3331">
          <a:extLst>
            <a:ext uri="{FF2B5EF4-FFF2-40B4-BE49-F238E27FC236}">
              <a16:creationId xmlns:a16="http://schemas.microsoft.com/office/drawing/2014/main" id="{00000000-0008-0000-0500-000004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33" name="Text Box 3332">
          <a:extLst>
            <a:ext uri="{FF2B5EF4-FFF2-40B4-BE49-F238E27FC236}">
              <a16:creationId xmlns:a16="http://schemas.microsoft.com/office/drawing/2014/main" id="{00000000-0008-0000-0500-000005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34" name="Text Box 3333">
          <a:extLst>
            <a:ext uri="{FF2B5EF4-FFF2-40B4-BE49-F238E27FC236}">
              <a16:creationId xmlns:a16="http://schemas.microsoft.com/office/drawing/2014/main" id="{00000000-0008-0000-0500-000006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35" name="Text Box 3334">
          <a:extLst>
            <a:ext uri="{FF2B5EF4-FFF2-40B4-BE49-F238E27FC236}">
              <a16:creationId xmlns:a16="http://schemas.microsoft.com/office/drawing/2014/main" id="{00000000-0008-0000-0500-000007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36" name="Text Box 3335">
          <a:extLst>
            <a:ext uri="{FF2B5EF4-FFF2-40B4-BE49-F238E27FC236}">
              <a16:creationId xmlns:a16="http://schemas.microsoft.com/office/drawing/2014/main" id="{00000000-0008-0000-0500-000008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37" name="Text Box 3336">
          <a:extLst>
            <a:ext uri="{FF2B5EF4-FFF2-40B4-BE49-F238E27FC236}">
              <a16:creationId xmlns:a16="http://schemas.microsoft.com/office/drawing/2014/main" id="{00000000-0008-0000-0500-000009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38" name="Text Box 3337">
          <a:extLst>
            <a:ext uri="{FF2B5EF4-FFF2-40B4-BE49-F238E27FC236}">
              <a16:creationId xmlns:a16="http://schemas.microsoft.com/office/drawing/2014/main" id="{00000000-0008-0000-0500-00000A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39" name="Text Box 3338">
          <a:extLst>
            <a:ext uri="{FF2B5EF4-FFF2-40B4-BE49-F238E27FC236}">
              <a16:creationId xmlns:a16="http://schemas.microsoft.com/office/drawing/2014/main" id="{00000000-0008-0000-0500-00000B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40" name="Text Box 3339">
          <a:extLst>
            <a:ext uri="{FF2B5EF4-FFF2-40B4-BE49-F238E27FC236}">
              <a16:creationId xmlns:a16="http://schemas.microsoft.com/office/drawing/2014/main" id="{00000000-0008-0000-0500-00000C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41" name="Text Box 3340">
          <a:extLst>
            <a:ext uri="{FF2B5EF4-FFF2-40B4-BE49-F238E27FC236}">
              <a16:creationId xmlns:a16="http://schemas.microsoft.com/office/drawing/2014/main" id="{00000000-0008-0000-0500-00000D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42" name="Text Box 3341">
          <a:extLst>
            <a:ext uri="{FF2B5EF4-FFF2-40B4-BE49-F238E27FC236}">
              <a16:creationId xmlns:a16="http://schemas.microsoft.com/office/drawing/2014/main" id="{00000000-0008-0000-0500-00000E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43" name="Text Box 3342">
          <a:extLst>
            <a:ext uri="{FF2B5EF4-FFF2-40B4-BE49-F238E27FC236}">
              <a16:creationId xmlns:a16="http://schemas.microsoft.com/office/drawing/2014/main" id="{00000000-0008-0000-0500-00000F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44" name="Text Box 3343">
          <a:extLst>
            <a:ext uri="{FF2B5EF4-FFF2-40B4-BE49-F238E27FC236}">
              <a16:creationId xmlns:a16="http://schemas.microsoft.com/office/drawing/2014/main" id="{00000000-0008-0000-0500-000010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45" name="Text Box 3344">
          <a:extLst>
            <a:ext uri="{FF2B5EF4-FFF2-40B4-BE49-F238E27FC236}">
              <a16:creationId xmlns:a16="http://schemas.microsoft.com/office/drawing/2014/main" id="{00000000-0008-0000-0500-000011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46" name="Text Box 3345">
          <a:extLst>
            <a:ext uri="{FF2B5EF4-FFF2-40B4-BE49-F238E27FC236}">
              <a16:creationId xmlns:a16="http://schemas.microsoft.com/office/drawing/2014/main" id="{00000000-0008-0000-0500-000012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47" name="Text Box 3346">
          <a:extLst>
            <a:ext uri="{FF2B5EF4-FFF2-40B4-BE49-F238E27FC236}">
              <a16:creationId xmlns:a16="http://schemas.microsoft.com/office/drawing/2014/main" id="{00000000-0008-0000-0500-000013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48" name="Text Box 3347">
          <a:extLst>
            <a:ext uri="{FF2B5EF4-FFF2-40B4-BE49-F238E27FC236}">
              <a16:creationId xmlns:a16="http://schemas.microsoft.com/office/drawing/2014/main" id="{00000000-0008-0000-0500-000014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49" name="Text Box 3348">
          <a:extLst>
            <a:ext uri="{FF2B5EF4-FFF2-40B4-BE49-F238E27FC236}">
              <a16:creationId xmlns:a16="http://schemas.microsoft.com/office/drawing/2014/main" id="{00000000-0008-0000-0500-000015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50" name="Text Box 3349">
          <a:extLst>
            <a:ext uri="{FF2B5EF4-FFF2-40B4-BE49-F238E27FC236}">
              <a16:creationId xmlns:a16="http://schemas.microsoft.com/office/drawing/2014/main" id="{00000000-0008-0000-0500-000016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51" name="Text Box 3350">
          <a:extLst>
            <a:ext uri="{FF2B5EF4-FFF2-40B4-BE49-F238E27FC236}">
              <a16:creationId xmlns:a16="http://schemas.microsoft.com/office/drawing/2014/main" id="{00000000-0008-0000-0500-000017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52" name="Text Box 3351">
          <a:extLst>
            <a:ext uri="{FF2B5EF4-FFF2-40B4-BE49-F238E27FC236}">
              <a16:creationId xmlns:a16="http://schemas.microsoft.com/office/drawing/2014/main" id="{00000000-0008-0000-0500-000018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53" name="Text Box 3352">
          <a:extLst>
            <a:ext uri="{FF2B5EF4-FFF2-40B4-BE49-F238E27FC236}">
              <a16:creationId xmlns:a16="http://schemas.microsoft.com/office/drawing/2014/main" id="{00000000-0008-0000-0500-000019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54" name="Text Box 3353">
          <a:extLst>
            <a:ext uri="{FF2B5EF4-FFF2-40B4-BE49-F238E27FC236}">
              <a16:creationId xmlns:a16="http://schemas.microsoft.com/office/drawing/2014/main" id="{00000000-0008-0000-0500-00001A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55" name="Text Box 3354">
          <a:extLst>
            <a:ext uri="{FF2B5EF4-FFF2-40B4-BE49-F238E27FC236}">
              <a16:creationId xmlns:a16="http://schemas.microsoft.com/office/drawing/2014/main" id="{00000000-0008-0000-0500-00001B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56" name="Text Box 3355">
          <a:extLst>
            <a:ext uri="{FF2B5EF4-FFF2-40B4-BE49-F238E27FC236}">
              <a16:creationId xmlns:a16="http://schemas.microsoft.com/office/drawing/2014/main" id="{00000000-0008-0000-0500-00001C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57" name="Text Box 3356">
          <a:extLst>
            <a:ext uri="{FF2B5EF4-FFF2-40B4-BE49-F238E27FC236}">
              <a16:creationId xmlns:a16="http://schemas.microsoft.com/office/drawing/2014/main" id="{00000000-0008-0000-0500-00001D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58" name="Text Box 3357">
          <a:extLst>
            <a:ext uri="{FF2B5EF4-FFF2-40B4-BE49-F238E27FC236}">
              <a16:creationId xmlns:a16="http://schemas.microsoft.com/office/drawing/2014/main" id="{00000000-0008-0000-0500-00001E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59" name="Text Box 3358">
          <a:extLst>
            <a:ext uri="{FF2B5EF4-FFF2-40B4-BE49-F238E27FC236}">
              <a16:creationId xmlns:a16="http://schemas.microsoft.com/office/drawing/2014/main" id="{00000000-0008-0000-0500-00001F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60" name="Text Box 3359">
          <a:extLst>
            <a:ext uri="{FF2B5EF4-FFF2-40B4-BE49-F238E27FC236}">
              <a16:creationId xmlns:a16="http://schemas.microsoft.com/office/drawing/2014/main" id="{00000000-0008-0000-0500-000020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61" name="Text Box 3360">
          <a:extLst>
            <a:ext uri="{FF2B5EF4-FFF2-40B4-BE49-F238E27FC236}">
              <a16:creationId xmlns:a16="http://schemas.microsoft.com/office/drawing/2014/main" id="{00000000-0008-0000-0500-000021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62" name="Text Box 3361">
          <a:extLst>
            <a:ext uri="{FF2B5EF4-FFF2-40B4-BE49-F238E27FC236}">
              <a16:creationId xmlns:a16="http://schemas.microsoft.com/office/drawing/2014/main" id="{00000000-0008-0000-0500-000022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63" name="Text Box 3362">
          <a:extLst>
            <a:ext uri="{FF2B5EF4-FFF2-40B4-BE49-F238E27FC236}">
              <a16:creationId xmlns:a16="http://schemas.microsoft.com/office/drawing/2014/main" id="{00000000-0008-0000-0500-000023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64" name="Text Box 3363">
          <a:extLst>
            <a:ext uri="{FF2B5EF4-FFF2-40B4-BE49-F238E27FC236}">
              <a16:creationId xmlns:a16="http://schemas.microsoft.com/office/drawing/2014/main" id="{00000000-0008-0000-0500-000024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65" name="Text Box 3364">
          <a:extLst>
            <a:ext uri="{FF2B5EF4-FFF2-40B4-BE49-F238E27FC236}">
              <a16:creationId xmlns:a16="http://schemas.microsoft.com/office/drawing/2014/main" id="{00000000-0008-0000-0500-000025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66" name="Text Box 3365">
          <a:extLst>
            <a:ext uri="{FF2B5EF4-FFF2-40B4-BE49-F238E27FC236}">
              <a16:creationId xmlns:a16="http://schemas.microsoft.com/office/drawing/2014/main" id="{00000000-0008-0000-0500-000026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67" name="Text Box 3366">
          <a:extLst>
            <a:ext uri="{FF2B5EF4-FFF2-40B4-BE49-F238E27FC236}">
              <a16:creationId xmlns:a16="http://schemas.microsoft.com/office/drawing/2014/main" id="{00000000-0008-0000-0500-000027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68" name="Text Box 3367">
          <a:extLst>
            <a:ext uri="{FF2B5EF4-FFF2-40B4-BE49-F238E27FC236}">
              <a16:creationId xmlns:a16="http://schemas.microsoft.com/office/drawing/2014/main" id="{00000000-0008-0000-0500-000028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69" name="Text Box 3368">
          <a:extLst>
            <a:ext uri="{FF2B5EF4-FFF2-40B4-BE49-F238E27FC236}">
              <a16:creationId xmlns:a16="http://schemas.microsoft.com/office/drawing/2014/main" id="{00000000-0008-0000-0500-000029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70" name="Text Box 3369">
          <a:extLst>
            <a:ext uri="{FF2B5EF4-FFF2-40B4-BE49-F238E27FC236}">
              <a16:creationId xmlns:a16="http://schemas.microsoft.com/office/drawing/2014/main" id="{00000000-0008-0000-0500-00002A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71" name="Text Box 3370">
          <a:extLst>
            <a:ext uri="{FF2B5EF4-FFF2-40B4-BE49-F238E27FC236}">
              <a16:creationId xmlns:a16="http://schemas.microsoft.com/office/drawing/2014/main" id="{00000000-0008-0000-0500-00002B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72" name="Text Box 3371">
          <a:extLst>
            <a:ext uri="{FF2B5EF4-FFF2-40B4-BE49-F238E27FC236}">
              <a16:creationId xmlns:a16="http://schemas.microsoft.com/office/drawing/2014/main" id="{00000000-0008-0000-0500-00002C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73" name="Text Box 3372">
          <a:extLst>
            <a:ext uri="{FF2B5EF4-FFF2-40B4-BE49-F238E27FC236}">
              <a16:creationId xmlns:a16="http://schemas.microsoft.com/office/drawing/2014/main" id="{00000000-0008-0000-0500-00002D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74" name="Text Box 3373">
          <a:extLst>
            <a:ext uri="{FF2B5EF4-FFF2-40B4-BE49-F238E27FC236}">
              <a16:creationId xmlns:a16="http://schemas.microsoft.com/office/drawing/2014/main" id="{00000000-0008-0000-0500-00002E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75" name="Text Box 3374">
          <a:extLst>
            <a:ext uri="{FF2B5EF4-FFF2-40B4-BE49-F238E27FC236}">
              <a16:creationId xmlns:a16="http://schemas.microsoft.com/office/drawing/2014/main" id="{00000000-0008-0000-0500-00002F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76" name="Text Box 3375">
          <a:extLst>
            <a:ext uri="{FF2B5EF4-FFF2-40B4-BE49-F238E27FC236}">
              <a16:creationId xmlns:a16="http://schemas.microsoft.com/office/drawing/2014/main" id="{00000000-0008-0000-0500-000030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77" name="Text Box 3376">
          <a:extLst>
            <a:ext uri="{FF2B5EF4-FFF2-40B4-BE49-F238E27FC236}">
              <a16:creationId xmlns:a16="http://schemas.microsoft.com/office/drawing/2014/main" id="{00000000-0008-0000-0500-000031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78" name="Text Box 3377">
          <a:extLst>
            <a:ext uri="{FF2B5EF4-FFF2-40B4-BE49-F238E27FC236}">
              <a16:creationId xmlns:a16="http://schemas.microsoft.com/office/drawing/2014/main" id="{00000000-0008-0000-0500-000032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79" name="Text Box 3378">
          <a:extLst>
            <a:ext uri="{FF2B5EF4-FFF2-40B4-BE49-F238E27FC236}">
              <a16:creationId xmlns:a16="http://schemas.microsoft.com/office/drawing/2014/main" id="{00000000-0008-0000-0500-000033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80" name="Text Box 3379">
          <a:extLst>
            <a:ext uri="{FF2B5EF4-FFF2-40B4-BE49-F238E27FC236}">
              <a16:creationId xmlns:a16="http://schemas.microsoft.com/office/drawing/2014/main" id="{00000000-0008-0000-0500-000034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81" name="Text Box 3380">
          <a:extLst>
            <a:ext uri="{FF2B5EF4-FFF2-40B4-BE49-F238E27FC236}">
              <a16:creationId xmlns:a16="http://schemas.microsoft.com/office/drawing/2014/main" id="{00000000-0008-0000-0500-000035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82" name="Text Box 3381">
          <a:extLst>
            <a:ext uri="{FF2B5EF4-FFF2-40B4-BE49-F238E27FC236}">
              <a16:creationId xmlns:a16="http://schemas.microsoft.com/office/drawing/2014/main" id="{00000000-0008-0000-0500-000036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83" name="Text Box 3382">
          <a:extLst>
            <a:ext uri="{FF2B5EF4-FFF2-40B4-BE49-F238E27FC236}">
              <a16:creationId xmlns:a16="http://schemas.microsoft.com/office/drawing/2014/main" id="{00000000-0008-0000-0500-000037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84" name="Text Box 3383">
          <a:extLst>
            <a:ext uri="{FF2B5EF4-FFF2-40B4-BE49-F238E27FC236}">
              <a16:creationId xmlns:a16="http://schemas.microsoft.com/office/drawing/2014/main" id="{00000000-0008-0000-0500-000038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85" name="Text Box 3384">
          <a:extLst>
            <a:ext uri="{FF2B5EF4-FFF2-40B4-BE49-F238E27FC236}">
              <a16:creationId xmlns:a16="http://schemas.microsoft.com/office/drawing/2014/main" id="{00000000-0008-0000-0500-000039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86" name="Text Box 3385">
          <a:extLst>
            <a:ext uri="{FF2B5EF4-FFF2-40B4-BE49-F238E27FC236}">
              <a16:creationId xmlns:a16="http://schemas.microsoft.com/office/drawing/2014/main" id="{00000000-0008-0000-0500-00003A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87" name="Text Box 3386">
          <a:extLst>
            <a:ext uri="{FF2B5EF4-FFF2-40B4-BE49-F238E27FC236}">
              <a16:creationId xmlns:a16="http://schemas.microsoft.com/office/drawing/2014/main" id="{00000000-0008-0000-0500-00003B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88" name="Text Box 3387">
          <a:extLst>
            <a:ext uri="{FF2B5EF4-FFF2-40B4-BE49-F238E27FC236}">
              <a16:creationId xmlns:a16="http://schemas.microsoft.com/office/drawing/2014/main" id="{00000000-0008-0000-0500-00003C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89" name="Text Box 3388">
          <a:extLst>
            <a:ext uri="{FF2B5EF4-FFF2-40B4-BE49-F238E27FC236}">
              <a16:creationId xmlns:a16="http://schemas.microsoft.com/office/drawing/2014/main" id="{00000000-0008-0000-0500-00003D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90" name="Text Box 3389">
          <a:extLst>
            <a:ext uri="{FF2B5EF4-FFF2-40B4-BE49-F238E27FC236}">
              <a16:creationId xmlns:a16="http://schemas.microsoft.com/office/drawing/2014/main" id="{00000000-0008-0000-0500-00003E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91" name="Text Box 3390">
          <a:extLst>
            <a:ext uri="{FF2B5EF4-FFF2-40B4-BE49-F238E27FC236}">
              <a16:creationId xmlns:a16="http://schemas.microsoft.com/office/drawing/2014/main" id="{00000000-0008-0000-0500-00003F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92" name="Text Box 3391">
          <a:extLst>
            <a:ext uri="{FF2B5EF4-FFF2-40B4-BE49-F238E27FC236}">
              <a16:creationId xmlns:a16="http://schemas.microsoft.com/office/drawing/2014/main" id="{00000000-0008-0000-0500-000040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93" name="Text Box 3392">
          <a:extLst>
            <a:ext uri="{FF2B5EF4-FFF2-40B4-BE49-F238E27FC236}">
              <a16:creationId xmlns:a16="http://schemas.microsoft.com/office/drawing/2014/main" id="{00000000-0008-0000-0500-000041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94" name="Text Box 3393">
          <a:extLst>
            <a:ext uri="{FF2B5EF4-FFF2-40B4-BE49-F238E27FC236}">
              <a16:creationId xmlns:a16="http://schemas.microsoft.com/office/drawing/2014/main" id="{00000000-0008-0000-0500-000042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95" name="Text Box 3394">
          <a:extLst>
            <a:ext uri="{FF2B5EF4-FFF2-40B4-BE49-F238E27FC236}">
              <a16:creationId xmlns:a16="http://schemas.microsoft.com/office/drawing/2014/main" id="{00000000-0008-0000-0500-000043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96" name="Text Box 3395">
          <a:extLst>
            <a:ext uri="{FF2B5EF4-FFF2-40B4-BE49-F238E27FC236}">
              <a16:creationId xmlns:a16="http://schemas.microsoft.com/office/drawing/2014/main" id="{00000000-0008-0000-0500-000044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97" name="Text Box 3396">
          <a:extLst>
            <a:ext uri="{FF2B5EF4-FFF2-40B4-BE49-F238E27FC236}">
              <a16:creationId xmlns:a16="http://schemas.microsoft.com/office/drawing/2014/main" id="{00000000-0008-0000-0500-000045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98" name="Text Box 3397">
          <a:extLst>
            <a:ext uri="{FF2B5EF4-FFF2-40B4-BE49-F238E27FC236}">
              <a16:creationId xmlns:a16="http://schemas.microsoft.com/office/drawing/2014/main" id="{00000000-0008-0000-0500-000046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399" name="Text Box 3398">
          <a:extLst>
            <a:ext uri="{FF2B5EF4-FFF2-40B4-BE49-F238E27FC236}">
              <a16:creationId xmlns:a16="http://schemas.microsoft.com/office/drawing/2014/main" id="{00000000-0008-0000-0500-000047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00" name="Text Box 3399">
          <a:extLst>
            <a:ext uri="{FF2B5EF4-FFF2-40B4-BE49-F238E27FC236}">
              <a16:creationId xmlns:a16="http://schemas.microsoft.com/office/drawing/2014/main" id="{00000000-0008-0000-0500-000048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01" name="Text Box 3400">
          <a:extLst>
            <a:ext uri="{FF2B5EF4-FFF2-40B4-BE49-F238E27FC236}">
              <a16:creationId xmlns:a16="http://schemas.microsoft.com/office/drawing/2014/main" id="{00000000-0008-0000-0500-000049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02" name="Text Box 3401">
          <a:extLst>
            <a:ext uri="{FF2B5EF4-FFF2-40B4-BE49-F238E27FC236}">
              <a16:creationId xmlns:a16="http://schemas.microsoft.com/office/drawing/2014/main" id="{00000000-0008-0000-0500-00004A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03" name="Text Box 3402">
          <a:extLst>
            <a:ext uri="{FF2B5EF4-FFF2-40B4-BE49-F238E27FC236}">
              <a16:creationId xmlns:a16="http://schemas.microsoft.com/office/drawing/2014/main" id="{00000000-0008-0000-0500-00004B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04" name="Text Box 3403">
          <a:extLst>
            <a:ext uri="{FF2B5EF4-FFF2-40B4-BE49-F238E27FC236}">
              <a16:creationId xmlns:a16="http://schemas.microsoft.com/office/drawing/2014/main" id="{00000000-0008-0000-0500-00004C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05" name="Text Box 3404">
          <a:extLst>
            <a:ext uri="{FF2B5EF4-FFF2-40B4-BE49-F238E27FC236}">
              <a16:creationId xmlns:a16="http://schemas.microsoft.com/office/drawing/2014/main" id="{00000000-0008-0000-0500-00004D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06" name="Text Box 3405">
          <a:extLst>
            <a:ext uri="{FF2B5EF4-FFF2-40B4-BE49-F238E27FC236}">
              <a16:creationId xmlns:a16="http://schemas.microsoft.com/office/drawing/2014/main" id="{00000000-0008-0000-0500-00004E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07" name="Text Box 3406">
          <a:extLst>
            <a:ext uri="{FF2B5EF4-FFF2-40B4-BE49-F238E27FC236}">
              <a16:creationId xmlns:a16="http://schemas.microsoft.com/office/drawing/2014/main" id="{00000000-0008-0000-0500-00004F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08" name="Text Box 3407">
          <a:extLst>
            <a:ext uri="{FF2B5EF4-FFF2-40B4-BE49-F238E27FC236}">
              <a16:creationId xmlns:a16="http://schemas.microsoft.com/office/drawing/2014/main" id="{00000000-0008-0000-0500-000050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09" name="Text Box 3408">
          <a:extLst>
            <a:ext uri="{FF2B5EF4-FFF2-40B4-BE49-F238E27FC236}">
              <a16:creationId xmlns:a16="http://schemas.microsoft.com/office/drawing/2014/main" id="{00000000-0008-0000-0500-000051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10" name="Text Box 3409">
          <a:extLst>
            <a:ext uri="{FF2B5EF4-FFF2-40B4-BE49-F238E27FC236}">
              <a16:creationId xmlns:a16="http://schemas.microsoft.com/office/drawing/2014/main" id="{00000000-0008-0000-0500-000052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11" name="Text Box 3410">
          <a:extLst>
            <a:ext uri="{FF2B5EF4-FFF2-40B4-BE49-F238E27FC236}">
              <a16:creationId xmlns:a16="http://schemas.microsoft.com/office/drawing/2014/main" id="{00000000-0008-0000-0500-000053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12" name="Text Box 3411">
          <a:extLst>
            <a:ext uri="{FF2B5EF4-FFF2-40B4-BE49-F238E27FC236}">
              <a16:creationId xmlns:a16="http://schemas.microsoft.com/office/drawing/2014/main" id="{00000000-0008-0000-0500-000054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13" name="Text Box 3412">
          <a:extLst>
            <a:ext uri="{FF2B5EF4-FFF2-40B4-BE49-F238E27FC236}">
              <a16:creationId xmlns:a16="http://schemas.microsoft.com/office/drawing/2014/main" id="{00000000-0008-0000-0500-000055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14" name="Text Box 3413">
          <a:extLst>
            <a:ext uri="{FF2B5EF4-FFF2-40B4-BE49-F238E27FC236}">
              <a16:creationId xmlns:a16="http://schemas.microsoft.com/office/drawing/2014/main" id="{00000000-0008-0000-0500-000056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15" name="Text Box 3414">
          <a:extLst>
            <a:ext uri="{FF2B5EF4-FFF2-40B4-BE49-F238E27FC236}">
              <a16:creationId xmlns:a16="http://schemas.microsoft.com/office/drawing/2014/main" id="{00000000-0008-0000-0500-000057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16" name="Text Box 3415">
          <a:extLst>
            <a:ext uri="{FF2B5EF4-FFF2-40B4-BE49-F238E27FC236}">
              <a16:creationId xmlns:a16="http://schemas.microsoft.com/office/drawing/2014/main" id="{00000000-0008-0000-0500-000058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17" name="Text Box 3416">
          <a:extLst>
            <a:ext uri="{FF2B5EF4-FFF2-40B4-BE49-F238E27FC236}">
              <a16:creationId xmlns:a16="http://schemas.microsoft.com/office/drawing/2014/main" id="{00000000-0008-0000-0500-000059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18" name="Text Box 3417">
          <a:extLst>
            <a:ext uri="{FF2B5EF4-FFF2-40B4-BE49-F238E27FC236}">
              <a16:creationId xmlns:a16="http://schemas.microsoft.com/office/drawing/2014/main" id="{00000000-0008-0000-0500-00005A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19" name="Text Box 3418">
          <a:extLst>
            <a:ext uri="{FF2B5EF4-FFF2-40B4-BE49-F238E27FC236}">
              <a16:creationId xmlns:a16="http://schemas.microsoft.com/office/drawing/2014/main" id="{00000000-0008-0000-0500-00005B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20" name="Text Box 3419">
          <a:extLst>
            <a:ext uri="{FF2B5EF4-FFF2-40B4-BE49-F238E27FC236}">
              <a16:creationId xmlns:a16="http://schemas.microsoft.com/office/drawing/2014/main" id="{00000000-0008-0000-0500-00005C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21" name="Text Box 3420">
          <a:extLst>
            <a:ext uri="{FF2B5EF4-FFF2-40B4-BE49-F238E27FC236}">
              <a16:creationId xmlns:a16="http://schemas.microsoft.com/office/drawing/2014/main" id="{00000000-0008-0000-0500-00005D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22" name="Text Box 3421">
          <a:extLst>
            <a:ext uri="{FF2B5EF4-FFF2-40B4-BE49-F238E27FC236}">
              <a16:creationId xmlns:a16="http://schemas.microsoft.com/office/drawing/2014/main" id="{00000000-0008-0000-0500-00005E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23" name="Text Box 3422">
          <a:extLst>
            <a:ext uri="{FF2B5EF4-FFF2-40B4-BE49-F238E27FC236}">
              <a16:creationId xmlns:a16="http://schemas.microsoft.com/office/drawing/2014/main" id="{00000000-0008-0000-0500-00005F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24" name="Text Box 3423">
          <a:extLst>
            <a:ext uri="{FF2B5EF4-FFF2-40B4-BE49-F238E27FC236}">
              <a16:creationId xmlns:a16="http://schemas.microsoft.com/office/drawing/2014/main" id="{00000000-0008-0000-0500-000060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25" name="Text Box 3424">
          <a:extLst>
            <a:ext uri="{FF2B5EF4-FFF2-40B4-BE49-F238E27FC236}">
              <a16:creationId xmlns:a16="http://schemas.microsoft.com/office/drawing/2014/main" id="{00000000-0008-0000-0500-000061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26" name="Text Box 3425">
          <a:extLst>
            <a:ext uri="{FF2B5EF4-FFF2-40B4-BE49-F238E27FC236}">
              <a16:creationId xmlns:a16="http://schemas.microsoft.com/office/drawing/2014/main" id="{00000000-0008-0000-0500-000062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27" name="Text Box 3426">
          <a:extLst>
            <a:ext uri="{FF2B5EF4-FFF2-40B4-BE49-F238E27FC236}">
              <a16:creationId xmlns:a16="http://schemas.microsoft.com/office/drawing/2014/main" id="{00000000-0008-0000-0500-000063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28" name="Text Box 3427">
          <a:extLst>
            <a:ext uri="{FF2B5EF4-FFF2-40B4-BE49-F238E27FC236}">
              <a16:creationId xmlns:a16="http://schemas.microsoft.com/office/drawing/2014/main" id="{00000000-0008-0000-0500-000064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29" name="Text Box 3428">
          <a:extLst>
            <a:ext uri="{FF2B5EF4-FFF2-40B4-BE49-F238E27FC236}">
              <a16:creationId xmlns:a16="http://schemas.microsoft.com/office/drawing/2014/main" id="{00000000-0008-0000-0500-000065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30" name="Text Box 3429">
          <a:extLst>
            <a:ext uri="{FF2B5EF4-FFF2-40B4-BE49-F238E27FC236}">
              <a16:creationId xmlns:a16="http://schemas.microsoft.com/office/drawing/2014/main" id="{00000000-0008-0000-0500-000066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31" name="Text Box 3430">
          <a:extLst>
            <a:ext uri="{FF2B5EF4-FFF2-40B4-BE49-F238E27FC236}">
              <a16:creationId xmlns:a16="http://schemas.microsoft.com/office/drawing/2014/main" id="{00000000-0008-0000-0500-000067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32" name="Text Box 3431">
          <a:extLst>
            <a:ext uri="{FF2B5EF4-FFF2-40B4-BE49-F238E27FC236}">
              <a16:creationId xmlns:a16="http://schemas.microsoft.com/office/drawing/2014/main" id="{00000000-0008-0000-0500-000068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33" name="Text Box 3432">
          <a:extLst>
            <a:ext uri="{FF2B5EF4-FFF2-40B4-BE49-F238E27FC236}">
              <a16:creationId xmlns:a16="http://schemas.microsoft.com/office/drawing/2014/main" id="{00000000-0008-0000-0500-000069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34" name="Text Box 3433">
          <a:extLst>
            <a:ext uri="{FF2B5EF4-FFF2-40B4-BE49-F238E27FC236}">
              <a16:creationId xmlns:a16="http://schemas.microsoft.com/office/drawing/2014/main" id="{00000000-0008-0000-0500-00006A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35" name="Text Box 3434">
          <a:extLst>
            <a:ext uri="{FF2B5EF4-FFF2-40B4-BE49-F238E27FC236}">
              <a16:creationId xmlns:a16="http://schemas.microsoft.com/office/drawing/2014/main" id="{00000000-0008-0000-0500-00006B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36" name="Text Box 3435">
          <a:extLst>
            <a:ext uri="{FF2B5EF4-FFF2-40B4-BE49-F238E27FC236}">
              <a16:creationId xmlns:a16="http://schemas.microsoft.com/office/drawing/2014/main" id="{00000000-0008-0000-0500-00006C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37" name="Text Box 3436">
          <a:extLst>
            <a:ext uri="{FF2B5EF4-FFF2-40B4-BE49-F238E27FC236}">
              <a16:creationId xmlns:a16="http://schemas.microsoft.com/office/drawing/2014/main" id="{00000000-0008-0000-0500-00006D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38" name="Text Box 3437">
          <a:extLst>
            <a:ext uri="{FF2B5EF4-FFF2-40B4-BE49-F238E27FC236}">
              <a16:creationId xmlns:a16="http://schemas.microsoft.com/office/drawing/2014/main" id="{00000000-0008-0000-0500-00006E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39" name="Text Box 3438">
          <a:extLst>
            <a:ext uri="{FF2B5EF4-FFF2-40B4-BE49-F238E27FC236}">
              <a16:creationId xmlns:a16="http://schemas.microsoft.com/office/drawing/2014/main" id="{00000000-0008-0000-0500-00006F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40" name="Text Box 3439">
          <a:extLst>
            <a:ext uri="{FF2B5EF4-FFF2-40B4-BE49-F238E27FC236}">
              <a16:creationId xmlns:a16="http://schemas.microsoft.com/office/drawing/2014/main" id="{00000000-0008-0000-0500-000070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41" name="Text Box 3440">
          <a:extLst>
            <a:ext uri="{FF2B5EF4-FFF2-40B4-BE49-F238E27FC236}">
              <a16:creationId xmlns:a16="http://schemas.microsoft.com/office/drawing/2014/main" id="{00000000-0008-0000-0500-000071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42" name="Text Box 3441">
          <a:extLst>
            <a:ext uri="{FF2B5EF4-FFF2-40B4-BE49-F238E27FC236}">
              <a16:creationId xmlns:a16="http://schemas.microsoft.com/office/drawing/2014/main" id="{00000000-0008-0000-0500-000072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43" name="Text Box 3442">
          <a:extLst>
            <a:ext uri="{FF2B5EF4-FFF2-40B4-BE49-F238E27FC236}">
              <a16:creationId xmlns:a16="http://schemas.microsoft.com/office/drawing/2014/main" id="{00000000-0008-0000-0500-000073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44" name="Text Box 3443">
          <a:extLst>
            <a:ext uri="{FF2B5EF4-FFF2-40B4-BE49-F238E27FC236}">
              <a16:creationId xmlns:a16="http://schemas.microsoft.com/office/drawing/2014/main" id="{00000000-0008-0000-0500-000074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45" name="Text Box 3444">
          <a:extLst>
            <a:ext uri="{FF2B5EF4-FFF2-40B4-BE49-F238E27FC236}">
              <a16:creationId xmlns:a16="http://schemas.microsoft.com/office/drawing/2014/main" id="{00000000-0008-0000-0500-000075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46" name="Text Box 3445">
          <a:extLst>
            <a:ext uri="{FF2B5EF4-FFF2-40B4-BE49-F238E27FC236}">
              <a16:creationId xmlns:a16="http://schemas.microsoft.com/office/drawing/2014/main" id="{00000000-0008-0000-0500-000076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47" name="Text Box 3446">
          <a:extLst>
            <a:ext uri="{FF2B5EF4-FFF2-40B4-BE49-F238E27FC236}">
              <a16:creationId xmlns:a16="http://schemas.microsoft.com/office/drawing/2014/main" id="{00000000-0008-0000-0500-000077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48" name="Text Box 3447">
          <a:extLst>
            <a:ext uri="{FF2B5EF4-FFF2-40B4-BE49-F238E27FC236}">
              <a16:creationId xmlns:a16="http://schemas.microsoft.com/office/drawing/2014/main" id="{00000000-0008-0000-0500-000078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49" name="Text Box 3448">
          <a:extLst>
            <a:ext uri="{FF2B5EF4-FFF2-40B4-BE49-F238E27FC236}">
              <a16:creationId xmlns:a16="http://schemas.microsoft.com/office/drawing/2014/main" id="{00000000-0008-0000-0500-000079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50" name="Text Box 3449">
          <a:extLst>
            <a:ext uri="{FF2B5EF4-FFF2-40B4-BE49-F238E27FC236}">
              <a16:creationId xmlns:a16="http://schemas.microsoft.com/office/drawing/2014/main" id="{00000000-0008-0000-0500-00007A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51" name="Text Box 3450">
          <a:extLst>
            <a:ext uri="{FF2B5EF4-FFF2-40B4-BE49-F238E27FC236}">
              <a16:creationId xmlns:a16="http://schemas.microsoft.com/office/drawing/2014/main" id="{00000000-0008-0000-0500-00007B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52" name="Text Box 3451">
          <a:extLst>
            <a:ext uri="{FF2B5EF4-FFF2-40B4-BE49-F238E27FC236}">
              <a16:creationId xmlns:a16="http://schemas.microsoft.com/office/drawing/2014/main" id="{00000000-0008-0000-0500-00007C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53" name="Text Box 3452">
          <a:extLst>
            <a:ext uri="{FF2B5EF4-FFF2-40B4-BE49-F238E27FC236}">
              <a16:creationId xmlns:a16="http://schemas.microsoft.com/office/drawing/2014/main" id="{00000000-0008-0000-0500-00007D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54" name="Text Box 3453">
          <a:extLst>
            <a:ext uri="{FF2B5EF4-FFF2-40B4-BE49-F238E27FC236}">
              <a16:creationId xmlns:a16="http://schemas.microsoft.com/office/drawing/2014/main" id="{00000000-0008-0000-0500-00007E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55" name="Text Box 3454">
          <a:extLst>
            <a:ext uri="{FF2B5EF4-FFF2-40B4-BE49-F238E27FC236}">
              <a16:creationId xmlns:a16="http://schemas.microsoft.com/office/drawing/2014/main" id="{00000000-0008-0000-0500-00007F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56" name="Text Box 3455">
          <a:extLst>
            <a:ext uri="{FF2B5EF4-FFF2-40B4-BE49-F238E27FC236}">
              <a16:creationId xmlns:a16="http://schemas.microsoft.com/office/drawing/2014/main" id="{00000000-0008-0000-0500-000080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57" name="Text Box 3456">
          <a:extLst>
            <a:ext uri="{FF2B5EF4-FFF2-40B4-BE49-F238E27FC236}">
              <a16:creationId xmlns:a16="http://schemas.microsoft.com/office/drawing/2014/main" id="{00000000-0008-0000-0500-000081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58" name="Text Box 3457">
          <a:extLst>
            <a:ext uri="{FF2B5EF4-FFF2-40B4-BE49-F238E27FC236}">
              <a16:creationId xmlns:a16="http://schemas.microsoft.com/office/drawing/2014/main" id="{00000000-0008-0000-0500-000082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59" name="Text Box 3458">
          <a:extLst>
            <a:ext uri="{FF2B5EF4-FFF2-40B4-BE49-F238E27FC236}">
              <a16:creationId xmlns:a16="http://schemas.microsoft.com/office/drawing/2014/main" id="{00000000-0008-0000-0500-000083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60" name="Text Box 3459">
          <a:extLst>
            <a:ext uri="{FF2B5EF4-FFF2-40B4-BE49-F238E27FC236}">
              <a16:creationId xmlns:a16="http://schemas.microsoft.com/office/drawing/2014/main" id="{00000000-0008-0000-0500-000084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61" name="Text Box 3460">
          <a:extLst>
            <a:ext uri="{FF2B5EF4-FFF2-40B4-BE49-F238E27FC236}">
              <a16:creationId xmlns:a16="http://schemas.microsoft.com/office/drawing/2014/main" id="{00000000-0008-0000-0500-000085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62" name="Text Box 3461">
          <a:extLst>
            <a:ext uri="{FF2B5EF4-FFF2-40B4-BE49-F238E27FC236}">
              <a16:creationId xmlns:a16="http://schemas.microsoft.com/office/drawing/2014/main" id="{00000000-0008-0000-0500-000086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63" name="Text Box 3462">
          <a:extLst>
            <a:ext uri="{FF2B5EF4-FFF2-40B4-BE49-F238E27FC236}">
              <a16:creationId xmlns:a16="http://schemas.microsoft.com/office/drawing/2014/main" id="{00000000-0008-0000-0500-000087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64" name="Text Box 3463">
          <a:extLst>
            <a:ext uri="{FF2B5EF4-FFF2-40B4-BE49-F238E27FC236}">
              <a16:creationId xmlns:a16="http://schemas.microsoft.com/office/drawing/2014/main" id="{00000000-0008-0000-0500-000088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65" name="Text Box 3464">
          <a:extLst>
            <a:ext uri="{FF2B5EF4-FFF2-40B4-BE49-F238E27FC236}">
              <a16:creationId xmlns:a16="http://schemas.microsoft.com/office/drawing/2014/main" id="{00000000-0008-0000-0500-000089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66" name="Text Box 3465">
          <a:extLst>
            <a:ext uri="{FF2B5EF4-FFF2-40B4-BE49-F238E27FC236}">
              <a16:creationId xmlns:a16="http://schemas.microsoft.com/office/drawing/2014/main" id="{00000000-0008-0000-0500-00008A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67" name="Text Box 3466">
          <a:extLst>
            <a:ext uri="{FF2B5EF4-FFF2-40B4-BE49-F238E27FC236}">
              <a16:creationId xmlns:a16="http://schemas.microsoft.com/office/drawing/2014/main" id="{00000000-0008-0000-0500-00008B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68" name="Text Box 3467">
          <a:extLst>
            <a:ext uri="{FF2B5EF4-FFF2-40B4-BE49-F238E27FC236}">
              <a16:creationId xmlns:a16="http://schemas.microsoft.com/office/drawing/2014/main" id="{00000000-0008-0000-0500-00008C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69" name="Text Box 3468">
          <a:extLst>
            <a:ext uri="{FF2B5EF4-FFF2-40B4-BE49-F238E27FC236}">
              <a16:creationId xmlns:a16="http://schemas.microsoft.com/office/drawing/2014/main" id="{00000000-0008-0000-0500-00008D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70" name="Text Box 3469">
          <a:extLst>
            <a:ext uri="{FF2B5EF4-FFF2-40B4-BE49-F238E27FC236}">
              <a16:creationId xmlns:a16="http://schemas.microsoft.com/office/drawing/2014/main" id="{00000000-0008-0000-0500-00008E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71" name="Text Box 3470">
          <a:extLst>
            <a:ext uri="{FF2B5EF4-FFF2-40B4-BE49-F238E27FC236}">
              <a16:creationId xmlns:a16="http://schemas.microsoft.com/office/drawing/2014/main" id="{00000000-0008-0000-0500-00008F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72" name="Text Box 3471">
          <a:extLst>
            <a:ext uri="{FF2B5EF4-FFF2-40B4-BE49-F238E27FC236}">
              <a16:creationId xmlns:a16="http://schemas.microsoft.com/office/drawing/2014/main" id="{00000000-0008-0000-0500-000090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73" name="Text Box 3472">
          <a:extLst>
            <a:ext uri="{FF2B5EF4-FFF2-40B4-BE49-F238E27FC236}">
              <a16:creationId xmlns:a16="http://schemas.microsoft.com/office/drawing/2014/main" id="{00000000-0008-0000-0500-000091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74" name="Text Box 3473">
          <a:extLst>
            <a:ext uri="{FF2B5EF4-FFF2-40B4-BE49-F238E27FC236}">
              <a16:creationId xmlns:a16="http://schemas.microsoft.com/office/drawing/2014/main" id="{00000000-0008-0000-0500-000092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75" name="Text Box 3474">
          <a:extLst>
            <a:ext uri="{FF2B5EF4-FFF2-40B4-BE49-F238E27FC236}">
              <a16:creationId xmlns:a16="http://schemas.microsoft.com/office/drawing/2014/main" id="{00000000-0008-0000-0500-000093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76" name="Text Box 3475">
          <a:extLst>
            <a:ext uri="{FF2B5EF4-FFF2-40B4-BE49-F238E27FC236}">
              <a16:creationId xmlns:a16="http://schemas.microsoft.com/office/drawing/2014/main" id="{00000000-0008-0000-0500-000094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77" name="Text Box 3476">
          <a:extLst>
            <a:ext uri="{FF2B5EF4-FFF2-40B4-BE49-F238E27FC236}">
              <a16:creationId xmlns:a16="http://schemas.microsoft.com/office/drawing/2014/main" id="{00000000-0008-0000-0500-000095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78" name="Text Box 3477">
          <a:extLst>
            <a:ext uri="{FF2B5EF4-FFF2-40B4-BE49-F238E27FC236}">
              <a16:creationId xmlns:a16="http://schemas.microsoft.com/office/drawing/2014/main" id="{00000000-0008-0000-0500-000096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79" name="Text Box 3478">
          <a:extLst>
            <a:ext uri="{FF2B5EF4-FFF2-40B4-BE49-F238E27FC236}">
              <a16:creationId xmlns:a16="http://schemas.microsoft.com/office/drawing/2014/main" id="{00000000-0008-0000-0500-000097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80" name="Text Box 3479">
          <a:extLst>
            <a:ext uri="{FF2B5EF4-FFF2-40B4-BE49-F238E27FC236}">
              <a16:creationId xmlns:a16="http://schemas.microsoft.com/office/drawing/2014/main" id="{00000000-0008-0000-0500-000098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81" name="Text Box 3480">
          <a:extLst>
            <a:ext uri="{FF2B5EF4-FFF2-40B4-BE49-F238E27FC236}">
              <a16:creationId xmlns:a16="http://schemas.microsoft.com/office/drawing/2014/main" id="{00000000-0008-0000-0500-000099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82" name="Text Box 3481">
          <a:extLst>
            <a:ext uri="{FF2B5EF4-FFF2-40B4-BE49-F238E27FC236}">
              <a16:creationId xmlns:a16="http://schemas.microsoft.com/office/drawing/2014/main" id="{00000000-0008-0000-0500-00009A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83" name="Text Box 3482">
          <a:extLst>
            <a:ext uri="{FF2B5EF4-FFF2-40B4-BE49-F238E27FC236}">
              <a16:creationId xmlns:a16="http://schemas.microsoft.com/office/drawing/2014/main" id="{00000000-0008-0000-0500-00009B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84" name="Text Box 3483">
          <a:extLst>
            <a:ext uri="{FF2B5EF4-FFF2-40B4-BE49-F238E27FC236}">
              <a16:creationId xmlns:a16="http://schemas.microsoft.com/office/drawing/2014/main" id="{00000000-0008-0000-0500-00009C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85" name="Text Box 3484">
          <a:extLst>
            <a:ext uri="{FF2B5EF4-FFF2-40B4-BE49-F238E27FC236}">
              <a16:creationId xmlns:a16="http://schemas.microsoft.com/office/drawing/2014/main" id="{00000000-0008-0000-0500-00009D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86" name="Text Box 3485">
          <a:extLst>
            <a:ext uri="{FF2B5EF4-FFF2-40B4-BE49-F238E27FC236}">
              <a16:creationId xmlns:a16="http://schemas.microsoft.com/office/drawing/2014/main" id="{00000000-0008-0000-0500-00009E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87" name="Text Box 3486">
          <a:extLst>
            <a:ext uri="{FF2B5EF4-FFF2-40B4-BE49-F238E27FC236}">
              <a16:creationId xmlns:a16="http://schemas.microsoft.com/office/drawing/2014/main" id="{00000000-0008-0000-0500-00009F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88" name="Text Box 3487">
          <a:extLst>
            <a:ext uri="{FF2B5EF4-FFF2-40B4-BE49-F238E27FC236}">
              <a16:creationId xmlns:a16="http://schemas.microsoft.com/office/drawing/2014/main" id="{00000000-0008-0000-0500-0000A0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89" name="Text Box 3488">
          <a:extLst>
            <a:ext uri="{FF2B5EF4-FFF2-40B4-BE49-F238E27FC236}">
              <a16:creationId xmlns:a16="http://schemas.microsoft.com/office/drawing/2014/main" id="{00000000-0008-0000-0500-0000A1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90" name="Text Box 3489">
          <a:extLst>
            <a:ext uri="{FF2B5EF4-FFF2-40B4-BE49-F238E27FC236}">
              <a16:creationId xmlns:a16="http://schemas.microsoft.com/office/drawing/2014/main" id="{00000000-0008-0000-0500-0000A2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91" name="Text Box 3490">
          <a:extLst>
            <a:ext uri="{FF2B5EF4-FFF2-40B4-BE49-F238E27FC236}">
              <a16:creationId xmlns:a16="http://schemas.microsoft.com/office/drawing/2014/main" id="{00000000-0008-0000-0500-0000A3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92" name="Text Box 3491">
          <a:extLst>
            <a:ext uri="{FF2B5EF4-FFF2-40B4-BE49-F238E27FC236}">
              <a16:creationId xmlns:a16="http://schemas.microsoft.com/office/drawing/2014/main" id="{00000000-0008-0000-0500-0000A4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93" name="Text Box 3492">
          <a:extLst>
            <a:ext uri="{FF2B5EF4-FFF2-40B4-BE49-F238E27FC236}">
              <a16:creationId xmlns:a16="http://schemas.microsoft.com/office/drawing/2014/main" id="{00000000-0008-0000-0500-0000A5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94" name="Text Box 3493">
          <a:extLst>
            <a:ext uri="{FF2B5EF4-FFF2-40B4-BE49-F238E27FC236}">
              <a16:creationId xmlns:a16="http://schemas.microsoft.com/office/drawing/2014/main" id="{00000000-0008-0000-0500-0000A6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95" name="Text Box 3494">
          <a:extLst>
            <a:ext uri="{FF2B5EF4-FFF2-40B4-BE49-F238E27FC236}">
              <a16:creationId xmlns:a16="http://schemas.microsoft.com/office/drawing/2014/main" id="{00000000-0008-0000-0500-0000A7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96" name="Text Box 3495">
          <a:extLst>
            <a:ext uri="{FF2B5EF4-FFF2-40B4-BE49-F238E27FC236}">
              <a16:creationId xmlns:a16="http://schemas.microsoft.com/office/drawing/2014/main" id="{00000000-0008-0000-0500-0000A8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97" name="Text Box 3496">
          <a:extLst>
            <a:ext uri="{FF2B5EF4-FFF2-40B4-BE49-F238E27FC236}">
              <a16:creationId xmlns:a16="http://schemas.microsoft.com/office/drawing/2014/main" id="{00000000-0008-0000-0500-0000A9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98" name="Text Box 3497">
          <a:extLst>
            <a:ext uri="{FF2B5EF4-FFF2-40B4-BE49-F238E27FC236}">
              <a16:creationId xmlns:a16="http://schemas.microsoft.com/office/drawing/2014/main" id="{00000000-0008-0000-0500-0000AA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499" name="Text Box 3498">
          <a:extLst>
            <a:ext uri="{FF2B5EF4-FFF2-40B4-BE49-F238E27FC236}">
              <a16:creationId xmlns:a16="http://schemas.microsoft.com/office/drawing/2014/main" id="{00000000-0008-0000-0500-0000AB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00" name="Text Box 3499">
          <a:extLst>
            <a:ext uri="{FF2B5EF4-FFF2-40B4-BE49-F238E27FC236}">
              <a16:creationId xmlns:a16="http://schemas.microsoft.com/office/drawing/2014/main" id="{00000000-0008-0000-0500-0000AC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01" name="Text Box 3500">
          <a:extLst>
            <a:ext uri="{FF2B5EF4-FFF2-40B4-BE49-F238E27FC236}">
              <a16:creationId xmlns:a16="http://schemas.microsoft.com/office/drawing/2014/main" id="{00000000-0008-0000-0500-0000AD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02" name="Text Box 3501">
          <a:extLst>
            <a:ext uri="{FF2B5EF4-FFF2-40B4-BE49-F238E27FC236}">
              <a16:creationId xmlns:a16="http://schemas.microsoft.com/office/drawing/2014/main" id="{00000000-0008-0000-0500-0000AE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03" name="Text Box 3502">
          <a:extLst>
            <a:ext uri="{FF2B5EF4-FFF2-40B4-BE49-F238E27FC236}">
              <a16:creationId xmlns:a16="http://schemas.microsoft.com/office/drawing/2014/main" id="{00000000-0008-0000-0500-0000AF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04" name="Text Box 3503">
          <a:extLst>
            <a:ext uri="{FF2B5EF4-FFF2-40B4-BE49-F238E27FC236}">
              <a16:creationId xmlns:a16="http://schemas.microsoft.com/office/drawing/2014/main" id="{00000000-0008-0000-0500-0000B0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05" name="Text Box 3504">
          <a:extLst>
            <a:ext uri="{FF2B5EF4-FFF2-40B4-BE49-F238E27FC236}">
              <a16:creationId xmlns:a16="http://schemas.microsoft.com/office/drawing/2014/main" id="{00000000-0008-0000-0500-0000B1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06" name="Text Box 3505">
          <a:extLst>
            <a:ext uri="{FF2B5EF4-FFF2-40B4-BE49-F238E27FC236}">
              <a16:creationId xmlns:a16="http://schemas.microsoft.com/office/drawing/2014/main" id="{00000000-0008-0000-0500-0000B2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07" name="Text Box 3506">
          <a:extLst>
            <a:ext uri="{FF2B5EF4-FFF2-40B4-BE49-F238E27FC236}">
              <a16:creationId xmlns:a16="http://schemas.microsoft.com/office/drawing/2014/main" id="{00000000-0008-0000-0500-0000B3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08" name="Text Box 3507">
          <a:extLst>
            <a:ext uri="{FF2B5EF4-FFF2-40B4-BE49-F238E27FC236}">
              <a16:creationId xmlns:a16="http://schemas.microsoft.com/office/drawing/2014/main" id="{00000000-0008-0000-0500-0000B4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09" name="Text Box 3508">
          <a:extLst>
            <a:ext uri="{FF2B5EF4-FFF2-40B4-BE49-F238E27FC236}">
              <a16:creationId xmlns:a16="http://schemas.microsoft.com/office/drawing/2014/main" id="{00000000-0008-0000-0500-0000B5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10" name="Text Box 3509">
          <a:extLst>
            <a:ext uri="{FF2B5EF4-FFF2-40B4-BE49-F238E27FC236}">
              <a16:creationId xmlns:a16="http://schemas.microsoft.com/office/drawing/2014/main" id="{00000000-0008-0000-0500-0000B6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11" name="Text Box 3510">
          <a:extLst>
            <a:ext uri="{FF2B5EF4-FFF2-40B4-BE49-F238E27FC236}">
              <a16:creationId xmlns:a16="http://schemas.microsoft.com/office/drawing/2014/main" id="{00000000-0008-0000-0500-0000B7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12" name="Text Box 3511">
          <a:extLst>
            <a:ext uri="{FF2B5EF4-FFF2-40B4-BE49-F238E27FC236}">
              <a16:creationId xmlns:a16="http://schemas.microsoft.com/office/drawing/2014/main" id="{00000000-0008-0000-0500-0000B8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13" name="Text Box 3512">
          <a:extLst>
            <a:ext uri="{FF2B5EF4-FFF2-40B4-BE49-F238E27FC236}">
              <a16:creationId xmlns:a16="http://schemas.microsoft.com/office/drawing/2014/main" id="{00000000-0008-0000-0500-0000B9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14" name="Text Box 3513">
          <a:extLst>
            <a:ext uri="{FF2B5EF4-FFF2-40B4-BE49-F238E27FC236}">
              <a16:creationId xmlns:a16="http://schemas.microsoft.com/office/drawing/2014/main" id="{00000000-0008-0000-0500-0000BA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15" name="Text Box 3514">
          <a:extLst>
            <a:ext uri="{FF2B5EF4-FFF2-40B4-BE49-F238E27FC236}">
              <a16:creationId xmlns:a16="http://schemas.microsoft.com/office/drawing/2014/main" id="{00000000-0008-0000-0500-0000BB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16" name="Text Box 3515">
          <a:extLst>
            <a:ext uri="{FF2B5EF4-FFF2-40B4-BE49-F238E27FC236}">
              <a16:creationId xmlns:a16="http://schemas.microsoft.com/office/drawing/2014/main" id="{00000000-0008-0000-0500-0000BC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17" name="Text Box 3516">
          <a:extLst>
            <a:ext uri="{FF2B5EF4-FFF2-40B4-BE49-F238E27FC236}">
              <a16:creationId xmlns:a16="http://schemas.microsoft.com/office/drawing/2014/main" id="{00000000-0008-0000-0500-0000BD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18" name="Text Box 3517">
          <a:extLst>
            <a:ext uri="{FF2B5EF4-FFF2-40B4-BE49-F238E27FC236}">
              <a16:creationId xmlns:a16="http://schemas.microsoft.com/office/drawing/2014/main" id="{00000000-0008-0000-0500-0000BE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19" name="Text Box 3518">
          <a:extLst>
            <a:ext uri="{FF2B5EF4-FFF2-40B4-BE49-F238E27FC236}">
              <a16:creationId xmlns:a16="http://schemas.microsoft.com/office/drawing/2014/main" id="{00000000-0008-0000-0500-0000BF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20" name="Text Box 3519">
          <a:extLst>
            <a:ext uri="{FF2B5EF4-FFF2-40B4-BE49-F238E27FC236}">
              <a16:creationId xmlns:a16="http://schemas.microsoft.com/office/drawing/2014/main" id="{00000000-0008-0000-0500-0000C0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21" name="Text Box 3520">
          <a:extLst>
            <a:ext uri="{FF2B5EF4-FFF2-40B4-BE49-F238E27FC236}">
              <a16:creationId xmlns:a16="http://schemas.microsoft.com/office/drawing/2014/main" id="{00000000-0008-0000-0500-0000C1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22" name="Text Box 3521">
          <a:extLst>
            <a:ext uri="{FF2B5EF4-FFF2-40B4-BE49-F238E27FC236}">
              <a16:creationId xmlns:a16="http://schemas.microsoft.com/office/drawing/2014/main" id="{00000000-0008-0000-0500-0000C2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23" name="Text Box 3522">
          <a:extLst>
            <a:ext uri="{FF2B5EF4-FFF2-40B4-BE49-F238E27FC236}">
              <a16:creationId xmlns:a16="http://schemas.microsoft.com/office/drawing/2014/main" id="{00000000-0008-0000-0500-0000C3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24" name="Text Box 3523">
          <a:extLst>
            <a:ext uri="{FF2B5EF4-FFF2-40B4-BE49-F238E27FC236}">
              <a16:creationId xmlns:a16="http://schemas.microsoft.com/office/drawing/2014/main" id="{00000000-0008-0000-0500-0000C4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25" name="Text Box 3524">
          <a:extLst>
            <a:ext uri="{FF2B5EF4-FFF2-40B4-BE49-F238E27FC236}">
              <a16:creationId xmlns:a16="http://schemas.microsoft.com/office/drawing/2014/main" id="{00000000-0008-0000-0500-0000C5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26" name="Text Box 3525">
          <a:extLst>
            <a:ext uri="{FF2B5EF4-FFF2-40B4-BE49-F238E27FC236}">
              <a16:creationId xmlns:a16="http://schemas.microsoft.com/office/drawing/2014/main" id="{00000000-0008-0000-0500-0000C6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27" name="Text Box 3526">
          <a:extLst>
            <a:ext uri="{FF2B5EF4-FFF2-40B4-BE49-F238E27FC236}">
              <a16:creationId xmlns:a16="http://schemas.microsoft.com/office/drawing/2014/main" id="{00000000-0008-0000-0500-0000C7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28" name="Text Box 3527">
          <a:extLst>
            <a:ext uri="{FF2B5EF4-FFF2-40B4-BE49-F238E27FC236}">
              <a16:creationId xmlns:a16="http://schemas.microsoft.com/office/drawing/2014/main" id="{00000000-0008-0000-0500-0000C8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29" name="Text Box 3528">
          <a:extLst>
            <a:ext uri="{FF2B5EF4-FFF2-40B4-BE49-F238E27FC236}">
              <a16:creationId xmlns:a16="http://schemas.microsoft.com/office/drawing/2014/main" id="{00000000-0008-0000-0500-0000C9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30" name="Text Box 3529">
          <a:extLst>
            <a:ext uri="{FF2B5EF4-FFF2-40B4-BE49-F238E27FC236}">
              <a16:creationId xmlns:a16="http://schemas.microsoft.com/office/drawing/2014/main" id="{00000000-0008-0000-0500-0000CA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31" name="Text Box 3530">
          <a:extLst>
            <a:ext uri="{FF2B5EF4-FFF2-40B4-BE49-F238E27FC236}">
              <a16:creationId xmlns:a16="http://schemas.microsoft.com/office/drawing/2014/main" id="{00000000-0008-0000-0500-0000CB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32" name="Text Box 3531">
          <a:extLst>
            <a:ext uri="{FF2B5EF4-FFF2-40B4-BE49-F238E27FC236}">
              <a16:creationId xmlns:a16="http://schemas.microsoft.com/office/drawing/2014/main" id="{00000000-0008-0000-0500-0000CC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33" name="Text Box 3532">
          <a:extLst>
            <a:ext uri="{FF2B5EF4-FFF2-40B4-BE49-F238E27FC236}">
              <a16:creationId xmlns:a16="http://schemas.microsoft.com/office/drawing/2014/main" id="{00000000-0008-0000-0500-0000CD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34" name="Text Box 3533">
          <a:extLst>
            <a:ext uri="{FF2B5EF4-FFF2-40B4-BE49-F238E27FC236}">
              <a16:creationId xmlns:a16="http://schemas.microsoft.com/office/drawing/2014/main" id="{00000000-0008-0000-0500-0000CE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35" name="Text Box 3534">
          <a:extLst>
            <a:ext uri="{FF2B5EF4-FFF2-40B4-BE49-F238E27FC236}">
              <a16:creationId xmlns:a16="http://schemas.microsoft.com/office/drawing/2014/main" id="{00000000-0008-0000-0500-0000CF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36" name="Text Box 3535">
          <a:extLst>
            <a:ext uri="{FF2B5EF4-FFF2-40B4-BE49-F238E27FC236}">
              <a16:creationId xmlns:a16="http://schemas.microsoft.com/office/drawing/2014/main" id="{00000000-0008-0000-0500-0000D0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37" name="Text Box 3536">
          <a:extLst>
            <a:ext uri="{FF2B5EF4-FFF2-40B4-BE49-F238E27FC236}">
              <a16:creationId xmlns:a16="http://schemas.microsoft.com/office/drawing/2014/main" id="{00000000-0008-0000-0500-0000D1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38" name="Text Box 3537">
          <a:extLst>
            <a:ext uri="{FF2B5EF4-FFF2-40B4-BE49-F238E27FC236}">
              <a16:creationId xmlns:a16="http://schemas.microsoft.com/office/drawing/2014/main" id="{00000000-0008-0000-0500-0000D2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39" name="Text Box 3538">
          <a:extLst>
            <a:ext uri="{FF2B5EF4-FFF2-40B4-BE49-F238E27FC236}">
              <a16:creationId xmlns:a16="http://schemas.microsoft.com/office/drawing/2014/main" id="{00000000-0008-0000-0500-0000D3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40" name="Text Box 3539">
          <a:extLst>
            <a:ext uri="{FF2B5EF4-FFF2-40B4-BE49-F238E27FC236}">
              <a16:creationId xmlns:a16="http://schemas.microsoft.com/office/drawing/2014/main" id="{00000000-0008-0000-0500-0000D4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41" name="Text Box 3540">
          <a:extLst>
            <a:ext uri="{FF2B5EF4-FFF2-40B4-BE49-F238E27FC236}">
              <a16:creationId xmlns:a16="http://schemas.microsoft.com/office/drawing/2014/main" id="{00000000-0008-0000-0500-0000D5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42" name="Text Box 3541">
          <a:extLst>
            <a:ext uri="{FF2B5EF4-FFF2-40B4-BE49-F238E27FC236}">
              <a16:creationId xmlns:a16="http://schemas.microsoft.com/office/drawing/2014/main" id="{00000000-0008-0000-0500-0000D6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43" name="Text Box 3542">
          <a:extLst>
            <a:ext uri="{FF2B5EF4-FFF2-40B4-BE49-F238E27FC236}">
              <a16:creationId xmlns:a16="http://schemas.microsoft.com/office/drawing/2014/main" id="{00000000-0008-0000-0500-0000D7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44" name="Text Box 3543">
          <a:extLst>
            <a:ext uri="{FF2B5EF4-FFF2-40B4-BE49-F238E27FC236}">
              <a16:creationId xmlns:a16="http://schemas.microsoft.com/office/drawing/2014/main" id="{00000000-0008-0000-0500-0000D8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45" name="Text Box 3544">
          <a:extLst>
            <a:ext uri="{FF2B5EF4-FFF2-40B4-BE49-F238E27FC236}">
              <a16:creationId xmlns:a16="http://schemas.microsoft.com/office/drawing/2014/main" id="{00000000-0008-0000-0500-0000D9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46" name="Text Box 3545">
          <a:extLst>
            <a:ext uri="{FF2B5EF4-FFF2-40B4-BE49-F238E27FC236}">
              <a16:creationId xmlns:a16="http://schemas.microsoft.com/office/drawing/2014/main" id="{00000000-0008-0000-0500-0000DA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47" name="Text Box 3546">
          <a:extLst>
            <a:ext uri="{FF2B5EF4-FFF2-40B4-BE49-F238E27FC236}">
              <a16:creationId xmlns:a16="http://schemas.microsoft.com/office/drawing/2014/main" id="{00000000-0008-0000-0500-0000DB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48" name="Text Box 3547">
          <a:extLst>
            <a:ext uri="{FF2B5EF4-FFF2-40B4-BE49-F238E27FC236}">
              <a16:creationId xmlns:a16="http://schemas.microsoft.com/office/drawing/2014/main" id="{00000000-0008-0000-0500-0000DC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49" name="Text Box 3548">
          <a:extLst>
            <a:ext uri="{FF2B5EF4-FFF2-40B4-BE49-F238E27FC236}">
              <a16:creationId xmlns:a16="http://schemas.microsoft.com/office/drawing/2014/main" id="{00000000-0008-0000-0500-0000DD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50" name="Text Box 3549">
          <a:extLst>
            <a:ext uri="{FF2B5EF4-FFF2-40B4-BE49-F238E27FC236}">
              <a16:creationId xmlns:a16="http://schemas.microsoft.com/office/drawing/2014/main" id="{00000000-0008-0000-0500-0000DE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51" name="Text Box 3550">
          <a:extLst>
            <a:ext uri="{FF2B5EF4-FFF2-40B4-BE49-F238E27FC236}">
              <a16:creationId xmlns:a16="http://schemas.microsoft.com/office/drawing/2014/main" id="{00000000-0008-0000-0500-0000DF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52" name="Text Box 3551">
          <a:extLst>
            <a:ext uri="{FF2B5EF4-FFF2-40B4-BE49-F238E27FC236}">
              <a16:creationId xmlns:a16="http://schemas.microsoft.com/office/drawing/2014/main" id="{00000000-0008-0000-0500-0000E0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53" name="Text Box 3552">
          <a:extLst>
            <a:ext uri="{FF2B5EF4-FFF2-40B4-BE49-F238E27FC236}">
              <a16:creationId xmlns:a16="http://schemas.microsoft.com/office/drawing/2014/main" id="{00000000-0008-0000-0500-0000E1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54" name="Text Box 3553">
          <a:extLst>
            <a:ext uri="{FF2B5EF4-FFF2-40B4-BE49-F238E27FC236}">
              <a16:creationId xmlns:a16="http://schemas.microsoft.com/office/drawing/2014/main" id="{00000000-0008-0000-0500-0000E2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55" name="Text Box 3554">
          <a:extLst>
            <a:ext uri="{FF2B5EF4-FFF2-40B4-BE49-F238E27FC236}">
              <a16:creationId xmlns:a16="http://schemas.microsoft.com/office/drawing/2014/main" id="{00000000-0008-0000-0500-0000E3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56" name="Text Box 3555">
          <a:extLst>
            <a:ext uri="{FF2B5EF4-FFF2-40B4-BE49-F238E27FC236}">
              <a16:creationId xmlns:a16="http://schemas.microsoft.com/office/drawing/2014/main" id="{00000000-0008-0000-0500-0000E4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57" name="Text Box 3556">
          <a:extLst>
            <a:ext uri="{FF2B5EF4-FFF2-40B4-BE49-F238E27FC236}">
              <a16:creationId xmlns:a16="http://schemas.microsoft.com/office/drawing/2014/main" id="{00000000-0008-0000-0500-0000E5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58" name="Text Box 3557">
          <a:extLst>
            <a:ext uri="{FF2B5EF4-FFF2-40B4-BE49-F238E27FC236}">
              <a16:creationId xmlns:a16="http://schemas.microsoft.com/office/drawing/2014/main" id="{00000000-0008-0000-0500-0000E6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59" name="Text Box 3558">
          <a:extLst>
            <a:ext uri="{FF2B5EF4-FFF2-40B4-BE49-F238E27FC236}">
              <a16:creationId xmlns:a16="http://schemas.microsoft.com/office/drawing/2014/main" id="{00000000-0008-0000-0500-0000E7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60" name="Text Box 3559">
          <a:extLst>
            <a:ext uri="{FF2B5EF4-FFF2-40B4-BE49-F238E27FC236}">
              <a16:creationId xmlns:a16="http://schemas.microsoft.com/office/drawing/2014/main" id="{00000000-0008-0000-0500-0000E8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61" name="Text Box 3560">
          <a:extLst>
            <a:ext uri="{FF2B5EF4-FFF2-40B4-BE49-F238E27FC236}">
              <a16:creationId xmlns:a16="http://schemas.microsoft.com/office/drawing/2014/main" id="{00000000-0008-0000-0500-0000E9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62" name="Text Box 3561">
          <a:extLst>
            <a:ext uri="{FF2B5EF4-FFF2-40B4-BE49-F238E27FC236}">
              <a16:creationId xmlns:a16="http://schemas.microsoft.com/office/drawing/2014/main" id="{00000000-0008-0000-0500-0000EA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63" name="Text Box 3562">
          <a:extLst>
            <a:ext uri="{FF2B5EF4-FFF2-40B4-BE49-F238E27FC236}">
              <a16:creationId xmlns:a16="http://schemas.microsoft.com/office/drawing/2014/main" id="{00000000-0008-0000-0500-0000EB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64" name="Text Box 3563">
          <a:extLst>
            <a:ext uri="{FF2B5EF4-FFF2-40B4-BE49-F238E27FC236}">
              <a16:creationId xmlns:a16="http://schemas.microsoft.com/office/drawing/2014/main" id="{00000000-0008-0000-0500-0000EC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65" name="Text Box 3564">
          <a:extLst>
            <a:ext uri="{FF2B5EF4-FFF2-40B4-BE49-F238E27FC236}">
              <a16:creationId xmlns:a16="http://schemas.microsoft.com/office/drawing/2014/main" id="{00000000-0008-0000-0500-0000ED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66" name="Text Box 3565">
          <a:extLst>
            <a:ext uri="{FF2B5EF4-FFF2-40B4-BE49-F238E27FC236}">
              <a16:creationId xmlns:a16="http://schemas.microsoft.com/office/drawing/2014/main" id="{00000000-0008-0000-0500-0000EE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67" name="Text Box 3566">
          <a:extLst>
            <a:ext uri="{FF2B5EF4-FFF2-40B4-BE49-F238E27FC236}">
              <a16:creationId xmlns:a16="http://schemas.microsoft.com/office/drawing/2014/main" id="{00000000-0008-0000-0500-0000EF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68" name="Text Box 3567">
          <a:extLst>
            <a:ext uri="{FF2B5EF4-FFF2-40B4-BE49-F238E27FC236}">
              <a16:creationId xmlns:a16="http://schemas.microsoft.com/office/drawing/2014/main" id="{00000000-0008-0000-0500-0000F0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69" name="Text Box 3568">
          <a:extLst>
            <a:ext uri="{FF2B5EF4-FFF2-40B4-BE49-F238E27FC236}">
              <a16:creationId xmlns:a16="http://schemas.microsoft.com/office/drawing/2014/main" id="{00000000-0008-0000-0500-0000F1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70" name="Text Box 3569">
          <a:extLst>
            <a:ext uri="{FF2B5EF4-FFF2-40B4-BE49-F238E27FC236}">
              <a16:creationId xmlns:a16="http://schemas.microsoft.com/office/drawing/2014/main" id="{00000000-0008-0000-0500-0000F2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71" name="Text Box 3570">
          <a:extLst>
            <a:ext uri="{FF2B5EF4-FFF2-40B4-BE49-F238E27FC236}">
              <a16:creationId xmlns:a16="http://schemas.microsoft.com/office/drawing/2014/main" id="{00000000-0008-0000-0500-0000F3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72" name="Text Box 3571">
          <a:extLst>
            <a:ext uri="{FF2B5EF4-FFF2-40B4-BE49-F238E27FC236}">
              <a16:creationId xmlns:a16="http://schemas.microsoft.com/office/drawing/2014/main" id="{00000000-0008-0000-0500-0000F4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73" name="Text Box 3572">
          <a:extLst>
            <a:ext uri="{FF2B5EF4-FFF2-40B4-BE49-F238E27FC236}">
              <a16:creationId xmlns:a16="http://schemas.microsoft.com/office/drawing/2014/main" id="{00000000-0008-0000-0500-0000F5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74" name="Text Box 3573">
          <a:extLst>
            <a:ext uri="{FF2B5EF4-FFF2-40B4-BE49-F238E27FC236}">
              <a16:creationId xmlns:a16="http://schemas.microsoft.com/office/drawing/2014/main" id="{00000000-0008-0000-0500-0000F6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75" name="Text Box 3574">
          <a:extLst>
            <a:ext uri="{FF2B5EF4-FFF2-40B4-BE49-F238E27FC236}">
              <a16:creationId xmlns:a16="http://schemas.microsoft.com/office/drawing/2014/main" id="{00000000-0008-0000-0500-0000F7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76" name="Text Box 3575">
          <a:extLst>
            <a:ext uri="{FF2B5EF4-FFF2-40B4-BE49-F238E27FC236}">
              <a16:creationId xmlns:a16="http://schemas.microsoft.com/office/drawing/2014/main" id="{00000000-0008-0000-0500-0000F8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77" name="Text Box 3576">
          <a:extLst>
            <a:ext uri="{FF2B5EF4-FFF2-40B4-BE49-F238E27FC236}">
              <a16:creationId xmlns:a16="http://schemas.microsoft.com/office/drawing/2014/main" id="{00000000-0008-0000-0500-0000F9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78" name="Text Box 3577">
          <a:extLst>
            <a:ext uri="{FF2B5EF4-FFF2-40B4-BE49-F238E27FC236}">
              <a16:creationId xmlns:a16="http://schemas.microsoft.com/office/drawing/2014/main" id="{00000000-0008-0000-0500-0000FA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79" name="Text Box 3578">
          <a:extLst>
            <a:ext uri="{FF2B5EF4-FFF2-40B4-BE49-F238E27FC236}">
              <a16:creationId xmlns:a16="http://schemas.microsoft.com/office/drawing/2014/main" id="{00000000-0008-0000-0500-0000FB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80" name="Text Box 3579">
          <a:extLst>
            <a:ext uri="{FF2B5EF4-FFF2-40B4-BE49-F238E27FC236}">
              <a16:creationId xmlns:a16="http://schemas.microsoft.com/office/drawing/2014/main" id="{00000000-0008-0000-0500-0000FC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81" name="Text Box 3580">
          <a:extLst>
            <a:ext uri="{FF2B5EF4-FFF2-40B4-BE49-F238E27FC236}">
              <a16:creationId xmlns:a16="http://schemas.microsoft.com/office/drawing/2014/main" id="{00000000-0008-0000-0500-0000FD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82" name="Text Box 3581">
          <a:extLst>
            <a:ext uri="{FF2B5EF4-FFF2-40B4-BE49-F238E27FC236}">
              <a16:creationId xmlns:a16="http://schemas.microsoft.com/office/drawing/2014/main" id="{00000000-0008-0000-0500-0000FE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83" name="Text Box 3582">
          <a:extLst>
            <a:ext uri="{FF2B5EF4-FFF2-40B4-BE49-F238E27FC236}">
              <a16:creationId xmlns:a16="http://schemas.microsoft.com/office/drawing/2014/main" id="{00000000-0008-0000-0500-0000FF0D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84" name="Text Box 3583">
          <a:extLst>
            <a:ext uri="{FF2B5EF4-FFF2-40B4-BE49-F238E27FC236}">
              <a16:creationId xmlns:a16="http://schemas.microsoft.com/office/drawing/2014/main" id="{00000000-0008-0000-0500-000000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85" name="Text Box 3584">
          <a:extLst>
            <a:ext uri="{FF2B5EF4-FFF2-40B4-BE49-F238E27FC236}">
              <a16:creationId xmlns:a16="http://schemas.microsoft.com/office/drawing/2014/main" id="{00000000-0008-0000-0500-000001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86" name="Text Box 3585">
          <a:extLst>
            <a:ext uri="{FF2B5EF4-FFF2-40B4-BE49-F238E27FC236}">
              <a16:creationId xmlns:a16="http://schemas.microsoft.com/office/drawing/2014/main" id="{00000000-0008-0000-0500-000002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87" name="Text Box 3586">
          <a:extLst>
            <a:ext uri="{FF2B5EF4-FFF2-40B4-BE49-F238E27FC236}">
              <a16:creationId xmlns:a16="http://schemas.microsoft.com/office/drawing/2014/main" id="{00000000-0008-0000-0500-000003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88" name="Text Box 3587">
          <a:extLst>
            <a:ext uri="{FF2B5EF4-FFF2-40B4-BE49-F238E27FC236}">
              <a16:creationId xmlns:a16="http://schemas.microsoft.com/office/drawing/2014/main" id="{00000000-0008-0000-0500-000004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89" name="Text Box 3588">
          <a:extLst>
            <a:ext uri="{FF2B5EF4-FFF2-40B4-BE49-F238E27FC236}">
              <a16:creationId xmlns:a16="http://schemas.microsoft.com/office/drawing/2014/main" id="{00000000-0008-0000-0500-000005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90" name="Text Box 3589">
          <a:extLst>
            <a:ext uri="{FF2B5EF4-FFF2-40B4-BE49-F238E27FC236}">
              <a16:creationId xmlns:a16="http://schemas.microsoft.com/office/drawing/2014/main" id="{00000000-0008-0000-0500-000006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91" name="Text Box 3590">
          <a:extLst>
            <a:ext uri="{FF2B5EF4-FFF2-40B4-BE49-F238E27FC236}">
              <a16:creationId xmlns:a16="http://schemas.microsoft.com/office/drawing/2014/main" id="{00000000-0008-0000-0500-000007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92" name="Text Box 3591">
          <a:extLst>
            <a:ext uri="{FF2B5EF4-FFF2-40B4-BE49-F238E27FC236}">
              <a16:creationId xmlns:a16="http://schemas.microsoft.com/office/drawing/2014/main" id="{00000000-0008-0000-0500-000008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93" name="Text Box 3592">
          <a:extLst>
            <a:ext uri="{FF2B5EF4-FFF2-40B4-BE49-F238E27FC236}">
              <a16:creationId xmlns:a16="http://schemas.microsoft.com/office/drawing/2014/main" id="{00000000-0008-0000-0500-000009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94" name="Text Box 3593">
          <a:extLst>
            <a:ext uri="{FF2B5EF4-FFF2-40B4-BE49-F238E27FC236}">
              <a16:creationId xmlns:a16="http://schemas.microsoft.com/office/drawing/2014/main" id="{00000000-0008-0000-0500-00000A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95" name="Text Box 3594">
          <a:extLst>
            <a:ext uri="{FF2B5EF4-FFF2-40B4-BE49-F238E27FC236}">
              <a16:creationId xmlns:a16="http://schemas.microsoft.com/office/drawing/2014/main" id="{00000000-0008-0000-0500-00000B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96" name="Text Box 3595">
          <a:extLst>
            <a:ext uri="{FF2B5EF4-FFF2-40B4-BE49-F238E27FC236}">
              <a16:creationId xmlns:a16="http://schemas.microsoft.com/office/drawing/2014/main" id="{00000000-0008-0000-0500-00000C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97" name="Text Box 3596">
          <a:extLst>
            <a:ext uri="{FF2B5EF4-FFF2-40B4-BE49-F238E27FC236}">
              <a16:creationId xmlns:a16="http://schemas.microsoft.com/office/drawing/2014/main" id="{00000000-0008-0000-0500-00000D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98" name="Text Box 3597">
          <a:extLst>
            <a:ext uri="{FF2B5EF4-FFF2-40B4-BE49-F238E27FC236}">
              <a16:creationId xmlns:a16="http://schemas.microsoft.com/office/drawing/2014/main" id="{00000000-0008-0000-0500-00000E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599" name="Text Box 3598">
          <a:extLst>
            <a:ext uri="{FF2B5EF4-FFF2-40B4-BE49-F238E27FC236}">
              <a16:creationId xmlns:a16="http://schemas.microsoft.com/office/drawing/2014/main" id="{00000000-0008-0000-0500-00000F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00" name="Text Box 3599">
          <a:extLst>
            <a:ext uri="{FF2B5EF4-FFF2-40B4-BE49-F238E27FC236}">
              <a16:creationId xmlns:a16="http://schemas.microsoft.com/office/drawing/2014/main" id="{00000000-0008-0000-0500-000010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01" name="Text Box 1">
          <a:extLst>
            <a:ext uri="{FF2B5EF4-FFF2-40B4-BE49-F238E27FC236}">
              <a16:creationId xmlns:a16="http://schemas.microsoft.com/office/drawing/2014/main" id="{00000000-0008-0000-0500-000011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02" name="Text Box 2">
          <a:extLst>
            <a:ext uri="{FF2B5EF4-FFF2-40B4-BE49-F238E27FC236}">
              <a16:creationId xmlns:a16="http://schemas.microsoft.com/office/drawing/2014/main" id="{00000000-0008-0000-0500-000012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03" name="Text Box 3">
          <a:extLst>
            <a:ext uri="{FF2B5EF4-FFF2-40B4-BE49-F238E27FC236}">
              <a16:creationId xmlns:a16="http://schemas.microsoft.com/office/drawing/2014/main" id="{00000000-0008-0000-0500-000013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04" name="Text Box 4">
          <a:extLst>
            <a:ext uri="{FF2B5EF4-FFF2-40B4-BE49-F238E27FC236}">
              <a16:creationId xmlns:a16="http://schemas.microsoft.com/office/drawing/2014/main" id="{00000000-0008-0000-0500-000014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05" name="Text Box 5">
          <a:extLst>
            <a:ext uri="{FF2B5EF4-FFF2-40B4-BE49-F238E27FC236}">
              <a16:creationId xmlns:a16="http://schemas.microsoft.com/office/drawing/2014/main" id="{00000000-0008-0000-0500-000015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06" name="Text Box 6">
          <a:extLst>
            <a:ext uri="{FF2B5EF4-FFF2-40B4-BE49-F238E27FC236}">
              <a16:creationId xmlns:a16="http://schemas.microsoft.com/office/drawing/2014/main" id="{00000000-0008-0000-0500-000016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07" name="Text Box 7">
          <a:extLst>
            <a:ext uri="{FF2B5EF4-FFF2-40B4-BE49-F238E27FC236}">
              <a16:creationId xmlns:a16="http://schemas.microsoft.com/office/drawing/2014/main" id="{00000000-0008-0000-0500-000017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08" name="Text Box 8">
          <a:extLst>
            <a:ext uri="{FF2B5EF4-FFF2-40B4-BE49-F238E27FC236}">
              <a16:creationId xmlns:a16="http://schemas.microsoft.com/office/drawing/2014/main" id="{00000000-0008-0000-0500-000018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09" name="Text Box 9">
          <a:extLst>
            <a:ext uri="{FF2B5EF4-FFF2-40B4-BE49-F238E27FC236}">
              <a16:creationId xmlns:a16="http://schemas.microsoft.com/office/drawing/2014/main" id="{00000000-0008-0000-0500-000019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10" name="Text Box 10">
          <a:extLst>
            <a:ext uri="{FF2B5EF4-FFF2-40B4-BE49-F238E27FC236}">
              <a16:creationId xmlns:a16="http://schemas.microsoft.com/office/drawing/2014/main" id="{00000000-0008-0000-0500-00001A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11" name="Text Box 11">
          <a:extLst>
            <a:ext uri="{FF2B5EF4-FFF2-40B4-BE49-F238E27FC236}">
              <a16:creationId xmlns:a16="http://schemas.microsoft.com/office/drawing/2014/main" id="{00000000-0008-0000-0500-00001B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12" name="Text Box 12">
          <a:extLst>
            <a:ext uri="{FF2B5EF4-FFF2-40B4-BE49-F238E27FC236}">
              <a16:creationId xmlns:a16="http://schemas.microsoft.com/office/drawing/2014/main" id="{00000000-0008-0000-0500-00001C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13" name="Text Box 13">
          <a:extLst>
            <a:ext uri="{FF2B5EF4-FFF2-40B4-BE49-F238E27FC236}">
              <a16:creationId xmlns:a16="http://schemas.microsoft.com/office/drawing/2014/main" id="{00000000-0008-0000-0500-00001D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14" name="Text Box 14">
          <a:extLst>
            <a:ext uri="{FF2B5EF4-FFF2-40B4-BE49-F238E27FC236}">
              <a16:creationId xmlns:a16="http://schemas.microsoft.com/office/drawing/2014/main" id="{00000000-0008-0000-0500-00001E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15" name="Text Box 15">
          <a:extLst>
            <a:ext uri="{FF2B5EF4-FFF2-40B4-BE49-F238E27FC236}">
              <a16:creationId xmlns:a16="http://schemas.microsoft.com/office/drawing/2014/main" id="{00000000-0008-0000-0500-00001F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16" name="Text Box 16">
          <a:extLst>
            <a:ext uri="{FF2B5EF4-FFF2-40B4-BE49-F238E27FC236}">
              <a16:creationId xmlns:a16="http://schemas.microsoft.com/office/drawing/2014/main" id="{00000000-0008-0000-0500-000020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17" name="Text Box 17">
          <a:extLst>
            <a:ext uri="{FF2B5EF4-FFF2-40B4-BE49-F238E27FC236}">
              <a16:creationId xmlns:a16="http://schemas.microsoft.com/office/drawing/2014/main" id="{00000000-0008-0000-0500-000021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18" name="Text Box 18">
          <a:extLst>
            <a:ext uri="{FF2B5EF4-FFF2-40B4-BE49-F238E27FC236}">
              <a16:creationId xmlns:a16="http://schemas.microsoft.com/office/drawing/2014/main" id="{00000000-0008-0000-0500-000022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19" name="Text Box 19">
          <a:extLst>
            <a:ext uri="{FF2B5EF4-FFF2-40B4-BE49-F238E27FC236}">
              <a16:creationId xmlns:a16="http://schemas.microsoft.com/office/drawing/2014/main" id="{00000000-0008-0000-0500-000023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20" name="Text Box 20">
          <a:extLst>
            <a:ext uri="{FF2B5EF4-FFF2-40B4-BE49-F238E27FC236}">
              <a16:creationId xmlns:a16="http://schemas.microsoft.com/office/drawing/2014/main" id="{00000000-0008-0000-0500-000024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21" name="Text Box 21">
          <a:extLst>
            <a:ext uri="{FF2B5EF4-FFF2-40B4-BE49-F238E27FC236}">
              <a16:creationId xmlns:a16="http://schemas.microsoft.com/office/drawing/2014/main" id="{00000000-0008-0000-0500-000025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22" name="Text Box 22">
          <a:extLst>
            <a:ext uri="{FF2B5EF4-FFF2-40B4-BE49-F238E27FC236}">
              <a16:creationId xmlns:a16="http://schemas.microsoft.com/office/drawing/2014/main" id="{00000000-0008-0000-0500-000026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23" name="Text Box 23">
          <a:extLst>
            <a:ext uri="{FF2B5EF4-FFF2-40B4-BE49-F238E27FC236}">
              <a16:creationId xmlns:a16="http://schemas.microsoft.com/office/drawing/2014/main" id="{00000000-0008-0000-0500-000027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24" name="Text Box 24">
          <a:extLst>
            <a:ext uri="{FF2B5EF4-FFF2-40B4-BE49-F238E27FC236}">
              <a16:creationId xmlns:a16="http://schemas.microsoft.com/office/drawing/2014/main" id="{00000000-0008-0000-0500-000028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25" name="Text Box 25">
          <a:extLst>
            <a:ext uri="{FF2B5EF4-FFF2-40B4-BE49-F238E27FC236}">
              <a16:creationId xmlns:a16="http://schemas.microsoft.com/office/drawing/2014/main" id="{00000000-0008-0000-0500-000029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26" name="Text Box 26">
          <a:extLst>
            <a:ext uri="{FF2B5EF4-FFF2-40B4-BE49-F238E27FC236}">
              <a16:creationId xmlns:a16="http://schemas.microsoft.com/office/drawing/2014/main" id="{00000000-0008-0000-0500-00002A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27" name="Text Box 27">
          <a:extLst>
            <a:ext uri="{FF2B5EF4-FFF2-40B4-BE49-F238E27FC236}">
              <a16:creationId xmlns:a16="http://schemas.microsoft.com/office/drawing/2014/main" id="{00000000-0008-0000-0500-00002B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28" name="Text Box 28">
          <a:extLst>
            <a:ext uri="{FF2B5EF4-FFF2-40B4-BE49-F238E27FC236}">
              <a16:creationId xmlns:a16="http://schemas.microsoft.com/office/drawing/2014/main" id="{00000000-0008-0000-0500-00002C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29" name="Text Box 29">
          <a:extLst>
            <a:ext uri="{FF2B5EF4-FFF2-40B4-BE49-F238E27FC236}">
              <a16:creationId xmlns:a16="http://schemas.microsoft.com/office/drawing/2014/main" id="{00000000-0008-0000-0500-00002D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30" name="Text Box 30">
          <a:extLst>
            <a:ext uri="{FF2B5EF4-FFF2-40B4-BE49-F238E27FC236}">
              <a16:creationId xmlns:a16="http://schemas.microsoft.com/office/drawing/2014/main" id="{00000000-0008-0000-0500-00002E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31" name="Text Box 31">
          <a:extLst>
            <a:ext uri="{FF2B5EF4-FFF2-40B4-BE49-F238E27FC236}">
              <a16:creationId xmlns:a16="http://schemas.microsoft.com/office/drawing/2014/main" id="{00000000-0008-0000-0500-00002F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32" name="Text Box 32">
          <a:extLst>
            <a:ext uri="{FF2B5EF4-FFF2-40B4-BE49-F238E27FC236}">
              <a16:creationId xmlns:a16="http://schemas.microsoft.com/office/drawing/2014/main" id="{00000000-0008-0000-0500-000030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33" name="Text Box 33">
          <a:extLst>
            <a:ext uri="{FF2B5EF4-FFF2-40B4-BE49-F238E27FC236}">
              <a16:creationId xmlns:a16="http://schemas.microsoft.com/office/drawing/2014/main" id="{00000000-0008-0000-0500-000031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34" name="Text Box 34">
          <a:extLst>
            <a:ext uri="{FF2B5EF4-FFF2-40B4-BE49-F238E27FC236}">
              <a16:creationId xmlns:a16="http://schemas.microsoft.com/office/drawing/2014/main" id="{00000000-0008-0000-0500-000032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35" name="Text Box 35">
          <a:extLst>
            <a:ext uri="{FF2B5EF4-FFF2-40B4-BE49-F238E27FC236}">
              <a16:creationId xmlns:a16="http://schemas.microsoft.com/office/drawing/2014/main" id="{00000000-0008-0000-0500-000033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36" name="Text Box 36">
          <a:extLst>
            <a:ext uri="{FF2B5EF4-FFF2-40B4-BE49-F238E27FC236}">
              <a16:creationId xmlns:a16="http://schemas.microsoft.com/office/drawing/2014/main" id="{00000000-0008-0000-0500-000034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37" name="Text Box 37">
          <a:extLst>
            <a:ext uri="{FF2B5EF4-FFF2-40B4-BE49-F238E27FC236}">
              <a16:creationId xmlns:a16="http://schemas.microsoft.com/office/drawing/2014/main" id="{00000000-0008-0000-0500-000035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38" name="Text Box 38">
          <a:extLst>
            <a:ext uri="{FF2B5EF4-FFF2-40B4-BE49-F238E27FC236}">
              <a16:creationId xmlns:a16="http://schemas.microsoft.com/office/drawing/2014/main" id="{00000000-0008-0000-0500-000036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39" name="Text Box 39">
          <a:extLst>
            <a:ext uri="{FF2B5EF4-FFF2-40B4-BE49-F238E27FC236}">
              <a16:creationId xmlns:a16="http://schemas.microsoft.com/office/drawing/2014/main" id="{00000000-0008-0000-0500-000037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40" name="Text Box 40">
          <a:extLst>
            <a:ext uri="{FF2B5EF4-FFF2-40B4-BE49-F238E27FC236}">
              <a16:creationId xmlns:a16="http://schemas.microsoft.com/office/drawing/2014/main" id="{00000000-0008-0000-0500-000038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41" name="Text Box 41">
          <a:extLst>
            <a:ext uri="{FF2B5EF4-FFF2-40B4-BE49-F238E27FC236}">
              <a16:creationId xmlns:a16="http://schemas.microsoft.com/office/drawing/2014/main" id="{00000000-0008-0000-0500-000039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42" name="Text Box 42">
          <a:extLst>
            <a:ext uri="{FF2B5EF4-FFF2-40B4-BE49-F238E27FC236}">
              <a16:creationId xmlns:a16="http://schemas.microsoft.com/office/drawing/2014/main" id="{00000000-0008-0000-0500-00003A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43" name="Text Box 43">
          <a:extLst>
            <a:ext uri="{FF2B5EF4-FFF2-40B4-BE49-F238E27FC236}">
              <a16:creationId xmlns:a16="http://schemas.microsoft.com/office/drawing/2014/main" id="{00000000-0008-0000-0500-00003B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44" name="Text Box 44">
          <a:extLst>
            <a:ext uri="{FF2B5EF4-FFF2-40B4-BE49-F238E27FC236}">
              <a16:creationId xmlns:a16="http://schemas.microsoft.com/office/drawing/2014/main" id="{00000000-0008-0000-0500-00003C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45" name="Text Box 45">
          <a:extLst>
            <a:ext uri="{FF2B5EF4-FFF2-40B4-BE49-F238E27FC236}">
              <a16:creationId xmlns:a16="http://schemas.microsoft.com/office/drawing/2014/main" id="{00000000-0008-0000-0500-00003D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46" name="Text Box 46">
          <a:extLst>
            <a:ext uri="{FF2B5EF4-FFF2-40B4-BE49-F238E27FC236}">
              <a16:creationId xmlns:a16="http://schemas.microsoft.com/office/drawing/2014/main" id="{00000000-0008-0000-0500-00003E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47" name="Text Box 47">
          <a:extLst>
            <a:ext uri="{FF2B5EF4-FFF2-40B4-BE49-F238E27FC236}">
              <a16:creationId xmlns:a16="http://schemas.microsoft.com/office/drawing/2014/main" id="{00000000-0008-0000-0500-00003F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48" name="Text Box 48">
          <a:extLst>
            <a:ext uri="{FF2B5EF4-FFF2-40B4-BE49-F238E27FC236}">
              <a16:creationId xmlns:a16="http://schemas.microsoft.com/office/drawing/2014/main" id="{00000000-0008-0000-0500-000040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49" name="Text Box 49">
          <a:extLst>
            <a:ext uri="{FF2B5EF4-FFF2-40B4-BE49-F238E27FC236}">
              <a16:creationId xmlns:a16="http://schemas.microsoft.com/office/drawing/2014/main" id="{00000000-0008-0000-0500-000041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50" name="Text Box 50">
          <a:extLst>
            <a:ext uri="{FF2B5EF4-FFF2-40B4-BE49-F238E27FC236}">
              <a16:creationId xmlns:a16="http://schemas.microsoft.com/office/drawing/2014/main" id="{00000000-0008-0000-0500-000042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51" name="Text Box 51">
          <a:extLst>
            <a:ext uri="{FF2B5EF4-FFF2-40B4-BE49-F238E27FC236}">
              <a16:creationId xmlns:a16="http://schemas.microsoft.com/office/drawing/2014/main" id="{00000000-0008-0000-0500-000043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52" name="Text Box 52">
          <a:extLst>
            <a:ext uri="{FF2B5EF4-FFF2-40B4-BE49-F238E27FC236}">
              <a16:creationId xmlns:a16="http://schemas.microsoft.com/office/drawing/2014/main" id="{00000000-0008-0000-0500-000044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53" name="Text Box 53">
          <a:extLst>
            <a:ext uri="{FF2B5EF4-FFF2-40B4-BE49-F238E27FC236}">
              <a16:creationId xmlns:a16="http://schemas.microsoft.com/office/drawing/2014/main" id="{00000000-0008-0000-0500-000045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54" name="Text Box 54">
          <a:extLst>
            <a:ext uri="{FF2B5EF4-FFF2-40B4-BE49-F238E27FC236}">
              <a16:creationId xmlns:a16="http://schemas.microsoft.com/office/drawing/2014/main" id="{00000000-0008-0000-0500-000046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55" name="Text Box 55">
          <a:extLst>
            <a:ext uri="{FF2B5EF4-FFF2-40B4-BE49-F238E27FC236}">
              <a16:creationId xmlns:a16="http://schemas.microsoft.com/office/drawing/2014/main" id="{00000000-0008-0000-0500-000047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56" name="Text Box 56">
          <a:extLst>
            <a:ext uri="{FF2B5EF4-FFF2-40B4-BE49-F238E27FC236}">
              <a16:creationId xmlns:a16="http://schemas.microsoft.com/office/drawing/2014/main" id="{00000000-0008-0000-0500-000048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57" name="Text Box 57">
          <a:extLst>
            <a:ext uri="{FF2B5EF4-FFF2-40B4-BE49-F238E27FC236}">
              <a16:creationId xmlns:a16="http://schemas.microsoft.com/office/drawing/2014/main" id="{00000000-0008-0000-0500-000049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58" name="Text Box 58">
          <a:extLst>
            <a:ext uri="{FF2B5EF4-FFF2-40B4-BE49-F238E27FC236}">
              <a16:creationId xmlns:a16="http://schemas.microsoft.com/office/drawing/2014/main" id="{00000000-0008-0000-0500-00004A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59" name="Text Box 59">
          <a:extLst>
            <a:ext uri="{FF2B5EF4-FFF2-40B4-BE49-F238E27FC236}">
              <a16:creationId xmlns:a16="http://schemas.microsoft.com/office/drawing/2014/main" id="{00000000-0008-0000-0500-00004B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60" name="Text Box 60">
          <a:extLst>
            <a:ext uri="{FF2B5EF4-FFF2-40B4-BE49-F238E27FC236}">
              <a16:creationId xmlns:a16="http://schemas.microsoft.com/office/drawing/2014/main" id="{00000000-0008-0000-0500-00004C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61" name="Text Box 61">
          <a:extLst>
            <a:ext uri="{FF2B5EF4-FFF2-40B4-BE49-F238E27FC236}">
              <a16:creationId xmlns:a16="http://schemas.microsoft.com/office/drawing/2014/main" id="{00000000-0008-0000-0500-00004D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62" name="Text Box 62">
          <a:extLst>
            <a:ext uri="{FF2B5EF4-FFF2-40B4-BE49-F238E27FC236}">
              <a16:creationId xmlns:a16="http://schemas.microsoft.com/office/drawing/2014/main" id="{00000000-0008-0000-0500-00004E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63" name="Text Box 63">
          <a:extLst>
            <a:ext uri="{FF2B5EF4-FFF2-40B4-BE49-F238E27FC236}">
              <a16:creationId xmlns:a16="http://schemas.microsoft.com/office/drawing/2014/main" id="{00000000-0008-0000-0500-00004F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64" name="Text Box 64">
          <a:extLst>
            <a:ext uri="{FF2B5EF4-FFF2-40B4-BE49-F238E27FC236}">
              <a16:creationId xmlns:a16="http://schemas.microsoft.com/office/drawing/2014/main" id="{00000000-0008-0000-0500-000050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65" name="Text Box 65">
          <a:extLst>
            <a:ext uri="{FF2B5EF4-FFF2-40B4-BE49-F238E27FC236}">
              <a16:creationId xmlns:a16="http://schemas.microsoft.com/office/drawing/2014/main" id="{00000000-0008-0000-0500-000051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66" name="Text Box 66">
          <a:extLst>
            <a:ext uri="{FF2B5EF4-FFF2-40B4-BE49-F238E27FC236}">
              <a16:creationId xmlns:a16="http://schemas.microsoft.com/office/drawing/2014/main" id="{00000000-0008-0000-0500-000052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67" name="Text Box 67">
          <a:extLst>
            <a:ext uri="{FF2B5EF4-FFF2-40B4-BE49-F238E27FC236}">
              <a16:creationId xmlns:a16="http://schemas.microsoft.com/office/drawing/2014/main" id="{00000000-0008-0000-0500-000053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68" name="Text Box 68">
          <a:extLst>
            <a:ext uri="{FF2B5EF4-FFF2-40B4-BE49-F238E27FC236}">
              <a16:creationId xmlns:a16="http://schemas.microsoft.com/office/drawing/2014/main" id="{00000000-0008-0000-0500-000054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69" name="Text Box 69">
          <a:extLst>
            <a:ext uri="{FF2B5EF4-FFF2-40B4-BE49-F238E27FC236}">
              <a16:creationId xmlns:a16="http://schemas.microsoft.com/office/drawing/2014/main" id="{00000000-0008-0000-0500-000055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70" name="Text Box 70">
          <a:extLst>
            <a:ext uri="{FF2B5EF4-FFF2-40B4-BE49-F238E27FC236}">
              <a16:creationId xmlns:a16="http://schemas.microsoft.com/office/drawing/2014/main" id="{00000000-0008-0000-0500-000056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71" name="Text Box 71">
          <a:extLst>
            <a:ext uri="{FF2B5EF4-FFF2-40B4-BE49-F238E27FC236}">
              <a16:creationId xmlns:a16="http://schemas.microsoft.com/office/drawing/2014/main" id="{00000000-0008-0000-0500-000057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72" name="Text Box 72">
          <a:extLst>
            <a:ext uri="{FF2B5EF4-FFF2-40B4-BE49-F238E27FC236}">
              <a16:creationId xmlns:a16="http://schemas.microsoft.com/office/drawing/2014/main" id="{00000000-0008-0000-0500-000058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73" name="Text Box 73">
          <a:extLst>
            <a:ext uri="{FF2B5EF4-FFF2-40B4-BE49-F238E27FC236}">
              <a16:creationId xmlns:a16="http://schemas.microsoft.com/office/drawing/2014/main" id="{00000000-0008-0000-0500-000059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74" name="Text Box 74">
          <a:extLst>
            <a:ext uri="{FF2B5EF4-FFF2-40B4-BE49-F238E27FC236}">
              <a16:creationId xmlns:a16="http://schemas.microsoft.com/office/drawing/2014/main" id="{00000000-0008-0000-0500-00005A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75" name="Text Box 75">
          <a:extLst>
            <a:ext uri="{FF2B5EF4-FFF2-40B4-BE49-F238E27FC236}">
              <a16:creationId xmlns:a16="http://schemas.microsoft.com/office/drawing/2014/main" id="{00000000-0008-0000-0500-00005B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76" name="Text Box 76">
          <a:extLst>
            <a:ext uri="{FF2B5EF4-FFF2-40B4-BE49-F238E27FC236}">
              <a16:creationId xmlns:a16="http://schemas.microsoft.com/office/drawing/2014/main" id="{00000000-0008-0000-0500-00005C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77" name="Text Box 77">
          <a:extLst>
            <a:ext uri="{FF2B5EF4-FFF2-40B4-BE49-F238E27FC236}">
              <a16:creationId xmlns:a16="http://schemas.microsoft.com/office/drawing/2014/main" id="{00000000-0008-0000-0500-00005D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78" name="Text Box 78">
          <a:extLst>
            <a:ext uri="{FF2B5EF4-FFF2-40B4-BE49-F238E27FC236}">
              <a16:creationId xmlns:a16="http://schemas.microsoft.com/office/drawing/2014/main" id="{00000000-0008-0000-0500-00005E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79" name="Text Box 79">
          <a:extLst>
            <a:ext uri="{FF2B5EF4-FFF2-40B4-BE49-F238E27FC236}">
              <a16:creationId xmlns:a16="http://schemas.microsoft.com/office/drawing/2014/main" id="{00000000-0008-0000-0500-00005F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80" name="Text Box 80">
          <a:extLst>
            <a:ext uri="{FF2B5EF4-FFF2-40B4-BE49-F238E27FC236}">
              <a16:creationId xmlns:a16="http://schemas.microsoft.com/office/drawing/2014/main" id="{00000000-0008-0000-0500-000060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81" name="Text Box 81">
          <a:extLst>
            <a:ext uri="{FF2B5EF4-FFF2-40B4-BE49-F238E27FC236}">
              <a16:creationId xmlns:a16="http://schemas.microsoft.com/office/drawing/2014/main" id="{00000000-0008-0000-0500-000061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82" name="Text Box 82">
          <a:extLst>
            <a:ext uri="{FF2B5EF4-FFF2-40B4-BE49-F238E27FC236}">
              <a16:creationId xmlns:a16="http://schemas.microsoft.com/office/drawing/2014/main" id="{00000000-0008-0000-0500-000062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83" name="Text Box 83">
          <a:extLst>
            <a:ext uri="{FF2B5EF4-FFF2-40B4-BE49-F238E27FC236}">
              <a16:creationId xmlns:a16="http://schemas.microsoft.com/office/drawing/2014/main" id="{00000000-0008-0000-0500-000063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84" name="Text Box 84">
          <a:extLst>
            <a:ext uri="{FF2B5EF4-FFF2-40B4-BE49-F238E27FC236}">
              <a16:creationId xmlns:a16="http://schemas.microsoft.com/office/drawing/2014/main" id="{00000000-0008-0000-0500-000064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85" name="Text Box 85">
          <a:extLst>
            <a:ext uri="{FF2B5EF4-FFF2-40B4-BE49-F238E27FC236}">
              <a16:creationId xmlns:a16="http://schemas.microsoft.com/office/drawing/2014/main" id="{00000000-0008-0000-0500-000065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86" name="Text Box 86">
          <a:extLst>
            <a:ext uri="{FF2B5EF4-FFF2-40B4-BE49-F238E27FC236}">
              <a16:creationId xmlns:a16="http://schemas.microsoft.com/office/drawing/2014/main" id="{00000000-0008-0000-0500-000066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87" name="Text Box 87">
          <a:extLst>
            <a:ext uri="{FF2B5EF4-FFF2-40B4-BE49-F238E27FC236}">
              <a16:creationId xmlns:a16="http://schemas.microsoft.com/office/drawing/2014/main" id="{00000000-0008-0000-0500-000067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88" name="Text Box 88">
          <a:extLst>
            <a:ext uri="{FF2B5EF4-FFF2-40B4-BE49-F238E27FC236}">
              <a16:creationId xmlns:a16="http://schemas.microsoft.com/office/drawing/2014/main" id="{00000000-0008-0000-0500-000068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89" name="Text Box 89">
          <a:extLst>
            <a:ext uri="{FF2B5EF4-FFF2-40B4-BE49-F238E27FC236}">
              <a16:creationId xmlns:a16="http://schemas.microsoft.com/office/drawing/2014/main" id="{00000000-0008-0000-0500-000069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90" name="Text Box 90">
          <a:extLst>
            <a:ext uri="{FF2B5EF4-FFF2-40B4-BE49-F238E27FC236}">
              <a16:creationId xmlns:a16="http://schemas.microsoft.com/office/drawing/2014/main" id="{00000000-0008-0000-0500-00006A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91" name="Text Box 91">
          <a:extLst>
            <a:ext uri="{FF2B5EF4-FFF2-40B4-BE49-F238E27FC236}">
              <a16:creationId xmlns:a16="http://schemas.microsoft.com/office/drawing/2014/main" id="{00000000-0008-0000-0500-00006B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92" name="Text Box 92">
          <a:extLst>
            <a:ext uri="{FF2B5EF4-FFF2-40B4-BE49-F238E27FC236}">
              <a16:creationId xmlns:a16="http://schemas.microsoft.com/office/drawing/2014/main" id="{00000000-0008-0000-0500-00006C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93" name="Text Box 93">
          <a:extLst>
            <a:ext uri="{FF2B5EF4-FFF2-40B4-BE49-F238E27FC236}">
              <a16:creationId xmlns:a16="http://schemas.microsoft.com/office/drawing/2014/main" id="{00000000-0008-0000-0500-00006D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94" name="Text Box 94">
          <a:extLst>
            <a:ext uri="{FF2B5EF4-FFF2-40B4-BE49-F238E27FC236}">
              <a16:creationId xmlns:a16="http://schemas.microsoft.com/office/drawing/2014/main" id="{00000000-0008-0000-0500-00006E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95" name="Text Box 95">
          <a:extLst>
            <a:ext uri="{FF2B5EF4-FFF2-40B4-BE49-F238E27FC236}">
              <a16:creationId xmlns:a16="http://schemas.microsoft.com/office/drawing/2014/main" id="{00000000-0008-0000-0500-00006F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96" name="Text Box 96">
          <a:extLst>
            <a:ext uri="{FF2B5EF4-FFF2-40B4-BE49-F238E27FC236}">
              <a16:creationId xmlns:a16="http://schemas.microsoft.com/office/drawing/2014/main" id="{00000000-0008-0000-0500-000070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97" name="Text Box 97">
          <a:extLst>
            <a:ext uri="{FF2B5EF4-FFF2-40B4-BE49-F238E27FC236}">
              <a16:creationId xmlns:a16="http://schemas.microsoft.com/office/drawing/2014/main" id="{00000000-0008-0000-0500-000071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98" name="Text Box 98">
          <a:extLst>
            <a:ext uri="{FF2B5EF4-FFF2-40B4-BE49-F238E27FC236}">
              <a16:creationId xmlns:a16="http://schemas.microsoft.com/office/drawing/2014/main" id="{00000000-0008-0000-0500-000072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699" name="Text Box 99">
          <a:extLst>
            <a:ext uri="{FF2B5EF4-FFF2-40B4-BE49-F238E27FC236}">
              <a16:creationId xmlns:a16="http://schemas.microsoft.com/office/drawing/2014/main" id="{00000000-0008-0000-0500-000073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00" name="Text Box 100">
          <a:extLst>
            <a:ext uri="{FF2B5EF4-FFF2-40B4-BE49-F238E27FC236}">
              <a16:creationId xmlns:a16="http://schemas.microsoft.com/office/drawing/2014/main" id="{00000000-0008-0000-0500-000074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01" name="Text Box 101">
          <a:extLst>
            <a:ext uri="{FF2B5EF4-FFF2-40B4-BE49-F238E27FC236}">
              <a16:creationId xmlns:a16="http://schemas.microsoft.com/office/drawing/2014/main" id="{00000000-0008-0000-0500-000075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02" name="Text Box 102">
          <a:extLst>
            <a:ext uri="{FF2B5EF4-FFF2-40B4-BE49-F238E27FC236}">
              <a16:creationId xmlns:a16="http://schemas.microsoft.com/office/drawing/2014/main" id="{00000000-0008-0000-0500-000076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03" name="Text Box 103">
          <a:extLst>
            <a:ext uri="{FF2B5EF4-FFF2-40B4-BE49-F238E27FC236}">
              <a16:creationId xmlns:a16="http://schemas.microsoft.com/office/drawing/2014/main" id="{00000000-0008-0000-0500-000077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04" name="Text Box 104">
          <a:extLst>
            <a:ext uri="{FF2B5EF4-FFF2-40B4-BE49-F238E27FC236}">
              <a16:creationId xmlns:a16="http://schemas.microsoft.com/office/drawing/2014/main" id="{00000000-0008-0000-0500-000078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05" name="Text Box 105">
          <a:extLst>
            <a:ext uri="{FF2B5EF4-FFF2-40B4-BE49-F238E27FC236}">
              <a16:creationId xmlns:a16="http://schemas.microsoft.com/office/drawing/2014/main" id="{00000000-0008-0000-0500-000079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06" name="Text Box 106">
          <a:extLst>
            <a:ext uri="{FF2B5EF4-FFF2-40B4-BE49-F238E27FC236}">
              <a16:creationId xmlns:a16="http://schemas.microsoft.com/office/drawing/2014/main" id="{00000000-0008-0000-0500-00007A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07" name="Text Box 107">
          <a:extLst>
            <a:ext uri="{FF2B5EF4-FFF2-40B4-BE49-F238E27FC236}">
              <a16:creationId xmlns:a16="http://schemas.microsoft.com/office/drawing/2014/main" id="{00000000-0008-0000-0500-00007B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08" name="Text Box 108">
          <a:extLst>
            <a:ext uri="{FF2B5EF4-FFF2-40B4-BE49-F238E27FC236}">
              <a16:creationId xmlns:a16="http://schemas.microsoft.com/office/drawing/2014/main" id="{00000000-0008-0000-0500-00007C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09" name="Text Box 109">
          <a:extLst>
            <a:ext uri="{FF2B5EF4-FFF2-40B4-BE49-F238E27FC236}">
              <a16:creationId xmlns:a16="http://schemas.microsoft.com/office/drawing/2014/main" id="{00000000-0008-0000-0500-00007D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10" name="Text Box 110">
          <a:extLst>
            <a:ext uri="{FF2B5EF4-FFF2-40B4-BE49-F238E27FC236}">
              <a16:creationId xmlns:a16="http://schemas.microsoft.com/office/drawing/2014/main" id="{00000000-0008-0000-0500-00007E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11" name="Text Box 111">
          <a:extLst>
            <a:ext uri="{FF2B5EF4-FFF2-40B4-BE49-F238E27FC236}">
              <a16:creationId xmlns:a16="http://schemas.microsoft.com/office/drawing/2014/main" id="{00000000-0008-0000-0500-00007F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12" name="Text Box 112">
          <a:extLst>
            <a:ext uri="{FF2B5EF4-FFF2-40B4-BE49-F238E27FC236}">
              <a16:creationId xmlns:a16="http://schemas.microsoft.com/office/drawing/2014/main" id="{00000000-0008-0000-0500-000080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13" name="Text Box 113">
          <a:extLst>
            <a:ext uri="{FF2B5EF4-FFF2-40B4-BE49-F238E27FC236}">
              <a16:creationId xmlns:a16="http://schemas.microsoft.com/office/drawing/2014/main" id="{00000000-0008-0000-0500-000081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14" name="Text Box 114">
          <a:extLst>
            <a:ext uri="{FF2B5EF4-FFF2-40B4-BE49-F238E27FC236}">
              <a16:creationId xmlns:a16="http://schemas.microsoft.com/office/drawing/2014/main" id="{00000000-0008-0000-0500-000082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15" name="Text Box 115">
          <a:extLst>
            <a:ext uri="{FF2B5EF4-FFF2-40B4-BE49-F238E27FC236}">
              <a16:creationId xmlns:a16="http://schemas.microsoft.com/office/drawing/2014/main" id="{00000000-0008-0000-0500-000083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16" name="Text Box 116">
          <a:extLst>
            <a:ext uri="{FF2B5EF4-FFF2-40B4-BE49-F238E27FC236}">
              <a16:creationId xmlns:a16="http://schemas.microsoft.com/office/drawing/2014/main" id="{00000000-0008-0000-0500-000084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17" name="Text Box 117">
          <a:extLst>
            <a:ext uri="{FF2B5EF4-FFF2-40B4-BE49-F238E27FC236}">
              <a16:creationId xmlns:a16="http://schemas.microsoft.com/office/drawing/2014/main" id="{00000000-0008-0000-0500-000085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18" name="Text Box 118">
          <a:extLst>
            <a:ext uri="{FF2B5EF4-FFF2-40B4-BE49-F238E27FC236}">
              <a16:creationId xmlns:a16="http://schemas.microsoft.com/office/drawing/2014/main" id="{00000000-0008-0000-0500-000086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19" name="Text Box 119">
          <a:extLst>
            <a:ext uri="{FF2B5EF4-FFF2-40B4-BE49-F238E27FC236}">
              <a16:creationId xmlns:a16="http://schemas.microsoft.com/office/drawing/2014/main" id="{00000000-0008-0000-0500-000087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20" name="Text Box 120">
          <a:extLst>
            <a:ext uri="{FF2B5EF4-FFF2-40B4-BE49-F238E27FC236}">
              <a16:creationId xmlns:a16="http://schemas.microsoft.com/office/drawing/2014/main" id="{00000000-0008-0000-0500-000088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21" name="Text Box 121">
          <a:extLst>
            <a:ext uri="{FF2B5EF4-FFF2-40B4-BE49-F238E27FC236}">
              <a16:creationId xmlns:a16="http://schemas.microsoft.com/office/drawing/2014/main" id="{00000000-0008-0000-0500-000089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22" name="Text Box 122">
          <a:extLst>
            <a:ext uri="{FF2B5EF4-FFF2-40B4-BE49-F238E27FC236}">
              <a16:creationId xmlns:a16="http://schemas.microsoft.com/office/drawing/2014/main" id="{00000000-0008-0000-0500-00008A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23" name="Text Box 123">
          <a:extLst>
            <a:ext uri="{FF2B5EF4-FFF2-40B4-BE49-F238E27FC236}">
              <a16:creationId xmlns:a16="http://schemas.microsoft.com/office/drawing/2014/main" id="{00000000-0008-0000-0500-00008B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24" name="Text Box 124">
          <a:extLst>
            <a:ext uri="{FF2B5EF4-FFF2-40B4-BE49-F238E27FC236}">
              <a16:creationId xmlns:a16="http://schemas.microsoft.com/office/drawing/2014/main" id="{00000000-0008-0000-0500-00008C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25" name="Text Box 125">
          <a:extLst>
            <a:ext uri="{FF2B5EF4-FFF2-40B4-BE49-F238E27FC236}">
              <a16:creationId xmlns:a16="http://schemas.microsoft.com/office/drawing/2014/main" id="{00000000-0008-0000-0500-00008D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26" name="Text Box 126">
          <a:extLst>
            <a:ext uri="{FF2B5EF4-FFF2-40B4-BE49-F238E27FC236}">
              <a16:creationId xmlns:a16="http://schemas.microsoft.com/office/drawing/2014/main" id="{00000000-0008-0000-0500-00008E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27" name="Text Box 127">
          <a:extLst>
            <a:ext uri="{FF2B5EF4-FFF2-40B4-BE49-F238E27FC236}">
              <a16:creationId xmlns:a16="http://schemas.microsoft.com/office/drawing/2014/main" id="{00000000-0008-0000-0500-00008F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28" name="Text Box 128">
          <a:extLst>
            <a:ext uri="{FF2B5EF4-FFF2-40B4-BE49-F238E27FC236}">
              <a16:creationId xmlns:a16="http://schemas.microsoft.com/office/drawing/2014/main" id="{00000000-0008-0000-0500-000090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29" name="Text Box 129">
          <a:extLst>
            <a:ext uri="{FF2B5EF4-FFF2-40B4-BE49-F238E27FC236}">
              <a16:creationId xmlns:a16="http://schemas.microsoft.com/office/drawing/2014/main" id="{00000000-0008-0000-0500-000091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30" name="Text Box 130">
          <a:extLst>
            <a:ext uri="{FF2B5EF4-FFF2-40B4-BE49-F238E27FC236}">
              <a16:creationId xmlns:a16="http://schemas.microsoft.com/office/drawing/2014/main" id="{00000000-0008-0000-0500-000092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31" name="Text Box 131">
          <a:extLst>
            <a:ext uri="{FF2B5EF4-FFF2-40B4-BE49-F238E27FC236}">
              <a16:creationId xmlns:a16="http://schemas.microsoft.com/office/drawing/2014/main" id="{00000000-0008-0000-0500-000093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32" name="Text Box 132">
          <a:extLst>
            <a:ext uri="{FF2B5EF4-FFF2-40B4-BE49-F238E27FC236}">
              <a16:creationId xmlns:a16="http://schemas.microsoft.com/office/drawing/2014/main" id="{00000000-0008-0000-0500-000094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33" name="Text Box 133">
          <a:extLst>
            <a:ext uri="{FF2B5EF4-FFF2-40B4-BE49-F238E27FC236}">
              <a16:creationId xmlns:a16="http://schemas.microsoft.com/office/drawing/2014/main" id="{00000000-0008-0000-0500-000095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34" name="Text Box 134">
          <a:extLst>
            <a:ext uri="{FF2B5EF4-FFF2-40B4-BE49-F238E27FC236}">
              <a16:creationId xmlns:a16="http://schemas.microsoft.com/office/drawing/2014/main" id="{00000000-0008-0000-0500-000096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35" name="Text Box 135">
          <a:extLst>
            <a:ext uri="{FF2B5EF4-FFF2-40B4-BE49-F238E27FC236}">
              <a16:creationId xmlns:a16="http://schemas.microsoft.com/office/drawing/2014/main" id="{00000000-0008-0000-0500-000097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36" name="Text Box 136">
          <a:extLst>
            <a:ext uri="{FF2B5EF4-FFF2-40B4-BE49-F238E27FC236}">
              <a16:creationId xmlns:a16="http://schemas.microsoft.com/office/drawing/2014/main" id="{00000000-0008-0000-0500-000098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37" name="Text Box 137">
          <a:extLst>
            <a:ext uri="{FF2B5EF4-FFF2-40B4-BE49-F238E27FC236}">
              <a16:creationId xmlns:a16="http://schemas.microsoft.com/office/drawing/2014/main" id="{00000000-0008-0000-0500-000099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38" name="Text Box 138">
          <a:extLst>
            <a:ext uri="{FF2B5EF4-FFF2-40B4-BE49-F238E27FC236}">
              <a16:creationId xmlns:a16="http://schemas.microsoft.com/office/drawing/2014/main" id="{00000000-0008-0000-0500-00009A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39" name="Text Box 139">
          <a:extLst>
            <a:ext uri="{FF2B5EF4-FFF2-40B4-BE49-F238E27FC236}">
              <a16:creationId xmlns:a16="http://schemas.microsoft.com/office/drawing/2014/main" id="{00000000-0008-0000-0500-00009B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40" name="Text Box 140">
          <a:extLst>
            <a:ext uri="{FF2B5EF4-FFF2-40B4-BE49-F238E27FC236}">
              <a16:creationId xmlns:a16="http://schemas.microsoft.com/office/drawing/2014/main" id="{00000000-0008-0000-0500-00009C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41" name="Text Box 141">
          <a:extLst>
            <a:ext uri="{FF2B5EF4-FFF2-40B4-BE49-F238E27FC236}">
              <a16:creationId xmlns:a16="http://schemas.microsoft.com/office/drawing/2014/main" id="{00000000-0008-0000-0500-00009D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42" name="Text Box 142">
          <a:extLst>
            <a:ext uri="{FF2B5EF4-FFF2-40B4-BE49-F238E27FC236}">
              <a16:creationId xmlns:a16="http://schemas.microsoft.com/office/drawing/2014/main" id="{00000000-0008-0000-0500-00009E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43" name="Text Box 143">
          <a:extLst>
            <a:ext uri="{FF2B5EF4-FFF2-40B4-BE49-F238E27FC236}">
              <a16:creationId xmlns:a16="http://schemas.microsoft.com/office/drawing/2014/main" id="{00000000-0008-0000-0500-00009F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44" name="Text Box 144">
          <a:extLst>
            <a:ext uri="{FF2B5EF4-FFF2-40B4-BE49-F238E27FC236}">
              <a16:creationId xmlns:a16="http://schemas.microsoft.com/office/drawing/2014/main" id="{00000000-0008-0000-0500-0000A0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45" name="Text Box 145">
          <a:extLst>
            <a:ext uri="{FF2B5EF4-FFF2-40B4-BE49-F238E27FC236}">
              <a16:creationId xmlns:a16="http://schemas.microsoft.com/office/drawing/2014/main" id="{00000000-0008-0000-0500-0000A1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46" name="Text Box 146">
          <a:extLst>
            <a:ext uri="{FF2B5EF4-FFF2-40B4-BE49-F238E27FC236}">
              <a16:creationId xmlns:a16="http://schemas.microsoft.com/office/drawing/2014/main" id="{00000000-0008-0000-0500-0000A2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47" name="Text Box 147">
          <a:extLst>
            <a:ext uri="{FF2B5EF4-FFF2-40B4-BE49-F238E27FC236}">
              <a16:creationId xmlns:a16="http://schemas.microsoft.com/office/drawing/2014/main" id="{00000000-0008-0000-0500-0000A3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48" name="Text Box 148">
          <a:extLst>
            <a:ext uri="{FF2B5EF4-FFF2-40B4-BE49-F238E27FC236}">
              <a16:creationId xmlns:a16="http://schemas.microsoft.com/office/drawing/2014/main" id="{00000000-0008-0000-0500-0000A4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49" name="Text Box 149">
          <a:extLst>
            <a:ext uri="{FF2B5EF4-FFF2-40B4-BE49-F238E27FC236}">
              <a16:creationId xmlns:a16="http://schemas.microsoft.com/office/drawing/2014/main" id="{00000000-0008-0000-0500-0000A5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50" name="Text Box 150">
          <a:extLst>
            <a:ext uri="{FF2B5EF4-FFF2-40B4-BE49-F238E27FC236}">
              <a16:creationId xmlns:a16="http://schemas.microsoft.com/office/drawing/2014/main" id="{00000000-0008-0000-0500-0000A6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51" name="Text Box 151">
          <a:extLst>
            <a:ext uri="{FF2B5EF4-FFF2-40B4-BE49-F238E27FC236}">
              <a16:creationId xmlns:a16="http://schemas.microsoft.com/office/drawing/2014/main" id="{00000000-0008-0000-0500-0000A7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52" name="Text Box 152">
          <a:extLst>
            <a:ext uri="{FF2B5EF4-FFF2-40B4-BE49-F238E27FC236}">
              <a16:creationId xmlns:a16="http://schemas.microsoft.com/office/drawing/2014/main" id="{00000000-0008-0000-0500-0000A8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53" name="Text Box 153">
          <a:extLst>
            <a:ext uri="{FF2B5EF4-FFF2-40B4-BE49-F238E27FC236}">
              <a16:creationId xmlns:a16="http://schemas.microsoft.com/office/drawing/2014/main" id="{00000000-0008-0000-0500-0000A9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54" name="Text Box 154">
          <a:extLst>
            <a:ext uri="{FF2B5EF4-FFF2-40B4-BE49-F238E27FC236}">
              <a16:creationId xmlns:a16="http://schemas.microsoft.com/office/drawing/2014/main" id="{00000000-0008-0000-0500-0000AA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55" name="Text Box 155">
          <a:extLst>
            <a:ext uri="{FF2B5EF4-FFF2-40B4-BE49-F238E27FC236}">
              <a16:creationId xmlns:a16="http://schemas.microsoft.com/office/drawing/2014/main" id="{00000000-0008-0000-0500-0000AB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56" name="Text Box 156">
          <a:extLst>
            <a:ext uri="{FF2B5EF4-FFF2-40B4-BE49-F238E27FC236}">
              <a16:creationId xmlns:a16="http://schemas.microsoft.com/office/drawing/2014/main" id="{00000000-0008-0000-0500-0000AC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57" name="Text Box 157">
          <a:extLst>
            <a:ext uri="{FF2B5EF4-FFF2-40B4-BE49-F238E27FC236}">
              <a16:creationId xmlns:a16="http://schemas.microsoft.com/office/drawing/2014/main" id="{00000000-0008-0000-0500-0000AD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58" name="Text Box 158">
          <a:extLst>
            <a:ext uri="{FF2B5EF4-FFF2-40B4-BE49-F238E27FC236}">
              <a16:creationId xmlns:a16="http://schemas.microsoft.com/office/drawing/2014/main" id="{00000000-0008-0000-0500-0000AE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59" name="Text Box 159">
          <a:extLst>
            <a:ext uri="{FF2B5EF4-FFF2-40B4-BE49-F238E27FC236}">
              <a16:creationId xmlns:a16="http://schemas.microsoft.com/office/drawing/2014/main" id="{00000000-0008-0000-0500-0000AF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60" name="Text Box 160">
          <a:extLst>
            <a:ext uri="{FF2B5EF4-FFF2-40B4-BE49-F238E27FC236}">
              <a16:creationId xmlns:a16="http://schemas.microsoft.com/office/drawing/2014/main" id="{00000000-0008-0000-0500-0000B0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61" name="Text Box 161">
          <a:extLst>
            <a:ext uri="{FF2B5EF4-FFF2-40B4-BE49-F238E27FC236}">
              <a16:creationId xmlns:a16="http://schemas.microsoft.com/office/drawing/2014/main" id="{00000000-0008-0000-0500-0000B1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62" name="Text Box 162">
          <a:extLst>
            <a:ext uri="{FF2B5EF4-FFF2-40B4-BE49-F238E27FC236}">
              <a16:creationId xmlns:a16="http://schemas.microsoft.com/office/drawing/2014/main" id="{00000000-0008-0000-0500-0000B2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63" name="Text Box 163">
          <a:extLst>
            <a:ext uri="{FF2B5EF4-FFF2-40B4-BE49-F238E27FC236}">
              <a16:creationId xmlns:a16="http://schemas.microsoft.com/office/drawing/2014/main" id="{00000000-0008-0000-0500-0000B3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64" name="Text Box 164">
          <a:extLst>
            <a:ext uri="{FF2B5EF4-FFF2-40B4-BE49-F238E27FC236}">
              <a16:creationId xmlns:a16="http://schemas.microsoft.com/office/drawing/2014/main" id="{00000000-0008-0000-0500-0000B4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65" name="Text Box 165">
          <a:extLst>
            <a:ext uri="{FF2B5EF4-FFF2-40B4-BE49-F238E27FC236}">
              <a16:creationId xmlns:a16="http://schemas.microsoft.com/office/drawing/2014/main" id="{00000000-0008-0000-0500-0000B5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66" name="Text Box 166">
          <a:extLst>
            <a:ext uri="{FF2B5EF4-FFF2-40B4-BE49-F238E27FC236}">
              <a16:creationId xmlns:a16="http://schemas.microsoft.com/office/drawing/2014/main" id="{00000000-0008-0000-0500-0000B6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67" name="Text Box 167">
          <a:extLst>
            <a:ext uri="{FF2B5EF4-FFF2-40B4-BE49-F238E27FC236}">
              <a16:creationId xmlns:a16="http://schemas.microsoft.com/office/drawing/2014/main" id="{00000000-0008-0000-0500-0000B7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68" name="Text Box 168">
          <a:extLst>
            <a:ext uri="{FF2B5EF4-FFF2-40B4-BE49-F238E27FC236}">
              <a16:creationId xmlns:a16="http://schemas.microsoft.com/office/drawing/2014/main" id="{00000000-0008-0000-0500-0000B8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69" name="Text Box 169">
          <a:extLst>
            <a:ext uri="{FF2B5EF4-FFF2-40B4-BE49-F238E27FC236}">
              <a16:creationId xmlns:a16="http://schemas.microsoft.com/office/drawing/2014/main" id="{00000000-0008-0000-0500-0000B9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70" name="Text Box 170">
          <a:extLst>
            <a:ext uri="{FF2B5EF4-FFF2-40B4-BE49-F238E27FC236}">
              <a16:creationId xmlns:a16="http://schemas.microsoft.com/office/drawing/2014/main" id="{00000000-0008-0000-0500-0000BA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71" name="Text Box 171">
          <a:extLst>
            <a:ext uri="{FF2B5EF4-FFF2-40B4-BE49-F238E27FC236}">
              <a16:creationId xmlns:a16="http://schemas.microsoft.com/office/drawing/2014/main" id="{00000000-0008-0000-0500-0000BB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72" name="Text Box 172">
          <a:extLst>
            <a:ext uri="{FF2B5EF4-FFF2-40B4-BE49-F238E27FC236}">
              <a16:creationId xmlns:a16="http://schemas.microsoft.com/office/drawing/2014/main" id="{00000000-0008-0000-0500-0000BC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73" name="Text Box 173">
          <a:extLst>
            <a:ext uri="{FF2B5EF4-FFF2-40B4-BE49-F238E27FC236}">
              <a16:creationId xmlns:a16="http://schemas.microsoft.com/office/drawing/2014/main" id="{00000000-0008-0000-0500-0000BD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74" name="Text Box 174">
          <a:extLst>
            <a:ext uri="{FF2B5EF4-FFF2-40B4-BE49-F238E27FC236}">
              <a16:creationId xmlns:a16="http://schemas.microsoft.com/office/drawing/2014/main" id="{00000000-0008-0000-0500-0000BE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75" name="Text Box 175">
          <a:extLst>
            <a:ext uri="{FF2B5EF4-FFF2-40B4-BE49-F238E27FC236}">
              <a16:creationId xmlns:a16="http://schemas.microsoft.com/office/drawing/2014/main" id="{00000000-0008-0000-0500-0000BF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76" name="Text Box 176">
          <a:extLst>
            <a:ext uri="{FF2B5EF4-FFF2-40B4-BE49-F238E27FC236}">
              <a16:creationId xmlns:a16="http://schemas.microsoft.com/office/drawing/2014/main" id="{00000000-0008-0000-0500-0000C0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77" name="Text Box 177">
          <a:extLst>
            <a:ext uri="{FF2B5EF4-FFF2-40B4-BE49-F238E27FC236}">
              <a16:creationId xmlns:a16="http://schemas.microsoft.com/office/drawing/2014/main" id="{00000000-0008-0000-0500-0000C1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78" name="Text Box 178">
          <a:extLst>
            <a:ext uri="{FF2B5EF4-FFF2-40B4-BE49-F238E27FC236}">
              <a16:creationId xmlns:a16="http://schemas.microsoft.com/office/drawing/2014/main" id="{00000000-0008-0000-0500-0000C2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79" name="Text Box 179">
          <a:extLst>
            <a:ext uri="{FF2B5EF4-FFF2-40B4-BE49-F238E27FC236}">
              <a16:creationId xmlns:a16="http://schemas.microsoft.com/office/drawing/2014/main" id="{00000000-0008-0000-0500-0000C3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80" name="Text Box 180">
          <a:extLst>
            <a:ext uri="{FF2B5EF4-FFF2-40B4-BE49-F238E27FC236}">
              <a16:creationId xmlns:a16="http://schemas.microsoft.com/office/drawing/2014/main" id="{00000000-0008-0000-0500-0000C4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81" name="Text Box 181">
          <a:extLst>
            <a:ext uri="{FF2B5EF4-FFF2-40B4-BE49-F238E27FC236}">
              <a16:creationId xmlns:a16="http://schemas.microsoft.com/office/drawing/2014/main" id="{00000000-0008-0000-0500-0000C5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82" name="Text Box 182">
          <a:extLst>
            <a:ext uri="{FF2B5EF4-FFF2-40B4-BE49-F238E27FC236}">
              <a16:creationId xmlns:a16="http://schemas.microsoft.com/office/drawing/2014/main" id="{00000000-0008-0000-0500-0000C6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83" name="Text Box 183">
          <a:extLst>
            <a:ext uri="{FF2B5EF4-FFF2-40B4-BE49-F238E27FC236}">
              <a16:creationId xmlns:a16="http://schemas.microsoft.com/office/drawing/2014/main" id="{00000000-0008-0000-0500-0000C7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84" name="Text Box 184">
          <a:extLst>
            <a:ext uri="{FF2B5EF4-FFF2-40B4-BE49-F238E27FC236}">
              <a16:creationId xmlns:a16="http://schemas.microsoft.com/office/drawing/2014/main" id="{00000000-0008-0000-0500-0000C8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85" name="Text Box 185">
          <a:extLst>
            <a:ext uri="{FF2B5EF4-FFF2-40B4-BE49-F238E27FC236}">
              <a16:creationId xmlns:a16="http://schemas.microsoft.com/office/drawing/2014/main" id="{00000000-0008-0000-0500-0000C9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86" name="Text Box 186">
          <a:extLst>
            <a:ext uri="{FF2B5EF4-FFF2-40B4-BE49-F238E27FC236}">
              <a16:creationId xmlns:a16="http://schemas.microsoft.com/office/drawing/2014/main" id="{00000000-0008-0000-0500-0000CA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87" name="Text Box 187">
          <a:extLst>
            <a:ext uri="{FF2B5EF4-FFF2-40B4-BE49-F238E27FC236}">
              <a16:creationId xmlns:a16="http://schemas.microsoft.com/office/drawing/2014/main" id="{00000000-0008-0000-0500-0000CB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88" name="Text Box 188">
          <a:extLst>
            <a:ext uri="{FF2B5EF4-FFF2-40B4-BE49-F238E27FC236}">
              <a16:creationId xmlns:a16="http://schemas.microsoft.com/office/drawing/2014/main" id="{00000000-0008-0000-0500-0000CC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89" name="Text Box 189">
          <a:extLst>
            <a:ext uri="{FF2B5EF4-FFF2-40B4-BE49-F238E27FC236}">
              <a16:creationId xmlns:a16="http://schemas.microsoft.com/office/drawing/2014/main" id="{00000000-0008-0000-0500-0000CD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90" name="Text Box 190">
          <a:extLst>
            <a:ext uri="{FF2B5EF4-FFF2-40B4-BE49-F238E27FC236}">
              <a16:creationId xmlns:a16="http://schemas.microsoft.com/office/drawing/2014/main" id="{00000000-0008-0000-0500-0000CE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91" name="Text Box 191">
          <a:extLst>
            <a:ext uri="{FF2B5EF4-FFF2-40B4-BE49-F238E27FC236}">
              <a16:creationId xmlns:a16="http://schemas.microsoft.com/office/drawing/2014/main" id="{00000000-0008-0000-0500-0000CF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92" name="Text Box 192">
          <a:extLst>
            <a:ext uri="{FF2B5EF4-FFF2-40B4-BE49-F238E27FC236}">
              <a16:creationId xmlns:a16="http://schemas.microsoft.com/office/drawing/2014/main" id="{00000000-0008-0000-0500-0000D0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93" name="Text Box 193">
          <a:extLst>
            <a:ext uri="{FF2B5EF4-FFF2-40B4-BE49-F238E27FC236}">
              <a16:creationId xmlns:a16="http://schemas.microsoft.com/office/drawing/2014/main" id="{00000000-0008-0000-0500-0000D1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94" name="Text Box 194">
          <a:extLst>
            <a:ext uri="{FF2B5EF4-FFF2-40B4-BE49-F238E27FC236}">
              <a16:creationId xmlns:a16="http://schemas.microsoft.com/office/drawing/2014/main" id="{00000000-0008-0000-0500-0000D2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95" name="Text Box 195">
          <a:extLst>
            <a:ext uri="{FF2B5EF4-FFF2-40B4-BE49-F238E27FC236}">
              <a16:creationId xmlns:a16="http://schemas.microsoft.com/office/drawing/2014/main" id="{00000000-0008-0000-0500-0000D3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96" name="Text Box 196">
          <a:extLst>
            <a:ext uri="{FF2B5EF4-FFF2-40B4-BE49-F238E27FC236}">
              <a16:creationId xmlns:a16="http://schemas.microsoft.com/office/drawing/2014/main" id="{00000000-0008-0000-0500-0000D4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97" name="Text Box 197">
          <a:extLst>
            <a:ext uri="{FF2B5EF4-FFF2-40B4-BE49-F238E27FC236}">
              <a16:creationId xmlns:a16="http://schemas.microsoft.com/office/drawing/2014/main" id="{00000000-0008-0000-0500-0000D5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98" name="Text Box 198">
          <a:extLst>
            <a:ext uri="{FF2B5EF4-FFF2-40B4-BE49-F238E27FC236}">
              <a16:creationId xmlns:a16="http://schemas.microsoft.com/office/drawing/2014/main" id="{00000000-0008-0000-0500-0000D6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799" name="Text Box 199">
          <a:extLst>
            <a:ext uri="{FF2B5EF4-FFF2-40B4-BE49-F238E27FC236}">
              <a16:creationId xmlns:a16="http://schemas.microsoft.com/office/drawing/2014/main" id="{00000000-0008-0000-0500-0000D7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00" name="Text Box 200">
          <a:extLst>
            <a:ext uri="{FF2B5EF4-FFF2-40B4-BE49-F238E27FC236}">
              <a16:creationId xmlns:a16="http://schemas.microsoft.com/office/drawing/2014/main" id="{00000000-0008-0000-0500-0000D8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01" name="Text Box 201">
          <a:extLst>
            <a:ext uri="{FF2B5EF4-FFF2-40B4-BE49-F238E27FC236}">
              <a16:creationId xmlns:a16="http://schemas.microsoft.com/office/drawing/2014/main" id="{00000000-0008-0000-0500-0000D9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02" name="Text Box 202">
          <a:extLst>
            <a:ext uri="{FF2B5EF4-FFF2-40B4-BE49-F238E27FC236}">
              <a16:creationId xmlns:a16="http://schemas.microsoft.com/office/drawing/2014/main" id="{00000000-0008-0000-0500-0000DA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03" name="Text Box 203">
          <a:extLst>
            <a:ext uri="{FF2B5EF4-FFF2-40B4-BE49-F238E27FC236}">
              <a16:creationId xmlns:a16="http://schemas.microsoft.com/office/drawing/2014/main" id="{00000000-0008-0000-0500-0000DB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04" name="Text Box 204">
          <a:extLst>
            <a:ext uri="{FF2B5EF4-FFF2-40B4-BE49-F238E27FC236}">
              <a16:creationId xmlns:a16="http://schemas.microsoft.com/office/drawing/2014/main" id="{00000000-0008-0000-0500-0000DC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05" name="Text Box 205">
          <a:extLst>
            <a:ext uri="{FF2B5EF4-FFF2-40B4-BE49-F238E27FC236}">
              <a16:creationId xmlns:a16="http://schemas.microsoft.com/office/drawing/2014/main" id="{00000000-0008-0000-0500-0000DD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06" name="Text Box 206">
          <a:extLst>
            <a:ext uri="{FF2B5EF4-FFF2-40B4-BE49-F238E27FC236}">
              <a16:creationId xmlns:a16="http://schemas.microsoft.com/office/drawing/2014/main" id="{00000000-0008-0000-0500-0000DE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07" name="Text Box 207">
          <a:extLst>
            <a:ext uri="{FF2B5EF4-FFF2-40B4-BE49-F238E27FC236}">
              <a16:creationId xmlns:a16="http://schemas.microsoft.com/office/drawing/2014/main" id="{00000000-0008-0000-0500-0000DF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08" name="Text Box 208">
          <a:extLst>
            <a:ext uri="{FF2B5EF4-FFF2-40B4-BE49-F238E27FC236}">
              <a16:creationId xmlns:a16="http://schemas.microsoft.com/office/drawing/2014/main" id="{00000000-0008-0000-0500-0000E0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09" name="Text Box 209">
          <a:extLst>
            <a:ext uri="{FF2B5EF4-FFF2-40B4-BE49-F238E27FC236}">
              <a16:creationId xmlns:a16="http://schemas.microsoft.com/office/drawing/2014/main" id="{00000000-0008-0000-0500-0000E1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10" name="Text Box 210">
          <a:extLst>
            <a:ext uri="{FF2B5EF4-FFF2-40B4-BE49-F238E27FC236}">
              <a16:creationId xmlns:a16="http://schemas.microsoft.com/office/drawing/2014/main" id="{00000000-0008-0000-0500-0000E2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11" name="Text Box 211">
          <a:extLst>
            <a:ext uri="{FF2B5EF4-FFF2-40B4-BE49-F238E27FC236}">
              <a16:creationId xmlns:a16="http://schemas.microsoft.com/office/drawing/2014/main" id="{00000000-0008-0000-0500-0000E3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12" name="Text Box 212">
          <a:extLst>
            <a:ext uri="{FF2B5EF4-FFF2-40B4-BE49-F238E27FC236}">
              <a16:creationId xmlns:a16="http://schemas.microsoft.com/office/drawing/2014/main" id="{00000000-0008-0000-0500-0000E4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13" name="Text Box 213">
          <a:extLst>
            <a:ext uri="{FF2B5EF4-FFF2-40B4-BE49-F238E27FC236}">
              <a16:creationId xmlns:a16="http://schemas.microsoft.com/office/drawing/2014/main" id="{00000000-0008-0000-0500-0000E5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14" name="Text Box 214">
          <a:extLst>
            <a:ext uri="{FF2B5EF4-FFF2-40B4-BE49-F238E27FC236}">
              <a16:creationId xmlns:a16="http://schemas.microsoft.com/office/drawing/2014/main" id="{00000000-0008-0000-0500-0000E6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15" name="Text Box 215">
          <a:extLst>
            <a:ext uri="{FF2B5EF4-FFF2-40B4-BE49-F238E27FC236}">
              <a16:creationId xmlns:a16="http://schemas.microsoft.com/office/drawing/2014/main" id="{00000000-0008-0000-0500-0000E7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16" name="Text Box 216">
          <a:extLst>
            <a:ext uri="{FF2B5EF4-FFF2-40B4-BE49-F238E27FC236}">
              <a16:creationId xmlns:a16="http://schemas.microsoft.com/office/drawing/2014/main" id="{00000000-0008-0000-0500-0000E8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17" name="Text Box 217">
          <a:extLst>
            <a:ext uri="{FF2B5EF4-FFF2-40B4-BE49-F238E27FC236}">
              <a16:creationId xmlns:a16="http://schemas.microsoft.com/office/drawing/2014/main" id="{00000000-0008-0000-0500-0000E9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18" name="Text Box 218">
          <a:extLst>
            <a:ext uri="{FF2B5EF4-FFF2-40B4-BE49-F238E27FC236}">
              <a16:creationId xmlns:a16="http://schemas.microsoft.com/office/drawing/2014/main" id="{00000000-0008-0000-0500-0000EA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19" name="Text Box 219">
          <a:extLst>
            <a:ext uri="{FF2B5EF4-FFF2-40B4-BE49-F238E27FC236}">
              <a16:creationId xmlns:a16="http://schemas.microsoft.com/office/drawing/2014/main" id="{00000000-0008-0000-0500-0000EB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20" name="Text Box 220">
          <a:extLst>
            <a:ext uri="{FF2B5EF4-FFF2-40B4-BE49-F238E27FC236}">
              <a16:creationId xmlns:a16="http://schemas.microsoft.com/office/drawing/2014/main" id="{00000000-0008-0000-0500-0000EC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21" name="Text Box 221">
          <a:extLst>
            <a:ext uri="{FF2B5EF4-FFF2-40B4-BE49-F238E27FC236}">
              <a16:creationId xmlns:a16="http://schemas.microsoft.com/office/drawing/2014/main" id="{00000000-0008-0000-0500-0000ED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22" name="Text Box 222">
          <a:extLst>
            <a:ext uri="{FF2B5EF4-FFF2-40B4-BE49-F238E27FC236}">
              <a16:creationId xmlns:a16="http://schemas.microsoft.com/office/drawing/2014/main" id="{00000000-0008-0000-0500-0000EE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23" name="Text Box 223">
          <a:extLst>
            <a:ext uri="{FF2B5EF4-FFF2-40B4-BE49-F238E27FC236}">
              <a16:creationId xmlns:a16="http://schemas.microsoft.com/office/drawing/2014/main" id="{00000000-0008-0000-0500-0000EF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24" name="Text Box 224">
          <a:extLst>
            <a:ext uri="{FF2B5EF4-FFF2-40B4-BE49-F238E27FC236}">
              <a16:creationId xmlns:a16="http://schemas.microsoft.com/office/drawing/2014/main" id="{00000000-0008-0000-0500-0000F0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25" name="Text Box 225">
          <a:extLst>
            <a:ext uri="{FF2B5EF4-FFF2-40B4-BE49-F238E27FC236}">
              <a16:creationId xmlns:a16="http://schemas.microsoft.com/office/drawing/2014/main" id="{00000000-0008-0000-0500-0000F1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26" name="Text Box 226">
          <a:extLst>
            <a:ext uri="{FF2B5EF4-FFF2-40B4-BE49-F238E27FC236}">
              <a16:creationId xmlns:a16="http://schemas.microsoft.com/office/drawing/2014/main" id="{00000000-0008-0000-0500-0000F2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27" name="Text Box 227">
          <a:extLst>
            <a:ext uri="{FF2B5EF4-FFF2-40B4-BE49-F238E27FC236}">
              <a16:creationId xmlns:a16="http://schemas.microsoft.com/office/drawing/2014/main" id="{00000000-0008-0000-0500-0000F3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28" name="Text Box 228">
          <a:extLst>
            <a:ext uri="{FF2B5EF4-FFF2-40B4-BE49-F238E27FC236}">
              <a16:creationId xmlns:a16="http://schemas.microsoft.com/office/drawing/2014/main" id="{00000000-0008-0000-0500-0000F4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29" name="Text Box 229">
          <a:extLst>
            <a:ext uri="{FF2B5EF4-FFF2-40B4-BE49-F238E27FC236}">
              <a16:creationId xmlns:a16="http://schemas.microsoft.com/office/drawing/2014/main" id="{00000000-0008-0000-0500-0000F5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30" name="Text Box 230">
          <a:extLst>
            <a:ext uri="{FF2B5EF4-FFF2-40B4-BE49-F238E27FC236}">
              <a16:creationId xmlns:a16="http://schemas.microsoft.com/office/drawing/2014/main" id="{00000000-0008-0000-0500-0000F6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31" name="Text Box 231">
          <a:extLst>
            <a:ext uri="{FF2B5EF4-FFF2-40B4-BE49-F238E27FC236}">
              <a16:creationId xmlns:a16="http://schemas.microsoft.com/office/drawing/2014/main" id="{00000000-0008-0000-0500-0000F7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32" name="Text Box 232">
          <a:extLst>
            <a:ext uri="{FF2B5EF4-FFF2-40B4-BE49-F238E27FC236}">
              <a16:creationId xmlns:a16="http://schemas.microsoft.com/office/drawing/2014/main" id="{00000000-0008-0000-0500-0000F8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33" name="Text Box 233">
          <a:extLst>
            <a:ext uri="{FF2B5EF4-FFF2-40B4-BE49-F238E27FC236}">
              <a16:creationId xmlns:a16="http://schemas.microsoft.com/office/drawing/2014/main" id="{00000000-0008-0000-0500-0000F9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34" name="Text Box 234">
          <a:extLst>
            <a:ext uri="{FF2B5EF4-FFF2-40B4-BE49-F238E27FC236}">
              <a16:creationId xmlns:a16="http://schemas.microsoft.com/office/drawing/2014/main" id="{00000000-0008-0000-0500-0000FA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35" name="Text Box 235">
          <a:extLst>
            <a:ext uri="{FF2B5EF4-FFF2-40B4-BE49-F238E27FC236}">
              <a16:creationId xmlns:a16="http://schemas.microsoft.com/office/drawing/2014/main" id="{00000000-0008-0000-0500-0000FB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36" name="Text Box 236">
          <a:extLst>
            <a:ext uri="{FF2B5EF4-FFF2-40B4-BE49-F238E27FC236}">
              <a16:creationId xmlns:a16="http://schemas.microsoft.com/office/drawing/2014/main" id="{00000000-0008-0000-0500-0000FC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37" name="Text Box 237">
          <a:extLst>
            <a:ext uri="{FF2B5EF4-FFF2-40B4-BE49-F238E27FC236}">
              <a16:creationId xmlns:a16="http://schemas.microsoft.com/office/drawing/2014/main" id="{00000000-0008-0000-0500-0000FD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38" name="Text Box 238">
          <a:extLst>
            <a:ext uri="{FF2B5EF4-FFF2-40B4-BE49-F238E27FC236}">
              <a16:creationId xmlns:a16="http://schemas.microsoft.com/office/drawing/2014/main" id="{00000000-0008-0000-0500-0000FE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39" name="Text Box 239">
          <a:extLst>
            <a:ext uri="{FF2B5EF4-FFF2-40B4-BE49-F238E27FC236}">
              <a16:creationId xmlns:a16="http://schemas.microsoft.com/office/drawing/2014/main" id="{00000000-0008-0000-0500-0000FF0E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40" name="Text Box 240">
          <a:extLst>
            <a:ext uri="{FF2B5EF4-FFF2-40B4-BE49-F238E27FC236}">
              <a16:creationId xmlns:a16="http://schemas.microsoft.com/office/drawing/2014/main" id="{00000000-0008-0000-0500-000000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41" name="Text Box 241">
          <a:extLst>
            <a:ext uri="{FF2B5EF4-FFF2-40B4-BE49-F238E27FC236}">
              <a16:creationId xmlns:a16="http://schemas.microsoft.com/office/drawing/2014/main" id="{00000000-0008-0000-0500-000001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42" name="Text Box 242">
          <a:extLst>
            <a:ext uri="{FF2B5EF4-FFF2-40B4-BE49-F238E27FC236}">
              <a16:creationId xmlns:a16="http://schemas.microsoft.com/office/drawing/2014/main" id="{00000000-0008-0000-0500-000002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43" name="Text Box 243">
          <a:extLst>
            <a:ext uri="{FF2B5EF4-FFF2-40B4-BE49-F238E27FC236}">
              <a16:creationId xmlns:a16="http://schemas.microsoft.com/office/drawing/2014/main" id="{00000000-0008-0000-0500-000003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44" name="Text Box 244">
          <a:extLst>
            <a:ext uri="{FF2B5EF4-FFF2-40B4-BE49-F238E27FC236}">
              <a16:creationId xmlns:a16="http://schemas.microsoft.com/office/drawing/2014/main" id="{00000000-0008-0000-0500-000004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45" name="Text Box 245">
          <a:extLst>
            <a:ext uri="{FF2B5EF4-FFF2-40B4-BE49-F238E27FC236}">
              <a16:creationId xmlns:a16="http://schemas.microsoft.com/office/drawing/2014/main" id="{00000000-0008-0000-0500-000005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46" name="Text Box 246">
          <a:extLst>
            <a:ext uri="{FF2B5EF4-FFF2-40B4-BE49-F238E27FC236}">
              <a16:creationId xmlns:a16="http://schemas.microsoft.com/office/drawing/2014/main" id="{00000000-0008-0000-0500-000006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47" name="Text Box 247">
          <a:extLst>
            <a:ext uri="{FF2B5EF4-FFF2-40B4-BE49-F238E27FC236}">
              <a16:creationId xmlns:a16="http://schemas.microsoft.com/office/drawing/2014/main" id="{00000000-0008-0000-0500-000007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48" name="Text Box 248">
          <a:extLst>
            <a:ext uri="{FF2B5EF4-FFF2-40B4-BE49-F238E27FC236}">
              <a16:creationId xmlns:a16="http://schemas.microsoft.com/office/drawing/2014/main" id="{00000000-0008-0000-0500-000008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49" name="Text Box 249">
          <a:extLst>
            <a:ext uri="{FF2B5EF4-FFF2-40B4-BE49-F238E27FC236}">
              <a16:creationId xmlns:a16="http://schemas.microsoft.com/office/drawing/2014/main" id="{00000000-0008-0000-0500-000009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50" name="Text Box 250">
          <a:extLst>
            <a:ext uri="{FF2B5EF4-FFF2-40B4-BE49-F238E27FC236}">
              <a16:creationId xmlns:a16="http://schemas.microsoft.com/office/drawing/2014/main" id="{00000000-0008-0000-0500-00000A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51" name="Text Box 251">
          <a:extLst>
            <a:ext uri="{FF2B5EF4-FFF2-40B4-BE49-F238E27FC236}">
              <a16:creationId xmlns:a16="http://schemas.microsoft.com/office/drawing/2014/main" id="{00000000-0008-0000-0500-00000B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52" name="Text Box 252">
          <a:extLst>
            <a:ext uri="{FF2B5EF4-FFF2-40B4-BE49-F238E27FC236}">
              <a16:creationId xmlns:a16="http://schemas.microsoft.com/office/drawing/2014/main" id="{00000000-0008-0000-0500-00000C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53" name="Text Box 253">
          <a:extLst>
            <a:ext uri="{FF2B5EF4-FFF2-40B4-BE49-F238E27FC236}">
              <a16:creationId xmlns:a16="http://schemas.microsoft.com/office/drawing/2014/main" id="{00000000-0008-0000-0500-00000D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54" name="Text Box 254">
          <a:extLst>
            <a:ext uri="{FF2B5EF4-FFF2-40B4-BE49-F238E27FC236}">
              <a16:creationId xmlns:a16="http://schemas.microsoft.com/office/drawing/2014/main" id="{00000000-0008-0000-0500-00000E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55" name="Text Box 255">
          <a:extLst>
            <a:ext uri="{FF2B5EF4-FFF2-40B4-BE49-F238E27FC236}">
              <a16:creationId xmlns:a16="http://schemas.microsoft.com/office/drawing/2014/main" id="{00000000-0008-0000-0500-00000F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56" name="Text Box 256">
          <a:extLst>
            <a:ext uri="{FF2B5EF4-FFF2-40B4-BE49-F238E27FC236}">
              <a16:creationId xmlns:a16="http://schemas.microsoft.com/office/drawing/2014/main" id="{00000000-0008-0000-0500-000010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57" name="Text Box 257">
          <a:extLst>
            <a:ext uri="{FF2B5EF4-FFF2-40B4-BE49-F238E27FC236}">
              <a16:creationId xmlns:a16="http://schemas.microsoft.com/office/drawing/2014/main" id="{00000000-0008-0000-0500-000011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58" name="Text Box 258">
          <a:extLst>
            <a:ext uri="{FF2B5EF4-FFF2-40B4-BE49-F238E27FC236}">
              <a16:creationId xmlns:a16="http://schemas.microsoft.com/office/drawing/2014/main" id="{00000000-0008-0000-0500-000012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59" name="Text Box 259">
          <a:extLst>
            <a:ext uri="{FF2B5EF4-FFF2-40B4-BE49-F238E27FC236}">
              <a16:creationId xmlns:a16="http://schemas.microsoft.com/office/drawing/2014/main" id="{00000000-0008-0000-0500-000013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60" name="Text Box 260">
          <a:extLst>
            <a:ext uri="{FF2B5EF4-FFF2-40B4-BE49-F238E27FC236}">
              <a16:creationId xmlns:a16="http://schemas.microsoft.com/office/drawing/2014/main" id="{00000000-0008-0000-0500-000014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61" name="Text Box 261">
          <a:extLst>
            <a:ext uri="{FF2B5EF4-FFF2-40B4-BE49-F238E27FC236}">
              <a16:creationId xmlns:a16="http://schemas.microsoft.com/office/drawing/2014/main" id="{00000000-0008-0000-0500-000015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62" name="Text Box 262">
          <a:extLst>
            <a:ext uri="{FF2B5EF4-FFF2-40B4-BE49-F238E27FC236}">
              <a16:creationId xmlns:a16="http://schemas.microsoft.com/office/drawing/2014/main" id="{00000000-0008-0000-0500-000016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63" name="Text Box 263">
          <a:extLst>
            <a:ext uri="{FF2B5EF4-FFF2-40B4-BE49-F238E27FC236}">
              <a16:creationId xmlns:a16="http://schemas.microsoft.com/office/drawing/2014/main" id="{00000000-0008-0000-0500-000017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64" name="Text Box 264">
          <a:extLst>
            <a:ext uri="{FF2B5EF4-FFF2-40B4-BE49-F238E27FC236}">
              <a16:creationId xmlns:a16="http://schemas.microsoft.com/office/drawing/2014/main" id="{00000000-0008-0000-0500-000018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65" name="Text Box 265">
          <a:extLst>
            <a:ext uri="{FF2B5EF4-FFF2-40B4-BE49-F238E27FC236}">
              <a16:creationId xmlns:a16="http://schemas.microsoft.com/office/drawing/2014/main" id="{00000000-0008-0000-0500-000019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66" name="Text Box 266">
          <a:extLst>
            <a:ext uri="{FF2B5EF4-FFF2-40B4-BE49-F238E27FC236}">
              <a16:creationId xmlns:a16="http://schemas.microsoft.com/office/drawing/2014/main" id="{00000000-0008-0000-0500-00001A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67" name="Text Box 267">
          <a:extLst>
            <a:ext uri="{FF2B5EF4-FFF2-40B4-BE49-F238E27FC236}">
              <a16:creationId xmlns:a16="http://schemas.microsoft.com/office/drawing/2014/main" id="{00000000-0008-0000-0500-00001B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68" name="Text Box 268">
          <a:extLst>
            <a:ext uri="{FF2B5EF4-FFF2-40B4-BE49-F238E27FC236}">
              <a16:creationId xmlns:a16="http://schemas.microsoft.com/office/drawing/2014/main" id="{00000000-0008-0000-0500-00001C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69" name="Text Box 269">
          <a:extLst>
            <a:ext uri="{FF2B5EF4-FFF2-40B4-BE49-F238E27FC236}">
              <a16:creationId xmlns:a16="http://schemas.microsoft.com/office/drawing/2014/main" id="{00000000-0008-0000-0500-00001D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70" name="Text Box 270">
          <a:extLst>
            <a:ext uri="{FF2B5EF4-FFF2-40B4-BE49-F238E27FC236}">
              <a16:creationId xmlns:a16="http://schemas.microsoft.com/office/drawing/2014/main" id="{00000000-0008-0000-0500-00001E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71" name="Text Box 271">
          <a:extLst>
            <a:ext uri="{FF2B5EF4-FFF2-40B4-BE49-F238E27FC236}">
              <a16:creationId xmlns:a16="http://schemas.microsoft.com/office/drawing/2014/main" id="{00000000-0008-0000-0500-00001F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72" name="Text Box 272">
          <a:extLst>
            <a:ext uri="{FF2B5EF4-FFF2-40B4-BE49-F238E27FC236}">
              <a16:creationId xmlns:a16="http://schemas.microsoft.com/office/drawing/2014/main" id="{00000000-0008-0000-0500-000020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73" name="Text Box 273">
          <a:extLst>
            <a:ext uri="{FF2B5EF4-FFF2-40B4-BE49-F238E27FC236}">
              <a16:creationId xmlns:a16="http://schemas.microsoft.com/office/drawing/2014/main" id="{00000000-0008-0000-0500-000021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74" name="Text Box 274">
          <a:extLst>
            <a:ext uri="{FF2B5EF4-FFF2-40B4-BE49-F238E27FC236}">
              <a16:creationId xmlns:a16="http://schemas.microsoft.com/office/drawing/2014/main" id="{00000000-0008-0000-0500-000022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75" name="Text Box 275">
          <a:extLst>
            <a:ext uri="{FF2B5EF4-FFF2-40B4-BE49-F238E27FC236}">
              <a16:creationId xmlns:a16="http://schemas.microsoft.com/office/drawing/2014/main" id="{00000000-0008-0000-0500-000023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76" name="Text Box 276">
          <a:extLst>
            <a:ext uri="{FF2B5EF4-FFF2-40B4-BE49-F238E27FC236}">
              <a16:creationId xmlns:a16="http://schemas.microsoft.com/office/drawing/2014/main" id="{00000000-0008-0000-0500-000024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77" name="Text Box 277">
          <a:extLst>
            <a:ext uri="{FF2B5EF4-FFF2-40B4-BE49-F238E27FC236}">
              <a16:creationId xmlns:a16="http://schemas.microsoft.com/office/drawing/2014/main" id="{00000000-0008-0000-0500-000025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78" name="Text Box 278">
          <a:extLst>
            <a:ext uri="{FF2B5EF4-FFF2-40B4-BE49-F238E27FC236}">
              <a16:creationId xmlns:a16="http://schemas.microsoft.com/office/drawing/2014/main" id="{00000000-0008-0000-0500-000026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79" name="Text Box 279">
          <a:extLst>
            <a:ext uri="{FF2B5EF4-FFF2-40B4-BE49-F238E27FC236}">
              <a16:creationId xmlns:a16="http://schemas.microsoft.com/office/drawing/2014/main" id="{00000000-0008-0000-0500-000027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80" name="Text Box 280">
          <a:extLst>
            <a:ext uri="{FF2B5EF4-FFF2-40B4-BE49-F238E27FC236}">
              <a16:creationId xmlns:a16="http://schemas.microsoft.com/office/drawing/2014/main" id="{00000000-0008-0000-0500-000028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81" name="Text Box 281">
          <a:extLst>
            <a:ext uri="{FF2B5EF4-FFF2-40B4-BE49-F238E27FC236}">
              <a16:creationId xmlns:a16="http://schemas.microsoft.com/office/drawing/2014/main" id="{00000000-0008-0000-0500-000029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82" name="Text Box 282">
          <a:extLst>
            <a:ext uri="{FF2B5EF4-FFF2-40B4-BE49-F238E27FC236}">
              <a16:creationId xmlns:a16="http://schemas.microsoft.com/office/drawing/2014/main" id="{00000000-0008-0000-0500-00002A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83" name="Text Box 283">
          <a:extLst>
            <a:ext uri="{FF2B5EF4-FFF2-40B4-BE49-F238E27FC236}">
              <a16:creationId xmlns:a16="http://schemas.microsoft.com/office/drawing/2014/main" id="{00000000-0008-0000-0500-00002B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84" name="Text Box 284">
          <a:extLst>
            <a:ext uri="{FF2B5EF4-FFF2-40B4-BE49-F238E27FC236}">
              <a16:creationId xmlns:a16="http://schemas.microsoft.com/office/drawing/2014/main" id="{00000000-0008-0000-0500-00002C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85" name="Text Box 285">
          <a:extLst>
            <a:ext uri="{FF2B5EF4-FFF2-40B4-BE49-F238E27FC236}">
              <a16:creationId xmlns:a16="http://schemas.microsoft.com/office/drawing/2014/main" id="{00000000-0008-0000-0500-00002D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86" name="Text Box 286">
          <a:extLst>
            <a:ext uri="{FF2B5EF4-FFF2-40B4-BE49-F238E27FC236}">
              <a16:creationId xmlns:a16="http://schemas.microsoft.com/office/drawing/2014/main" id="{00000000-0008-0000-0500-00002E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87" name="Text Box 287">
          <a:extLst>
            <a:ext uri="{FF2B5EF4-FFF2-40B4-BE49-F238E27FC236}">
              <a16:creationId xmlns:a16="http://schemas.microsoft.com/office/drawing/2014/main" id="{00000000-0008-0000-0500-00002F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88" name="Text Box 288">
          <a:extLst>
            <a:ext uri="{FF2B5EF4-FFF2-40B4-BE49-F238E27FC236}">
              <a16:creationId xmlns:a16="http://schemas.microsoft.com/office/drawing/2014/main" id="{00000000-0008-0000-0500-000030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89" name="Text Box 289">
          <a:extLst>
            <a:ext uri="{FF2B5EF4-FFF2-40B4-BE49-F238E27FC236}">
              <a16:creationId xmlns:a16="http://schemas.microsoft.com/office/drawing/2014/main" id="{00000000-0008-0000-0500-000031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90" name="Text Box 290">
          <a:extLst>
            <a:ext uri="{FF2B5EF4-FFF2-40B4-BE49-F238E27FC236}">
              <a16:creationId xmlns:a16="http://schemas.microsoft.com/office/drawing/2014/main" id="{00000000-0008-0000-0500-000032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91" name="Text Box 291">
          <a:extLst>
            <a:ext uri="{FF2B5EF4-FFF2-40B4-BE49-F238E27FC236}">
              <a16:creationId xmlns:a16="http://schemas.microsoft.com/office/drawing/2014/main" id="{00000000-0008-0000-0500-000033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92" name="Text Box 292">
          <a:extLst>
            <a:ext uri="{FF2B5EF4-FFF2-40B4-BE49-F238E27FC236}">
              <a16:creationId xmlns:a16="http://schemas.microsoft.com/office/drawing/2014/main" id="{00000000-0008-0000-0500-000034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93" name="Text Box 293">
          <a:extLst>
            <a:ext uri="{FF2B5EF4-FFF2-40B4-BE49-F238E27FC236}">
              <a16:creationId xmlns:a16="http://schemas.microsoft.com/office/drawing/2014/main" id="{00000000-0008-0000-0500-000035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94" name="Text Box 294">
          <a:extLst>
            <a:ext uri="{FF2B5EF4-FFF2-40B4-BE49-F238E27FC236}">
              <a16:creationId xmlns:a16="http://schemas.microsoft.com/office/drawing/2014/main" id="{00000000-0008-0000-0500-000036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95" name="Text Box 295">
          <a:extLst>
            <a:ext uri="{FF2B5EF4-FFF2-40B4-BE49-F238E27FC236}">
              <a16:creationId xmlns:a16="http://schemas.microsoft.com/office/drawing/2014/main" id="{00000000-0008-0000-0500-000037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96" name="Text Box 296">
          <a:extLst>
            <a:ext uri="{FF2B5EF4-FFF2-40B4-BE49-F238E27FC236}">
              <a16:creationId xmlns:a16="http://schemas.microsoft.com/office/drawing/2014/main" id="{00000000-0008-0000-0500-000038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97" name="Text Box 297">
          <a:extLst>
            <a:ext uri="{FF2B5EF4-FFF2-40B4-BE49-F238E27FC236}">
              <a16:creationId xmlns:a16="http://schemas.microsoft.com/office/drawing/2014/main" id="{00000000-0008-0000-0500-000039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98" name="Text Box 298">
          <a:extLst>
            <a:ext uri="{FF2B5EF4-FFF2-40B4-BE49-F238E27FC236}">
              <a16:creationId xmlns:a16="http://schemas.microsoft.com/office/drawing/2014/main" id="{00000000-0008-0000-0500-00003A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899" name="Text Box 299">
          <a:extLst>
            <a:ext uri="{FF2B5EF4-FFF2-40B4-BE49-F238E27FC236}">
              <a16:creationId xmlns:a16="http://schemas.microsoft.com/office/drawing/2014/main" id="{00000000-0008-0000-0500-00003B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00" name="Text Box 300">
          <a:extLst>
            <a:ext uri="{FF2B5EF4-FFF2-40B4-BE49-F238E27FC236}">
              <a16:creationId xmlns:a16="http://schemas.microsoft.com/office/drawing/2014/main" id="{00000000-0008-0000-0500-00003C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01" name="Text Box 301">
          <a:extLst>
            <a:ext uri="{FF2B5EF4-FFF2-40B4-BE49-F238E27FC236}">
              <a16:creationId xmlns:a16="http://schemas.microsoft.com/office/drawing/2014/main" id="{00000000-0008-0000-0500-00003D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02" name="Text Box 302">
          <a:extLst>
            <a:ext uri="{FF2B5EF4-FFF2-40B4-BE49-F238E27FC236}">
              <a16:creationId xmlns:a16="http://schemas.microsoft.com/office/drawing/2014/main" id="{00000000-0008-0000-0500-00003E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03" name="Text Box 303">
          <a:extLst>
            <a:ext uri="{FF2B5EF4-FFF2-40B4-BE49-F238E27FC236}">
              <a16:creationId xmlns:a16="http://schemas.microsoft.com/office/drawing/2014/main" id="{00000000-0008-0000-0500-00003F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04" name="Text Box 304">
          <a:extLst>
            <a:ext uri="{FF2B5EF4-FFF2-40B4-BE49-F238E27FC236}">
              <a16:creationId xmlns:a16="http://schemas.microsoft.com/office/drawing/2014/main" id="{00000000-0008-0000-0500-000040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05" name="Text Box 305">
          <a:extLst>
            <a:ext uri="{FF2B5EF4-FFF2-40B4-BE49-F238E27FC236}">
              <a16:creationId xmlns:a16="http://schemas.microsoft.com/office/drawing/2014/main" id="{00000000-0008-0000-0500-000041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06" name="Text Box 306">
          <a:extLst>
            <a:ext uri="{FF2B5EF4-FFF2-40B4-BE49-F238E27FC236}">
              <a16:creationId xmlns:a16="http://schemas.microsoft.com/office/drawing/2014/main" id="{00000000-0008-0000-0500-000042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07" name="Text Box 307">
          <a:extLst>
            <a:ext uri="{FF2B5EF4-FFF2-40B4-BE49-F238E27FC236}">
              <a16:creationId xmlns:a16="http://schemas.microsoft.com/office/drawing/2014/main" id="{00000000-0008-0000-0500-000043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08" name="Text Box 308">
          <a:extLst>
            <a:ext uri="{FF2B5EF4-FFF2-40B4-BE49-F238E27FC236}">
              <a16:creationId xmlns:a16="http://schemas.microsoft.com/office/drawing/2014/main" id="{00000000-0008-0000-0500-000044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09" name="Text Box 309">
          <a:extLst>
            <a:ext uri="{FF2B5EF4-FFF2-40B4-BE49-F238E27FC236}">
              <a16:creationId xmlns:a16="http://schemas.microsoft.com/office/drawing/2014/main" id="{00000000-0008-0000-0500-000045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10" name="Text Box 310">
          <a:extLst>
            <a:ext uri="{FF2B5EF4-FFF2-40B4-BE49-F238E27FC236}">
              <a16:creationId xmlns:a16="http://schemas.microsoft.com/office/drawing/2014/main" id="{00000000-0008-0000-0500-000046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11" name="Text Box 311">
          <a:extLst>
            <a:ext uri="{FF2B5EF4-FFF2-40B4-BE49-F238E27FC236}">
              <a16:creationId xmlns:a16="http://schemas.microsoft.com/office/drawing/2014/main" id="{00000000-0008-0000-0500-000047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12" name="Text Box 312">
          <a:extLst>
            <a:ext uri="{FF2B5EF4-FFF2-40B4-BE49-F238E27FC236}">
              <a16:creationId xmlns:a16="http://schemas.microsoft.com/office/drawing/2014/main" id="{00000000-0008-0000-0500-000048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13" name="Text Box 313">
          <a:extLst>
            <a:ext uri="{FF2B5EF4-FFF2-40B4-BE49-F238E27FC236}">
              <a16:creationId xmlns:a16="http://schemas.microsoft.com/office/drawing/2014/main" id="{00000000-0008-0000-0500-000049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14" name="Text Box 314">
          <a:extLst>
            <a:ext uri="{FF2B5EF4-FFF2-40B4-BE49-F238E27FC236}">
              <a16:creationId xmlns:a16="http://schemas.microsoft.com/office/drawing/2014/main" id="{00000000-0008-0000-0500-00004A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15" name="Text Box 315">
          <a:extLst>
            <a:ext uri="{FF2B5EF4-FFF2-40B4-BE49-F238E27FC236}">
              <a16:creationId xmlns:a16="http://schemas.microsoft.com/office/drawing/2014/main" id="{00000000-0008-0000-0500-00004B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16" name="Text Box 316">
          <a:extLst>
            <a:ext uri="{FF2B5EF4-FFF2-40B4-BE49-F238E27FC236}">
              <a16:creationId xmlns:a16="http://schemas.microsoft.com/office/drawing/2014/main" id="{00000000-0008-0000-0500-00004C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17" name="Text Box 317">
          <a:extLst>
            <a:ext uri="{FF2B5EF4-FFF2-40B4-BE49-F238E27FC236}">
              <a16:creationId xmlns:a16="http://schemas.microsoft.com/office/drawing/2014/main" id="{00000000-0008-0000-0500-00004D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18" name="Text Box 318">
          <a:extLst>
            <a:ext uri="{FF2B5EF4-FFF2-40B4-BE49-F238E27FC236}">
              <a16:creationId xmlns:a16="http://schemas.microsoft.com/office/drawing/2014/main" id="{00000000-0008-0000-0500-00004E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19" name="Text Box 319">
          <a:extLst>
            <a:ext uri="{FF2B5EF4-FFF2-40B4-BE49-F238E27FC236}">
              <a16:creationId xmlns:a16="http://schemas.microsoft.com/office/drawing/2014/main" id="{00000000-0008-0000-0500-00004F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20" name="Text Box 320">
          <a:extLst>
            <a:ext uri="{FF2B5EF4-FFF2-40B4-BE49-F238E27FC236}">
              <a16:creationId xmlns:a16="http://schemas.microsoft.com/office/drawing/2014/main" id="{00000000-0008-0000-0500-000050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21" name="Text Box 321">
          <a:extLst>
            <a:ext uri="{FF2B5EF4-FFF2-40B4-BE49-F238E27FC236}">
              <a16:creationId xmlns:a16="http://schemas.microsoft.com/office/drawing/2014/main" id="{00000000-0008-0000-0500-000051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22" name="Text Box 322">
          <a:extLst>
            <a:ext uri="{FF2B5EF4-FFF2-40B4-BE49-F238E27FC236}">
              <a16:creationId xmlns:a16="http://schemas.microsoft.com/office/drawing/2014/main" id="{00000000-0008-0000-0500-000052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23" name="Text Box 323">
          <a:extLst>
            <a:ext uri="{FF2B5EF4-FFF2-40B4-BE49-F238E27FC236}">
              <a16:creationId xmlns:a16="http://schemas.microsoft.com/office/drawing/2014/main" id="{00000000-0008-0000-0500-000053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24" name="Text Box 324">
          <a:extLst>
            <a:ext uri="{FF2B5EF4-FFF2-40B4-BE49-F238E27FC236}">
              <a16:creationId xmlns:a16="http://schemas.microsoft.com/office/drawing/2014/main" id="{00000000-0008-0000-0500-000054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25" name="Text Box 325">
          <a:extLst>
            <a:ext uri="{FF2B5EF4-FFF2-40B4-BE49-F238E27FC236}">
              <a16:creationId xmlns:a16="http://schemas.microsoft.com/office/drawing/2014/main" id="{00000000-0008-0000-0500-000055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26" name="Text Box 326">
          <a:extLst>
            <a:ext uri="{FF2B5EF4-FFF2-40B4-BE49-F238E27FC236}">
              <a16:creationId xmlns:a16="http://schemas.microsoft.com/office/drawing/2014/main" id="{00000000-0008-0000-0500-000056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27" name="Text Box 327">
          <a:extLst>
            <a:ext uri="{FF2B5EF4-FFF2-40B4-BE49-F238E27FC236}">
              <a16:creationId xmlns:a16="http://schemas.microsoft.com/office/drawing/2014/main" id="{00000000-0008-0000-0500-000057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28" name="Text Box 328">
          <a:extLst>
            <a:ext uri="{FF2B5EF4-FFF2-40B4-BE49-F238E27FC236}">
              <a16:creationId xmlns:a16="http://schemas.microsoft.com/office/drawing/2014/main" id="{00000000-0008-0000-0500-000058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29" name="Text Box 329">
          <a:extLst>
            <a:ext uri="{FF2B5EF4-FFF2-40B4-BE49-F238E27FC236}">
              <a16:creationId xmlns:a16="http://schemas.microsoft.com/office/drawing/2014/main" id="{00000000-0008-0000-0500-000059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30" name="Text Box 330">
          <a:extLst>
            <a:ext uri="{FF2B5EF4-FFF2-40B4-BE49-F238E27FC236}">
              <a16:creationId xmlns:a16="http://schemas.microsoft.com/office/drawing/2014/main" id="{00000000-0008-0000-0500-00005A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31" name="Text Box 331">
          <a:extLst>
            <a:ext uri="{FF2B5EF4-FFF2-40B4-BE49-F238E27FC236}">
              <a16:creationId xmlns:a16="http://schemas.microsoft.com/office/drawing/2014/main" id="{00000000-0008-0000-0500-00005B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32" name="Text Box 332">
          <a:extLst>
            <a:ext uri="{FF2B5EF4-FFF2-40B4-BE49-F238E27FC236}">
              <a16:creationId xmlns:a16="http://schemas.microsoft.com/office/drawing/2014/main" id="{00000000-0008-0000-0500-00005C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33" name="Text Box 333">
          <a:extLst>
            <a:ext uri="{FF2B5EF4-FFF2-40B4-BE49-F238E27FC236}">
              <a16:creationId xmlns:a16="http://schemas.microsoft.com/office/drawing/2014/main" id="{00000000-0008-0000-0500-00005D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34" name="Text Box 334">
          <a:extLst>
            <a:ext uri="{FF2B5EF4-FFF2-40B4-BE49-F238E27FC236}">
              <a16:creationId xmlns:a16="http://schemas.microsoft.com/office/drawing/2014/main" id="{00000000-0008-0000-0500-00005E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35" name="Text Box 335">
          <a:extLst>
            <a:ext uri="{FF2B5EF4-FFF2-40B4-BE49-F238E27FC236}">
              <a16:creationId xmlns:a16="http://schemas.microsoft.com/office/drawing/2014/main" id="{00000000-0008-0000-0500-00005F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36" name="Text Box 336">
          <a:extLst>
            <a:ext uri="{FF2B5EF4-FFF2-40B4-BE49-F238E27FC236}">
              <a16:creationId xmlns:a16="http://schemas.microsoft.com/office/drawing/2014/main" id="{00000000-0008-0000-0500-000060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37" name="Text Box 337">
          <a:extLst>
            <a:ext uri="{FF2B5EF4-FFF2-40B4-BE49-F238E27FC236}">
              <a16:creationId xmlns:a16="http://schemas.microsoft.com/office/drawing/2014/main" id="{00000000-0008-0000-0500-000061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38" name="Text Box 338">
          <a:extLst>
            <a:ext uri="{FF2B5EF4-FFF2-40B4-BE49-F238E27FC236}">
              <a16:creationId xmlns:a16="http://schemas.microsoft.com/office/drawing/2014/main" id="{00000000-0008-0000-0500-000062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39" name="Text Box 339">
          <a:extLst>
            <a:ext uri="{FF2B5EF4-FFF2-40B4-BE49-F238E27FC236}">
              <a16:creationId xmlns:a16="http://schemas.microsoft.com/office/drawing/2014/main" id="{00000000-0008-0000-0500-000063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40" name="Text Box 340">
          <a:extLst>
            <a:ext uri="{FF2B5EF4-FFF2-40B4-BE49-F238E27FC236}">
              <a16:creationId xmlns:a16="http://schemas.microsoft.com/office/drawing/2014/main" id="{00000000-0008-0000-0500-000064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41" name="Text Box 341">
          <a:extLst>
            <a:ext uri="{FF2B5EF4-FFF2-40B4-BE49-F238E27FC236}">
              <a16:creationId xmlns:a16="http://schemas.microsoft.com/office/drawing/2014/main" id="{00000000-0008-0000-0500-000065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42" name="Text Box 342">
          <a:extLst>
            <a:ext uri="{FF2B5EF4-FFF2-40B4-BE49-F238E27FC236}">
              <a16:creationId xmlns:a16="http://schemas.microsoft.com/office/drawing/2014/main" id="{00000000-0008-0000-0500-000066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43" name="Text Box 343">
          <a:extLst>
            <a:ext uri="{FF2B5EF4-FFF2-40B4-BE49-F238E27FC236}">
              <a16:creationId xmlns:a16="http://schemas.microsoft.com/office/drawing/2014/main" id="{00000000-0008-0000-0500-000067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44" name="Text Box 344">
          <a:extLst>
            <a:ext uri="{FF2B5EF4-FFF2-40B4-BE49-F238E27FC236}">
              <a16:creationId xmlns:a16="http://schemas.microsoft.com/office/drawing/2014/main" id="{00000000-0008-0000-0500-000068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45" name="Text Box 345">
          <a:extLst>
            <a:ext uri="{FF2B5EF4-FFF2-40B4-BE49-F238E27FC236}">
              <a16:creationId xmlns:a16="http://schemas.microsoft.com/office/drawing/2014/main" id="{00000000-0008-0000-0500-000069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46" name="Text Box 346">
          <a:extLst>
            <a:ext uri="{FF2B5EF4-FFF2-40B4-BE49-F238E27FC236}">
              <a16:creationId xmlns:a16="http://schemas.microsoft.com/office/drawing/2014/main" id="{00000000-0008-0000-0500-00006A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47" name="Text Box 347">
          <a:extLst>
            <a:ext uri="{FF2B5EF4-FFF2-40B4-BE49-F238E27FC236}">
              <a16:creationId xmlns:a16="http://schemas.microsoft.com/office/drawing/2014/main" id="{00000000-0008-0000-0500-00006B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48" name="Text Box 348">
          <a:extLst>
            <a:ext uri="{FF2B5EF4-FFF2-40B4-BE49-F238E27FC236}">
              <a16:creationId xmlns:a16="http://schemas.microsoft.com/office/drawing/2014/main" id="{00000000-0008-0000-0500-00006C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49" name="Text Box 349">
          <a:extLst>
            <a:ext uri="{FF2B5EF4-FFF2-40B4-BE49-F238E27FC236}">
              <a16:creationId xmlns:a16="http://schemas.microsoft.com/office/drawing/2014/main" id="{00000000-0008-0000-0500-00006D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50" name="Text Box 350">
          <a:extLst>
            <a:ext uri="{FF2B5EF4-FFF2-40B4-BE49-F238E27FC236}">
              <a16:creationId xmlns:a16="http://schemas.microsoft.com/office/drawing/2014/main" id="{00000000-0008-0000-0500-00006E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51" name="Text Box 351">
          <a:extLst>
            <a:ext uri="{FF2B5EF4-FFF2-40B4-BE49-F238E27FC236}">
              <a16:creationId xmlns:a16="http://schemas.microsoft.com/office/drawing/2014/main" id="{00000000-0008-0000-0500-00006F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52" name="Text Box 352">
          <a:extLst>
            <a:ext uri="{FF2B5EF4-FFF2-40B4-BE49-F238E27FC236}">
              <a16:creationId xmlns:a16="http://schemas.microsoft.com/office/drawing/2014/main" id="{00000000-0008-0000-0500-000070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53" name="Text Box 353">
          <a:extLst>
            <a:ext uri="{FF2B5EF4-FFF2-40B4-BE49-F238E27FC236}">
              <a16:creationId xmlns:a16="http://schemas.microsoft.com/office/drawing/2014/main" id="{00000000-0008-0000-0500-000071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54" name="Text Box 354">
          <a:extLst>
            <a:ext uri="{FF2B5EF4-FFF2-40B4-BE49-F238E27FC236}">
              <a16:creationId xmlns:a16="http://schemas.microsoft.com/office/drawing/2014/main" id="{00000000-0008-0000-0500-000072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55" name="Text Box 355">
          <a:extLst>
            <a:ext uri="{FF2B5EF4-FFF2-40B4-BE49-F238E27FC236}">
              <a16:creationId xmlns:a16="http://schemas.microsoft.com/office/drawing/2014/main" id="{00000000-0008-0000-0500-000073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56" name="Text Box 356">
          <a:extLst>
            <a:ext uri="{FF2B5EF4-FFF2-40B4-BE49-F238E27FC236}">
              <a16:creationId xmlns:a16="http://schemas.microsoft.com/office/drawing/2014/main" id="{00000000-0008-0000-0500-000074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57" name="Text Box 357">
          <a:extLst>
            <a:ext uri="{FF2B5EF4-FFF2-40B4-BE49-F238E27FC236}">
              <a16:creationId xmlns:a16="http://schemas.microsoft.com/office/drawing/2014/main" id="{00000000-0008-0000-0500-000075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58" name="Text Box 358">
          <a:extLst>
            <a:ext uri="{FF2B5EF4-FFF2-40B4-BE49-F238E27FC236}">
              <a16:creationId xmlns:a16="http://schemas.microsoft.com/office/drawing/2014/main" id="{00000000-0008-0000-0500-000076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59" name="Text Box 359">
          <a:extLst>
            <a:ext uri="{FF2B5EF4-FFF2-40B4-BE49-F238E27FC236}">
              <a16:creationId xmlns:a16="http://schemas.microsoft.com/office/drawing/2014/main" id="{00000000-0008-0000-0500-000077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60" name="Text Box 360">
          <a:extLst>
            <a:ext uri="{FF2B5EF4-FFF2-40B4-BE49-F238E27FC236}">
              <a16:creationId xmlns:a16="http://schemas.microsoft.com/office/drawing/2014/main" id="{00000000-0008-0000-0500-000078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61" name="Text Box 361">
          <a:extLst>
            <a:ext uri="{FF2B5EF4-FFF2-40B4-BE49-F238E27FC236}">
              <a16:creationId xmlns:a16="http://schemas.microsoft.com/office/drawing/2014/main" id="{00000000-0008-0000-0500-000079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62" name="Text Box 362">
          <a:extLst>
            <a:ext uri="{FF2B5EF4-FFF2-40B4-BE49-F238E27FC236}">
              <a16:creationId xmlns:a16="http://schemas.microsoft.com/office/drawing/2014/main" id="{00000000-0008-0000-0500-00007A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63" name="Text Box 363">
          <a:extLst>
            <a:ext uri="{FF2B5EF4-FFF2-40B4-BE49-F238E27FC236}">
              <a16:creationId xmlns:a16="http://schemas.microsoft.com/office/drawing/2014/main" id="{00000000-0008-0000-0500-00007B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64" name="Text Box 364">
          <a:extLst>
            <a:ext uri="{FF2B5EF4-FFF2-40B4-BE49-F238E27FC236}">
              <a16:creationId xmlns:a16="http://schemas.microsoft.com/office/drawing/2014/main" id="{00000000-0008-0000-0500-00007C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65" name="Text Box 365">
          <a:extLst>
            <a:ext uri="{FF2B5EF4-FFF2-40B4-BE49-F238E27FC236}">
              <a16:creationId xmlns:a16="http://schemas.microsoft.com/office/drawing/2014/main" id="{00000000-0008-0000-0500-00007D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66" name="Text Box 366">
          <a:extLst>
            <a:ext uri="{FF2B5EF4-FFF2-40B4-BE49-F238E27FC236}">
              <a16:creationId xmlns:a16="http://schemas.microsoft.com/office/drawing/2014/main" id="{00000000-0008-0000-0500-00007E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67" name="Text Box 367">
          <a:extLst>
            <a:ext uri="{FF2B5EF4-FFF2-40B4-BE49-F238E27FC236}">
              <a16:creationId xmlns:a16="http://schemas.microsoft.com/office/drawing/2014/main" id="{00000000-0008-0000-0500-00007F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68" name="Text Box 368">
          <a:extLst>
            <a:ext uri="{FF2B5EF4-FFF2-40B4-BE49-F238E27FC236}">
              <a16:creationId xmlns:a16="http://schemas.microsoft.com/office/drawing/2014/main" id="{00000000-0008-0000-0500-000080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69" name="Text Box 369">
          <a:extLst>
            <a:ext uri="{FF2B5EF4-FFF2-40B4-BE49-F238E27FC236}">
              <a16:creationId xmlns:a16="http://schemas.microsoft.com/office/drawing/2014/main" id="{00000000-0008-0000-0500-000081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70" name="Text Box 370">
          <a:extLst>
            <a:ext uri="{FF2B5EF4-FFF2-40B4-BE49-F238E27FC236}">
              <a16:creationId xmlns:a16="http://schemas.microsoft.com/office/drawing/2014/main" id="{00000000-0008-0000-0500-000082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71" name="Text Box 371">
          <a:extLst>
            <a:ext uri="{FF2B5EF4-FFF2-40B4-BE49-F238E27FC236}">
              <a16:creationId xmlns:a16="http://schemas.microsoft.com/office/drawing/2014/main" id="{00000000-0008-0000-0500-000083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72" name="Text Box 372">
          <a:extLst>
            <a:ext uri="{FF2B5EF4-FFF2-40B4-BE49-F238E27FC236}">
              <a16:creationId xmlns:a16="http://schemas.microsoft.com/office/drawing/2014/main" id="{00000000-0008-0000-0500-000084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73" name="Text Box 373">
          <a:extLst>
            <a:ext uri="{FF2B5EF4-FFF2-40B4-BE49-F238E27FC236}">
              <a16:creationId xmlns:a16="http://schemas.microsoft.com/office/drawing/2014/main" id="{00000000-0008-0000-0500-000085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74" name="Text Box 374">
          <a:extLst>
            <a:ext uri="{FF2B5EF4-FFF2-40B4-BE49-F238E27FC236}">
              <a16:creationId xmlns:a16="http://schemas.microsoft.com/office/drawing/2014/main" id="{00000000-0008-0000-0500-000086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75" name="Text Box 375">
          <a:extLst>
            <a:ext uri="{FF2B5EF4-FFF2-40B4-BE49-F238E27FC236}">
              <a16:creationId xmlns:a16="http://schemas.microsoft.com/office/drawing/2014/main" id="{00000000-0008-0000-0500-000087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76" name="Text Box 376">
          <a:extLst>
            <a:ext uri="{FF2B5EF4-FFF2-40B4-BE49-F238E27FC236}">
              <a16:creationId xmlns:a16="http://schemas.microsoft.com/office/drawing/2014/main" id="{00000000-0008-0000-0500-000088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77" name="Text Box 377">
          <a:extLst>
            <a:ext uri="{FF2B5EF4-FFF2-40B4-BE49-F238E27FC236}">
              <a16:creationId xmlns:a16="http://schemas.microsoft.com/office/drawing/2014/main" id="{00000000-0008-0000-0500-000089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78" name="Text Box 378">
          <a:extLst>
            <a:ext uri="{FF2B5EF4-FFF2-40B4-BE49-F238E27FC236}">
              <a16:creationId xmlns:a16="http://schemas.microsoft.com/office/drawing/2014/main" id="{00000000-0008-0000-0500-00008A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79" name="Text Box 379">
          <a:extLst>
            <a:ext uri="{FF2B5EF4-FFF2-40B4-BE49-F238E27FC236}">
              <a16:creationId xmlns:a16="http://schemas.microsoft.com/office/drawing/2014/main" id="{00000000-0008-0000-0500-00008B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80" name="Text Box 380">
          <a:extLst>
            <a:ext uri="{FF2B5EF4-FFF2-40B4-BE49-F238E27FC236}">
              <a16:creationId xmlns:a16="http://schemas.microsoft.com/office/drawing/2014/main" id="{00000000-0008-0000-0500-00008C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81" name="Text Box 381">
          <a:extLst>
            <a:ext uri="{FF2B5EF4-FFF2-40B4-BE49-F238E27FC236}">
              <a16:creationId xmlns:a16="http://schemas.microsoft.com/office/drawing/2014/main" id="{00000000-0008-0000-0500-00008D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82" name="Text Box 382">
          <a:extLst>
            <a:ext uri="{FF2B5EF4-FFF2-40B4-BE49-F238E27FC236}">
              <a16:creationId xmlns:a16="http://schemas.microsoft.com/office/drawing/2014/main" id="{00000000-0008-0000-0500-00008E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83" name="Text Box 383">
          <a:extLst>
            <a:ext uri="{FF2B5EF4-FFF2-40B4-BE49-F238E27FC236}">
              <a16:creationId xmlns:a16="http://schemas.microsoft.com/office/drawing/2014/main" id="{00000000-0008-0000-0500-00008F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84" name="Text Box 384">
          <a:extLst>
            <a:ext uri="{FF2B5EF4-FFF2-40B4-BE49-F238E27FC236}">
              <a16:creationId xmlns:a16="http://schemas.microsoft.com/office/drawing/2014/main" id="{00000000-0008-0000-0500-000090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85" name="Text Box 385">
          <a:extLst>
            <a:ext uri="{FF2B5EF4-FFF2-40B4-BE49-F238E27FC236}">
              <a16:creationId xmlns:a16="http://schemas.microsoft.com/office/drawing/2014/main" id="{00000000-0008-0000-0500-000091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86" name="Text Box 386">
          <a:extLst>
            <a:ext uri="{FF2B5EF4-FFF2-40B4-BE49-F238E27FC236}">
              <a16:creationId xmlns:a16="http://schemas.microsoft.com/office/drawing/2014/main" id="{00000000-0008-0000-0500-000092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87" name="Text Box 387">
          <a:extLst>
            <a:ext uri="{FF2B5EF4-FFF2-40B4-BE49-F238E27FC236}">
              <a16:creationId xmlns:a16="http://schemas.microsoft.com/office/drawing/2014/main" id="{00000000-0008-0000-0500-000093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88" name="Text Box 388">
          <a:extLst>
            <a:ext uri="{FF2B5EF4-FFF2-40B4-BE49-F238E27FC236}">
              <a16:creationId xmlns:a16="http://schemas.microsoft.com/office/drawing/2014/main" id="{00000000-0008-0000-0500-000094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89" name="Text Box 389">
          <a:extLst>
            <a:ext uri="{FF2B5EF4-FFF2-40B4-BE49-F238E27FC236}">
              <a16:creationId xmlns:a16="http://schemas.microsoft.com/office/drawing/2014/main" id="{00000000-0008-0000-0500-000095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90" name="Text Box 390">
          <a:extLst>
            <a:ext uri="{FF2B5EF4-FFF2-40B4-BE49-F238E27FC236}">
              <a16:creationId xmlns:a16="http://schemas.microsoft.com/office/drawing/2014/main" id="{00000000-0008-0000-0500-000096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91" name="Text Box 391">
          <a:extLst>
            <a:ext uri="{FF2B5EF4-FFF2-40B4-BE49-F238E27FC236}">
              <a16:creationId xmlns:a16="http://schemas.microsoft.com/office/drawing/2014/main" id="{00000000-0008-0000-0500-000097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92" name="Text Box 392">
          <a:extLst>
            <a:ext uri="{FF2B5EF4-FFF2-40B4-BE49-F238E27FC236}">
              <a16:creationId xmlns:a16="http://schemas.microsoft.com/office/drawing/2014/main" id="{00000000-0008-0000-0500-000098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93" name="Text Box 393">
          <a:extLst>
            <a:ext uri="{FF2B5EF4-FFF2-40B4-BE49-F238E27FC236}">
              <a16:creationId xmlns:a16="http://schemas.microsoft.com/office/drawing/2014/main" id="{00000000-0008-0000-0500-000099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94" name="Text Box 394">
          <a:extLst>
            <a:ext uri="{FF2B5EF4-FFF2-40B4-BE49-F238E27FC236}">
              <a16:creationId xmlns:a16="http://schemas.microsoft.com/office/drawing/2014/main" id="{00000000-0008-0000-0500-00009A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95" name="Text Box 395">
          <a:extLst>
            <a:ext uri="{FF2B5EF4-FFF2-40B4-BE49-F238E27FC236}">
              <a16:creationId xmlns:a16="http://schemas.microsoft.com/office/drawing/2014/main" id="{00000000-0008-0000-0500-00009B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96" name="Text Box 396">
          <a:extLst>
            <a:ext uri="{FF2B5EF4-FFF2-40B4-BE49-F238E27FC236}">
              <a16:creationId xmlns:a16="http://schemas.microsoft.com/office/drawing/2014/main" id="{00000000-0008-0000-0500-00009C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97" name="Text Box 397">
          <a:extLst>
            <a:ext uri="{FF2B5EF4-FFF2-40B4-BE49-F238E27FC236}">
              <a16:creationId xmlns:a16="http://schemas.microsoft.com/office/drawing/2014/main" id="{00000000-0008-0000-0500-00009D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98" name="Text Box 398">
          <a:extLst>
            <a:ext uri="{FF2B5EF4-FFF2-40B4-BE49-F238E27FC236}">
              <a16:creationId xmlns:a16="http://schemas.microsoft.com/office/drawing/2014/main" id="{00000000-0008-0000-0500-00009E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3999" name="Text Box 399">
          <a:extLst>
            <a:ext uri="{FF2B5EF4-FFF2-40B4-BE49-F238E27FC236}">
              <a16:creationId xmlns:a16="http://schemas.microsoft.com/office/drawing/2014/main" id="{00000000-0008-0000-0500-00009F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00" name="Text Box 400">
          <a:extLst>
            <a:ext uri="{FF2B5EF4-FFF2-40B4-BE49-F238E27FC236}">
              <a16:creationId xmlns:a16="http://schemas.microsoft.com/office/drawing/2014/main" id="{00000000-0008-0000-0500-0000A0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01" name="Text Box 401">
          <a:extLst>
            <a:ext uri="{FF2B5EF4-FFF2-40B4-BE49-F238E27FC236}">
              <a16:creationId xmlns:a16="http://schemas.microsoft.com/office/drawing/2014/main" id="{00000000-0008-0000-0500-0000A1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02" name="Text Box 402">
          <a:extLst>
            <a:ext uri="{FF2B5EF4-FFF2-40B4-BE49-F238E27FC236}">
              <a16:creationId xmlns:a16="http://schemas.microsoft.com/office/drawing/2014/main" id="{00000000-0008-0000-0500-0000A2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03" name="Text Box 403">
          <a:extLst>
            <a:ext uri="{FF2B5EF4-FFF2-40B4-BE49-F238E27FC236}">
              <a16:creationId xmlns:a16="http://schemas.microsoft.com/office/drawing/2014/main" id="{00000000-0008-0000-0500-0000A3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04" name="Text Box 404">
          <a:extLst>
            <a:ext uri="{FF2B5EF4-FFF2-40B4-BE49-F238E27FC236}">
              <a16:creationId xmlns:a16="http://schemas.microsoft.com/office/drawing/2014/main" id="{00000000-0008-0000-0500-0000A4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05" name="Text Box 405">
          <a:extLst>
            <a:ext uri="{FF2B5EF4-FFF2-40B4-BE49-F238E27FC236}">
              <a16:creationId xmlns:a16="http://schemas.microsoft.com/office/drawing/2014/main" id="{00000000-0008-0000-0500-0000A5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06" name="Text Box 406">
          <a:extLst>
            <a:ext uri="{FF2B5EF4-FFF2-40B4-BE49-F238E27FC236}">
              <a16:creationId xmlns:a16="http://schemas.microsoft.com/office/drawing/2014/main" id="{00000000-0008-0000-0500-0000A6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07" name="Text Box 407">
          <a:extLst>
            <a:ext uri="{FF2B5EF4-FFF2-40B4-BE49-F238E27FC236}">
              <a16:creationId xmlns:a16="http://schemas.microsoft.com/office/drawing/2014/main" id="{00000000-0008-0000-0500-0000A7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08" name="Text Box 408">
          <a:extLst>
            <a:ext uri="{FF2B5EF4-FFF2-40B4-BE49-F238E27FC236}">
              <a16:creationId xmlns:a16="http://schemas.microsoft.com/office/drawing/2014/main" id="{00000000-0008-0000-0500-0000A8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09" name="Text Box 409">
          <a:extLst>
            <a:ext uri="{FF2B5EF4-FFF2-40B4-BE49-F238E27FC236}">
              <a16:creationId xmlns:a16="http://schemas.microsoft.com/office/drawing/2014/main" id="{00000000-0008-0000-0500-0000A9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10" name="Text Box 410">
          <a:extLst>
            <a:ext uri="{FF2B5EF4-FFF2-40B4-BE49-F238E27FC236}">
              <a16:creationId xmlns:a16="http://schemas.microsoft.com/office/drawing/2014/main" id="{00000000-0008-0000-0500-0000AA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11" name="Text Box 411">
          <a:extLst>
            <a:ext uri="{FF2B5EF4-FFF2-40B4-BE49-F238E27FC236}">
              <a16:creationId xmlns:a16="http://schemas.microsoft.com/office/drawing/2014/main" id="{00000000-0008-0000-0500-0000AB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12" name="Text Box 412">
          <a:extLst>
            <a:ext uri="{FF2B5EF4-FFF2-40B4-BE49-F238E27FC236}">
              <a16:creationId xmlns:a16="http://schemas.microsoft.com/office/drawing/2014/main" id="{00000000-0008-0000-0500-0000AC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13" name="Text Box 413">
          <a:extLst>
            <a:ext uri="{FF2B5EF4-FFF2-40B4-BE49-F238E27FC236}">
              <a16:creationId xmlns:a16="http://schemas.microsoft.com/office/drawing/2014/main" id="{00000000-0008-0000-0500-0000AD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14" name="Text Box 414">
          <a:extLst>
            <a:ext uri="{FF2B5EF4-FFF2-40B4-BE49-F238E27FC236}">
              <a16:creationId xmlns:a16="http://schemas.microsoft.com/office/drawing/2014/main" id="{00000000-0008-0000-0500-0000AE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15" name="Text Box 415">
          <a:extLst>
            <a:ext uri="{FF2B5EF4-FFF2-40B4-BE49-F238E27FC236}">
              <a16:creationId xmlns:a16="http://schemas.microsoft.com/office/drawing/2014/main" id="{00000000-0008-0000-0500-0000AF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16" name="Text Box 416">
          <a:extLst>
            <a:ext uri="{FF2B5EF4-FFF2-40B4-BE49-F238E27FC236}">
              <a16:creationId xmlns:a16="http://schemas.microsoft.com/office/drawing/2014/main" id="{00000000-0008-0000-0500-0000B0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17" name="Text Box 417">
          <a:extLst>
            <a:ext uri="{FF2B5EF4-FFF2-40B4-BE49-F238E27FC236}">
              <a16:creationId xmlns:a16="http://schemas.microsoft.com/office/drawing/2014/main" id="{00000000-0008-0000-0500-0000B1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18" name="Text Box 418">
          <a:extLst>
            <a:ext uri="{FF2B5EF4-FFF2-40B4-BE49-F238E27FC236}">
              <a16:creationId xmlns:a16="http://schemas.microsoft.com/office/drawing/2014/main" id="{00000000-0008-0000-0500-0000B2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19" name="Text Box 419">
          <a:extLst>
            <a:ext uri="{FF2B5EF4-FFF2-40B4-BE49-F238E27FC236}">
              <a16:creationId xmlns:a16="http://schemas.microsoft.com/office/drawing/2014/main" id="{00000000-0008-0000-0500-0000B3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20" name="Text Box 420">
          <a:extLst>
            <a:ext uri="{FF2B5EF4-FFF2-40B4-BE49-F238E27FC236}">
              <a16:creationId xmlns:a16="http://schemas.microsoft.com/office/drawing/2014/main" id="{00000000-0008-0000-0500-0000B4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21" name="Text Box 421">
          <a:extLst>
            <a:ext uri="{FF2B5EF4-FFF2-40B4-BE49-F238E27FC236}">
              <a16:creationId xmlns:a16="http://schemas.microsoft.com/office/drawing/2014/main" id="{00000000-0008-0000-0500-0000B5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22" name="Text Box 422">
          <a:extLst>
            <a:ext uri="{FF2B5EF4-FFF2-40B4-BE49-F238E27FC236}">
              <a16:creationId xmlns:a16="http://schemas.microsoft.com/office/drawing/2014/main" id="{00000000-0008-0000-0500-0000B6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23" name="Text Box 423">
          <a:extLst>
            <a:ext uri="{FF2B5EF4-FFF2-40B4-BE49-F238E27FC236}">
              <a16:creationId xmlns:a16="http://schemas.microsoft.com/office/drawing/2014/main" id="{00000000-0008-0000-0500-0000B7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24" name="Text Box 424">
          <a:extLst>
            <a:ext uri="{FF2B5EF4-FFF2-40B4-BE49-F238E27FC236}">
              <a16:creationId xmlns:a16="http://schemas.microsoft.com/office/drawing/2014/main" id="{00000000-0008-0000-0500-0000B8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25" name="Text Box 425">
          <a:extLst>
            <a:ext uri="{FF2B5EF4-FFF2-40B4-BE49-F238E27FC236}">
              <a16:creationId xmlns:a16="http://schemas.microsoft.com/office/drawing/2014/main" id="{00000000-0008-0000-0500-0000B9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26" name="Text Box 426">
          <a:extLst>
            <a:ext uri="{FF2B5EF4-FFF2-40B4-BE49-F238E27FC236}">
              <a16:creationId xmlns:a16="http://schemas.microsoft.com/office/drawing/2014/main" id="{00000000-0008-0000-0500-0000BA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27" name="Text Box 427">
          <a:extLst>
            <a:ext uri="{FF2B5EF4-FFF2-40B4-BE49-F238E27FC236}">
              <a16:creationId xmlns:a16="http://schemas.microsoft.com/office/drawing/2014/main" id="{00000000-0008-0000-0500-0000BB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28" name="Text Box 428">
          <a:extLst>
            <a:ext uri="{FF2B5EF4-FFF2-40B4-BE49-F238E27FC236}">
              <a16:creationId xmlns:a16="http://schemas.microsoft.com/office/drawing/2014/main" id="{00000000-0008-0000-0500-0000BC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29" name="Text Box 429">
          <a:extLst>
            <a:ext uri="{FF2B5EF4-FFF2-40B4-BE49-F238E27FC236}">
              <a16:creationId xmlns:a16="http://schemas.microsoft.com/office/drawing/2014/main" id="{00000000-0008-0000-0500-0000BD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30" name="Text Box 430">
          <a:extLst>
            <a:ext uri="{FF2B5EF4-FFF2-40B4-BE49-F238E27FC236}">
              <a16:creationId xmlns:a16="http://schemas.microsoft.com/office/drawing/2014/main" id="{00000000-0008-0000-0500-0000BE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31" name="Text Box 431">
          <a:extLst>
            <a:ext uri="{FF2B5EF4-FFF2-40B4-BE49-F238E27FC236}">
              <a16:creationId xmlns:a16="http://schemas.microsoft.com/office/drawing/2014/main" id="{00000000-0008-0000-0500-0000BF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32" name="Text Box 432">
          <a:extLst>
            <a:ext uri="{FF2B5EF4-FFF2-40B4-BE49-F238E27FC236}">
              <a16:creationId xmlns:a16="http://schemas.microsoft.com/office/drawing/2014/main" id="{00000000-0008-0000-0500-0000C0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33" name="Text Box 433">
          <a:extLst>
            <a:ext uri="{FF2B5EF4-FFF2-40B4-BE49-F238E27FC236}">
              <a16:creationId xmlns:a16="http://schemas.microsoft.com/office/drawing/2014/main" id="{00000000-0008-0000-0500-0000C1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34" name="Text Box 434">
          <a:extLst>
            <a:ext uri="{FF2B5EF4-FFF2-40B4-BE49-F238E27FC236}">
              <a16:creationId xmlns:a16="http://schemas.microsoft.com/office/drawing/2014/main" id="{00000000-0008-0000-0500-0000C2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35" name="Text Box 435">
          <a:extLst>
            <a:ext uri="{FF2B5EF4-FFF2-40B4-BE49-F238E27FC236}">
              <a16:creationId xmlns:a16="http://schemas.microsoft.com/office/drawing/2014/main" id="{00000000-0008-0000-0500-0000C3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36" name="Text Box 436">
          <a:extLst>
            <a:ext uri="{FF2B5EF4-FFF2-40B4-BE49-F238E27FC236}">
              <a16:creationId xmlns:a16="http://schemas.microsoft.com/office/drawing/2014/main" id="{00000000-0008-0000-0500-0000C4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37" name="Text Box 437">
          <a:extLst>
            <a:ext uri="{FF2B5EF4-FFF2-40B4-BE49-F238E27FC236}">
              <a16:creationId xmlns:a16="http://schemas.microsoft.com/office/drawing/2014/main" id="{00000000-0008-0000-0500-0000C5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38" name="Text Box 438">
          <a:extLst>
            <a:ext uri="{FF2B5EF4-FFF2-40B4-BE49-F238E27FC236}">
              <a16:creationId xmlns:a16="http://schemas.microsoft.com/office/drawing/2014/main" id="{00000000-0008-0000-0500-0000C6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39" name="Text Box 439">
          <a:extLst>
            <a:ext uri="{FF2B5EF4-FFF2-40B4-BE49-F238E27FC236}">
              <a16:creationId xmlns:a16="http://schemas.microsoft.com/office/drawing/2014/main" id="{00000000-0008-0000-0500-0000C7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40" name="Text Box 440">
          <a:extLst>
            <a:ext uri="{FF2B5EF4-FFF2-40B4-BE49-F238E27FC236}">
              <a16:creationId xmlns:a16="http://schemas.microsoft.com/office/drawing/2014/main" id="{00000000-0008-0000-0500-0000C8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41" name="Text Box 441">
          <a:extLst>
            <a:ext uri="{FF2B5EF4-FFF2-40B4-BE49-F238E27FC236}">
              <a16:creationId xmlns:a16="http://schemas.microsoft.com/office/drawing/2014/main" id="{00000000-0008-0000-0500-0000C9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42" name="Text Box 442">
          <a:extLst>
            <a:ext uri="{FF2B5EF4-FFF2-40B4-BE49-F238E27FC236}">
              <a16:creationId xmlns:a16="http://schemas.microsoft.com/office/drawing/2014/main" id="{00000000-0008-0000-0500-0000CA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43" name="Text Box 443">
          <a:extLst>
            <a:ext uri="{FF2B5EF4-FFF2-40B4-BE49-F238E27FC236}">
              <a16:creationId xmlns:a16="http://schemas.microsoft.com/office/drawing/2014/main" id="{00000000-0008-0000-0500-0000CB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44" name="Text Box 444">
          <a:extLst>
            <a:ext uri="{FF2B5EF4-FFF2-40B4-BE49-F238E27FC236}">
              <a16:creationId xmlns:a16="http://schemas.microsoft.com/office/drawing/2014/main" id="{00000000-0008-0000-0500-0000CC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45" name="Text Box 445">
          <a:extLst>
            <a:ext uri="{FF2B5EF4-FFF2-40B4-BE49-F238E27FC236}">
              <a16:creationId xmlns:a16="http://schemas.microsoft.com/office/drawing/2014/main" id="{00000000-0008-0000-0500-0000CD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46" name="Text Box 446">
          <a:extLst>
            <a:ext uri="{FF2B5EF4-FFF2-40B4-BE49-F238E27FC236}">
              <a16:creationId xmlns:a16="http://schemas.microsoft.com/office/drawing/2014/main" id="{00000000-0008-0000-0500-0000CE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47" name="Text Box 447">
          <a:extLst>
            <a:ext uri="{FF2B5EF4-FFF2-40B4-BE49-F238E27FC236}">
              <a16:creationId xmlns:a16="http://schemas.microsoft.com/office/drawing/2014/main" id="{00000000-0008-0000-0500-0000CF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48" name="Text Box 448">
          <a:extLst>
            <a:ext uri="{FF2B5EF4-FFF2-40B4-BE49-F238E27FC236}">
              <a16:creationId xmlns:a16="http://schemas.microsoft.com/office/drawing/2014/main" id="{00000000-0008-0000-0500-0000D0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49" name="Text Box 449">
          <a:extLst>
            <a:ext uri="{FF2B5EF4-FFF2-40B4-BE49-F238E27FC236}">
              <a16:creationId xmlns:a16="http://schemas.microsoft.com/office/drawing/2014/main" id="{00000000-0008-0000-0500-0000D1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50" name="Text Box 450">
          <a:extLst>
            <a:ext uri="{FF2B5EF4-FFF2-40B4-BE49-F238E27FC236}">
              <a16:creationId xmlns:a16="http://schemas.microsoft.com/office/drawing/2014/main" id="{00000000-0008-0000-0500-0000D2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51" name="Text Box 451">
          <a:extLst>
            <a:ext uri="{FF2B5EF4-FFF2-40B4-BE49-F238E27FC236}">
              <a16:creationId xmlns:a16="http://schemas.microsoft.com/office/drawing/2014/main" id="{00000000-0008-0000-0500-0000D3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52" name="Text Box 452">
          <a:extLst>
            <a:ext uri="{FF2B5EF4-FFF2-40B4-BE49-F238E27FC236}">
              <a16:creationId xmlns:a16="http://schemas.microsoft.com/office/drawing/2014/main" id="{00000000-0008-0000-0500-0000D4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53" name="Text Box 453">
          <a:extLst>
            <a:ext uri="{FF2B5EF4-FFF2-40B4-BE49-F238E27FC236}">
              <a16:creationId xmlns:a16="http://schemas.microsoft.com/office/drawing/2014/main" id="{00000000-0008-0000-0500-0000D5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54" name="Text Box 454">
          <a:extLst>
            <a:ext uri="{FF2B5EF4-FFF2-40B4-BE49-F238E27FC236}">
              <a16:creationId xmlns:a16="http://schemas.microsoft.com/office/drawing/2014/main" id="{00000000-0008-0000-0500-0000D6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55" name="Text Box 455">
          <a:extLst>
            <a:ext uri="{FF2B5EF4-FFF2-40B4-BE49-F238E27FC236}">
              <a16:creationId xmlns:a16="http://schemas.microsoft.com/office/drawing/2014/main" id="{00000000-0008-0000-0500-0000D7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56" name="Text Box 456">
          <a:extLst>
            <a:ext uri="{FF2B5EF4-FFF2-40B4-BE49-F238E27FC236}">
              <a16:creationId xmlns:a16="http://schemas.microsoft.com/office/drawing/2014/main" id="{00000000-0008-0000-0500-0000D8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57" name="Text Box 457">
          <a:extLst>
            <a:ext uri="{FF2B5EF4-FFF2-40B4-BE49-F238E27FC236}">
              <a16:creationId xmlns:a16="http://schemas.microsoft.com/office/drawing/2014/main" id="{00000000-0008-0000-0500-0000D9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58" name="Text Box 458">
          <a:extLst>
            <a:ext uri="{FF2B5EF4-FFF2-40B4-BE49-F238E27FC236}">
              <a16:creationId xmlns:a16="http://schemas.microsoft.com/office/drawing/2014/main" id="{00000000-0008-0000-0500-0000DA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59" name="Text Box 459">
          <a:extLst>
            <a:ext uri="{FF2B5EF4-FFF2-40B4-BE49-F238E27FC236}">
              <a16:creationId xmlns:a16="http://schemas.microsoft.com/office/drawing/2014/main" id="{00000000-0008-0000-0500-0000DB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60" name="Text Box 460">
          <a:extLst>
            <a:ext uri="{FF2B5EF4-FFF2-40B4-BE49-F238E27FC236}">
              <a16:creationId xmlns:a16="http://schemas.microsoft.com/office/drawing/2014/main" id="{00000000-0008-0000-0500-0000DC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61" name="Text Box 461">
          <a:extLst>
            <a:ext uri="{FF2B5EF4-FFF2-40B4-BE49-F238E27FC236}">
              <a16:creationId xmlns:a16="http://schemas.microsoft.com/office/drawing/2014/main" id="{00000000-0008-0000-0500-0000DD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62" name="Text Box 462">
          <a:extLst>
            <a:ext uri="{FF2B5EF4-FFF2-40B4-BE49-F238E27FC236}">
              <a16:creationId xmlns:a16="http://schemas.microsoft.com/office/drawing/2014/main" id="{00000000-0008-0000-0500-0000DE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63" name="Text Box 463">
          <a:extLst>
            <a:ext uri="{FF2B5EF4-FFF2-40B4-BE49-F238E27FC236}">
              <a16:creationId xmlns:a16="http://schemas.microsoft.com/office/drawing/2014/main" id="{00000000-0008-0000-0500-0000DF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64" name="Text Box 464">
          <a:extLst>
            <a:ext uri="{FF2B5EF4-FFF2-40B4-BE49-F238E27FC236}">
              <a16:creationId xmlns:a16="http://schemas.microsoft.com/office/drawing/2014/main" id="{00000000-0008-0000-0500-0000E0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65" name="Text Box 465">
          <a:extLst>
            <a:ext uri="{FF2B5EF4-FFF2-40B4-BE49-F238E27FC236}">
              <a16:creationId xmlns:a16="http://schemas.microsoft.com/office/drawing/2014/main" id="{00000000-0008-0000-0500-0000E1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66" name="Text Box 466">
          <a:extLst>
            <a:ext uri="{FF2B5EF4-FFF2-40B4-BE49-F238E27FC236}">
              <a16:creationId xmlns:a16="http://schemas.microsoft.com/office/drawing/2014/main" id="{00000000-0008-0000-0500-0000E2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67" name="Text Box 467">
          <a:extLst>
            <a:ext uri="{FF2B5EF4-FFF2-40B4-BE49-F238E27FC236}">
              <a16:creationId xmlns:a16="http://schemas.microsoft.com/office/drawing/2014/main" id="{00000000-0008-0000-0500-0000E3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68" name="Text Box 468">
          <a:extLst>
            <a:ext uri="{FF2B5EF4-FFF2-40B4-BE49-F238E27FC236}">
              <a16:creationId xmlns:a16="http://schemas.microsoft.com/office/drawing/2014/main" id="{00000000-0008-0000-0500-0000E4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69" name="Text Box 469">
          <a:extLst>
            <a:ext uri="{FF2B5EF4-FFF2-40B4-BE49-F238E27FC236}">
              <a16:creationId xmlns:a16="http://schemas.microsoft.com/office/drawing/2014/main" id="{00000000-0008-0000-0500-0000E5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70" name="Text Box 470">
          <a:extLst>
            <a:ext uri="{FF2B5EF4-FFF2-40B4-BE49-F238E27FC236}">
              <a16:creationId xmlns:a16="http://schemas.microsoft.com/office/drawing/2014/main" id="{00000000-0008-0000-0500-0000E6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71" name="Text Box 471">
          <a:extLst>
            <a:ext uri="{FF2B5EF4-FFF2-40B4-BE49-F238E27FC236}">
              <a16:creationId xmlns:a16="http://schemas.microsoft.com/office/drawing/2014/main" id="{00000000-0008-0000-0500-0000E7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72" name="Text Box 472">
          <a:extLst>
            <a:ext uri="{FF2B5EF4-FFF2-40B4-BE49-F238E27FC236}">
              <a16:creationId xmlns:a16="http://schemas.microsoft.com/office/drawing/2014/main" id="{00000000-0008-0000-0500-0000E8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73" name="Text Box 473">
          <a:extLst>
            <a:ext uri="{FF2B5EF4-FFF2-40B4-BE49-F238E27FC236}">
              <a16:creationId xmlns:a16="http://schemas.microsoft.com/office/drawing/2014/main" id="{00000000-0008-0000-0500-0000E9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74" name="Text Box 474">
          <a:extLst>
            <a:ext uri="{FF2B5EF4-FFF2-40B4-BE49-F238E27FC236}">
              <a16:creationId xmlns:a16="http://schemas.microsoft.com/office/drawing/2014/main" id="{00000000-0008-0000-0500-0000EA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75" name="Text Box 475">
          <a:extLst>
            <a:ext uri="{FF2B5EF4-FFF2-40B4-BE49-F238E27FC236}">
              <a16:creationId xmlns:a16="http://schemas.microsoft.com/office/drawing/2014/main" id="{00000000-0008-0000-0500-0000EB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76" name="Text Box 476">
          <a:extLst>
            <a:ext uri="{FF2B5EF4-FFF2-40B4-BE49-F238E27FC236}">
              <a16:creationId xmlns:a16="http://schemas.microsoft.com/office/drawing/2014/main" id="{00000000-0008-0000-0500-0000EC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77" name="Text Box 477">
          <a:extLst>
            <a:ext uri="{FF2B5EF4-FFF2-40B4-BE49-F238E27FC236}">
              <a16:creationId xmlns:a16="http://schemas.microsoft.com/office/drawing/2014/main" id="{00000000-0008-0000-0500-0000ED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78" name="Text Box 478">
          <a:extLst>
            <a:ext uri="{FF2B5EF4-FFF2-40B4-BE49-F238E27FC236}">
              <a16:creationId xmlns:a16="http://schemas.microsoft.com/office/drawing/2014/main" id="{00000000-0008-0000-0500-0000EE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79" name="Text Box 479">
          <a:extLst>
            <a:ext uri="{FF2B5EF4-FFF2-40B4-BE49-F238E27FC236}">
              <a16:creationId xmlns:a16="http://schemas.microsoft.com/office/drawing/2014/main" id="{00000000-0008-0000-0500-0000EF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80" name="Text Box 480">
          <a:extLst>
            <a:ext uri="{FF2B5EF4-FFF2-40B4-BE49-F238E27FC236}">
              <a16:creationId xmlns:a16="http://schemas.microsoft.com/office/drawing/2014/main" id="{00000000-0008-0000-0500-0000F0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81" name="Text Box 481">
          <a:extLst>
            <a:ext uri="{FF2B5EF4-FFF2-40B4-BE49-F238E27FC236}">
              <a16:creationId xmlns:a16="http://schemas.microsoft.com/office/drawing/2014/main" id="{00000000-0008-0000-0500-0000F1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82" name="Text Box 482">
          <a:extLst>
            <a:ext uri="{FF2B5EF4-FFF2-40B4-BE49-F238E27FC236}">
              <a16:creationId xmlns:a16="http://schemas.microsoft.com/office/drawing/2014/main" id="{00000000-0008-0000-0500-0000F2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83" name="Text Box 483">
          <a:extLst>
            <a:ext uri="{FF2B5EF4-FFF2-40B4-BE49-F238E27FC236}">
              <a16:creationId xmlns:a16="http://schemas.microsoft.com/office/drawing/2014/main" id="{00000000-0008-0000-0500-0000F3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84" name="Text Box 484">
          <a:extLst>
            <a:ext uri="{FF2B5EF4-FFF2-40B4-BE49-F238E27FC236}">
              <a16:creationId xmlns:a16="http://schemas.microsoft.com/office/drawing/2014/main" id="{00000000-0008-0000-0500-0000F4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85" name="Text Box 485">
          <a:extLst>
            <a:ext uri="{FF2B5EF4-FFF2-40B4-BE49-F238E27FC236}">
              <a16:creationId xmlns:a16="http://schemas.microsoft.com/office/drawing/2014/main" id="{00000000-0008-0000-0500-0000F5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86" name="Text Box 486">
          <a:extLst>
            <a:ext uri="{FF2B5EF4-FFF2-40B4-BE49-F238E27FC236}">
              <a16:creationId xmlns:a16="http://schemas.microsoft.com/office/drawing/2014/main" id="{00000000-0008-0000-0500-0000F6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87" name="Text Box 487">
          <a:extLst>
            <a:ext uri="{FF2B5EF4-FFF2-40B4-BE49-F238E27FC236}">
              <a16:creationId xmlns:a16="http://schemas.microsoft.com/office/drawing/2014/main" id="{00000000-0008-0000-0500-0000F7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88" name="Text Box 488">
          <a:extLst>
            <a:ext uri="{FF2B5EF4-FFF2-40B4-BE49-F238E27FC236}">
              <a16:creationId xmlns:a16="http://schemas.microsoft.com/office/drawing/2014/main" id="{00000000-0008-0000-0500-0000F8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89" name="Text Box 489">
          <a:extLst>
            <a:ext uri="{FF2B5EF4-FFF2-40B4-BE49-F238E27FC236}">
              <a16:creationId xmlns:a16="http://schemas.microsoft.com/office/drawing/2014/main" id="{00000000-0008-0000-0500-0000F9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90" name="Text Box 490">
          <a:extLst>
            <a:ext uri="{FF2B5EF4-FFF2-40B4-BE49-F238E27FC236}">
              <a16:creationId xmlns:a16="http://schemas.microsoft.com/office/drawing/2014/main" id="{00000000-0008-0000-0500-0000FA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91" name="Text Box 491">
          <a:extLst>
            <a:ext uri="{FF2B5EF4-FFF2-40B4-BE49-F238E27FC236}">
              <a16:creationId xmlns:a16="http://schemas.microsoft.com/office/drawing/2014/main" id="{00000000-0008-0000-0500-0000FB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92" name="Text Box 492">
          <a:extLst>
            <a:ext uri="{FF2B5EF4-FFF2-40B4-BE49-F238E27FC236}">
              <a16:creationId xmlns:a16="http://schemas.microsoft.com/office/drawing/2014/main" id="{00000000-0008-0000-0500-0000FC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93" name="Text Box 493">
          <a:extLst>
            <a:ext uri="{FF2B5EF4-FFF2-40B4-BE49-F238E27FC236}">
              <a16:creationId xmlns:a16="http://schemas.microsoft.com/office/drawing/2014/main" id="{00000000-0008-0000-0500-0000FD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94" name="Text Box 494">
          <a:extLst>
            <a:ext uri="{FF2B5EF4-FFF2-40B4-BE49-F238E27FC236}">
              <a16:creationId xmlns:a16="http://schemas.microsoft.com/office/drawing/2014/main" id="{00000000-0008-0000-0500-0000FE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95" name="Text Box 495">
          <a:extLst>
            <a:ext uri="{FF2B5EF4-FFF2-40B4-BE49-F238E27FC236}">
              <a16:creationId xmlns:a16="http://schemas.microsoft.com/office/drawing/2014/main" id="{00000000-0008-0000-0500-0000FF0F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96" name="Text Box 496">
          <a:extLst>
            <a:ext uri="{FF2B5EF4-FFF2-40B4-BE49-F238E27FC236}">
              <a16:creationId xmlns:a16="http://schemas.microsoft.com/office/drawing/2014/main" id="{00000000-0008-0000-0500-000000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97" name="Text Box 497">
          <a:extLst>
            <a:ext uri="{FF2B5EF4-FFF2-40B4-BE49-F238E27FC236}">
              <a16:creationId xmlns:a16="http://schemas.microsoft.com/office/drawing/2014/main" id="{00000000-0008-0000-0500-000001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98" name="Text Box 498">
          <a:extLst>
            <a:ext uri="{FF2B5EF4-FFF2-40B4-BE49-F238E27FC236}">
              <a16:creationId xmlns:a16="http://schemas.microsoft.com/office/drawing/2014/main" id="{00000000-0008-0000-0500-000002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099" name="Text Box 499">
          <a:extLst>
            <a:ext uri="{FF2B5EF4-FFF2-40B4-BE49-F238E27FC236}">
              <a16:creationId xmlns:a16="http://schemas.microsoft.com/office/drawing/2014/main" id="{00000000-0008-0000-0500-000003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00" name="Text Box 500">
          <a:extLst>
            <a:ext uri="{FF2B5EF4-FFF2-40B4-BE49-F238E27FC236}">
              <a16:creationId xmlns:a16="http://schemas.microsoft.com/office/drawing/2014/main" id="{00000000-0008-0000-0500-000004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01" name="Text Box 501">
          <a:extLst>
            <a:ext uri="{FF2B5EF4-FFF2-40B4-BE49-F238E27FC236}">
              <a16:creationId xmlns:a16="http://schemas.microsoft.com/office/drawing/2014/main" id="{00000000-0008-0000-0500-000005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02" name="Text Box 502">
          <a:extLst>
            <a:ext uri="{FF2B5EF4-FFF2-40B4-BE49-F238E27FC236}">
              <a16:creationId xmlns:a16="http://schemas.microsoft.com/office/drawing/2014/main" id="{00000000-0008-0000-0500-000006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03" name="Text Box 503">
          <a:extLst>
            <a:ext uri="{FF2B5EF4-FFF2-40B4-BE49-F238E27FC236}">
              <a16:creationId xmlns:a16="http://schemas.microsoft.com/office/drawing/2014/main" id="{00000000-0008-0000-0500-000007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04" name="Text Box 504">
          <a:extLst>
            <a:ext uri="{FF2B5EF4-FFF2-40B4-BE49-F238E27FC236}">
              <a16:creationId xmlns:a16="http://schemas.microsoft.com/office/drawing/2014/main" id="{00000000-0008-0000-0500-000008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05" name="Text Box 505">
          <a:extLst>
            <a:ext uri="{FF2B5EF4-FFF2-40B4-BE49-F238E27FC236}">
              <a16:creationId xmlns:a16="http://schemas.microsoft.com/office/drawing/2014/main" id="{00000000-0008-0000-0500-000009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06" name="Text Box 506">
          <a:extLst>
            <a:ext uri="{FF2B5EF4-FFF2-40B4-BE49-F238E27FC236}">
              <a16:creationId xmlns:a16="http://schemas.microsoft.com/office/drawing/2014/main" id="{00000000-0008-0000-0500-00000A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07" name="Text Box 507">
          <a:extLst>
            <a:ext uri="{FF2B5EF4-FFF2-40B4-BE49-F238E27FC236}">
              <a16:creationId xmlns:a16="http://schemas.microsoft.com/office/drawing/2014/main" id="{00000000-0008-0000-0500-00000B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08" name="Text Box 508">
          <a:extLst>
            <a:ext uri="{FF2B5EF4-FFF2-40B4-BE49-F238E27FC236}">
              <a16:creationId xmlns:a16="http://schemas.microsoft.com/office/drawing/2014/main" id="{00000000-0008-0000-0500-00000C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09" name="Text Box 509">
          <a:extLst>
            <a:ext uri="{FF2B5EF4-FFF2-40B4-BE49-F238E27FC236}">
              <a16:creationId xmlns:a16="http://schemas.microsoft.com/office/drawing/2014/main" id="{00000000-0008-0000-0500-00000D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10" name="Text Box 510">
          <a:extLst>
            <a:ext uri="{FF2B5EF4-FFF2-40B4-BE49-F238E27FC236}">
              <a16:creationId xmlns:a16="http://schemas.microsoft.com/office/drawing/2014/main" id="{00000000-0008-0000-0500-00000E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11" name="Text Box 511">
          <a:extLst>
            <a:ext uri="{FF2B5EF4-FFF2-40B4-BE49-F238E27FC236}">
              <a16:creationId xmlns:a16="http://schemas.microsoft.com/office/drawing/2014/main" id="{00000000-0008-0000-0500-00000F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12" name="Text Box 512">
          <a:extLst>
            <a:ext uri="{FF2B5EF4-FFF2-40B4-BE49-F238E27FC236}">
              <a16:creationId xmlns:a16="http://schemas.microsoft.com/office/drawing/2014/main" id="{00000000-0008-0000-0500-000010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13" name="Text Box 513">
          <a:extLst>
            <a:ext uri="{FF2B5EF4-FFF2-40B4-BE49-F238E27FC236}">
              <a16:creationId xmlns:a16="http://schemas.microsoft.com/office/drawing/2014/main" id="{00000000-0008-0000-0500-000011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14" name="Text Box 514">
          <a:extLst>
            <a:ext uri="{FF2B5EF4-FFF2-40B4-BE49-F238E27FC236}">
              <a16:creationId xmlns:a16="http://schemas.microsoft.com/office/drawing/2014/main" id="{00000000-0008-0000-0500-000012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15" name="Text Box 515">
          <a:extLst>
            <a:ext uri="{FF2B5EF4-FFF2-40B4-BE49-F238E27FC236}">
              <a16:creationId xmlns:a16="http://schemas.microsoft.com/office/drawing/2014/main" id="{00000000-0008-0000-0500-000013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16" name="Text Box 516">
          <a:extLst>
            <a:ext uri="{FF2B5EF4-FFF2-40B4-BE49-F238E27FC236}">
              <a16:creationId xmlns:a16="http://schemas.microsoft.com/office/drawing/2014/main" id="{00000000-0008-0000-0500-000014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17" name="Text Box 517">
          <a:extLst>
            <a:ext uri="{FF2B5EF4-FFF2-40B4-BE49-F238E27FC236}">
              <a16:creationId xmlns:a16="http://schemas.microsoft.com/office/drawing/2014/main" id="{00000000-0008-0000-0500-000015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18" name="Text Box 518">
          <a:extLst>
            <a:ext uri="{FF2B5EF4-FFF2-40B4-BE49-F238E27FC236}">
              <a16:creationId xmlns:a16="http://schemas.microsoft.com/office/drawing/2014/main" id="{00000000-0008-0000-0500-000016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19" name="Text Box 519">
          <a:extLst>
            <a:ext uri="{FF2B5EF4-FFF2-40B4-BE49-F238E27FC236}">
              <a16:creationId xmlns:a16="http://schemas.microsoft.com/office/drawing/2014/main" id="{00000000-0008-0000-0500-000017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20" name="Text Box 520">
          <a:extLst>
            <a:ext uri="{FF2B5EF4-FFF2-40B4-BE49-F238E27FC236}">
              <a16:creationId xmlns:a16="http://schemas.microsoft.com/office/drawing/2014/main" id="{00000000-0008-0000-0500-000018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21" name="Text Box 521">
          <a:extLst>
            <a:ext uri="{FF2B5EF4-FFF2-40B4-BE49-F238E27FC236}">
              <a16:creationId xmlns:a16="http://schemas.microsoft.com/office/drawing/2014/main" id="{00000000-0008-0000-0500-000019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22" name="Text Box 522">
          <a:extLst>
            <a:ext uri="{FF2B5EF4-FFF2-40B4-BE49-F238E27FC236}">
              <a16:creationId xmlns:a16="http://schemas.microsoft.com/office/drawing/2014/main" id="{00000000-0008-0000-0500-00001A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23" name="Text Box 523">
          <a:extLst>
            <a:ext uri="{FF2B5EF4-FFF2-40B4-BE49-F238E27FC236}">
              <a16:creationId xmlns:a16="http://schemas.microsoft.com/office/drawing/2014/main" id="{00000000-0008-0000-0500-00001B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24" name="Text Box 524">
          <a:extLst>
            <a:ext uri="{FF2B5EF4-FFF2-40B4-BE49-F238E27FC236}">
              <a16:creationId xmlns:a16="http://schemas.microsoft.com/office/drawing/2014/main" id="{00000000-0008-0000-0500-00001C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25" name="Text Box 525">
          <a:extLst>
            <a:ext uri="{FF2B5EF4-FFF2-40B4-BE49-F238E27FC236}">
              <a16:creationId xmlns:a16="http://schemas.microsoft.com/office/drawing/2014/main" id="{00000000-0008-0000-0500-00001D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26" name="Text Box 526">
          <a:extLst>
            <a:ext uri="{FF2B5EF4-FFF2-40B4-BE49-F238E27FC236}">
              <a16:creationId xmlns:a16="http://schemas.microsoft.com/office/drawing/2014/main" id="{00000000-0008-0000-0500-00001E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27" name="Text Box 527">
          <a:extLst>
            <a:ext uri="{FF2B5EF4-FFF2-40B4-BE49-F238E27FC236}">
              <a16:creationId xmlns:a16="http://schemas.microsoft.com/office/drawing/2014/main" id="{00000000-0008-0000-0500-00001F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28" name="Text Box 528">
          <a:extLst>
            <a:ext uri="{FF2B5EF4-FFF2-40B4-BE49-F238E27FC236}">
              <a16:creationId xmlns:a16="http://schemas.microsoft.com/office/drawing/2014/main" id="{00000000-0008-0000-0500-000020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29" name="Text Box 529">
          <a:extLst>
            <a:ext uri="{FF2B5EF4-FFF2-40B4-BE49-F238E27FC236}">
              <a16:creationId xmlns:a16="http://schemas.microsoft.com/office/drawing/2014/main" id="{00000000-0008-0000-0500-000021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30" name="Text Box 530">
          <a:extLst>
            <a:ext uri="{FF2B5EF4-FFF2-40B4-BE49-F238E27FC236}">
              <a16:creationId xmlns:a16="http://schemas.microsoft.com/office/drawing/2014/main" id="{00000000-0008-0000-0500-000022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31" name="Text Box 531">
          <a:extLst>
            <a:ext uri="{FF2B5EF4-FFF2-40B4-BE49-F238E27FC236}">
              <a16:creationId xmlns:a16="http://schemas.microsoft.com/office/drawing/2014/main" id="{00000000-0008-0000-0500-000023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32" name="Text Box 532">
          <a:extLst>
            <a:ext uri="{FF2B5EF4-FFF2-40B4-BE49-F238E27FC236}">
              <a16:creationId xmlns:a16="http://schemas.microsoft.com/office/drawing/2014/main" id="{00000000-0008-0000-0500-000024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33" name="Text Box 533">
          <a:extLst>
            <a:ext uri="{FF2B5EF4-FFF2-40B4-BE49-F238E27FC236}">
              <a16:creationId xmlns:a16="http://schemas.microsoft.com/office/drawing/2014/main" id="{00000000-0008-0000-0500-000025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34" name="Text Box 534">
          <a:extLst>
            <a:ext uri="{FF2B5EF4-FFF2-40B4-BE49-F238E27FC236}">
              <a16:creationId xmlns:a16="http://schemas.microsoft.com/office/drawing/2014/main" id="{00000000-0008-0000-0500-000026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35" name="Text Box 535">
          <a:extLst>
            <a:ext uri="{FF2B5EF4-FFF2-40B4-BE49-F238E27FC236}">
              <a16:creationId xmlns:a16="http://schemas.microsoft.com/office/drawing/2014/main" id="{00000000-0008-0000-0500-000027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36" name="Text Box 536">
          <a:extLst>
            <a:ext uri="{FF2B5EF4-FFF2-40B4-BE49-F238E27FC236}">
              <a16:creationId xmlns:a16="http://schemas.microsoft.com/office/drawing/2014/main" id="{00000000-0008-0000-0500-000028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37" name="Text Box 537">
          <a:extLst>
            <a:ext uri="{FF2B5EF4-FFF2-40B4-BE49-F238E27FC236}">
              <a16:creationId xmlns:a16="http://schemas.microsoft.com/office/drawing/2014/main" id="{00000000-0008-0000-0500-000029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38" name="Text Box 538">
          <a:extLst>
            <a:ext uri="{FF2B5EF4-FFF2-40B4-BE49-F238E27FC236}">
              <a16:creationId xmlns:a16="http://schemas.microsoft.com/office/drawing/2014/main" id="{00000000-0008-0000-0500-00002A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39" name="Text Box 539">
          <a:extLst>
            <a:ext uri="{FF2B5EF4-FFF2-40B4-BE49-F238E27FC236}">
              <a16:creationId xmlns:a16="http://schemas.microsoft.com/office/drawing/2014/main" id="{00000000-0008-0000-0500-00002B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40" name="Text Box 540">
          <a:extLst>
            <a:ext uri="{FF2B5EF4-FFF2-40B4-BE49-F238E27FC236}">
              <a16:creationId xmlns:a16="http://schemas.microsoft.com/office/drawing/2014/main" id="{00000000-0008-0000-0500-00002C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41" name="Text Box 541">
          <a:extLst>
            <a:ext uri="{FF2B5EF4-FFF2-40B4-BE49-F238E27FC236}">
              <a16:creationId xmlns:a16="http://schemas.microsoft.com/office/drawing/2014/main" id="{00000000-0008-0000-0500-00002D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42" name="Text Box 542">
          <a:extLst>
            <a:ext uri="{FF2B5EF4-FFF2-40B4-BE49-F238E27FC236}">
              <a16:creationId xmlns:a16="http://schemas.microsoft.com/office/drawing/2014/main" id="{00000000-0008-0000-0500-00002E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43" name="Text Box 543">
          <a:extLst>
            <a:ext uri="{FF2B5EF4-FFF2-40B4-BE49-F238E27FC236}">
              <a16:creationId xmlns:a16="http://schemas.microsoft.com/office/drawing/2014/main" id="{00000000-0008-0000-0500-00002F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44" name="Text Box 544">
          <a:extLst>
            <a:ext uri="{FF2B5EF4-FFF2-40B4-BE49-F238E27FC236}">
              <a16:creationId xmlns:a16="http://schemas.microsoft.com/office/drawing/2014/main" id="{00000000-0008-0000-0500-000030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45" name="Text Box 545">
          <a:extLst>
            <a:ext uri="{FF2B5EF4-FFF2-40B4-BE49-F238E27FC236}">
              <a16:creationId xmlns:a16="http://schemas.microsoft.com/office/drawing/2014/main" id="{00000000-0008-0000-0500-000031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46" name="Text Box 546">
          <a:extLst>
            <a:ext uri="{FF2B5EF4-FFF2-40B4-BE49-F238E27FC236}">
              <a16:creationId xmlns:a16="http://schemas.microsoft.com/office/drawing/2014/main" id="{00000000-0008-0000-0500-000032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47" name="Text Box 547">
          <a:extLst>
            <a:ext uri="{FF2B5EF4-FFF2-40B4-BE49-F238E27FC236}">
              <a16:creationId xmlns:a16="http://schemas.microsoft.com/office/drawing/2014/main" id="{00000000-0008-0000-0500-000033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48" name="Text Box 548">
          <a:extLst>
            <a:ext uri="{FF2B5EF4-FFF2-40B4-BE49-F238E27FC236}">
              <a16:creationId xmlns:a16="http://schemas.microsoft.com/office/drawing/2014/main" id="{00000000-0008-0000-0500-000034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49" name="Text Box 549">
          <a:extLst>
            <a:ext uri="{FF2B5EF4-FFF2-40B4-BE49-F238E27FC236}">
              <a16:creationId xmlns:a16="http://schemas.microsoft.com/office/drawing/2014/main" id="{00000000-0008-0000-0500-000035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50" name="Text Box 550">
          <a:extLst>
            <a:ext uri="{FF2B5EF4-FFF2-40B4-BE49-F238E27FC236}">
              <a16:creationId xmlns:a16="http://schemas.microsoft.com/office/drawing/2014/main" id="{00000000-0008-0000-0500-000036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51" name="Text Box 551">
          <a:extLst>
            <a:ext uri="{FF2B5EF4-FFF2-40B4-BE49-F238E27FC236}">
              <a16:creationId xmlns:a16="http://schemas.microsoft.com/office/drawing/2014/main" id="{00000000-0008-0000-0500-000037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52" name="Text Box 552">
          <a:extLst>
            <a:ext uri="{FF2B5EF4-FFF2-40B4-BE49-F238E27FC236}">
              <a16:creationId xmlns:a16="http://schemas.microsoft.com/office/drawing/2014/main" id="{00000000-0008-0000-0500-000038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53" name="Text Box 553">
          <a:extLst>
            <a:ext uri="{FF2B5EF4-FFF2-40B4-BE49-F238E27FC236}">
              <a16:creationId xmlns:a16="http://schemas.microsoft.com/office/drawing/2014/main" id="{00000000-0008-0000-0500-000039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54" name="Text Box 554">
          <a:extLst>
            <a:ext uri="{FF2B5EF4-FFF2-40B4-BE49-F238E27FC236}">
              <a16:creationId xmlns:a16="http://schemas.microsoft.com/office/drawing/2014/main" id="{00000000-0008-0000-0500-00003A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55" name="Text Box 555">
          <a:extLst>
            <a:ext uri="{FF2B5EF4-FFF2-40B4-BE49-F238E27FC236}">
              <a16:creationId xmlns:a16="http://schemas.microsoft.com/office/drawing/2014/main" id="{00000000-0008-0000-0500-00003B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56" name="Text Box 556">
          <a:extLst>
            <a:ext uri="{FF2B5EF4-FFF2-40B4-BE49-F238E27FC236}">
              <a16:creationId xmlns:a16="http://schemas.microsoft.com/office/drawing/2014/main" id="{00000000-0008-0000-0500-00003C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57" name="Text Box 557">
          <a:extLst>
            <a:ext uri="{FF2B5EF4-FFF2-40B4-BE49-F238E27FC236}">
              <a16:creationId xmlns:a16="http://schemas.microsoft.com/office/drawing/2014/main" id="{00000000-0008-0000-0500-00003D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58" name="Text Box 558">
          <a:extLst>
            <a:ext uri="{FF2B5EF4-FFF2-40B4-BE49-F238E27FC236}">
              <a16:creationId xmlns:a16="http://schemas.microsoft.com/office/drawing/2014/main" id="{00000000-0008-0000-0500-00003E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59" name="Text Box 559">
          <a:extLst>
            <a:ext uri="{FF2B5EF4-FFF2-40B4-BE49-F238E27FC236}">
              <a16:creationId xmlns:a16="http://schemas.microsoft.com/office/drawing/2014/main" id="{00000000-0008-0000-0500-00003F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60" name="Text Box 560">
          <a:extLst>
            <a:ext uri="{FF2B5EF4-FFF2-40B4-BE49-F238E27FC236}">
              <a16:creationId xmlns:a16="http://schemas.microsoft.com/office/drawing/2014/main" id="{00000000-0008-0000-0500-000040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61" name="Text Box 561">
          <a:extLst>
            <a:ext uri="{FF2B5EF4-FFF2-40B4-BE49-F238E27FC236}">
              <a16:creationId xmlns:a16="http://schemas.microsoft.com/office/drawing/2014/main" id="{00000000-0008-0000-0500-000041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62" name="Text Box 562">
          <a:extLst>
            <a:ext uri="{FF2B5EF4-FFF2-40B4-BE49-F238E27FC236}">
              <a16:creationId xmlns:a16="http://schemas.microsoft.com/office/drawing/2014/main" id="{00000000-0008-0000-0500-000042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63" name="Text Box 563">
          <a:extLst>
            <a:ext uri="{FF2B5EF4-FFF2-40B4-BE49-F238E27FC236}">
              <a16:creationId xmlns:a16="http://schemas.microsoft.com/office/drawing/2014/main" id="{00000000-0008-0000-0500-000043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64" name="Text Box 564">
          <a:extLst>
            <a:ext uri="{FF2B5EF4-FFF2-40B4-BE49-F238E27FC236}">
              <a16:creationId xmlns:a16="http://schemas.microsoft.com/office/drawing/2014/main" id="{00000000-0008-0000-0500-000044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65" name="Text Box 565">
          <a:extLst>
            <a:ext uri="{FF2B5EF4-FFF2-40B4-BE49-F238E27FC236}">
              <a16:creationId xmlns:a16="http://schemas.microsoft.com/office/drawing/2014/main" id="{00000000-0008-0000-0500-000045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66" name="Text Box 566">
          <a:extLst>
            <a:ext uri="{FF2B5EF4-FFF2-40B4-BE49-F238E27FC236}">
              <a16:creationId xmlns:a16="http://schemas.microsoft.com/office/drawing/2014/main" id="{00000000-0008-0000-0500-000046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67" name="Text Box 567">
          <a:extLst>
            <a:ext uri="{FF2B5EF4-FFF2-40B4-BE49-F238E27FC236}">
              <a16:creationId xmlns:a16="http://schemas.microsoft.com/office/drawing/2014/main" id="{00000000-0008-0000-0500-000047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68" name="Text Box 568">
          <a:extLst>
            <a:ext uri="{FF2B5EF4-FFF2-40B4-BE49-F238E27FC236}">
              <a16:creationId xmlns:a16="http://schemas.microsoft.com/office/drawing/2014/main" id="{00000000-0008-0000-0500-000048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69" name="Text Box 569">
          <a:extLst>
            <a:ext uri="{FF2B5EF4-FFF2-40B4-BE49-F238E27FC236}">
              <a16:creationId xmlns:a16="http://schemas.microsoft.com/office/drawing/2014/main" id="{00000000-0008-0000-0500-000049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70" name="Text Box 570">
          <a:extLst>
            <a:ext uri="{FF2B5EF4-FFF2-40B4-BE49-F238E27FC236}">
              <a16:creationId xmlns:a16="http://schemas.microsoft.com/office/drawing/2014/main" id="{00000000-0008-0000-0500-00004A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71" name="Text Box 571">
          <a:extLst>
            <a:ext uri="{FF2B5EF4-FFF2-40B4-BE49-F238E27FC236}">
              <a16:creationId xmlns:a16="http://schemas.microsoft.com/office/drawing/2014/main" id="{00000000-0008-0000-0500-00004B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72" name="Text Box 572">
          <a:extLst>
            <a:ext uri="{FF2B5EF4-FFF2-40B4-BE49-F238E27FC236}">
              <a16:creationId xmlns:a16="http://schemas.microsoft.com/office/drawing/2014/main" id="{00000000-0008-0000-0500-00004C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73" name="Text Box 573">
          <a:extLst>
            <a:ext uri="{FF2B5EF4-FFF2-40B4-BE49-F238E27FC236}">
              <a16:creationId xmlns:a16="http://schemas.microsoft.com/office/drawing/2014/main" id="{00000000-0008-0000-0500-00004D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74" name="Text Box 574">
          <a:extLst>
            <a:ext uri="{FF2B5EF4-FFF2-40B4-BE49-F238E27FC236}">
              <a16:creationId xmlns:a16="http://schemas.microsoft.com/office/drawing/2014/main" id="{00000000-0008-0000-0500-00004E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75" name="Text Box 575">
          <a:extLst>
            <a:ext uri="{FF2B5EF4-FFF2-40B4-BE49-F238E27FC236}">
              <a16:creationId xmlns:a16="http://schemas.microsoft.com/office/drawing/2014/main" id="{00000000-0008-0000-0500-00004F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76" name="Text Box 576">
          <a:extLst>
            <a:ext uri="{FF2B5EF4-FFF2-40B4-BE49-F238E27FC236}">
              <a16:creationId xmlns:a16="http://schemas.microsoft.com/office/drawing/2014/main" id="{00000000-0008-0000-0500-000050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77" name="Text Box 577">
          <a:extLst>
            <a:ext uri="{FF2B5EF4-FFF2-40B4-BE49-F238E27FC236}">
              <a16:creationId xmlns:a16="http://schemas.microsoft.com/office/drawing/2014/main" id="{00000000-0008-0000-0500-000051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78" name="Text Box 578">
          <a:extLst>
            <a:ext uri="{FF2B5EF4-FFF2-40B4-BE49-F238E27FC236}">
              <a16:creationId xmlns:a16="http://schemas.microsoft.com/office/drawing/2014/main" id="{00000000-0008-0000-0500-000052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79" name="Text Box 579">
          <a:extLst>
            <a:ext uri="{FF2B5EF4-FFF2-40B4-BE49-F238E27FC236}">
              <a16:creationId xmlns:a16="http://schemas.microsoft.com/office/drawing/2014/main" id="{00000000-0008-0000-0500-000053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80" name="Text Box 580">
          <a:extLst>
            <a:ext uri="{FF2B5EF4-FFF2-40B4-BE49-F238E27FC236}">
              <a16:creationId xmlns:a16="http://schemas.microsoft.com/office/drawing/2014/main" id="{00000000-0008-0000-0500-000054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81" name="Text Box 581">
          <a:extLst>
            <a:ext uri="{FF2B5EF4-FFF2-40B4-BE49-F238E27FC236}">
              <a16:creationId xmlns:a16="http://schemas.microsoft.com/office/drawing/2014/main" id="{00000000-0008-0000-0500-000055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82" name="Text Box 582">
          <a:extLst>
            <a:ext uri="{FF2B5EF4-FFF2-40B4-BE49-F238E27FC236}">
              <a16:creationId xmlns:a16="http://schemas.microsoft.com/office/drawing/2014/main" id="{00000000-0008-0000-0500-000056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83" name="Text Box 583">
          <a:extLst>
            <a:ext uri="{FF2B5EF4-FFF2-40B4-BE49-F238E27FC236}">
              <a16:creationId xmlns:a16="http://schemas.microsoft.com/office/drawing/2014/main" id="{00000000-0008-0000-0500-000057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84" name="Text Box 584">
          <a:extLst>
            <a:ext uri="{FF2B5EF4-FFF2-40B4-BE49-F238E27FC236}">
              <a16:creationId xmlns:a16="http://schemas.microsoft.com/office/drawing/2014/main" id="{00000000-0008-0000-0500-000058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85" name="Text Box 585">
          <a:extLst>
            <a:ext uri="{FF2B5EF4-FFF2-40B4-BE49-F238E27FC236}">
              <a16:creationId xmlns:a16="http://schemas.microsoft.com/office/drawing/2014/main" id="{00000000-0008-0000-0500-000059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86" name="Text Box 586">
          <a:extLst>
            <a:ext uri="{FF2B5EF4-FFF2-40B4-BE49-F238E27FC236}">
              <a16:creationId xmlns:a16="http://schemas.microsoft.com/office/drawing/2014/main" id="{00000000-0008-0000-0500-00005A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87" name="Text Box 587">
          <a:extLst>
            <a:ext uri="{FF2B5EF4-FFF2-40B4-BE49-F238E27FC236}">
              <a16:creationId xmlns:a16="http://schemas.microsoft.com/office/drawing/2014/main" id="{00000000-0008-0000-0500-00005B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88" name="Text Box 588">
          <a:extLst>
            <a:ext uri="{FF2B5EF4-FFF2-40B4-BE49-F238E27FC236}">
              <a16:creationId xmlns:a16="http://schemas.microsoft.com/office/drawing/2014/main" id="{00000000-0008-0000-0500-00005C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89" name="Text Box 589">
          <a:extLst>
            <a:ext uri="{FF2B5EF4-FFF2-40B4-BE49-F238E27FC236}">
              <a16:creationId xmlns:a16="http://schemas.microsoft.com/office/drawing/2014/main" id="{00000000-0008-0000-0500-00005D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90" name="Text Box 590">
          <a:extLst>
            <a:ext uri="{FF2B5EF4-FFF2-40B4-BE49-F238E27FC236}">
              <a16:creationId xmlns:a16="http://schemas.microsoft.com/office/drawing/2014/main" id="{00000000-0008-0000-0500-00005E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91" name="Text Box 591">
          <a:extLst>
            <a:ext uri="{FF2B5EF4-FFF2-40B4-BE49-F238E27FC236}">
              <a16:creationId xmlns:a16="http://schemas.microsoft.com/office/drawing/2014/main" id="{00000000-0008-0000-0500-00005F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92" name="Text Box 592">
          <a:extLst>
            <a:ext uri="{FF2B5EF4-FFF2-40B4-BE49-F238E27FC236}">
              <a16:creationId xmlns:a16="http://schemas.microsoft.com/office/drawing/2014/main" id="{00000000-0008-0000-0500-000060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93" name="Text Box 593">
          <a:extLst>
            <a:ext uri="{FF2B5EF4-FFF2-40B4-BE49-F238E27FC236}">
              <a16:creationId xmlns:a16="http://schemas.microsoft.com/office/drawing/2014/main" id="{00000000-0008-0000-0500-000061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94" name="Text Box 594">
          <a:extLst>
            <a:ext uri="{FF2B5EF4-FFF2-40B4-BE49-F238E27FC236}">
              <a16:creationId xmlns:a16="http://schemas.microsoft.com/office/drawing/2014/main" id="{00000000-0008-0000-0500-000062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95" name="Text Box 595">
          <a:extLst>
            <a:ext uri="{FF2B5EF4-FFF2-40B4-BE49-F238E27FC236}">
              <a16:creationId xmlns:a16="http://schemas.microsoft.com/office/drawing/2014/main" id="{00000000-0008-0000-0500-000063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96" name="Text Box 596">
          <a:extLst>
            <a:ext uri="{FF2B5EF4-FFF2-40B4-BE49-F238E27FC236}">
              <a16:creationId xmlns:a16="http://schemas.microsoft.com/office/drawing/2014/main" id="{00000000-0008-0000-0500-000064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97" name="Text Box 597">
          <a:extLst>
            <a:ext uri="{FF2B5EF4-FFF2-40B4-BE49-F238E27FC236}">
              <a16:creationId xmlns:a16="http://schemas.microsoft.com/office/drawing/2014/main" id="{00000000-0008-0000-0500-000065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98" name="Text Box 598">
          <a:extLst>
            <a:ext uri="{FF2B5EF4-FFF2-40B4-BE49-F238E27FC236}">
              <a16:creationId xmlns:a16="http://schemas.microsoft.com/office/drawing/2014/main" id="{00000000-0008-0000-0500-000066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199" name="Text Box 599">
          <a:extLst>
            <a:ext uri="{FF2B5EF4-FFF2-40B4-BE49-F238E27FC236}">
              <a16:creationId xmlns:a16="http://schemas.microsoft.com/office/drawing/2014/main" id="{00000000-0008-0000-0500-000067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00" name="Text Box 600">
          <a:extLst>
            <a:ext uri="{FF2B5EF4-FFF2-40B4-BE49-F238E27FC236}">
              <a16:creationId xmlns:a16="http://schemas.microsoft.com/office/drawing/2014/main" id="{00000000-0008-0000-0500-000068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01" name="Text Box 601">
          <a:extLst>
            <a:ext uri="{FF2B5EF4-FFF2-40B4-BE49-F238E27FC236}">
              <a16:creationId xmlns:a16="http://schemas.microsoft.com/office/drawing/2014/main" id="{00000000-0008-0000-0500-000069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02" name="Text Box 602">
          <a:extLst>
            <a:ext uri="{FF2B5EF4-FFF2-40B4-BE49-F238E27FC236}">
              <a16:creationId xmlns:a16="http://schemas.microsoft.com/office/drawing/2014/main" id="{00000000-0008-0000-0500-00006A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03" name="Text Box 603">
          <a:extLst>
            <a:ext uri="{FF2B5EF4-FFF2-40B4-BE49-F238E27FC236}">
              <a16:creationId xmlns:a16="http://schemas.microsoft.com/office/drawing/2014/main" id="{00000000-0008-0000-0500-00006B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04" name="Text Box 604">
          <a:extLst>
            <a:ext uri="{FF2B5EF4-FFF2-40B4-BE49-F238E27FC236}">
              <a16:creationId xmlns:a16="http://schemas.microsoft.com/office/drawing/2014/main" id="{00000000-0008-0000-0500-00006C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05" name="Text Box 605">
          <a:extLst>
            <a:ext uri="{FF2B5EF4-FFF2-40B4-BE49-F238E27FC236}">
              <a16:creationId xmlns:a16="http://schemas.microsoft.com/office/drawing/2014/main" id="{00000000-0008-0000-0500-00006D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06" name="Text Box 606">
          <a:extLst>
            <a:ext uri="{FF2B5EF4-FFF2-40B4-BE49-F238E27FC236}">
              <a16:creationId xmlns:a16="http://schemas.microsoft.com/office/drawing/2014/main" id="{00000000-0008-0000-0500-00006E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07" name="Text Box 607">
          <a:extLst>
            <a:ext uri="{FF2B5EF4-FFF2-40B4-BE49-F238E27FC236}">
              <a16:creationId xmlns:a16="http://schemas.microsoft.com/office/drawing/2014/main" id="{00000000-0008-0000-0500-00006F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08" name="Text Box 608">
          <a:extLst>
            <a:ext uri="{FF2B5EF4-FFF2-40B4-BE49-F238E27FC236}">
              <a16:creationId xmlns:a16="http://schemas.microsoft.com/office/drawing/2014/main" id="{00000000-0008-0000-0500-000070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09" name="Text Box 609">
          <a:extLst>
            <a:ext uri="{FF2B5EF4-FFF2-40B4-BE49-F238E27FC236}">
              <a16:creationId xmlns:a16="http://schemas.microsoft.com/office/drawing/2014/main" id="{00000000-0008-0000-0500-000071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10" name="Text Box 610">
          <a:extLst>
            <a:ext uri="{FF2B5EF4-FFF2-40B4-BE49-F238E27FC236}">
              <a16:creationId xmlns:a16="http://schemas.microsoft.com/office/drawing/2014/main" id="{00000000-0008-0000-0500-000072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11" name="Text Box 611">
          <a:extLst>
            <a:ext uri="{FF2B5EF4-FFF2-40B4-BE49-F238E27FC236}">
              <a16:creationId xmlns:a16="http://schemas.microsoft.com/office/drawing/2014/main" id="{00000000-0008-0000-0500-000073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12" name="Text Box 612">
          <a:extLst>
            <a:ext uri="{FF2B5EF4-FFF2-40B4-BE49-F238E27FC236}">
              <a16:creationId xmlns:a16="http://schemas.microsoft.com/office/drawing/2014/main" id="{00000000-0008-0000-0500-000074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13" name="Text Box 613">
          <a:extLst>
            <a:ext uri="{FF2B5EF4-FFF2-40B4-BE49-F238E27FC236}">
              <a16:creationId xmlns:a16="http://schemas.microsoft.com/office/drawing/2014/main" id="{00000000-0008-0000-0500-000075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14" name="Text Box 614">
          <a:extLst>
            <a:ext uri="{FF2B5EF4-FFF2-40B4-BE49-F238E27FC236}">
              <a16:creationId xmlns:a16="http://schemas.microsoft.com/office/drawing/2014/main" id="{00000000-0008-0000-0500-000076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15" name="Text Box 615">
          <a:extLst>
            <a:ext uri="{FF2B5EF4-FFF2-40B4-BE49-F238E27FC236}">
              <a16:creationId xmlns:a16="http://schemas.microsoft.com/office/drawing/2014/main" id="{00000000-0008-0000-0500-000077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16" name="Text Box 616">
          <a:extLst>
            <a:ext uri="{FF2B5EF4-FFF2-40B4-BE49-F238E27FC236}">
              <a16:creationId xmlns:a16="http://schemas.microsoft.com/office/drawing/2014/main" id="{00000000-0008-0000-0500-000078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17" name="Text Box 617">
          <a:extLst>
            <a:ext uri="{FF2B5EF4-FFF2-40B4-BE49-F238E27FC236}">
              <a16:creationId xmlns:a16="http://schemas.microsoft.com/office/drawing/2014/main" id="{00000000-0008-0000-0500-000079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18" name="Text Box 618">
          <a:extLst>
            <a:ext uri="{FF2B5EF4-FFF2-40B4-BE49-F238E27FC236}">
              <a16:creationId xmlns:a16="http://schemas.microsoft.com/office/drawing/2014/main" id="{00000000-0008-0000-0500-00007A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19" name="Text Box 619">
          <a:extLst>
            <a:ext uri="{FF2B5EF4-FFF2-40B4-BE49-F238E27FC236}">
              <a16:creationId xmlns:a16="http://schemas.microsoft.com/office/drawing/2014/main" id="{00000000-0008-0000-0500-00007B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20" name="Text Box 620">
          <a:extLst>
            <a:ext uri="{FF2B5EF4-FFF2-40B4-BE49-F238E27FC236}">
              <a16:creationId xmlns:a16="http://schemas.microsoft.com/office/drawing/2014/main" id="{00000000-0008-0000-0500-00007C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21" name="Text Box 621">
          <a:extLst>
            <a:ext uri="{FF2B5EF4-FFF2-40B4-BE49-F238E27FC236}">
              <a16:creationId xmlns:a16="http://schemas.microsoft.com/office/drawing/2014/main" id="{00000000-0008-0000-0500-00007D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22" name="Text Box 622">
          <a:extLst>
            <a:ext uri="{FF2B5EF4-FFF2-40B4-BE49-F238E27FC236}">
              <a16:creationId xmlns:a16="http://schemas.microsoft.com/office/drawing/2014/main" id="{00000000-0008-0000-0500-00007E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23" name="Text Box 623">
          <a:extLst>
            <a:ext uri="{FF2B5EF4-FFF2-40B4-BE49-F238E27FC236}">
              <a16:creationId xmlns:a16="http://schemas.microsoft.com/office/drawing/2014/main" id="{00000000-0008-0000-0500-00007F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24" name="Text Box 624">
          <a:extLst>
            <a:ext uri="{FF2B5EF4-FFF2-40B4-BE49-F238E27FC236}">
              <a16:creationId xmlns:a16="http://schemas.microsoft.com/office/drawing/2014/main" id="{00000000-0008-0000-0500-000080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25" name="Text Box 625">
          <a:extLst>
            <a:ext uri="{FF2B5EF4-FFF2-40B4-BE49-F238E27FC236}">
              <a16:creationId xmlns:a16="http://schemas.microsoft.com/office/drawing/2014/main" id="{00000000-0008-0000-0500-000081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26" name="Text Box 626">
          <a:extLst>
            <a:ext uri="{FF2B5EF4-FFF2-40B4-BE49-F238E27FC236}">
              <a16:creationId xmlns:a16="http://schemas.microsoft.com/office/drawing/2014/main" id="{00000000-0008-0000-0500-000082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27" name="Text Box 627">
          <a:extLst>
            <a:ext uri="{FF2B5EF4-FFF2-40B4-BE49-F238E27FC236}">
              <a16:creationId xmlns:a16="http://schemas.microsoft.com/office/drawing/2014/main" id="{00000000-0008-0000-0500-000083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28" name="Text Box 628">
          <a:extLst>
            <a:ext uri="{FF2B5EF4-FFF2-40B4-BE49-F238E27FC236}">
              <a16:creationId xmlns:a16="http://schemas.microsoft.com/office/drawing/2014/main" id="{00000000-0008-0000-0500-000084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29" name="Text Box 629">
          <a:extLst>
            <a:ext uri="{FF2B5EF4-FFF2-40B4-BE49-F238E27FC236}">
              <a16:creationId xmlns:a16="http://schemas.microsoft.com/office/drawing/2014/main" id="{00000000-0008-0000-0500-000085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30" name="Text Box 630">
          <a:extLst>
            <a:ext uri="{FF2B5EF4-FFF2-40B4-BE49-F238E27FC236}">
              <a16:creationId xmlns:a16="http://schemas.microsoft.com/office/drawing/2014/main" id="{00000000-0008-0000-0500-000086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31" name="Text Box 631">
          <a:extLst>
            <a:ext uri="{FF2B5EF4-FFF2-40B4-BE49-F238E27FC236}">
              <a16:creationId xmlns:a16="http://schemas.microsoft.com/office/drawing/2014/main" id="{00000000-0008-0000-0500-000087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32" name="Text Box 632">
          <a:extLst>
            <a:ext uri="{FF2B5EF4-FFF2-40B4-BE49-F238E27FC236}">
              <a16:creationId xmlns:a16="http://schemas.microsoft.com/office/drawing/2014/main" id="{00000000-0008-0000-0500-000088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33" name="Text Box 633">
          <a:extLst>
            <a:ext uri="{FF2B5EF4-FFF2-40B4-BE49-F238E27FC236}">
              <a16:creationId xmlns:a16="http://schemas.microsoft.com/office/drawing/2014/main" id="{00000000-0008-0000-0500-000089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34" name="Text Box 634">
          <a:extLst>
            <a:ext uri="{FF2B5EF4-FFF2-40B4-BE49-F238E27FC236}">
              <a16:creationId xmlns:a16="http://schemas.microsoft.com/office/drawing/2014/main" id="{00000000-0008-0000-0500-00008A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35" name="Text Box 635">
          <a:extLst>
            <a:ext uri="{FF2B5EF4-FFF2-40B4-BE49-F238E27FC236}">
              <a16:creationId xmlns:a16="http://schemas.microsoft.com/office/drawing/2014/main" id="{00000000-0008-0000-0500-00008B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36" name="Text Box 636">
          <a:extLst>
            <a:ext uri="{FF2B5EF4-FFF2-40B4-BE49-F238E27FC236}">
              <a16:creationId xmlns:a16="http://schemas.microsoft.com/office/drawing/2014/main" id="{00000000-0008-0000-0500-00008C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37" name="Text Box 637">
          <a:extLst>
            <a:ext uri="{FF2B5EF4-FFF2-40B4-BE49-F238E27FC236}">
              <a16:creationId xmlns:a16="http://schemas.microsoft.com/office/drawing/2014/main" id="{00000000-0008-0000-0500-00008D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38" name="Text Box 638">
          <a:extLst>
            <a:ext uri="{FF2B5EF4-FFF2-40B4-BE49-F238E27FC236}">
              <a16:creationId xmlns:a16="http://schemas.microsoft.com/office/drawing/2014/main" id="{00000000-0008-0000-0500-00008E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39" name="Text Box 639">
          <a:extLst>
            <a:ext uri="{FF2B5EF4-FFF2-40B4-BE49-F238E27FC236}">
              <a16:creationId xmlns:a16="http://schemas.microsoft.com/office/drawing/2014/main" id="{00000000-0008-0000-0500-00008F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40" name="Text Box 640">
          <a:extLst>
            <a:ext uri="{FF2B5EF4-FFF2-40B4-BE49-F238E27FC236}">
              <a16:creationId xmlns:a16="http://schemas.microsoft.com/office/drawing/2014/main" id="{00000000-0008-0000-0500-000090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41" name="Text Box 641">
          <a:extLst>
            <a:ext uri="{FF2B5EF4-FFF2-40B4-BE49-F238E27FC236}">
              <a16:creationId xmlns:a16="http://schemas.microsoft.com/office/drawing/2014/main" id="{00000000-0008-0000-0500-000091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42" name="Text Box 642">
          <a:extLst>
            <a:ext uri="{FF2B5EF4-FFF2-40B4-BE49-F238E27FC236}">
              <a16:creationId xmlns:a16="http://schemas.microsoft.com/office/drawing/2014/main" id="{00000000-0008-0000-0500-000092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43" name="Text Box 643">
          <a:extLst>
            <a:ext uri="{FF2B5EF4-FFF2-40B4-BE49-F238E27FC236}">
              <a16:creationId xmlns:a16="http://schemas.microsoft.com/office/drawing/2014/main" id="{00000000-0008-0000-0500-000093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44" name="Text Box 644">
          <a:extLst>
            <a:ext uri="{FF2B5EF4-FFF2-40B4-BE49-F238E27FC236}">
              <a16:creationId xmlns:a16="http://schemas.microsoft.com/office/drawing/2014/main" id="{00000000-0008-0000-0500-000094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45" name="Text Box 645">
          <a:extLst>
            <a:ext uri="{FF2B5EF4-FFF2-40B4-BE49-F238E27FC236}">
              <a16:creationId xmlns:a16="http://schemas.microsoft.com/office/drawing/2014/main" id="{00000000-0008-0000-0500-000095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46" name="Text Box 646">
          <a:extLst>
            <a:ext uri="{FF2B5EF4-FFF2-40B4-BE49-F238E27FC236}">
              <a16:creationId xmlns:a16="http://schemas.microsoft.com/office/drawing/2014/main" id="{00000000-0008-0000-0500-000096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47" name="Text Box 647">
          <a:extLst>
            <a:ext uri="{FF2B5EF4-FFF2-40B4-BE49-F238E27FC236}">
              <a16:creationId xmlns:a16="http://schemas.microsoft.com/office/drawing/2014/main" id="{00000000-0008-0000-0500-000097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48" name="Text Box 648">
          <a:extLst>
            <a:ext uri="{FF2B5EF4-FFF2-40B4-BE49-F238E27FC236}">
              <a16:creationId xmlns:a16="http://schemas.microsoft.com/office/drawing/2014/main" id="{00000000-0008-0000-0500-000098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49" name="Text Box 649">
          <a:extLst>
            <a:ext uri="{FF2B5EF4-FFF2-40B4-BE49-F238E27FC236}">
              <a16:creationId xmlns:a16="http://schemas.microsoft.com/office/drawing/2014/main" id="{00000000-0008-0000-0500-000099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50" name="Text Box 650">
          <a:extLst>
            <a:ext uri="{FF2B5EF4-FFF2-40B4-BE49-F238E27FC236}">
              <a16:creationId xmlns:a16="http://schemas.microsoft.com/office/drawing/2014/main" id="{00000000-0008-0000-0500-00009A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51" name="Text Box 651">
          <a:extLst>
            <a:ext uri="{FF2B5EF4-FFF2-40B4-BE49-F238E27FC236}">
              <a16:creationId xmlns:a16="http://schemas.microsoft.com/office/drawing/2014/main" id="{00000000-0008-0000-0500-00009B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52" name="Text Box 652">
          <a:extLst>
            <a:ext uri="{FF2B5EF4-FFF2-40B4-BE49-F238E27FC236}">
              <a16:creationId xmlns:a16="http://schemas.microsoft.com/office/drawing/2014/main" id="{00000000-0008-0000-0500-00009C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53" name="Text Box 653">
          <a:extLst>
            <a:ext uri="{FF2B5EF4-FFF2-40B4-BE49-F238E27FC236}">
              <a16:creationId xmlns:a16="http://schemas.microsoft.com/office/drawing/2014/main" id="{00000000-0008-0000-0500-00009D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54" name="Text Box 654">
          <a:extLst>
            <a:ext uri="{FF2B5EF4-FFF2-40B4-BE49-F238E27FC236}">
              <a16:creationId xmlns:a16="http://schemas.microsoft.com/office/drawing/2014/main" id="{00000000-0008-0000-0500-00009E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55" name="Text Box 655">
          <a:extLst>
            <a:ext uri="{FF2B5EF4-FFF2-40B4-BE49-F238E27FC236}">
              <a16:creationId xmlns:a16="http://schemas.microsoft.com/office/drawing/2014/main" id="{00000000-0008-0000-0500-00009F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56" name="Text Box 656">
          <a:extLst>
            <a:ext uri="{FF2B5EF4-FFF2-40B4-BE49-F238E27FC236}">
              <a16:creationId xmlns:a16="http://schemas.microsoft.com/office/drawing/2014/main" id="{00000000-0008-0000-0500-0000A0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57" name="Text Box 657">
          <a:extLst>
            <a:ext uri="{FF2B5EF4-FFF2-40B4-BE49-F238E27FC236}">
              <a16:creationId xmlns:a16="http://schemas.microsoft.com/office/drawing/2014/main" id="{00000000-0008-0000-0500-0000A1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58" name="Text Box 658">
          <a:extLst>
            <a:ext uri="{FF2B5EF4-FFF2-40B4-BE49-F238E27FC236}">
              <a16:creationId xmlns:a16="http://schemas.microsoft.com/office/drawing/2014/main" id="{00000000-0008-0000-0500-0000A2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59" name="Text Box 659">
          <a:extLst>
            <a:ext uri="{FF2B5EF4-FFF2-40B4-BE49-F238E27FC236}">
              <a16:creationId xmlns:a16="http://schemas.microsoft.com/office/drawing/2014/main" id="{00000000-0008-0000-0500-0000A3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60" name="Text Box 660">
          <a:extLst>
            <a:ext uri="{FF2B5EF4-FFF2-40B4-BE49-F238E27FC236}">
              <a16:creationId xmlns:a16="http://schemas.microsoft.com/office/drawing/2014/main" id="{00000000-0008-0000-0500-0000A4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61" name="Text Box 661">
          <a:extLst>
            <a:ext uri="{FF2B5EF4-FFF2-40B4-BE49-F238E27FC236}">
              <a16:creationId xmlns:a16="http://schemas.microsoft.com/office/drawing/2014/main" id="{00000000-0008-0000-0500-0000A5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62" name="Text Box 662">
          <a:extLst>
            <a:ext uri="{FF2B5EF4-FFF2-40B4-BE49-F238E27FC236}">
              <a16:creationId xmlns:a16="http://schemas.microsoft.com/office/drawing/2014/main" id="{00000000-0008-0000-0500-0000A6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63" name="Text Box 663">
          <a:extLst>
            <a:ext uri="{FF2B5EF4-FFF2-40B4-BE49-F238E27FC236}">
              <a16:creationId xmlns:a16="http://schemas.microsoft.com/office/drawing/2014/main" id="{00000000-0008-0000-0500-0000A7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64" name="Text Box 664">
          <a:extLst>
            <a:ext uri="{FF2B5EF4-FFF2-40B4-BE49-F238E27FC236}">
              <a16:creationId xmlns:a16="http://schemas.microsoft.com/office/drawing/2014/main" id="{00000000-0008-0000-0500-0000A8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65" name="Text Box 665">
          <a:extLst>
            <a:ext uri="{FF2B5EF4-FFF2-40B4-BE49-F238E27FC236}">
              <a16:creationId xmlns:a16="http://schemas.microsoft.com/office/drawing/2014/main" id="{00000000-0008-0000-0500-0000A9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66" name="Text Box 666">
          <a:extLst>
            <a:ext uri="{FF2B5EF4-FFF2-40B4-BE49-F238E27FC236}">
              <a16:creationId xmlns:a16="http://schemas.microsoft.com/office/drawing/2014/main" id="{00000000-0008-0000-0500-0000AA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67" name="Text Box 667">
          <a:extLst>
            <a:ext uri="{FF2B5EF4-FFF2-40B4-BE49-F238E27FC236}">
              <a16:creationId xmlns:a16="http://schemas.microsoft.com/office/drawing/2014/main" id="{00000000-0008-0000-0500-0000AB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68" name="Text Box 668">
          <a:extLst>
            <a:ext uri="{FF2B5EF4-FFF2-40B4-BE49-F238E27FC236}">
              <a16:creationId xmlns:a16="http://schemas.microsoft.com/office/drawing/2014/main" id="{00000000-0008-0000-0500-0000AC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69" name="Text Box 669">
          <a:extLst>
            <a:ext uri="{FF2B5EF4-FFF2-40B4-BE49-F238E27FC236}">
              <a16:creationId xmlns:a16="http://schemas.microsoft.com/office/drawing/2014/main" id="{00000000-0008-0000-0500-0000AD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70" name="Text Box 670">
          <a:extLst>
            <a:ext uri="{FF2B5EF4-FFF2-40B4-BE49-F238E27FC236}">
              <a16:creationId xmlns:a16="http://schemas.microsoft.com/office/drawing/2014/main" id="{00000000-0008-0000-0500-0000AE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71" name="Text Box 671">
          <a:extLst>
            <a:ext uri="{FF2B5EF4-FFF2-40B4-BE49-F238E27FC236}">
              <a16:creationId xmlns:a16="http://schemas.microsoft.com/office/drawing/2014/main" id="{00000000-0008-0000-0500-0000AF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72" name="Text Box 672">
          <a:extLst>
            <a:ext uri="{FF2B5EF4-FFF2-40B4-BE49-F238E27FC236}">
              <a16:creationId xmlns:a16="http://schemas.microsoft.com/office/drawing/2014/main" id="{00000000-0008-0000-0500-0000B0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73" name="Text Box 673">
          <a:extLst>
            <a:ext uri="{FF2B5EF4-FFF2-40B4-BE49-F238E27FC236}">
              <a16:creationId xmlns:a16="http://schemas.microsoft.com/office/drawing/2014/main" id="{00000000-0008-0000-0500-0000B1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74" name="Text Box 674">
          <a:extLst>
            <a:ext uri="{FF2B5EF4-FFF2-40B4-BE49-F238E27FC236}">
              <a16:creationId xmlns:a16="http://schemas.microsoft.com/office/drawing/2014/main" id="{00000000-0008-0000-0500-0000B2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75" name="Text Box 675">
          <a:extLst>
            <a:ext uri="{FF2B5EF4-FFF2-40B4-BE49-F238E27FC236}">
              <a16:creationId xmlns:a16="http://schemas.microsoft.com/office/drawing/2014/main" id="{00000000-0008-0000-0500-0000B3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76" name="Text Box 676">
          <a:extLst>
            <a:ext uri="{FF2B5EF4-FFF2-40B4-BE49-F238E27FC236}">
              <a16:creationId xmlns:a16="http://schemas.microsoft.com/office/drawing/2014/main" id="{00000000-0008-0000-0500-0000B4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77" name="Text Box 677">
          <a:extLst>
            <a:ext uri="{FF2B5EF4-FFF2-40B4-BE49-F238E27FC236}">
              <a16:creationId xmlns:a16="http://schemas.microsoft.com/office/drawing/2014/main" id="{00000000-0008-0000-0500-0000B5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78" name="Text Box 678">
          <a:extLst>
            <a:ext uri="{FF2B5EF4-FFF2-40B4-BE49-F238E27FC236}">
              <a16:creationId xmlns:a16="http://schemas.microsoft.com/office/drawing/2014/main" id="{00000000-0008-0000-0500-0000B6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79" name="Text Box 679">
          <a:extLst>
            <a:ext uri="{FF2B5EF4-FFF2-40B4-BE49-F238E27FC236}">
              <a16:creationId xmlns:a16="http://schemas.microsoft.com/office/drawing/2014/main" id="{00000000-0008-0000-0500-0000B7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80" name="Text Box 680">
          <a:extLst>
            <a:ext uri="{FF2B5EF4-FFF2-40B4-BE49-F238E27FC236}">
              <a16:creationId xmlns:a16="http://schemas.microsoft.com/office/drawing/2014/main" id="{00000000-0008-0000-0500-0000B8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81" name="Text Box 681">
          <a:extLst>
            <a:ext uri="{FF2B5EF4-FFF2-40B4-BE49-F238E27FC236}">
              <a16:creationId xmlns:a16="http://schemas.microsoft.com/office/drawing/2014/main" id="{00000000-0008-0000-0500-0000B9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82" name="Text Box 682">
          <a:extLst>
            <a:ext uri="{FF2B5EF4-FFF2-40B4-BE49-F238E27FC236}">
              <a16:creationId xmlns:a16="http://schemas.microsoft.com/office/drawing/2014/main" id="{00000000-0008-0000-0500-0000BA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83" name="Text Box 683">
          <a:extLst>
            <a:ext uri="{FF2B5EF4-FFF2-40B4-BE49-F238E27FC236}">
              <a16:creationId xmlns:a16="http://schemas.microsoft.com/office/drawing/2014/main" id="{00000000-0008-0000-0500-0000BB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84" name="Text Box 684">
          <a:extLst>
            <a:ext uri="{FF2B5EF4-FFF2-40B4-BE49-F238E27FC236}">
              <a16:creationId xmlns:a16="http://schemas.microsoft.com/office/drawing/2014/main" id="{00000000-0008-0000-0500-0000BC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85" name="Text Box 685">
          <a:extLst>
            <a:ext uri="{FF2B5EF4-FFF2-40B4-BE49-F238E27FC236}">
              <a16:creationId xmlns:a16="http://schemas.microsoft.com/office/drawing/2014/main" id="{00000000-0008-0000-0500-0000BD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86" name="Text Box 686">
          <a:extLst>
            <a:ext uri="{FF2B5EF4-FFF2-40B4-BE49-F238E27FC236}">
              <a16:creationId xmlns:a16="http://schemas.microsoft.com/office/drawing/2014/main" id="{00000000-0008-0000-0500-0000BE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87" name="Text Box 687">
          <a:extLst>
            <a:ext uri="{FF2B5EF4-FFF2-40B4-BE49-F238E27FC236}">
              <a16:creationId xmlns:a16="http://schemas.microsoft.com/office/drawing/2014/main" id="{00000000-0008-0000-0500-0000BF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88" name="Text Box 688">
          <a:extLst>
            <a:ext uri="{FF2B5EF4-FFF2-40B4-BE49-F238E27FC236}">
              <a16:creationId xmlns:a16="http://schemas.microsoft.com/office/drawing/2014/main" id="{00000000-0008-0000-0500-0000C0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89" name="Text Box 689">
          <a:extLst>
            <a:ext uri="{FF2B5EF4-FFF2-40B4-BE49-F238E27FC236}">
              <a16:creationId xmlns:a16="http://schemas.microsoft.com/office/drawing/2014/main" id="{00000000-0008-0000-0500-0000C1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90" name="Text Box 690">
          <a:extLst>
            <a:ext uri="{FF2B5EF4-FFF2-40B4-BE49-F238E27FC236}">
              <a16:creationId xmlns:a16="http://schemas.microsoft.com/office/drawing/2014/main" id="{00000000-0008-0000-0500-0000C2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91" name="Text Box 691">
          <a:extLst>
            <a:ext uri="{FF2B5EF4-FFF2-40B4-BE49-F238E27FC236}">
              <a16:creationId xmlns:a16="http://schemas.microsoft.com/office/drawing/2014/main" id="{00000000-0008-0000-0500-0000C3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92" name="Text Box 692">
          <a:extLst>
            <a:ext uri="{FF2B5EF4-FFF2-40B4-BE49-F238E27FC236}">
              <a16:creationId xmlns:a16="http://schemas.microsoft.com/office/drawing/2014/main" id="{00000000-0008-0000-0500-0000C4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93" name="Text Box 693">
          <a:extLst>
            <a:ext uri="{FF2B5EF4-FFF2-40B4-BE49-F238E27FC236}">
              <a16:creationId xmlns:a16="http://schemas.microsoft.com/office/drawing/2014/main" id="{00000000-0008-0000-0500-0000C5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94" name="Text Box 694">
          <a:extLst>
            <a:ext uri="{FF2B5EF4-FFF2-40B4-BE49-F238E27FC236}">
              <a16:creationId xmlns:a16="http://schemas.microsoft.com/office/drawing/2014/main" id="{00000000-0008-0000-0500-0000C6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95" name="Text Box 695">
          <a:extLst>
            <a:ext uri="{FF2B5EF4-FFF2-40B4-BE49-F238E27FC236}">
              <a16:creationId xmlns:a16="http://schemas.microsoft.com/office/drawing/2014/main" id="{00000000-0008-0000-0500-0000C7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96" name="Text Box 696">
          <a:extLst>
            <a:ext uri="{FF2B5EF4-FFF2-40B4-BE49-F238E27FC236}">
              <a16:creationId xmlns:a16="http://schemas.microsoft.com/office/drawing/2014/main" id="{00000000-0008-0000-0500-0000C8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97" name="Text Box 697">
          <a:extLst>
            <a:ext uri="{FF2B5EF4-FFF2-40B4-BE49-F238E27FC236}">
              <a16:creationId xmlns:a16="http://schemas.microsoft.com/office/drawing/2014/main" id="{00000000-0008-0000-0500-0000C9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98" name="Text Box 698">
          <a:extLst>
            <a:ext uri="{FF2B5EF4-FFF2-40B4-BE49-F238E27FC236}">
              <a16:creationId xmlns:a16="http://schemas.microsoft.com/office/drawing/2014/main" id="{00000000-0008-0000-0500-0000CA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299" name="Text Box 699">
          <a:extLst>
            <a:ext uri="{FF2B5EF4-FFF2-40B4-BE49-F238E27FC236}">
              <a16:creationId xmlns:a16="http://schemas.microsoft.com/office/drawing/2014/main" id="{00000000-0008-0000-0500-0000CB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00" name="Text Box 700">
          <a:extLst>
            <a:ext uri="{FF2B5EF4-FFF2-40B4-BE49-F238E27FC236}">
              <a16:creationId xmlns:a16="http://schemas.microsoft.com/office/drawing/2014/main" id="{00000000-0008-0000-0500-0000CC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01" name="Text Box 701">
          <a:extLst>
            <a:ext uri="{FF2B5EF4-FFF2-40B4-BE49-F238E27FC236}">
              <a16:creationId xmlns:a16="http://schemas.microsoft.com/office/drawing/2014/main" id="{00000000-0008-0000-0500-0000CD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02" name="Text Box 702">
          <a:extLst>
            <a:ext uri="{FF2B5EF4-FFF2-40B4-BE49-F238E27FC236}">
              <a16:creationId xmlns:a16="http://schemas.microsoft.com/office/drawing/2014/main" id="{00000000-0008-0000-0500-0000CE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03" name="Text Box 703">
          <a:extLst>
            <a:ext uri="{FF2B5EF4-FFF2-40B4-BE49-F238E27FC236}">
              <a16:creationId xmlns:a16="http://schemas.microsoft.com/office/drawing/2014/main" id="{00000000-0008-0000-0500-0000CF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04" name="Text Box 704">
          <a:extLst>
            <a:ext uri="{FF2B5EF4-FFF2-40B4-BE49-F238E27FC236}">
              <a16:creationId xmlns:a16="http://schemas.microsoft.com/office/drawing/2014/main" id="{00000000-0008-0000-0500-0000D0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05" name="Text Box 705">
          <a:extLst>
            <a:ext uri="{FF2B5EF4-FFF2-40B4-BE49-F238E27FC236}">
              <a16:creationId xmlns:a16="http://schemas.microsoft.com/office/drawing/2014/main" id="{00000000-0008-0000-0500-0000D1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06" name="Text Box 706">
          <a:extLst>
            <a:ext uri="{FF2B5EF4-FFF2-40B4-BE49-F238E27FC236}">
              <a16:creationId xmlns:a16="http://schemas.microsoft.com/office/drawing/2014/main" id="{00000000-0008-0000-0500-0000D2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07" name="Text Box 707">
          <a:extLst>
            <a:ext uri="{FF2B5EF4-FFF2-40B4-BE49-F238E27FC236}">
              <a16:creationId xmlns:a16="http://schemas.microsoft.com/office/drawing/2014/main" id="{00000000-0008-0000-0500-0000D3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08" name="Text Box 708">
          <a:extLst>
            <a:ext uri="{FF2B5EF4-FFF2-40B4-BE49-F238E27FC236}">
              <a16:creationId xmlns:a16="http://schemas.microsoft.com/office/drawing/2014/main" id="{00000000-0008-0000-0500-0000D4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09" name="Text Box 709">
          <a:extLst>
            <a:ext uri="{FF2B5EF4-FFF2-40B4-BE49-F238E27FC236}">
              <a16:creationId xmlns:a16="http://schemas.microsoft.com/office/drawing/2014/main" id="{00000000-0008-0000-0500-0000D5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10" name="Text Box 710">
          <a:extLst>
            <a:ext uri="{FF2B5EF4-FFF2-40B4-BE49-F238E27FC236}">
              <a16:creationId xmlns:a16="http://schemas.microsoft.com/office/drawing/2014/main" id="{00000000-0008-0000-0500-0000D6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11" name="Text Box 711">
          <a:extLst>
            <a:ext uri="{FF2B5EF4-FFF2-40B4-BE49-F238E27FC236}">
              <a16:creationId xmlns:a16="http://schemas.microsoft.com/office/drawing/2014/main" id="{00000000-0008-0000-0500-0000D7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12" name="Text Box 712">
          <a:extLst>
            <a:ext uri="{FF2B5EF4-FFF2-40B4-BE49-F238E27FC236}">
              <a16:creationId xmlns:a16="http://schemas.microsoft.com/office/drawing/2014/main" id="{00000000-0008-0000-0500-0000D8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13" name="Text Box 713">
          <a:extLst>
            <a:ext uri="{FF2B5EF4-FFF2-40B4-BE49-F238E27FC236}">
              <a16:creationId xmlns:a16="http://schemas.microsoft.com/office/drawing/2014/main" id="{00000000-0008-0000-0500-0000D9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14" name="Text Box 714">
          <a:extLst>
            <a:ext uri="{FF2B5EF4-FFF2-40B4-BE49-F238E27FC236}">
              <a16:creationId xmlns:a16="http://schemas.microsoft.com/office/drawing/2014/main" id="{00000000-0008-0000-0500-0000DA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15" name="Text Box 715">
          <a:extLst>
            <a:ext uri="{FF2B5EF4-FFF2-40B4-BE49-F238E27FC236}">
              <a16:creationId xmlns:a16="http://schemas.microsoft.com/office/drawing/2014/main" id="{00000000-0008-0000-0500-0000DB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16" name="Text Box 716">
          <a:extLst>
            <a:ext uri="{FF2B5EF4-FFF2-40B4-BE49-F238E27FC236}">
              <a16:creationId xmlns:a16="http://schemas.microsoft.com/office/drawing/2014/main" id="{00000000-0008-0000-0500-0000DC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17" name="Text Box 717">
          <a:extLst>
            <a:ext uri="{FF2B5EF4-FFF2-40B4-BE49-F238E27FC236}">
              <a16:creationId xmlns:a16="http://schemas.microsoft.com/office/drawing/2014/main" id="{00000000-0008-0000-0500-0000DD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18" name="Text Box 718">
          <a:extLst>
            <a:ext uri="{FF2B5EF4-FFF2-40B4-BE49-F238E27FC236}">
              <a16:creationId xmlns:a16="http://schemas.microsoft.com/office/drawing/2014/main" id="{00000000-0008-0000-0500-0000DE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19" name="Text Box 719">
          <a:extLst>
            <a:ext uri="{FF2B5EF4-FFF2-40B4-BE49-F238E27FC236}">
              <a16:creationId xmlns:a16="http://schemas.microsoft.com/office/drawing/2014/main" id="{00000000-0008-0000-0500-0000DF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20" name="Text Box 720">
          <a:extLst>
            <a:ext uri="{FF2B5EF4-FFF2-40B4-BE49-F238E27FC236}">
              <a16:creationId xmlns:a16="http://schemas.microsoft.com/office/drawing/2014/main" id="{00000000-0008-0000-0500-0000E0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21" name="Text Box 721">
          <a:extLst>
            <a:ext uri="{FF2B5EF4-FFF2-40B4-BE49-F238E27FC236}">
              <a16:creationId xmlns:a16="http://schemas.microsoft.com/office/drawing/2014/main" id="{00000000-0008-0000-0500-0000E1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22" name="Text Box 722">
          <a:extLst>
            <a:ext uri="{FF2B5EF4-FFF2-40B4-BE49-F238E27FC236}">
              <a16:creationId xmlns:a16="http://schemas.microsoft.com/office/drawing/2014/main" id="{00000000-0008-0000-0500-0000E2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23" name="Text Box 723">
          <a:extLst>
            <a:ext uri="{FF2B5EF4-FFF2-40B4-BE49-F238E27FC236}">
              <a16:creationId xmlns:a16="http://schemas.microsoft.com/office/drawing/2014/main" id="{00000000-0008-0000-0500-0000E3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24" name="Text Box 724">
          <a:extLst>
            <a:ext uri="{FF2B5EF4-FFF2-40B4-BE49-F238E27FC236}">
              <a16:creationId xmlns:a16="http://schemas.microsoft.com/office/drawing/2014/main" id="{00000000-0008-0000-0500-0000E4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25" name="Text Box 725">
          <a:extLst>
            <a:ext uri="{FF2B5EF4-FFF2-40B4-BE49-F238E27FC236}">
              <a16:creationId xmlns:a16="http://schemas.microsoft.com/office/drawing/2014/main" id="{00000000-0008-0000-0500-0000E5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26" name="Text Box 726">
          <a:extLst>
            <a:ext uri="{FF2B5EF4-FFF2-40B4-BE49-F238E27FC236}">
              <a16:creationId xmlns:a16="http://schemas.microsoft.com/office/drawing/2014/main" id="{00000000-0008-0000-0500-0000E6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27" name="Text Box 727">
          <a:extLst>
            <a:ext uri="{FF2B5EF4-FFF2-40B4-BE49-F238E27FC236}">
              <a16:creationId xmlns:a16="http://schemas.microsoft.com/office/drawing/2014/main" id="{00000000-0008-0000-0500-0000E7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28" name="Text Box 728">
          <a:extLst>
            <a:ext uri="{FF2B5EF4-FFF2-40B4-BE49-F238E27FC236}">
              <a16:creationId xmlns:a16="http://schemas.microsoft.com/office/drawing/2014/main" id="{00000000-0008-0000-0500-0000E8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29" name="Text Box 729">
          <a:extLst>
            <a:ext uri="{FF2B5EF4-FFF2-40B4-BE49-F238E27FC236}">
              <a16:creationId xmlns:a16="http://schemas.microsoft.com/office/drawing/2014/main" id="{00000000-0008-0000-0500-0000E9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30" name="Text Box 730">
          <a:extLst>
            <a:ext uri="{FF2B5EF4-FFF2-40B4-BE49-F238E27FC236}">
              <a16:creationId xmlns:a16="http://schemas.microsoft.com/office/drawing/2014/main" id="{00000000-0008-0000-0500-0000EA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31" name="Text Box 731">
          <a:extLst>
            <a:ext uri="{FF2B5EF4-FFF2-40B4-BE49-F238E27FC236}">
              <a16:creationId xmlns:a16="http://schemas.microsoft.com/office/drawing/2014/main" id="{00000000-0008-0000-0500-0000EB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32" name="Text Box 732">
          <a:extLst>
            <a:ext uri="{FF2B5EF4-FFF2-40B4-BE49-F238E27FC236}">
              <a16:creationId xmlns:a16="http://schemas.microsoft.com/office/drawing/2014/main" id="{00000000-0008-0000-0500-0000EC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33" name="Text Box 733">
          <a:extLst>
            <a:ext uri="{FF2B5EF4-FFF2-40B4-BE49-F238E27FC236}">
              <a16:creationId xmlns:a16="http://schemas.microsoft.com/office/drawing/2014/main" id="{00000000-0008-0000-0500-0000ED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34" name="Text Box 734">
          <a:extLst>
            <a:ext uri="{FF2B5EF4-FFF2-40B4-BE49-F238E27FC236}">
              <a16:creationId xmlns:a16="http://schemas.microsoft.com/office/drawing/2014/main" id="{00000000-0008-0000-0500-0000EE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35" name="Text Box 735">
          <a:extLst>
            <a:ext uri="{FF2B5EF4-FFF2-40B4-BE49-F238E27FC236}">
              <a16:creationId xmlns:a16="http://schemas.microsoft.com/office/drawing/2014/main" id="{00000000-0008-0000-0500-0000EF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36" name="Text Box 736">
          <a:extLst>
            <a:ext uri="{FF2B5EF4-FFF2-40B4-BE49-F238E27FC236}">
              <a16:creationId xmlns:a16="http://schemas.microsoft.com/office/drawing/2014/main" id="{00000000-0008-0000-0500-0000F0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37" name="Text Box 737">
          <a:extLst>
            <a:ext uri="{FF2B5EF4-FFF2-40B4-BE49-F238E27FC236}">
              <a16:creationId xmlns:a16="http://schemas.microsoft.com/office/drawing/2014/main" id="{00000000-0008-0000-0500-0000F1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38" name="Text Box 738">
          <a:extLst>
            <a:ext uri="{FF2B5EF4-FFF2-40B4-BE49-F238E27FC236}">
              <a16:creationId xmlns:a16="http://schemas.microsoft.com/office/drawing/2014/main" id="{00000000-0008-0000-0500-0000F2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39" name="Text Box 739">
          <a:extLst>
            <a:ext uri="{FF2B5EF4-FFF2-40B4-BE49-F238E27FC236}">
              <a16:creationId xmlns:a16="http://schemas.microsoft.com/office/drawing/2014/main" id="{00000000-0008-0000-0500-0000F3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40" name="Text Box 740">
          <a:extLst>
            <a:ext uri="{FF2B5EF4-FFF2-40B4-BE49-F238E27FC236}">
              <a16:creationId xmlns:a16="http://schemas.microsoft.com/office/drawing/2014/main" id="{00000000-0008-0000-0500-0000F4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41" name="Text Box 741">
          <a:extLst>
            <a:ext uri="{FF2B5EF4-FFF2-40B4-BE49-F238E27FC236}">
              <a16:creationId xmlns:a16="http://schemas.microsoft.com/office/drawing/2014/main" id="{00000000-0008-0000-0500-0000F5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42" name="Text Box 742">
          <a:extLst>
            <a:ext uri="{FF2B5EF4-FFF2-40B4-BE49-F238E27FC236}">
              <a16:creationId xmlns:a16="http://schemas.microsoft.com/office/drawing/2014/main" id="{00000000-0008-0000-0500-0000F6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43" name="Text Box 743">
          <a:extLst>
            <a:ext uri="{FF2B5EF4-FFF2-40B4-BE49-F238E27FC236}">
              <a16:creationId xmlns:a16="http://schemas.microsoft.com/office/drawing/2014/main" id="{00000000-0008-0000-0500-0000F7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44" name="Text Box 744">
          <a:extLst>
            <a:ext uri="{FF2B5EF4-FFF2-40B4-BE49-F238E27FC236}">
              <a16:creationId xmlns:a16="http://schemas.microsoft.com/office/drawing/2014/main" id="{00000000-0008-0000-0500-0000F8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45" name="Text Box 745">
          <a:extLst>
            <a:ext uri="{FF2B5EF4-FFF2-40B4-BE49-F238E27FC236}">
              <a16:creationId xmlns:a16="http://schemas.microsoft.com/office/drawing/2014/main" id="{00000000-0008-0000-0500-0000F9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46" name="Text Box 746">
          <a:extLst>
            <a:ext uri="{FF2B5EF4-FFF2-40B4-BE49-F238E27FC236}">
              <a16:creationId xmlns:a16="http://schemas.microsoft.com/office/drawing/2014/main" id="{00000000-0008-0000-0500-0000FA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47" name="Text Box 747">
          <a:extLst>
            <a:ext uri="{FF2B5EF4-FFF2-40B4-BE49-F238E27FC236}">
              <a16:creationId xmlns:a16="http://schemas.microsoft.com/office/drawing/2014/main" id="{00000000-0008-0000-0500-0000FB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48" name="Text Box 748">
          <a:extLst>
            <a:ext uri="{FF2B5EF4-FFF2-40B4-BE49-F238E27FC236}">
              <a16:creationId xmlns:a16="http://schemas.microsoft.com/office/drawing/2014/main" id="{00000000-0008-0000-0500-0000FC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49" name="Text Box 749">
          <a:extLst>
            <a:ext uri="{FF2B5EF4-FFF2-40B4-BE49-F238E27FC236}">
              <a16:creationId xmlns:a16="http://schemas.microsoft.com/office/drawing/2014/main" id="{00000000-0008-0000-0500-0000FD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50" name="Text Box 750">
          <a:extLst>
            <a:ext uri="{FF2B5EF4-FFF2-40B4-BE49-F238E27FC236}">
              <a16:creationId xmlns:a16="http://schemas.microsoft.com/office/drawing/2014/main" id="{00000000-0008-0000-0500-0000FE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51" name="Text Box 751">
          <a:extLst>
            <a:ext uri="{FF2B5EF4-FFF2-40B4-BE49-F238E27FC236}">
              <a16:creationId xmlns:a16="http://schemas.microsoft.com/office/drawing/2014/main" id="{00000000-0008-0000-0500-0000FF10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52" name="Text Box 752">
          <a:extLst>
            <a:ext uri="{FF2B5EF4-FFF2-40B4-BE49-F238E27FC236}">
              <a16:creationId xmlns:a16="http://schemas.microsoft.com/office/drawing/2014/main" id="{00000000-0008-0000-0500-000000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53" name="Text Box 753">
          <a:extLst>
            <a:ext uri="{FF2B5EF4-FFF2-40B4-BE49-F238E27FC236}">
              <a16:creationId xmlns:a16="http://schemas.microsoft.com/office/drawing/2014/main" id="{00000000-0008-0000-0500-000001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54" name="Text Box 754">
          <a:extLst>
            <a:ext uri="{FF2B5EF4-FFF2-40B4-BE49-F238E27FC236}">
              <a16:creationId xmlns:a16="http://schemas.microsoft.com/office/drawing/2014/main" id="{00000000-0008-0000-0500-000002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55" name="Text Box 755">
          <a:extLst>
            <a:ext uri="{FF2B5EF4-FFF2-40B4-BE49-F238E27FC236}">
              <a16:creationId xmlns:a16="http://schemas.microsoft.com/office/drawing/2014/main" id="{00000000-0008-0000-0500-000003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56" name="Text Box 756">
          <a:extLst>
            <a:ext uri="{FF2B5EF4-FFF2-40B4-BE49-F238E27FC236}">
              <a16:creationId xmlns:a16="http://schemas.microsoft.com/office/drawing/2014/main" id="{00000000-0008-0000-0500-000004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57" name="Text Box 757">
          <a:extLst>
            <a:ext uri="{FF2B5EF4-FFF2-40B4-BE49-F238E27FC236}">
              <a16:creationId xmlns:a16="http://schemas.microsoft.com/office/drawing/2014/main" id="{00000000-0008-0000-0500-000005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58" name="Text Box 758">
          <a:extLst>
            <a:ext uri="{FF2B5EF4-FFF2-40B4-BE49-F238E27FC236}">
              <a16:creationId xmlns:a16="http://schemas.microsoft.com/office/drawing/2014/main" id="{00000000-0008-0000-0500-000006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59" name="Text Box 759">
          <a:extLst>
            <a:ext uri="{FF2B5EF4-FFF2-40B4-BE49-F238E27FC236}">
              <a16:creationId xmlns:a16="http://schemas.microsoft.com/office/drawing/2014/main" id="{00000000-0008-0000-0500-000007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60" name="Text Box 760">
          <a:extLst>
            <a:ext uri="{FF2B5EF4-FFF2-40B4-BE49-F238E27FC236}">
              <a16:creationId xmlns:a16="http://schemas.microsoft.com/office/drawing/2014/main" id="{00000000-0008-0000-0500-000008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61" name="Text Box 761">
          <a:extLst>
            <a:ext uri="{FF2B5EF4-FFF2-40B4-BE49-F238E27FC236}">
              <a16:creationId xmlns:a16="http://schemas.microsoft.com/office/drawing/2014/main" id="{00000000-0008-0000-0500-000009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62" name="Text Box 762">
          <a:extLst>
            <a:ext uri="{FF2B5EF4-FFF2-40B4-BE49-F238E27FC236}">
              <a16:creationId xmlns:a16="http://schemas.microsoft.com/office/drawing/2014/main" id="{00000000-0008-0000-0500-00000A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63" name="Text Box 763">
          <a:extLst>
            <a:ext uri="{FF2B5EF4-FFF2-40B4-BE49-F238E27FC236}">
              <a16:creationId xmlns:a16="http://schemas.microsoft.com/office/drawing/2014/main" id="{00000000-0008-0000-0500-00000B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64" name="Text Box 764">
          <a:extLst>
            <a:ext uri="{FF2B5EF4-FFF2-40B4-BE49-F238E27FC236}">
              <a16:creationId xmlns:a16="http://schemas.microsoft.com/office/drawing/2014/main" id="{00000000-0008-0000-0500-00000C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65" name="Text Box 765">
          <a:extLst>
            <a:ext uri="{FF2B5EF4-FFF2-40B4-BE49-F238E27FC236}">
              <a16:creationId xmlns:a16="http://schemas.microsoft.com/office/drawing/2014/main" id="{00000000-0008-0000-0500-00000D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66" name="Text Box 766">
          <a:extLst>
            <a:ext uri="{FF2B5EF4-FFF2-40B4-BE49-F238E27FC236}">
              <a16:creationId xmlns:a16="http://schemas.microsoft.com/office/drawing/2014/main" id="{00000000-0008-0000-0500-00000E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67" name="Text Box 767">
          <a:extLst>
            <a:ext uri="{FF2B5EF4-FFF2-40B4-BE49-F238E27FC236}">
              <a16:creationId xmlns:a16="http://schemas.microsoft.com/office/drawing/2014/main" id="{00000000-0008-0000-0500-00000F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68" name="Text Box 768">
          <a:extLst>
            <a:ext uri="{FF2B5EF4-FFF2-40B4-BE49-F238E27FC236}">
              <a16:creationId xmlns:a16="http://schemas.microsoft.com/office/drawing/2014/main" id="{00000000-0008-0000-0500-000010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69" name="Text Box 769">
          <a:extLst>
            <a:ext uri="{FF2B5EF4-FFF2-40B4-BE49-F238E27FC236}">
              <a16:creationId xmlns:a16="http://schemas.microsoft.com/office/drawing/2014/main" id="{00000000-0008-0000-0500-000011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70" name="Text Box 770">
          <a:extLst>
            <a:ext uri="{FF2B5EF4-FFF2-40B4-BE49-F238E27FC236}">
              <a16:creationId xmlns:a16="http://schemas.microsoft.com/office/drawing/2014/main" id="{00000000-0008-0000-0500-000012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71" name="Text Box 771">
          <a:extLst>
            <a:ext uri="{FF2B5EF4-FFF2-40B4-BE49-F238E27FC236}">
              <a16:creationId xmlns:a16="http://schemas.microsoft.com/office/drawing/2014/main" id="{00000000-0008-0000-0500-000013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72" name="Text Box 772">
          <a:extLst>
            <a:ext uri="{FF2B5EF4-FFF2-40B4-BE49-F238E27FC236}">
              <a16:creationId xmlns:a16="http://schemas.microsoft.com/office/drawing/2014/main" id="{00000000-0008-0000-0500-000014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73" name="Text Box 773">
          <a:extLst>
            <a:ext uri="{FF2B5EF4-FFF2-40B4-BE49-F238E27FC236}">
              <a16:creationId xmlns:a16="http://schemas.microsoft.com/office/drawing/2014/main" id="{00000000-0008-0000-0500-000015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74" name="Text Box 774">
          <a:extLst>
            <a:ext uri="{FF2B5EF4-FFF2-40B4-BE49-F238E27FC236}">
              <a16:creationId xmlns:a16="http://schemas.microsoft.com/office/drawing/2014/main" id="{00000000-0008-0000-0500-000016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75" name="Text Box 775">
          <a:extLst>
            <a:ext uri="{FF2B5EF4-FFF2-40B4-BE49-F238E27FC236}">
              <a16:creationId xmlns:a16="http://schemas.microsoft.com/office/drawing/2014/main" id="{00000000-0008-0000-0500-000017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76" name="Text Box 776">
          <a:extLst>
            <a:ext uri="{FF2B5EF4-FFF2-40B4-BE49-F238E27FC236}">
              <a16:creationId xmlns:a16="http://schemas.microsoft.com/office/drawing/2014/main" id="{00000000-0008-0000-0500-000018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77" name="Text Box 777">
          <a:extLst>
            <a:ext uri="{FF2B5EF4-FFF2-40B4-BE49-F238E27FC236}">
              <a16:creationId xmlns:a16="http://schemas.microsoft.com/office/drawing/2014/main" id="{00000000-0008-0000-0500-000019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78" name="Text Box 778">
          <a:extLst>
            <a:ext uri="{FF2B5EF4-FFF2-40B4-BE49-F238E27FC236}">
              <a16:creationId xmlns:a16="http://schemas.microsoft.com/office/drawing/2014/main" id="{00000000-0008-0000-0500-00001A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79" name="Text Box 779">
          <a:extLst>
            <a:ext uri="{FF2B5EF4-FFF2-40B4-BE49-F238E27FC236}">
              <a16:creationId xmlns:a16="http://schemas.microsoft.com/office/drawing/2014/main" id="{00000000-0008-0000-0500-00001B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80" name="Text Box 780">
          <a:extLst>
            <a:ext uri="{FF2B5EF4-FFF2-40B4-BE49-F238E27FC236}">
              <a16:creationId xmlns:a16="http://schemas.microsoft.com/office/drawing/2014/main" id="{00000000-0008-0000-0500-00001C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81" name="Text Box 781">
          <a:extLst>
            <a:ext uri="{FF2B5EF4-FFF2-40B4-BE49-F238E27FC236}">
              <a16:creationId xmlns:a16="http://schemas.microsoft.com/office/drawing/2014/main" id="{00000000-0008-0000-0500-00001D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82" name="Text Box 782">
          <a:extLst>
            <a:ext uri="{FF2B5EF4-FFF2-40B4-BE49-F238E27FC236}">
              <a16:creationId xmlns:a16="http://schemas.microsoft.com/office/drawing/2014/main" id="{00000000-0008-0000-0500-00001E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83" name="Text Box 783">
          <a:extLst>
            <a:ext uri="{FF2B5EF4-FFF2-40B4-BE49-F238E27FC236}">
              <a16:creationId xmlns:a16="http://schemas.microsoft.com/office/drawing/2014/main" id="{00000000-0008-0000-0500-00001F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84" name="Text Box 784">
          <a:extLst>
            <a:ext uri="{FF2B5EF4-FFF2-40B4-BE49-F238E27FC236}">
              <a16:creationId xmlns:a16="http://schemas.microsoft.com/office/drawing/2014/main" id="{00000000-0008-0000-0500-000020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85" name="Text Box 785">
          <a:extLst>
            <a:ext uri="{FF2B5EF4-FFF2-40B4-BE49-F238E27FC236}">
              <a16:creationId xmlns:a16="http://schemas.microsoft.com/office/drawing/2014/main" id="{00000000-0008-0000-0500-000021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86" name="Text Box 786">
          <a:extLst>
            <a:ext uri="{FF2B5EF4-FFF2-40B4-BE49-F238E27FC236}">
              <a16:creationId xmlns:a16="http://schemas.microsoft.com/office/drawing/2014/main" id="{00000000-0008-0000-0500-000022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87" name="Text Box 787">
          <a:extLst>
            <a:ext uri="{FF2B5EF4-FFF2-40B4-BE49-F238E27FC236}">
              <a16:creationId xmlns:a16="http://schemas.microsoft.com/office/drawing/2014/main" id="{00000000-0008-0000-0500-000023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88" name="Text Box 788">
          <a:extLst>
            <a:ext uri="{FF2B5EF4-FFF2-40B4-BE49-F238E27FC236}">
              <a16:creationId xmlns:a16="http://schemas.microsoft.com/office/drawing/2014/main" id="{00000000-0008-0000-0500-000024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89" name="Text Box 789">
          <a:extLst>
            <a:ext uri="{FF2B5EF4-FFF2-40B4-BE49-F238E27FC236}">
              <a16:creationId xmlns:a16="http://schemas.microsoft.com/office/drawing/2014/main" id="{00000000-0008-0000-0500-000025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90" name="Text Box 790">
          <a:extLst>
            <a:ext uri="{FF2B5EF4-FFF2-40B4-BE49-F238E27FC236}">
              <a16:creationId xmlns:a16="http://schemas.microsoft.com/office/drawing/2014/main" id="{00000000-0008-0000-0500-000026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91" name="Text Box 791">
          <a:extLst>
            <a:ext uri="{FF2B5EF4-FFF2-40B4-BE49-F238E27FC236}">
              <a16:creationId xmlns:a16="http://schemas.microsoft.com/office/drawing/2014/main" id="{00000000-0008-0000-0500-000027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92" name="Text Box 792">
          <a:extLst>
            <a:ext uri="{FF2B5EF4-FFF2-40B4-BE49-F238E27FC236}">
              <a16:creationId xmlns:a16="http://schemas.microsoft.com/office/drawing/2014/main" id="{00000000-0008-0000-0500-000028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93" name="Text Box 793">
          <a:extLst>
            <a:ext uri="{FF2B5EF4-FFF2-40B4-BE49-F238E27FC236}">
              <a16:creationId xmlns:a16="http://schemas.microsoft.com/office/drawing/2014/main" id="{00000000-0008-0000-0500-000029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94" name="Text Box 794">
          <a:extLst>
            <a:ext uri="{FF2B5EF4-FFF2-40B4-BE49-F238E27FC236}">
              <a16:creationId xmlns:a16="http://schemas.microsoft.com/office/drawing/2014/main" id="{00000000-0008-0000-0500-00002A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95" name="Text Box 795">
          <a:extLst>
            <a:ext uri="{FF2B5EF4-FFF2-40B4-BE49-F238E27FC236}">
              <a16:creationId xmlns:a16="http://schemas.microsoft.com/office/drawing/2014/main" id="{00000000-0008-0000-0500-00002B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96" name="Text Box 796">
          <a:extLst>
            <a:ext uri="{FF2B5EF4-FFF2-40B4-BE49-F238E27FC236}">
              <a16:creationId xmlns:a16="http://schemas.microsoft.com/office/drawing/2014/main" id="{00000000-0008-0000-0500-00002C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97" name="Text Box 797">
          <a:extLst>
            <a:ext uri="{FF2B5EF4-FFF2-40B4-BE49-F238E27FC236}">
              <a16:creationId xmlns:a16="http://schemas.microsoft.com/office/drawing/2014/main" id="{00000000-0008-0000-0500-00002D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98" name="Text Box 798">
          <a:extLst>
            <a:ext uri="{FF2B5EF4-FFF2-40B4-BE49-F238E27FC236}">
              <a16:creationId xmlns:a16="http://schemas.microsoft.com/office/drawing/2014/main" id="{00000000-0008-0000-0500-00002E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399" name="Text Box 799">
          <a:extLst>
            <a:ext uri="{FF2B5EF4-FFF2-40B4-BE49-F238E27FC236}">
              <a16:creationId xmlns:a16="http://schemas.microsoft.com/office/drawing/2014/main" id="{00000000-0008-0000-0500-00002F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00" name="Text Box 800">
          <a:extLst>
            <a:ext uri="{FF2B5EF4-FFF2-40B4-BE49-F238E27FC236}">
              <a16:creationId xmlns:a16="http://schemas.microsoft.com/office/drawing/2014/main" id="{00000000-0008-0000-0500-000030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01" name="Text Box 801">
          <a:extLst>
            <a:ext uri="{FF2B5EF4-FFF2-40B4-BE49-F238E27FC236}">
              <a16:creationId xmlns:a16="http://schemas.microsoft.com/office/drawing/2014/main" id="{00000000-0008-0000-0500-000031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02" name="Text Box 802">
          <a:extLst>
            <a:ext uri="{FF2B5EF4-FFF2-40B4-BE49-F238E27FC236}">
              <a16:creationId xmlns:a16="http://schemas.microsoft.com/office/drawing/2014/main" id="{00000000-0008-0000-0500-000032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03" name="Text Box 803">
          <a:extLst>
            <a:ext uri="{FF2B5EF4-FFF2-40B4-BE49-F238E27FC236}">
              <a16:creationId xmlns:a16="http://schemas.microsoft.com/office/drawing/2014/main" id="{00000000-0008-0000-0500-000033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04" name="Text Box 804">
          <a:extLst>
            <a:ext uri="{FF2B5EF4-FFF2-40B4-BE49-F238E27FC236}">
              <a16:creationId xmlns:a16="http://schemas.microsoft.com/office/drawing/2014/main" id="{00000000-0008-0000-0500-000034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05" name="Text Box 805">
          <a:extLst>
            <a:ext uri="{FF2B5EF4-FFF2-40B4-BE49-F238E27FC236}">
              <a16:creationId xmlns:a16="http://schemas.microsoft.com/office/drawing/2014/main" id="{00000000-0008-0000-0500-000035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06" name="Text Box 806">
          <a:extLst>
            <a:ext uri="{FF2B5EF4-FFF2-40B4-BE49-F238E27FC236}">
              <a16:creationId xmlns:a16="http://schemas.microsoft.com/office/drawing/2014/main" id="{00000000-0008-0000-0500-000036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07" name="Text Box 807">
          <a:extLst>
            <a:ext uri="{FF2B5EF4-FFF2-40B4-BE49-F238E27FC236}">
              <a16:creationId xmlns:a16="http://schemas.microsoft.com/office/drawing/2014/main" id="{00000000-0008-0000-0500-000037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08" name="Text Box 808">
          <a:extLst>
            <a:ext uri="{FF2B5EF4-FFF2-40B4-BE49-F238E27FC236}">
              <a16:creationId xmlns:a16="http://schemas.microsoft.com/office/drawing/2014/main" id="{00000000-0008-0000-0500-000038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09" name="Text Box 809">
          <a:extLst>
            <a:ext uri="{FF2B5EF4-FFF2-40B4-BE49-F238E27FC236}">
              <a16:creationId xmlns:a16="http://schemas.microsoft.com/office/drawing/2014/main" id="{00000000-0008-0000-0500-000039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10" name="Text Box 810">
          <a:extLst>
            <a:ext uri="{FF2B5EF4-FFF2-40B4-BE49-F238E27FC236}">
              <a16:creationId xmlns:a16="http://schemas.microsoft.com/office/drawing/2014/main" id="{00000000-0008-0000-0500-00003A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11" name="Text Box 811">
          <a:extLst>
            <a:ext uri="{FF2B5EF4-FFF2-40B4-BE49-F238E27FC236}">
              <a16:creationId xmlns:a16="http://schemas.microsoft.com/office/drawing/2014/main" id="{00000000-0008-0000-0500-00003B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12" name="Text Box 812">
          <a:extLst>
            <a:ext uri="{FF2B5EF4-FFF2-40B4-BE49-F238E27FC236}">
              <a16:creationId xmlns:a16="http://schemas.microsoft.com/office/drawing/2014/main" id="{00000000-0008-0000-0500-00003C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13" name="Text Box 813">
          <a:extLst>
            <a:ext uri="{FF2B5EF4-FFF2-40B4-BE49-F238E27FC236}">
              <a16:creationId xmlns:a16="http://schemas.microsoft.com/office/drawing/2014/main" id="{00000000-0008-0000-0500-00003D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14" name="Text Box 814">
          <a:extLst>
            <a:ext uri="{FF2B5EF4-FFF2-40B4-BE49-F238E27FC236}">
              <a16:creationId xmlns:a16="http://schemas.microsoft.com/office/drawing/2014/main" id="{00000000-0008-0000-0500-00003E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15" name="Text Box 815">
          <a:extLst>
            <a:ext uri="{FF2B5EF4-FFF2-40B4-BE49-F238E27FC236}">
              <a16:creationId xmlns:a16="http://schemas.microsoft.com/office/drawing/2014/main" id="{00000000-0008-0000-0500-00003F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16" name="Text Box 816">
          <a:extLst>
            <a:ext uri="{FF2B5EF4-FFF2-40B4-BE49-F238E27FC236}">
              <a16:creationId xmlns:a16="http://schemas.microsoft.com/office/drawing/2014/main" id="{00000000-0008-0000-0500-000040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17" name="Text Box 817">
          <a:extLst>
            <a:ext uri="{FF2B5EF4-FFF2-40B4-BE49-F238E27FC236}">
              <a16:creationId xmlns:a16="http://schemas.microsoft.com/office/drawing/2014/main" id="{00000000-0008-0000-0500-000041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18" name="Text Box 818">
          <a:extLst>
            <a:ext uri="{FF2B5EF4-FFF2-40B4-BE49-F238E27FC236}">
              <a16:creationId xmlns:a16="http://schemas.microsoft.com/office/drawing/2014/main" id="{00000000-0008-0000-0500-000042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19" name="Text Box 819">
          <a:extLst>
            <a:ext uri="{FF2B5EF4-FFF2-40B4-BE49-F238E27FC236}">
              <a16:creationId xmlns:a16="http://schemas.microsoft.com/office/drawing/2014/main" id="{00000000-0008-0000-0500-000043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20" name="Text Box 820">
          <a:extLst>
            <a:ext uri="{FF2B5EF4-FFF2-40B4-BE49-F238E27FC236}">
              <a16:creationId xmlns:a16="http://schemas.microsoft.com/office/drawing/2014/main" id="{00000000-0008-0000-0500-000044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21" name="Text Box 821">
          <a:extLst>
            <a:ext uri="{FF2B5EF4-FFF2-40B4-BE49-F238E27FC236}">
              <a16:creationId xmlns:a16="http://schemas.microsoft.com/office/drawing/2014/main" id="{00000000-0008-0000-0500-000045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22" name="Text Box 822">
          <a:extLst>
            <a:ext uri="{FF2B5EF4-FFF2-40B4-BE49-F238E27FC236}">
              <a16:creationId xmlns:a16="http://schemas.microsoft.com/office/drawing/2014/main" id="{00000000-0008-0000-0500-000046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23" name="Text Box 823">
          <a:extLst>
            <a:ext uri="{FF2B5EF4-FFF2-40B4-BE49-F238E27FC236}">
              <a16:creationId xmlns:a16="http://schemas.microsoft.com/office/drawing/2014/main" id="{00000000-0008-0000-0500-000047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24" name="Text Box 824">
          <a:extLst>
            <a:ext uri="{FF2B5EF4-FFF2-40B4-BE49-F238E27FC236}">
              <a16:creationId xmlns:a16="http://schemas.microsoft.com/office/drawing/2014/main" id="{00000000-0008-0000-0500-000048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25" name="Text Box 825">
          <a:extLst>
            <a:ext uri="{FF2B5EF4-FFF2-40B4-BE49-F238E27FC236}">
              <a16:creationId xmlns:a16="http://schemas.microsoft.com/office/drawing/2014/main" id="{00000000-0008-0000-0500-000049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26" name="Text Box 826">
          <a:extLst>
            <a:ext uri="{FF2B5EF4-FFF2-40B4-BE49-F238E27FC236}">
              <a16:creationId xmlns:a16="http://schemas.microsoft.com/office/drawing/2014/main" id="{00000000-0008-0000-0500-00004A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27" name="Text Box 827">
          <a:extLst>
            <a:ext uri="{FF2B5EF4-FFF2-40B4-BE49-F238E27FC236}">
              <a16:creationId xmlns:a16="http://schemas.microsoft.com/office/drawing/2014/main" id="{00000000-0008-0000-0500-00004B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28" name="Text Box 828">
          <a:extLst>
            <a:ext uri="{FF2B5EF4-FFF2-40B4-BE49-F238E27FC236}">
              <a16:creationId xmlns:a16="http://schemas.microsoft.com/office/drawing/2014/main" id="{00000000-0008-0000-0500-00004C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29" name="Text Box 829">
          <a:extLst>
            <a:ext uri="{FF2B5EF4-FFF2-40B4-BE49-F238E27FC236}">
              <a16:creationId xmlns:a16="http://schemas.microsoft.com/office/drawing/2014/main" id="{00000000-0008-0000-0500-00004D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30" name="Text Box 830">
          <a:extLst>
            <a:ext uri="{FF2B5EF4-FFF2-40B4-BE49-F238E27FC236}">
              <a16:creationId xmlns:a16="http://schemas.microsoft.com/office/drawing/2014/main" id="{00000000-0008-0000-0500-00004E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31" name="Text Box 831">
          <a:extLst>
            <a:ext uri="{FF2B5EF4-FFF2-40B4-BE49-F238E27FC236}">
              <a16:creationId xmlns:a16="http://schemas.microsoft.com/office/drawing/2014/main" id="{00000000-0008-0000-0500-00004F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32" name="Text Box 832">
          <a:extLst>
            <a:ext uri="{FF2B5EF4-FFF2-40B4-BE49-F238E27FC236}">
              <a16:creationId xmlns:a16="http://schemas.microsoft.com/office/drawing/2014/main" id="{00000000-0008-0000-0500-000050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33" name="Text Box 833">
          <a:extLst>
            <a:ext uri="{FF2B5EF4-FFF2-40B4-BE49-F238E27FC236}">
              <a16:creationId xmlns:a16="http://schemas.microsoft.com/office/drawing/2014/main" id="{00000000-0008-0000-0500-000051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34" name="Text Box 834">
          <a:extLst>
            <a:ext uri="{FF2B5EF4-FFF2-40B4-BE49-F238E27FC236}">
              <a16:creationId xmlns:a16="http://schemas.microsoft.com/office/drawing/2014/main" id="{00000000-0008-0000-0500-000052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35" name="Text Box 835">
          <a:extLst>
            <a:ext uri="{FF2B5EF4-FFF2-40B4-BE49-F238E27FC236}">
              <a16:creationId xmlns:a16="http://schemas.microsoft.com/office/drawing/2014/main" id="{00000000-0008-0000-0500-000053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36" name="Text Box 836">
          <a:extLst>
            <a:ext uri="{FF2B5EF4-FFF2-40B4-BE49-F238E27FC236}">
              <a16:creationId xmlns:a16="http://schemas.microsoft.com/office/drawing/2014/main" id="{00000000-0008-0000-0500-000054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37" name="Text Box 837">
          <a:extLst>
            <a:ext uri="{FF2B5EF4-FFF2-40B4-BE49-F238E27FC236}">
              <a16:creationId xmlns:a16="http://schemas.microsoft.com/office/drawing/2014/main" id="{00000000-0008-0000-0500-000055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38" name="Text Box 838">
          <a:extLst>
            <a:ext uri="{FF2B5EF4-FFF2-40B4-BE49-F238E27FC236}">
              <a16:creationId xmlns:a16="http://schemas.microsoft.com/office/drawing/2014/main" id="{00000000-0008-0000-0500-000056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39" name="Text Box 839">
          <a:extLst>
            <a:ext uri="{FF2B5EF4-FFF2-40B4-BE49-F238E27FC236}">
              <a16:creationId xmlns:a16="http://schemas.microsoft.com/office/drawing/2014/main" id="{00000000-0008-0000-0500-000057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40" name="Text Box 840">
          <a:extLst>
            <a:ext uri="{FF2B5EF4-FFF2-40B4-BE49-F238E27FC236}">
              <a16:creationId xmlns:a16="http://schemas.microsoft.com/office/drawing/2014/main" id="{00000000-0008-0000-0500-000058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41" name="Text Box 841">
          <a:extLst>
            <a:ext uri="{FF2B5EF4-FFF2-40B4-BE49-F238E27FC236}">
              <a16:creationId xmlns:a16="http://schemas.microsoft.com/office/drawing/2014/main" id="{00000000-0008-0000-0500-000059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42" name="Text Box 842">
          <a:extLst>
            <a:ext uri="{FF2B5EF4-FFF2-40B4-BE49-F238E27FC236}">
              <a16:creationId xmlns:a16="http://schemas.microsoft.com/office/drawing/2014/main" id="{00000000-0008-0000-0500-00005A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43" name="Text Box 843">
          <a:extLst>
            <a:ext uri="{FF2B5EF4-FFF2-40B4-BE49-F238E27FC236}">
              <a16:creationId xmlns:a16="http://schemas.microsoft.com/office/drawing/2014/main" id="{00000000-0008-0000-0500-00005B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44" name="Text Box 844">
          <a:extLst>
            <a:ext uri="{FF2B5EF4-FFF2-40B4-BE49-F238E27FC236}">
              <a16:creationId xmlns:a16="http://schemas.microsoft.com/office/drawing/2014/main" id="{00000000-0008-0000-0500-00005C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45" name="Text Box 845">
          <a:extLst>
            <a:ext uri="{FF2B5EF4-FFF2-40B4-BE49-F238E27FC236}">
              <a16:creationId xmlns:a16="http://schemas.microsoft.com/office/drawing/2014/main" id="{00000000-0008-0000-0500-00005D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46" name="Text Box 846">
          <a:extLst>
            <a:ext uri="{FF2B5EF4-FFF2-40B4-BE49-F238E27FC236}">
              <a16:creationId xmlns:a16="http://schemas.microsoft.com/office/drawing/2014/main" id="{00000000-0008-0000-0500-00005E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47" name="Text Box 847">
          <a:extLst>
            <a:ext uri="{FF2B5EF4-FFF2-40B4-BE49-F238E27FC236}">
              <a16:creationId xmlns:a16="http://schemas.microsoft.com/office/drawing/2014/main" id="{00000000-0008-0000-0500-00005F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48" name="Text Box 848">
          <a:extLst>
            <a:ext uri="{FF2B5EF4-FFF2-40B4-BE49-F238E27FC236}">
              <a16:creationId xmlns:a16="http://schemas.microsoft.com/office/drawing/2014/main" id="{00000000-0008-0000-0500-000060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49" name="Text Box 849">
          <a:extLst>
            <a:ext uri="{FF2B5EF4-FFF2-40B4-BE49-F238E27FC236}">
              <a16:creationId xmlns:a16="http://schemas.microsoft.com/office/drawing/2014/main" id="{00000000-0008-0000-0500-000061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50" name="Text Box 850">
          <a:extLst>
            <a:ext uri="{FF2B5EF4-FFF2-40B4-BE49-F238E27FC236}">
              <a16:creationId xmlns:a16="http://schemas.microsoft.com/office/drawing/2014/main" id="{00000000-0008-0000-0500-000062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51" name="Text Box 851">
          <a:extLst>
            <a:ext uri="{FF2B5EF4-FFF2-40B4-BE49-F238E27FC236}">
              <a16:creationId xmlns:a16="http://schemas.microsoft.com/office/drawing/2014/main" id="{00000000-0008-0000-0500-000063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52" name="Text Box 852">
          <a:extLst>
            <a:ext uri="{FF2B5EF4-FFF2-40B4-BE49-F238E27FC236}">
              <a16:creationId xmlns:a16="http://schemas.microsoft.com/office/drawing/2014/main" id="{00000000-0008-0000-0500-000064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53" name="Text Box 853">
          <a:extLst>
            <a:ext uri="{FF2B5EF4-FFF2-40B4-BE49-F238E27FC236}">
              <a16:creationId xmlns:a16="http://schemas.microsoft.com/office/drawing/2014/main" id="{00000000-0008-0000-0500-000065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54" name="Text Box 854">
          <a:extLst>
            <a:ext uri="{FF2B5EF4-FFF2-40B4-BE49-F238E27FC236}">
              <a16:creationId xmlns:a16="http://schemas.microsoft.com/office/drawing/2014/main" id="{00000000-0008-0000-0500-000066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55" name="Text Box 855">
          <a:extLst>
            <a:ext uri="{FF2B5EF4-FFF2-40B4-BE49-F238E27FC236}">
              <a16:creationId xmlns:a16="http://schemas.microsoft.com/office/drawing/2014/main" id="{00000000-0008-0000-0500-000067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56" name="Text Box 856">
          <a:extLst>
            <a:ext uri="{FF2B5EF4-FFF2-40B4-BE49-F238E27FC236}">
              <a16:creationId xmlns:a16="http://schemas.microsoft.com/office/drawing/2014/main" id="{00000000-0008-0000-0500-000068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57" name="Text Box 857">
          <a:extLst>
            <a:ext uri="{FF2B5EF4-FFF2-40B4-BE49-F238E27FC236}">
              <a16:creationId xmlns:a16="http://schemas.microsoft.com/office/drawing/2014/main" id="{00000000-0008-0000-0500-000069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58" name="Text Box 858">
          <a:extLst>
            <a:ext uri="{FF2B5EF4-FFF2-40B4-BE49-F238E27FC236}">
              <a16:creationId xmlns:a16="http://schemas.microsoft.com/office/drawing/2014/main" id="{00000000-0008-0000-0500-00006A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59" name="Text Box 859">
          <a:extLst>
            <a:ext uri="{FF2B5EF4-FFF2-40B4-BE49-F238E27FC236}">
              <a16:creationId xmlns:a16="http://schemas.microsoft.com/office/drawing/2014/main" id="{00000000-0008-0000-0500-00006B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60" name="Text Box 860">
          <a:extLst>
            <a:ext uri="{FF2B5EF4-FFF2-40B4-BE49-F238E27FC236}">
              <a16:creationId xmlns:a16="http://schemas.microsoft.com/office/drawing/2014/main" id="{00000000-0008-0000-0500-00006C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61" name="Text Box 861">
          <a:extLst>
            <a:ext uri="{FF2B5EF4-FFF2-40B4-BE49-F238E27FC236}">
              <a16:creationId xmlns:a16="http://schemas.microsoft.com/office/drawing/2014/main" id="{00000000-0008-0000-0500-00006D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62" name="Text Box 862">
          <a:extLst>
            <a:ext uri="{FF2B5EF4-FFF2-40B4-BE49-F238E27FC236}">
              <a16:creationId xmlns:a16="http://schemas.microsoft.com/office/drawing/2014/main" id="{00000000-0008-0000-0500-00006E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63" name="Text Box 863">
          <a:extLst>
            <a:ext uri="{FF2B5EF4-FFF2-40B4-BE49-F238E27FC236}">
              <a16:creationId xmlns:a16="http://schemas.microsoft.com/office/drawing/2014/main" id="{00000000-0008-0000-0500-00006F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64" name="Text Box 864">
          <a:extLst>
            <a:ext uri="{FF2B5EF4-FFF2-40B4-BE49-F238E27FC236}">
              <a16:creationId xmlns:a16="http://schemas.microsoft.com/office/drawing/2014/main" id="{00000000-0008-0000-0500-000070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65" name="Text Box 865">
          <a:extLst>
            <a:ext uri="{FF2B5EF4-FFF2-40B4-BE49-F238E27FC236}">
              <a16:creationId xmlns:a16="http://schemas.microsoft.com/office/drawing/2014/main" id="{00000000-0008-0000-0500-000071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66" name="Text Box 866">
          <a:extLst>
            <a:ext uri="{FF2B5EF4-FFF2-40B4-BE49-F238E27FC236}">
              <a16:creationId xmlns:a16="http://schemas.microsoft.com/office/drawing/2014/main" id="{00000000-0008-0000-0500-000072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67" name="Text Box 867">
          <a:extLst>
            <a:ext uri="{FF2B5EF4-FFF2-40B4-BE49-F238E27FC236}">
              <a16:creationId xmlns:a16="http://schemas.microsoft.com/office/drawing/2014/main" id="{00000000-0008-0000-0500-000073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68" name="Text Box 868">
          <a:extLst>
            <a:ext uri="{FF2B5EF4-FFF2-40B4-BE49-F238E27FC236}">
              <a16:creationId xmlns:a16="http://schemas.microsoft.com/office/drawing/2014/main" id="{00000000-0008-0000-0500-000074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69" name="Text Box 869">
          <a:extLst>
            <a:ext uri="{FF2B5EF4-FFF2-40B4-BE49-F238E27FC236}">
              <a16:creationId xmlns:a16="http://schemas.microsoft.com/office/drawing/2014/main" id="{00000000-0008-0000-0500-000075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70" name="Text Box 870">
          <a:extLst>
            <a:ext uri="{FF2B5EF4-FFF2-40B4-BE49-F238E27FC236}">
              <a16:creationId xmlns:a16="http://schemas.microsoft.com/office/drawing/2014/main" id="{00000000-0008-0000-0500-000076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71" name="Text Box 871">
          <a:extLst>
            <a:ext uri="{FF2B5EF4-FFF2-40B4-BE49-F238E27FC236}">
              <a16:creationId xmlns:a16="http://schemas.microsoft.com/office/drawing/2014/main" id="{00000000-0008-0000-0500-000077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72" name="Text Box 872">
          <a:extLst>
            <a:ext uri="{FF2B5EF4-FFF2-40B4-BE49-F238E27FC236}">
              <a16:creationId xmlns:a16="http://schemas.microsoft.com/office/drawing/2014/main" id="{00000000-0008-0000-0500-000078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73" name="Text Box 873">
          <a:extLst>
            <a:ext uri="{FF2B5EF4-FFF2-40B4-BE49-F238E27FC236}">
              <a16:creationId xmlns:a16="http://schemas.microsoft.com/office/drawing/2014/main" id="{00000000-0008-0000-0500-000079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74" name="Text Box 874">
          <a:extLst>
            <a:ext uri="{FF2B5EF4-FFF2-40B4-BE49-F238E27FC236}">
              <a16:creationId xmlns:a16="http://schemas.microsoft.com/office/drawing/2014/main" id="{00000000-0008-0000-0500-00007A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75" name="Text Box 875">
          <a:extLst>
            <a:ext uri="{FF2B5EF4-FFF2-40B4-BE49-F238E27FC236}">
              <a16:creationId xmlns:a16="http://schemas.microsoft.com/office/drawing/2014/main" id="{00000000-0008-0000-0500-00007B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76" name="Text Box 876">
          <a:extLst>
            <a:ext uri="{FF2B5EF4-FFF2-40B4-BE49-F238E27FC236}">
              <a16:creationId xmlns:a16="http://schemas.microsoft.com/office/drawing/2014/main" id="{00000000-0008-0000-0500-00007C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77" name="Text Box 877">
          <a:extLst>
            <a:ext uri="{FF2B5EF4-FFF2-40B4-BE49-F238E27FC236}">
              <a16:creationId xmlns:a16="http://schemas.microsoft.com/office/drawing/2014/main" id="{00000000-0008-0000-0500-00007D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78" name="Text Box 878">
          <a:extLst>
            <a:ext uri="{FF2B5EF4-FFF2-40B4-BE49-F238E27FC236}">
              <a16:creationId xmlns:a16="http://schemas.microsoft.com/office/drawing/2014/main" id="{00000000-0008-0000-0500-00007E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79" name="Text Box 879">
          <a:extLst>
            <a:ext uri="{FF2B5EF4-FFF2-40B4-BE49-F238E27FC236}">
              <a16:creationId xmlns:a16="http://schemas.microsoft.com/office/drawing/2014/main" id="{00000000-0008-0000-0500-00007F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80" name="Text Box 880">
          <a:extLst>
            <a:ext uri="{FF2B5EF4-FFF2-40B4-BE49-F238E27FC236}">
              <a16:creationId xmlns:a16="http://schemas.microsoft.com/office/drawing/2014/main" id="{00000000-0008-0000-0500-000080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81" name="Text Box 881">
          <a:extLst>
            <a:ext uri="{FF2B5EF4-FFF2-40B4-BE49-F238E27FC236}">
              <a16:creationId xmlns:a16="http://schemas.microsoft.com/office/drawing/2014/main" id="{00000000-0008-0000-0500-000081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82" name="Text Box 882">
          <a:extLst>
            <a:ext uri="{FF2B5EF4-FFF2-40B4-BE49-F238E27FC236}">
              <a16:creationId xmlns:a16="http://schemas.microsoft.com/office/drawing/2014/main" id="{00000000-0008-0000-0500-000082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83" name="Text Box 883">
          <a:extLst>
            <a:ext uri="{FF2B5EF4-FFF2-40B4-BE49-F238E27FC236}">
              <a16:creationId xmlns:a16="http://schemas.microsoft.com/office/drawing/2014/main" id="{00000000-0008-0000-0500-000083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84" name="Text Box 884">
          <a:extLst>
            <a:ext uri="{FF2B5EF4-FFF2-40B4-BE49-F238E27FC236}">
              <a16:creationId xmlns:a16="http://schemas.microsoft.com/office/drawing/2014/main" id="{00000000-0008-0000-0500-000084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85" name="Text Box 885">
          <a:extLst>
            <a:ext uri="{FF2B5EF4-FFF2-40B4-BE49-F238E27FC236}">
              <a16:creationId xmlns:a16="http://schemas.microsoft.com/office/drawing/2014/main" id="{00000000-0008-0000-0500-000085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86" name="Text Box 886">
          <a:extLst>
            <a:ext uri="{FF2B5EF4-FFF2-40B4-BE49-F238E27FC236}">
              <a16:creationId xmlns:a16="http://schemas.microsoft.com/office/drawing/2014/main" id="{00000000-0008-0000-0500-000086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87" name="Text Box 887">
          <a:extLst>
            <a:ext uri="{FF2B5EF4-FFF2-40B4-BE49-F238E27FC236}">
              <a16:creationId xmlns:a16="http://schemas.microsoft.com/office/drawing/2014/main" id="{00000000-0008-0000-0500-000087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88" name="Text Box 888">
          <a:extLst>
            <a:ext uri="{FF2B5EF4-FFF2-40B4-BE49-F238E27FC236}">
              <a16:creationId xmlns:a16="http://schemas.microsoft.com/office/drawing/2014/main" id="{00000000-0008-0000-0500-000088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89" name="Text Box 889">
          <a:extLst>
            <a:ext uri="{FF2B5EF4-FFF2-40B4-BE49-F238E27FC236}">
              <a16:creationId xmlns:a16="http://schemas.microsoft.com/office/drawing/2014/main" id="{00000000-0008-0000-0500-000089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90" name="Text Box 890">
          <a:extLst>
            <a:ext uri="{FF2B5EF4-FFF2-40B4-BE49-F238E27FC236}">
              <a16:creationId xmlns:a16="http://schemas.microsoft.com/office/drawing/2014/main" id="{00000000-0008-0000-0500-00008A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91" name="Text Box 891">
          <a:extLst>
            <a:ext uri="{FF2B5EF4-FFF2-40B4-BE49-F238E27FC236}">
              <a16:creationId xmlns:a16="http://schemas.microsoft.com/office/drawing/2014/main" id="{00000000-0008-0000-0500-00008B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92" name="Text Box 892">
          <a:extLst>
            <a:ext uri="{FF2B5EF4-FFF2-40B4-BE49-F238E27FC236}">
              <a16:creationId xmlns:a16="http://schemas.microsoft.com/office/drawing/2014/main" id="{00000000-0008-0000-0500-00008C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93" name="Text Box 893">
          <a:extLst>
            <a:ext uri="{FF2B5EF4-FFF2-40B4-BE49-F238E27FC236}">
              <a16:creationId xmlns:a16="http://schemas.microsoft.com/office/drawing/2014/main" id="{00000000-0008-0000-0500-00008D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94" name="Text Box 894">
          <a:extLst>
            <a:ext uri="{FF2B5EF4-FFF2-40B4-BE49-F238E27FC236}">
              <a16:creationId xmlns:a16="http://schemas.microsoft.com/office/drawing/2014/main" id="{00000000-0008-0000-0500-00008E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95" name="Text Box 895">
          <a:extLst>
            <a:ext uri="{FF2B5EF4-FFF2-40B4-BE49-F238E27FC236}">
              <a16:creationId xmlns:a16="http://schemas.microsoft.com/office/drawing/2014/main" id="{00000000-0008-0000-0500-00008F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96" name="Text Box 896">
          <a:extLst>
            <a:ext uri="{FF2B5EF4-FFF2-40B4-BE49-F238E27FC236}">
              <a16:creationId xmlns:a16="http://schemas.microsoft.com/office/drawing/2014/main" id="{00000000-0008-0000-0500-000090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97" name="Text Box 897">
          <a:extLst>
            <a:ext uri="{FF2B5EF4-FFF2-40B4-BE49-F238E27FC236}">
              <a16:creationId xmlns:a16="http://schemas.microsoft.com/office/drawing/2014/main" id="{00000000-0008-0000-0500-000091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98" name="Text Box 898">
          <a:extLst>
            <a:ext uri="{FF2B5EF4-FFF2-40B4-BE49-F238E27FC236}">
              <a16:creationId xmlns:a16="http://schemas.microsoft.com/office/drawing/2014/main" id="{00000000-0008-0000-0500-000092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499" name="Text Box 899">
          <a:extLst>
            <a:ext uri="{FF2B5EF4-FFF2-40B4-BE49-F238E27FC236}">
              <a16:creationId xmlns:a16="http://schemas.microsoft.com/office/drawing/2014/main" id="{00000000-0008-0000-0500-000093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2</xdr:col>
      <xdr:colOff>0</xdr:colOff>
      <xdr:row>85</xdr:row>
      <xdr:rowOff>0</xdr:rowOff>
    </xdr:from>
    <xdr:to>
      <xdr:col>2</xdr:col>
      <xdr:colOff>76200</xdr:colOff>
      <xdr:row>85</xdr:row>
      <xdr:rowOff>206375</xdr:rowOff>
    </xdr:to>
    <xdr:sp macro="" textlink="">
      <xdr:nvSpPr>
        <xdr:cNvPr id="4500" name="Text Box 900">
          <a:extLst>
            <a:ext uri="{FF2B5EF4-FFF2-40B4-BE49-F238E27FC236}">
              <a16:creationId xmlns:a16="http://schemas.microsoft.com/office/drawing/2014/main" id="{00000000-0008-0000-0500-000094110000}"/>
            </a:ext>
          </a:extLst>
        </xdr:cNvPr>
        <xdr:cNvSpPr txBox="1">
          <a:spLocks noChangeArrowheads="1"/>
        </xdr:cNvSpPr>
      </xdr:nvSpPr>
      <xdr:spPr>
        <a:xfrm>
          <a:off x="102235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01" name="Text Box 4500">
          <a:extLst>
            <a:ext uri="{FF2B5EF4-FFF2-40B4-BE49-F238E27FC236}">
              <a16:creationId xmlns:a16="http://schemas.microsoft.com/office/drawing/2014/main" id="{00000000-0008-0000-0500-000095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02" name="Text Box 4501">
          <a:extLst>
            <a:ext uri="{FF2B5EF4-FFF2-40B4-BE49-F238E27FC236}">
              <a16:creationId xmlns:a16="http://schemas.microsoft.com/office/drawing/2014/main" id="{00000000-0008-0000-0500-000096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03" name="Text Box 4502">
          <a:extLst>
            <a:ext uri="{FF2B5EF4-FFF2-40B4-BE49-F238E27FC236}">
              <a16:creationId xmlns:a16="http://schemas.microsoft.com/office/drawing/2014/main" id="{00000000-0008-0000-0500-000097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04" name="Text Box 4503">
          <a:extLst>
            <a:ext uri="{FF2B5EF4-FFF2-40B4-BE49-F238E27FC236}">
              <a16:creationId xmlns:a16="http://schemas.microsoft.com/office/drawing/2014/main" id="{00000000-0008-0000-0500-000098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05" name="Text Box 4504">
          <a:extLst>
            <a:ext uri="{FF2B5EF4-FFF2-40B4-BE49-F238E27FC236}">
              <a16:creationId xmlns:a16="http://schemas.microsoft.com/office/drawing/2014/main" id="{00000000-0008-0000-0500-000099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06" name="Text Box 4505">
          <a:extLst>
            <a:ext uri="{FF2B5EF4-FFF2-40B4-BE49-F238E27FC236}">
              <a16:creationId xmlns:a16="http://schemas.microsoft.com/office/drawing/2014/main" id="{00000000-0008-0000-0500-00009A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07" name="Text Box 4506">
          <a:extLst>
            <a:ext uri="{FF2B5EF4-FFF2-40B4-BE49-F238E27FC236}">
              <a16:creationId xmlns:a16="http://schemas.microsoft.com/office/drawing/2014/main" id="{00000000-0008-0000-0500-00009B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08" name="Text Box 4507">
          <a:extLst>
            <a:ext uri="{FF2B5EF4-FFF2-40B4-BE49-F238E27FC236}">
              <a16:creationId xmlns:a16="http://schemas.microsoft.com/office/drawing/2014/main" id="{00000000-0008-0000-0500-00009C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09" name="Text Box 4508">
          <a:extLst>
            <a:ext uri="{FF2B5EF4-FFF2-40B4-BE49-F238E27FC236}">
              <a16:creationId xmlns:a16="http://schemas.microsoft.com/office/drawing/2014/main" id="{00000000-0008-0000-0500-00009D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10" name="Text Box 4509">
          <a:extLst>
            <a:ext uri="{FF2B5EF4-FFF2-40B4-BE49-F238E27FC236}">
              <a16:creationId xmlns:a16="http://schemas.microsoft.com/office/drawing/2014/main" id="{00000000-0008-0000-0500-00009E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11" name="Text Box 4510">
          <a:extLst>
            <a:ext uri="{FF2B5EF4-FFF2-40B4-BE49-F238E27FC236}">
              <a16:creationId xmlns:a16="http://schemas.microsoft.com/office/drawing/2014/main" id="{00000000-0008-0000-0500-00009F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12" name="Text Box 4511">
          <a:extLst>
            <a:ext uri="{FF2B5EF4-FFF2-40B4-BE49-F238E27FC236}">
              <a16:creationId xmlns:a16="http://schemas.microsoft.com/office/drawing/2014/main" id="{00000000-0008-0000-0500-0000A0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13" name="Text Box 4512">
          <a:extLst>
            <a:ext uri="{FF2B5EF4-FFF2-40B4-BE49-F238E27FC236}">
              <a16:creationId xmlns:a16="http://schemas.microsoft.com/office/drawing/2014/main" id="{00000000-0008-0000-0500-0000A1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14" name="Text Box 4513">
          <a:extLst>
            <a:ext uri="{FF2B5EF4-FFF2-40B4-BE49-F238E27FC236}">
              <a16:creationId xmlns:a16="http://schemas.microsoft.com/office/drawing/2014/main" id="{00000000-0008-0000-0500-0000A2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15" name="Text Box 4514">
          <a:extLst>
            <a:ext uri="{FF2B5EF4-FFF2-40B4-BE49-F238E27FC236}">
              <a16:creationId xmlns:a16="http://schemas.microsoft.com/office/drawing/2014/main" id="{00000000-0008-0000-0500-0000A3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16" name="Text Box 4515">
          <a:extLst>
            <a:ext uri="{FF2B5EF4-FFF2-40B4-BE49-F238E27FC236}">
              <a16:creationId xmlns:a16="http://schemas.microsoft.com/office/drawing/2014/main" id="{00000000-0008-0000-0500-0000A4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17" name="Text Box 4516">
          <a:extLst>
            <a:ext uri="{FF2B5EF4-FFF2-40B4-BE49-F238E27FC236}">
              <a16:creationId xmlns:a16="http://schemas.microsoft.com/office/drawing/2014/main" id="{00000000-0008-0000-0500-0000A5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18" name="Text Box 4517">
          <a:extLst>
            <a:ext uri="{FF2B5EF4-FFF2-40B4-BE49-F238E27FC236}">
              <a16:creationId xmlns:a16="http://schemas.microsoft.com/office/drawing/2014/main" id="{00000000-0008-0000-0500-0000A6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19" name="Text Box 4518">
          <a:extLst>
            <a:ext uri="{FF2B5EF4-FFF2-40B4-BE49-F238E27FC236}">
              <a16:creationId xmlns:a16="http://schemas.microsoft.com/office/drawing/2014/main" id="{00000000-0008-0000-0500-0000A7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20" name="Text Box 4519">
          <a:extLst>
            <a:ext uri="{FF2B5EF4-FFF2-40B4-BE49-F238E27FC236}">
              <a16:creationId xmlns:a16="http://schemas.microsoft.com/office/drawing/2014/main" id="{00000000-0008-0000-0500-0000A8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21" name="Text Box 4520">
          <a:extLst>
            <a:ext uri="{FF2B5EF4-FFF2-40B4-BE49-F238E27FC236}">
              <a16:creationId xmlns:a16="http://schemas.microsoft.com/office/drawing/2014/main" id="{00000000-0008-0000-0500-0000A9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22" name="Text Box 4521">
          <a:extLst>
            <a:ext uri="{FF2B5EF4-FFF2-40B4-BE49-F238E27FC236}">
              <a16:creationId xmlns:a16="http://schemas.microsoft.com/office/drawing/2014/main" id="{00000000-0008-0000-0500-0000AA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23" name="Text Box 4522">
          <a:extLst>
            <a:ext uri="{FF2B5EF4-FFF2-40B4-BE49-F238E27FC236}">
              <a16:creationId xmlns:a16="http://schemas.microsoft.com/office/drawing/2014/main" id="{00000000-0008-0000-0500-0000AB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24" name="Text Box 4523">
          <a:extLst>
            <a:ext uri="{FF2B5EF4-FFF2-40B4-BE49-F238E27FC236}">
              <a16:creationId xmlns:a16="http://schemas.microsoft.com/office/drawing/2014/main" id="{00000000-0008-0000-0500-0000AC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25" name="Text Box 4524">
          <a:extLst>
            <a:ext uri="{FF2B5EF4-FFF2-40B4-BE49-F238E27FC236}">
              <a16:creationId xmlns:a16="http://schemas.microsoft.com/office/drawing/2014/main" id="{00000000-0008-0000-0500-0000AD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26" name="Text Box 4525">
          <a:extLst>
            <a:ext uri="{FF2B5EF4-FFF2-40B4-BE49-F238E27FC236}">
              <a16:creationId xmlns:a16="http://schemas.microsoft.com/office/drawing/2014/main" id="{00000000-0008-0000-0500-0000AE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27" name="Text Box 4526">
          <a:extLst>
            <a:ext uri="{FF2B5EF4-FFF2-40B4-BE49-F238E27FC236}">
              <a16:creationId xmlns:a16="http://schemas.microsoft.com/office/drawing/2014/main" id="{00000000-0008-0000-0500-0000AF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28" name="Text Box 4527">
          <a:extLst>
            <a:ext uri="{FF2B5EF4-FFF2-40B4-BE49-F238E27FC236}">
              <a16:creationId xmlns:a16="http://schemas.microsoft.com/office/drawing/2014/main" id="{00000000-0008-0000-0500-0000B0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29" name="Text Box 4528">
          <a:extLst>
            <a:ext uri="{FF2B5EF4-FFF2-40B4-BE49-F238E27FC236}">
              <a16:creationId xmlns:a16="http://schemas.microsoft.com/office/drawing/2014/main" id="{00000000-0008-0000-0500-0000B1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30" name="Text Box 4529">
          <a:extLst>
            <a:ext uri="{FF2B5EF4-FFF2-40B4-BE49-F238E27FC236}">
              <a16:creationId xmlns:a16="http://schemas.microsoft.com/office/drawing/2014/main" id="{00000000-0008-0000-0500-0000B2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31" name="Text Box 4530">
          <a:extLst>
            <a:ext uri="{FF2B5EF4-FFF2-40B4-BE49-F238E27FC236}">
              <a16:creationId xmlns:a16="http://schemas.microsoft.com/office/drawing/2014/main" id="{00000000-0008-0000-0500-0000B3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32" name="Text Box 4531">
          <a:extLst>
            <a:ext uri="{FF2B5EF4-FFF2-40B4-BE49-F238E27FC236}">
              <a16:creationId xmlns:a16="http://schemas.microsoft.com/office/drawing/2014/main" id="{00000000-0008-0000-0500-0000B4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33" name="Text Box 4532">
          <a:extLst>
            <a:ext uri="{FF2B5EF4-FFF2-40B4-BE49-F238E27FC236}">
              <a16:creationId xmlns:a16="http://schemas.microsoft.com/office/drawing/2014/main" id="{00000000-0008-0000-0500-0000B5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34" name="Text Box 4533">
          <a:extLst>
            <a:ext uri="{FF2B5EF4-FFF2-40B4-BE49-F238E27FC236}">
              <a16:creationId xmlns:a16="http://schemas.microsoft.com/office/drawing/2014/main" id="{00000000-0008-0000-0500-0000B6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35" name="Text Box 4534">
          <a:extLst>
            <a:ext uri="{FF2B5EF4-FFF2-40B4-BE49-F238E27FC236}">
              <a16:creationId xmlns:a16="http://schemas.microsoft.com/office/drawing/2014/main" id="{00000000-0008-0000-0500-0000B7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36" name="Text Box 4535">
          <a:extLst>
            <a:ext uri="{FF2B5EF4-FFF2-40B4-BE49-F238E27FC236}">
              <a16:creationId xmlns:a16="http://schemas.microsoft.com/office/drawing/2014/main" id="{00000000-0008-0000-0500-0000B8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37" name="Text Box 4536">
          <a:extLst>
            <a:ext uri="{FF2B5EF4-FFF2-40B4-BE49-F238E27FC236}">
              <a16:creationId xmlns:a16="http://schemas.microsoft.com/office/drawing/2014/main" id="{00000000-0008-0000-0500-0000B9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38" name="Text Box 4537">
          <a:extLst>
            <a:ext uri="{FF2B5EF4-FFF2-40B4-BE49-F238E27FC236}">
              <a16:creationId xmlns:a16="http://schemas.microsoft.com/office/drawing/2014/main" id="{00000000-0008-0000-0500-0000BA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39" name="Text Box 4538">
          <a:extLst>
            <a:ext uri="{FF2B5EF4-FFF2-40B4-BE49-F238E27FC236}">
              <a16:creationId xmlns:a16="http://schemas.microsoft.com/office/drawing/2014/main" id="{00000000-0008-0000-0500-0000BB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40" name="Text Box 4539">
          <a:extLst>
            <a:ext uri="{FF2B5EF4-FFF2-40B4-BE49-F238E27FC236}">
              <a16:creationId xmlns:a16="http://schemas.microsoft.com/office/drawing/2014/main" id="{00000000-0008-0000-0500-0000BC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41" name="Text Box 4540">
          <a:extLst>
            <a:ext uri="{FF2B5EF4-FFF2-40B4-BE49-F238E27FC236}">
              <a16:creationId xmlns:a16="http://schemas.microsoft.com/office/drawing/2014/main" id="{00000000-0008-0000-0500-0000BD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42" name="Text Box 4541">
          <a:extLst>
            <a:ext uri="{FF2B5EF4-FFF2-40B4-BE49-F238E27FC236}">
              <a16:creationId xmlns:a16="http://schemas.microsoft.com/office/drawing/2014/main" id="{00000000-0008-0000-0500-0000BE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43" name="Text Box 4542">
          <a:extLst>
            <a:ext uri="{FF2B5EF4-FFF2-40B4-BE49-F238E27FC236}">
              <a16:creationId xmlns:a16="http://schemas.microsoft.com/office/drawing/2014/main" id="{00000000-0008-0000-0500-0000BF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44" name="Text Box 4543">
          <a:extLst>
            <a:ext uri="{FF2B5EF4-FFF2-40B4-BE49-F238E27FC236}">
              <a16:creationId xmlns:a16="http://schemas.microsoft.com/office/drawing/2014/main" id="{00000000-0008-0000-0500-0000C0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45" name="Text Box 4544">
          <a:extLst>
            <a:ext uri="{FF2B5EF4-FFF2-40B4-BE49-F238E27FC236}">
              <a16:creationId xmlns:a16="http://schemas.microsoft.com/office/drawing/2014/main" id="{00000000-0008-0000-0500-0000C1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46" name="Text Box 4545">
          <a:extLst>
            <a:ext uri="{FF2B5EF4-FFF2-40B4-BE49-F238E27FC236}">
              <a16:creationId xmlns:a16="http://schemas.microsoft.com/office/drawing/2014/main" id="{00000000-0008-0000-0500-0000C2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47" name="Text Box 4546">
          <a:extLst>
            <a:ext uri="{FF2B5EF4-FFF2-40B4-BE49-F238E27FC236}">
              <a16:creationId xmlns:a16="http://schemas.microsoft.com/office/drawing/2014/main" id="{00000000-0008-0000-0500-0000C3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48" name="Text Box 4547">
          <a:extLst>
            <a:ext uri="{FF2B5EF4-FFF2-40B4-BE49-F238E27FC236}">
              <a16:creationId xmlns:a16="http://schemas.microsoft.com/office/drawing/2014/main" id="{00000000-0008-0000-0500-0000C4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49" name="Text Box 4548">
          <a:extLst>
            <a:ext uri="{FF2B5EF4-FFF2-40B4-BE49-F238E27FC236}">
              <a16:creationId xmlns:a16="http://schemas.microsoft.com/office/drawing/2014/main" id="{00000000-0008-0000-0500-0000C5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50" name="Text Box 4549">
          <a:extLst>
            <a:ext uri="{FF2B5EF4-FFF2-40B4-BE49-F238E27FC236}">
              <a16:creationId xmlns:a16="http://schemas.microsoft.com/office/drawing/2014/main" id="{00000000-0008-0000-0500-0000C6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51" name="Text Box 4550">
          <a:extLst>
            <a:ext uri="{FF2B5EF4-FFF2-40B4-BE49-F238E27FC236}">
              <a16:creationId xmlns:a16="http://schemas.microsoft.com/office/drawing/2014/main" id="{00000000-0008-0000-0500-0000C7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52" name="Text Box 4551">
          <a:extLst>
            <a:ext uri="{FF2B5EF4-FFF2-40B4-BE49-F238E27FC236}">
              <a16:creationId xmlns:a16="http://schemas.microsoft.com/office/drawing/2014/main" id="{00000000-0008-0000-0500-0000C8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53" name="Text Box 4552">
          <a:extLst>
            <a:ext uri="{FF2B5EF4-FFF2-40B4-BE49-F238E27FC236}">
              <a16:creationId xmlns:a16="http://schemas.microsoft.com/office/drawing/2014/main" id="{00000000-0008-0000-0500-0000C9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54" name="Text Box 4553">
          <a:extLst>
            <a:ext uri="{FF2B5EF4-FFF2-40B4-BE49-F238E27FC236}">
              <a16:creationId xmlns:a16="http://schemas.microsoft.com/office/drawing/2014/main" id="{00000000-0008-0000-0500-0000CA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55" name="Text Box 4554">
          <a:extLst>
            <a:ext uri="{FF2B5EF4-FFF2-40B4-BE49-F238E27FC236}">
              <a16:creationId xmlns:a16="http://schemas.microsoft.com/office/drawing/2014/main" id="{00000000-0008-0000-0500-0000CB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56" name="Text Box 4555">
          <a:extLst>
            <a:ext uri="{FF2B5EF4-FFF2-40B4-BE49-F238E27FC236}">
              <a16:creationId xmlns:a16="http://schemas.microsoft.com/office/drawing/2014/main" id="{00000000-0008-0000-0500-0000CC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57" name="Text Box 4556">
          <a:extLst>
            <a:ext uri="{FF2B5EF4-FFF2-40B4-BE49-F238E27FC236}">
              <a16:creationId xmlns:a16="http://schemas.microsoft.com/office/drawing/2014/main" id="{00000000-0008-0000-0500-0000CD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58" name="Text Box 4557">
          <a:extLst>
            <a:ext uri="{FF2B5EF4-FFF2-40B4-BE49-F238E27FC236}">
              <a16:creationId xmlns:a16="http://schemas.microsoft.com/office/drawing/2014/main" id="{00000000-0008-0000-0500-0000CE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59" name="Text Box 4558">
          <a:extLst>
            <a:ext uri="{FF2B5EF4-FFF2-40B4-BE49-F238E27FC236}">
              <a16:creationId xmlns:a16="http://schemas.microsoft.com/office/drawing/2014/main" id="{00000000-0008-0000-0500-0000CF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60" name="Text Box 4559">
          <a:extLst>
            <a:ext uri="{FF2B5EF4-FFF2-40B4-BE49-F238E27FC236}">
              <a16:creationId xmlns:a16="http://schemas.microsoft.com/office/drawing/2014/main" id="{00000000-0008-0000-0500-0000D0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61" name="Text Box 4560">
          <a:extLst>
            <a:ext uri="{FF2B5EF4-FFF2-40B4-BE49-F238E27FC236}">
              <a16:creationId xmlns:a16="http://schemas.microsoft.com/office/drawing/2014/main" id="{00000000-0008-0000-0500-0000D1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62" name="Text Box 4561">
          <a:extLst>
            <a:ext uri="{FF2B5EF4-FFF2-40B4-BE49-F238E27FC236}">
              <a16:creationId xmlns:a16="http://schemas.microsoft.com/office/drawing/2014/main" id="{00000000-0008-0000-0500-0000D2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63" name="Text Box 4562">
          <a:extLst>
            <a:ext uri="{FF2B5EF4-FFF2-40B4-BE49-F238E27FC236}">
              <a16:creationId xmlns:a16="http://schemas.microsoft.com/office/drawing/2014/main" id="{00000000-0008-0000-0500-0000D3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64" name="Text Box 4563">
          <a:extLst>
            <a:ext uri="{FF2B5EF4-FFF2-40B4-BE49-F238E27FC236}">
              <a16:creationId xmlns:a16="http://schemas.microsoft.com/office/drawing/2014/main" id="{00000000-0008-0000-0500-0000D4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65" name="Text Box 4564">
          <a:extLst>
            <a:ext uri="{FF2B5EF4-FFF2-40B4-BE49-F238E27FC236}">
              <a16:creationId xmlns:a16="http://schemas.microsoft.com/office/drawing/2014/main" id="{00000000-0008-0000-0500-0000D5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66" name="Text Box 4565">
          <a:extLst>
            <a:ext uri="{FF2B5EF4-FFF2-40B4-BE49-F238E27FC236}">
              <a16:creationId xmlns:a16="http://schemas.microsoft.com/office/drawing/2014/main" id="{00000000-0008-0000-0500-0000D6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67" name="Text Box 4566">
          <a:extLst>
            <a:ext uri="{FF2B5EF4-FFF2-40B4-BE49-F238E27FC236}">
              <a16:creationId xmlns:a16="http://schemas.microsoft.com/office/drawing/2014/main" id="{00000000-0008-0000-0500-0000D7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68" name="Text Box 4567">
          <a:extLst>
            <a:ext uri="{FF2B5EF4-FFF2-40B4-BE49-F238E27FC236}">
              <a16:creationId xmlns:a16="http://schemas.microsoft.com/office/drawing/2014/main" id="{00000000-0008-0000-0500-0000D8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69" name="Text Box 4568">
          <a:extLst>
            <a:ext uri="{FF2B5EF4-FFF2-40B4-BE49-F238E27FC236}">
              <a16:creationId xmlns:a16="http://schemas.microsoft.com/office/drawing/2014/main" id="{00000000-0008-0000-0500-0000D9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70" name="Text Box 4569">
          <a:extLst>
            <a:ext uri="{FF2B5EF4-FFF2-40B4-BE49-F238E27FC236}">
              <a16:creationId xmlns:a16="http://schemas.microsoft.com/office/drawing/2014/main" id="{00000000-0008-0000-0500-0000DA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71" name="Text Box 4570">
          <a:extLst>
            <a:ext uri="{FF2B5EF4-FFF2-40B4-BE49-F238E27FC236}">
              <a16:creationId xmlns:a16="http://schemas.microsoft.com/office/drawing/2014/main" id="{00000000-0008-0000-0500-0000DB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72" name="Text Box 4571">
          <a:extLst>
            <a:ext uri="{FF2B5EF4-FFF2-40B4-BE49-F238E27FC236}">
              <a16:creationId xmlns:a16="http://schemas.microsoft.com/office/drawing/2014/main" id="{00000000-0008-0000-0500-0000DC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73" name="Text Box 4572">
          <a:extLst>
            <a:ext uri="{FF2B5EF4-FFF2-40B4-BE49-F238E27FC236}">
              <a16:creationId xmlns:a16="http://schemas.microsoft.com/office/drawing/2014/main" id="{00000000-0008-0000-0500-0000DD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74" name="Text Box 4573">
          <a:extLst>
            <a:ext uri="{FF2B5EF4-FFF2-40B4-BE49-F238E27FC236}">
              <a16:creationId xmlns:a16="http://schemas.microsoft.com/office/drawing/2014/main" id="{00000000-0008-0000-0500-0000DE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75" name="Text Box 4574">
          <a:extLst>
            <a:ext uri="{FF2B5EF4-FFF2-40B4-BE49-F238E27FC236}">
              <a16:creationId xmlns:a16="http://schemas.microsoft.com/office/drawing/2014/main" id="{00000000-0008-0000-0500-0000DF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76" name="Text Box 4575">
          <a:extLst>
            <a:ext uri="{FF2B5EF4-FFF2-40B4-BE49-F238E27FC236}">
              <a16:creationId xmlns:a16="http://schemas.microsoft.com/office/drawing/2014/main" id="{00000000-0008-0000-0500-0000E0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77" name="Text Box 4576">
          <a:extLst>
            <a:ext uri="{FF2B5EF4-FFF2-40B4-BE49-F238E27FC236}">
              <a16:creationId xmlns:a16="http://schemas.microsoft.com/office/drawing/2014/main" id="{00000000-0008-0000-0500-0000E1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78" name="Text Box 4577">
          <a:extLst>
            <a:ext uri="{FF2B5EF4-FFF2-40B4-BE49-F238E27FC236}">
              <a16:creationId xmlns:a16="http://schemas.microsoft.com/office/drawing/2014/main" id="{00000000-0008-0000-0500-0000E2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79" name="Text Box 4578">
          <a:extLst>
            <a:ext uri="{FF2B5EF4-FFF2-40B4-BE49-F238E27FC236}">
              <a16:creationId xmlns:a16="http://schemas.microsoft.com/office/drawing/2014/main" id="{00000000-0008-0000-0500-0000E3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80" name="Text Box 4579">
          <a:extLst>
            <a:ext uri="{FF2B5EF4-FFF2-40B4-BE49-F238E27FC236}">
              <a16:creationId xmlns:a16="http://schemas.microsoft.com/office/drawing/2014/main" id="{00000000-0008-0000-0500-0000E4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81" name="Text Box 4580">
          <a:extLst>
            <a:ext uri="{FF2B5EF4-FFF2-40B4-BE49-F238E27FC236}">
              <a16:creationId xmlns:a16="http://schemas.microsoft.com/office/drawing/2014/main" id="{00000000-0008-0000-0500-0000E5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82" name="Text Box 4581">
          <a:extLst>
            <a:ext uri="{FF2B5EF4-FFF2-40B4-BE49-F238E27FC236}">
              <a16:creationId xmlns:a16="http://schemas.microsoft.com/office/drawing/2014/main" id="{00000000-0008-0000-0500-0000E6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83" name="Text Box 4582">
          <a:extLst>
            <a:ext uri="{FF2B5EF4-FFF2-40B4-BE49-F238E27FC236}">
              <a16:creationId xmlns:a16="http://schemas.microsoft.com/office/drawing/2014/main" id="{00000000-0008-0000-0500-0000E7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84" name="Text Box 4583">
          <a:extLst>
            <a:ext uri="{FF2B5EF4-FFF2-40B4-BE49-F238E27FC236}">
              <a16:creationId xmlns:a16="http://schemas.microsoft.com/office/drawing/2014/main" id="{00000000-0008-0000-0500-0000E8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85" name="Text Box 4584">
          <a:extLst>
            <a:ext uri="{FF2B5EF4-FFF2-40B4-BE49-F238E27FC236}">
              <a16:creationId xmlns:a16="http://schemas.microsoft.com/office/drawing/2014/main" id="{00000000-0008-0000-0500-0000E9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86" name="Text Box 4585">
          <a:extLst>
            <a:ext uri="{FF2B5EF4-FFF2-40B4-BE49-F238E27FC236}">
              <a16:creationId xmlns:a16="http://schemas.microsoft.com/office/drawing/2014/main" id="{00000000-0008-0000-0500-0000EA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87" name="Text Box 4586">
          <a:extLst>
            <a:ext uri="{FF2B5EF4-FFF2-40B4-BE49-F238E27FC236}">
              <a16:creationId xmlns:a16="http://schemas.microsoft.com/office/drawing/2014/main" id="{00000000-0008-0000-0500-0000EB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88" name="Text Box 4587">
          <a:extLst>
            <a:ext uri="{FF2B5EF4-FFF2-40B4-BE49-F238E27FC236}">
              <a16:creationId xmlns:a16="http://schemas.microsoft.com/office/drawing/2014/main" id="{00000000-0008-0000-0500-0000EC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89" name="Text Box 4588">
          <a:extLst>
            <a:ext uri="{FF2B5EF4-FFF2-40B4-BE49-F238E27FC236}">
              <a16:creationId xmlns:a16="http://schemas.microsoft.com/office/drawing/2014/main" id="{00000000-0008-0000-0500-0000ED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90" name="Text Box 4589">
          <a:extLst>
            <a:ext uri="{FF2B5EF4-FFF2-40B4-BE49-F238E27FC236}">
              <a16:creationId xmlns:a16="http://schemas.microsoft.com/office/drawing/2014/main" id="{00000000-0008-0000-0500-0000EE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91" name="Text Box 4590">
          <a:extLst>
            <a:ext uri="{FF2B5EF4-FFF2-40B4-BE49-F238E27FC236}">
              <a16:creationId xmlns:a16="http://schemas.microsoft.com/office/drawing/2014/main" id="{00000000-0008-0000-0500-0000EF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92" name="Text Box 4591">
          <a:extLst>
            <a:ext uri="{FF2B5EF4-FFF2-40B4-BE49-F238E27FC236}">
              <a16:creationId xmlns:a16="http://schemas.microsoft.com/office/drawing/2014/main" id="{00000000-0008-0000-0500-0000F0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93" name="Text Box 4592">
          <a:extLst>
            <a:ext uri="{FF2B5EF4-FFF2-40B4-BE49-F238E27FC236}">
              <a16:creationId xmlns:a16="http://schemas.microsoft.com/office/drawing/2014/main" id="{00000000-0008-0000-0500-0000F1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94" name="Text Box 4593">
          <a:extLst>
            <a:ext uri="{FF2B5EF4-FFF2-40B4-BE49-F238E27FC236}">
              <a16:creationId xmlns:a16="http://schemas.microsoft.com/office/drawing/2014/main" id="{00000000-0008-0000-0500-0000F2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95" name="Text Box 4594">
          <a:extLst>
            <a:ext uri="{FF2B5EF4-FFF2-40B4-BE49-F238E27FC236}">
              <a16:creationId xmlns:a16="http://schemas.microsoft.com/office/drawing/2014/main" id="{00000000-0008-0000-0500-0000F3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96" name="Text Box 4595">
          <a:extLst>
            <a:ext uri="{FF2B5EF4-FFF2-40B4-BE49-F238E27FC236}">
              <a16:creationId xmlns:a16="http://schemas.microsoft.com/office/drawing/2014/main" id="{00000000-0008-0000-0500-0000F4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97" name="Text Box 4596">
          <a:extLst>
            <a:ext uri="{FF2B5EF4-FFF2-40B4-BE49-F238E27FC236}">
              <a16:creationId xmlns:a16="http://schemas.microsoft.com/office/drawing/2014/main" id="{00000000-0008-0000-0500-0000F5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98" name="Text Box 4597">
          <a:extLst>
            <a:ext uri="{FF2B5EF4-FFF2-40B4-BE49-F238E27FC236}">
              <a16:creationId xmlns:a16="http://schemas.microsoft.com/office/drawing/2014/main" id="{00000000-0008-0000-0500-0000F6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599" name="Text Box 4598">
          <a:extLst>
            <a:ext uri="{FF2B5EF4-FFF2-40B4-BE49-F238E27FC236}">
              <a16:creationId xmlns:a16="http://schemas.microsoft.com/office/drawing/2014/main" id="{00000000-0008-0000-0500-0000F7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00" name="Text Box 4599">
          <a:extLst>
            <a:ext uri="{FF2B5EF4-FFF2-40B4-BE49-F238E27FC236}">
              <a16:creationId xmlns:a16="http://schemas.microsoft.com/office/drawing/2014/main" id="{00000000-0008-0000-0500-0000F8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01" name="Text Box 4600">
          <a:extLst>
            <a:ext uri="{FF2B5EF4-FFF2-40B4-BE49-F238E27FC236}">
              <a16:creationId xmlns:a16="http://schemas.microsoft.com/office/drawing/2014/main" id="{00000000-0008-0000-0500-0000F9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02" name="Text Box 4601">
          <a:extLst>
            <a:ext uri="{FF2B5EF4-FFF2-40B4-BE49-F238E27FC236}">
              <a16:creationId xmlns:a16="http://schemas.microsoft.com/office/drawing/2014/main" id="{00000000-0008-0000-0500-0000FA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03" name="Text Box 4602">
          <a:extLst>
            <a:ext uri="{FF2B5EF4-FFF2-40B4-BE49-F238E27FC236}">
              <a16:creationId xmlns:a16="http://schemas.microsoft.com/office/drawing/2014/main" id="{00000000-0008-0000-0500-0000FB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04" name="Text Box 4603">
          <a:extLst>
            <a:ext uri="{FF2B5EF4-FFF2-40B4-BE49-F238E27FC236}">
              <a16:creationId xmlns:a16="http://schemas.microsoft.com/office/drawing/2014/main" id="{00000000-0008-0000-0500-0000FC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05" name="Text Box 4604">
          <a:extLst>
            <a:ext uri="{FF2B5EF4-FFF2-40B4-BE49-F238E27FC236}">
              <a16:creationId xmlns:a16="http://schemas.microsoft.com/office/drawing/2014/main" id="{00000000-0008-0000-0500-0000FD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06" name="Text Box 4605">
          <a:extLst>
            <a:ext uri="{FF2B5EF4-FFF2-40B4-BE49-F238E27FC236}">
              <a16:creationId xmlns:a16="http://schemas.microsoft.com/office/drawing/2014/main" id="{00000000-0008-0000-0500-0000FE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07" name="Text Box 4606">
          <a:extLst>
            <a:ext uri="{FF2B5EF4-FFF2-40B4-BE49-F238E27FC236}">
              <a16:creationId xmlns:a16="http://schemas.microsoft.com/office/drawing/2014/main" id="{00000000-0008-0000-0500-0000FF11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08" name="Text Box 4607">
          <a:extLst>
            <a:ext uri="{FF2B5EF4-FFF2-40B4-BE49-F238E27FC236}">
              <a16:creationId xmlns:a16="http://schemas.microsoft.com/office/drawing/2014/main" id="{00000000-0008-0000-0500-000000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09" name="Text Box 4608">
          <a:extLst>
            <a:ext uri="{FF2B5EF4-FFF2-40B4-BE49-F238E27FC236}">
              <a16:creationId xmlns:a16="http://schemas.microsoft.com/office/drawing/2014/main" id="{00000000-0008-0000-0500-000001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10" name="Text Box 4609">
          <a:extLst>
            <a:ext uri="{FF2B5EF4-FFF2-40B4-BE49-F238E27FC236}">
              <a16:creationId xmlns:a16="http://schemas.microsoft.com/office/drawing/2014/main" id="{00000000-0008-0000-0500-000002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11" name="Text Box 4610">
          <a:extLst>
            <a:ext uri="{FF2B5EF4-FFF2-40B4-BE49-F238E27FC236}">
              <a16:creationId xmlns:a16="http://schemas.microsoft.com/office/drawing/2014/main" id="{00000000-0008-0000-0500-000003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12" name="Text Box 4611">
          <a:extLst>
            <a:ext uri="{FF2B5EF4-FFF2-40B4-BE49-F238E27FC236}">
              <a16:creationId xmlns:a16="http://schemas.microsoft.com/office/drawing/2014/main" id="{00000000-0008-0000-0500-000004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13" name="Text Box 4612">
          <a:extLst>
            <a:ext uri="{FF2B5EF4-FFF2-40B4-BE49-F238E27FC236}">
              <a16:creationId xmlns:a16="http://schemas.microsoft.com/office/drawing/2014/main" id="{00000000-0008-0000-0500-000005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14" name="Text Box 4613">
          <a:extLst>
            <a:ext uri="{FF2B5EF4-FFF2-40B4-BE49-F238E27FC236}">
              <a16:creationId xmlns:a16="http://schemas.microsoft.com/office/drawing/2014/main" id="{00000000-0008-0000-0500-000006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15" name="Text Box 4614">
          <a:extLst>
            <a:ext uri="{FF2B5EF4-FFF2-40B4-BE49-F238E27FC236}">
              <a16:creationId xmlns:a16="http://schemas.microsoft.com/office/drawing/2014/main" id="{00000000-0008-0000-0500-000007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16" name="Text Box 4615">
          <a:extLst>
            <a:ext uri="{FF2B5EF4-FFF2-40B4-BE49-F238E27FC236}">
              <a16:creationId xmlns:a16="http://schemas.microsoft.com/office/drawing/2014/main" id="{00000000-0008-0000-0500-000008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17" name="Text Box 4616">
          <a:extLst>
            <a:ext uri="{FF2B5EF4-FFF2-40B4-BE49-F238E27FC236}">
              <a16:creationId xmlns:a16="http://schemas.microsoft.com/office/drawing/2014/main" id="{00000000-0008-0000-0500-000009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18" name="Text Box 4617">
          <a:extLst>
            <a:ext uri="{FF2B5EF4-FFF2-40B4-BE49-F238E27FC236}">
              <a16:creationId xmlns:a16="http://schemas.microsoft.com/office/drawing/2014/main" id="{00000000-0008-0000-0500-00000A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19" name="Text Box 4618">
          <a:extLst>
            <a:ext uri="{FF2B5EF4-FFF2-40B4-BE49-F238E27FC236}">
              <a16:creationId xmlns:a16="http://schemas.microsoft.com/office/drawing/2014/main" id="{00000000-0008-0000-0500-00000B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20" name="Text Box 4619">
          <a:extLst>
            <a:ext uri="{FF2B5EF4-FFF2-40B4-BE49-F238E27FC236}">
              <a16:creationId xmlns:a16="http://schemas.microsoft.com/office/drawing/2014/main" id="{00000000-0008-0000-0500-00000C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21" name="Text Box 4620">
          <a:extLst>
            <a:ext uri="{FF2B5EF4-FFF2-40B4-BE49-F238E27FC236}">
              <a16:creationId xmlns:a16="http://schemas.microsoft.com/office/drawing/2014/main" id="{00000000-0008-0000-0500-00000D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22" name="Text Box 4621">
          <a:extLst>
            <a:ext uri="{FF2B5EF4-FFF2-40B4-BE49-F238E27FC236}">
              <a16:creationId xmlns:a16="http://schemas.microsoft.com/office/drawing/2014/main" id="{00000000-0008-0000-0500-00000E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23" name="Text Box 4622">
          <a:extLst>
            <a:ext uri="{FF2B5EF4-FFF2-40B4-BE49-F238E27FC236}">
              <a16:creationId xmlns:a16="http://schemas.microsoft.com/office/drawing/2014/main" id="{00000000-0008-0000-0500-00000F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24" name="Text Box 4623">
          <a:extLst>
            <a:ext uri="{FF2B5EF4-FFF2-40B4-BE49-F238E27FC236}">
              <a16:creationId xmlns:a16="http://schemas.microsoft.com/office/drawing/2014/main" id="{00000000-0008-0000-0500-000010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25" name="Text Box 4624">
          <a:extLst>
            <a:ext uri="{FF2B5EF4-FFF2-40B4-BE49-F238E27FC236}">
              <a16:creationId xmlns:a16="http://schemas.microsoft.com/office/drawing/2014/main" id="{00000000-0008-0000-0500-000011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26" name="Text Box 4625">
          <a:extLst>
            <a:ext uri="{FF2B5EF4-FFF2-40B4-BE49-F238E27FC236}">
              <a16:creationId xmlns:a16="http://schemas.microsoft.com/office/drawing/2014/main" id="{00000000-0008-0000-0500-000012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27" name="Text Box 4626">
          <a:extLst>
            <a:ext uri="{FF2B5EF4-FFF2-40B4-BE49-F238E27FC236}">
              <a16:creationId xmlns:a16="http://schemas.microsoft.com/office/drawing/2014/main" id="{00000000-0008-0000-0500-000013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28" name="Text Box 4627">
          <a:extLst>
            <a:ext uri="{FF2B5EF4-FFF2-40B4-BE49-F238E27FC236}">
              <a16:creationId xmlns:a16="http://schemas.microsoft.com/office/drawing/2014/main" id="{00000000-0008-0000-0500-000014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29" name="Text Box 4628">
          <a:extLst>
            <a:ext uri="{FF2B5EF4-FFF2-40B4-BE49-F238E27FC236}">
              <a16:creationId xmlns:a16="http://schemas.microsoft.com/office/drawing/2014/main" id="{00000000-0008-0000-0500-000015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30" name="Text Box 4629">
          <a:extLst>
            <a:ext uri="{FF2B5EF4-FFF2-40B4-BE49-F238E27FC236}">
              <a16:creationId xmlns:a16="http://schemas.microsoft.com/office/drawing/2014/main" id="{00000000-0008-0000-0500-000016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31" name="Text Box 4630">
          <a:extLst>
            <a:ext uri="{FF2B5EF4-FFF2-40B4-BE49-F238E27FC236}">
              <a16:creationId xmlns:a16="http://schemas.microsoft.com/office/drawing/2014/main" id="{00000000-0008-0000-0500-000017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32" name="Text Box 4631">
          <a:extLst>
            <a:ext uri="{FF2B5EF4-FFF2-40B4-BE49-F238E27FC236}">
              <a16:creationId xmlns:a16="http://schemas.microsoft.com/office/drawing/2014/main" id="{00000000-0008-0000-0500-000018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33" name="Text Box 4632">
          <a:extLst>
            <a:ext uri="{FF2B5EF4-FFF2-40B4-BE49-F238E27FC236}">
              <a16:creationId xmlns:a16="http://schemas.microsoft.com/office/drawing/2014/main" id="{00000000-0008-0000-0500-000019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34" name="Text Box 4633">
          <a:extLst>
            <a:ext uri="{FF2B5EF4-FFF2-40B4-BE49-F238E27FC236}">
              <a16:creationId xmlns:a16="http://schemas.microsoft.com/office/drawing/2014/main" id="{00000000-0008-0000-0500-00001A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35" name="Text Box 4634">
          <a:extLst>
            <a:ext uri="{FF2B5EF4-FFF2-40B4-BE49-F238E27FC236}">
              <a16:creationId xmlns:a16="http://schemas.microsoft.com/office/drawing/2014/main" id="{00000000-0008-0000-0500-00001B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36" name="Text Box 4635">
          <a:extLst>
            <a:ext uri="{FF2B5EF4-FFF2-40B4-BE49-F238E27FC236}">
              <a16:creationId xmlns:a16="http://schemas.microsoft.com/office/drawing/2014/main" id="{00000000-0008-0000-0500-00001C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37" name="Text Box 4636">
          <a:extLst>
            <a:ext uri="{FF2B5EF4-FFF2-40B4-BE49-F238E27FC236}">
              <a16:creationId xmlns:a16="http://schemas.microsoft.com/office/drawing/2014/main" id="{00000000-0008-0000-0500-00001D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38" name="Text Box 4637">
          <a:extLst>
            <a:ext uri="{FF2B5EF4-FFF2-40B4-BE49-F238E27FC236}">
              <a16:creationId xmlns:a16="http://schemas.microsoft.com/office/drawing/2014/main" id="{00000000-0008-0000-0500-00001E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39" name="Text Box 4638">
          <a:extLst>
            <a:ext uri="{FF2B5EF4-FFF2-40B4-BE49-F238E27FC236}">
              <a16:creationId xmlns:a16="http://schemas.microsoft.com/office/drawing/2014/main" id="{00000000-0008-0000-0500-00001F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40" name="Text Box 4639">
          <a:extLst>
            <a:ext uri="{FF2B5EF4-FFF2-40B4-BE49-F238E27FC236}">
              <a16:creationId xmlns:a16="http://schemas.microsoft.com/office/drawing/2014/main" id="{00000000-0008-0000-0500-000020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41" name="Text Box 4640">
          <a:extLst>
            <a:ext uri="{FF2B5EF4-FFF2-40B4-BE49-F238E27FC236}">
              <a16:creationId xmlns:a16="http://schemas.microsoft.com/office/drawing/2014/main" id="{00000000-0008-0000-0500-000021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42" name="Text Box 4641">
          <a:extLst>
            <a:ext uri="{FF2B5EF4-FFF2-40B4-BE49-F238E27FC236}">
              <a16:creationId xmlns:a16="http://schemas.microsoft.com/office/drawing/2014/main" id="{00000000-0008-0000-0500-000022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43" name="Text Box 4642">
          <a:extLst>
            <a:ext uri="{FF2B5EF4-FFF2-40B4-BE49-F238E27FC236}">
              <a16:creationId xmlns:a16="http://schemas.microsoft.com/office/drawing/2014/main" id="{00000000-0008-0000-0500-000023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44" name="Text Box 4643">
          <a:extLst>
            <a:ext uri="{FF2B5EF4-FFF2-40B4-BE49-F238E27FC236}">
              <a16:creationId xmlns:a16="http://schemas.microsoft.com/office/drawing/2014/main" id="{00000000-0008-0000-0500-000024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45" name="Text Box 4644">
          <a:extLst>
            <a:ext uri="{FF2B5EF4-FFF2-40B4-BE49-F238E27FC236}">
              <a16:creationId xmlns:a16="http://schemas.microsoft.com/office/drawing/2014/main" id="{00000000-0008-0000-0500-000025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46" name="Text Box 4645">
          <a:extLst>
            <a:ext uri="{FF2B5EF4-FFF2-40B4-BE49-F238E27FC236}">
              <a16:creationId xmlns:a16="http://schemas.microsoft.com/office/drawing/2014/main" id="{00000000-0008-0000-0500-000026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47" name="Text Box 4646">
          <a:extLst>
            <a:ext uri="{FF2B5EF4-FFF2-40B4-BE49-F238E27FC236}">
              <a16:creationId xmlns:a16="http://schemas.microsoft.com/office/drawing/2014/main" id="{00000000-0008-0000-0500-000027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48" name="Text Box 4647">
          <a:extLst>
            <a:ext uri="{FF2B5EF4-FFF2-40B4-BE49-F238E27FC236}">
              <a16:creationId xmlns:a16="http://schemas.microsoft.com/office/drawing/2014/main" id="{00000000-0008-0000-0500-000028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49" name="Text Box 4648">
          <a:extLst>
            <a:ext uri="{FF2B5EF4-FFF2-40B4-BE49-F238E27FC236}">
              <a16:creationId xmlns:a16="http://schemas.microsoft.com/office/drawing/2014/main" id="{00000000-0008-0000-0500-000029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50" name="Text Box 4649">
          <a:extLst>
            <a:ext uri="{FF2B5EF4-FFF2-40B4-BE49-F238E27FC236}">
              <a16:creationId xmlns:a16="http://schemas.microsoft.com/office/drawing/2014/main" id="{00000000-0008-0000-0500-00002A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51" name="Text Box 4650">
          <a:extLst>
            <a:ext uri="{FF2B5EF4-FFF2-40B4-BE49-F238E27FC236}">
              <a16:creationId xmlns:a16="http://schemas.microsoft.com/office/drawing/2014/main" id="{00000000-0008-0000-0500-00002B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52" name="Text Box 4651">
          <a:extLst>
            <a:ext uri="{FF2B5EF4-FFF2-40B4-BE49-F238E27FC236}">
              <a16:creationId xmlns:a16="http://schemas.microsoft.com/office/drawing/2014/main" id="{00000000-0008-0000-0500-00002C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53" name="Text Box 4652">
          <a:extLst>
            <a:ext uri="{FF2B5EF4-FFF2-40B4-BE49-F238E27FC236}">
              <a16:creationId xmlns:a16="http://schemas.microsoft.com/office/drawing/2014/main" id="{00000000-0008-0000-0500-00002D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54" name="Text Box 4653">
          <a:extLst>
            <a:ext uri="{FF2B5EF4-FFF2-40B4-BE49-F238E27FC236}">
              <a16:creationId xmlns:a16="http://schemas.microsoft.com/office/drawing/2014/main" id="{00000000-0008-0000-0500-00002E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55" name="Text Box 4654">
          <a:extLst>
            <a:ext uri="{FF2B5EF4-FFF2-40B4-BE49-F238E27FC236}">
              <a16:creationId xmlns:a16="http://schemas.microsoft.com/office/drawing/2014/main" id="{00000000-0008-0000-0500-00002F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56" name="Text Box 4655">
          <a:extLst>
            <a:ext uri="{FF2B5EF4-FFF2-40B4-BE49-F238E27FC236}">
              <a16:creationId xmlns:a16="http://schemas.microsoft.com/office/drawing/2014/main" id="{00000000-0008-0000-0500-000030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57" name="Text Box 4656">
          <a:extLst>
            <a:ext uri="{FF2B5EF4-FFF2-40B4-BE49-F238E27FC236}">
              <a16:creationId xmlns:a16="http://schemas.microsoft.com/office/drawing/2014/main" id="{00000000-0008-0000-0500-000031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58" name="Text Box 4657">
          <a:extLst>
            <a:ext uri="{FF2B5EF4-FFF2-40B4-BE49-F238E27FC236}">
              <a16:creationId xmlns:a16="http://schemas.microsoft.com/office/drawing/2014/main" id="{00000000-0008-0000-0500-000032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59" name="Text Box 4658">
          <a:extLst>
            <a:ext uri="{FF2B5EF4-FFF2-40B4-BE49-F238E27FC236}">
              <a16:creationId xmlns:a16="http://schemas.microsoft.com/office/drawing/2014/main" id="{00000000-0008-0000-0500-000033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60" name="Text Box 4659">
          <a:extLst>
            <a:ext uri="{FF2B5EF4-FFF2-40B4-BE49-F238E27FC236}">
              <a16:creationId xmlns:a16="http://schemas.microsoft.com/office/drawing/2014/main" id="{00000000-0008-0000-0500-000034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61" name="Text Box 4660">
          <a:extLst>
            <a:ext uri="{FF2B5EF4-FFF2-40B4-BE49-F238E27FC236}">
              <a16:creationId xmlns:a16="http://schemas.microsoft.com/office/drawing/2014/main" id="{00000000-0008-0000-0500-000035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62" name="Text Box 4661">
          <a:extLst>
            <a:ext uri="{FF2B5EF4-FFF2-40B4-BE49-F238E27FC236}">
              <a16:creationId xmlns:a16="http://schemas.microsoft.com/office/drawing/2014/main" id="{00000000-0008-0000-0500-000036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63" name="Text Box 4662">
          <a:extLst>
            <a:ext uri="{FF2B5EF4-FFF2-40B4-BE49-F238E27FC236}">
              <a16:creationId xmlns:a16="http://schemas.microsoft.com/office/drawing/2014/main" id="{00000000-0008-0000-0500-000037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64" name="Text Box 4663">
          <a:extLst>
            <a:ext uri="{FF2B5EF4-FFF2-40B4-BE49-F238E27FC236}">
              <a16:creationId xmlns:a16="http://schemas.microsoft.com/office/drawing/2014/main" id="{00000000-0008-0000-0500-000038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65" name="Text Box 4664">
          <a:extLst>
            <a:ext uri="{FF2B5EF4-FFF2-40B4-BE49-F238E27FC236}">
              <a16:creationId xmlns:a16="http://schemas.microsoft.com/office/drawing/2014/main" id="{00000000-0008-0000-0500-000039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66" name="Text Box 4665">
          <a:extLst>
            <a:ext uri="{FF2B5EF4-FFF2-40B4-BE49-F238E27FC236}">
              <a16:creationId xmlns:a16="http://schemas.microsoft.com/office/drawing/2014/main" id="{00000000-0008-0000-0500-00003A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67" name="Text Box 4666">
          <a:extLst>
            <a:ext uri="{FF2B5EF4-FFF2-40B4-BE49-F238E27FC236}">
              <a16:creationId xmlns:a16="http://schemas.microsoft.com/office/drawing/2014/main" id="{00000000-0008-0000-0500-00003B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68" name="Text Box 4667">
          <a:extLst>
            <a:ext uri="{FF2B5EF4-FFF2-40B4-BE49-F238E27FC236}">
              <a16:creationId xmlns:a16="http://schemas.microsoft.com/office/drawing/2014/main" id="{00000000-0008-0000-0500-00003C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69" name="Text Box 4668">
          <a:extLst>
            <a:ext uri="{FF2B5EF4-FFF2-40B4-BE49-F238E27FC236}">
              <a16:creationId xmlns:a16="http://schemas.microsoft.com/office/drawing/2014/main" id="{00000000-0008-0000-0500-00003D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70" name="Text Box 4669">
          <a:extLst>
            <a:ext uri="{FF2B5EF4-FFF2-40B4-BE49-F238E27FC236}">
              <a16:creationId xmlns:a16="http://schemas.microsoft.com/office/drawing/2014/main" id="{00000000-0008-0000-0500-00003E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71" name="Text Box 4670">
          <a:extLst>
            <a:ext uri="{FF2B5EF4-FFF2-40B4-BE49-F238E27FC236}">
              <a16:creationId xmlns:a16="http://schemas.microsoft.com/office/drawing/2014/main" id="{00000000-0008-0000-0500-00003F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72" name="Text Box 4671">
          <a:extLst>
            <a:ext uri="{FF2B5EF4-FFF2-40B4-BE49-F238E27FC236}">
              <a16:creationId xmlns:a16="http://schemas.microsoft.com/office/drawing/2014/main" id="{00000000-0008-0000-0500-000040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73" name="Text Box 4672">
          <a:extLst>
            <a:ext uri="{FF2B5EF4-FFF2-40B4-BE49-F238E27FC236}">
              <a16:creationId xmlns:a16="http://schemas.microsoft.com/office/drawing/2014/main" id="{00000000-0008-0000-0500-000041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74" name="Text Box 4673">
          <a:extLst>
            <a:ext uri="{FF2B5EF4-FFF2-40B4-BE49-F238E27FC236}">
              <a16:creationId xmlns:a16="http://schemas.microsoft.com/office/drawing/2014/main" id="{00000000-0008-0000-0500-000042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75" name="Text Box 4674">
          <a:extLst>
            <a:ext uri="{FF2B5EF4-FFF2-40B4-BE49-F238E27FC236}">
              <a16:creationId xmlns:a16="http://schemas.microsoft.com/office/drawing/2014/main" id="{00000000-0008-0000-0500-000043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76" name="Text Box 4675">
          <a:extLst>
            <a:ext uri="{FF2B5EF4-FFF2-40B4-BE49-F238E27FC236}">
              <a16:creationId xmlns:a16="http://schemas.microsoft.com/office/drawing/2014/main" id="{00000000-0008-0000-0500-000044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77" name="Text Box 4676">
          <a:extLst>
            <a:ext uri="{FF2B5EF4-FFF2-40B4-BE49-F238E27FC236}">
              <a16:creationId xmlns:a16="http://schemas.microsoft.com/office/drawing/2014/main" id="{00000000-0008-0000-0500-000045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78" name="Text Box 4677">
          <a:extLst>
            <a:ext uri="{FF2B5EF4-FFF2-40B4-BE49-F238E27FC236}">
              <a16:creationId xmlns:a16="http://schemas.microsoft.com/office/drawing/2014/main" id="{00000000-0008-0000-0500-000046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79" name="Text Box 4678">
          <a:extLst>
            <a:ext uri="{FF2B5EF4-FFF2-40B4-BE49-F238E27FC236}">
              <a16:creationId xmlns:a16="http://schemas.microsoft.com/office/drawing/2014/main" id="{00000000-0008-0000-0500-000047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80" name="Text Box 4679">
          <a:extLst>
            <a:ext uri="{FF2B5EF4-FFF2-40B4-BE49-F238E27FC236}">
              <a16:creationId xmlns:a16="http://schemas.microsoft.com/office/drawing/2014/main" id="{00000000-0008-0000-0500-000048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81" name="Text Box 4680">
          <a:extLst>
            <a:ext uri="{FF2B5EF4-FFF2-40B4-BE49-F238E27FC236}">
              <a16:creationId xmlns:a16="http://schemas.microsoft.com/office/drawing/2014/main" id="{00000000-0008-0000-0500-000049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82" name="Text Box 4681">
          <a:extLst>
            <a:ext uri="{FF2B5EF4-FFF2-40B4-BE49-F238E27FC236}">
              <a16:creationId xmlns:a16="http://schemas.microsoft.com/office/drawing/2014/main" id="{00000000-0008-0000-0500-00004A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83" name="Text Box 4682">
          <a:extLst>
            <a:ext uri="{FF2B5EF4-FFF2-40B4-BE49-F238E27FC236}">
              <a16:creationId xmlns:a16="http://schemas.microsoft.com/office/drawing/2014/main" id="{00000000-0008-0000-0500-00004B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84" name="Text Box 4683">
          <a:extLst>
            <a:ext uri="{FF2B5EF4-FFF2-40B4-BE49-F238E27FC236}">
              <a16:creationId xmlns:a16="http://schemas.microsoft.com/office/drawing/2014/main" id="{00000000-0008-0000-0500-00004C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85" name="Text Box 4684">
          <a:extLst>
            <a:ext uri="{FF2B5EF4-FFF2-40B4-BE49-F238E27FC236}">
              <a16:creationId xmlns:a16="http://schemas.microsoft.com/office/drawing/2014/main" id="{00000000-0008-0000-0500-00004D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86" name="Text Box 4685">
          <a:extLst>
            <a:ext uri="{FF2B5EF4-FFF2-40B4-BE49-F238E27FC236}">
              <a16:creationId xmlns:a16="http://schemas.microsoft.com/office/drawing/2014/main" id="{00000000-0008-0000-0500-00004E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87" name="Text Box 4686">
          <a:extLst>
            <a:ext uri="{FF2B5EF4-FFF2-40B4-BE49-F238E27FC236}">
              <a16:creationId xmlns:a16="http://schemas.microsoft.com/office/drawing/2014/main" id="{00000000-0008-0000-0500-00004F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88" name="Text Box 4687">
          <a:extLst>
            <a:ext uri="{FF2B5EF4-FFF2-40B4-BE49-F238E27FC236}">
              <a16:creationId xmlns:a16="http://schemas.microsoft.com/office/drawing/2014/main" id="{00000000-0008-0000-0500-000050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89" name="Text Box 4688">
          <a:extLst>
            <a:ext uri="{FF2B5EF4-FFF2-40B4-BE49-F238E27FC236}">
              <a16:creationId xmlns:a16="http://schemas.microsoft.com/office/drawing/2014/main" id="{00000000-0008-0000-0500-000051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90" name="Text Box 4689">
          <a:extLst>
            <a:ext uri="{FF2B5EF4-FFF2-40B4-BE49-F238E27FC236}">
              <a16:creationId xmlns:a16="http://schemas.microsoft.com/office/drawing/2014/main" id="{00000000-0008-0000-0500-000052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91" name="Text Box 4690">
          <a:extLst>
            <a:ext uri="{FF2B5EF4-FFF2-40B4-BE49-F238E27FC236}">
              <a16:creationId xmlns:a16="http://schemas.microsoft.com/office/drawing/2014/main" id="{00000000-0008-0000-0500-000053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92" name="Text Box 4691">
          <a:extLst>
            <a:ext uri="{FF2B5EF4-FFF2-40B4-BE49-F238E27FC236}">
              <a16:creationId xmlns:a16="http://schemas.microsoft.com/office/drawing/2014/main" id="{00000000-0008-0000-0500-000054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93" name="Text Box 4692">
          <a:extLst>
            <a:ext uri="{FF2B5EF4-FFF2-40B4-BE49-F238E27FC236}">
              <a16:creationId xmlns:a16="http://schemas.microsoft.com/office/drawing/2014/main" id="{00000000-0008-0000-0500-000055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94" name="Text Box 4693">
          <a:extLst>
            <a:ext uri="{FF2B5EF4-FFF2-40B4-BE49-F238E27FC236}">
              <a16:creationId xmlns:a16="http://schemas.microsoft.com/office/drawing/2014/main" id="{00000000-0008-0000-0500-000056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95" name="Text Box 4694">
          <a:extLst>
            <a:ext uri="{FF2B5EF4-FFF2-40B4-BE49-F238E27FC236}">
              <a16:creationId xmlns:a16="http://schemas.microsoft.com/office/drawing/2014/main" id="{00000000-0008-0000-0500-000057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96" name="Text Box 4695">
          <a:extLst>
            <a:ext uri="{FF2B5EF4-FFF2-40B4-BE49-F238E27FC236}">
              <a16:creationId xmlns:a16="http://schemas.microsoft.com/office/drawing/2014/main" id="{00000000-0008-0000-0500-000058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97" name="Text Box 4696">
          <a:extLst>
            <a:ext uri="{FF2B5EF4-FFF2-40B4-BE49-F238E27FC236}">
              <a16:creationId xmlns:a16="http://schemas.microsoft.com/office/drawing/2014/main" id="{00000000-0008-0000-0500-000059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98" name="Text Box 4697">
          <a:extLst>
            <a:ext uri="{FF2B5EF4-FFF2-40B4-BE49-F238E27FC236}">
              <a16:creationId xmlns:a16="http://schemas.microsoft.com/office/drawing/2014/main" id="{00000000-0008-0000-0500-00005A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699" name="Text Box 4698">
          <a:extLst>
            <a:ext uri="{FF2B5EF4-FFF2-40B4-BE49-F238E27FC236}">
              <a16:creationId xmlns:a16="http://schemas.microsoft.com/office/drawing/2014/main" id="{00000000-0008-0000-0500-00005B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00" name="Text Box 4699">
          <a:extLst>
            <a:ext uri="{FF2B5EF4-FFF2-40B4-BE49-F238E27FC236}">
              <a16:creationId xmlns:a16="http://schemas.microsoft.com/office/drawing/2014/main" id="{00000000-0008-0000-0500-00005C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01" name="Text Box 4700">
          <a:extLst>
            <a:ext uri="{FF2B5EF4-FFF2-40B4-BE49-F238E27FC236}">
              <a16:creationId xmlns:a16="http://schemas.microsoft.com/office/drawing/2014/main" id="{00000000-0008-0000-0500-00005D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02" name="Text Box 4701">
          <a:extLst>
            <a:ext uri="{FF2B5EF4-FFF2-40B4-BE49-F238E27FC236}">
              <a16:creationId xmlns:a16="http://schemas.microsoft.com/office/drawing/2014/main" id="{00000000-0008-0000-0500-00005E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03" name="Text Box 4702">
          <a:extLst>
            <a:ext uri="{FF2B5EF4-FFF2-40B4-BE49-F238E27FC236}">
              <a16:creationId xmlns:a16="http://schemas.microsoft.com/office/drawing/2014/main" id="{00000000-0008-0000-0500-00005F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04" name="Text Box 4703">
          <a:extLst>
            <a:ext uri="{FF2B5EF4-FFF2-40B4-BE49-F238E27FC236}">
              <a16:creationId xmlns:a16="http://schemas.microsoft.com/office/drawing/2014/main" id="{00000000-0008-0000-0500-000060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05" name="Text Box 4704">
          <a:extLst>
            <a:ext uri="{FF2B5EF4-FFF2-40B4-BE49-F238E27FC236}">
              <a16:creationId xmlns:a16="http://schemas.microsoft.com/office/drawing/2014/main" id="{00000000-0008-0000-0500-000061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06" name="Text Box 4705">
          <a:extLst>
            <a:ext uri="{FF2B5EF4-FFF2-40B4-BE49-F238E27FC236}">
              <a16:creationId xmlns:a16="http://schemas.microsoft.com/office/drawing/2014/main" id="{00000000-0008-0000-0500-000062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07" name="Text Box 4706">
          <a:extLst>
            <a:ext uri="{FF2B5EF4-FFF2-40B4-BE49-F238E27FC236}">
              <a16:creationId xmlns:a16="http://schemas.microsoft.com/office/drawing/2014/main" id="{00000000-0008-0000-0500-000063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08" name="Text Box 4707">
          <a:extLst>
            <a:ext uri="{FF2B5EF4-FFF2-40B4-BE49-F238E27FC236}">
              <a16:creationId xmlns:a16="http://schemas.microsoft.com/office/drawing/2014/main" id="{00000000-0008-0000-0500-000064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09" name="Text Box 4708">
          <a:extLst>
            <a:ext uri="{FF2B5EF4-FFF2-40B4-BE49-F238E27FC236}">
              <a16:creationId xmlns:a16="http://schemas.microsoft.com/office/drawing/2014/main" id="{00000000-0008-0000-0500-000065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10" name="Text Box 4709">
          <a:extLst>
            <a:ext uri="{FF2B5EF4-FFF2-40B4-BE49-F238E27FC236}">
              <a16:creationId xmlns:a16="http://schemas.microsoft.com/office/drawing/2014/main" id="{00000000-0008-0000-0500-000066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11" name="Text Box 4710">
          <a:extLst>
            <a:ext uri="{FF2B5EF4-FFF2-40B4-BE49-F238E27FC236}">
              <a16:creationId xmlns:a16="http://schemas.microsoft.com/office/drawing/2014/main" id="{00000000-0008-0000-0500-000067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12" name="Text Box 4711">
          <a:extLst>
            <a:ext uri="{FF2B5EF4-FFF2-40B4-BE49-F238E27FC236}">
              <a16:creationId xmlns:a16="http://schemas.microsoft.com/office/drawing/2014/main" id="{00000000-0008-0000-0500-000068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13" name="Text Box 4712">
          <a:extLst>
            <a:ext uri="{FF2B5EF4-FFF2-40B4-BE49-F238E27FC236}">
              <a16:creationId xmlns:a16="http://schemas.microsoft.com/office/drawing/2014/main" id="{00000000-0008-0000-0500-000069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14" name="Text Box 4713">
          <a:extLst>
            <a:ext uri="{FF2B5EF4-FFF2-40B4-BE49-F238E27FC236}">
              <a16:creationId xmlns:a16="http://schemas.microsoft.com/office/drawing/2014/main" id="{00000000-0008-0000-0500-00006A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15" name="Text Box 4714">
          <a:extLst>
            <a:ext uri="{FF2B5EF4-FFF2-40B4-BE49-F238E27FC236}">
              <a16:creationId xmlns:a16="http://schemas.microsoft.com/office/drawing/2014/main" id="{00000000-0008-0000-0500-00006B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16" name="Text Box 4715">
          <a:extLst>
            <a:ext uri="{FF2B5EF4-FFF2-40B4-BE49-F238E27FC236}">
              <a16:creationId xmlns:a16="http://schemas.microsoft.com/office/drawing/2014/main" id="{00000000-0008-0000-0500-00006C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17" name="Text Box 4716">
          <a:extLst>
            <a:ext uri="{FF2B5EF4-FFF2-40B4-BE49-F238E27FC236}">
              <a16:creationId xmlns:a16="http://schemas.microsoft.com/office/drawing/2014/main" id="{00000000-0008-0000-0500-00006D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18" name="Text Box 4717">
          <a:extLst>
            <a:ext uri="{FF2B5EF4-FFF2-40B4-BE49-F238E27FC236}">
              <a16:creationId xmlns:a16="http://schemas.microsoft.com/office/drawing/2014/main" id="{00000000-0008-0000-0500-00006E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19" name="Text Box 4718">
          <a:extLst>
            <a:ext uri="{FF2B5EF4-FFF2-40B4-BE49-F238E27FC236}">
              <a16:creationId xmlns:a16="http://schemas.microsoft.com/office/drawing/2014/main" id="{00000000-0008-0000-0500-00006F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20" name="Text Box 4719">
          <a:extLst>
            <a:ext uri="{FF2B5EF4-FFF2-40B4-BE49-F238E27FC236}">
              <a16:creationId xmlns:a16="http://schemas.microsoft.com/office/drawing/2014/main" id="{00000000-0008-0000-0500-000070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21" name="Text Box 4720">
          <a:extLst>
            <a:ext uri="{FF2B5EF4-FFF2-40B4-BE49-F238E27FC236}">
              <a16:creationId xmlns:a16="http://schemas.microsoft.com/office/drawing/2014/main" id="{00000000-0008-0000-0500-000071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22" name="Text Box 4721">
          <a:extLst>
            <a:ext uri="{FF2B5EF4-FFF2-40B4-BE49-F238E27FC236}">
              <a16:creationId xmlns:a16="http://schemas.microsoft.com/office/drawing/2014/main" id="{00000000-0008-0000-0500-000072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23" name="Text Box 4722">
          <a:extLst>
            <a:ext uri="{FF2B5EF4-FFF2-40B4-BE49-F238E27FC236}">
              <a16:creationId xmlns:a16="http://schemas.microsoft.com/office/drawing/2014/main" id="{00000000-0008-0000-0500-000073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24" name="Text Box 4723">
          <a:extLst>
            <a:ext uri="{FF2B5EF4-FFF2-40B4-BE49-F238E27FC236}">
              <a16:creationId xmlns:a16="http://schemas.microsoft.com/office/drawing/2014/main" id="{00000000-0008-0000-0500-000074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25" name="Text Box 4724">
          <a:extLst>
            <a:ext uri="{FF2B5EF4-FFF2-40B4-BE49-F238E27FC236}">
              <a16:creationId xmlns:a16="http://schemas.microsoft.com/office/drawing/2014/main" id="{00000000-0008-0000-0500-000075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26" name="Text Box 4725">
          <a:extLst>
            <a:ext uri="{FF2B5EF4-FFF2-40B4-BE49-F238E27FC236}">
              <a16:creationId xmlns:a16="http://schemas.microsoft.com/office/drawing/2014/main" id="{00000000-0008-0000-0500-000076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27" name="Text Box 4726">
          <a:extLst>
            <a:ext uri="{FF2B5EF4-FFF2-40B4-BE49-F238E27FC236}">
              <a16:creationId xmlns:a16="http://schemas.microsoft.com/office/drawing/2014/main" id="{00000000-0008-0000-0500-000077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28" name="Text Box 4727">
          <a:extLst>
            <a:ext uri="{FF2B5EF4-FFF2-40B4-BE49-F238E27FC236}">
              <a16:creationId xmlns:a16="http://schemas.microsoft.com/office/drawing/2014/main" id="{00000000-0008-0000-0500-000078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29" name="Text Box 4728">
          <a:extLst>
            <a:ext uri="{FF2B5EF4-FFF2-40B4-BE49-F238E27FC236}">
              <a16:creationId xmlns:a16="http://schemas.microsoft.com/office/drawing/2014/main" id="{00000000-0008-0000-0500-000079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30" name="Text Box 4729">
          <a:extLst>
            <a:ext uri="{FF2B5EF4-FFF2-40B4-BE49-F238E27FC236}">
              <a16:creationId xmlns:a16="http://schemas.microsoft.com/office/drawing/2014/main" id="{00000000-0008-0000-0500-00007A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31" name="Text Box 4730">
          <a:extLst>
            <a:ext uri="{FF2B5EF4-FFF2-40B4-BE49-F238E27FC236}">
              <a16:creationId xmlns:a16="http://schemas.microsoft.com/office/drawing/2014/main" id="{00000000-0008-0000-0500-00007B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32" name="Text Box 4731">
          <a:extLst>
            <a:ext uri="{FF2B5EF4-FFF2-40B4-BE49-F238E27FC236}">
              <a16:creationId xmlns:a16="http://schemas.microsoft.com/office/drawing/2014/main" id="{00000000-0008-0000-0500-00007C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33" name="Text Box 4732">
          <a:extLst>
            <a:ext uri="{FF2B5EF4-FFF2-40B4-BE49-F238E27FC236}">
              <a16:creationId xmlns:a16="http://schemas.microsoft.com/office/drawing/2014/main" id="{00000000-0008-0000-0500-00007D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34" name="Text Box 4733">
          <a:extLst>
            <a:ext uri="{FF2B5EF4-FFF2-40B4-BE49-F238E27FC236}">
              <a16:creationId xmlns:a16="http://schemas.microsoft.com/office/drawing/2014/main" id="{00000000-0008-0000-0500-00007E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35" name="Text Box 4734">
          <a:extLst>
            <a:ext uri="{FF2B5EF4-FFF2-40B4-BE49-F238E27FC236}">
              <a16:creationId xmlns:a16="http://schemas.microsoft.com/office/drawing/2014/main" id="{00000000-0008-0000-0500-00007F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36" name="Text Box 4735">
          <a:extLst>
            <a:ext uri="{FF2B5EF4-FFF2-40B4-BE49-F238E27FC236}">
              <a16:creationId xmlns:a16="http://schemas.microsoft.com/office/drawing/2014/main" id="{00000000-0008-0000-0500-000080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37" name="Text Box 4736">
          <a:extLst>
            <a:ext uri="{FF2B5EF4-FFF2-40B4-BE49-F238E27FC236}">
              <a16:creationId xmlns:a16="http://schemas.microsoft.com/office/drawing/2014/main" id="{00000000-0008-0000-0500-000081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38" name="Text Box 4737">
          <a:extLst>
            <a:ext uri="{FF2B5EF4-FFF2-40B4-BE49-F238E27FC236}">
              <a16:creationId xmlns:a16="http://schemas.microsoft.com/office/drawing/2014/main" id="{00000000-0008-0000-0500-000082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39" name="Text Box 4738">
          <a:extLst>
            <a:ext uri="{FF2B5EF4-FFF2-40B4-BE49-F238E27FC236}">
              <a16:creationId xmlns:a16="http://schemas.microsoft.com/office/drawing/2014/main" id="{00000000-0008-0000-0500-000083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40" name="Text Box 4739">
          <a:extLst>
            <a:ext uri="{FF2B5EF4-FFF2-40B4-BE49-F238E27FC236}">
              <a16:creationId xmlns:a16="http://schemas.microsoft.com/office/drawing/2014/main" id="{00000000-0008-0000-0500-000084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41" name="Text Box 4740">
          <a:extLst>
            <a:ext uri="{FF2B5EF4-FFF2-40B4-BE49-F238E27FC236}">
              <a16:creationId xmlns:a16="http://schemas.microsoft.com/office/drawing/2014/main" id="{00000000-0008-0000-0500-000085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42" name="Text Box 4741">
          <a:extLst>
            <a:ext uri="{FF2B5EF4-FFF2-40B4-BE49-F238E27FC236}">
              <a16:creationId xmlns:a16="http://schemas.microsoft.com/office/drawing/2014/main" id="{00000000-0008-0000-0500-000086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43" name="Text Box 4742">
          <a:extLst>
            <a:ext uri="{FF2B5EF4-FFF2-40B4-BE49-F238E27FC236}">
              <a16:creationId xmlns:a16="http://schemas.microsoft.com/office/drawing/2014/main" id="{00000000-0008-0000-0500-000087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44" name="Text Box 4743">
          <a:extLst>
            <a:ext uri="{FF2B5EF4-FFF2-40B4-BE49-F238E27FC236}">
              <a16:creationId xmlns:a16="http://schemas.microsoft.com/office/drawing/2014/main" id="{00000000-0008-0000-0500-000088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45" name="Text Box 4744">
          <a:extLst>
            <a:ext uri="{FF2B5EF4-FFF2-40B4-BE49-F238E27FC236}">
              <a16:creationId xmlns:a16="http://schemas.microsoft.com/office/drawing/2014/main" id="{00000000-0008-0000-0500-000089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46" name="Text Box 4745">
          <a:extLst>
            <a:ext uri="{FF2B5EF4-FFF2-40B4-BE49-F238E27FC236}">
              <a16:creationId xmlns:a16="http://schemas.microsoft.com/office/drawing/2014/main" id="{00000000-0008-0000-0500-00008A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47" name="Text Box 4746">
          <a:extLst>
            <a:ext uri="{FF2B5EF4-FFF2-40B4-BE49-F238E27FC236}">
              <a16:creationId xmlns:a16="http://schemas.microsoft.com/office/drawing/2014/main" id="{00000000-0008-0000-0500-00008B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48" name="Text Box 4747">
          <a:extLst>
            <a:ext uri="{FF2B5EF4-FFF2-40B4-BE49-F238E27FC236}">
              <a16:creationId xmlns:a16="http://schemas.microsoft.com/office/drawing/2014/main" id="{00000000-0008-0000-0500-00008C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49" name="Text Box 4748">
          <a:extLst>
            <a:ext uri="{FF2B5EF4-FFF2-40B4-BE49-F238E27FC236}">
              <a16:creationId xmlns:a16="http://schemas.microsoft.com/office/drawing/2014/main" id="{00000000-0008-0000-0500-00008D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50" name="Text Box 4749">
          <a:extLst>
            <a:ext uri="{FF2B5EF4-FFF2-40B4-BE49-F238E27FC236}">
              <a16:creationId xmlns:a16="http://schemas.microsoft.com/office/drawing/2014/main" id="{00000000-0008-0000-0500-00008E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51" name="Text Box 4750">
          <a:extLst>
            <a:ext uri="{FF2B5EF4-FFF2-40B4-BE49-F238E27FC236}">
              <a16:creationId xmlns:a16="http://schemas.microsoft.com/office/drawing/2014/main" id="{00000000-0008-0000-0500-00008F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52" name="Text Box 4751">
          <a:extLst>
            <a:ext uri="{FF2B5EF4-FFF2-40B4-BE49-F238E27FC236}">
              <a16:creationId xmlns:a16="http://schemas.microsoft.com/office/drawing/2014/main" id="{00000000-0008-0000-0500-000090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53" name="Text Box 4752">
          <a:extLst>
            <a:ext uri="{FF2B5EF4-FFF2-40B4-BE49-F238E27FC236}">
              <a16:creationId xmlns:a16="http://schemas.microsoft.com/office/drawing/2014/main" id="{00000000-0008-0000-0500-000091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54" name="Text Box 4753">
          <a:extLst>
            <a:ext uri="{FF2B5EF4-FFF2-40B4-BE49-F238E27FC236}">
              <a16:creationId xmlns:a16="http://schemas.microsoft.com/office/drawing/2014/main" id="{00000000-0008-0000-0500-000092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55" name="Text Box 4754">
          <a:extLst>
            <a:ext uri="{FF2B5EF4-FFF2-40B4-BE49-F238E27FC236}">
              <a16:creationId xmlns:a16="http://schemas.microsoft.com/office/drawing/2014/main" id="{00000000-0008-0000-0500-000093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56" name="Text Box 4755">
          <a:extLst>
            <a:ext uri="{FF2B5EF4-FFF2-40B4-BE49-F238E27FC236}">
              <a16:creationId xmlns:a16="http://schemas.microsoft.com/office/drawing/2014/main" id="{00000000-0008-0000-0500-000094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57" name="Text Box 4756">
          <a:extLst>
            <a:ext uri="{FF2B5EF4-FFF2-40B4-BE49-F238E27FC236}">
              <a16:creationId xmlns:a16="http://schemas.microsoft.com/office/drawing/2014/main" id="{00000000-0008-0000-0500-000095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58" name="Text Box 4757">
          <a:extLst>
            <a:ext uri="{FF2B5EF4-FFF2-40B4-BE49-F238E27FC236}">
              <a16:creationId xmlns:a16="http://schemas.microsoft.com/office/drawing/2014/main" id="{00000000-0008-0000-0500-000096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59" name="Text Box 4758">
          <a:extLst>
            <a:ext uri="{FF2B5EF4-FFF2-40B4-BE49-F238E27FC236}">
              <a16:creationId xmlns:a16="http://schemas.microsoft.com/office/drawing/2014/main" id="{00000000-0008-0000-0500-000097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60" name="Text Box 4759">
          <a:extLst>
            <a:ext uri="{FF2B5EF4-FFF2-40B4-BE49-F238E27FC236}">
              <a16:creationId xmlns:a16="http://schemas.microsoft.com/office/drawing/2014/main" id="{00000000-0008-0000-0500-000098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61" name="Text Box 4760">
          <a:extLst>
            <a:ext uri="{FF2B5EF4-FFF2-40B4-BE49-F238E27FC236}">
              <a16:creationId xmlns:a16="http://schemas.microsoft.com/office/drawing/2014/main" id="{00000000-0008-0000-0500-000099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62" name="Text Box 4761">
          <a:extLst>
            <a:ext uri="{FF2B5EF4-FFF2-40B4-BE49-F238E27FC236}">
              <a16:creationId xmlns:a16="http://schemas.microsoft.com/office/drawing/2014/main" id="{00000000-0008-0000-0500-00009A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63" name="Text Box 4762">
          <a:extLst>
            <a:ext uri="{FF2B5EF4-FFF2-40B4-BE49-F238E27FC236}">
              <a16:creationId xmlns:a16="http://schemas.microsoft.com/office/drawing/2014/main" id="{00000000-0008-0000-0500-00009B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64" name="Text Box 4763">
          <a:extLst>
            <a:ext uri="{FF2B5EF4-FFF2-40B4-BE49-F238E27FC236}">
              <a16:creationId xmlns:a16="http://schemas.microsoft.com/office/drawing/2014/main" id="{00000000-0008-0000-0500-00009C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65" name="Text Box 4764">
          <a:extLst>
            <a:ext uri="{FF2B5EF4-FFF2-40B4-BE49-F238E27FC236}">
              <a16:creationId xmlns:a16="http://schemas.microsoft.com/office/drawing/2014/main" id="{00000000-0008-0000-0500-00009D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66" name="Text Box 4765">
          <a:extLst>
            <a:ext uri="{FF2B5EF4-FFF2-40B4-BE49-F238E27FC236}">
              <a16:creationId xmlns:a16="http://schemas.microsoft.com/office/drawing/2014/main" id="{00000000-0008-0000-0500-00009E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67" name="Text Box 4766">
          <a:extLst>
            <a:ext uri="{FF2B5EF4-FFF2-40B4-BE49-F238E27FC236}">
              <a16:creationId xmlns:a16="http://schemas.microsoft.com/office/drawing/2014/main" id="{00000000-0008-0000-0500-00009F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68" name="Text Box 4767">
          <a:extLst>
            <a:ext uri="{FF2B5EF4-FFF2-40B4-BE49-F238E27FC236}">
              <a16:creationId xmlns:a16="http://schemas.microsoft.com/office/drawing/2014/main" id="{00000000-0008-0000-0500-0000A0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69" name="Text Box 4768">
          <a:extLst>
            <a:ext uri="{FF2B5EF4-FFF2-40B4-BE49-F238E27FC236}">
              <a16:creationId xmlns:a16="http://schemas.microsoft.com/office/drawing/2014/main" id="{00000000-0008-0000-0500-0000A1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70" name="Text Box 4769">
          <a:extLst>
            <a:ext uri="{FF2B5EF4-FFF2-40B4-BE49-F238E27FC236}">
              <a16:creationId xmlns:a16="http://schemas.microsoft.com/office/drawing/2014/main" id="{00000000-0008-0000-0500-0000A2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71" name="Text Box 4770">
          <a:extLst>
            <a:ext uri="{FF2B5EF4-FFF2-40B4-BE49-F238E27FC236}">
              <a16:creationId xmlns:a16="http://schemas.microsoft.com/office/drawing/2014/main" id="{00000000-0008-0000-0500-0000A3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72" name="Text Box 4771">
          <a:extLst>
            <a:ext uri="{FF2B5EF4-FFF2-40B4-BE49-F238E27FC236}">
              <a16:creationId xmlns:a16="http://schemas.microsoft.com/office/drawing/2014/main" id="{00000000-0008-0000-0500-0000A4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73" name="Text Box 4772">
          <a:extLst>
            <a:ext uri="{FF2B5EF4-FFF2-40B4-BE49-F238E27FC236}">
              <a16:creationId xmlns:a16="http://schemas.microsoft.com/office/drawing/2014/main" id="{00000000-0008-0000-0500-0000A5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74" name="Text Box 4773">
          <a:extLst>
            <a:ext uri="{FF2B5EF4-FFF2-40B4-BE49-F238E27FC236}">
              <a16:creationId xmlns:a16="http://schemas.microsoft.com/office/drawing/2014/main" id="{00000000-0008-0000-0500-0000A6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75" name="Text Box 4774">
          <a:extLst>
            <a:ext uri="{FF2B5EF4-FFF2-40B4-BE49-F238E27FC236}">
              <a16:creationId xmlns:a16="http://schemas.microsoft.com/office/drawing/2014/main" id="{00000000-0008-0000-0500-0000A7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76" name="Text Box 4775">
          <a:extLst>
            <a:ext uri="{FF2B5EF4-FFF2-40B4-BE49-F238E27FC236}">
              <a16:creationId xmlns:a16="http://schemas.microsoft.com/office/drawing/2014/main" id="{00000000-0008-0000-0500-0000A8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77" name="Text Box 4776">
          <a:extLst>
            <a:ext uri="{FF2B5EF4-FFF2-40B4-BE49-F238E27FC236}">
              <a16:creationId xmlns:a16="http://schemas.microsoft.com/office/drawing/2014/main" id="{00000000-0008-0000-0500-0000A9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78" name="Text Box 4777">
          <a:extLst>
            <a:ext uri="{FF2B5EF4-FFF2-40B4-BE49-F238E27FC236}">
              <a16:creationId xmlns:a16="http://schemas.microsoft.com/office/drawing/2014/main" id="{00000000-0008-0000-0500-0000AA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79" name="Text Box 4778">
          <a:extLst>
            <a:ext uri="{FF2B5EF4-FFF2-40B4-BE49-F238E27FC236}">
              <a16:creationId xmlns:a16="http://schemas.microsoft.com/office/drawing/2014/main" id="{00000000-0008-0000-0500-0000AB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80" name="Text Box 4779">
          <a:extLst>
            <a:ext uri="{FF2B5EF4-FFF2-40B4-BE49-F238E27FC236}">
              <a16:creationId xmlns:a16="http://schemas.microsoft.com/office/drawing/2014/main" id="{00000000-0008-0000-0500-0000AC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81" name="Text Box 4780">
          <a:extLst>
            <a:ext uri="{FF2B5EF4-FFF2-40B4-BE49-F238E27FC236}">
              <a16:creationId xmlns:a16="http://schemas.microsoft.com/office/drawing/2014/main" id="{00000000-0008-0000-0500-0000AD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82" name="Text Box 4781">
          <a:extLst>
            <a:ext uri="{FF2B5EF4-FFF2-40B4-BE49-F238E27FC236}">
              <a16:creationId xmlns:a16="http://schemas.microsoft.com/office/drawing/2014/main" id="{00000000-0008-0000-0500-0000AE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83" name="Text Box 4782">
          <a:extLst>
            <a:ext uri="{FF2B5EF4-FFF2-40B4-BE49-F238E27FC236}">
              <a16:creationId xmlns:a16="http://schemas.microsoft.com/office/drawing/2014/main" id="{00000000-0008-0000-0500-0000AF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84" name="Text Box 4783">
          <a:extLst>
            <a:ext uri="{FF2B5EF4-FFF2-40B4-BE49-F238E27FC236}">
              <a16:creationId xmlns:a16="http://schemas.microsoft.com/office/drawing/2014/main" id="{00000000-0008-0000-0500-0000B0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85" name="Text Box 4784">
          <a:extLst>
            <a:ext uri="{FF2B5EF4-FFF2-40B4-BE49-F238E27FC236}">
              <a16:creationId xmlns:a16="http://schemas.microsoft.com/office/drawing/2014/main" id="{00000000-0008-0000-0500-0000B1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86" name="Text Box 4785">
          <a:extLst>
            <a:ext uri="{FF2B5EF4-FFF2-40B4-BE49-F238E27FC236}">
              <a16:creationId xmlns:a16="http://schemas.microsoft.com/office/drawing/2014/main" id="{00000000-0008-0000-0500-0000B2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87" name="Text Box 4786">
          <a:extLst>
            <a:ext uri="{FF2B5EF4-FFF2-40B4-BE49-F238E27FC236}">
              <a16:creationId xmlns:a16="http://schemas.microsoft.com/office/drawing/2014/main" id="{00000000-0008-0000-0500-0000B3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88" name="Text Box 4787">
          <a:extLst>
            <a:ext uri="{FF2B5EF4-FFF2-40B4-BE49-F238E27FC236}">
              <a16:creationId xmlns:a16="http://schemas.microsoft.com/office/drawing/2014/main" id="{00000000-0008-0000-0500-0000B4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89" name="Text Box 4788">
          <a:extLst>
            <a:ext uri="{FF2B5EF4-FFF2-40B4-BE49-F238E27FC236}">
              <a16:creationId xmlns:a16="http://schemas.microsoft.com/office/drawing/2014/main" id="{00000000-0008-0000-0500-0000B5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90" name="Text Box 4789">
          <a:extLst>
            <a:ext uri="{FF2B5EF4-FFF2-40B4-BE49-F238E27FC236}">
              <a16:creationId xmlns:a16="http://schemas.microsoft.com/office/drawing/2014/main" id="{00000000-0008-0000-0500-0000B6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91" name="Text Box 4790">
          <a:extLst>
            <a:ext uri="{FF2B5EF4-FFF2-40B4-BE49-F238E27FC236}">
              <a16:creationId xmlns:a16="http://schemas.microsoft.com/office/drawing/2014/main" id="{00000000-0008-0000-0500-0000B7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92" name="Text Box 4791">
          <a:extLst>
            <a:ext uri="{FF2B5EF4-FFF2-40B4-BE49-F238E27FC236}">
              <a16:creationId xmlns:a16="http://schemas.microsoft.com/office/drawing/2014/main" id="{00000000-0008-0000-0500-0000B8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93" name="Text Box 4792">
          <a:extLst>
            <a:ext uri="{FF2B5EF4-FFF2-40B4-BE49-F238E27FC236}">
              <a16:creationId xmlns:a16="http://schemas.microsoft.com/office/drawing/2014/main" id="{00000000-0008-0000-0500-0000B9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94" name="Text Box 4793">
          <a:extLst>
            <a:ext uri="{FF2B5EF4-FFF2-40B4-BE49-F238E27FC236}">
              <a16:creationId xmlns:a16="http://schemas.microsoft.com/office/drawing/2014/main" id="{00000000-0008-0000-0500-0000BA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95" name="Text Box 4794">
          <a:extLst>
            <a:ext uri="{FF2B5EF4-FFF2-40B4-BE49-F238E27FC236}">
              <a16:creationId xmlns:a16="http://schemas.microsoft.com/office/drawing/2014/main" id="{00000000-0008-0000-0500-0000BB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96" name="Text Box 4795">
          <a:extLst>
            <a:ext uri="{FF2B5EF4-FFF2-40B4-BE49-F238E27FC236}">
              <a16:creationId xmlns:a16="http://schemas.microsoft.com/office/drawing/2014/main" id="{00000000-0008-0000-0500-0000BC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97" name="Text Box 4796">
          <a:extLst>
            <a:ext uri="{FF2B5EF4-FFF2-40B4-BE49-F238E27FC236}">
              <a16:creationId xmlns:a16="http://schemas.microsoft.com/office/drawing/2014/main" id="{00000000-0008-0000-0500-0000BD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98" name="Text Box 4797">
          <a:extLst>
            <a:ext uri="{FF2B5EF4-FFF2-40B4-BE49-F238E27FC236}">
              <a16:creationId xmlns:a16="http://schemas.microsoft.com/office/drawing/2014/main" id="{00000000-0008-0000-0500-0000BE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799" name="Text Box 4798">
          <a:extLst>
            <a:ext uri="{FF2B5EF4-FFF2-40B4-BE49-F238E27FC236}">
              <a16:creationId xmlns:a16="http://schemas.microsoft.com/office/drawing/2014/main" id="{00000000-0008-0000-0500-0000BF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00" name="Text Box 4799">
          <a:extLst>
            <a:ext uri="{FF2B5EF4-FFF2-40B4-BE49-F238E27FC236}">
              <a16:creationId xmlns:a16="http://schemas.microsoft.com/office/drawing/2014/main" id="{00000000-0008-0000-0500-0000C0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01" name="Text Box 4800">
          <a:extLst>
            <a:ext uri="{FF2B5EF4-FFF2-40B4-BE49-F238E27FC236}">
              <a16:creationId xmlns:a16="http://schemas.microsoft.com/office/drawing/2014/main" id="{00000000-0008-0000-0500-0000C1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02" name="Text Box 4801">
          <a:extLst>
            <a:ext uri="{FF2B5EF4-FFF2-40B4-BE49-F238E27FC236}">
              <a16:creationId xmlns:a16="http://schemas.microsoft.com/office/drawing/2014/main" id="{00000000-0008-0000-0500-0000C2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03" name="Text Box 4802">
          <a:extLst>
            <a:ext uri="{FF2B5EF4-FFF2-40B4-BE49-F238E27FC236}">
              <a16:creationId xmlns:a16="http://schemas.microsoft.com/office/drawing/2014/main" id="{00000000-0008-0000-0500-0000C3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04" name="Text Box 4803">
          <a:extLst>
            <a:ext uri="{FF2B5EF4-FFF2-40B4-BE49-F238E27FC236}">
              <a16:creationId xmlns:a16="http://schemas.microsoft.com/office/drawing/2014/main" id="{00000000-0008-0000-0500-0000C4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05" name="Text Box 4804">
          <a:extLst>
            <a:ext uri="{FF2B5EF4-FFF2-40B4-BE49-F238E27FC236}">
              <a16:creationId xmlns:a16="http://schemas.microsoft.com/office/drawing/2014/main" id="{00000000-0008-0000-0500-0000C5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06" name="Text Box 4805">
          <a:extLst>
            <a:ext uri="{FF2B5EF4-FFF2-40B4-BE49-F238E27FC236}">
              <a16:creationId xmlns:a16="http://schemas.microsoft.com/office/drawing/2014/main" id="{00000000-0008-0000-0500-0000C6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07" name="Text Box 4806">
          <a:extLst>
            <a:ext uri="{FF2B5EF4-FFF2-40B4-BE49-F238E27FC236}">
              <a16:creationId xmlns:a16="http://schemas.microsoft.com/office/drawing/2014/main" id="{00000000-0008-0000-0500-0000C7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08" name="Text Box 4807">
          <a:extLst>
            <a:ext uri="{FF2B5EF4-FFF2-40B4-BE49-F238E27FC236}">
              <a16:creationId xmlns:a16="http://schemas.microsoft.com/office/drawing/2014/main" id="{00000000-0008-0000-0500-0000C8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09" name="Text Box 4808">
          <a:extLst>
            <a:ext uri="{FF2B5EF4-FFF2-40B4-BE49-F238E27FC236}">
              <a16:creationId xmlns:a16="http://schemas.microsoft.com/office/drawing/2014/main" id="{00000000-0008-0000-0500-0000C9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10" name="Text Box 4809">
          <a:extLst>
            <a:ext uri="{FF2B5EF4-FFF2-40B4-BE49-F238E27FC236}">
              <a16:creationId xmlns:a16="http://schemas.microsoft.com/office/drawing/2014/main" id="{00000000-0008-0000-0500-0000CA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11" name="Text Box 4810">
          <a:extLst>
            <a:ext uri="{FF2B5EF4-FFF2-40B4-BE49-F238E27FC236}">
              <a16:creationId xmlns:a16="http://schemas.microsoft.com/office/drawing/2014/main" id="{00000000-0008-0000-0500-0000CB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12" name="Text Box 4811">
          <a:extLst>
            <a:ext uri="{FF2B5EF4-FFF2-40B4-BE49-F238E27FC236}">
              <a16:creationId xmlns:a16="http://schemas.microsoft.com/office/drawing/2014/main" id="{00000000-0008-0000-0500-0000CC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13" name="Text Box 4812">
          <a:extLst>
            <a:ext uri="{FF2B5EF4-FFF2-40B4-BE49-F238E27FC236}">
              <a16:creationId xmlns:a16="http://schemas.microsoft.com/office/drawing/2014/main" id="{00000000-0008-0000-0500-0000CD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14" name="Text Box 4813">
          <a:extLst>
            <a:ext uri="{FF2B5EF4-FFF2-40B4-BE49-F238E27FC236}">
              <a16:creationId xmlns:a16="http://schemas.microsoft.com/office/drawing/2014/main" id="{00000000-0008-0000-0500-0000CE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15" name="Text Box 4814">
          <a:extLst>
            <a:ext uri="{FF2B5EF4-FFF2-40B4-BE49-F238E27FC236}">
              <a16:creationId xmlns:a16="http://schemas.microsoft.com/office/drawing/2014/main" id="{00000000-0008-0000-0500-0000CF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16" name="Text Box 4815">
          <a:extLst>
            <a:ext uri="{FF2B5EF4-FFF2-40B4-BE49-F238E27FC236}">
              <a16:creationId xmlns:a16="http://schemas.microsoft.com/office/drawing/2014/main" id="{00000000-0008-0000-0500-0000D0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17" name="Text Box 4816">
          <a:extLst>
            <a:ext uri="{FF2B5EF4-FFF2-40B4-BE49-F238E27FC236}">
              <a16:creationId xmlns:a16="http://schemas.microsoft.com/office/drawing/2014/main" id="{00000000-0008-0000-0500-0000D1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18" name="Text Box 4817">
          <a:extLst>
            <a:ext uri="{FF2B5EF4-FFF2-40B4-BE49-F238E27FC236}">
              <a16:creationId xmlns:a16="http://schemas.microsoft.com/office/drawing/2014/main" id="{00000000-0008-0000-0500-0000D2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19" name="Text Box 4818">
          <a:extLst>
            <a:ext uri="{FF2B5EF4-FFF2-40B4-BE49-F238E27FC236}">
              <a16:creationId xmlns:a16="http://schemas.microsoft.com/office/drawing/2014/main" id="{00000000-0008-0000-0500-0000D3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20" name="Text Box 4819">
          <a:extLst>
            <a:ext uri="{FF2B5EF4-FFF2-40B4-BE49-F238E27FC236}">
              <a16:creationId xmlns:a16="http://schemas.microsoft.com/office/drawing/2014/main" id="{00000000-0008-0000-0500-0000D4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21" name="Text Box 4820">
          <a:extLst>
            <a:ext uri="{FF2B5EF4-FFF2-40B4-BE49-F238E27FC236}">
              <a16:creationId xmlns:a16="http://schemas.microsoft.com/office/drawing/2014/main" id="{00000000-0008-0000-0500-0000D5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22" name="Text Box 4821">
          <a:extLst>
            <a:ext uri="{FF2B5EF4-FFF2-40B4-BE49-F238E27FC236}">
              <a16:creationId xmlns:a16="http://schemas.microsoft.com/office/drawing/2014/main" id="{00000000-0008-0000-0500-0000D6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23" name="Text Box 4822">
          <a:extLst>
            <a:ext uri="{FF2B5EF4-FFF2-40B4-BE49-F238E27FC236}">
              <a16:creationId xmlns:a16="http://schemas.microsoft.com/office/drawing/2014/main" id="{00000000-0008-0000-0500-0000D7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24" name="Text Box 4823">
          <a:extLst>
            <a:ext uri="{FF2B5EF4-FFF2-40B4-BE49-F238E27FC236}">
              <a16:creationId xmlns:a16="http://schemas.microsoft.com/office/drawing/2014/main" id="{00000000-0008-0000-0500-0000D8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25" name="Text Box 4824">
          <a:extLst>
            <a:ext uri="{FF2B5EF4-FFF2-40B4-BE49-F238E27FC236}">
              <a16:creationId xmlns:a16="http://schemas.microsoft.com/office/drawing/2014/main" id="{00000000-0008-0000-0500-0000D9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26" name="Text Box 4825">
          <a:extLst>
            <a:ext uri="{FF2B5EF4-FFF2-40B4-BE49-F238E27FC236}">
              <a16:creationId xmlns:a16="http://schemas.microsoft.com/office/drawing/2014/main" id="{00000000-0008-0000-0500-0000DA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27" name="Text Box 4826">
          <a:extLst>
            <a:ext uri="{FF2B5EF4-FFF2-40B4-BE49-F238E27FC236}">
              <a16:creationId xmlns:a16="http://schemas.microsoft.com/office/drawing/2014/main" id="{00000000-0008-0000-0500-0000DB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28" name="Text Box 4827">
          <a:extLst>
            <a:ext uri="{FF2B5EF4-FFF2-40B4-BE49-F238E27FC236}">
              <a16:creationId xmlns:a16="http://schemas.microsoft.com/office/drawing/2014/main" id="{00000000-0008-0000-0500-0000DC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29" name="Text Box 4828">
          <a:extLst>
            <a:ext uri="{FF2B5EF4-FFF2-40B4-BE49-F238E27FC236}">
              <a16:creationId xmlns:a16="http://schemas.microsoft.com/office/drawing/2014/main" id="{00000000-0008-0000-0500-0000DD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30" name="Text Box 4829">
          <a:extLst>
            <a:ext uri="{FF2B5EF4-FFF2-40B4-BE49-F238E27FC236}">
              <a16:creationId xmlns:a16="http://schemas.microsoft.com/office/drawing/2014/main" id="{00000000-0008-0000-0500-0000DE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31" name="Text Box 4830">
          <a:extLst>
            <a:ext uri="{FF2B5EF4-FFF2-40B4-BE49-F238E27FC236}">
              <a16:creationId xmlns:a16="http://schemas.microsoft.com/office/drawing/2014/main" id="{00000000-0008-0000-0500-0000DF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32" name="Text Box 4831">
          <a:extLst>
            <a:ext uri="{FF2B5EF4-FFF2-40B4-BE49-F238E27FC236}">
              <a16:creationId xmlns:a16="http://schemas.microsoft.com/office/drawing/2014/main" id="{00000000-0008-0000-0500-0000E0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33" name="Text Box 4832">
          <a:extLst>
            <a:ext uri="{FF2B5EF4-FFF2-40B4-BE49-F238E27FC236}">
              <a16:creationId xmlns:a16="http://schemas.microsoft.com/office/drawing/2014/main" id="{00000000-0008-0000-0500-0000E1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34" name="Text Box 4833">
          <a:extLst>
            <a:ext uri="{FF2B5EF4-FFF2-40B4-BE49-F238E27FC236}">
              <a16:creationId xmlns:a16="http://schemas.microsoft.com/office/drawing/2014/main" id="{00000000-0008-0000-0500-0000E2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35" name="Text Box 4834">
          <a:extLst>
            <a:ext uri="{FF2B5EF4-FFF2-40B4-BE49-F238E27FC236}">
              <a16:creationId xmlns:a16="http://schemas.microsoft.com/office/drawing/2014/main" id="{00000000-0008-0000-0500-0000E3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36" name="Text Box 4835">
          <a:extLst>
            <a:ext uri="{FF2B5EF4-FFF2-40B4-BE49-F238E27FC236}">
              <a16:creationId xmlns:a16="http://schemas.microsoft.com/office/drawing/2014/main" id="{00000000-0008-0000-0500-0000E4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37" name="Text Box 4836">
          <a:extLst>
            <a:ext uri="{FF2B5EF4-FFF2-40B4-BE49-F238E27FC236}">
              <a16:creationId xmlns:a16="http://schemas.microsoft.com/office/drawing/2014/main" id="{00000000-0008-0000-0500-0000E5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38" name="Text Box 4837">
          <a:extLst>
            <a:ext uri="{FF2B5EF4-FFF2-40B4-BE49-F238E27FC236}">
              <a16:creationId xmlns:a16="http://schemas.microsoft.com/office/drawing/2014/main" id="{00000000-0008-0000-0500-0000E6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39" name="Text Box 4838">
          <a:extLst>
            <a:ext uri="{FF2B5EF4-FFF2-40B4-BE49-F238E27FC236}">
              <a16:creationId xmlns:a16="http://schemas.microsoft.com/office/drawing/2014/main" id="{00000000-0008-0000-0500-0000E7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40" name="Text Box 4839">
          <a:extLst>
            <a:ext uri="{FF2B5EF4-FFF2-40B4-BE49-F238E27FC236}">
              <a16:creationId xmlns:a16="http://schemas.microsoft.com/office/drawing/2014/main" id="{00000000-0008-0000-0500-0000E8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41" name="Text Box 4840">
          <a:extLst>
            <a:ext uri="{FF2B5EF4-FFF2-40B4-BE49-F238E27FC236}">
              <a16:creationId xmlns:a16="http://schemas.microsoft.com/office/drawing/2014/main" id="{00000000-0008-0000-0500-0000E9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42" name="Text Box 4841">
          <a:extLst>
            <a:ext uri="{FF2B5EF4-FFF2-40B4-BE49-F238E27FC236}">
              <a16:creationId xmlns:a16="http://schemas.microsoft.com/office/drawing/2014/main" id="{00000000-0008-0000-0500-0000EA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43" name="Text Box 4842">
          <a:extLst>
            <a:ext uri="{FF2B5EF4-FFF2-40B4-BE49-F238E27FC236}">
              <a16:creationId xmlns:a16="http://schemas.microsoft.com/office/drawing/2014/main" id="{00000000-0008-0000-0500-0000EB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44" name="Text Box 4843">
          <a:extLst>
            <a:ext uri="{FF2B5EF4-FFF2-40B4-BE49-F238E27FC236}">
              <a16:creationId xmlns:a16="http://schemas.microsoft.com/office/drawing/2014/main" id="{00000000-0008-0000-0500-0000EC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45" name="Text Box 4844">
          <a:extLst>
            <a:ext uri="{FF2B5EF4-FFF2-40B4-BE49-F238E27FC236}">
              <a16:creationId xmlns:a16="http://schemas.microsoft.com/office/drawing/2014/main" id="{00000000-0008-0000-0500-0000ED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46" name="Text Box 4845">
          <a:extLst>
            <a:ext uri="{FF2B5EF4-FFF2-40B4-BE49-F238E27FC236}">
              <a16:creationId xmlns:a16="http://schemas.microsoft.com/office/drawing/2014/main" id="{00000000-0008-0000-0500-0000EE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47" name="Text Box 4846">
          <a:extLst>
            <a:ext uri="{FF2B5EF4-FFF2-40B4-BE49-F238E27FC236}">
              <a16:creationId xmlns:a16="http://schemas.microsoft.com/office/drawing/2014/main" id="{00000000-0008-0000-0500-0000EF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48" name="Text Box 4847">
          <a:extLst>
            <a:ext uri="{FF2B5EF4-FFF2-40B4-BE49-F238E27FC236}">
              <a16:creationId xmlns:a16="http://schemas.microsoft.com/office/drawing/2014/main" id="{00000000-0008-0000-0500-0000F0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49" name="Text Box 4848">
          <a:extLst>
            <a:ext uri="{FF2B5EF4-FFF2-40B4-BE49-F238E27FC236}">
              <a16:creationId xmlns:a16="http://schemas.microsoft.com/office/drawing/2014/main" id="{00000000-0008-0000-0500-0000F1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50" name="Text Box 4849">
          <a:extLst>
            <a:ext uri="{FF2B5EF4-FFF2-40B4-BE49-F238E27FC236}">
              <a16:creationId xmlns:a16="http://schemas.microsoft.com/office/drawing/2014/main" id="{00000000-0008-0000-0500-0000F2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51" name="Text Box 4850">
          <a:extLst>
            <a:ext uri="{FF2B5EF4-FFF2-40B4-BE49-F238E27FC236}">
              <a16:creationId xmlns:a16="http://schemas.microsoft.com/office/drawing/2014/main" id="{00000000-0008-0000-0500-0000F3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52" name="Text Box 4851">
          <a:extLst>
            <a:ext uri="{FF2B5EF4-FFF2-40B4-BE49-F238E27FC236}">
              <a16:creationId xmlns:a16="http://schemas.microsoft.com/office/drawing/2014/main" id="{00000000-0008-0000-0500-0000F4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53" name="Text Box 4852">
          <a:extLst>
            <a:ext uri="{FF2B5EF4-FFF2-40B4-BE49-F238E27FC236}">
              <a16:creationId xmlns:a16="http://schemas.microsoft.com/office/drawing/2014/main" id="{00000000-0008-0000-0500-0000F5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54" name="Text Box 4853">
          <a:extLst>
            <a:ext uri="{FF2B5EF4-FFF2-40B4-BE49-F238E27FC236}">
              <a16:creationId xmlns:a16="http://schemas.microsoft.com/office/drawing/2014/main" id="{00000000-0008-0000-0500-0000F6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55" name="Text Box 4854">
          <a:extLst>
            <a:ext uri="{FF2B5EF4-FFF2-40B4-BE49-F238E27FC236}">
              <a16:creationId xmlns:a16="http://schemas.microsoft.com/office/drawing/2014/main" id="{00000000-0008-0000-0500-0000F7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56" name="Text Box 4855">
          <a:extLst>
            <a:ext uri="{FF2B5EF4-FFF2-40B4-BE49-F238E27FC236}">
              <a16:creationId xmlns:a16="http://schemas.microsoft.com/office/drawing/2014/main" id="{00000000-0008-0000-0500-0000F8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57" name="Text Box 4856">
          <a:extLst>
            <a:ext uri="{FF2B5EF4-FFF2-40B4-BE49-F238E27FC236}">
              <a16:creationId xmlns:a16="http://schemas.microsoft.com/office/drawing/2014/main" id="{00000000-0008-0000-0500-0000F9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58" name="Text Box 4857">
          <a:extLst>
            <a:ext uri="{FF2B5EF4-FFF2-40B4-BE49-F238E27FC236}">
              <a16:creationId xmlns:a16="http://schemas.microsoft.com/office/drawing/2014/main" id="{00000000-0008-0000-0500-0000FA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59" name="Text Box 4858">
          <a:extLst>
            <a:ext uri="{FF2B5EF4-FFF2-40B4-BE49-F238E27FC236}">
              <a16:creationId xmlns:a16="http://schemas.microsoft.com/office/drawing/2014/main" id="{00000000-0008-0000-0500-0000FB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60" name="Text Box 4859">
          <a:extLst>
            <a:ext uri="{FF2B5EF4-FFF2-40B4-BE49-F238E27FC236}">
              <a16:creationId xmlns:a16="http://schemas.microsoft.com/office/drawing/2014/main" id="{00000000-0008-0000-0500-0000FC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61" name="Text Box 4860">
          <a:extLst>
            <a:ext uri="{FF2B5EF4-FFF2-40B4-BE49-F238E27FC236}">
              <a16:creationId xmlns:a16="http://schemas.microsoft.com/office/drawing/2014/main" id="{00000000-0008-0000-0500-0000FD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62" name="Text Box 4861">
          <a:extLst>
            <a:ext uri="{FF2B5EF4-FFF2-40B4-BE49-F238E27FC236}">
              <a16:creationId xmlns:a16="http://schemas.microsoft.com/office/drawing/2014/main" id="{00000000-0008-0000-0500-0000FE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63" name="Text Box 4862">
          <a:extLst>
            <a:ext uri="{FF2B5EF4-FFF2-40B4-BE49-F238E27FC236}">
              <a16:creationId xmlns:a16="http://schemas.microsoft.com/office/drawing/2014/main" id="{00000000-0008-0000-0500-0000FF12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64" name="Text Box 4863">
          <a:extLst>
            <a:ext uri="{FF2B5EF4-FFF2-40B4-BE49-F238E27FC236}">
              <a16:creationId xmlns:a16="http://schemas.microsoft.com/office/drawing/2014/main" id="{00000000-0008-0000-0500-000000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65" name="Text Box 4864">
          <a:extLst>
            <a:ext uri="{FF2B5EF4-FFF2-40B4-BE49-F238E27FC236}">
              <a16:creationId xmlns:a16="http://schemas.microsoft.com/office/drawing/2014/main" id="{00000000-0008-0000-0500-000001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66" name="Text Box 4865">
          <a:extLst>
            <a:ext uri="{FF2B5EF4-FFF2-40B4-BE49-F238E27FC236}">
              <a16:creationId xmlns:a16="http://schemas.microsoft.com/office/drawing/2014/main" id="{00000000-0008-0000-0500-000002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67" name="Text Box 4866">
          <a:extLst>
            <a:ext uri="{FF2B5EF4-FFF2-40B4-BE49-F238E27FC236}">
              <a16:creationId xmlns:a16="http://schemas.microsoft.com/office/drawing/2014/main" id="{00000000-0008-0000-0500-000003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68" name="Text Box 4867">
          <a:extLst>
            <a:ext uri="{FF2B5EF4-FFF2-40B4-BE49-F238E27FC236}">
              <a16:creationId xmlns:a16="http://schemas.microsoft.com/office/drawing/2014/main" id="{00000000-0008-0000-0500-000004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69" name="Text Box 4868">
          <a:extLst>
            <a:ext uri="{FF2B5EF4-FFF2-40B4-BE49-F238E27FC236}">
              <a16:creationId xmlns:a16="http://schemas.microsoft.com/office/drawing/2014/main" id="{00000000-0008-0000-0500-000005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70" name="Text Box 4869">
          <a:extLst>
            <a:ext uri="{FF2B5EF4-FFF2-40B4-BE49-F238E27FC236}">
              <a16:creationId xmlns:a16="http://schemas.microsoft.com/office/drawing/2014/main" id="{00000000-0008-0000-0500-000006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71" name="Text Box 4870">
          <a:extLst>
            <a:ext uri="{FF2B5EF4-FFF2-40B4-BE49-F238E27FC236}">
              <a16:creationId xmlns:a16="http://schemas.microsoft.com/office/drawing/2014/main" id="{00000000-0008-0000-0500-000007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72" name="Text Box 4871">
          <a:extLst>
            <a:ext uri="{FF2B5EF4-FFF2-40B4-BE49-F238E27FC236}">
              <a16:creationId xmlns:a16="http://schemas.microsoft.com/office/drawing/2014/main" id="{00000000-0008-0000-0500-000008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73" name="Text Box 4872">
          <a:extLst>
            <a:ext uri="{FF2B5EF4-FFF2-40B4-BE49-F238E27FC236}">
              <a16:creationId xmlns:a16="http://schemas.microsoft.com/office/drawing/2014/main" id="{00000000-0008-0000-0500-000009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74" name="Text Box 4873">
          <a:extLst>
            <a:ext uri="{FF2B5EF4-FFF2-40B4-BE49-F238E27FC236}">
              <a16:creationId xmlns:a16="http://schemas.microsoft.com/office/drawing/2014/main" id="{00000000-0008-0000-0500-00000A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75" name="Text Box 4874">
          <a:extLst>
            <a:ext uri="{FF2B5EF4-FFF2-40B4-BE49-F238E27FC236}">
              <a16:creationId xmlns:a16="http://schemas.microsoft.com/office/drawing/2014/main" id="{00000000-0008-0000-0500-00000B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76" name="Text Box 4875">
          <a:extLst>
            <a:ext uri="{FF2B5EF4-FFF2-40B4-BE49-F238E27FC236}">
              <a16:creationId xmlns:a16="http://schemas.microsoft.com/office/drawing/2014/main" id="{00000000-0008-0000-0500-00000C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77" name="Text Box 4876">
          <a:extLst>
            <a:ext uri="{FF2B5EF4-FFF2-40B4-BE49-F238E27FC236}">
              <a16:creationId xmlns:a16="http://schemas.microsoft.com/office/drawing/2014/main" id="{00000000-0008-0000-0500-00000D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78" name="Text Box 4877">
          <a:extLst>
            <a:ext uri="{FF2B5EF4-FFF2-40B4-BE49-F238E27FC236}">
              <a16:creationId xmlns:a16="http://schemas.microsoft.com/office/drawing/2014/main" id="{00000000-0008-0000-0500-00000E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79" name="Text Box 4878">
          <a:extLst>
            <a:ext uri="{FF2B5EF4-FFF2-40B4-BE49-F238E27FC236}">
              <a16:creationId xmlns:a16="http://schemas.microsoft.com/office/drawing/2014/main" id="{00000000-0008-0000-0500-00000F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80" name="Text Box 4879">
          <a:extLst>
            <a:ext uri="{FF2B5EF4-FFF2-40B4-BE49-F238E27FC236}">
              <a16:creationId xmlns:a16="http://schemas.microsoft.com/office/drawing/2014/main" id="{00000000-0008-0000-0500-000010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81" name="Text Box 4880">
          <a:extLst>
            <a:ext uri="{FF2B5EF4-FFF2-40B4-BE49-F238E27FC236}">
              <a16:creationId xmlns:a16="http://schemas.microsoft.com/office/drawing/2014/main" id="{00000000-0008-0000-0500-000011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82" name="Text Box 4881">
          <a:extLst>
            <a:ext uri="{FF2B5EF4-FFF2-40B4-BE49-F238E27FC236}">
              <a16:creationId xmlns:a16="http://schemas.microsoft.com/office/drawing/2014/main" id="{00000000-0008-0000-0500-000012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83" name="Text Box 4882">
          <a:extLst>
            <a:ext uri="{FF2B5EF4-FFF2-40B4-BE49-F238E27FC236}">
              <a16:creationId xmlns:a16="http://schemas.microsoft.com/office/drawing/2014/main" id="{00000000-0008-0000-0500-000013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84" name="Text Box 4883">
          <a:extLst>
            <a:ext uri="{FF2B5EF4-FFF2-40B4-BE49-F238E27FC236}">
              <a16:creationId xmlns:a16="http://schemas.microsoft.com/office/drawing/2014/main" id="{00000000-0008-0000-0500-000014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85" name="Text Box 4884">
          <a:extLst>
            <a:ext uri="{FF2B5EF4-FFF2-40B4-BE49-F238E27FC236}">
              <a16:creationId xmlns:a16="http://schemas.microsoft.com/office/drawing/2014/main" id="{00000000-0008-0000-0500-000015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86" name="Text Box 4885">
          <a:extLst>
            <a:ext uri="{FF2B5EF4-FFF2-40B4-BE49-F238E27FC236}">
              <a16:creationId xmlns:a16="http://schemas.microsoft.com/office/drawing/2014/main" id="{00000000-0008-0000-0500-000016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87" name="Text Box 4886">
          <a:extLst>
            <a:ext uri="{FF2B5EF4-FFF2-40B4-BE49-F238E27FC236}">
              <a16:creationId xmlns:a16="http://schemas.microsoft.com/office/drawing/2014/main" id="{00000000-0008-0000-0500-000017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88" name="Text Box 4887">
          <a:extLst>
            <a:ext uri="{FF2B5EF4-FFF2-40B4-BE49-F238E27FC236}">
              <a16:creationId xmlns:a16="http://schemas.microsoft.com/office/drawing/2014/main" id="{00000000-0008-0000-0500-000018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89" name="Text Box 4888">
          <a:extLst>
            <a:ext uri="{FF2B5EF4-FFF2-40B4-BE49-F238E27FC236}">
              <a16:creationId xmlns:a16="http://schemas.microsoft.com/office/drawing/2014/main" id="{00000000-0008-0000-0500-000019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90" name="Text Box 4889">
          <a:extLst>
            <a:ext uri="{FF2B5EF4-FFF2-40B4-BE49-F238E27FC236}">
              <a16:creationId xmlns:a16="http://schemas.microsoft.com/office/drawing/2014/main" id="{00000000-0008-0000-0500-00001A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91" name="Text Box 4890">
          <a:extLst>
            <a:ext uri="{FF2B5EF4-FFF2-40B4-BE49-F238E27FC236}">
              <a16:creationId xmlns:a16="http://schemas.microsoft.com/office/drawing/2014/main" id="{00000000-0008-0000-0500-00001B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92" name="Text Box 4891">
          <a:extLst>
            <a:ext uri="{FF2B5EF4-FFF2-40B4-BE49-F238E27FC236}">
              <a16:creationId xmlns:a16="http://schemas.microsoft.com/office/drawing/2014/main" id="{00000000-0008-0000-0500-00001C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93" name="Text Box 4892">
          <a:extLst>
            <a:ext uri="{FF2B5EF4-FFF2-40B4-BE49-F238E27FC236}">
              <a16:creationId xmlns:a16="http://schemas.microsoft.com/office/drawing/2014/main" id="{00000000-0008-0000-0500-00001D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94" name="Text Box 4893">
          <a:extLst>
            <a:ext uri="{FF2B5EF4-FFF2-40B4-BE49-F238E27FC236}">
              <a16:creationId xmlns:a16="http://schemas.microsoft.com/office/drawing/2014/main" id="{00000000-0008-0000-0500-00001E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95" name="Text Box 4894">
          <a:extLst>
            <a:ext uri="{FF2B5EF4-FFF2-40B4-BE49-F238E27FC236}">
              <a16:creationId xmlns:a16="http://schemas.microsoft.com/office/drawing/2014/main" id="{00000000-0008-0000-0500-00001F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96" name="Text Box 4895">
          <a:extLst>
            <a:ext uri="{FF2B5EF4-FFF2-40B4-BE49-F238E27FC236}">
              <a16:creationId xmlns:a16="http://schemas.microsoft.com/office/drawing/2014/main" id="{00000000-0008-0000-0500-000020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97" name="Text Box 4896">
          <a:extLst>
            <a:ext uri="{FF2B5EF4-FFF2-40B4-BE49-F238E27FC236}">
              <a16:creationId xmlns:a16="http://schemas.microsoft.com/office/drawing/2014/main" id="{00000000-0008-0000-0500-000021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98" name="Text Box 4897">
          <a:extLst>
            <a:ext uri="{FF2B5EF4-FFF2-40B4-BE49-F238E27FC236}">
              <a16:creationId xmlns:a16="http://schemas.microsoft.com/office/drawing/2014/main" id="{00000000-0008-0000-0500-000022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899" name="Text Box 4898">
          <a:extLst>
            <a:ext uri="{FF2B5EF4-FFF2-40B4-BE49-F238E27FC236}">
              <a16:creationId xmlns:a16="http://schemas.microsoft.com/office/drawing/2014/main" id="{00000000-0008-0000-0500-000023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00" name="Text Box 4899">
          <a:extLst>
            <a:ext uri="{FF2B5EF4-FFF2-40B4-BE49-F238E27FC236}">
              <a16:creationId xmlns:a16="http://schemas.microsoft.com/office/drawing/2014/main" id="{00000000-0008-0000-0500-000024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01" name="Text Box 4900">
          <a:extLst>
            <a:ext uri="{FF2B5EF4-FFF2-40B4-BE49-F238E27FC236}">
              <a16:creationId xmlns:a16="http://schemas.microsoft.com/office/drawing/2014/main" id="{00000000-0008-0000-0500-000025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02" name="Text Box 4901">
          <a:extLst>
            <a:ext uri="{FF2B5EF4-FFF2-40B4-BE49-F238E27FC236}">
              <a16:creationId xmlns:a16="http://schemas.microsoft.com/office/drawing/2014/main" id="{00000000-0008-0000-0500-000026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03" name="Text Box 4902">
          <a:extLst>
            <a:ext uri="{FF2B5EF4-FFF2-40B4-BE49-F238E27FC236}">
              <a16:creationId xmlns:a16="http://schemas.microsoft.com/office/drawing/2014/main" id="{00000000-0008-0000-0500-000027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04" name="Text Box 4903">
          <a:extLst>
            <a:ext uri="{FF2B5EF4-FFF2-40B4-BE49-F238E27FC236}">
              <a16:creationId xmlns:a16="http://schemas.microsoft.com/office/drawing/2014/main" id="{00000000-0008-0000-0500-000028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05" name="Text Box 4904">
          <a:extLst>
            <a:ext uri="{FF2B5EF4-FFF2-40B4-BE49-F238E27FC236}">
              <a16:creationId xmlns:a16="http://schemas.microsoft.com/office/drawing/2014/main" id="{00000000-0008-0000-0500-000029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06" name="Text Box 4905">
          <a:extLst>
            <a:ext uri="{FF2B5EF4-FFF2-40B4-BE49-F238E27FC236}">
              <a16:creationId xmlns:a16="http://schemas.microsoft.com/office/drawing/2014/main" id="{00000000-0008-0000-0500-00002A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07" name="Text Box 4906">
          <a:extLst>
            <a:ext uri="{FF2B5EF4-FFF2-40B4-BE49-F238E27FC236}">
              <a16:creationId xmlns:a16="http://schemas.microsoft.com/office/drawing/2014/main" id="{00000000-0008-0000-0500-00002B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08" name="Text Box 4907">
          <a:extLst>
            <a:ext uri="{FF2B5EF4-FFF2-40B4-BE49-F238E27FC236}">
              <a16:creationId xmlns:a16="http://schemas.microsoft.com/office/drawing/2014/main" id="{00000000-0008-0000-0500-00002C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09" name="Text Box 4908">
          <a:extLst>
            <a:ext uri="{FF2B5EF4-FFF2-40B4-BE49-F238E27FC236}">
              <a16:creationId xmlns:a16="http://schemas.microsoft.com/office/drawing/2014/main" id="{00000000-0008-0000-0500-00002D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10" name="Text Box 4909">
          <a:extLst>
            <a:ext uri="{FF2B5EF4-FFF2-40B4-BE49-F238E27FC236}">
              <a16:creationId xmlns:a16="http://schemas.microsoft.com/office/drawing/2014/main" id="{00000000-0008-0000-0500-00002E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11" name="Text Box 4910">
          <a:extLst>
            <a:ext uri="{FF2B5EF4-FFF2-40B4-BE49-F238E27FC236}">
              <a16:creationId xmlns:a16="http://schemas.microsoft.com/office/drawing/2014/main" id="{00000000-0008-0000-0500-00002F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12" name="Text Box 4911">
          <a:extLst>
            <a:ext uri="{FF2B5EF4-FFF2-40B4-BE49-F238E27FC236}">
              <a16:creationId xmlns:a16="http://schemas.microsoft.com/office/drawing/2014/main" id="{00000000-0008-0000-0500-000030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13" name="Text Box 4912">
          <a:extLst>
            <a:ext uri="{FF2B5EF4-FFF2-40B4-BE49-F238E27FC236}">
              <a16:creationId xmlns:a16="http://schemas.microsoft.com/office/drawing/2014/main" id="{00000000-0008-0000-0500-000031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14" name="Text Box 4913">
          <a:extLst>
            <a:ext uri="{FF2B5EF4-FFF2-40B4-BE49-F238E27FC236}">
              <a16:creationId xmlns:a16="http://schemas.microsoft.com/office/drawing/2014/main" id="{00000000-0008-0000-0500-000032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15" name="Text Box 4914">
          <a:extLst>
            <a:ext uri="{FF2B5EF4-FFF2-40B4-BE49-F238E27FC236}">
              <a16:creationId xmlns:a16="http://schemas.microsoft.com/office/drawing/2014/main" id="{00000000-0008-0000-0500-000033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16" name="Text Box 4915">
          <a:extLst>
            <a:ext uri="{FF2B5EF4-FFF2-40B4-BE49-F238E27FC236}">
              <a16:creationId xmlns:a16="http://schemas.microsoft.com/office/drawing/2014/main" id="{00000000-0008-0000-0500-000034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17" name="Text Box 4916">
          <a:extLst>
            <a:ext uri="{FF2B5EF4-FFF2-40B4-BE49-F238E27FC236}">
              <a16:creationId xmlns:a16="http://schemas.microsoft.com/office/drawing/2014/main" id="{00000000-0008-0000-0500-000035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18" name="Text Box 4917">
          <a:extLst>
            <a:ext uri="{FF2B5EF4-FFF2-40B4-BE49-F238E27FC236}">
              <a16:creationId xmlns:a16="http://schemas.microsoft.com/office/drawing/2014/main" id="{00000000-0008-0000-0500-000036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19" name="Text Box 4918">
          <a:extLst>
            <a:ext uri="{FF2B5EF4-FFF2-40B4-BE49-F238E27FC236}">
              <a16:creationId xmlns:a16="http://schemas.microsoft.com/office/drawing/2014/main" id="{00000000-0008-0000-0500-000037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20" name="Text Box 4919">
          <a:extLst>
            <a:ext uri="{FF2B5EF4-FFF2-40B4-BE49-F238E27FC236}">
              <a16:creationId xmlns:a16="http://schemas.microsoft.com/office/drawing/2014/main" id="{00000000-0008-0000-0500-000038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21" name="Text Box 4920">
          <a:extLst>
            <a:ext uri="{FF2B5EF4-FFF2-40B4-BE49-F238E27FC236}">
              <a16:creationId xmlns:a16="http://schemas.microsoft.com/office/drawing/2014/main" id="{00000000-0008-0000-0500-000039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22" name="Text Box 4921">
          <a:extLst>
            <a:ext uri="{FF2B5EF4-FFF2-40B4-BE49-F238E27FC236}">
              <a16:creationId xmlns:a16="http://schemas.microsoft.com/office/drawing/2014/main" id="{00000000-0008-0000-0500-00003A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23" name="Text Box 4922">
          <a:extLst>
            <a:ext uri="{FF2B5EF4-FFF2-40B4-BE49-F238E27FC236}">
              <a16:creationId xmlns:a16="http://schemas.microsoft.com/office/drawing/2014/main" id="{00000000-0008-0000-0500-00003B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24" name="Text Box 4923">
          <a:extLst>
            <a:ext uri="{FF2B5EF4-FFF2-40B4-BE49-F238E27FC236}">
              <a16:creationId xmlns:a16="http://schemas.microsoft.com/office/drawing/2014/main" id="{00000000-0008-0000-0500-00003C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25" name="Text Box 4924">
          <a:extLst>
            <a:ext uri="{FF2B5EF4-FFF2-40B4-BE49-F238E27FC236}">
              <a16:creationId xmlns:a16="http://schemas.microsoft.com/office/drawing/2014/main" id="{00000000-0008-0000-0500-00003D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26" name="Text Box 4925">
          <a:extLst>
            <a:ext uri="{FF2B5EF4-FFF2-40B4-BE49-F238E27FC236}">
              <a16:creationId xmlns:a16="http://schemas.microsoft.com/office/drawing/2014/main" id="{00000000-0008-0000-0500-00003E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27" name="Text Box 4926">
          <a:extLst>
            <a:ext uri="{FF2B5EF4-FFF2-40B4-BE49-F238E27FC236}">
              <a16:creationId xmlns:a16="http://schemas.microsoft.com/office/drawing/2014/main" id="{00000000-0008-0000-0500-00003F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28" name="Text Box 4927">
          <a:extLst>
            <a:ext uri="{FF2B5EF4-FFF2-40B4-BE49-F238E27FC236}">
              <a16:creationId xmlns:a16="http://schemas.microsoft.com/office/drawing/2014/main" id="{00000000-0008-0000-0500-000040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29" name="Text Box 4928">
          <a:extLst>
            <a:ext uri="{FF2B5EF4-FFF2-40B4-BE49-F238E27FC236}">
              <a16:creationId xmlns:a16="http://schemas.microsoft.com/office/drawing/2014/main" id="{00000000-0008-0000-0500-000041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30" name="Text Box 4929">
          <a:extLst>
            <a:ext uri="{FF2B5EF4-FFF2-40B4-BE49-F238E27FC236}">
              <a16:creationId xmlns:a16="http://schemas.microsoft.com/office/drawing/2014/main" id="{00000000-0008-0000-0500-000042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31" name="Text Box 4930">
          <a:extLst>
            <a:ext uri="{FF2B5EF4-FFF2-40B4-BE49-F238E27FC236}">
              <a16:creationId xmlns:a16="http://schemas.microsoft.com/office/drawing/2014/main" id="{00000000-0008-0000-0500-000043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32" name="Text Box 4931">
          <a:extLst>
            <a:ext uri="{FF2B5EF4-FFF2-40B4-BE49-F238E27FC236}">
              <a16:creationId xmlns:a16="http://schemas.microsoft.com/office/drawing/2014/main" id="{00000000-0008-0000-0500-000044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33" name="Text Box 4932">
          <a:extLst>
            <a:ext uri="{FF2B5EF4-FFF2-40B4-BE49-F238E27FC236}">
              <a16:creationId xmlns:a16="http://schemas.microsoft.com/office/drawing/2014/main" id="{00000000-0008-0000-0500-000045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34" name="Text Box 4933">
          <a:extLst>
            <a:ext uri="{FF2B5EF4-FFF2-40B4-BE49-F238E27FC236}">
              <a16:creationId xmlns:a16="http://schemas.microsoft.com/office/drawing/2014/main" id="{00000000-0008-0000-0500-000046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35" name="Text Box 4934">
          <a:extLst>
            <a:ext uri="{FF2B5EF4-FFF2-40B4-BE49-F238E27FC236}">
              <a16:creationId xmlns:a16="http://schemas.microsoft.com/office/drawing/2014/main" id="{00000000-0008-0000-0500-000047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36" name="Text Box 4935">
          <a:extLst>
            <a:ext uri="{FF2B5EF4-FFF2-40B4-BE49-F238E27FC236}">
              <a16:creationId xmlns:a16="http://schemas.microsoft.com/office/drawing/2014/main" id="{00000000-0008-0000-0500-000048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37" name="Text Box 4936">
          <a:extLst>
            <a:ext uri="{FF2B5EF4-FFF2-40B4-BE49-F238E27FC236}">
              <a16:creationId xmlns:a16="http://schemas.microsoft.com/office/drawing/2014/main" id="{00000000-0008-0000-0500-000049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38" name="Text Box 4937">
          <a:extLst>
            <a:ext uri="{FF2B5EF4-FFF2-40B4-BE49-F238E27FC236}">
              <a16:creationId xmlns:a16="http://schemas.microsoft.com/office/drawing/2014/main" id="{00000000-0008-0000-0500-00004A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39" name="Text Box 4938">
          <a:extLst>
            <a:ext uri="{FF2B5EF4-FFF2-40B4-BE49-F238E27FC236}">
              <a16:creationId xmlns:a16="http://schemas.microsoft.com/office/drawing/2014/main" id="{00000000-0008-0000-0500-00004B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40" name="Text Box 4939">
          <a:extLst>
            <a:ext uri="{FF2B5EF4-FFF2-40B4-BE49-F238E27FC236}">
              <a16:creationId xmlns:a16="http://schemas.microsoft.com/office/drawing/2014/main" id="{00000000-0008-0000-0500-00004C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41" name="Text Box 4940">
          <a:extLst>
            <a:ext uri="{FF2B5EF4-FFF2-40B4-BE49-F238E27FC236}">
              <a16:creationId xmlns:a16="http://schemas.microsoft.com/office/drawing/2014/main" id="{00000000-0008-0000-0500-00004D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42" name="Text Box 4941">
          <a:extLst>
            <a:ext uri="{FF2B5EF4-FFF2-40B4-BE49-F238E27FC236}">
              <a16:creationId xmlns:a16="http://schemas.microsoft.com/office/drawing/2014/main" id="{00000000-0008-0000-0500-00004E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43" name="Text Box 4942">
          <a:extLst>
            <a:ext uri="{FF2B5EF4-FFF2-40B4-BE49-F238E27FC236}">
              <a16:creationId xmlns:a16="http://schemas.microsoft.com/office/drawing/2014/main" id="{00000000-0008-0000-0500-00004F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44" name="Text Box 4943">
          <a:extLst>
            <a:ext uri="{FF2B5EF4-FFF2-40B4-BE49-F238E27FC236}">
              <a16:creationId xmlns:a16="http://schemas.microsoft.com/office/drawing/2014/main" id="{00000000-0008-0000-0500-000050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45" name="Text Box 4944">
          <a:extLst>
            <a:ext uri="{FF2B5EF4-FFF2-40B4-BE49-F238E27FC236}">
              <a16:creationId xmlns:a16="http://schemas.microsoft.com/office/drawing/2014/main" id="{00000000-0008-0000-0500-000051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46" name="Text Box 4945">
          <a:extLst>
            <a:ext uri="{FF2B5EF4-FFF2-40B4-BE49-F238E27FC236}">
              <a16:creationId xmlns:a16="http://schemas.microsoft.com/office/drawing/2014/main" id="{00000000-0008-0000-0500-000052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47" name="Text Box 4946">
          <a:extLst>
            <a:ext uri="{FF2B5EF4-FFF2-40B4-BE49-F238E27FC236}">
              <a16:creationId xmlns:a16="http://schemas.microsoft.com/office/drawing/2014/main" id="{00000000-0008-0000-0500-000053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48" name="Text Box 4947">
          <a:extLst>
            <a:ext uri="{FF2B5EF4-FFF2-40B4-BE49-F238E27FC236}">
              <a16:creationId xmlns:a16="http://schemas.microsoft.com/office/drawing/2014/main" id="{00000000-0008-0000-0500-000054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49" name="Text Box 4948">
          <a:extLst>
            <a:ext uri="{FF2B5EF4-FFF2-40B4-BE49-F238E27FC236}">
              <a16:creationId xmlns:a16="http://schemas.microsoft.com/office/drawing/2014/main" id="{00000000-0008-0000-0500-000055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50" name="Text Box 4949">
          <a:extLst>
            <a:ext uri="{FF2B5EF4-FFF2-40B4-BE49-F238E27FC236}">
              <a16:creationId xmlns:a16="http://schemas.microsoft.com/office/drawing/2014/main" id="{00000000-0008-0000-0500-000056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51" name="Text Box 4950">
          <a:extLst>
            <a:ext uri="{FF2B5EF4-FFF2-40B4-BE49-F238E27FC236}">
              <a16:creationId xmlns:a16="http://schemas.microsoft.com/office/drawing/2014/main" id="{00000000-0008-0000-0500-000057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52" name="Text Box 4951">
          <a:extLst>
            <a:ext uri="{FF2B5EF4-FFF2-40B4-BE49-F238E27FC236}">
              <a16:creationId xmlns:a16="http://schemas.microsoft.com/office/drawing/2014/main" id="{00000000-0008-0000-0500-000058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53" name="Text Box 4952">
          <a:extLst>
            <a:ext uri="{FF2B5EF4-FFF2-40B4-BE49-F238E27FC236}">
              <a16:creationId xmlns:a16="http://schemas.microsoft.com/office/drawing/2014/main" id="{00000000-0008-0000-0500-000059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54" name="Text Box 4953">
          <a:extLst>
            <a:ext uri="{FF2B5EF4-FFF2-40B4-BE49-F238E27FC236}">
              <a16:creationId xmlns:a16="http://schemas.microsoft.com/office/drawing/2014/main" id="{00000000-0008-0000-0500-00005A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55" name="Text Box 4954">
          <a:extLst>
            <a:ext uri="{FF2B5EF4-FFF2-40B4-BE49-F238E27FC236}">
              <a16:creationId xmlns:a16="http://schemas.microsoft.com/office/drawing/2014/main" id="{00000000-0008-0000-0500-00005B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56" name="Text Box 4955">
          <a:extLst>
            <a:ext uri="{FF2B5EF4-FFF2-40B4-BE49-F238E27FC236}">
              <a16:creationId xmlns:a16="http://schemas.microsoft.com/office/drawing/2014/main" id="{00000000-0008-0000-0500-00005C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57" name="Text Box 4956">
          <a:extLst>
            <a:ext uri="{FF2B5EF4-FFF2-40B4-BE49-F238E27FC236}">
              <a16:creationId xmlns:a16="http://schemas.microsoft.com/office/drawing/2014/main" id="{00000000-0008-0000-0500-00005D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58" name="Text Box 4957">
          <a:extLst>
            <a:ext uri="{FF2B5EF4-FFF2-40B4-BE49-F238E27FC236}">
              <a16:creationId xmlns:a16="http://schemas.microsoft.com/office/drawing/2014/main" id="{00000000-0008-0000-0500-00005E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59" name="Text Box 4958">
          <a:extLst>
            <a:ext uri="{FF2B5EF4-FFF2-40B4-BE49-F238E27FC236}">
              <a16:creationId xmlns:a16="http://schemas.microsoft.com/office/drawing/2014/main" id="{00000000-0008-0000-0500-00005F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60" name="Text Box 4959">
          <a:extLst>
            <a:ext uri="{FF2B5EF4-FFF2-40B4-BE49-F238E27FC236}">
              <a16:creationId xmlns:a16="http://schemas.microsoft.com/office/drawing/2014/main" id="{00000000-0008-0000-0500-000060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61" name="Text Box 4960">
          <a:extLst>
            <a:ext uri="{FF2B5EF4-FFF2-40B4-BE49-F238E27FC236}">
              <a16:creationId xmlns:a16="http://schemas.microsoft.com/office/drawing/2014/main" id="{00000000-0008-0000-0500-000061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62" name="Text Box 4961">
          <a:extLst>
            <a:ext uri="{FF2B5EF4-FFF2-40B4-BE49-F238E27FC236}">
              <a16:creationId xmlns:a16="http://schemas.microsoft.com/office/drawing/2014/main" id="{00000000-0008-0000-0500-000062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63" name="Text Box 4962">
          <a:extLst>
            <a:ext uri="{FF2B5EF4-FFF2-40B4-BE49-F238E27FC236}">
              <a16:creationId xmlns:a16="http://schemas.microsoft.com/office/drawing/2014/main" id="{00000000-0008-0000-0500-000063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64" name="Text Box 4963">
          <a:extLst>
            <a:ext uri="{FF2B5EF4-FFF2-40B4-BE49-F238E27FC236}">
              <a16:creationId xmlns:a16="http://schemas.microsoft.com/office/drawing/2014/main" id="{00000000-0008-0000-0500-000064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65" name="Text Box 4964">
          <a:extLst>
            <a:ext uri="{FF2B5EF4-FFF2-40B4-BE49-F238E27FC236}">
              <a16:creationId xmlns:a16="http://schemas.microsoft.com/office/drawing/2014/main" id="{00000000-0008-0000-0500-000065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66" name="Text Box 4965">
          <a:extLst>
            <a:ext uri="{FF2B5EF4-FFF2-40B4-BE49-F238E27FC236}">
              <a16:creationId xmlns:a16="http://schemas.microsoft.com/office/drawing/2014/main" id="{00000000-0008-0000-0500-000066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67" name="Text Box 4966">
          <a:extLst>
            <a:ext uri="{FF2B5EF4-FFF2-40B4-BE49-F238E27FC236}">
              <a16:creationId xmlns:a16="http://schemas.microsoft.com/office/drawing/2014/main" id="{00000000-0008-0000-0500-000067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68" name="Text Box 4967">
          <a:extLst>
            <a:ext uri="{FF2B5EF4-FFF2-40B4-BE49-F238E27FC236}">
              <a16:creationId xmlns:a16="http://schemas.microsoft.com/office/drawing/2014/main" id="{00000000-0008-0000-0500-000068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69" name="Text Box 4968">
          <a:extLst>
            <a:ext uri="{FF2B5EF4-FFF2-40B4-BE49-F238E27FC236}">
              <a16:creationId xmlns:a16="http://schemas.microsoft.com/office/drawing/2014/main" id="{00000000-0008-0000-0500-000069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70" name="Text Box 4969">
          <a:extLst>
            <a:ext uri="{FF2B5EF4-FFF2-40B4-BE49-F238E27FC236}">
              <a16:creationId xmlns:a16="http://schemas.microsoft.com/office/drawing/2014/main" id="{00000000-0008-0000-0500-00006A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71" name="Text Box 4970">
          <a:extLst>
            <a:ext uri="{FF2B5EF4-FFF2-40B4-BE49-F238E27FC236}">
              <a16:creationId xmlns:a16="http://schemas.microsoft.com/office/drawing/2014/main" id="{00000000-0008-0000-0500-00006B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72" name="Text Box 4971">
          <a:extLst>
            <a:ext uri="{FF2B5EF4-FFF2-40B4-BE49-F238E27FC236}">
              <a16:creationId xmlns:a16="http://schemas.microsoft.com/office/drawing/2014/main" id="{00000000-0008-0000-0500-00006C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73" name="Text Box 4972">
          <a:extLst>
            <a:ext uri="{FF2B5EF4-FFF2-40B4-BE49-F238E27FC236}">
              <a16:creationId xmlns:a16="http://schemas.microsoft.com/office/drawing/2014/main" id="{00000000-0008-0000-0500-00006D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74" name="Text Box 4973">
          <a:extLst>
            <a:ext uri="{FF2B5EF4-FFF2-40B4-BE49-F238E27FC236}">
              <a16:creationId xmlns:a16="http://schemas.microsoft.com/office/drawing/2014/main" id="{00000000-0008-0000-0500-00006E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75" name="Text Box 4974">
          <a:extLst>
            <a:ext uri="{FF2B5EF4-FFF2-40B4-BE49-F238E27FC236}">
              <a16:creationId xmlns:a16="http://schemas.microsoft.com/office/drawing/2014/main" id="{00000000-0008-0000-0500-00006F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76" name="Text Box 4975">
          <a:extLst>
            <a:ext uri="{FF2B5EF4-FFF2-40B4-BE49-F238E27FC236}">
              <a16:creationId xmlns:a16="http://schemas.microsoft.com/office/drawing/2014/main" id="{00000000-0008-0000-0500-000070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77" name="Text Box 4976">
          <a:extLst>
            <a:ext uri="{FF2B5EF4-FFF2-40B4-BE49-F238E27FC236}">
              <a16:creationId xmlns:a16="http://schemas.microsoft.com/office/drawing/2014/main" id="{00000000-0008-0000-0500-000071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78" name="Text Box 4977">
          <a:extLst>
            <a:ext uri="{FF2B5EF4-FFF2-40B4-BE49-F238E27FC236}">
              <a16:creationId xmlns:a16="http://schemas.microsoft.com/office/drawing/2014/main" id="{00000000-0008-0000-0500-000072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79" name="Text Box 4978">
          <a:extLst>
            <a:ext uri="{FF2B5EF4-FFF2-40B4-BE49-F238E27FC236}">
              <a16:creationId xmlns:a16="http://schemas.microsoft.com/office/drawing/2014/main" id="{00000000-0008-0000-0500-000073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80" name="Text Box 4979">
          <a:extLst>
            <a:ext uri="{FF2B5EF4-FFF2-40B4-BE49-F238E27FC236}">
              <a16:creationId xmlns:a16="http://schemas.microsoft.com/office/drawing/2014/main" id="{00000000-0008-0000-0500-000074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81" name="Text Box 4980">
          <a:extLst>
            <a:ext uri="{FF2B5EF4-FFF2-40B4-BE49-F238E27FC236}">
              <a16:creationId xmlns:a16="http://schemas.microsoft.com/office/drawing/2014/main" id="{00000000-0008-0000-0500-000075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82" name="Text Box 4981">
          <a:extLst>
            <a:ext uri="{FF2B5EF4-FFF2-40B4-BE49-F238E27FC236}">
              <a16:creationId xmlns:a16="http://schemas.microsoft.com/office/drawing/2014/main" id="{00000000-0008-0000-0500-000076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83" name="Text Box 4982">
          <a:extLst>
            <a:ext uri="{FF2B5EF4-FFF2-40B4-BE49-F238E27FC236}">
              <a16:creationId xmlns:a16="http://schemas.microsoft.com/office/drawing/2014/main" id="{00000000-0008-0000-0500-000077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84" name="Text Box 4983">
          <a:extLst>
            <a:ext uri="{FF2B5EF4-FFF2-40B4-BE49-F238E27FC236}">
              <a16:creationId xmlns:a16="http://schemas.microsoft.com/office/drawing/2014/main" id="{00000000-0008-0000-0500-000078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85" name="Text Box 4984">
          <a:extLst>
            <a:ext uri="{FF2B5EF4-FFF2-40B4-BE49-F238E27FC236}">
              <a16:creationId xmlns:a16="http://schemas.microsoft.com/office/drawing/2014/main" id="{00000000-0008-0000-0500-000079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86" name="Text Box 4985">
          <a:extLst>
            <a:ext uri="{FF2B5EF4-FFF2-40B4-BE49-F238E27FC236}">
              <a16:creationId xmlns:a16="http://schemas.microsoft.com/office/drawing/2014/main" id="{00000000-0008-0000-0500-00007A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87" name="Text Box 4986">
          <a:extLst>
            <a:ext uri="{FF2B5EF4-FFF2-40B4-BE49-F238E27FC236}">
              <a16:creationId xmlns:a16="http://schemas.microsoft.com/office/drawing/2014/main" id="{00000000-0008-0000-0500-00007B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88" name="Text Box 4987">
          <a:extLst>
            <a:ext uri="{FF2B5EF4-FFF2-40B4-BE49-F238E27FC236}">
              <a16:creationId xmlns:a16="http://schemas.microsoft.com/office/drawing/2014/main" id="{00000000-0008-0000-0500-00007C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89" name="Text Box 4988">
          <a:extLst>
            <a:ext uri="{FF2B5EF4-FFF2-40B4-BE49-F238E27FC236}">
              <a16:creationId xmlns:a16="http://schemas.microsoft.com/office/drawing/2014/main" id="{00000000-0008-0000-0500-00007D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90" name="Text Box 4989">
          <a:extLst>
            <a:ext uri="{FF2B5EF4-FFF2-40B4-BE49-F238E27FC236}">
              <a16:creationId xmlns:a16="http://schemas.microsoft.com/office/drawing/2014/main" id="{00000000-0008-0000-0500-00007E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91" name="Text Box 4990">
          <a:extLst>
            <a:ext uri="{FF2B5EF4-FFF2-40B4-BE49-F238E27FC236}">
              <a16:creationId xmlns:a16="http://schemas.microsoft.com/office/drawing/2014/main" id="{00000000-0008-0000-0500-00007F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92" name="Text Box 4991">
          <a:extLst>
            <a:ext uri="{FF2B5EF4-FFF2-40B4-BE49-F238E27FC236}">
              <a16:creationId xmlns:a16="http://schemas.microsoft.com/office/drawing/2014/main" id="{00000000-0008-0000-0500-000080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93" name="Text Box 4992">
          <a:extLst>
            <a:ext uri="{FF2B5EF4-FFF2-40B4-BE49-F238E27FC236}">
              <a16:creationId xmlns:a16="http://schemas.microsoft.com/office/drawing/2014/main" id="{00000000-0008-0000-0500-000081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94" name="Text Box 4993">
          <a:extLst>
            <a:ext uri="{FF2B5EF4-FFF2-40B4-BE49-F238E27FC236}">
              <a16:creationId xmlns:a16="http://schemas.microsoft.com/office/drawing/2014/main" id="{00000000-0008-0000-0500-000082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95" name="Text Box 4994">
          <a:extLst>
            <a:ext uri="{FF2B5EF4-FFF2-40B4-BE49-F238E27FC236}">
              <a16:creationId xmlns:a16="http://schemas.microsoft.com/office/drawing/2014/main" id="{00000000-0008-0000-0500-000083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96" name="Text Box 4995">
          <a:extLst>
            <a:ext uri="{FF2B5EF4-FFF2-40B4-BE49-F238E27FC236}">
              <a16:creationId xmlns:a16="http://schemas.microsoft.com/office/drawing/2014/main" id="{00000000-0008-0000-0500-000084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97" name="Text Box 4996">
          <a:extLst>
            <a:ext uri="{FF2B5EF4-FFF2-40B4-BE49-F238E27FC236}">
              <a16:creationId xmlns:a16="http://schemas.microsoft.com/office/drawing/2014/main" id="{00000000-0008-0000-0500-000085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98" name="Text Box 4997">
          <a:extLst>
            <a:ext uri="{FF2B5EF4-FFF2-40B4-BE49-F238E27FC236}">
              <a16:creationId xmlns:a16="http://schemas.microsoft.com/office/drawing/2014/main" id="{00000000-0008-0000-0500-000086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4999" name="Text Box 4998">
          <a:extLst>
            <a:ext uri="{FF2B5EF4-FFF2-40B4-BE49-F238E27FC236}">
              <a16:creationId xmlns:a16="http://schemas.microsoft.com/office/drawing/2014/main" id="{00000000-0008-0000-0500-000087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00" name="Text Box 4999">
          <a:extLst>
            <a:ext uri="{FF2B5EF4-FFF2-40B4-BE49-F238E27FC236}">
              <a16:creationId xmlns:a16="http://schemas.microsoft.com/office/drawing/2014/main" id="{00000000-0008-0000-0500-000088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01" name="Text Box 5000">
          <a:extLst>
            <a:ext uri="{FF2B5EF4-FFF2-40B4-BE49-F238E27FC236}">
              <a16:creationId xmlns:a16="http://schemas.microsoft.com/office/drawing/2014/main" id="{00000000-0008-0000-0500-000089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02" name="Text Box 5001">
          <a:extLst>
            <a:ext uri="{FF2B5EF4-FFF2-40B4-BE49-F238E27FC236}">
              <a16:creationId xmlns:a16="http://schemas.microsoft.com/office/drawing/2014/main" id="{00000000-0008-0000-0500-00008A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03" name="Text Box 5002">
          <a:extLst>
            <a:ext uri="{FF2B5EF4-FFF2-40B4-BE49-F238E27FC236}">
              <a16:creationId xmlns:a16="http://schemas.microsoft.com/office/drawing/2014/main" id="{00000000-0008-0000-0500-00008B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04" name="Text Box 5003">
          <a:extLst>
            <a:ext uri="{FF2B5EF4-FFF2-40B4-BE49-F238E27FC236}">
              <a16:creationId xmlns:a16="http://schemas.microsoft.com/office/drawing/2014/main" id="{00000000-0008-0000-0500-00008C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05" name="Text Box 5004">
          <a:extLst>
            <a:ext uri="{FF2B5EF4-FFF2-40B4-BE49-F238E27FC236}">
              <a16:creationId xmlns:a16="http://schemas.microsoft.com/office/drawing/2014/main" id="{00000000-0008-0000-0500-00008D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06" name="Text Box 5005">
          <a:extLst>
            <a:ext uri="{FF2B5EF4-FFF2-40B4-BE49-F238E27FC236}">
              <a16:creationId xmlns:a16="http://schemas.microsoft.com/office/drawing/2014/main" id="{00000000-0008-0000-0500-00008E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07" name="Text Box 5006">
          <a:extLst>
            <a:ext uri="{FF2B5EF4-FFF2-40B4-BE49-F238E27FC236}">
              <a16:creationId xmlns:a16="http://schemas.microsoft.com/office/drawing/2014/main" id="{00000000-0008-0000-0500-00008F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08" name="Text Box 5007">
          <a:extLst>
            <a:ext uri="{FF2B5EF4-FFF2-40B4-BE49-F238E27FC236}">
              <a16:creationId xmlns:a16="http://schemas.microsoft.com/office/drawing/2014/main" id="{00000000-0008-0000-0500-000090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09" name="Text Box 5008">
          <a:extLst>
            <a:ext uri="{FF2B5EF4-FFF2-40B4-BE49-F238E27FC236}">
              <a16:creationId xmlns:a16="http://schemas.microsoft.com/office/drawing/2014/main" id="{00000000-0008-0000-0500-000091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10" name="Text Box 5009">
          <a:extLst>
            <a:ext uri="{FF2B5EF4-FFF2-40B4-BE49-F238E27FC236}">
              <a16:creationId xmlns:a16="http://schemas.microsoft.com/office/drawing/2014/main" id="{00000000-0008-0000-0500-000092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11" name="Text Box 5010">
          <a:extLst>
            <a:ext uri="{FF2B5EF4-FFF2-40B4-BE49-F238E27FC236}">
              <a16:creationId xmlns:a16="http://schemas.microsoft.com/office/drawing/2014/main" id="{00000000-0008-0000-0500-000093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12" name="Text Box 5011">
          <a:extLst>
            <a:ext uri="{FF2B5EF4-FFF2-40B4-BE49-F238E27FC236}">
              <a16:creationId xmlns:a16="http://schemas.microsoft.com/office/drawing/2014/main" id="{00000000-0008-0000-0500-000094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13" name="Text Box 5012">
          <a:extLst>
            <a:ext uri="{FF2B5EF4-FFF2-40B4-BE49-F238E27FC236}">
              <a16:creationId xmlns:a16="http://schemas.microsoft.com/office/drawing/2014/main" id="{00000000-0008-0000-0500-000095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14" name="Text Box 5013">
          <a:extLst>
            <a:ext uri="{FF2B5EF4-FFF2-40B4-BE49-F238E27FC236}">
              <a16:creationId xmlns:a16="http://schemas.microsoft.com/office/drawing/2014/main" id="{00000000-0008-0000-0500-000096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15" name="Text Box 5014">
          <a:extLst>
            <a:ext uri="{FF2B5EF4-FFF2-40B4-BE49-F238E27FC236}">
              <a16:creationId xmlns:a16="http://schemas.microsoft.com/office/drawing/2014/main" id="{00000000-0008-0000-0500-000097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16" name="Text Box 5015">
          <a:extLst>
            <a:ext uri="{FF2B5EF4-FFF2-40B4-BE49-F238E27FC236}">
              <a16:creationId xmlns:a16="http://schemas.microsoft.com/office/drawing/2014/main" id="{00000000-0008-0000-0500-000098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17" name="Text Box 5016">
          <a:extLst>
            <a:ext uri="{FF2B5EF4-FFF2-40B4-BE49-F238E27FC236}">
              <a16:creationId xmlns:a16="http://schemas.microsoft.com/office/drawing/2014/main" id="{00000000-0008-0000-0500-000099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18" name="Text Box 5017">
          <a:extLst>
            <a:ext uri="{FF2B5EF4-FFF2-40B4-BE49-F238E27FC236}">
              <a16:creationId xmlns:a16="http://schemas.microsoft.com/office/drawing/2014/main" id="{00000000-0008-0000-0500-00009A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19" name="Text Box 5018">
          <a:extLst>
            <a:ext uri="{FF2B5EF4-FFF2-40B4-BE49-F238E27FC236}">
              <a16:creationId xmlns:a16="http://schemas.microsoft.com/office/drawing/2014/main" id="{00000000-0008-0000-0500-00009B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20" name="Text Box 5019">
          <a:extLst>
            <a:ext uri="{FF2B5EF4-FFF2-40B4-BE49-F238E27FC236}">
              <a16:creationId xmlns:a16="http://schemas.microsoft.com/office/drawing/2014/main" id="{00000000-0008-0000-0500-00009C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21" name="Text Box 5020">
          <a:extLst>
            <a:ext uri="{FF2B5EF4-FFF2-40B4-BE49-F238E27FC236}">
              <a16:creationId xmlns:a16="http://schemas.microsoft.com/office/drawing/2014/main" id="{00000000-0008-0000-0500-00009D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22" name="Text Box 5021">
          <a:extLst>
            <a:ext uri="{FF2B5EF4-FFF2-40B4-BE49-F238E27FC236}">
              <a16:creationId xmlns:a16="http://schemas.microsoft.com/office/drawing/2014/main" id="{00000000-0008-0000-0500-00009E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23" name="Text Box 5022">
          <a:extLst>
            <a:ext uri="{FF2B5EF4-FFF2-40B4-BE49-F238E27FC236}">
              <a16:creationId xmlns:a16="http://schemas.microsoft.com/office/drawing/2014/main" id="{00000000-0008-0000-0500-00009F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24" name="Text Box 5023">
          <a:extLst>
            <a:ext uri="{FF2B5EF4-FFF2-40B4-BE49-F238E27FC236}">
              <a16:creationId xmlns:a16="http://schemas.microsoft.com/office/drawing/2014/main" id="{00000000-0008-0000-0500-0000A0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25" name="Text Box 5024">
          <a:extLst>
            <a:ext uri="{FF2B5EF4-FFF2-40B4-BE49-F238E27FC236}">
              <a16:creationId xmlns:a16="http://schemas.microsoft.com/office/drawing/2014/main" id="{00000000-0008-0000-0500-0000A1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26" name="Text Box 5025">
          <a:extLst>
            <a:ext uri="{FF2B5EF4-FFF2-40B4-BE49-F238E27FC236}">
              <a16:creationId xmlns:a16="http://schemas.microsoft.com/office/drawing/2014/main" id="{00000000-0008-0000-0500-0000A2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27" name="Text Box 5026">
          <a:extLst>
            <a:ext uri="{FF2B5EF4-FFF2-40B4-BE49-F238E27FC236}">
              <a16:creationId xmlns:a16="http://schemas.microsoft.com/office/drawing/2014/main" id="{00000000-0008-0000-0500-0000A3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28" name="Text Box 5027">
          <a:extLst>
            <a:ext uri="{FF2B5EF4-FFF2-40B4-BE49-F238E27FC236}">
              <a16:creationId xmlns:a16="http://schemas.microsoft.com/office/drawing/2014/main" id="{00000000-0008-0000-0500-0000A4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29" name="Text Box 5028">
          <a:extLst>
            <a:ext uri="{FF2B5EF4-FFF2-40B4-BE49-F238E27FC236}">
              <a16:creationId xmlns:a16="http://schemas.microsoft.com/office/drawing/2014/main" id="{00000000-0008-0000-0500-0000A5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30" name="Text Box 5029">
          <a:extLst>
            <a:ext uri="{FF2B5EF4-FFF2-40B4-BE49-F238E27FC236}">
              <a16:creationId xmlns:a16="http://schemas.microsoft.com/office/drawing/2014/main" id="{00000000-0008-0000-0500-0000A6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31" name="Text Box 5030">
          <a:extLst>
            <a:ext uri="{FF2B5EF4-FFF2-40B4-BE49-F238E27FC236}">
              <a16:creationId xmlns:a16="http://schemas.microsoft.com/office/drawing/2014/main" id="{00000000-0008-0000-0500-0000A7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32" name="Text Box 5031">
          <a:extLst>
            <a:ext uri="{FF2B5EF4-FFF2-40B4-BE49-F238E27FC236}">
              <a16:creationId xmlns:a16="http://schemas.microsoft.com/office/drawing/2014/main" id="{00000000-0008-0000-0500-0000A8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33" name="Text Box 5032">
          <a:extLst>
            <a:ext uri="{FF2B5EF4-FFF2-40B4-BE49-F238E27FC236}">
              <a16:creationId xmlns:a16="http://schemas.microsoft.com/office/drawing/2014/main" id="{00000000-0008-0000-0500-0000A9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34" name="Text Box 5033">
          <a:extLst>
            <a:ext uri="{FF2B5EF4-FFF2-40B4-BE49-F238E27FC236}">
              <a16:creationId xmlns:a16="http://schemas.microsoft.com/office/drawing/2014/main" id="{00000000-0008-0000-0500-0000AA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35" name="Text Box 5034">
          <a:extLst>
            <a:ext uri="{FF2B5EF4-FFF2-40B4-BE49-F238E27FC236}">
              <a16:creationId xmlns:a16="http://schemas.microsoft.com/office/drawing/2014/main" id="{00000000-0008-0000-0500-0000AB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36" name="Text Box 5035">
          <a:extLst>
            <a:ext uri="{FF2B5EF4-FFF2-40B4-BE49-F238E27FC236}">
              <a16:creationId xmlns:a16="http://schemas.microsoft.com/office/drawing/2014/main" id="{00000000-0008-0000-0500-0000AC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37" name="Text Box 5036">
          <a:extLst>
            <a:ext uri="{FF2B5EF4-FFF2-40B4-BE49-F238E27FC236}">
              <a16:creationId xmlns:a16="http://schemas.microsoft.com/office/drawing/2014/main" id="{00000000-0008-0000-0500-0000AD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38" name="Text Box 5037">
          <a:extLst>
            <a:ext uri="{FF2B5EF4-FFF2-40B4-BE49-F238E27FC236}">
              <a16:creationId xmlns:a16="http://schemas.microsoft.com/office/drawing/2014/main" id="{00000000-0008-0000-0500-0000AE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39" name="Text Box 5038">
          <a:extLst>
            <a:ext uri="{FF2B5EF4-FFF2-40B4-BE49-F238E27FC236}">
              <a16:creationId xmlns:a16="http://schemas.microsoft.com/office/drawing/2014/main" id="{00000000-0008-0000-0500-0000AF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40" name="Text Box 5039">
          <a:extLst>
            <a:ext uri="{FF2B5EF4-FFF2-40B4-BE49-F238E27FC236}">
              <a16:creationId xmlns:a16="http://schemas.microsoft.com/office/drawing/2014/main" id="{00000000-0008-0000-0500-0000B0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41" name="Text Box 5040">
          <a:extLst>
            <a:ext uri="{FF2B5EF4-FFF2-40B4-BE49-F238E27FC236}">
              <a16:creationId xmlns:a16="http://schemas.microsoft.com/office/drawing/2014/main" id="{00000000-0008-0000-0500-0000B1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42" name="Text Box 5041">
          <a:extLst>
            <a:ext uri="{FF2B5EF4-FFF2-40B4-BE49-F238E27FC236}">
              <a16:creationId xmlns:a16="http://schemas.microsoft.com/office/drawing/2014/main" id="{00000000-0008-0000-0500-0000B2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43" name="Text Box 5042">
          <a:extLst>
            <a:ext uri="{FF2B5EF4-FFF2-40B4-BE49-F238E27FC236}">
              <a16:creationId xmlns:a16="http://schemas.microsoft.com/office/drawing/2014/main" id="{00000000-0008-0000-0500-0000B3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44" name="Text Box 5043">
          <a:extLst>
            <a:ext uri="{FF2B5EF4-FFF2-40B4-BE49-F238E27FC236}">
              <a16:creationId xmlns:a16="http://schemas.microsoft.com/office/drawing/2014/main" id="{00000000-0008-0000-0500-0000B4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45" name="Text Box 5044">
          <a:extLst>
            <a:ext uri="{FF2B5EF4-FFF2-40B4-BE49-F238E27FC236}">
              <a16:creationId xmlns:a16="http://schemas.microsoft.com/office/drawing/2014/main" id="{00000000-0008-0000-0500-0000B5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46" name="Text Box 5045">
          <a:extLst>
            <a:ext uri="{FF2B5EF4-FFF2-40B4-BE49-F238E27FC236}">
              <a16:creationId xmlns:a16="http://schemas.microsoft.com/office/drawing/2014/main" id="{00000000-0008-0000-0500-0000B6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47" name="Text Box 5046">
          <a:extLst>
            <a:ext uri="{FF2B5EF4-FFF2-40B4-BE49-F238E27FC236}">
              <a16:creationId xmlns:a16="http://schemas.microsoft.com/office/drawing/2014/main" id="{00000000-0008-0000-0500-0000B7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48" name="Text Box 5047">
          <a:extLst>
            <a:ext uri="{FF2B5EF4-FFF2-40B4-BE49-F238E27FC236}">
              <a16:creationId xmlns:a16="http://schemas.microsoft.com/office/drawing/2014/main" id="{00000000-0008-0000-0500-0000B8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49" name="Text Box 5048">
          <a:extLst>
            <a:ext uri="{FF2B5EF4-FFF2-40B4-BE49-F238E27FC236}">
              <a16:creationId xmlns:a16="http://schemas.microsoft.com/office/drawing/2014/main" id="{00000000-0008-0000-0500-0000B9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50" name="Text Box 5049">
          <a:extLst>
            <a:ext uri="{FF2B5EF4-FFF2-40B4-BE49-F238E27FC236}">
              <a16:creationId xmlns:a16="http://schemas.microsoft.com/office/drawing/2014/main" id="{00000000-0008-0000-0500-0000BA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51" name="Text Box 5050">
          <a:extLst>
            <a:ext uri="{FF2B5EF4-FFF2-40B4-BE49-F238E27FC236}">
              <a16:creationId xmlns:a16="http://schemas.microsoft.com/office/drawing/2014/main" id="{00000000-0008-0000-0500-0000BB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52" name="Text Box 5051">
          <a:extLst>
            <a:ext uri="{FF2B5EF4-FFF2-40B4-BE49-F238E27FC236}">
              <a16:creationId xmlns:a16="http://schemas.microsoft.com/office/drawing/2014/main" id="{00000000-0008-0000-0500-0000BC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53" name="Text Box 5052">
          <a:extLst>
            <a:ext uri="{FF2B5EF4-FFF2-40B4-BE49-F238E27FC236}">
              <a16:creationId xmlns:a16="http://schemas.microsoft.com/office/drawing/2014/main" id="{00000000-0008-0000-0500-0000BD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54" name="Text Box 5053">
          <a:extLst>
            <a:ext uri="{FF2B5EF4-FFF2-40B4-BE49-F238E27FC236}">
              <a16:creationId xmlns:a16="http://schemas.microsoft.com/office/drawing/2014/main" id="{00000000-0008-0000-0500-0000BE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55" name="Text Box 5054">
          <a:extLst>
            <a:ext uri="{FF2B5EF4-FFF2-40B4-BE49-F238E27FC236}">
              <a16:creationId xmlns:a16="http://schemas.microsoft.com/office/drawing/2014/main" id="{00000000-0008-0000-0500-0000BF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56" name="Text Box 5055">
          <a:extLst>
            <a:ext uri="{FF2B5EF4-FFF2-40B4-BE49-F238E27FC236}">
              <a16:creationId xmlns:a16="http://schemas.microsoft.com/office/drawing/2014/main" id="{00000000-0008-0000-0500-0000C0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57" name="Text Box 5056">
          <a:extLst>
            <a:ext uri="{FF2B5EF4-FFF2-40B4-BE49-F238E27FC236}">
              <a16:creationId xmlns:a16="http://schemas.microsoft.com/office/drawing/2014/main" id="{00000000-0008-0000-0500-0000C1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58" name="Text Box 5057">
          <a:extLst>
            <a:ext uri="{FF2B5EF4-FFF2-40B4-BE49-F238E27FC236}">
              <a16:creationId xmlns:a16="http://schemas.microsoft.com/office/drawing/2014/main" id="{00000000-0008-0000-0500-0000C2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59" name="Text Box 5058">
          <a:extLst>
            <a:ext uri="{FF2B5EF4-FFF2-40B4-BE49-F238E27FC236}">
              <a16:creationId xmlns:a16="http://schemas.microsoft.com/office/drawing/2014/main" id="{00000000-0008-0000-0500-0000C3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60" name="Text Box 5059">
          <a:extLst>
            <a:ext uri="{FF2B5EF4-FFF2-40B4-BE49-F238E27FC236}">
              <a16:creationId xmlns:a16="http://schemas.microsoft.com/office/drawing/2014/main" id="{00000000-0008-0000-0500-0000C4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61" name="Text Box 5060">
          <a:extLst>
            <a:ext uri="{FF2B5EF4-FFF2-40B4-BE49-F238E27FC236}">
              <a16:creationId xmlns:a16="http://schemas.microsoft.com/office/drawing/2014/main" id="{00000000-0008-0000-0500-0000C5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62" name="Text Box 5061">
          <a:extLst>
            <a:ext uri="{FF2B5EF4-FFF2-40B4-BE49-F238E27FC236}">
              <a16:creationId xmlns:a16="http://schemas.microsoft.com/office/drawing/2014/main" id="{00000000-0008-0000-0500-0000C6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63" name="Text Box 5062">
          <a:extLst>
            <a:ext uri="{FF2B5EF4-FFF2-40B4-BE49-F238E27FC236}">
              <a16:creationId xmlns:a16="http://schemas.microsoft.com/office/drawing/2014/main" id="{00000000-0008-0000-0500-0000C7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64" name="Text Box 5063">
          <a:extLst>
            <a:ext uri="{FF2B5EF4-FFF2-40B4-BE49-F238E27FC236}">
              <a16:creationId xmlns:a16="http://schemas.microsoft.com/office/drawing/2014/main" id="{00000000-0008-0000-0500-0000C8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65" name="Text Box 5064">
          <a:extLst>
            <a:ext uri="{FF2B5EF4-FFF2-40B4-BE49-F238E27FC236}">
              <a16:creationId xmlns:a16="http://schemas.microsoft.com/office/drawing/2014/main" id="{00000000-0008-0000-0500-0000C9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66" name="Text Box 5065">
          <a:extLst>
            <a:ext uri="{FF2B5EF4-FFF2-40B4-BE49-F238E27FC236}">
              <a16:creationId xmlns:a16="http://schemas.microsoft.com/office/drawing/2014/main" id="{00000000-0008-0000-0500-0000CA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67" name="Text Box 5066">
          <a:extLst>
            <a:ext uri="{FF2B5EF4-FFF2-40B4-BE49-F238E27FC236}">
              <a16:creationId xmlns:a16="http://schemas.microsoft.com/office/drawing/2014/main" id="{00000000-0008-0000-0500-0000CB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68" name="Text Box 5067">
          <a:extLst>
            <a:ext uri="{FF2B5EF4-FFF2-40B4-BE49-F238E27FC236}">
              <a16:creationId xmlns:a16="http://schemas.microsoft.com/office/drawing/2014/main" id="{00000000-0008-0000-0500-0000CC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69" name="Text Box 5068">
          <a:extLst>
            <a:ext uri="{FF2B5EF4-FFF2-40B4-BE49-F238E27FC236}">
              <a16:creationId xmlns:a16="http://schemas.microsoft.com/office/drawing/2014/main" id="{00000000-0008-0000-0500-0000CD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70" name="Text Box 5069">
          <a:extLst>
            <a:ext uri="{FF2B5EF4-FFF2-40B4-BE49-F238E27FC236}">
              <a16:creationId xmlns:a16="http://schemas.microsoft.com/office/drawing/2014/main" id="{00000000-0008-0000-0500-0000CE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71" name="Text Box 5070">
          <a:extLst>
            <a:ext uri="{FF2B5EF4-FFF2-40B4-BE49-F238E27FC236}">
              <a16:creationId xmlns:a16="http://schemas.microsoft.com/office/drawing/2014/main" id="{00000000-0008-0000-0500-0000CF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72" name="Text Box 5071">
          <a:extLst>
            <a:ext uri="{FF2B5EF4-FFF2-40B4-BE49-F238E27FC236}">
              <a16:creationId xmlns:a16="http://schemas.microsoft.com/office/drawing/2014/main" id="{00000000-0008-0000-0500-0000D0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73" name="Text Box 5072">
          <a:extLst>
            <a:ext uri="{FF2B5EF4-FFF2-40B4-BE49-F238E27FC236}">
              <a16:creationId xmlns:a16="http://schemas.microsoft.com/office/drawing/2014/main" id="{00000000-0008-0000-0500-0000D1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74" name="Text Box 5073">
          <a:extLst>
            <a:ext uri="{FF2B5EF4-FFF2-40B4-BE49-F238E27FC236}">
              <a16:creationId xmlns:a16="http://schemas.microsoft.com/office/drawing/2014/main" id="{00000000-0008-0000-0500-0000D2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75" name="Text Box 5074">
          <a:extLst>
            <a:ext uri="{FF2B5EF4-FFF2-40B4-BE49-F238E27FC236}">
              <a16:creationId xmlns:a16="http://schemas.microsoft.com/office/drawing/2014/main" id="{00000000-0008-0000-0500-0000D3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76" name="Text Box 5075">
          <a:extLst>
            <a:ext uri="{FF2B5EF4-FFF2-40B4-BE49-F238E27FC236}">
              <a16:creationId xmlns:a16="http://schemas.microsoft.com/office/drawing/2014/main" id="{00000000-0008-0000-0500-0000D4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77" name="Text Box 5076">
          <a:extLst>
            <a:ext uri="{FF2B5EF4-FFF2-40B4-BE49-F238E27FC236}">
              <a16:creationId xmlns:a16="http://schemas.microsoft.com/office/drawing/2014/main" id="{00000000-0008-0000-0500-0000D5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78" name="Text Box 5077">
          <a:extLst>
            <a:ext uri="{FF2B5EF4-FFF2-40B4-BE49-F238E27FC236}">
              <a16:creationId xmlns:a16="http://schemas.microsoft.com/office/drawing/2014/main" id="{00000000-0008-0000-0500-0000D6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79" name="Text Box 5078">
          <a:extLst>
            <a:ext uri="{FF2B5EF4-FFF2-40B4-BE49-F238E27FC236}">
              <a16:creationId xmlns:a16="http://schemas.microsoft.com/office/drawing/2014/main" id="{00000000-0008-0000-0500-0000D7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80" name="Text Box 5079">
          <a:extLst>
            <a:ext uri="{FF2B5EF4-FFF2-40B4-BE49-F238E27FC236}">
              <a16:creationId xmlns:a16="http://schemas.microsoft.com/office/drawing/2014/main" id="{00000000-0008-0000-0500-0000D8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81" name="Text Box 5080">
          <a:extLst>
            <a:ext uri="{FF2B5EF4-FFF2-40B4-BE49-F238E27FC236}">
              <a16:creationId xmlns:a16="http://schemas.microsoft.com/office/drawing/2014/main" id="{00000000-0008-0000-0500-0000D9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82" name="Text Box 5081">
          <a:extLst>
            <a:ext uri="{FF2B5EF4-FFF2-40B4-BE49-F238E27FC236}">
              <a16:creationId xmlns:a16="http://schemas.microsoft.com/office/drawing/2014/main" id="{00000000-0008-0000-0500-0000DA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83" name="Text Box 5082">
          <a:extLst>
            <a:ext uri="{FF2B5EF4-FFF2-40B4-BE49-F238E27FC236}">
              <a16:creationId xmlns:a16="http://schemas.microsoft.com/office/drawing/2014/main" id="{00000000-0008-0000-0500-0000DB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84" name="Text Box 5083">
          <a:extLst>
            <a:ext uri="{FF2B5EF4-FFF2-40B4-BE49-F238E27FC236}">
              <a16:creationId xmlns:a16="http://schemas.microsoft.com/office/drawing/2014/main" id="{00000000-0008-0000-0500-0000DC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85" name="Text Box 5084">
          <a:extLst>
            <a:ext uri="{FF2B5EF4-FFF2-40B4-BE49-F238E27FC236}">
              <a16:creationId xmlns:a16="http://schemas.microsoft.com/office/drawing/2014/main" id="{00000000-0008-0000-0500-0000DD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86" name="Text Box 5085">
          <a:extLst>
            <a:ext uri="{FF2B5EF4-FFF2-40B4-BE49-F238E27FC236}">
              <a16:creationId xmlns:a16="http://schemas.microsoft.com/office/drawing/2014/main" id="{00000000-0008-0000-0500-0000DE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87" name="Text Box 5086">
          <a:extLst>
            <a:ext uri="{FF2B5EF4-FFF2-40B4-BE49-F238E27FC236}">
              <a16:creationId xmlns:a16="http://schemas.microsoft.com/office/drawing/2014/main" id="{00000000-0008-0000-0500-0000DF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88" name="Text Box 5087">
          <a:extLst>
            <a:ext uri="{FF2B5EF4-FFF2-40B4-BE49-F238E27FC236}">
              <a16:creationId xmlns:a16="http://schemas.microsoft.com/office/drawing/2014/main" id="{00000000-0008-0000-0500-0000E0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89" name="Text Box 5088">
          <a:extLst>
            <a:ext uri="{FF2B5EF4-FFF2-40B4-BE49-F238E27FC236}">
              <a16:creationId xmlns:a16="http://schemas.microsoft.com/office/drawing/2014/main" id="{00000000-0008-0000-0500-0000E1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90" name="Text Box 5089">
          <a:extLst>
            <a:ext uri="{FF2B5EF4-FFF2-40B4-BE49-F238E27FC236}">
              <a16:creationId xmlns:a16="http://schemas.microsoft.com/office/drawing/2014/main" id="{00000000-0008-0000-0500-0000E2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91" name="Text Box 5090">
          <a:extLst>
            <a:ext uri="{FF2B5EF4-FFF2-40B4-BE49-F238E27FC236}">
              <a16:creationId xmlns:a16="http://schemas.microsoft.com/office/drawing/2014/main" id="{00000000-0008-0000-0500-0000E3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92" name="Text Box 5091">
          <a:extLst>
            <a:ext uri="{FF2B5EF4-FFF2-40B4-BE49-F238E27FC236}">
              <a16:creationId xmlns:a16="http://schemas.microsoft.com/office/drawing/2014/main" id="{00000000-0008-0000-0500-0000E4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93" name="Text Box 5092">
          <a:extLst>
            <a:ext uri="{FF2B5EF4-FFF2-40B4-BE49-F238E27FC236}">
              <a16:creationId xmlns:a16="http://schemas.microsoft.com/office/drawing/2014/main" id="{00000000-0008-0000-0500-0000E5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94" name="Text Box 5093">
          <a:extLst>
            <a:ext uri="{FF2B5EF4-FFF2-40B4-BE49-F238E27FC236}">
              <a16:creationId xmlns:a16="http://schemas.microsoft.com/office/drawing/2014/main" id="{00000000-0008-0000-0500-0000E6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95" name="Text Box 5094">
          <a:extLst>
            <a:ext uri="{FF2B5EF4-FFF2-40B4-BE49-F238E27FC236}">
              <a16:creationId xmlns:a16="http://schemas.microsoft.com/office/drawing/2014/main" id="{00000000-0008-0000-0500-0000E7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96" name="Text Box 5095">
          <a:extLst>
            <a:ext uri="{FF2B5EF4-FFF2-40B4-BE49-F238E27FC236}">
              <a16:creationId xmlns:a16="http://schemas.microsoft.com/office/drawing/2014/main" id="{00000000-0008-0000-0500-0000E8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97" name="Text Box 5096">
          <a:extLst>
            <a:ext uri="{FF2B5EF4-FFF2-40B4-BE49-F238E27FC236}">
              <a16:creationId xmlns:a16="http://schemas.microsoft.com/office/drawing/2014/main" id="{00000000-0008-0000-0500-0000E9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98" name="Text Box 5097">
          <a:extLst>
            <a:ext uri="{FF2B5EF4-FFF2-40B4-BE49-F238E27FC236}">
              <a16:creationId xmlns:a16="http://schemas.microsoft.com/office/drawing/2014/main" id="{00000000-0008-0000-0500-0000EA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099" name="Text Box 5098">
          <a:extLst>
            <a:ext uri="{FF2B5EF4-FFF2-40B4-BE49-F238E27FC236}">
              <a16:creationId xmlns:a16="http://schemas.microsoft.com/office/drawing/2014/main" id="{00000000-0008-0000-0500-0000EB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00" name="Text Box 5099">
          <a:extLst>
            <a:ext uri="{FF2B5EF4-FFF2-40B4-BE49-F238E27FC236}">
              <a16:creationId xmlns:a16="http://schemas.microsoft.com/office/drawing/2014/main" id="{00000000-0008-0000-0500-0000EC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01" name="Text Box 5100">
          <a:extLst>
            <a:ext uri="{FF2B5EF4-FFF2-40B4-BE49-F238E27FC236}">
              <a16:creationId xmlns:a16="http://schemas.microsoft.com/office/drawing/2014/main" id="{00000000-0008-0000-0500-0000ED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02" name="Text Box 5101">
          <a:extLst>
            <a:ext uri="{FF2B5EF4-FFF2-40B4-BE49-F238E27FC236}">
              <a16:creationId xmlns:a16="http://schemas.microsoft.com/office/drawing/2014/main" id="{00000000-0008-0000-0500-0000EE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03" name="Text Box 5102">
          <a:extLst>
            <a:ext uri="{FF2B5EF4-FFF2-40B4-BE49-F238E27FC236}">
              <a16:creationId xmlns:a16="http://schemas.microsoft.com/office/drawing/2014/main" id="{00000000-0008-0000-0500-0000EF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04" name="Text Box 5103">
          <a:extLst>
            <a:ext uri="{FF2B5EF4-FFF2-40B4-BE49-F238E27FC236}">
              <a16:creationId xmlns:a16="http://schemas.microsoft.com/office/drawing/2014/main" id="{00000000-0008-0000-0500-0000F0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05" name="Text Box 5104">
          <a:extLst>
            <a:ext uri="{FF2B5EF4-FFF2-40B4-BE49-F238E27FC236}">
              <a16:creationId xmlns:a16="http://schemas.microsoft.com/office/drawing/2014/main" id="{00000000-0008-0000-0500-0000F1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06" name="Text Box 5105">
          <a:extLst>
            <a:ext uri="{FF2B5EF4-FFF2-40B4-BE49-F238E27FC236}">
              <a16:creationId xmlns:a16="http://schemas.microsoft.com/office/drawing/2014/main" id="{00000000-0008-0000-0500-0000F2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07" name="Text Box 5106">
          <a:extLst>
            <a:ext uri="{FF2B5EF4-FFF2-40B4-BE49-F238E27FC236}">
              <a16:creationId xmlns:a16="http://schemas.microsoft.com/office/drawing/2014/main" id="{00000000-0008-0000-0500-0000F3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08" name="Text Box 5107">
          <a:extLst>
            <a:ext uri="{FF2B5EF4-FFF2-40B4-BE49-F238E27FC236}">
              <a16:creationId xmlns:a16="http://schemas.microsoft.com/office/drawing/2014/main" id="{00000000-0008-0000-0500-0000F4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09" name="Text Box 5108">
          <a:extLst>
            <a:ext uri="{FF2B5EF4-FFF2-40B4-BE49-F238E27FC236}">
              <a16:creationId xmlns:a16="http://schemas.microsoft.com/office/drawing/2014/main" id="{00000000-0008-0000-0500-0000F5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10" name="Text Box 5109">
          <a:extLst>
            <a:ext uri="{FF2B5EF4-FFF2-40B4-BE49-F238E27FC236}">
              <a16:creationId xmlns:a16="http://schemas.microsoft.com/office/drawing/2014/main" id="{00000000-0008-0000-0500-0000F6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11" name="Text Box 5110">
          <a:extLst>
            <a:ext uri="{FF2B5EF4-FFF2-40B4-BE49-F238E27FC236}">
              <a16:creationId xmlns:a16="http://schemas.microsoft.com/office/drawing/2014/main" id="{00000000-0008-0000-0500-0000F7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12" name="Text Box 5111">
          <a:extLst>
            <a:ext uri="{FF2B5EF4-FFF2-40B4-BE49-F238E27FC236}">
              <a16:creationId xmlns:a16="http://schemas.microsoft.com/office/drawing/2014/main" id="{00000000-0008-0000-0500-0000F8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13" name="Text Box 5112">
          <a:extLst>
            <a:ext uri="{FF2B5EF4-FFF2-40B4-BE49-F238E27FC236}">
              <a16:creationId xmlns:a16="http://schemas.microsoft.com/office/drawing/2014/main" id="{00000000-0008-0000-0500-0000F9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14" name="Text Box 5113">
          <a:extLst>
            <a:ext uri="{FF2B5EF4-FFF2-40B4-BE49-F238E27FC236}">
              <a16:creationId xmlns:a16="http://schemas.microsoft.com/office/drawing/2014/main" id="{00000000-0008-0000-0500-0000FA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15" name="Text Box 5114">
          <a:extLst>
            <a:ext uri="{FF2B5EF4-FFF2-40B4-BE49-F238E27FC236}">
              <a16:creationId xmlns:a16="http://schemas.microsoft.com/office/drawing/2014/main" id="{00000000-0008-0000-0500-0000FB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16" name="Text Box 5115">
          <a:extLst>
            <a:ext uri="{FF2B5EF4-FFF2-40B4-BE49-F238E27FC236}">
              <a16:creationId xmlns:a16="http://schemas.microsoft.com/office/drawing/2014/main" id="{00000000-0008-0000-0500-0000FC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17" name="Text Box 5116">
          <a:extLst>
            <a:ext uri="{FF2B5EF4-FFF2-40B4-BE49-F238E27FC236}">
              <a16:creationId xmlns:a16="http://schemas.microsoft.com/office/drawing/2014/main" id="{00000000-0008-0000-0500-0000FD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18" name="Text Box 5117">
          <a:extLst>
            <a:ext uri="{FF2B5EF4-FFF2-40B4-BE49-F238E27FC236}">
              <a16:creationId xmlns:a16="http://schemas.microsoft.com/office/drawing/2014/main" id="{00000000-0008-0000-0500-0000FE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19" name="Text Box 5118">
          <a:extLst>
            <a:ext uri="{FF2B5EF4-FFF2-40B4-BE49-F238E27FC236}">
              <a16:creationId xmlns:a16="http://schemas.microsoft.com/office/drawing/2014/main" id="{00000000-0008-0000-0500-0000FF13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20" name="Text Box 5119">
          <a:extLst>
            <a:ext uri="{FF2B5EF4-FFF2-40B4-BE49-F238E27FC236}">
              <a16:creationId xmlns:a16="http://schemas.microsoft.com/office/drawing/2014/main" id="{00000000-0008-0000-0500-000000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21" name="Text Box 5120">
          <a:extLst>
            <a:ext uri="{FF2B5EF4-FFF2-40B4-BE49-F238E27FC236}">
              <a16:creationId xmlns:a16="http://schemas.microsoft.com/office/drawing/2014/main" id="{00000000-0008-0000-0500-000001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22" name="Text Box 5121">
          <a:extLst>
            <a:ext uri="{FF2B5EF4-FFF2-40B4-BE49-F238E27FC236}">
              <a16:creationId xmlns:a16="http://schemas.microsoft.com/office/drawing/2014/main" id="{00000000-0008-0000-0500-000002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23" name="Text Box 5122">
          <a:extLst>
            <a:ext uri="{FF2B5EF4-FFF2-40B4-BE49-F238E27FC236}">
              <a16:creationId xmlns:a16="http://schemas.microsoft.com/office/drawing/2014/main" id="{00000000-0008-0000-0500-000003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24" name="Text Box 5123">
          <a:extLst>
            <a:ext uri="{FF2B5EF4-FFF2-40B4-BE49-F238E27FC236}">
              <a16:creationId xmlns:a16="http://schemas.microsoft.com/office/drawing/2014/main" id="{00000000-0008-0000-0500-000004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25" name="Text Box 5124">
          <a:extLst>
            <a:ext uri="{FF2B5EF4-FFF2-40B4-BE49-F238E27FC236}">
              <a16:creationId xmlns:a16="http://schemas.microsoft.com/office/drawing/2014/main" id="{00000000-0008-0000-0500-000005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26" name="Text Box 5125">
          <a:extLst>
            <a:ext uri="{FF2B5EF4-FFF2-40B4-BE49-F238E27FC236}">
              <a16:creationId xmlns:a16="http://schemas.microsoft.com/office/drawing/2014/main" id="{00000000-0008-0000-0500-000006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27" name="Text Box 5126">
          <a:extLst>
            <a:ext uri="{FF2B5EF4-FFF2-40B4-BE49-F238E27FC236}">
              <a16:creationId xmlns:a16="http://schemas.microsoft.com/office/drawing/2014/main" id="{00000000-0008-0000-0500-000007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28" name="Text Box 5127">
          <a:extLst>
            <a:ext uri="{FF2B5EF4-FFF2-40B4-BE49-F238E27FC236}">
              <a16:creationId xmlns:a16="http://schemas.microsoft.com/office/drawing/2014/main" id="{00000000-0008-0000-0500-000008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29" name="Text Box 5128">
          <a:extLst>
            <a:ext uri="{FF2B5EF4-FFF2-40B4-BE49-F238E27FC236}">
              <a16:creationId xmlns:a16="http://schemas.microsoft.com/office/drawing/2014/main" id="{00000000-0008-0000-0500-000009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30" name="Text Box 5129">
          <a:extLst>
            <a:ext uri="{FF2B5EF4-FFF2-40B4-BE49-F238E27FC236}">
              <a16:creationId xmlns:a16="http://schemas.microsoft.com/office/drawing/2014/main" id="{00000000-0008-0000-0500-00000A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31" name="Text Box 5130">
          <a:extLst>
            <a:ext uri="{FF2B5EF4-FFF2-40B4-BE49-F238E27FC236}">
              <a16:creationId xmlns:a16="http://schemas.microsoft.com/office/drawing/2014/main" id="{00000000-0008-0000-0500-00000B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32" name="Text Box 5131">
          <a:extLst>
            <a:ext uri="{FF2B5EF4-FFF2-40B4-BE49-F238E27FC236}">
              <a16:creationId xmlns:a16="http://schemas.microsoft.com/office/drawing/2014/main" id="{00000000-0008-0000-0500-00000C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33" name="Text Box 5132">
          <a:extLst>
            <a:ext uri="{FF2B5EF4-FFF2-40B4-BE49-F238E27FC236}">
              <a16:creationId xmlns:a16="http://schemas.microsoft.com/office/drawing/2014/main" id="{00000000-0008-0000-0500-00000D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34" name="Text Box 5133">
          <a:extLst>
            <a:ext uri="{FF2B5EF4-FFF2-40B4-BE49-F238E27FC236}">
              <a16:creationId xmlns:a16="http://schemas.microsoft.com/office/drawing/2014/main" id="{00000000-0008-0000-0500-00000E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35" name="Text Box 5134">
          <a:extLst>
            <a:ext uri="{FF2B5EF4-FFF2-40B4-BE49-F238E27FC236}">
              <a16:creationId xmlns:a16="http://schemas.microsoft.com/office/drawing/2014/main" id="{00000000-0008-0000-0500-00000F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36" name="Text Box 5135">
          <a:extLst>
            <a:ext uri="{FF2B5EF4-FFF2-40B4-BE49-F238E27FC236}">
              <a16:creationId xmlns:a16="http://schemas.microsoft.com/office/drawing/2014/main" id="{00000000-0008-0000-0500-000010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37" name="Text Box 5136">
          <a:extLst>
            <a:ext uri="{FF2B5EF4-FFF2-40B4-BE49-F238E27FC236}">
              <a16:creationId xmlns:a16="http://schemas.microsoft.com/office/drawing/2014/main" id="{00000000-0008-0000-0500-000011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38" name="Text Box 5137">
          <a:extLst>
            <a:ext uri="{FF2B5EF4-FFF2-40B4-BE49-F238E27FC236}">
              <a16:creationId xmlns:a16="http://schemas.microsoft.com/office/drawing/2014/main" id="{00000000-0008-0000-0500-000012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39" name="Text Box 5138">
          <a:extLst>
            <a:ext uri="{FF2B5EF4-FFF2-40B4-BE49-F238E27FC236}">
              <a16:creationId xmlns:a16="http://schemas.microsoft.com/office/drawing/2014/main" id="{00000000-0008-0000-0500-000013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40" name="Text Box 5139">
          <a:extLst>
            <a:ext uri="{FF2B5EF4-FFF2-40B4-BE49-F238E27FC236}">
              <a16:creationId xmlns:a16="http://schemas.microsoft.com/office/drawing/2014/main" id="{00000000-0008-0000-0500-000014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41" name="Text Box 5140">
          <a:extLst>
            <a:ext uri="{FF2B5EF4-FFF2-40B4-BE49-F238E27FC236}">
              <a16:creationId xmlns:a16="http://schemas.microsoft.com/office/drawing/2014/main" id="{00000000-0008-0000-0500-000015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42" name="Text Box 5141">
          <a:extLst>
            <a:ext uri="{FF2B5EF4-FFF2-40B4-BE49-F238E27FC236}">
              <a16:creationId xmlns:a16="http://schemas.microsoft.com/office/drawing/2014/main" id="{00000000-0008-0000-0500-000016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43" name="Text Box 5142">
          <a:extLst>
            <a:ext uri="{FF2B5EF4-FFF2-40B4-BE49-F238E27FC236}">
              <a16:creationId xmlns:a16="http://schemas.microsoft.com/office/drawing/2014/main" id="{00000000-0008-0000-0500-000017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44" name="Text Box 5143">
          <a:extLst>
            <a:ext uri="{FF2B5EF4-FFF2-40B4-BE49-F238E27FC236}">
              <a16:creationId xmlns:a16="http://schemas.microsoft.com/office/drawing/2014/main" id="{00000000-0008-0000-0500-000018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45" name="Text Box 5144">
          <a:extLst>
            <a:ext uri="{FF2B5EF4-FFF2-40B4-BE49-F238E27FC236}">
              <a16:creationId xmlns:a16="http://schemas.microsoft.com/office/drawing/2014/main" id="{00000000-0008-0000-0500-000019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46" name="Text Box 5145">
          <a:extLst>
            <a:ext uri="{FF2B5EF4-FFF2-40B4-BE49-F238E27FC236}">
              <a16:creationId xmlns:a16="http://schemas.microsoft.com/office/drawing/2014/main" id="{00000000-0008-0000-0500-00001A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47" name="Text Box 5146">
          <a:extLst>
            <a:ext uri="{FF2B5EF4-FFF2-40B4-BE49-F238E27FC236}">
              <a16:creationId xmlns:a16="http://schemas.microsoft.com/office/drawing/2014/main" id="{00000000-0008-0000-0500-00001B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48" name="Text Box 5147">
          <a:extLst>
            <a:ext uri="{FF2B5EF4-FFF2-40B4-BE49-F238E27FC236}">
              <a16:creationId xmlns:a16="http://schemas.microsoft.com/office/drawing/2014/main" id="{00000000-0008-0000-0500-00001C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49" name="Text Box 5148">
          <a:extLst>
            <a:ext uri="{FF2B5EF4-FFF2-40B4-BE49-F238E27FC236}">
              <a16:creationId xmlns:a16="http://schemas.microsoft.com/office/drawing/2014/main" id="{00000000-0008-0000-0500-00001D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50" name="Text Box 5149">
          <a:extLst>
            <a:ext uri="{FF2B5EF4-FFF2-40B4-BE49-F238E27FC236}">
              <a16:creationId xmlns:a16="http://schemas.microsoft.com/office/drawing/2014/main" id="{00000000-0008-0000-0500-00001E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51" name="Text Box 5150">
          <a:extLst>
            <a:ext uri="{FF2B5EF4-FFF2-40B4-BE49-F238E27FC236}">
              <a16:creationId xmlns:a16="http://schemas.microsoft.com/office/drawing/2014/main" id="{00000000-0008-0000-0500-00001F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52" name="Text Box 5151">
          <a:extLst>
            <a:ext uri="{FF2B5EF4-FFF2-40B4-BE49-F238E27FC236}">
              <a16:creationId xmlns:a16="http://schemas.microsoft.com/office/drawing/2014/main" id="{00000000-0008-0000-0500-000020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53" name="Text Box 5152">
          <a:extLst>
            <a:ext uri="{FF2B5EF4-FFF2-40B4-BE49-F238E27FC236}">
              <a16:creationId xmlns:a16="http://schemas.microsoft.com/office/drawing/2014/main" id="{00000000-0008-0000-0500-000021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54" name="Text Box 5153">
          <a:extLst>
            <a:ext uri="{FF2B5EF4-FFF2-40B4-BE49-F238E27FC236}">
              <a16:creationId xmlns:a16="http://schemas.microsoft.com/office/drawing/2014/main" id="{00000000-0008-0000-0500-000022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55" name="Text Box 5154">
          <a:extLst>
            <a:ext uri="{FF2B5EF4-FFF2-40B4-BE49-F238E27FC236}">
              <a16:creationId xmlns:a16="http://schemas.microsoft.com/office/drawing/2014/main" id="{00000000-0008-0000-0500-000023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56" name="Text Box 5155">
          <a:extLst>
            <a:ext uri="{FF2B5EF4-FFF2-40B4-BE49-F238E27FC236}">
              <a16:creationId xmlns:a16="http://schemas.microsoft.com/office/drawing/2014/main" id="{00000000-0008-0000-0500-000024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57" name="Text Box 5156">
          <a:extLst>
            <a:ext uri="{FF2B5EF4-FFF2-40B4-BE49-F238E27FC236}">
              <a16:creationId xmlns:a16="http://schemas.microsoft.com/office/drawing/2014/main" id="{00000000-0008-0000-0500-000025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58" name="Text Box 5157">
          <a:extLst>
            <a:ext uri="{FF2B5EF4-FFF2-40B4-BE49-F238E27FC236}">
              <a16:creationId xmlns:a16="http://schemas.microsoft.com/office/drawing/2014/main" id="{00000000-0008-0000-0500-000026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59" name="Text Box 5158">
          <a:extLst>
            <a:ext uri="{FF2B5EF4-FFF2-40B4-BE49-F238E27FC236}">
              <a16:creationId xmlns:a16="http://schemas.microsoft.com/office/drawing/2014/main" id="{00000000-0008-0000-0500-000027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60" name="Text Box 5159">
          <a:extLst>
            <a:ext uri="{FF2B5EF4-FFF2-40B4-BE49-F238E27FC236}">
              <a16:creationId xmlns:a16="http://schemas.microsoft.com/office/drawing/2014/main" id="{00000000-0008-0000-0500-000028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61" name="Text Box 5160">
          <a:extLst>
            <a:ext uri="{FF2B5EF4-FFF2-40B4-BE49-F238E27FC236}">
              <a16:creationId xmlns:a16="http://schemas.microsoft.com/office/drawing/2014/main" id="{00000000-0008-0000-0500-000029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62" name="Text Box 5161">
          <a:extLst>
            <a:ext uri="{FF2B5EF4-FFF2-40B4-BE49-F238E27FC236}">
              <a16:creationId xmlns:a16="http://schemas.microsoft.com/office/drawing/2014/main" id="{00000000-0008-0000-0500-00002A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63" name="Text Box 5162">
          <a:extLst>
            <a:ext uri="{FF2B5EF4-FFF2-40B4-BE49-F238E27FC236}">
              <a16:creationId xmlns:a16="http://schemas.microsoft.com/office/drawing/2014/main" id="{00000000-0008-0000-0500-00002B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64" name="Text Box 5163">
          <a:extLst>
            <a:ext uri="{FF2B5EF4-FFF2-40B4-BE49-F238E27FC236}">
              <a16:creationId xmlns:a16="http://schemas.microsoft.com/office/drawing/2014/main" id="{00000000-0008-0000-0500-00002C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65" name="Text Box 5164">
          <a:extLst>
            <a:ext uri="{FF2B5EF4-FFF2-40B4-BE49-F238E27FC236}">
              <a16:creationId xmlns:a16="http://schemas.microsoft.com/office/drawing/2014/main" id="{00000000-0008-0000-0500-00002D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66" name="Text Box 5165">
          <a:extLst>
            <a:ext uri="{FF2B5EF4-FFF2-40B4-BE49-F238E27FC236}">
              <a16:creationId xmlns:a16="http://schemas.microsoft.com/office/drawing/2014/main" id="{00000000-0008-0000-0500-00002E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67" name="Text Box 5166">
          <a:extLst>
            <a:ext uri="{FF2B5EF4-FFF2-40B4-BE49-F238E27FC236}">
              <a16:creationId xmlns:a16="http://schemas.microsoft.com/office/drawing/2014/main" id="{00000000-0008-0000-0500-00002F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68" name="Text Box 5167">
          <a:extLst>
            <a:ext uri="{FF2B5EF4-FFF2-40B4-BE49-F238E27FC236}">
              <a16:creationId xmlns:a16="http://schemas.microsoft.com/office/drawing/2014/main" id="{00000000-0008-0000-0500-000030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69" name="Text Box 5168">
          <a:extLst>
            <a:ext uri="{FF2B5EF4-FFF2-40B4-BE49-F238E27FC236}">
              <a16:creationId xmlns:a16="http://schemas.microsoft.com/office/drawing/2014/main" id="{00000000-0008-0000-0500-000031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70" name="Text Box 5169">
          <a:extLst>
            <a:ext uri="{FF2B5EF4-FFF2-40B4-BE49-F238E27FC236}">
              <a16:creationId xmlns:a16="http://schemas.microsoft.com/office/drawing/2014/main" id="{00000000-0008-0000-0500-000032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71" name="Text Box 5170">
          <a:extLst>
            <a:ext uri="{FF2B5EF4-FFF2-40B4-BE49-F238E27FC236}">
              <a16:creationId xmlns:a16="http://schemas.microsoft.com/office/drawing/2014/main" id="{00000000-0008-0000-0500-000033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72" name="Text Box 5171">
          <a:extLst>
            <a:ext uri="{FF2B5EF4-FFF2-40B4-BE49-F238E27FC236}">
              <a16:creationId xmlns:a16="http://schemas.microsoft.com/office/drawing/2014/main" id="{00000000-0008-0000-0500-000034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73" name="Text Box 5172">
          <a:extLst>
            <a:ext uri="{FF2B5EF4-FFF2-40B4-BE49-F238E27FC236}">
              <a16:creationId xmlns:a16="http://schemas.microsoft.com/office/drawing/2014/main" id="{00000000-0008-0000-0500-000035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74" name="Text Box 5173">
          <a:extLst>
            <a:ext uri="{FF2B5EF4-FFF2-40B4-BE49-F238E27FC236}">
              <a16:creationId xmlns:a16="http://schemas.microsoft.com/office/drawing/2014/main" id="{00000000-0008-0000-0500-000036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75" name="Text Box 5174">
          <a:extLst>
            <a:ext uri="{FF2B5EF4-FFF2-40B4-BE49-F238E27FC236}">
              <a16:creationId xmlns:a16="http://schemas.microsoft.com/office/drawing/2014/main" id="{00000000-0008-0000-0500-000037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76" name="Text Box 5175">
          <a:extLst>
            <a:ext uri="{FF2B5EF4-FFF2-40B4-BE49-F238E27FC236}">
              <a16:creationId xmlns:a16="http://schemas.microsoft.com/office/drawing/2014/main" id="{00000000-0008-0000-0500-000038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77" name="Text Box 5176">
          <a:extLst>
            <a:ext uri="{FF2B5EF4-FFF2-40B4-BE49-F238E27FC236}">
              <a16:creationId xmlns:a16="http://schemas.microsoft.com/office/drawing/2014/main" id="{00000000-0008-0000-0500-000039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78" name="Text Box 5177">
          <a:extLst>
            <a:ext uri="{FF2B5EF4-FFF2-40B4-BE49-F238E27FC236}">
              <a16:creationId xmlns:a16="http://schemas.microsoft.com/office/drawing/2014/main" id="{00000000-0008-0000-0500-00003A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79" name="Text Box 5178">
          <a:extLst>
            <a:ext uri="{FF2B5EF4-FFF2-40B4-BE49-F238E27FC236}">
              <a16:creationId xmlns:a16="http://schemas.microsoft.com/office/drawing/2014/main" id="{00000000-0008-0000-0500-00003B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80" name="Text Box 5179">
          <a:extLst>
            <a:ext uri="{FF2B5EF4-FFF2-40B4-BE49-F238E27FC236}">
              <a16:creationId xmlns:a16="http://schemas.microsoft.com/office/drawing/2014/main" id="{00000000-0008-0000-0500-00003C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81" name="Text Box 5180">
          <a:extLst>
            <a:ext uri="{FF2B5EF4-FFF2-40B4-BE49-F238E27FC236}">
              <a16:creationId xmlns:a16="http://schemas.microsoft.com/office/drawing/2014/main" id="{00000000-0008-0000-0500-00003D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82" name="Text Box 5181">
          <a:extLst>
            <a:ext uri="{FF2B5EF4-FFF2-40B4-BE49-F238E27FC236}">
              <a16:creationId xmlns:a16="http://schemas.microsoft.com/office/drawing/2014/main" id="{00000000-0008-0000-0500-00003E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83" name="Text Box 5182">
          <a:extLst>
            <a:ext uri="{FF2B5EF4-FFF2-40B4-BE49-F238E27FC236}">
              <a16:creationId xmlns:a16="http://schemas.microsoft.com/office/drawing/2014/main" id="{00000000-0008-0000-0500-00003F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84" name="Text Box 5183">
          <a:extLst>
            <a:ext uri="{FF2B5EF4-FFF2-40B4-BE49-F238E27FC236}">
              <a16:creationId xmlns:a16="http://schemas.microsoft.com/office/drawing/2014/main" id="{00000000-0008-0000-0500-000040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85" name="Text Box 5184">
          <a:extLst>
            <a:ext uri="{FF2B5EF4-FFF2-40B4-BE49-F238E27FC236}">
              <a16:creationId xmlns:a16="http://schemas.microsoft.com/office/drawing/2014/main" id="{00000000-0008-0000-0500-000041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86" name="Text Box 5185">
          <a:extLst>
            <a:ext uri="{FF2B5EF4-FFF2-40B4-BE49-F238E27FC236}">
              <a16:creationId xmlns:a16="http://schemas.microsoft.com/office/drawing/2014/main" id="{00000000-0008-0000-0500-000042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87" name="Text Box 5186">
          <a:extLst>
            <a:ext uri="{FF2B5EF4-FFF2-40B4-BE49-F238E27FC236}">
              <a16:creationId xmlns:a16="http://schemas.microsoft.com/office/drawing/2014/main" id="{00000000-0008-0000-0500-000043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88" name="Text Box 5187">
          <a:extLst>
            <a:ext uri="{FF2B5EF4-FFF2-40B4-BE49-F238E27FC236}">
              <a16:creationId xmlns:a16="http://schemas.microsoft.com/office/drawing/2014/main" id="{00000000-0008-0000-0500-000044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89" name="Text Box 5188">
          <a:extLst>
            <a:ext uri="{FF2B5EF4-FFF2-40B4-BE49-F238E27FC236}">
              <a16:creationId xmlns:a16="http://schemas.microsoft.com/office/drawing/2014/main" id="{00000000-0008-0000-0500-000045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90" name="Text Box 5189">
          <a:extLst>
            <a:ext uri="{FF2B5EF4-FFF2-40B4-BE49-F238E27FC236}">
              <a16:creationId xmlns:a16="http://schemas.microsoft.com/office/drawing/2014/main" id="{00000000-0008-0000-0500-000046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91" name="Text Box 5190">
          <a:extLst>
            <a:ext uri="{FF2B5EF4-FFF2-40B4-BE49-F238E27FC236}">
              <a16:creationId xmlns:a16="http://schemas.microsoft.com/office/drawing/2014/main" id="{00000000-0008-0000-0500-000047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92" name="Text Box 5191">
          <a:extLst>
            <a:ext uri="{FF2B5EF4-FFF2-40B4-BE49-F238E27FC236}">
              <a16:creationId xmlns:a16="http://schemas.microsoft.com/office/drawing/2014/main" id="{00000000-0008-0000-0500-000048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93" name="Text Box 5192">
          <a:extLst>
            <a:ext uri="{FF2B5EF4-FFF2-40B4-BE49-F238E27FC236}">
              <a16:creationId xmlns:a16="http://schemas.microsoft.com/office/drawing/2014/main" id="{00000000-0008-0000-0500-000049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94" name="Text Box 5193">
          <a:extLst>
            <a:ext uri="{FF2B5EF4-FFF2-40B4-BE49-F238E27FC236}">
              <a16:creationId xmlns:a16="http://schemas.microsoft.com/office/drawing/2014/main" id="{00000000-0008-0000-0500-00004A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95" name="Text Box 5194">
          <a:extLst>
            <a:ext uri="{FF2B5EF4-FFF2-40B4-BE49-F238E27FC236}">
              <a16:creationId xmlns:a16="http://schemas.microsoft.com/office/drawing/2014/main" id="{00000000-0008-0000-0500-00004B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96" name="Text Box 5195">
          <a:extLst>
            <a:ext uri="{FF2B5EF4-FFF2-40B4-BE49-F238E27FC236}">
              <a16:creationId xmlns:a16="http://schemas.microsoft.com/office/drawing/2014/main" id="{00000000-0008-0000-0500-00004C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97" name="Text Box 5196">
          <a:extLst>
            <a:ext uri="{FF2B5EF4-FFF2-40B4-BE49-F238E27FC236}">
              <a16:creationId xmlns:a16="http://schemas.microsoft.com/office/drawing/2014/main" id="{00000000-0008-0000-0500-00004D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98" name="Text Box 5197">
          <a:extLst>
            <a:ext uri="{FF2B5EF4-FFF2-40B4-BE49-F238E27FC236}">
              <a16:creationId xmlns:a16="http://schemas.microsoft.com/office/drawing/2014/main" id="{00000000-0008-0000-0500-00004E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199" name="Text Box 5198">
          <a:extLst>
            <a:ext uri="{FF2B5EF4-FFF2-40B4-BE49-F238E27FC236}">
              <a16:creationId xmlns:a16="http://schemas.microsoft.com/office/drawing/2014/main" id="{00000000-0008-0000-0500-00004F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00" name="Text Box 5199">
          <a:extLst>
            <a:ext uri="{FF2B5EF4-FFF2-40B4-BE49-F238E27FC236}">
              <a16:creationId xmlns:a16="http://schemas.microsoft.com/office/drawing/2014/main" id="{00000000-0008-0000-0500-000050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01" name="Text Box 5200">
          <a:extLst>
            <a:ext uri="{FF2B5EF4-FFF2-40B4-BE49-F238E27FC236}">
              <a16:creationId xmlns:a16="http://schemas.microsoft.com/office/drawing/2014/main" id="{00000000-0008-0000-0500-000051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02" name="Text Box 5201">
          <a:extLst>
            <a:ext uri="{FF2B5EF4-FFF2-40B4-BE49-F238E27FC236}">
              <a16:creationId xmlns:a16="http://schemas.microsoft.com/office/drawing/2014/main" id="{00000000-0008-0000-0500-000052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03" name="Text Box 5202">
          <a:extLst>
            <a:ext uri="{FF2B5EF4-FFF2-40B4-BE49-F238E27FC236}">
              <a16:creationId xmlns:a16="http://schemas.microsoft.com/office/drawing/2014/main" id="{00000000-0008-0000-0500-000053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04" name="Text Box 5203">
          <a:extLst>
            <a:ext uri="{FF2B5EF4-FFF2-40B4-BE49-F238E27FC236}">
              <a16:creationId xmlns:a16="http://schemas.microsoft.com/office/drawing/2014/main" id="{00000000-0008-0000-0500-000054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05" name="Text Box 5204">
          <a:extLst>
            <a:ext uri="{FF2B5EF4-FFF2-40B4-BE49-F238E27FC236}">
              <a16:creationId xmlns:a16="http://schemas.microsoft.com/office/drawing/2014/main" id="{00000000-0008-0000-0500-000055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06" name="Text Box 5205">
          <a:extLst>
            <a:ext uri="{FF2B5EF4-FFF2-40B4-BE49-F238E27FC236}">
              <a16:creationId xmlns:a16="http://schemas.microsoft.com/office/drawing/2014/main" id="{00000000-0008-0000-0500-000056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07" name="Text Box 5206">
          <a:extLst>
            <a:ext uri="{FF2B5EF4-FFF2-40B4-BE49-F238E27FC236}">
              <a16:creationId xmlns:a16="http://schemas.microsoft.com/office/drawing/2014/main" id="{00000000-0008-0000-0500-000057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08" name="Text Box 5207">
          <a:extLst>
            <a:ext uri="{FF2B5EF4-FFF2-40B4-BE49-F238E27FC236}">
              <a16:creationId xmlns:a16="http://schemas.microsoft.com/office/drawing/2014/main" id="{00000000-0008-0000-0500-000058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09" name="Text Box 5208">
          <a:extLst>
            <a:ext uri="{FF2B5EF4-FFF2-40B4-BE49-F238E27FC236}">
              <a16:creationId xmlns:a16="http://schemas.microsoft.com/office/drawing/2014/main" id="{00000000-0008-0000-0500-000059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10" name="Text Box 5209">
          <a:extLst>
            <a:ext uri="{FF2B5EF4-FFF2-40B4-BE49-F238E27FC236}">
              <a16:creationId xmlns:a16="http://schemas.microsoft.com/office/drawing/2014/main" id="{00000000-0008-0000-0500-00005A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11" name="Text Box 5210">
          <a:extLst>
            <a:ext uri="{FF2B5EF4-FFF2-40B4-BE49-F238E27FC236}">
              <a16:creationId xmlns:a16="http://schemas.microsoft.com/office/drawing/2014/main" id="{00000000-0008-0000-0500-00005B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12" name="Text Box 5211">
          <a:extLst>
            <a:ext uri="{FF2B5EF4-FFF2-40B4-BE49-F238E27FC236}">
              <a16:creationId xmlns:a16="http://schemas.microsoft.com/office/drawing/2014/main" id="{00000000-0008-0000-0500-00005C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13" name="Text Box 5212">
          <a:extLst>
            <a:ext uri="{FF2B5EF4-FFF2-40B4-BE49-F238E27FC236}">
              <a16:creationId xmlns:a16="http://schemas.microsoft.com/office/drawing/2014/main" id="{00000000-0008-0000-0500-00005D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14" name="Text Box 5213">
          <a:extLst>
            <a:ext uri="{FF2B5EF4-FFF2-40B4-BE49-F238E27FC236}">
              <a16:creationId xmlns:a16="http://schemas.microsoft.com/office/drawing/2014/main" id="{00000000-0008-0000-0500-00005E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15" name="Text Box 5214">
          <a:extLst>
            <a:ext uri="{FF2B5EF4-FFF2-40B4-BE49-F238E27FC236}">
              <a16:creationId xmlns:a16="http://schemas.microsoft.com/office/drawing/2014/main" id="{00000000-0008-0000-0500-00005F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16" name="Text Box 5215">
          <a:extLst>
            <a:ext uri="{FF2B5EF4-FFF2-40B4-BE49-F238E27FC236}">
              <a16:creationId xmlns:a16="http://schemas.microsoft.com/office/drawing/2014/main" id="{00000000-0008-0000-0500-000060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17" name="Text Box 5216">
          <a:extLst>
            <a:ext uri="{FF2B5EF4-FFF2-40B4-BE49-F238E27FC236}">
              <a16:creationId xmlns:a16="http://schemas.microsoft.com/office/drawing/2014/main" id="{00000000-0008-0000-0500-000061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18" name="Text Box 5217">
          <a:extLst>
            <a:ext uri="{FF2B5EF4-FFF2-40B4-BE49-F238E27FC236}">
              <a16:creationId xmlns:a16="http://schemas.microsoft.com/office/drawing/2014/main" id="{00000000-0008-0000-0500-000062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19" name="Text Box 5218">
          <a:extLst>
            <a:ext uri="{FF2B5EF4-FFF2-40B4-BE49-F238E27FC236}">
              <a16:creationId xmlns:a16="http://schemas.microsoft.com/office/drawing/2014/main" id="{00000000-0008-0000-0500-000063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20" name="Text Box 5219">
          <a:extLst>
            <a:ext uri="{FF2B5EF4-FFF2-40B4-BE49-F238E27FC236}">
              <a16:creationId xmlns:a16="http://schemas.microsoft.com/office/drawing/2014/main" id="{00000000-0008-0000-0500-000064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21" name="Text Box 5220">
          <a:extLst>
            <a:ext uri="{FF2B5EF4-FFF2-40B4-BE49-F238E27FC236}">
              <a16:creationId xmlns:a16="http://schemas.microsoft.com/office/drawing/2014/main" id="{00000000-0008-0000-0500-000065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22" name="Text Box 5221">
          <a:extLst>
            <a:ext uri="{FF2B5EF4-FFF2-40B4-BE49-F238E27FC236}">
              <a16:creationId xmlns:a16="http://schemas.microsoft.com/office/drawing/2014/main" id="{00000000-0008-0000-0500-000066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23" name="Text Box 5222">
          <a:extLst>
            <a:ext uri="{FF2B5EF4-FFF2-40B4-BE49-F238E27FC236}">
              <a16:creationId xmlns:a16="http://schemas.microsoft.com/office/drawing/2014/main" id="{00000000-0008-0000-0500-000067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24" name="Text Box 5223">
          <a:extLst>
            <a:ext uri="{FF2B5EF4-FFF2-40B4-BE49-F238E27FC236}">
              <a16:creationId xmlns:a16="http://schemas.microsoft.com/office/drawing/2014/main" id="{00000000-0008-0000-0500-000068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25" name="Text Box 5224">
          <a:extLst>
            <a:ext uri="{FF2B5EF4-FFF2-40B4-BE49-F238E27FC236}">
              <a16:creationId xmlns:a16="http://schemas.microsoft.com/office/drawing/2014/main" id="{00000000-0008-0000-0500-000069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26" name="Text Box 5225">
          <a:extLst>
            <a:ext uri="{FF2B5EF4-FFF2-40B4-BE49-F238E27FC236}">
              <a16:creationId xmlns:a16="http://schemas.microsoft.com/office/drawing/2014/main" id="{00000000-0008-0000-0500-00006A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27" name="Text Box 5226">
          <a:extLst>
            <a:ext uri="{FF2B5EF4-FFF2-40B4-BE49-F238E27FC236}">
              <a16:creationId xmlns:a16="http://schemas.microsoft.com/office/drawing/2014/main" id="{00000000-0008-0000-0500-00006B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28" name="Text Box 5227">
          <a:extLst>
            <a:ext uri="{FF2B5EF4-FFF2-40B4-BE49-F238E27FC236}">
              <a16:creationId xmlns:a16="http://schemas.microsoft.com/office/drawing/2014/main" id="{00000000-0008-0000-0500-00006C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29" name="Text Box 5228">
          <a:extLst>
            <a:ext uri="{FF2B5EF4-FFF2-40B4-BE49-F238E27FC236}">
              <a16:creationId xmlns:a16="http://schemas.microsoft.com/office/drawing/2014/main" id="{00000000-0008-0000-0500-00006D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30" name="Text Box 5229">
          <a:extLst>
            <a:ext uri="{FF2B5EF4-FFF2-40B4-BE49-F238E27FC236}">
              <a16:creationId xmlns:a16="http://schemas.microsoft.com/office/drawing/2014/main" id="{00000000-0008-0000-0500-00006E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31" name="Text Box 5230">
          <a:extLst>
            <a:ext uri="{FF2B5EF4-FFF2-40B4-BE49-F238E27FC236}">
              <a16:creationId xmlns:a16="http://schemas.microsoft.com/office/drawing/2014/main" id="{00000000-0008-0000-0500-00006F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32" name="Text Box 5231">
          <a:extLst>
            <a:ext uri="{FF2B5EF4-FFF2-40B4-BE49-F238E27FC236}">
              <a16:creationId xmlns:a16="http://schemas.microsoft.com/office/drawing/2014/main" id="{00000000-0008-0000-0500-000070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33" name="Text Box 5232">
          <a:extLst>
            <a:ext uri="{FF2B5EF4-FFF2-40B4-BE49-F238E27FC236}">
              <a16:creationId xmlns:a16="http://schemas.microsoft.com/office/drawing/2014/main" id="{00000000-0008-0000-0500-000071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34" name="Text Box 5233">
          <a:extLst>
            <a:ext uri="{FF2B5EF4-FFF2-40B4-BE49-F238E27FC236}">
              <a16:creationId xmlns:a16="http://schemas.microsoft.com/office/drawing/2014/main" id="{00000000-0008-0000-0500-000072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35" name="Text Box 5234">
          <a:extLst>
            <a:ext uri="{FF2B5EF4-FFF2-40B4-BE49-F238E27FC236}">
              <a16:creationId xmlns:a16="http://schemas.microsoft.com/office/drawing/2014/main" id="{00000000-0008-0000-0500-000073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36" name="Text Box 5235">
          <a:extLst>
            <a:ext uri="{FF2B5EF4-FFF2-40B4-BE49-F238E27FC236}">
              <a16:creationId xmlns:a16="http://schemas.microsoft.com/office/drawing/2014/main" id="{00000000-0008-0000-0500-000074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37" name="Text Box 5236">
          <a:extLst>
            <a:ext uri="{FF2B5EF4-FFF2-40B4-BE49-F238E27FC236}">
              <a16:creationId xmlns:a16="http://schemas.microsoft.com/office/drawing/2014/main" id="{00000000-0008-0000-0500-000075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38" name="Text Box 5237">
          <a:extLst>
            <a:ext uri="{FF2B5EF4-FFF2-40B4-BE49-F238E27FC236}">
              <a16:creationId xmlns:a16="http://schemas.microsoft.com/office/drawing/2014/main" id="{00000000-0008-0000-0500-000076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39" name="Text Box 5238">
          <a:extLst>
            <a:ext uri="{FF2B5EF4-FFF2-40B4-BE49-F238E27FC236}">
              <a16:creationId xmlns:a16="http://schemas.microsoft.com/office/drawing/2014/main" id="{00000000-0008-0000-0500-000077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40" name="Text Box 5239">
          <a:extLst>
            <a:ext uri="{FF2B5EF4-FFF2-40B4-BE49-F238E27FC236}">
              <a16:creationId xmlns:a16="http://schemas.microsoft.com/office/drawing/2014/main" id="{00000000-0008-0000-0500-000078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41" name="Text Box 5240">
          <a:extLst>
            <a:ext uri="{FF2B5EF4-FFF2-40B4-BE49-F238E27FC236}">
              <a16:creationId xmlns:a16="http://schemas.microsoft.com/office/drawing/2014/main" id="{00000000-0008-0000-0500-000079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42" name="Text Box 5241">
          <a:extLst>
            <a:ext uri="{FF2B5EF4-FFF2-40B4-BE49-F238E27FC236}">
              <a16:creationId xmlns:a16="http://schemas.microsoft.com/office/drawing/2014/main" id="{00000000-0008-0000-0500-00007A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43" name="Text Box 5242">
          <a:extLst>
            <a:ext uri="{FF2B5EF4-FFF2-40B4-BE49-F238E27FC236}">
              <a16:creationId xmlns:a16="http://schemas.microsoft.com/office/drawing/2014/main" id="{00000000-0008-0000-0500-00007B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44" name="Text Box 5243">
          <a:extLst>
            <a:ext uri="{FF2B5EF4-FFF2-40B4-BE49-F238E27FC236}">
              <a16:creationId xmlns:a16="http://schemas.microsoft.com/office/drawing/2014/main" id="{00000000-0008-0000-0500-00007C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45" name="Text Box 5244">
          <a:extLst>
            <a:ext uri="{FF2B5EF4-FFF2-40B4-BE49-F238E27FC236}">
              <a16:creationId xmlns:a16="http://schemas.microsoft.com/office/drawing/2014/main" id="{00000000-0008-0000-0500-00007D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46" name="Text Box 5245">
          <a:extLst>
            <a:ext uri="{FF2B5EF4-FFF2-40B4-BE49-F238E27FC236}">
              <a16:creationId xmlns:a16="http://schemas.microsoft.com/office/drawing/2014/main" id="{00000000-0008-0000-0500-00007E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47" name="Text Box 5246">
          <a:extLst>
            <a:ext uri="{FF2B5EF4-FFF2-40B4-BE49-F238E27FC236}">
              <a16:creationId xmlns:a16="http://schemas.microsoft.com/office/drawing/2014/main" id="{00000000-0008-0000-0500-00007F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48" name="Text Box 5247">
          <a:extLst>
            <a:ext uri="{FF2B5EF4-FFF2-40B4-BE49-F238E27FC236}">
              <a16:creationId xmlns:a16="http://schemas.microsoft.com/office/drawing/2014/main" id="{00000000-0008-0000-0500-000080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49" name="Text Box 5248">
          <a:extLst>
            <a:ext uri="{FF2B5EF4-FFF2-40B4-BE49-F238E27FC236}">
              <a16:creationId xmlns:a16="http://schemas.microsoft.com/office/drawing/2014/main" id="{00000000-0008-0000-0500-000081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50" name="Text Box 5249">
          <a:extLst>
            <a:ext uri="{FF2B5EF4-FFF2-40B4-BE49-F238E27FC236}">
              <a16:creationId xmlns:a16="http://schemas.microsoft.com/office/drawing/2014/main" id="{00000000-0008-0000-0500-000082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51" name="Text Box 5250">
          <a:extLst>
            <a:ext uri="{FF2B5EF4-FFF2-40B4-BE49-F238E27FC236}">
              <a16:creationId xmlns:a16="http://schemas.microsoft.com/office/drawing/2014/main" id="{00000000-0008-0000-0500-000083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52" name="Text Box 5251">
          <a:extLst>
            <a:ext uri="{FF2B5EF4-FFF2-40B4-BE49-F238E27FC236}">
              <a16:creationId xmlns:a16="http://schemas.microsoft.com/office/drawing/2014/main" id="{00000000-0008-0000-0500-000084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53" name="Text Box 5252">
          <a:extLst>
            <a:ext uri="{FF2B5EF4-FFF2-40B4-BE49-F238E27FC236}">
              <a16:creationId xmlns:a16="http://schemas.microsoft.com/office/drawing/2014/main" id="{00000000-0008-0000-0500-000085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54" name="Text Box 5253">
          <a:extLst>
            <a:ext uri="{FF2B5EF4-FFF2-40B4-BE49-F238E27FC236}">
              <a16:creationId xmlns:a16="http://schemas.microsoft.com/office/drawing/2014/main" id="{00000000-0008-0000-0500-000086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55" name="Text Box 5254">
          <a:extLst>
            <a:ext uri="{FF2B5EF4-FFF2-40B4-BE49-F238E27FC236}">
              <a16:creationId xmlns:a16="http://schemas.microsoft.com/office/drawing/2014/main" id="{00000000-0008-0000-0500-000087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56" name="Text Box 5255">
          <a:extLst>
            <a:ext uri="{FF2B5EF4-FFF2-40B4-BE49-F238E27FC236}">
              <a16:creationId xmlns:a16="http://schemas.microsoft.com/office/drawing/2014/main" id="{00000000-0008-0000-0500-000088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57" name="Text Box 5256">
          <a:extLst>
            <a:ext uri="{FF2B5EF4-FFF2-40B4-BE49-F238E27FC236}">
              <a16:creationId xmlns:a16="http://schemas.microsoft.com/office/drawing/2014/main" id="{00000000-0008-0000-0500-000089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58" name="Text Box 5257">
          <a:extLst>
            <a:ext uri="{FF2B5EF4-FFF2-40B4-BE49-F238E27FC236}">
              <a16:creationId xmlns:a16="http://schemas.microsoft.com/office/drawing/2014/main" id="{00000000-0008-0000-0500-00008A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59" name="Text Box 5258">
          <a:extLst>
            <a:ext uri="{FF2B5EF4-FFF2-40B4-BE49-F238E27FC236}">
              <a16:creationId xmlns:a16="http://schemas.microsoft.com/office/drawing/2014/main" id="{00000000-0008-0000-0500-00008B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60" name="Text Box 5259">
          <a:extLst>
            <a:ext uri="{FF2B5EF4-FFF2-40B4-BE49-F238E27FC236}">
              <a16:creationId xmlns:a16="http://schemas.microsoft.com/office/drawing/2014/main" id="{00000000-0008-0000-0500-00008C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61" name="Text Box 5260">
          <a:extLst>
            <a:ext uri="{FF2B5EF4-FFF2-40B4-BE49-F238E27FC236}">
              <a16:creationId xmlns:a16="http://schemas.microsoft.com/office/drawing/2014/main" id="{00000000-0008-0000-0500-00008D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62" name="Text Box 5261">
          <a:extLst>
            <a:ext uri="{FF2B5EF4-FFF2-40B4-BE49-F238E27FC236}">
              <a16:creationId xmlns:a16="http://schemas.microsoft.com/office/drawing/2014/main" id="{00000000-0008-0000-0500-00008E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63" name="Text Box 5262">
          <a:extLst>
            <a:ext uri="{FF2B5EF4-FFF2-40B4-BE49-F238E27FC236}">
              <a16:creationId xmlns:a16="http://schemas.microsoft.com/office/drawing/2014/main" id="{00000000-0008-0000-0500-00008F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64" name="Text Box 5263">
          <a:extLst>
            <a:ext uri="{FF2B5EF4-FFF2-40B4-BE49-F238E27FC236}">
              <a16:creationId xmlns:a16="http://schemas.microsoft.com/office/drawing/2014/main" id="{00000000-0008-0000-0500-000090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65" name="Text Box 5264">
          <a:extLst>
            <a:ext uri="{FF2B5EF4-FFF2-40B4-BE49-F238E27FC236}">
              <a16:creationId xmlns:a16="http://schemas.microsoft.com/office/drawing/2014/main" id="{00000000-0008-0000-0500-000091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66" name="Text Box 5265">
          <a:extLst>
            <a:ext uri="{FF2B5EF4-FFF2-40B4-BE49-F238E27FC236}">
              <a16:creationId xmlns:a16="http://schemas.microsoft.com/office/drawing/2014/main" id="{00000000-0008-0000-0500-000092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67" name="Text Box 5266">
          <a:extLst>
            <a:ext uri="{FF2B5EF4-FFF2-40B4-BE49-F238E27FC236}">
              <a16:creationId xmlns:a16="http://schemas.microsoft.com/office/drawing/2014/main" id="{00000000-0008-0000-0500-000093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68" name="Text Box 5267">
          <a:extLst>
            <a:ext uri="{FF2B5EF4-FFF2-40B4-BE49-F238E27FC236}">
              <a16:creationId xmlns:a16="http://schemas.microsoft.com/office/drawing/2014/main" id="{00000000-0008-0000-0500-000094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69" name="Text Box 5268">
          <a:extLst>
            <a:ext uri="{FF2B5EF4-FFF2-40B4-BE49-F238E27FC236}">
              <a16:creationId xmlns:a16="http://schemas.microsoft.com/office/drawing/2014/main" id="{00000000-0008-0000-0500-000095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70" name="Text Box 5269">
          <a:extLst>
            <a:ext uri="{FF2B5EF4-FFF2-40B4-BE49-F238E27FC236}">
              <a16:creationId xmlns:a16="http://schemas.microsoft.com/office/drawing/2014/main" id="{00000000-0008-0000-0500-000096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71" name="Text Box 5270">
          <a:extLst>
            <a:ext uri="{FF2B5EF4-FFF2-40B4-BE49-F238E27FC236}">
              <a16:creationId xmlns:a16="http://schemas.microsoft.com/office/drawing/2014/main" id="{00000000-0008-0000-0500-000097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72" name="Text Box 5271">
          <a:extLst>
            <a:ext uri="{FF2B5EF4-FFF2-40B4-BE49-F238E27FC236}">
              <a16:creationId xmlns:a16="http://schemas.microsoft.com/office/drawing/2014/main" id="{00000000-0008-0000-0500-000098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73" name="Text Box 5272">
          <a:extLst>
            <a:ext uri="{FF2B5EF4-FFF2-40B4-BE49-F238E27FC236}">
              <a16:creationId xmlns:a16="http://schemas.microsoft.com/office/drawing/2014/main" id="{00000000-0008-0000-0500-000099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74" name="Text Box 5273">
          <a:extLst>
            <a:ext uri="{FF2B5EF4-FFF2-40B4-BE49-F238E27FC236}">
              <a16:creationId xmlns:a16="http://schemas.microsoft.com/office/drawing/2014/main" id="{00000000-0008-0000-0500-00009A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75" name="Text Box 5274">
          <a:extLst>
            <a:ext uri="{FF2B5EF4-FFF2-40B4-BE49-F238E27FC236}">
              <a16:creationId xmlns:a16="http://schemas.microsoft.com/office/drawing/2014/main" id="{00000000-0008-0000-0500-00009B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76" name="Text Box 5275">
          <a:extLst>
            <a:ext uri="{FF2B5EF4-FFF2-40B4-BE49-F238E27FC236}">
              <a16:creationId xmlns:a16="http://schemas.microsoft.com/office/drawing/2014/main" id="{00000000-0008-0000-0500-00009C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77" name="Text Box 5276">
          <a:extLst>
            <a:ext uri="{FF2B5EF4-FFF2-40B4-BE49-F238E27FC236}">
              <a16:creationId xmlns:a16="http://schemas.microsoft.com/office/drawing/2014/main" id="{00000000-0008-0000-0500-00009D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78" name="Text Box 5277">
          <a:extLst>
            <a:ext uri="{FF2B5EF4-FFF2-40B4-BE49-F238E27FC236}">
              <a16:creationId xmlns:a16="http://schemas.microsoft.com/office/drawing/2014/main" id="{00000000-0008-0000-0500-00009E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79" name="Text Box 5278">
          <a:extLst>
            <a:ext uri="{FF2B5EF4-FFF2-40B4-BE49-F238E27FC236}">
              <a16:creationId xmlns:a16="http://schemas.microsoft.com/office/drawing/2014/main" id="{00000000-0008-0000-0500-00009F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80" name="Text Box 5279">
          <a:extLst>
            <a:ext uri="{FF2B5EF4-FFF2-40B4-BE49-F238E27FC236}">
              <a16:creationId xmlns:a16="http://schemas.microsoft.com/office/drawing/2014/main" id="{00000000-0008-0000-0500-0000A0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81" name="Text Box 5280">
          <a:extLst>
            <a:ext uri="{FF2B5EF4-FFF2-40B4-BE49-F238E27FC236}">
              <a16:creationId xmlns:a16="http://schemas.microsoft.com/office/drawing/2014/main" id="{00000000-0008-0000-0500-0000A1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82" name="Text Box 5281">
          <a:extLst>
            <a:ext uri="{FF2B5EF4-FFF2-40B4-BE49-F238E27FC236}">
              <a16:creationId xmlns:a16="http://schemas.microsoft.com/office/drawing/2014/main" id="{00000000-0008-0000-0500-0000A2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83" name="Text Box 5282">
          <a:extLst>
            <a:ext uri="{FF2B5EF4-FFF2-40B4-BE49-F238E27FC236}">
              <a16:creationId xmlns:a16="http://schemas.microsoft.com/office/drawing/2014/main" id="{00000000-0008-0000-0500-0000A3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84" name="Text Box 5283">
          <a:extLst>
            <a:ext uri="{FF2B5EF4-FFF2-40B4-BE49-F238E27FC236}">
              <a16:creationId xmlns:a16="http://schemas.microsoft.com/office/drawing/2014/main" id="{00000000-0008-0000-0500-0000A4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85" name="Text Box 5284">
          <a:extLst>
            <a:ext uri="{FF2B5EF4-FFF2-40B4-BE49-F238E27FC236}">
              <a16:creationId xmlns:a16="http://schemas.microsoft.com/office/drawing/2014/main" id="{00000000-0008-0000-0500-0000A5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86" name="Text Box 5285">
          <a:extLst>
            <a:ext uri="{FF2B5EF4-FFF2-40B4-BE49-F238E27FC236}">
              <a16:creationId xmlns:a16="http://schemas.microsoft.com/office/drawing/2014/main" id="{00000000-0008-0000-0500-0000A6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87" name="Text Box 5286">
          <a:extLst>
            <a:ext uri="{FF2B5EF4-FFF2-40B4-BE49-F238E27FC236}">
              <a16:creationId xmlns:a16="http://schemas.microsoft.com/office/drawing/2014/main" id="{00000000-0008-0000-0500-0000A7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88" name="Text Box 5287">
          <a:extLst>
            <a:ext uri="{FF2B5EF4-FFF2-40B4-BE49-F238E27FC236}">
              <a16:creationId xmlns:a16="http://schemas.microsoft.com/office/drawing/2014/main" id="{00000000-0008-0000-0500-0000A8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89" name="Text Box 5288">
          <a:extLst>
            <a:ext uri="{FF2B5EF4-FFF2-40B4-BE49-F238E27FC236}">
              <a16:creationId xmlns:a16="http://schemas.microsoft.com/office/drawing/2014/main" id="{00000000-0008-0000-0500-0000A9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90" name="Text Box 5289">
          <a:extLst>
            <a:ext uri="{FF2B5EF4-FFF2-40B4-BE49-F238E27FC236}">
              <a16:creationId xmlns:a16="http://schemas.microsoft.com/office/drawing/2014/main" id="{00000000-0008-0000-0500-0000AA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91" name="Text Box 5290">
          <a:extLst>
            <a:ext uri="{FF2B5EF4-FFF2-40B4-BE49-F238E27FC236}">
              <a16:creationId xmlns:a16="http://schemas.microsoft.com/office/drawing/2014/main" id="{00000000-0008-0000-0500-0000AB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92" name="Text Box 5291">
          <a:extLst>
            <a:ext uri="{FF2B5EF4-FFF2-40B4-BE49-F238E27FC236}">
              <a16:creationId xmlns:a16="http://schemas.microsoft.com/office/drawing/2014/main" id="{00000000-0008-0000-0500-0000AC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93" name="Text Box 5292">
          <a:extLst>
            <a:ext uri="{FF2B5EF4-FFF2-40B4-BE49-F238E27FC236}">
              <a16:creationId xmlns:a16="http://schemas.microsoft.com/office/drawing/2014/main" id="{00000000-0008-0000-0500-0000AD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94" name="Text Box 5293">
          <a:extLst>
            <a:ext uri="{FF2B5EF4-FFF2-40B4-BE49-F238E27FC236}">
              <a16:creationId xmlns:a16="http://schemas.microsoft.com/office/drawing/2014/main" id="{00000000-0008-0000-0500-0000AE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95" name="Text Box 5294">
          <a:extLst>
            <a:ext uri="{FF2B5EF4-FFF2-40B4-BE49-F238E27FC236}">
              <a16:creationId xmlns:a16="http://schemas.microsoft.com/office/drawing/2014/main" id="{00000000-0008-0000-0500-0000AF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96" name="Text Box 5295">
          <a:extLst>
            <a:ext uri="{FF2B5EF4-FFF2-40B4-BE49-F238E27FC236}">
              <a16:creationId xmlns:a16="http://schemas.microsoft.com/office/drawing/2014/main" id="{00000000-0008-0000-0500-0000B0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97" name="Text Box 5296">
          <a:extLst>
            <a:ext uri="{FF2B5EF4-FFF2-40B4-BE49-F238E27FC236}">
              <a16:creationId xmlns:a16="http://schemas.microsoft.com/office/drawing/2014/main" id="{00000000-0008-0000-0500-0000B1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98" name="Text Box 5297">
          <a:extLst>
            <a:ext uri="{FF2B5EF4-FFF2-40B4-BE49-F238E27FC236}">
              <a16:creationId xmlns:a16="http://schemas.microsoft.com/office/drawing/2014/main" id="{00000000-0008-0000-0500-0000B2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299" name="Text Box 5298">
          <a:extLst>
            <a:ext uri="{FF2B5EF4-FFF2-40B4-BE49-F238E27FC236}">
              <a16:creationId xmlns:a16="http://schemas.microsoft.com/office/drawing/2014/main" id="{00000000-0008-0000-0500-0000B3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00" name="Text Box 5299">
          <a:extLst>
            <a:ext uri="{FF2B5EF4-FFF2-40B4-BE49-F238E27FC236}">
              <a16:creationId xmlns:a16="http://schemas.microsoft.com/office/drawing/2014/main" id="{00000000-0008-0000-0500-0000B4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01" name="Text Box 5300">
          <a:extLst>
            <a:ext uri="{FF2B5EF4-FFF2-40B4-BE49-F238E27FC236}">
              <a16:creationId xmlns:a16="http://schemas.microsoft.com/office/drawing/2014/main" id="{00000000-0008-0000-0500-0000B5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02" name="Text Box 5301">
          <a:extLst>
            <a:ext uri="{FF2B5EF4-FFF2-40B4-BE49-F238E27FC236}">
              <a16:creationId xmlns:a16="http://schemas.microsoft.com/office/drawing/2014/main" id="{00000000-0008-0000-0500-0000B6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03" name="Text Box 5302">
          <a:extLst>
            <a:ext uri="{FF2B5EF4-FFF2-40B4-BE49-F238E27FC236}">
              <a16:creationId xmlns:a16="http://schemas.microsoft.com/office/drawing/2014/main" id="{00000000-0008-0000-0500-0000B7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04" name="Text Box 5303">
          <a:extLst>
            <a:ext uri="{FF2B5EF4-FFF2-40B4-BE49-F238E27FC236}">
              <a16:creationId xmlns:a16="http://schemas.microsoft.com/office/drawing/2014/main" id="{00000000-0008-0000-0500-0000B8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05" name="Text Box 5304">
          <a:extLst>
            <a:ext uri="{FF2B5EF4-FFF2-40B4-BE49-F238E27FC236}">
              <a16:creationId xmlns:a16="http://schemas.microsoft.com/office/drawing/2014/main" id="{00000000-0008-0000-0500-0000B9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06" name="Text Box 5305">
          <a:extLst>
            <a:ext uri="{FF2B5EF4-FFF2-40B4-BE49-F238E27FC236}">
              <a16:creationId xmlns:a16="http://schemas.microsoft.com/office/drawing/2014/main" id="{00000000-0008-0000-0500-0000BA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07" name="Text Box 5306">
          <a:extLst>
            <a:ext uri="{FF2B5EF4-FFF2-40B4-BE49-F238E27FC236}">
              <a16:creationId xmlns:a16="http://schemas.microsoft.com/office/drawing/2014/main" id="{00000000-0008-0000-0500-0000BB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08" name="Text Box 5307">
          <a:extLst>
            <a:ext uri="{FF2B5EF4-FFF2-40B4-BE49-F238E27FC236}">
              <a16:creationId xmlns:a16="http://schemas.microsoft.com/office/drawing/2014/main" id="{00000000-0008-0000-0500-0000BC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09" name="Text Box 5308">
          <a:extLst>
            <a:ext uri="{FF2B5EF4-FFF2-40B4-BE49-F238E27FC236}">
              <a16:creationId xmlns:a16="http://schemas.microsoft.com/office/drawing/2014/main" id="{00000000-0008-0000-0500-0000BD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10" name="Text Box 5309">
          <a:extLst>
            <a:ext uri="{FF2B5EF4-FFF2-40B4-BE49-F238E27FC236}">
              <a16:creationId xmlns:a16="http://schemas.microsoft.com/office/drawing/2014/main" id="{00000000-0008-0000-0500-0000BE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11" name="Text Box 5310">
          <a:extLst>
            <a:ext uri="{FF2B5EF4-FFF2-40B4-BE49-F238E27FC236}">
              <a16:creationId xmlns:a16="http://schemas.microsoft.com/office/drawing/2014/main" id="{00000000-0008-0000-0500-0000BF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12" name="Text Box 5311">
          <a:extLst>
            <a:ext uri="{FF2B5EF4-FFF2-40B4-BE49-F238E27FC236}">
              <a16:creationId xmlns:a16="http://schemas.microsoft.com/office/drawing/2014/main" id="{00000000-0008-0000-0500-0000C0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13" name="Text Box 5312">
          <a:extLst>
            <a:ext uri="{FF2B5EF4-FFF2-40B4-BE49-F238E27FC236}">
              <a16:creationId xmlns:a16="http://schemas.microsoft.com/office/drawing/2014/main" id="{00000000-0008-0000-0500-0000C1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14" name="Text Box 5313">
          <a:extLst>
            <a:ext uri="{FF2B5EF4-FFF2-40B4-BE49-F238E27FC236}">
              <a16:creationId xmlns:a16="http://schemas.microsoft.com/office/drawing/2014/main" id="{00000000-0008-0000-0500-0000C2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15" name="Text Box 5314">
          <a:extLst>
            <a:ext uri="{FF2B5EF4-FFF2-40B4-BE49-F238E27FC236}">
              <a16:creationId xmlns:a16="http://schemas.microsoft.com/office/drawing/2014/main" id="{00000000-0008-0000-0500-0000C3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16" name="Text Box 5315">
          <a:extLst>
            <a:ext uri="{FF2B5EF4-FFF2-40B4-BE49-F238E27FC236}">
              <a16:creationId xmlns:a16="http://schemas.microsoft.com/office/drawing/2014/main" id="{00000000-0008-0000-0500-0000C4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17" name="Text Box 5316">
          <a:extLst>
            <a:ext uri="{FF2B5EF4-FFF2-40B4-BE49-F238E27FC236}">
              <a16:creationId xmlns:a16="http://schemas.microsoft.com/office/drawing/2014/main" id="{00000000-0008-0000-0500-0000C5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18" name="Text Box 5317">
          <a:extLst>
            <a:ext uri="{FF2B5EF4-FFF2-40B4-BE49-F238E27FC236}">
              <a16:creationId xmlns:a16="http://schemas.microsoft.com/office/drawing/2014/main" id="{00000000-0008-0000-0500-0000C6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19" name="Text Box 5318">
          <a:extLst>
            <a:ext uri="{FF2B5EF4-FFF2-40B4-BE49-F238E27FC236}">
              <a16:creationId xmlns:a16="http://schemas.microsoft.com/office/drawing/2014/main" id="{00000000-0008-0000-0500-0000C7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20" name="Text Box 5319">
          <a:extLst>
            <a:ext uri="{FF2B5EF4-FFF2-40B4-BE49-F238E27FC236}">
              <a16:creationId xmlns:a16="http://schemas.microsoft.com/office/drawing/2014/main" id="{00000000-0008-0000-0500-0000C8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21" name="Text Box 5320">
          <a:extLst>
            <a:ext uri="{FF2B5EF4-FFF2-40B4-BE49-F238E27FC236}">
              <a16:creationId xmlns:a16="http://schemas.microsoft.com/office/drawing/2014/main" id="{00000000-0008-0000-0500-0000C9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22" name="Text Box 5321">
          <a:extLst>
            <a:ext uri="{FF2B5EF4-FFF2-40B4-BE49-F238E27FC236}">
              <a16:creationId xmlns:a16="http://schemas.microsoft.com/office/drawing/2014/main" id="{00000000-0008-0000-0500-0000CA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23" name="Text Box 5322">
          <a:extLst>
            <a:ext uri="{FF2B5EF4-FFF2-40B4-BE49-F238E27FC236}">
              <a16:creationId xmlns:a16="http://schemas.microsoft.com/office/drawing/2014/main" id="{00000000-0008-0000-0500-0000CB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24" name="Text Box 5323">
          <a:extLst>
            <a:ext uri="{FF2B5EF4-FFF2-40B4-BE49-F238E27FC236}">
              <a16:creationId xmlns:a16="http://schemas.microsoft.com/office/drawing/2014/main" id="{00000000-0008-0000-0500-0000CC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25" name="Text Box 5324">
          <a:extLst>
            <a:ext uri="{FF2B5EF4-FFF2-40B4-BE49-F238E27FC236}">
              <a16:creationId xmlns:a16="http://schemas.microsoft.com/office/drawing/2014/main" id="{00000000-0008-0000-0500-0000CD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26" name="Text Box 5325">
          <a:extLst>
            <a:ext uri="{FF2B5EF4-FFF2-40B4-BE49-F238E27FC236}">
              <a16:creationId xmlns:a16="http://schemas.microsoft.com/office/drawing/2014/main" id="{00000000-0008-0000-0500-0000CE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27" name="Text Box 5326">
          <a:extLst>
            <a:ext uri="{FF2B5EF4-FFF2-40B4-BE49-F238E27FC236}">
              <a16:creationId xmlns:a16="http://schemas.microsoft.com/office/drawing/2014/main" id="{00000000-0008-0000-0500-0000CF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28" name="Text Box 5327">
          <a:extLst>
            <a:ext uri="{FF2B5EF4-FFF2-40B4-BE49-F238E27FC236}">
              <a16:creationId xmlns:a16="http://schemas.microsoft.com/office/drawing/2014/main" id="{00000000-0008-0000-0500-0000D0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29" name="Text Box 5328">
          <a:extLst>
            <a:ext uri="{FF2B5EF4-FFF2-40B4-BE49-F238E27FC236}">
              <a16:creationId xmlns:a16="http://schemas.microsoft.com/office/drawing/2014/main" id="{00000000-0008-0000-0500-0000D1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30" name="Text Box 5329">
          <a:extLst>
            <a:ext uri="{FF2B5EF4-FFF2-40B4-BE49-F238E27FC236}">
              <a16:creationId xmlns:a16="http://schemas.microsoft.com/office/drawing/2014/main" id="{00000000-0008-0000-0500-0000D2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31" name="Text Box 5330">
          <a:extLst>
            <a:ext uri="{FF2B5EF4-FFF2-40B4-BE49-F238E27FC236}">
              <a16:creationId xmlns:a16="http://schemas.microsoft.com/office/drawing/2014/main" id="{00000000-0008-0000-0500-0000D3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32" name="Text Box 5331">
          <a:extLst>
            <a:ext uri="{FF2B5EF4-FFF2-40B4-BE49-F238E27FC236}">
              <a16:creationId xmlns:a16="http://schemas.microsoft.com/office/drawing/2014/main" id="{00000000-0008-0000-0500-0000D4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33" name="Text Box 5332">
          <a:extLst>
            <a:ext uri="{FF2B5EF4-FFF2-40B4-BE49-F238E27FC236}">
              <a16:creationId xmlns:a16="http://schemas.microsoft.com/office/drawing/2014/main" id="{00000000-0008-0000-0500-0000D5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34" name="Text Box 5333">
          <a:extLst>
            <a:ext uri="{FF2B5EF4-FFF2-40B4-BE49-F238E27FC236}">
              <a16:creationId xmlns:a16="http://schemas.microsoft.com/office/drawing/2014/main" id="{00000000-0008-0000-0500-0000D6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35" name="Text Box 5334">
          <a:extLst>
            <a:ext uri="{FF2B5EF4-FFF2-40B4-BE49-F238E27FC236}">
              <a16:creationId xmlns:a16="http://schemas.microsoft.com/office/drawing/2014/main" id="{00000000-0008-0000-0500-0000D7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36" name="Text Box 5335">
          <a:extLst>
            <a:ext uri="{FF2B5EF4-FFF2-40B4-BE49-F238E27FC236}">
              <a16:creationId xmlns:a16="http://schemas.microsoft.com/office/drawing/2014/main" id="{00000000-0008-0000-0500-0000D8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37" name="Text Box 5336">
          <a:extLst>
            <a:ext uri="{FF2B5EF4-FFF2-40B4-BE49-F238E27FC236}">
              <a16:creationId xmlns:a16="http://schemas.microsoft.com/office/drawing/2014/main" id="{00000000-0008-0000-0500-0000D9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38" name="Text Box 5337">
          <a:extLst>
            <a:ext uri="{FF2B5EF4-FFF2-40B4-BE49-F238E27FC236}">
              <a16:creationId xmlns:a16="http://schemas.microsoft.com/office/drawing/2014/main" id="{00000000-0008-0000-0500-0000DA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39" name="Text Box 5338">
          <a:extLst>
            <a:ext uri="{FF2B5EF4-FFF2-40B4-BE49-F238E27FC236}">
              <a16:creationId xmlns:a16="http://schemas.microsoft.com/office/drawing/2014/main" id="{00000000-0008-0000-0500-0000DB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40" name="Text Box 5339">
          <a:extLst>
            <a:ext uri="{FF2B5EF4-FFF2-40B4-BE49-F238E27FC236}">
              <a16:creationId xmlns:a16="http://schemas.microsoft.com/office/drawing/2014/main" id="{00000000-0008-0000-0500-0000DC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41" name="Text Box 5340">
          <a:extLst>
            <a:ext uri="{FF2B5EF4-FFF2-40B4-BE49-F238E27FC236}">
              <a16:creationId xmlns:a16="http://schemas.microsoft.com/office/drawing/2014/main" id="{00000000-0008-0000-0500-0000DD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42" name="Text Box 5341">
          <a:extLst>
            <a:ext uri="{FF2B5EF4-FFF2-40B4-BE49-F238E27FC236}">
              <a16:creationId xmlns:a16="http://schemas.microsoft.com/office/drawing/2014/main" id="{00000000-0008-0000-0500-0000DE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43" name="Text Box 5342">
          <a:extLst>
            <a:ext uri="{FF2B5EF4-FFF2-40B4-BE49-F238E27FC236}">
              <a16:creationId xmlns:a16="http://schemas.microsoft.com/office/drawing/2014/main" id="{00000000-0008-0000-0500-0000DF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44" name="Text Box 5343">
          <a:extLst>
            <a:ext uri="{FF2B5EF4-FFF2-40B4-BE49-F238E27FC236}">
              <a16:creationId xmlns:a16="http://schemas.microsoft.com/office/drawing/2014/main" id="{00000000-0008-0000-0500-0000E0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45" name="Text Box 5344">
          <a:extLst>
            <a:ext uri="{FF2B5EF4-FFF2-40B4-BE49-F238E27FC236}">
              <a16:creationId xmlns:a16="http://schemas.microsoft.com/office/drawing/2014/main" id="{00000000-0008-0000-0500-0000E1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46" name="Text Box 5345">
          <a:extLst>
            <a:ext uri="{FF2B5EF4-FFF2-40B4-BE49-F238E27FC236}">
              <a16:creationId xmlns:a16="http://schemas.microsoft.com/office/drawing/2014/main" id="{00000000-0008-0000-0500-0000E2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47" name="Text Box 5346">
          <a:extLst>
            <a:ext uri="{FF2B5EF4-FFF2-40B4-BE49-F238E27FC236}">
              <a16:creationId xmlns:a16="http://schemas.microsoft.com/office/drawing/2014/main" id="{00000000-0008-0000-0500-0000E3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48" name="Text Box 5347">
          <a:extLst>
            <a:ext uri="{FF2B5EF4-FFF2-40B4-BE49-F238E27FC236}">
              <a16:creationId xmlns:a16="http://schemas.microsoft.com/office/drawing/2014/main" id="{00000000-0008-0000-0500-0000E4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49" name="Text Box 5348">
          <a:extLst>
            <a:ext uri="{FF2B5EF4-FFF2-40B4-BE49-F238E27FC236}">
              <a16:creationId xmlns:a16="http://schemas.microsoft.com/office/drawing/2014/main" id="{00000000-0008-0000-0500-0000E5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50" name="Text Box 5349">
          <a:extLst>
            <a:ext uri="{FF2B5EF4-FFF2-40B4-BE49-F238E27FC236}">
              <a16:creationId xmlns:a16="http://schemas.microsoft.com/office/drawing/2014/main" id="{00000000-0008-0000-0500-0000E6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51" name="Text Box 5350">
          <a:extLst>
            <a:ext uri="{FF2B5EF4-FFF2-40B4-BE49-F238E27FC236}">
              <a16:creationId xmlns:a16="http://schemas.microsoft.com/office/drawing/2014/main" id="{00000000-0008-0000-0500-0000E7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52" name="Text Box 5351">
          <a:extLst>
            <a:ext uri="{FF2B5EF4-FFF2-40B4-BE49-F238E27FC236}">
              <a16:creationId xmlns:a16="http://schemas.microsoft.com/office/drawing/2014/main" id="{00000000-0008-0000-0500-0000E8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53" name="Text Box 5352">
          <a:extLst>
            <a:ext uri="{FF2B5EF4-FFF2-40B4-BE49-F238E27FC236}">
              <a16:creationId xmlns:a16="http://schemas.microsoft.com/office/drawing/2014/main" id="{00000000-0008-0000-0500-0000E9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54" name="Text Box 5353">
          <a:extLst>
            <a:ext uri="{FF2B5EF4-FFF2-40B4-BE49-F238E27FC236}">
              <a16:creationId xmlns:a16="http://schemas.microsoft.com/office/drawing/2014/main" id="{00000000-0008-0000-0500-0000EA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55" name="Text Box 5354">
          <a:extLst>
            <a:ext uri="{FF2B5EF4-FFF2-40B4-BE49-F238E27FC236}">
              <a16:creationId xmlns:a16="http://schemas.microsoft.com/office/drawing/2014/main" id="{00000000-0008-0000-0500-0000EB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56" name="Text Box 5355">
          <a:extLst>
            <a:ext uri="{FF2B5EF4-FFF2-40B4-BE49-F238E27FC236}">
              <a16:creationId xmlns:a16="http://schemas.microsoft.com/office/drawing/2014/main" id="{00000000-0008-0000-0500-0000EC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57" name="Text Box 5356">
          <a:extLst>
            <a:ext uri="{FF2B5EF4-FFF2-40B4-BE49-F238E27FC236}">
              <a16:creationId xmlns:a16="http://schemas.microsoft.com/office/drawing/2014/main" id="{00000000-0008-0000-0500-0000ED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58" name="Text Box 5357">
          <a:extLst>
            <a:ext uri="{FF2B5EF4-FFF2-40B4-BE49-F238E27FC236}">
              <a16:creationId xmlns:a16="http://schemas.microsoft.com/office/drawing/2014/main" id="{00000000-0008-0000-0500-0000EE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59" name="Text Box 5358">
          <a:extLst>
            <a:ext uri="{FF2B5EF4-FFF2-40B4-BE49-F238E27FC236}">
              <a16:creationId xmlns:a16="http://schemas.microsoft.com/office/drawing/2014/main" id="{00000000-0008-0000-0500-0000EF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60" name="Text Box 5359">
          <a:extLst>
            <a:ext uri="{FF2B5EF4-FFF2-40B4-BE49-F238E27FC236}">
              <a16:creationId xmlns:a16="http://schemas.microsoft.com/office/drawing/2014/main" id="{00000000-0008-0000-0500-0000F0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61" name="Text Box 5360">
          <a:extLst>
            <a:ext uri="{FF2B5EF4-FFF2-40B4-BE49-F238E27FC236}">
              <a16:creationId xmlns:a16="http://schemas.microsoft.com/office/drawing/2014/main" id="{00000000-0008-0000-0500-0000F1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62" name="Text Box 5361">
          <a:extLst>
            <a:ext uri="{FF2B5EF4-FFF2-40B4-BE49-F238E27FC236}">
              <a16:creationId xmlns:a16="http://schemas.microsoft.com/office/drawing/2014/main" id="{00000000-0008-0000-0500-0000F2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63" name="Text Box 5362">
          <a:extLst>
            <a:ext uri="{FF2B5EF4-FFF2-40B4-BE49-F238E27FC236}">
              <a16:creationId xmlns:a16="http://schemas.microsoft.com/office/drawing/2014/main" id="{00000000-0008-0000-0500-0000F3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64" name="Text Box 5363">
          <a:extLst>
            <a:ext uri="{FF2B5EF4-FFF2-40B4-BE49-F238E27FC236}">
              <a16:creationId xmlns:a16="http://schemas.microsoft.com/office/drawing/2014/main" id="{00000000-0008-0000-0500-0000F4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65" name="Text Box 5364">
          <a:extLst>
            <a:ext uri="{FF2B5EF4-FFF2-40B4-BE49-F238E27FC236}">
              <a16:creationId xmlns:a16="http://schemas.microsoft.com/office/drawing/2014/main" id="{00000000-0008-0000-0500-0000F5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66" name="Text Box 5365">
          <a:extLst>
            <a:ext uri="{FF2B5EF4-FFF2-40B4-BE49-F238E27FC236}">
              <a16:creationId xmlns:a16="http://schemas.microsoft.com/office/drawing/2014/main" id="{00000000-0008-0000-0500-0000F6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67" name="Text Box 5366">
          <a:extLst>
            <a:ext uri="{FF2B5EF4-FFF2-40B4-BE49-F238E27FC236}">
              <a16:creationId xmlns:a16="http://schemas.microsoft.com/office/drawing/2014/main" id="{00000000-0008-0000-0500-0000F7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68" name="Text Box 5367">
          <a:extLst>
            <a:ext uri="{FF2B5EF4-FFF2-40B4-BE49-F238E27FC236}">
              <a16:creationId xmlns:a16="http://schemas.microsoft.com/office/drawing/2014/main" id="{00000000-0008-0000-0500-0000F8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69" name="Text Box 5368">
          <a:extLst>
            <a:ext uri="{FF2B5EF4-FFF2-40B4-BE49-F238E27FC236}">
              <a16:creationId xmlns:a16="http://schemas.microsoft.com/office/drawing/2014/main" id="{00000000-0008-0000-0500-0000F9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70" name="Text Box 5369">
          <a:extLst>
            <a:ext uri="{FF2B5EF4-FFF2-40B4-BE49-F238E27FC236}">
              <a16:creationId xmlns:a16="http://schemas.microsoft.com/office/drawing/2014/main" id="{00000000-0008-0000-0500-0000FA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71" name="Text Box 5370">
          <a:extLst>
            <a:ext uri="{FF2B5EF4-FFF2-40B4-BE49-F238E27FC236}">
              <a16:creationId xmlns:a16="http://schemas.microsoft.com/office/drawing/2014/main" id="{00000000-0008-0000-0500-0000FB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72" name="Text Box 5371">
          <a:extLst>
            <a:ext uri="{FF2B5EF4-FFF2-40B4-BE49-F238E27FC236}">
              <a16:creationId xmlns:a16="http://schemas.microsoft.com/office/drawing/2014/main" id="{00000000-0008-0000-0500-0000FC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73" name="Text Box 5372">
          <a:extLst>
            <a:ext uri="{FF2B5EF4-FFF2-40B4-BE49-F238E27FC236}">
              <a16:creationId xmlns:a16="http://schemas.microsoft.com/office/drawing/2014/main" id="{00000000-0008-0000-0500-0000FD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74" name="Text Box 5373">
          <a:extLst>
            <a:ext uri="{FF2B5EF4-FFF2-40B4-BE49-F238E27FC236}">
              <a16:creationId xmlns:a16="http://schemas.microsoft.com/office/drawing/2014/main" id="{00000000-0008-0000-0500-0000FE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75" name="Text Box 5374">
          <a:extLst>
            <a:ext uri="{FF2B5EF4-FFF2-40B4-BE49-F238E27FC236}">
              <a16:creationId xmlns:a16="http://schemas.microsoft.com/office/drawing/2014/main" id="{00000000-0008-0000-0500-0000FF14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76" name="Text Box 5375">
          <a:extLst>
            <a:ext uri="{FF2B5EF4-FFF2-40B4-BE49-F238E27FC236}">
              <a16:creationId xmlns:a16="http://schemas.microsoft.com/office/drawing/2014/main" id="{00000000-0008-0000-0500-000000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77" name="Text Box 5376">
          <a:extLst>
            <a:ext uri="{FF2B5EF4-FFF2-40B4-BE49-F238E27FC236}">
              <a16:creationId xmlns:a16="http://schemas.microsoft.com/office/drawing/2014/main" id="{00000000-0008-0000-0500-000001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78" name="Text Box 5377">
          <a:extLst>
            <a:ext uri="{FF2B5EF4-FFF2-40B4-BE49-F238E27FC236}">
              <a16:creationId xmlns:a16="http://schemas.microsoft.com/office/drawing/2014/main" id="{00000000-0008-0000-0500-000002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79" name="Text Box 5378">
          <a:extLst>
            <a:ext uri="{FF2B5EF4-FFF2-40B4-BE49-F238E27FC236}">
              <a16:creationId xmlns:a16="http://schemas.microsoft.com/office/drawing/2014/main" id="{00000000-0008-0000-0500-000003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80" name="Text Box 5379">
          <a:extLst>
            <a:ext uri="{FF2B5EF4-FFF2-40B4-BE49-F238E27FC236}">
              <a16:creationId xmlns:a16="http://schemas.microsoft.com/office/drawing/2014/main" id="{00000000-0008-0000-0500-000004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81" name="Text Box 5380">
          <a:extLst>
            <a:ext uri="{FF2B5EF4-FFF2-40B4-BE49-F238E27FC236}">
              <a16:creationId xmlns:a16="http://schemas.microsoft.com/office/drawing/2014/main" id="{00000000-0008-0000-0500-000005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82" name="Text Box 5381">
          <a:extLst>
            <a:ext uri="{FF2B5EF4-FFF2-40B4-BE49-F238E27FC236}">
              <a16:creationId xmlns:a16="http://schemas.microsoft.com/office/drawing/2014/main" id="{00000000-0008-0000-0500-000006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83" name="Text Box 5382">
          <a:extLst>
            <a:ext uri="{FF2B5EF4-FFF2-40B4-BE49-F238E27FC236}">
              <a16:creationId xmlns:a16="http://schemas.microsoft.com/office/drawing/2014/main" id="{00000000-0008-0000-0500-000007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84" name="Text Box 5383">
          <a:extLst>
            <a:ext uri="{FF2B5EF4-FFF2-40B4-BE49-F238E27FC236}">
              <a16:creationId xmlns:a16="http://schemas.microsoft.com/office/drawing/2014/main" id="{00000000-0008-0000-0500-000008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85" name="Text Box 5384">
          <a:extLst>
            <a:ext uri="{FF2B5EF4-FFF2-40B4-BE49-F238E27FC236}">
              <a16:creationId xmlns:a16="http://schemas.microsoft.com/office/drawing/2014/main" id="{00000000-0008-0000-0500-000009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86" name="Text Box 5385">
          <a:extLst>
            <a:ext uri="{FF2B5EF4-FFF2-40B4-BE49-F238E27FC236}">
              <a16:creationId xmlns:a16="http://schemas.microsoft.com/office/drawing/2014/main" id="{00000000-0008-0000-0500-00000A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87" name="Text Box 5386">
          <a:extLst>
            <a:ext uri="{FF2B5EF4-FFF2-40B4-BE49-F238E27FC236}">
              <a16:creationId xmlns:a16="http://schemas.microsoft.com/office/drawing/2014/main" id="{00000000-0008-0000-0500-00000B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88" name="Text Box 5387">
          <a:extLst>
            <a:ext uri="{FF2B5EF4-FFF2-40B4-BE49-F238E27FC236}">
              <a16:creationId xmlns:a16="http://schemas.microsoft.com/office/drawing/2014/main" id="{00000000-0008-0000-0500-00000C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89" name="Text Box 5388">
          <a:extLst>
            <a:ext uri="{FF2B5EF4-FFF2-40B4-BE49-F238E27FC236}">
              <a16:creationId xmlns:a16="http://schemas.microsoft.com/office/drawing/2014/main" id="{00000000-0008-0000-0500-00000D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90" name="Text Box 5389">
          <a:extLst>
            <a:ext uri="{FF2B5EF4-FFF2-40B4-BE49-F238E27FC236}">
              <a16:creationId xmlns:a16="http://schemas.microsoft.com/office/drawing/2014/main" id="{00000000-0008-0000-0500-00000E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91" name="Text Box 5390">
          <a:extLst>
            <a:ext uri="{FF2B5EF4-FFF2-40B4-BE49-F238E27FC236}">
              <a16:creationId xmlns:a16="http://schemas.microsoft.com/office/drawing/2014/main" id="{00000000-0008-0000-0500-00000F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92" name="Text Box 5391">
          <a:extLst>
            <a:ext uri="{FF2B5EF4-FFF2-40B4-BE49-F238E27FC236}">
              <a16:creationId xmlns:a16="http://schemas.microsoft.com/office/drawing/2014/main" id="{00000000-0008-0000-0500-000010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93" name="Text Box 5392">
          <a:extLst>
            <a:ext uri="{FF2B5EF4-FFF2-40B4-BE49-F238E27FC236}">
              <a16:creationId xmlns:a16="http://schemas.microsoft.com/office/drawing/2014/main" id="{00000000-0008-0000-0500-000011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94" name="Text Box 5393">
          <a:extLst>
            <a:ext uri="{FF2B5EF4-FFF2-40B4-BE49-F238E27FC236}">
              <a16:creationId xmlns:a16="http://schemas.microsoft.com/office/drawing/2014/main" id="{00000000-0008-0000-0500-000012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95" name="Text Box 5394">
          <a:extLst>
            <a:ext uri="{FF2B5EF4-FFF2-40B4-BE49-F238E27FC236}">
              <a16:creationId xmlns:a16="http://schemas.microsoft.com/office/drawing/2014/main" id="{00000000-0008-0000-0500-000013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96" name="Text Box 5395">
          <a:extLst>
            <a:ext uri="{FF2B5EF4-FFF2-40B4-BE49-F238E27FC236}">
              <a16:creationId xmlns:a16="http://schemas.microsoft.com/office/drawing/2014/main" id="{00000000-0008-0000-0500-000014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97" name="Text Box 5396">
          <a:extLst>
            <a:ext uri="{FF2B5EF4-FFF2-40B4-BE49-F238E27FC236}">
              <a16:creationId xmlns:a16="http://schemas.microsoft.com/office/drawing/2014/main" id="{00000000-0008-0000-0500-000015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98" name="Text Box 5397">
          <a:extLst>
            <a:ext uri="{FF2B5EF4-FFF2-40B4-BE49-F238E27FC236}">
              <a16:creationId xmlns:a16="http://schemas.microsoft.com/office/drawing/2014/main" id="{00000000-0008-0000-0500-000016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399" name="Text Box 5398">
          <a:extLst>
            <a:ext uri="{FF2B5EF4-FFF2-40B4-BE49-F238E27FC236}">
              <a16:creationId xmlns:a16="http://schemas.microsoft.com/office/drawing/2014/main" id="{00000000-0008-0000-0500-000017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00" name="Text Box 5399">
          <a:extLst>
            <a:ext uri="{FF2B5EF4-FFF2-40B4-BE49-F238E27FC236}">
              <a16:creationId xmlns:a16="http://schemas.microsoft.com/office/drawing/2014/main" id="{00000000-0008-0000-0500-000018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01" name="Text Box 1">
          <a:extLst>
            <a:ext uri="{FF2B5EF4-FFF2-40B4-BE49-F238E27FC236}">
              <a16:creationId xmlns:a16="http://schemas.microsoft.com/office/drawing/2014/main" id="{00000000-0008-0000-0500-000019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02" name="Text Box 2">
          <a:extLst>
            <a:ext uri="{FF2B5EF4-FFF2-40B4-BE49-F238E27FC236}">
              <a16:creationId xmlns:a16="http://schemas.microsoft.com/office/drawing/2014/main" id="{00000000-0008-0000-0500-00001A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03" name="Text Box 3">
          <a:extLst>
            <a:ext uri="{FF2B5EF4-FFF2-40B4-BE49-F238E27FC236}">
              <a16:creationId xmlns:a16="http://schemas.microsoft.com/office/drawing/2014/main" id="{00000000-0008-0000-0500-00001B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04" name="Text Box 4">
          <a:extLst>
            <a:ext uri="{FF2B5EF4-FFF2-40B4-BE49-F238E27FC236}">
              <a16:creationId xmlns:a16="http://schemas.microsoft.com/office/drawing/2014/main" id="{00000000-0008-0000-0500-00001C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05" name="Text Box 5">
          <a:extLst>
            <a:ext uri="{FF2B5EF4-FFF2-40B4-BE49-F238E27FC236}">
              <a16:creationId xmlns:a16="http://schemas.microsoft.com/office/drawing/2014/main" id="{00000000-0008-0000-0500-00001D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06" name="Text Box 6">
          <a:extLst>
            <a:ext uri="{FF2B5EF4-FFF2-40B4-BE49-F238E27FC236}">
              <a16:creationId xmlns:a16="http://schemas.microsoft.com/office/drawing/2014/main" id="{00000000-0008-0000-0500-00001E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07" name="Text Box 7">
          <a:extLst>
            <a:ext uri="{FF2B5EF4-FFF2-40B4-BE49-F238E27FC236}">
              <a16:creationId xmlns:a16="http://schemas.microsoft.com/office/drawing/2014/main" id="{00000000-0008-0000-0500-00001F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08" name="Text Box 8">
          <a:extLst>
            <a:ext uri="{FF2B5EF4-FFF2-40B4-BE49-F238E27FC236}">
              <a16:creationId xmlns:a16="http://schemas.microsoft.com/office/drawing/2014/main" id="{00000000-0008-0000-0500-000020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09" name="Text Box 9">
          <a:extLst>
            <a:ext uri="{FF2B5EF4-FFF2-40B4-BE49-F238E27FC236}">
              <a16:creationId xmlns:a16="http://schemas.microsoft.com/office/drawing/2014/main" id="{00000000-0008-0000-0500-000021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10" name="Text Box 10">
          <a:extLst>
            <a:ext uri="{FF2B5EF4-FFF2-40B4-BE49-F238E27FC236}">
              <a16:creationId xmlns:a16="http://schemas.microsoft.com/office/drawing/2014/main" id="{00000000-0008-0000-0500-000022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11" name="Text Box 11">
          <a:extLst>
            <a:ext uri="{FF2B5EF4-FFF2-40B4-BE49-F238E27FC236}">
              <a16:creationId xmlns:a16="http://schemas.microsoft.com/office/drawing/2014/main" id="{00000000-0008-0000-0500-000023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12" name="Text Box 12">
          <a:extLst>
            <a:ext uri="{FF2B5EF4-FFF2-40B4-BE49-F238E27FC236}">
              <a16:creationId xmlns:a16="http://schemas.microsoft.com/office/drawing/2014/main" id="{00000000-0008-0000-0500-000024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13" name="Text Box 13">
          <a:extLst>
            <a:ext uri="{FF2B5EF4-FFF2-40B4-BE49-F238E27FC236}">
              <a16:creationId xmlns:a16="http://schemas.microsoft.com/office/drawing/2014/main" id="{00000000-0008-0000-0500-000025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14" name="Text Box 14">
          <a:extLst>
            <a:ext uri="{FF2B5EF4-FFF2-40B4-BE49-F238E27FC236}">
              <a16:creationId xmlns:a16="http://schemas.microsoft.com/office/drawing/2014/main" id="{00000000-0008-0000-0500-000026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15" name="Text Box 15">
          <a:extLst>
            <a:ext uri="{FF2B5EF4-FFF2-40B4-BE49-F238E27FC236}">
              <a16:creationId xmlns:a16="http://schemas.microsoft.com/office/drawing/2014/main" id="{00000000-0008-0000-0500-000027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16" name="Text Box 16">
          <a:extLst>
            <a:ext uri="{FF2B5EF4-FFF2-40B4-BE49-F238E27FC236}">
              <a16:creationId xmlns:a16="http://schemas.microsoft.com/office/drawing/2014/main" id="{00000000-0008-0000-0500-000028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17" name="Text Box 17">
          <a:extLst>
            <a:ext uri="{FF2B5EF4-FFF2-40B4-BE49-F238E27FC236}">
              <a16:creationId xmlns:a16="http://schemas.microsoft.com/office/drawing/2014/main" id="{00000000-0008-0000-0500-000029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18" name="Text Box 18">
          <a:extLst>
            <a:ext uri="{FF2B5EF4-FFF2-40B4-BE49-F238E27FC236}">
              <a16:creationId xmlns:a16="http://schemas.microsoft.com/office/drawing/2014/main" id="{00000000-0008-0000-0500-00002A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19" name="Text Box 19">
          <a:extLst>
            <a:ext uri="{FF2B5EF4-FFF2-40B4-BE49-F238E27FC236}">
              <a16:creationId xmlns:a16="http://schemas.microsoft.com/office/drawing/2014/main" id="{00000000-0008-0000-0500-00002B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20" name="Text Box 20">
          <a:extLst>
            <a:ext uri="{FF2B5EF4-FFF2-40B4-BE49-F238E27FC236}">
              <a16:creationId xmlns:a16="http://schemas.microsoft.com/office/drawing/2014/main" id="{00000000-0008-0000-0500-00002C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21" name="Text Box 21">
          <a:extLst>
            <a:ext uri="{FF2B5EF4-FFF2-40B4-BE49-F238E27FC236}">
              <a16:creationId xmlns:a16="http://schemas.microsoft.com/office/drawing/2014/main" id="{00000000-0008-0000-0500-00002D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22" name="Text Box 22">
          <a:extLst>
            <a:ext uri="{FF2B5EF4-FFF2-40B4-BE49-F238E27FC236}">
              <a16:creationId xmlns:a16="http://schemas.microsoft.com/office/drawing/2014/main" id="{00000000-0008-0000-0500-00002E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23" name="Text Box 23">
          <a:extLst>
            <a:ext uri="{FF2B5EF4-FFF2-40B4-BE49-F238E27FC236}">
              <a16:creationId xmlns:a16="http://schemas.microsoft.com/office/drawing/2014/main" id="{00000000-0008-0000-0500-00002F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24" name="Text Box 24">
          <a:extLst>
            <a:ext uri="{FF2B5EF4-FFF2-40B4-BE49-F238E27FC236}">
              <a16:creationId xmlns:a16="http://schemas.microsoft.com/office/drawing/2014/main" id="{00000000-0008-0000-0500-000030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25" name="Text Box 25">
          <a:extLst>
            <a:ext uri="{FF2B5EF4-FFF2-40B4-BE49-F238E27FC236}">
              <a16:creationId xmlns:a16="http://schemas.microsoft.com/office/drawing/2014/main" id="{00000000-0008-0000-0500-000031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26" name="Text Box 26">
          <a:extLst>
            <a:ext uri="{FF2B5EF4-FFF2-40B4-BE49-F238E27FC236}">
              <a16:creationId xmlns:a16="http://schemas.microsoft.com/office/drawing/2014/main" id="{00000000-0008-0000-0500-000032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27" name="Text Box 27">
          <a:extLst>
            <a:ext uri="{FF2B5EF4-FFF2-40B4-BE49-F238E27FC236}">
              <a16:creationId xmlns:a16="http://schemas.microsoft.com/office/drawing/2014/main" id="{00000000-0008-0000-0500-000033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28" name="Text Box 28">
          <a:extLst>
            <a:ext uri="{FF2B5EF4-FFF2-40B4-BE49-F238E27FC236}">
              <a16:creationId xmlns:a16="http://schemas.microsoft.com/office/drawing/2014/main" id="{00000000-0008-0000-0500-000034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29" name="Text Box 29">
          <a:extLst>
            <a:ext uri="{FF2B5EF4-FFF2-40B4-BE49-F238E27FC236}">
              <a16:creationId xmlns:a16="http://schemas.microsoft.com/office/drawing/2014/main" id="{00000000-0008-0000-0500-000035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30" name="Text Box 30">
          <a:extLst>
            <a:ext uri="{FF2B5EF4-FFF2-40B4-BE49-F238E27FC236}">
              <a16:creationId xmlns:a16="http://schemas.microsoft.com/office/drawing/2014/main" id="{00000000-0008-0000-0500-000036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31" name="Text Box 31">
          <a:extLst>
            <a:ext uri="{FF2B5EF4-FFF2-40B4-BE49-F238E27FC236}">
              <a16:creationId xmlns:a16="http://schemas.microsoft.com/office/drawing/2014/main" id="{00000000-0008-0000-0500-000037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32" name="Text Box 32">
          <a:extLst>
            <a:ext uri="{FF2B5EF4-FFF2-40B4-BE49-F238E27FC236}">
              <a16:creationId xmlns:a16="http://schemas.microsoft.com/office/drawing/2014/main" id="{00000000-0008-0000-0500-000038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33" name="Text Box 33">
          <a:extLst>
            <a:ext uri="{FF2B5EF4-FFF2-40B4-BE49-F238E27FC236}">
              <a16:creationId xmlns:a16="http://schemas.microsoft.com/office/drawing/2014/main" id="{00000000-0008-0000-0500-000039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34" name="Text Box 34">
          <a:extLst>
            <a:ext uri="{FF2B5EF4-FFF2-40B4-BE49-F238E27FC236}">
              <a16:creationId xmlns:a16="http://schemas.microsoft.com/office/drawing/2014/main" id="{00000000-0008-0000-0500-00003A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35" name="Text Box 35">
          <a:extLst>
            <a:ext uri="{FF2B5EF4-FFF2-40B4-BE49-F238E27FC236}">
              <a16:creationId xmlns:a16="http://schemas.microsoft.com/office/drawing/2014/main" id="{00000000-0008-0000-0500-00003B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36" name="Text Box 36">
          <a:extLst>
            <a:ext uri="{FF2B5EF4-FFF2-40B4-BE49-F238E27FC236}">
              <a16:creationId xmlns:a16="http://schemas.microsoft.com/office/drawing/2014/main" id="{00000000-0008-0000-0500-00003C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37" name="Text Box 37">
          <a:extLst>
            <a:ext uri="{FF2B5EF4-FFF2-40B4-BE49-F238E27FC236}">
              <a16:creationId xmlns:a16="http://schemas.microsoft.com/office/drawing/2014/main" id="{00000000-0008-0000-0500-00003D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38" name="Text Box 38">
          <a:extLst>
            <a:ext uri="{FF2B5EF4-FFF2-40B4-BE49-F238E27FC236}">
              <a16:creationId xmlns:a16="http://schemas.microsoft.com/office/drawing/2014/main" id="{00000000-0008-0000-0500-00003E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39" name="Text Box 39">
          <a:extLst>
            <a:ext uri="{FF2B5EF4-FFF2-40B4-BE49-F238E27FC236}">
              <a16:creationId xmlns:a16="http://schemas.microsoft.com/office/drawing/2014/main" id="{00000000-0008-0000-0500-00003F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40" name="Text Box 40">
          <a:extLst>
            <a:ext uri="{FF2B5EF4-FFF2-40B4-BE49-F238E27FC236}">
              <a16:creationId xmlns:a16="http://schemas.microsoft.com/office/drawing/2014/main" id="{00000000-0008-0000-0500-000040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41" name="Text Box 41">
          <a:extLst>
            <a:ext uri="{FF2B5EF4-FFF2-40B4-BE49-F238E27FC236}">
              <a16:creationId xmlns:a16="http://schemas.microsoft.com/office/drawing/2014/main" id="{00000000-0008-0000-0500-000041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42" name="Text Box 42">
          <a:extLst>
            <a:ext uri="{FF2B5EF4-FFF2-40B4-BE49-F238E27FC236}">
              <a16:creationId xmlns:a16="http://schemas.microsoft.com/office/drawing/2014/main" id="{00000000-0008-0000-0500-000042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43" name="Text Box 43">
          <a:extLst>
            <a:ext uri="{FF2B5EF4-FFF2-40B4-BE49-F238E27FC236}">
              <a16:creationId xmlns:a16="http://schemas.microsoft.com/office/drawing/2014/main" id="{00000000-0008-0000-0500-000043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44" name="Text Box 44">
          <a:extLst>
            <a:ext uri="{FF2B5EF4-FFF2-40B4-BE49-F238E27FC236}">
              <a16:creationId xmlns:a16="http://schemas.microsoft.com/office/drawing/2014/main" id="{00000000-0008-0000-0500-000044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45" name="Text Box 45">
          <a:extLst>
            <a:ext uri="{FF2B5EF4-FFF2-40B4-BE49-F238E27FC236}">
              <a16:creationId xmlns:a16="http://schemas.microsoft.com/office/drawing/2014/main" id="{00000000-0008-0000-0500-000045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46" name="Text Box 46">
          <a:extLst>
            <a:ext uri="{FF2B5EF4-FFF2-40B4-BE49-F238E27FC236}">
              <a16:creationId xmlns:a16="http://schemas.microsoft.com/office/drawing/2014/main" id="{00000000-0008-0000-0500-000046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47" name="Text Box 47">
          <a:extLst>
            <a:ext uri="{FF2B5EF4-FFF2-40B4-BE49-F238E27FC236}">
              <a16:creationId xmlns:a16="http://schemas.microsoft.com/office/drawing/2014/main" id="{00000000-0008-0000-0500-000047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48" name="Text Box 48">
          <a:extLst>
            <a:ext uri="{FF2B5EF4-FFF2-40B4-BE49-F238E27FC236}">
              <a16:creationId xmlns:a16="http://schemas.microsoft.com/office/drawing/2014/main" id="{00000000-0008-0000-0500-000048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49" name="Text Box 49">
          <a:extLst>
            <a:ext uri="{FF2B5EF4-FFF2-40B4-BE49-F238E27FC236}">
              <a16:creationId xmlns:a16="http://schemas.microsoft.com/office/drawing/2014/main" id="{00000000-0008-0000-0500-000049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50" name="Text Box 50">
          <a:extLst>
            <a:ext uri="{FF2B5EF4-FFF2-40B4-BE49-F238E27FC236}">
              <a16:creationId xmlns:a16="http://schemas.microsoft.com/office/drawing/2014/main" id="{00000000-0008-0000-0500-00004A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51" name="Text Box 51">
          <a:extLst>
            <a:ext uri="{FF2B5EF4-FFF2-40B4-BE49-F238E27FC236}">
              <a16:creationId xmlns:a16="http://schemas.microsoft.com/office/drawing/2014/main" id="{00000000-0008-0000-0500-00004B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52" name="Text Box 52">
          <a:extLst>
            <a:ext uri="{FF2B5EF4-FFF2-40B4-BE49-F238E27FC236}">
              <a16:creationId xmlns:a16="http://schemas.microsoft.com/office/drawing/2014/main" id="{00000000-0008-0000-0500-00004C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53" name="Text Box 53">
          <a:extLst>
            <a:ext uri="{FF2B5EF4-FFF2-40B4-BE49-F238E27FC236}">
              <a16:creationId xmlns:a16="http://schemas.microsoft.com/office/drawing/2014/main" id="{00000000-0008-0000-0500-00004D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54" name="Text Box 54">
          <a:extLst>
            <a:ext uri="{FF2B5EF4-FFF2-40B4-BE49-F238E27FC236}">
              <a16:creationId xmlns:a16="http://schemas.microsoft.com/office/drawing/2014/main" id="{00000000-0008-0000-0500-00004E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55" name="Text Box 55">
          <a:extLst>
            <a:ext uri="{FF2B5EF4-FFF2-40B4-BE49-F238E27FC236}">
              <a16:creationId xmlns:a16="http://schemas.microsoft.com/office/drawing/2014/main" id="{00000000-0008-0000-0500-00004F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56" name="Text Box 56">
          <a:extLst>
            <a:ext uri="{FF2B5EF4-FFF2-40B4-BE49-F238E27FC236}">
              <a16:creationId xmlns:a16="http://schemas.microsoft.com/office/drawing/2014/main" id="{00000000-0008-0000-0500-000050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57" name="Text Box 57">
          <a:extLst>
            <a:ext uri="{FF2B5EF4-FFF2-40B4-BE49-F238E27FC236}">
              <a16:creationId xmlns:a16="http://schemas.microsoft.com/office/drawing/2014/main" id="{00000000-0008-0000-0500-000051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58" name="Text Box 58">
          <a:extLst>
            <a:ext uri="{FF2B5EF4-FFF2-40B4-BE49-F238E27FC236}">
              <a16:creationId xmlns:a16="http://schemas.microsoft.com/office/drawing/2014/main" id="{00000000-0008-0000-0500-000052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59" name="Text Box 59">
          <a:extLst>
            <a:ext uri="{FF2B5EF4-FFF2-40B4-BE49-F238E27FC236}">
              <a16:creationId xmlns:a16="http://schemas.microsoft.com/office/drawing/2014/main" id="{00000000-0008-0000-0500-000053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60" name="Text Box 60">
          <a:extLst>
            <a:ext uri="{FF2B5EF4-FFF2-40B4-BE49-F238E27FC236}">
              <a16:creationId xmlns:a16="http://schemas.microsoft.com/office/drawing/2014/main" id="{00000000-0008-0000-0500-000054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61" name="Text Box 61">
          <a:extLst>
            <a:ext uri="{FF2B5EF4-FFF2-40B4-BE49-F238E27FC236}">
              <a16:creationId xmlns:a16="http://schemas.microsoft.com/office/drawing/2014/main" id="{00000000-0008-0000-0500-000055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62" name="Text Box 62">
          <a:extLst>
            <a:ext uri="{FF2B5EF4-FFF2-40B4-BE49-F238E27FC236}">
              <a16:creationId xmlns:a16="http://schemas.microsoft.com/office/drawing/2014/main" id="{00000000-0008-0000-0500-000056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63" name="Text Box 63">
          <a:extLst>
            <a:ext uri="{FF2B5EF4-FFF2-40B4-BE49-F238E27FC236}">
              <a16:creationId xmlns:a16="http://schemas.microsoft.com/office/drawing/2014/main" id="{00000000-0008-0000-0500-000057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64" name="Text Box 64">
          <a:extLst>
            <a:ext uri="{FF2B5EF4-FFF2-40B4-BE49-F238E27FC236}">
              <a16:creationId xmlns:a16="http://schemas.microsoft.com/office/drawing/2014/main" id="{00000000-0008-0000-0500-000058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65" name="Text Box 65">
          <a:extLst>
            <a:ext uri="{FF2B5EF4-FFF2-40B4-BE49-F238E27FC236}">
              <a16:creationId xmlns:a16="http://schemas.microsoft.com/office/drawing/2014/main" id="{00000000-0008-0000-0500-000059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66" name="Text Box 66">
          <a:extLst>
            <a:ext uri="{FF2B5EF4-FFF2-40B4-BE49-F238E27FC236}">
              <a16:creationId xmlns:a16="http://schemas.microsoft.com/office/drawing/2014/main" id="{00000000-0008-0000-0500-00005A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67" name="Text Box 67">
          <a:extLst>
            <a:ext uri="{FF2B5EF4-FFF2-40B4-BE49-F238E27FC236}">
              <a16:creationId xmlns:a16="http://schemas.microsoft.com/office/drawing/2014/main" id="{00000000-0008-0000-0500-00005B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68" name="Text Box 68">
          <a:extLst>
            <a:ext uri="{FF2B5EF4-FFF2-40B4-BE49-F238E27FC236}">
              <a16:creationId xmlns:a16="http://schemas.microsoft.com/office/drawing/2014/main" id="{00000000-0008-0000-0500-00005C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69" name="Text Box 69">
          <a:extLst>
            <a:ext uri="{FF2B5EF4-FFF2-40B4-BE49-F238E27FC236}">
              <a16:creationId xmlns:a16="http://schemas.microsoft.com/office/drawing/2014/main" id="{00000000-0008-0000-0500-00005D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70" name="Text Box 70">
          <a:extLst>
            <a:ext uri="{FF2B5EF4-FFF2-40B4-BE49-F238E27FC236}">
              <a16:creationId xmlns:a16="http://schemas.microsoft.com/office/drawing/2014/main" id="{00000000-0008-0000-0500-00005E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71" name="Text Box 71">
          <a:extLst>
            <a:ext uri="{FF2B5EF4-FFF2-40B4-BE49-F238E27FC236}">
              <a16:creationId xmlns:a16="http://schemas.microsoft.com/office/drawing/2014/main" id="{00000000-0008-0000-0500-00005F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72" name="Text Box 72">
          <a:extLst>
            <a:ext uri="{FF2B5EF4-FFF2-40B4-BE49-F238E27FC236}">
              <a16:creationId xmlns:a16="http://schemas.microsoft.com/office/drawing/2014/main" id="{00000000-0008-0000-0500-000060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73" name="Text Box 73">
          <a:extLst>
            <a:ext uri="{FF2B5EF4-FFF2-40B4-BE49-F238E27FC236}">
              <a16:creationId xmlns:a16="http://schemas.microsoft.com/office/drawing/2014/main" id="{00000000-0008-0000-0500-000061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74" name="Text Box 74">
          <a:extLst>
            <a:ext uri="{FF2B5EF4-FFF2-40B4-BE49-F238E27FC236}">
              <a16:creationId xmlns:a16="http://schemas.microsoft.com/office/drawing/2014/main" id="{00000000-0008-0000-0500-000062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75" name="Text Box 75">
          <a:extLst>
            <a:ext uri="{FF2B5EF4-FFF2-40B4-BE49-F238E27FC236}">
              <a16:creationId xmlns:a16="http://schemas.microsoft.com/office/drawing/2014/main" id="{00000000-0008-0000-0500-000063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76" name="Text Box 76">
          <a:extLst>
            <a:ext uri="{FF2B5EF4-FFF2-40B4-BE49-F238E27FC236}">
              <a16:creationId xmlns:a16="http://schemas.microsoft.com/office/drawing/2014/main" id="{00000000-0008-0000-0500-000064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77" name="Text Box 77">
          <a:extLst>
            <a:ext uri="{FF2B5EF4-FFF2-40B4-BE49-F238E27FC236}">
              <a16:creationId xmlns:a16="http://schemas.microsoft.com/office/drawing/2014/main" id="{00000000-0008-0000-0500-000065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78" name="Text Box 78">
          <a:extLst>
            <a:ext uri="{FF2B5EF4-FFF2-40B4-BE49-F238E27FC236}">
              <a16:creationId xmlns:a16="http://schemas.microsoft.com/office/drawing/2014/main" id="{00000000-0008-0000-0500-000066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79" name="Text Box 79">
          <a:extLst>
            <a:ext uri="{FF2B5EF4-FFF2-40B4-BE49-F238E27FC236}">
              <a16:creationId xmlns:a16="http://schemas.microsoft.com/office/drawing/2014/main" id="{00000000-0008-0000-0500-000067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80" name="Text Box 80">
          <a:extLst>
            <a:ext uri="{FF2B5EF4-FFF2-40B4-BE49-F238E27FC236}">
              <a16:creationId xmlns:a16="http://schemas.microsoft.com/office/drawing/2014/main" id="{00000000-0008-0000-0500-000068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81" name="Text Box 81">
          <a:extLst>
            <a:ext uri="{FF2B5EF4-FFF2-40B4-BE49-F238E27FC236}">
              <a16:creationId xmlns:a16="http://schemas.microsoft.com/office/drawing/2014/main" id="{00000000-0008-0000-0500-000069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82" name="Text Box 82">
          <a:extLst>
            <a:ext uri="{FF2B5EF4-FFF2-40B4-BE49-F238E27FC236}">
              <a16:creationId xmlns:a16="http://schemas.microsoft.com/office/drawing/2014/main" id="{00000000-0008-0000-0500-00006A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83" name="Text Box 83">
          <a:extLst>
            <a:ext uri="{FF2B5EF4-FFF2-40B4-BE49-F238E27FC236}">
              <a16:creationId xmlns:a16="http://schemas.microsoft.com/office/drawing/2014/main" id="{00000000-0008-0000-0500-00006B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84" name="Text Box 84">
          <a:extLst>
            <a:ext uri="{FF2B5EF4-FFF2-40B4-BE49-F238E27FC236}">
              <a16:creationId xmlns:a16="http://schemas.microsoft.com/office/drawing/2014/main" id="{00000000-0008-0000-0500-00006C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85" name="Text Box 85">
          <a:extLst>
            <a:ext uri="{FF2B5EF4-FFF2-40B4-BE49-F238E27FC236}">
              <a16:creationId xmlns:a16="http://schemas.microsoft.com/office/drawing/2014/main" id="{00000000-0008-0000-0500-00006D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86" name="Text Box 86">
          <a:extLst>
            <a:ext uri="{FF2B5EF4-FFF2-40B4-BE49-F238E27FC236}">
              <a16:creationId xmlns:a16="http://schemas.microsoft.com/office/drawing/2014/main" id="{00000000-0008-0000-0500-00006E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87" name="Text Box 87">
          <a:extLst>
            <a:ext uri="{FF2B5EF4-FFF2-40B4-BE49-F238E27FC236}">
              <a16:creationId xmlns:a16="http://schemas.microsoft.com/office/drawing/2014/main" id="{00000000-0008-0000-0500-00006F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88" name="Text Box 88">
          <a:extLst>
            <a:ext uri="{FF2B5EF4-FFF2-40B4-BE49-F238E27FC236}">
              <a16:creationId xmlns:a16="http://schemas.microsoft.com/office/drawing/2014/main" id="{00000000-0008-0000-0500-000070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89" name="Text Box 89">
          <a:extLst>
            <a:ext uri="{FF2B5EF4-FFF2-40B4-BE49-F238E27FC236}">
              <a16:creationId xmlns:a16="http://schemas.microsoft.com/office/drawing/2014/main" id="{00000000-0008-0000-0500-000071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90" name="Text Box 90">
          <a:extLst>
            <a:ext uri="{FF2B5EF4-FFF2-40B4-BE49-F238E27FC236}">
              <a16:creationId xmlns:a16="http://schemas.microsoft.com/office/drawing/2014/main" id="{00000000-0008-0000-0500-000072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91" name="Text Box 91">
          <a:extLst>
            <a:ext uri="{FF2B5EF4-FFF2-40B4-BE49-F238E27FC236}">
              <a16:creationId xmlns:a16="http://schemas.microsoft.com/office/drawing/2014/main" id="{00000000-0008-0000-0500-000073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92" name="Text Box 92">
          <a:extLst>
            <a:ext uri="{FF2B5EF4-FFF2-40B4-BE49-F238E27FC236}">
              <a16:creationId xmlns:a16="http://schemas.microsoft.com/office/drawing/2014/main" id="{00000000-0008-0000-0500-000074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93" name="Text Box 93">
          <a:extLst>
            <a:ext uri="{FF2B5EF4-FFF2-40B4-BE49-F238E27FC236}">
              <a16:creationId xmlns:a16="http://schemas.microsoft.com/office/drawing/2014/main" id="{00000000-0008-0000-0500-000075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94" name="Text Box 94">
          <a:extLst>
            <a:ext uri="{FF2B5EF4-FFF2-40B4-BE49-F238E27FC236}">
              <a16:creationId xmlns:a16="http://schemas.microsoft.com/office/drawing/2014/main" id="{00000000-0008-0000-0500-000076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95" name="Text Box 95">
          <a:extLst>
            <a:ext uri="{FF2B5EF4-FFF2-40B4-BE49-F238E27FC236}">
              <a16:creationId xmlns:a16="http://schemas.microsoft.com/office/drawing/2014/main" id="{00000000-0008-0000-0500-000077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96" name="Text Box 96">
          <a:extLst>
            <a:ext uri="{FF2B5EF4-FFF2-40B4-BE49-F238E27FC236}">
              <a16:creationId xmlns:a16="http://schemas.microsoft.com/office/drawing/2014/main" id="{00000000-0008-0000-0500-000078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97" name="Text Box 97">
          <a:extLst>
            <a:ext uri="{FF2B5EF4-FFF2-40B4-BE49-F238E27FC236}">
              <a16:creationId xmlns:a16="http://schemas.microsoft.com/office/drawing/2014/main" id="{00000000-0008-0000-0500-000079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98" name="Text Box 98">
          <a:extLst>
            <a:ext uri="{FF2B5EF4-FFF2-40B4-BE49-F238E27FC236}">
              <a16:creationId xmlns:a16="http://schemas.microsoft.com/office/drawing/2014/main" id="{00000000-0008-0000-0500-00007A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499" name="Text Box 99">
          <a:extLst>
            <a:ext uri="{FF2B5EF4-FFF2-40B4-BE49-F238E27FC236}">
              <a16:creationId xmlns:a16="http://schemas.microsoft.com/office/drawing/2014/main" id="{00000000-0008-0000-0500-00007B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00" name="Text Box 100">
          <a:extLst>
            <a:ext uri="{FF2B5EF4-FFF2-40B4-BE49-F238E27FC236}">
              <a16:creationId xmlns:a16="http://schemas.microsoft.com/office/drawing/2014/main" id="{00000000-0008-0000-0500-00007C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01" name="Text Box 101">
          <a:extLst>
            <a:ext uri="{FF2B5EF4-FFF2-40B4-BE49-F238E27FC236}">
              <a16:creationId xmlns:a16="http://schemas.microsoft.com/office/drawing/2014/main" id="{00000000-0008-0000-0500-00007D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02" name="Text Box 102">
          <a:extLst>
            <a:ext uri="{FF2B5EF4-FFF2-40B4-BE49-F238E27FC236}">
              <a16:creationId xmlns:a16="http://schemas.microsoft.com/office/drawing/2014/main" id="{00000000-0008-0000-0500-00007E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03" name="Text Box 103">
          <a:extLst>
            <a:ext uri="{FF2B5EF4-FFF2-40B4-BE49-F238E27FC236}">
              <a16:creationId xmlns:a16="http://schemas.microsoft.com/office/drawing/2014/main" id="{00000000-0008-0000-0500-00007F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04" name="Text Box 104">
          <a:extLst>
            <a:ext uri="{FF2B5EF4-FFF2-40B4-BE49-F238E27FC236}">
              <a16:creationId xmlns:a16="http://schemas.microsoft.com/office/drawing/2014/main" id="{00000000-0008-0000-0500-000080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05" name="Text Box 105">
          <a:extLst>
            <a:ext uri="{FF2B5EF4-FFF2-40B4-BE49-F238E27FC236}">
              <a16:creationId xmlns:a16="http://schemas.microsoft.com/office/drawing/2014/main" id="{00000000-0008-0000-0500-000081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06" name="Text Box 106">
          <a:extLst>
            <a:ext uri="{FF2B5EF4-FFF2-40B4-BE49-F238E27FC236}">
              <a16:creationId xmlns:a16="http://schemas.microsoft.com/office/drawing/2014/main" id="{00000000-0008-0000-0500-000082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07" name="Text Box 107">
          <a:extLst>
            <a:ext uri="{FF2B5EF4-FFF2-40B4-BE49-F238E27FC236}">
              <a16:creationId xmlns:a16="http://schemas.microsoft.com/office/drawing/2014/main" id="{00000000-0008-0000-0500-000083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08" name="Text Box 108">
          <a:extLst>
            <a:ext uri="{FF2B5EF4-FFF2-40B4-BE49-F238E27FC236}">
              <a16:creationId xmlns:a16="http://schemas.microsoft.com/office/drawing/2014/main" id="{00000000-0008-0000-0500-000084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09" name="Text Box 109">
          <a:extLst>
            <a:ext uri="{FF2B5EF4-FFF2-40B4-BE49-F238E27FC236}">
              <a16:creationId xmlns:a16="http://schemas.microsoft.com/office/drawing/2014/main" id="{00000000-0008-0000-0500-000085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10" name="Text Box 110">
          <a:extLst>
            <a:ext uri="{FF2B5EF4-FFF2-40B4-BE49-F238E27FC236}">
              <a16:creationId xmlns:a16="http://schemas.microsoft.com/office/drawing/2014/main" id="{00000000-0008-0000-0500-000086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11" name="Text Box 111">
          <a:extLst>
            <a:ext uri="{FF2B5EF4-FFF2-40B4-BE49-F238E27FC236}">
              <a16:creationId xmlns:a16="http://schemas.microsoft.com/office/drawing/2014/main" id="{00000000-0008-0000-0500-000087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12" name="Text Box 112">
          <a:extLst>
            <a:ext uri="{FF2B5EF4-FFF2-40B4-BE49-F238E27FC236}">
              <a16:creationId xmlns:a16="http://schemas.microsoft.com/office/drawing/2014/main" id="{00000000-0008-0000-0500-000088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13" name="Text Box 113">
          <a:extLst>
            <a:ext uri="{FF2B5EF4-FFF2-40B4-BE49-F238E27FC236}">
              <a16:creationId xmlns:a16="http://schemas.microsoft.com/office/drawing/2014/main" id="{00000000-0008-0000-0500-000089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14" name="Text Box 114">
          <a:extLst>
            <a:ext uri="{FF2B5EF4-FFF2-40B4-BE49-F238E27FC236}">
              <a16:creationId xmlns:a16="http://schemas.microsoft.com/office/drawing/2014/main" id="{00000000-0008-0000-0500-00008A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15" name="Text Box 115">
          <a:extLst>
            <a:ext uri="{FF2B5EF4-FFF2-40B4-BE49-F238E27FC236}">
              <a16:creationId xmlns:a16="http://schemas.microsoft.com/office/drawing/2014/main" id="{00000000-0008-0000-0500-00008B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16" name="Text Box 116">
          <a:extLst>
            <a:ext uri="{FF2B5EF4-FFF2-40B4-BE49-F238E27FC236}">
              <a16:creationId xmlns:a16="http://schemas.microsoft.com/office/drawing/2014/main" id="{00000000-0008-0000-0500-00008C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17" name="Text Box 117">
          <a:extLst>
            <a:ext uri="{FF2B5EF4-FFF2-40B4-BE49-F238E27FC236}">
              <a16:creationId xmlns:a16="http://schemas.microsoft.com/office/drawing/2014/main" id="{00000000-0008-0000-0500-00008D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18" name="Text Box 118">
          <a:extLst>
            <a:ext uri="{FF2B5EF4-FFF2-40B4-BE49-F238E27FC236}">
              <a16:creationId xmlns:a16="http://schemas.microsoft.com/office/drawing/2014/main" id="{00000000-0008-0000-0500-00008E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19" name="Text Box 119">
          <a:extLst>
            <a:ext uri="{FF2B5EF4-FFF2-40B4-BE49-F238E27FC236}">
              <a16:creationId xmlns:a16="http://schemas.microsoft.com/office/drawing/2014/main" id="{00000000-0008-0000-0500-00008F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20" name="Text Box 120">
          <a:extLst>
            <a:ext uri="{FF2B5EF4-FFF2-40B4-BE49-F238E27FC236}">
              <a16:creationId xmlns:a16="http://schemas.microsoft.com/office/drawing/2014/main" id="{00000000-0008-0000-0500-000090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21" name="Text Box 121">
          <a:extLst>
            <a:ext uri="{FF2B5EF4-FFF2-40B4-BE49-F238E27FC236}">
              <a16:creationId xmlns:a16="http://schemas.microsoft.com/office/drawing/2014/main" id="{00000000-0008-0000-0500-000091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22" name="Text Box 122">
          <a:extLst>
            <a:ext uri="{FF2B5EF4-FFF2-40B4-BE49-F238E27FC236}">
              <a16:creationId xmlns:a16="http://schemas.microsoft.com/office/drawing/2014/main" id="{00000000-0008-0000-0500-000092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23" name="Text Box 123">
          <a:extLst>
            <a:ext uri="{FF2B5EF4-FFF2-40B4-BE49-F238E27FC236}">
              <a16:creationId xmlns:a16="http://schemas.microsoft.com/office/drawing/2014/main" id="{00000000-0008-0000-0500-000093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24" name="Text Box 124">
          <a:extLst>
            <a:ext uri="{FF2B5EF4-FFF2-40B4-BE49-F238E27FC236}">
              <a16:creationId xmlns:a16="http://schemas.microsoft.com/office/drawing/2014/main" id="{00000000-0008-0000-0500-000094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25" name="Text Box 125">
          <a:extLst>
            <a:ext uri="{FF2B5EF4-FFF2-40B4-BE49-F238E27FC236}">
              <a16:creationId xmlns:a16="http://schemas.microsoft.com/office/drawing/2014/main" id="{00000000-0008-0000-0500-000095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26" name="Text Box 126">
          <a:extLst>
            <a:ext uri="{FF2B5EF4-FFF2-40B4-BE49-F238E27FC236}">
              <a16:creationId xmlns:a16="http://schemas.microsoft.com/office/drawing/2014/main" id="{00000000-0008-0000-0500-000096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27" name="Text Box 127">
          <a:extLst>
            <a:ext uri="{FF2B5EF4-FFF2-40B4-BE49-F238E27FC236}">
              <a16:creationId xmlns:a16="http://schemas.microsoft.com/office/drawing/2014/main" id="{00000000-0008-0000-0500-000097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28" name="Text Box 128">
          <a:extLst>
            <a:ext uri="{FF2B5EF4-FFF2-40B4-BE49-F238E27FC236}">
              <a16:creationId xmlns:a16="http://schemas.microsoft.com/office/drawing/2014/main" id="{00000000-0008-0000-0500-000098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29" name="Text Box 129">
          <a:extLst>
            <a:ext uri="{FF2B5EF4-FFF2-40B4-BE49-F238E27FC236}">
              <a16:creationId xmlns:a16="http://schemas.microsoft.com/office/drawing/2014/main" id="{00000000-0008-0000-0500-000099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30" name="Text Box 130">
          <a:extLst>
            <a:ext uri="{FF2B5EF4-FFF2-40B4-BE49-F238E27FC236}">
              <a16:creationId xmlns:a16="http://schemas.microsoft.com/office/drawing/2014/main" id="{00000000-0008-0000-0500-00009A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31" name="Text Box 131">
          <a:extLst>
            <a:ext uri="{FF2B5EF4-FFF2-40B4-BE49-F238E27FC236}">
              <a16:creationId xmlns:a16="http://schemas.microsoft.com/office/drawing/2014/main" id="{00000000-0008-0000-0500-00009B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32" name="Text Box 132">
          <a:extLst>
            <a:ext uri="{FF2B5EF4-FFF2-40B4-BE49-F238E27FC236}">
              <a16:creationId xmlns:a16="http://schemas.microsoft.com/office/drawing/2014/main" id="{00000000-0008-0000-0500-00009C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33" name="Text Box 133">
          <a:extLst>
            <a:ext uri="{FF2B5EF4-FFF2-40B4-BE49-F238E27FC236}">
              <a16:creationId xmlns:a16="http://schemas.microsoft.com/office/drawing/2014/main" id="{00000000-0008-0000-0500-00009D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34" name="Text Box 134">
          <a:extLst>
            <a:ext uri="{FF2B5EF4-FFF2-40B4-BE49-F238E27FC236}">
              <a16:creationId xmlns:a16="http://schemas.microsoft.com/office/drawing/2014/main" id="{00000000-0008-0000-0500-00009E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35" name="Text Box 135">
          <a:extLst>
            <a:ext uri="{FF2B5EF4-FFF2-40B4-BE49-F238E27FC236}">
              <a16:creationId xmlns:a16="http://schemas.microsoft.com/office/drawing/2014/main" id="{00000000-0008-0000-0500-00009F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36" name="Text Box 136">
          <a:extLst>
            <a:ext uri="{FF2B5EF4-FFF2-40B4-BE49-F238E27FC236}">
              <a16:creationId xmlns:a16="http://schemas.microsoft.com/office/drawing/2014/main" id="{00000000-0008-0000-0500-0000A0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37" name="Text Box 137">
          <a:extLst>
            <a:ext uri="{FF2B5EF4-FFF2-40B4-BE49-F238E27FC236}">
              <a16:creationId xmlns:a16="http://schemas.microsoft.com/office/drawing/2014/main" id="{00000000-0008-0000-0500-0000A1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38" name="Text Box 138">
          <a:extLst>
            <a:ext uri="{FF2B5EF4-FFF2-40B4-BE49-F238E27FC236}">
              <a16:creationId xmlns:a16="http://schemas.microsoft.com/office/drawing/2014/main" id="{00000000-0008-0000-0500-0000A2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39" name="Text Box 139">
          <a:extLst>
            <a:ext uri="{FF2B5EF4-FFF2-40B4-BE49-F238E27FC236}">
              <a16:creationId xmlns:a16="http://schemas.microsoft.com/office/drawing/2014/main" id="{00000000-0008-0000-0500-0000A3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40" name="Text Box 140">
          <a:extLst>
            <a:ext uri="{FF2B5EF4-FFF2-40B4-BE49-F238E27FC236}">
              <a16:creationId xmlns:a16="http://schemas.microsoft.com/office/drawing/2014/main" id="{00000000-0008-0000-0500-0000A4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41" name="Text Box 141">
          <a:extLst>
            <a:ext uri="{FF2B5EF4-FFF2-40B4-BE49-F238E27FC236}">
              <a16:creationId xmlns:a16="http://schemas.microsoft.com/office/drawing/2014/main" id="{00000000-0008-0000-0500-0000A5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42" name="Text Box 142">
          <a:extLst>
            <a:ext uri="{FF2B5EF4-FFF2-40B4-BE49-F238E27FC236}">
              <a16:creationId xmlns:a16="http://schemas.microsoft.com/office/drawing/2014/main" id="{00000000-0008-0000-0500-0000A6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43" name="Text Box 143">
          <a:extLst>
            <a:ext uri="{FF2B5EF4-FFF2-40B4-BE49-F238E27FC236}">
              <a16:creationId xmlns:a16="http://schemas.microsoft.com/office/drawing/2014/main" id="{00000000-0008-0000-0500-0000A7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44" name="Text Box 144">
          <a:extLst>
            <a:ext uri="{FF2B5EF4-FFF2-40B4-BE49-F238E27FC236}">
              <a16:creationId xmlns:a16="http://schemas.microsoft.com/office/drawing/2014/main" id="{00000000-0008-0000-0500-0000A8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45" name="Text Box 145">
          <a:extLst>
            <a:ext uri="{FF2B5EF4-FFF2-40B4-BE49-F238E27FC236}">
              <a16:creationId xmlns:a16="http://schemas.microsoft.com/office/drawing/2014/main" id="{00000000-0008-0000-0500-0000A9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46" name="Text Box 146">
          <a:extLst>
            <a:ext uri="{FF2B5EF4-FFF2-40B4-BE49-F238E27FC236}">
              <a16:creationId xmlns:a16="http://schemas.microsoft.com/office/drawing/2014/main" id="{00000000-0008-0000-0500-0000AA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47" name="Text Box 147">
          <a:extLst>
            <a:ext uri="{FF2B5EF4-FFF2-40B4-BE49-F238E27FC236}">
              <a16:creationId xmlns:a16="http://schemas.microsoft.com/office/drawing/2014/main" id="{00000000-0008-0000-0500-0000AB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48" name="Text Box 148">
          <a:extLst>
            <a:ext uri="{FF2B5EF4-FFF2-40B4-BE49-F238E27FC236}">
              <a16:creationId xmlns:a16="http://schemas.microsoft.com/office/drawing/2014/main" id="{00000000-0008-0000-0500-0000AC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49" name="Text Box 149">
          <a:extLst>
            <a:ext uri="{FF2B5EF4-FFF2-40B4-BE49-F238E27FC236}">
              <a16:creationId xmlns:a16="http://schemas.microsoft.com/office/drawing/2014/main" id="{00000000-0008-0000-0500-0000AD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50" name="Text Box 150">
          <a:extLst>
            <a:ext uri="{FF2B5EF4-FFF2-40B4-BE49-F238E27FC236}">
              <a16:creationId xmlns:a16="http://schemas.microsoft.com/office/drawing/2014/main" id="{00000000-0008-0000-0500-0000AE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51" name="Text Box 151">
          <a:extLst>
            <a:ext uri="{FF2B5EF4-FFF2-40B4-BE49-F238E27FC236}">
              <a16:creationId xmlns:a16="http://schemas.microsoft.com/office/drawing/2014/main" id="{00000000-0008-0000-0500-0000AF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52" name="Text Box 152">
          <a:extLst>
            <a:ext uri="{FF2B5EF4-FFF2-40B4-BE49-F238E27FC236}">
              <a16:creationId xmlns:a16="http://schemas.microsoft.com/office/drawing/2014/main" id="{00000000-0008-0000-0500-0000B0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53" name="Text Box 153">
          <a:extLst>
            <a:ext uri="{FF2B5EF4-FFF2-40B4-BE49-F238E27FC236}">
              <a16:creationId xmlns:a16="http://schemas.microsoft.com/office/drawing/2014/main" id="{00000000-0008-0000-0500-0000B1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54" name="Text Box 154">
          <a:extLst>
            <a:ext uri="{FF2B5EF4-FFF2-40B4-BE49-F238E27FC236}">
              <a16:creationId xmlns:a16="http://schemas.microsoft.com/office/drawing/2014/main" id="{00000000-0008-0000-0500-0000B2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55" name="Text Box 155">
          <a:extLst>
            <a:ext uri="{FF2B5EF4-FFF2-40B4-BE49-F238E27FC236}">
              <a16:creationId xmlns:a16="http://schemas.microsoft.com/office/drawing/2014/main" id="{00000000-0008-0000-0500-0000B3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56" name="Text Box 156">
          <a:extLst>
            <a:ext uri="{FF2B5EF4-FFF2-40B4-BE49-F238E27FC236}">
              <a16:creationId xmlns:a16="http://schemas.microsoft.com/office/drawing/2014/main" id="{00000000-0008-0000-0500-0000B4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57" name="Text Box 157">
          <a:extLst>
            <a:ext uri="{FF2B5EF4-FFF2-40B4-BE49-F238E27FC236}">
              <a16:creationId xmlns:a16="http://schemas.microsoft.com/office/drawing/2014/main" id="{00000000-0008-0000-0500-0000B5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58" name="Text Box 158">
          <a:extLst>
            <a:ext uri="{FF2B5EF4-FFF2-40B4-BE49-F238E27FC236}">
              <a16:creationId xmlns:a16="http://schemas.microsoft.com/office/drawing/2014/main" id="{00000000-0008-0000-0500-0000B6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59" name="Text Box 159">
          <a:extLst>
            <a:ext uri="{FF2B5EF4-FFF2-40B4-BE49-F238E27FC236}">
              <a16:creationId xmlns:a16="http://schemas.microsoft.com/office/drawing/2014/main" id="{00000000-0008-0000-0500-0000B7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60" name="Text Box 160">
          <a:extLst>
            <a:ext uri="{FF2B5EF4-FFF2-40B4-BE49-F238E27FC236}">
              <a16:creationId xmlns:a16="http://schemas.microsoft.com/office/drawing/2014/main" id="{00000000-0008-0000-0500-0000B8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61" name="Text Box 161">
          <a:extLst>
            <a:ext uri="{FF2B5EF4-FFF2-40B4-BE49-F238E27FC236}">
              <a16:creationId xmlns:a16="http://schemas.microsoft.com/office/drawing/2014/main" id="{00000000-0008-0000-0500-0000B9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62" name="Text Box 162">
          <a:extLst>
            <a:ext uri="{FF2B5EF4-FFF2-40B4-BE49-F238E27FC236}">
              <a16:creationId xmlns:a16="http://schemas.microsoft.com/office/drawing/2014/main" id="{00000000-0008-0000-0500-0000BA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63" name="Text Box 163">
          <a:extLst>
            <a:ext uri="{FF2B5EF4-FFF2-40B4-BE49-F238E27FC236}">
              <a16:creationId xmlns:a16="http://schemas.microsoft.com/office/drawing/2014/main" id="{00000000-0008-0000-0500-0000BB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64" name="Text Box 164">
          <a:extLst>
            <a:ext uri="{FF2B5EF4-FFF2-40B4-BE49-F238E27FC236}">
              <a16:creationId xmlns:a16="http://schemas.microsoft.com/office/drawing/2014/main" id="{00000000-0008-0000-0500-0000BC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65" name="Text Box 165">
          <a:extLst>
            <a:ext uri="{FF2B5EF4-FFF2-40B4-BE49-F238E27FC236}">
              <a16:creationId xmlns:a16="http://schemas.microsoft.com/office/drawing/2014/main" id="{00000000-0008-0000-0500-0000BD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66" name="Text Box 166">
          <a:extLst>
            <a:ext uri="{FF2B5EF4-FFF2-40B4-BE49-F238E27FC236}">
              <a16:creationId xmlns:a16="http://schemas.microsoft.com/office/drawing/2014/main" id="{00000000-0008-0000-0500-0000BE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67" name="Text Box 167">
          <a:extLst>
            <a:ext uri="{FF2B5EF4-FFF2-40B4-BE49-F238E27FC236}">
              <a16:creationId xmlns:a16="http://schemas.microsoft.com/office/drawing/2014/main" id="{00000000-0008-0000-0500-0000BF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68" name="Text Box 168">
          <a:extLst>
            <a:ext uri="{FF2B5EF4-FFF2-40B4-BE49-F238E27FC236}">
              <a16:creationId xmlns:a16="http://schemas.microsoft.com/office/drawing/2014/main" id="{00000000-0008-0000-0500-0000C0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69" name="Text Box 169">
          <a:extLst>
            <a:ext uri="{FF2B5EF4-FFF2-40B4-BE49-F238E27FC236}">
              <a16:creationId xmlns:a16="http://schemas.microsoft.com/office/drawing/2014/main" id="{00000000-0008-0000-0500-0000C1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70" name="Text Box 170">
          <a:extLst>
            <a:ext uri="{FF2B5EF4-FFF2-40B4-BE49-F238E27FC236}">
              <a16:creationId xmlns:a16="http://schemas.microsoft.com/office/drawing/2014/main" id="{00000000-0008-0000-0500-0000C2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71" name="Text Box 171">
          <a:extLst>
            <a:ext uri="{FF2B5EF4-FFF2-40B4-BE49-F238E27FC236}">
              <a16:creationId xmlns:a16="http://schemas.microsoft.com/office/drawing/2014/main" id="{00000000-0008-0000-0500-0000C3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72" name="Text Box 172">
          <a:extLst>
            <a:ext uri="{FF2B5EF4-FFF2-40B4-BE49-F238E27FC236}">
              <a16:creationId xmlns:a16="http://schemas.microsoft.com/office/drawing/2014/main" id="{00000000-0008-0000-0500-0000C4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73" name="Text Box 173">
          <a:extLst>
            <a:ext uri="{FF2B5EF4-FFF2-40B4-BE49-F238E27FC236}">
              <a16:creationId xmlns:a16="http://schemas.microsoft.com/office/drawing/2014/main" id="{00000000-0008-0000-0500-0000C5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74" name="Text Box 174">
          <a:extLst>
            <a:ext uri="{FF2B5EF4-FFF2-40B4-BE49-F238E27FC236}">
              <a16:creationId xmlns:a16="http://schemas.microsoft.com/office/drawing/2014/main" id="{00000000-0008-0000-0500-0000C6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75" name="Text Box 175">
          <a:extLst>
            <a:ext uri="{FF2B5EF4-FFF2-40B4-BE49-F238E27FC236}">
              <a16:creationId xmlns:a16="http://schemas.microsoft.com/office/drawing/2014/main" id="{00000000-0008-0000-0500-0000C7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76" name="Text Box 176">
          <a:extLst>
            <a:ext uri="{FF2B5EF4-FFF2-40B4-BE49-F238E27FC236}">
              <a16:creationId xmlns:a16="http://schemas.microsoft.com/office/drawing/2014/main" id="{00000000-0008-0000-0500-0000C8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77" name="Text Box 177">
          <a:extLst>
            <a:ext uri="{FF2B5EF4-FFF2-40B4-BE49-F238E27FC236}">
              <a16:creationId xmlns:a16="http://schemas.microsoft.com/office/drawing/2014/main" id="{00000000-0008-0000-0500-0000C9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78" name="Text Box 178">
          <a:extLst>
            <a:ext uri="{FF2B5EF4-FFF2-40B4-BE49-F238E27FC236}">
              <a16:creationId xmlns:a16="http://schemas.microsoft.com/office/drawing/2014/main" id="{00000000-0008-0000-0500-0000CA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79" name="Text Box 179">
          <a:extLst>
            <a:ext uri="{FF2B5EF4-FFF2-40B4-BE49-F238E27FC236}">
              <a16:creationId xmlns:a16="http://schemas.microsoft.com/office/drawing/2014/main" id="{00000000-0008-0000-0500-0000CB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80" name="Text Box 180">
          <a:extLst>
            <a:ext uri="{FF2B5EF4-FFF2-40B4-BE49-F238E27FC236}">
              <a16:creationId xmlns:a16="http://schemas.microsoft.com/office/drawing/2014/main" id="{00000000-0008-0000-0500-0000CC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81" name="Text Box 181">
          <a:extLst>
            <a:ext uri="{FF2B5EF4-FFF2-40B4-BE49-F238E27FC236}">
              <a16:creationId xmlns:a16="http://schemas.microsoft.com/office/drawing/2014/main" id="{00000000-0008-0000-0500-0000CD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82" name="Text Box 182">
          <a:extLst>
            <a:ext uri="{FF2B5EF4-FFF2-40B4-BE49-F238E27FC236}">
              <a16:creationId xmlns:a16="http://schemas.microsoft.com/office/drawing/2014/main" id="{00000000-0008-0000-0500-0000CE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83" name="Text Box 183">
          <a:extLst>
            <a:ext uri="{FF2B5EF4-FFF2-40B4-BE49-F238E27FC236}">
              <a16:creationId xmlns:a16="http://schemas.microsoft.com/office/drawing/2014/main" id="{00000000-0008-0000-0500-0000CF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84" name="Text Box 184">
          <a:extLst>
            <a:ext uri="{FF2B5EF4-FFF2-40B4-BE49-F238E27FC236}">
              <a16:creationId xmlns:a16="http://schemas.microsoft.com/office/drawing/2014/main" id="{00000000-0008-0000-0500-0000D0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85" name="Text Box 185">
          <a:extLst>
            <a:ext uri="{FF2B5EF4-FFF2-40B4-BE49-F238E27FC236}">
              <a16:creationId xmlns:a16="http://schemas.microsoft.com/office/drawing/2014/main" id="{00000000-0008-0000-0500-0000D1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86" name="Text Box 186">
          <a:extLst>
            <a:ext uri="{FF2B5EF4-FFF2-40B4-BE49-F238E27FC236}">
              <a16:creationId xmlns:a16="http://schemas.microsoft.com/office/drawing/2014/main" id="{00000000-0008-0000-0500-0000D2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87" name="Text Box 187">
          <a:extLst>
            <a:ext uri="{FF2B5EF4-FFF2-40B4-BE49-F238E27FC236}">
              <a16:creationId xmlns:a16="http://schemas.microsoft.com/office/drawing/2014/main" id="{00000000-0008-0000-0500-0000D3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88" name="Text Box 188">
          <a:extLst>
            <a:ext uri="{FF2B5EF4-FFF2-40B4-BE49-F238E27FC236}">
              <a16:creationId xmlns:a16="http://schemas.microsoft.com/office/drawing/2014/main" id="{00000000-0008-0000-0500-0000D4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89" name="Text Box 189">
          <a:extLst>
            <a:ext uri="{FF2B5EF4-FFF2-40B4-BE49-F238E27FC236}">
              <a16:creationId xmlns:a16="http://schemas.microsoft.com/office/drawing/2014/main" id="{00000000-0008-0000-0500-0000D5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90" name="Text Box 190">
          <a:extLst>
            <a:ext uri="{FF2B5EF4-FFF2-40B4-BE49-F238E27FC236}">
              <a16:creationId xmlns:a16="http://schemas.microsoft.com/office/drawing/2014/main" id="{00000000-0008-0000-0500-0000D6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91" name="Text Box 191">
          <a:extLst>
            <a:ext uri="{FF2B5EF4-FFF2-40B4-BE49-F238E27FC236}">
              <a16:creationId xmlns:a16="http://schemas.microsoft.com/office/drawing/2014/main" id="{00000000-0008-0000-0500-0000D7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92" name="Text Box 192">
          <a:extLst>
            <a:ext uri="{FF2B5EF4-FFF2-40B4-BE49-F238E27FC236}">
              <a16:creationId xmlns:a16="http://schemas.microsoft.com/office/drawing/2014/main" id="{00000000-0008-0000-0500-0000D8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93" name="Text Box 193">
          <a:extLst>
            <a:ext uri="{FF2B5EF4-FFF2-40B4-BE49-F238E27FC236}">
              <a16:creationId xmlns:a16="http://schemas.microsoft.com/office/drawing/2014/main" id="{00000000-0008-0000-0500-0000D9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94" name="Text Box 194">
          <a:extLst>
            <a:ext uri="{FF2B5EF4-FFF2-40B4-BE49-F238E27FC236}">
              <a16:creationId xmlns:a16="http://schemas.microsoft.com/office/drawing/2014/main" id="{00000000-0008-0000-0500-0000DA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95" name="Text Box 195">
          <a:extLst>
            <a:ext uri="{FF2B5EF4-FFF2-40B4-BE49-F238E27FC236}">
              <a16:creationId xmlns:a16="http://schemas.microsoft.com/office/drawing/2014/main" id="{00000000-0008-0000-0500-0000DB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96" name="Text Box 196">
          <a:extLst>
            <a:ext uri="{FF2B5EF4-FFF2-40B4-BE49-F238E27FC236}">
              <a16:creationId xmlns:a16="http://schemas.microsoft.com/office/drawing/2014/main" id="{00000000-0008-0000-0500-0000DC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97" name="Text Box 197">
          <a:extLst>
            <a:ext uri="{FF2B5EF4-FFF2-40B4-BE49-F238E27FC236}">
              <a16:creationId xmlns:a16="http://schemas.microsoft.com/office/drawing/2014/main" id="{00000000-0008-0000-0500-0000DD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98" name="Text Box 198">
          <a:extLst>
            <a:ext uri="{FF2B5EF4-FFF2-40B4-BE49-F238E27FC236}">
              <a16:creationId xmlns:a16="http://schemas.microsoft.com/office/drawing/2014/main" id="{00000000-0008-0000-0500-0000DE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599" name="Text Box 199">
          <a:extLst>
            <a:ext uri="{FF2B5EF4-FFF2-40B4-BE49-F238E27FC236}">
              <a16:creationId xmlns:a16="http://schemas.microsoft.com/office/drawing/2014/main" id="{00000000-0008-0000-0500-0000DF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00" name="Text Box 200">
          <a:extLst>
            <a:ext uri="{FF2B5EF4-FFF2-40B4-BE49-F238E27FC236}">
              <a16:creationId xmlns:a16="http://schemas.microsoft.com/office/drawing/2014/main" id="{00000000-0008-0000-0500-0000E0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01" name="Text Box 201">
          <a:extLst>
            <a:ext uri="{FF2B5EF4-FFF2-40B4-BE49-F238E27FC236}">
              <a16:creationId xmlns:a16="http://schemas.microsoft.com/office/drawing/2014/main" id="{00000000-0008-0000-0500-0000E1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02" name="Text Box 202">
          <a:extLst>
            <a:ext uri="{FF2B5EF4-FFF2-40B4-BE49-F238E27FC236}">
              <a16:creationId xmlns:a16="http://schemas.microsoft.com/office/drawing/2014/main" id="{00000000-0008-0000-0500-0000E2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03" name="Text Box 203">
          <a:extLst>
            <a:ext uri="{FF2B5EF4-FFF2-40B4-BE49-F238E27FC236}">
              <a16:creationId xmlns:a16="http://schemas.microsoft.com/office/drawing/2014/main" id="{00000000-0008-0000-0500-0000E3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04" name="Text Box 204">
          <a:extLst>
            <a:ext uri="{FF2B5EF4-FFF2-40B4-BE49-F238E27FC236}">
              <a16:creationId xmlns:a16="http://schemas.microsoft.com/office/drawing/2014/main" id="{00000000-0008-0000-0500-0000E4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05" name="Text Box 205">
          <a:extLst>
            <a:ext uri="{FF2B5EF4-FFF2-40B4-BE49-F238E27FC236}">
              <a16:creationId xmlns:a16="http://schemas.microsoft.com/office/drawing/2014/main" id="{00000000-0008-0000-0500-0000E5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06" name="Text Box 206">
          <a:extLst>
            <a:ext uri="{FF2B5EF4-FFF2-40B4-BE49-F238E27FC236}">
              <a16:creationId xmlns:a16="http://schemas.microsoft.com/office/drawing/2014/main" id="{00000000-0008-0000-0500-0000E6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07" name="Text Box 207">
          <a:extLst>
            <a:ext uri="{FF2B5EF4-FFF2-40B4-BE49-F238E27FC236}">
              <a16:creationId xmlns:a16="http://schemas.microsoft.com/office/drawing/2014/main" id="{00000000-0008-0000-0500-0000E7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08" name="Text Box 208">
          <a:extLst>
            <a:ext uri="{FF2B5EF4-FFF2-40B4-BE49-F238E27FC236}">
              <a16:creationId xmlns:a16="http://schemas.microsoft.com/office/drawing/2014/main" id="{00000000-0008-0000-0500-0000E8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09" name="Text Box 209">
          <a:extLst>
            <a:ext uri="{FF2B5EF4-FFF2-40B4-BE49-F238E27FC236}">
              <a16:creationId xmlns:a16="http://schemas.microsoft.com/office/drawing/2014/main" id="{00000000-0008-0000-0500-0000E9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10" name="Text Box 210">
          <a:extLst>
            <a:ext uri="{FF2B5EF4-FFF2-40B4-BE49-F238E27FC236}">
              <a16:creationId xmlns:a16="http://schemas.microsoft.com/office/drawing/2014/main" id="{00000000-0008-0000-0500-0000EA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11" name="Text Box 211">
          <a:extLst>
            <a:ext uri="{FF2B5EF4-FFF2-40B4-BE49-F238E27FC236}">
              <a16:creationId xmlns:a16="http://schemas.microsoft.com/office/drawing/2014/main" id="{00000000-0008-0000-0500-0000EB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12" name="Text Box 212">
          <a:extLst>
            <a:ext uri="{FF2B5EF4-FFF2-40B4-BE49-F238E27FC236}">
              <a16:creationId xmlns:a16="http://schemas.microsoft.com/office/drawing/2014/main" id="{00000000-0008-0000-0500-0000EC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13" name="Text Box 213">
          <a:extLst>
            <a:ext uri="{FF2B5EF4-FFF2-40B4-BE49-F238E27FC236}">
              <a16:creationId xmlns:a16="http://schemas.microsoft.com/office/drawing/2014/main" id="{00000000-0008-0000-0500-0000ED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14" name="Text Box 214">
          <a:extLst>
            <a:ext uri="{FF2B5EF4-FFF2-40B4-BE49-F238E27FC236}">
              <a16:creationId xmlns:a16="http://schemas.microsoft.com/office/drawing/2014/main" id="{00000000-0008-0000-0500-0000EE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15" name="Text Box 215">
          <a:extLst>
            <a:ext uri="{FF2B5EF4-FFF2-40B4-BE49-F238E27FC236}">
              <a16:creationId xmlns:a16="http://schemas.microsoft.com/office/drawing/2014/main" id="{00000000-0008-0000-0500-0000EF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16" name="Text Box 216">
          <a:extLst>
            <a:ext uri="{FF2B5EF4-FFF2-40B4-BE49-F238E27FC236}">
              <a16:creationId xmlns:a16="http://schemas.microsoft.com/office/drawing/2014/main" id="{00000000-0008-0000-0500-0000F0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17" name="Text Box 217">
          <a:extLst>
            <a:ext uri="{FF2B5EF4-FFF2-40B4-BE49-F238E27FC236}">
              <a16:creationId xmlns:a16="http://schemas.microsoft.com/office/drawing/2014/main" id="{00000000-0008-0000-0500-0000F1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18" name="Text Box 218">
          <a:extLst>
            <a:ext uri="{FF2B5EF4-FFF2-40B4-BE49-F238E27FC236}">
              <a16:creationId xmlns:a16="http://schemas.microsoft.com/office/drawing/2014/main" id="{00000000-0008-0000-0500-0000F2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19" name="Text Box 219">
          <a:extLst>
            <a:ext uri="{FF2B5EF4-FFF2-40B4-BE49-F238E27FC236}">
              <a16:creationId xmlns:a16="http://schemas.microsoft.com/office/drawing/2014/main" id="{00000000-0008-0000-0500-0000F3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20" name="Text Box 220">
          <a:extLst>
            <a:ext uri="{FF2B5EF4-FFF2-40B4-BE49-F238E27FC236}">
              <a16:creationId xmlns:a16="http://schemas.microsoft.com/office/drawing/2014/main" id="{00000000-0008-0000-0500-0000F4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21" name="Text Box 221">
          <a:extLst>
            <a:ext uri="{FF2B5EF4-FFF2-40B4-BE49-F238E27FC236}">
              <a16:creationId xmlns:a16="http://schemas.microsoft.com/office/drawing/2014/main" id="{00000000-0008-0000-0500-0000F5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22" name="Text Box 222">
          <a:extLst>
            <a:ext uri="{FF2B5EF4-FFF2-40B4-BE49-F238E27FC236}">
              <a16:creationId xmlns:a16="http://schemas.microsoft.com/office/drawing/2014/main" id="{00000000-0008-0000-0500-0000F6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23" name="Text Box 223">
          <a:extLst>
            <a:ext uri="{FF2B5EF4-FFF2-40B4-BE49-F238E27FC236}">
              <a16:creationId xmlns:a16="http://schemas.microsoft.com/office/drawing/2014/main" id="{00000000-0008-0000-0500-0000F7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24" name="Text Box 224">
          <a:extLst>
            <a:ext uri="{FF2B5EF4-FFF2-40B4-BE49-F238E27FC236}">
              <a16:creationId xmlns:a16="http://schemas.microsoft.com/office/drawing/2014/main" id="{00000000-0008-0000-0500-0000F8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25" name="Text Box 225">
          <a:extLst>
            <a:ext uri="{FF2B5EF4-FFF2-40B4-BE49-F238E27FC236}">
              <a16:creationId xmlns:a16="http://schemas.microsoft.com/office/drawing/2014/main" id="{00000000-0008-0000-0500-0000F9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26" name="Text Box 226">
          <a:extLst>
            <a:ext uri="{FF2B5EF4-FFF2-40B4-BE49-F238E27FC236}">
              <a16:creationId xmlns:a16="http://schemas.microsoft.com/office/drawing/2014/main" id="{00000000-0008-0000-0500-0000FA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27" name="Text Box 227">
          <a:extLst>
            <a:ext uri="{FF2B5EF4-FFF2-40B4-BE49-F238E27FC236}">
              <a16:creationId xmlns:a16="http://schemas.microsoft.com/office/drawing/2014/main" id="{00000000-0008-0000-0500-0000FB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28" name="Text Box 228">
          <a:extLst>
            <a:ext uri="{FF2B5EF4-FFF2-40B4-BE49-F238E27FC236}">
              <a16:creationId xmlns:a16="http://schemas.microsoft.com/office/drawing/2014/main" id="{00000000-0008-0000-0500-0000FC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29" name="Text Box 229">
          <a:extLst>
            <a:ext uri="{FF2B5EF4-FFF2-40B4-BE49-F238E27FC236}">
              <a16:creationId xmlns:a16="http://schemas.microsoft.com/office/drawing/2014/main" id="{00000000-0008-0000-0500-0000FD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30" name="Text Box 230">
          <a:extLst>
            <a:ext uri="{FF2B5EF4-FFF2-40B4-BE49-F238E27FC236}">
              <a16:creationId xmlns:a16="http://schemas.microsoft.com/office/drawing/2014/main" id="{00000000-0008-0000-0500-0000FE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31" name="Text Box 231">
          <a:extLst>
            <a:ext uri="{FF2B5EF4-FFF2-40B4-BE49-F238E27FC236}">
              <a16:creationId xmlns:a16="http://schemas.microsoft.com/office/drawing/2014/main" id="{00000000-0008-0000-0500-0000FF15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32" name="Text Box 232">
          <a:extLst>
            <a:ext uri="{FF2B5EF4-FFF2-40B4-BE49-F238E27FC236}">
              <a16:creationId xmlns:a16="http://schemas.microsoft.com/office/drawing/2014/main" id="{00000000-0008-0000-0500-000000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33" name="Text Box 233">
          <a:extLst>
            <a:ext uri="{FF2B5EF4-FFF2-40B4-BE49-F238E27FC236}">
              <a16:creationId xmlns:a16="http://schemas.microsoft.com/office/drawing/2014/main" id="{00000000-0008-0000-0500-000001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34" name="Text Box 234">
          <a:extLst>
            <a:ext uri="{FF2B5EF4-FFF2-40B4-BE49-F238E27FC236}">
              <a16:creationId xmlns:a16="http://schemas.microsoft.com/office/drawing/2014/main" id="{00000000-0008-0000-0500-000002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35" name="Text Box 235">
          <a:extLst>
            <a:ext uri="{FF2B5EF4-FFF2-40B4-BE49-F238E27FC236}">
              <a16:creationId xmlns:a16="http://schemas.microsoft.com/office/drawing/2014/main" id="{00000000-0008-0000-0500-000003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36" name="Text Box 236">
          <a:extLst>
            <a:ext uri="{FF2B5EF4-FFF2-40B4-BE49-F238E27FC236}">
              <a16:creationId xmlns:a16="http://schemas.microsoft.com/office/drawing/2014/main" id="{00000000-0008-0000-0500-000004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37" name="Text Box 237">
          <a:extLst>
            <a:ext uri="{FF2B5EF4-FFF2-40B4-BE49-F238E27FC236}">
              <a16:creationId xmlns:a16="http://schemas.microsoft.com/office/drawing/2014/main" id="{00000000-0008-0000-0500-000005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38" name="Text Box 238">
          <a:extLst>
            <a:ext uri="{FF2B5EF4-FFF2-40B4-BE49-F238E27FC236}">
              <a16:creationId xmlns:a16="http://schemas.microsoft.com/office/drawing/2014/main" id="{00000000-0008-0000-0500-000006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39" name="Text Box 239">
          <a:extLst>
            <a:ext uri="{FF2B5EF4-FFF2-40B4-BE49-F238E27FC236}">
              <a16:creationId xmlns:a16="http://schemas.microsoft.com/office/drawing/2014/main" id="{00000000-0008-0000-0500-000007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40" name="Text Box 240">
          <a:extLst>
            <a:ext uri="{FF2B5EF4-FFF2-40B4-BE49-F238E27FC236}">
              <a16:creationId xmlns:a16="http://schemas.microsoft.com/office/drawing/2014/main" id="{00000000-0008-0000-0500-000008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41" name="Text Box 241">
          <a:extLst>
            <a:ext uri="{FF2B5EF4-FFF2-40B4-BE49-F238E27FC236}">
              <a16:creationId xmlns:a16="http://schemas.microsoft.com/office/drawing/2014/main" id="{00000000-0008-0000-0500-000009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42" name="Text Box 242">
          <a:extLst>
            <a:ext uri="{FF2B5EF4-FFF2-40B4-BE49-F238E27FC236}">
              <a16:creationId xmlns:a16="http://schemas.microsoft.com/office/drawing/2014/main" id="{00000000-0008-0000-0500-00000A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43" name="Text Box 243">
          <a:extLst>
            <a:ext uri="{FF2B5EF4-FFF2-40B4-BE49-F238E27FC236}">
              <a16:creationId xmlns:a16="http://schemas.microsoft.com/office/drawing/2014/main" id="{00000000-0008-0000-0500-00000B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44" name="Text Box 244">
          <a:extLst>
            <a:ext uri="{FF2B5EF4-FFF2-40B4-BE49-F238E27FC236}">
              <a16:creationId xmlns:a16="http://schemas.microsoft.com/office/drawing/2014/main" id="{00000000-0008-0000-0500-00000C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45" name="Text Box 245">
          <a:extLst>
            <a:ext uri="{FF2B5EF4-FFF2-40B4-BE49-F238E27FC236}">
              <a16:creationId xmlns:a16="http://schemas.microsoft.com/office/drawing/2014/main" id="{00000000-0008-0000-0500-00000D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46" name="Text Box 246">
          <a:extLst>
            <a:ext uri="{FF2B5EF4-FFF2-40B4-BE49-F238E27FC236}">
              <a16:creationId xmlns:a16="http://schemas.microsoft.com/office/drawing/2014/main" id="{00000000-0008-0000-0500-00000E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47" name="Text Box 247">
          <a:extLst>
            <a:ext uri="{FF2B5EF4-FFF2-40B4-BE49-F238E27FC236}">
              <a16:creationId xmlns:a16="http://schemas.microsoft.com/office/drawing/2014/main" id="{00000000-0008-0000-0500-00000F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48" name="Text Box 248">
          <a:extLst>
            <a:ext uri="{FF2B5EF4-FFF2-40B4-BE49-F238E27FC236}">
              <a16:creationId xmlns:a16="http://schemas.microsoft.com/office/drawing/2014/main" id="{00000000-0008-0000-0500-000010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49" name="Text Box 249">
          <a:extLst>
            <a:ext uri="{FF2B5EF4-FFF2-40B4-BE49-F238E27FC236}">
              <a16:creationId xmlns:a16="http://schemas.microsoft.com/office/drawing/2014/main" id="{00000000-0008-0000-0500-000011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50" name="Text Box 250">
          <a:extLst>
            <a:ext uri="{FF2B5EF4-FFF2-40B4-BE49-F238E27FC236}">
              <a16:creationId xmlns:a16="http://schemas.microsoft.com/office/drawing/2014/main" id="{00000000-0008-0000-0500-000012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51" name="Text Box 251">
          <a:extLst>
            <a:ext uri="{FF2B5EF4-FFF2-40B4-BE49-F238E27FC236}">
              <a16:creationId xmlns:a16="http://schemas.microsoft.com/office/drawing/2014/main" id="{00000000-0008-0000-0500-000013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52" name="Text Box 252">
          <a:extLst>
            <a:ext uri="{FF2B5EF4-FFF2-40B4-BE49-F238E27FC236}">
              <a16:creationId xmlns:a16="http://schemas.microsoft.com/office/drawing/2014/main" id="{00000000-0008-0000-0500-000014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53" name="Text Box 253">
          <a:extLst>
            <a:ext uri="{FF2B5EF4-FFF2-40B4-BE49-F238E27FC236}">
              <a16:creationId xmlns:a16="http://schemas.microsoft.com/office/drawing/2014/main" id="{00000000-0008-0000-0500-000015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54" name="Text Box 254">
          <a:extLst>
            <a:ext uri="{FF2B5EF4-FFF2-40B4-BE49-F238E27FC236}">
              <a16:creationId xmlns:a16="http://schemas.microsoft.com/office/drawing/2014/main" id="{00000000-0008-0000-0500-000016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55" name="Text Box 255">
          <a:extLst>
            <a:ext uri="{FF2B5EF4-FFF2-40B4-BE49-F238E27FC236}">
              <a16:creationId xmlns:a16="http://schemas.microsoft.com/office/drawing/2014/main" id="{00000000-0008-0000-0500-000017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56" name="Text Box 256">
          <a:extLst>
            <a:ext uri="{FF2B5EF4-FFF2-40B4-BE49-F238E27FC236}">
              <a16:creationId xmlns:a16="http://schemas.microsoft.com/office/drawing/2014/main" id="{00000000-0008-0000-0500-000018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57" name="Text Box 257">
          <a:extLst>
            <a:ext uri="{FF2B5EF4-FFF2-40B4-BE49-F238E27FC236}">
              <a16:creationId xmlns:a16="http://schemas.microsoft.com/office/drawing/2014/main" id="{00000000-0008-0000-0500-000019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58" name="Text Box 258">
          <a:extLst>
            <a:ext uri="{FF2B5EF4-FFF2-40B4-BE49-F238E27FC236}">
              <a16:creationId xmlns:a16="http://schemas.microsoft.com/office/drawing/2014/main" id="{00000000-0008-0000-0500-00001A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59" name="Text Box 259">
          <a:extLst>
            <a:ext uri="{FF2B5EF4-FFF2-40B4-BE49-F238E27FC236}">
              <a16:creationId xmlns:a16="http://schemas.microsoft.com/office/drawing/2014/main" id="{00000000-0008-0000-0500-00001B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60" name="Text Box 260">
          <a:extLst>
            <a:ext uri="{FF2B5EF4-FFF2-40B4-BE49-F238E27FC236}">
              <a16:creationId xmlns:a16="http://schemas.microsoft.com/office/drawing/2014/main" id="{00000000-0008-0000-0500-00001C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61" name="Text Box 261">
          <a:extLst>
            <a:ext uri="{FF2B5EF4-FFF2-40B4-BE49-F238E27FC236}">
              <a16:creationId xmlns:a16="http://schemas.microsoft.com/office/drawing/2014/main" id="{00000000-0008-0000-0500-00001D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62" name="Text Box 262">
          <a:extLst>
            <a:ext uri="{FF2B5EF4-FFF2-40B4-BE49-F238E27FC236}">
              <a16:creationId xmlns:a16="http://schemas.microsoft.com/office/drawing/2014/main" id="{00000000-0008-0000-0500-00001E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63" name="Text Box 263">
          <a:extLst>
            <a:ext uri="{FF2B5EF4-FFF2-40B4-BE49-F238E27FC236}">
              <a16:creationId xmlns:a16="http://schemas.microsoft.com/office/drawing/2014/main" id="{00000000-0008-0000-0500-00001F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64" name="Text Box 264">
          <a:extLst>
            <a:ext uri="{FF2B5EF4-FFF2-40B4-BE49-F238E27FC236}">
              <a16:creationId xmlns:a16="http://schemas.microsoft.com/office/drawing/2014/main" id="{00000000-0008-0000-0500-000020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65" name="Text Box 265">
          <a:extLst>
            <a:ext uri="{FF2B5EF4-FFF2-40B4-BE49-F238E27FC236}">
              <a16:creationId xmlns:a16="http://schemas.microsoft.com/office/drawing/2014/main" id="{00000000-0008-0000-0500-000021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66" name="Text Box 266">
          <a:extLst>
            <a:ext uri="{FF2B5EF4-FFF2-40B4-BE49-F238E27FC236}">
              <a16:creationId xmlns:a16="http://schemas.microsoft.com/office/drawing/2014/main" id="{00000000-0008-0000-0500-000022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67" name="Text Box 267">
          <a:extLst>
            <a:ext uri="{FF2B5EF4-FFF2-40B4-BE49-F238E27FC236}">
              <a16:creationId xmlns:a16="http://schemas.microsoft.com/office/drawing/2014/main" id="{00000000-0008-0000-0500-000023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68" name="Text Box 268">
          <a:extLst>
            <a:ext uri="{FF2B5EF4-FFF2-40B4-BE49-F238E27FC236}">
              <a16:creationId xmlns:a16="http://schemas.microsoft.com/office/drawing/2014/main" id="{00000000-0008-0000-0500-000024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69" name="Text Box 269">
          <a:extLst>
            <a:ext uri="{FF2B5EF4-FFF2-40B4-BE49-F238E27FC236}">
              <a16:creationId xmlns:a16="http://schemas.microsoft.com/office/drawing/2014/main" id="{00000000-0008-0000-0500-000025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70" name="Text Box 270">
          <a:extLst>
            <a:ext uri="{FF2B5EF4-FFF2-40B4-BE49-F238E27FC236}">
              <a16:creationId xmlns:a16="http://schemas.microsoft.com/office/drawing/2014/main" id="{00000000-0008-0000-0500-000026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71" name="Text Box 271">
          <a:extLst>
            <a:ext uri="{FF2B5EF4-FFF2-40B4-BE49-F238E27FC236}">
              <a16:creationId xmlns:a16="http://schemas.microsoft.com/office/drawing/2014/main" id="{00000000-0008-0000-0500-000027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72" name="Text Box 272">
          <a:extLst>
            <a:ext uri="{FF2B5EF4-FFF2-40B4-BE49-F238E27FC236}">
              <a16:creationId xmlns:a16="http://schemas.microsoft.com/office/drawing/2014/main" id="{00000000-0008-0000-0500-000028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73" name="Text Box 273">
          <a:extLst>
            <a:ext uri="{FF2B5EF4-FFF2-40B4-BE49-F238E27FC236}">
              <a16:creationId xmlns:a16="http://schemas.microsoft.com/office/drawing/2014/main" id="{00000000-0008-0000-0500-000029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74" name="Text Box 274">
          <a:extLst>
            <a:ext uri="{FF2B5EF4-FFF2-40B4-BE49-F238E27FC236}">
              <a16:creationId xmlns:a16="http://schemas.microsoft.com/office/drawing/2014/main" id="{00000000-0008-0000-0500-00002A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75" name="Text Box 275">
          <a:extLst>
            <a:ext uri="{FF2B5EF4-FFF2-40B4-BE49-F238E27FC236}">
              <a16:creationId xmlns:a16="http://schemas.microsoft.com/office/drawing/2014/main" id="{00000000-0008-0000-0500-00002B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76" name="Text Box 276">
          <a:extLst>
            <a:ext uri="{FF2B5EF4-FFF2-40B4-BE49-F238E27FC236}">
              <a16:creationId xmlns:a16="http://schemas.microsoft.com/office/drawing/2014/main" id="{00000000-0008-0000-0500-00002C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77" name="Text Box 277">
          <a:extLst>
            <a:ext uri="{FF2B5EF4-FFF2-40B4-BE49-F238E27FC236}">
              <a16:creationId xmlns:a16="http://schemas.microsoft.com/office/drawing/2014/main" id="{00000000-0008-0000-0500-00002D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78" name="Text Box 278">
          <a:extLst>
            <a:ext uri="{FF2B5EF4-FFF2-40B4-BE49-F238E27FC236}">
              <a16:creationId xmlns:a16="http://schemas.microsoft.com/office/drawing/2014/main" id="{00000000-0008-0000-0500-00002E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79" name="Text Box 279">
          <a:extLst>
            <a:ext uri="{FF2B5EF4-FFF2-40B4-BE49-F238E27FC236}">
              <a16:creationId xmlns:a16="http://schemas.microsoft.com/office/drawing/2014/main" id="{00000000-0008-0000-0500-00002F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80" name="Text Box 280">
          <a:extLst>
            <a:ext uri="{FF2B5EF4-FFF2-40B4-BE49-F238E27FC236}">
              <a16:creationId xmlns:a16="http://schemas.microsoft.com/office/drawing/2014/main" id="{00000000-0008-0000-0500-000030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81" name="Text Box 281">
          <a:extLst>
            <a:ext uri="{FF2B5EF4-FFF2-40B4-BE49-F238E27FC236}">
              <a16:creationId xmlns:a16="http://schemas.microsoft.com/office/drawing/2014/main" id="{00000000-0008-0000-0500-000031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82" name="Text Box 282">
          <a:extLst>
            <a:ext uri="{FF2B5EF4-FFF2-40B4-BE49-F238E27FC236}">
              <a16:creationId xmlns:a16="http://schemas.microsoft.com/office/drawing/2014/main" id="{00000000-0008-0000-0500-000032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83" name="Text Box 283">
          <a:extLst>
            <a:ext uri="{FF2B5EF4-FFF2-40B4-BE49-F238E27FC236}">
              <a16:creationId xmlns:a16="http://schemas.microsoft.com/office/drawing/2014/main" id="{00000000-0008-0000-0500-000033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84" name="Text Box 284">
          <a:extLst>
            <a:ext uri="{FF2B5EF4-FFF2-40B4-BE49-F238E27FC236}">
              <a16:creationId xmlns:a16="http://schemas.microsoft.com/office/drawing/2014/main" id="{00000000-0008-0000-0500-000034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85" name="Text Box 285">
          <a:extLst>
            <a:ext uri="{FF2B5EF4-FFF2-40B4-BE49-F238E27FC236}">
              <a16:creationId xmlns:a16="http://schemas.microsoft.com/office/drawing/2014/main" id="{00000000-0008-0000-0500-000035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86" name="Text Box 286">
          <a:extLst>
            <a:ext uri="{FF2B5EF4-FFF2-40B4-BE49-F238E27FC236}">
              <a16:creationId xmlns:a16="http://schemas.microsoft.com/office/drawing/2014/main" id="{00000000-0008-0000-0500-000036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87" name="Text Box 287">
          <a:extLst>
            <a:ext uri="{FF2B5EF4-FFF2-40B4-BE49-F238E27FC236}">
              <a16:creationId xmlns:a16="http://schemas.microsoft.com/office/drawing/2014/main" id="{00000000-0008-0000-0500-000037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88" name="Text Box 288">
          <a:extLst>
            <a:ext uri="{FF2B5EF4-FFF2-40B4-BE49-F238E27FC236}">
              <a16:creationId xmlns:a16="http://schemas.microsoft.com/office/drawing/2014/main" id="{00000000-0008-0000-0500-000038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89" name="Text Box 289">
          <a:extLst>
            <a:ext uri="{FF2B5EF4-FFF2-40B4-BE49-F238E27FC236}">
              <a16:creationId xmlns:a16="http://schemas.microsoft.com/office/drawing/2014/main" id="{00000000-0008-0000-0500-000039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90" name="Text Box 290">
          <a:extLst>
            <a:ext uri="{FF2B5EF4-FFF2-40B4-BE49-F238E27FC236}">
              <a16:creationId xmlns:a16="http://schemas.microsoft.com/office/drawing/2014/main" id="{00000000-0008-0000-0500-00003A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91" name="Text Box 291">
          <a:extLst>
            <a:ext uri="{FF2B5EF4-FFF2-40B4-BE49-F238E27FC236}">
              <a16:creationId xmlns:a16="http://schemas.microsoft.com/office/drawing/2014/main" id="{00000000-0008-0000-0500-00003B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92" name="Text Box 292">
          <a:extLst>
            <a:ext uri="{FF2B5EF4-FFF2-40B4-BE49-F238E27FC236}">
              <a16:creationId xmlns:a16="http://schemas.microsoft.com/office/drawing/2014/main" id="{00000000-0008-0000-0500-00003C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93" name="Text Box 293">
          <a:extLst>
            <a:ext uri="{FF2B5EF4-FFF2-40B4-BE49-F238E27FC236}">
              <a16:creationId xmlns:a16="http://schemas.microsoft.com/office/drawing/2014/main" id="{00000000-0008-0000-0500-00003D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94" name="Text Box 294">
          <a:extLst>
            <a:ext uri="{FF2B5EF4-FFF2-40B4-BE49-F238E27FC236}">
              <a16:creationId xmlns:a16="http://schemas.microsoft.com/office/drawing/2014/main" id="{00000000-0008-0000-0500-00003E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95" name="Text Box 295">
          <a:extLst>
            <a:ext uri="{FF2B5EF4-FFF2-40B4-BE49-F238E27FC236}">
              <a16:creationId xmlns:a16="http://schemas.microsoft.com/office/drawing/2014/main" id="{00000000-0008-0000-0500-00003F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96" name="Text Box 296">
          <a:extLst>
            <a:ext uri="{FF2B5EF4-FFF2-40B4-BE49-F238E27FC236}">
              <a16:creationId xmlns:a16="http://schemas.microsoft.com/office/drawing/2014/main" id="{00000000-0008-0000-0500-000040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97" name="Text Box 297">
          <a:extLst>
            <a:ext uri="{FF2B5EF4-FFF2-40B4-BE49-F238E27FC236}">
              <a16:creationId xmlns:a16="http://schemas.microsoft.com/office/drawing/2014/main" id="{00000000-0008-0000-0500-000041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98" name="Text Box 298">
          <a:extLst>
            <a:ext uri="{FF2B5EF4-FFF2-40B4-BE49-F238E27FC236}">
              <a16:creationId xmlns:a16="http://schemas.microsoft.com/office/drawing/2014/main" id="{00000000-0008-0000-0500-000042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699" name="Text Box 299">
          <a:extLst>
            <a:ext uri="{FF2B5EF4-FFF2-40B4-BE49-F238E27FC236}">
              <a16:creationId xmlns:a16="http://schemas.microsoft.com/office/drawing/2014/main" id="{00000000-0008-0000-0500-000043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00" name="Text Box 300">
          <a:extLst>
            <a:ext uri="{FF2B5EF4-FFF2-40B4-BE49-F238E27FC236}">
              <a16:creationId xmlns:a16="http://schemas.microsoft.com/office/drawing/2014/main" id="{00000000-0008-0000-0500-000044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01" name="Text Box 301">
          <a:extLst>
            <a:ext uri="{FF2B5EF4-FFF2-40B4-BE49-F238E27FC236}">
              <a16:creationId xmlns:a16="http://schemas.microsoft.com/office/drawing/2014/main" id="{00000000-0008-0000-0500-000045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02" name="Text Box 302">
          <a:extLst>
            <a:ext uri="{FF2B5EF4-FFF2-40B4-BE49-F238E27FC236}">
              <a16:creationId xmlns:a16="http://schemas.microsoft.com/office/drawing/2014/main" id="{00000000-0008-0000-0500-000046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03" name="Text Box 303">
          <a:extLst>
            <a:ext uri="{FF2B5EF4-FFF2-40B4-BE49-F238E27FC236}">
              <a16:creationId xmlns:a16="http://schemas.microsoft.com/office/drawing/2014/main" id="{00000000-0008-0000-0500-000047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04" name="Text Box 304">
          <a:extLst>
            <a:ext uri="{FF2B5EF4-FFF2-40B4-BE49-F238E27FC236}">
              <a16:creationId xmlns:a16="http://schemas.microsoft.com/office/drawing/2014/main" id="{00000000-0008-0000-0500-000048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05" name="Text Box 305">
          <a:extLst>
            <a:ext uri="{FF2B5EF4-FFF2-40B4-BE49-F238E27FC236}">
              <a16:creationId xmlns:a16="http://schemas.microsoft.com/office/drawing/2014/main" id="{00000000-0008-0000-0500-000049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06" name="Text Box 306">
          <a:extLst>
            <a:ext uri="{FF2B5EF4-FFF2-40B4-BE49-F238E27FC236}">
              <a16:creationId xmlns:a16="http://schemas.microsoft.com/office/drawing/2014/main" id="{00000000-0008-0000-0500-00004A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07" name="Text Box 307">
          <a:extLst>
            <a:ext uri="{FF2B5EF4-FFF2-40B4-BE49-F238E27FC236}">
              <a16:creationId xmlns:a16="http://schemas.microsoft.com/office/drawing/2014/main" id="{00000000-0008-0000-0500-00004B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08" name="Text Box 308">
          <a:extLst>
            <a:ext uri="{FF2B5EF4-FFF2-40B4-BE49-F238E27FC236}">
              <a16:creationId xmlns:a16="http://schemas.microsoft.com/office/drawing/2014/main" id="{00000000-0008-0000-0500-00004C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09" name="Text Box 309">
          <a:extLst>
            <a:ext uri="{FF2B5EF4-FFF2-40B4-BE49-F238E27FC236}">
              <a16:creationId xmlns:a16="http://schemas.microsoft.com/office/drawing/2014/main" id="{00000000-0008-0000-0500-00004D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10" name="Text Box 310">
          <a:extLst>
            <a:ext uri="{FF2B5EF4-FFF2-40B4-BE49-F238E27FC236}">
              <a16:creationId xmlns:a16="http://schemas.microsoft.com/office/drawing/2014/main" id="{00000000-0008-0000-0500-00004E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11" name="Text Box 311">
          <a:extLst>
            <a:ext uri="{FF2B5EF4-FFF2-40B4-BE49-F238E27FC236}">
              <a16:creationId xmlns:a16="http://schemas.microsoft.com/office/drawing/2014/main" id="{00000000-0008-0000-0500-00004F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12" name="Text Box 312">
          <a:extLst>
            <a:ext uri="{FF2B5EF4-FFF2-40B4-BE49-F238E27FC236}">
              <a16:creationId xmlns:a16="http://schemas.microsoft.com/office/drawing/2014/main" id="{00000000-0008-0000-0500-000050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13" name="Text Box 313">
          <a:extLst>
            <a:ext uri="{FF2B5EF4-FFF2-40B4-BE49-F238E27FC236}">
              <a16:creationId xmlns:a16="http://schemas.microsoft.com/office/drawing/2014/main" id="{00000000-0008-0000-0500-000051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14" name="Text Box 314">
          <a:extLst>
            <a:ext uri="{FF2B5EF4-FFF2-40B4-BE49-F238E27FC236}">
              <a16:creationId xmlns:a16="http://schemas.microsoft.com/office/drawing/2014/main" id="{00000000-0008-0000-0500-000052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15" name="Text Box 315">
          <a:extLst>
            <a:ext uri="{FF2B5EF4-FFF2-40B4-BE49-F238E27FC236}">
              <a16:creationId xmlns:a16="http://schemas.microsoft.com/office/drawing/2014/main" id="{00000000-0008-0000-0500-000053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16" name="Text Box 316">
          <a:extLst>
            <a:ext uri="{FF2B5EF4-FFF2-40B4-BE49-F238E27FC236}">
              <a16:creationId xmlns:a16="http://schemas.microsoft.com/office/drawing/2014/main" id="{00000000-0008-0000-0500-000054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17" name="Text Box 317">
          <a:extLst>
            <a:ext uri="{FF2B5EF4-FFF2-40B4-BE49-F238E27FC236}">
              <a16:creationId xmlns:a16="http://schemas.microsoft.com/office/drawing/2014/main" id="{00000000-0008-0000-0500-000055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18" name="Text Box 318">
          <a:extLst>
            <a:ext uri="{FF2B5EF4-FFF2-40B4-BE49-F238E27FC236}">
              <a16:creationId xmlns:a16="http://schemas.microsoft.com/office/drawing/2014/main" id="{00000000-0008-0000-0500-000056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19" name="Text Box 319">
          <a:extLst>
            <a:ext uri="{FF2B5EF4-FFF2-40B4-BE49-F238E27FC236}">
              <a16:creationId xmlns:a16="http://schemas.microsoft.com/office/drawing/2014/main" id="{00000000-0008-0000-0500-000057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20" name="Text Box 320">
          <a:extLst>
            <a:ext uri="{FF2B5EF4-FFF2-40B4-BE49-F238E27FC236}">
              <a16:creationId xmlns:a16="http://schemas.microsoft.com/office/drawing/2014/main" id="{00000000-0008-0000-0500-000058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21" name="Text Box 321">
          <a:extLst>
            <a:ext uri="{FF2B5EF4-FFF2-40B4-BE49-F238E27FC236}">
              <a16:creationId xmlns:a16="http://schemas.microsoft.com/office/drawing/2014/main" id="{00000000-0008-0000-0500-000059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22" name="Text Box 322">
          <a:extLst>
            <a:ext uri="{FF2B5EF4-FFF2-40B4-BE49-F238E27FC236}">
              <a16:creationId xmlns:a16="http://schemas.microsoft.com/office/drawing/2014/main" id="{00000000-0008-0000-0500-00005A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23" name="Text Box 323">
          <a:extLst>
            <a:ext uri="{FF2B5EF4-FFF2-40B4-BE49-F238E27FC236}">
              <a16:creationId xmlns:a16="http://schemas.microsoft.com/office/drawing/2014/main" id="{00000000-0008-0000-0500-00005B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24" name="Text Box 324">
          <a:extLst>
            <a:ext uri="{FF2B5EF4-FFF2-40B4-BE49-F238E27FC236}">
              <a16:creationId xmlns:a16="http://schemas.microsoft.com/office/drawing/2014/main" id="{00000000-0008-0000-0500-00005C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25" name="Text Box 325">
          <a:extLst>
            <a:ext uri="{FF2B5EF4-FFF2-40B4-BE49-F238E27FC236}">
              <a16:creationId xmlns:a16="http://schemas.microsoft.com/office/drawing/2014/main" id="{00000000-0008-0000-0500-00005D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26" name="Text Box 326">
          <a:extLst>
            <a:ext uri="{FF2B5EF4-FFF2-40B4-BE49-F238E27FC236}">
              <a16:creationId xmlns:a16="http://schemas.microsoft.com/office/drawing/2014/main" id="{00000000-0008-0000-0500-00005E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27" name="Text Box 327">
          <a:extLst>
            <a:ext uri="{FF2B5EF4-FFF2-40B4-BE49-F238E27FC236}">
              <a16:creationId xmlns:a16="http://schemas.microsoft.com/office/drawing/2014/main" id="{00000000-0008-0000-0500-00005F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28" name="Text Box 328">
          <a:extLst>
            <a:ext uri="{FF2B5EF4-FFF2-40B4-BE49-F238E27FC236}">
              <a16:creationId xmlns:a16="http://schemas.microsoft.com/office/drawing/2014/main" id="{00000000-0008-0000-0500-000060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29" name="Text Box 329">
          <a:extLst>
            <a:ext uri="{FF2B5EF4-FFF2-40B4-BE49-F238E27FC236}">
              <a16:creationId xmlns:a16="http://schemas.microsoft.com/office/drawing/2014/main" id="{00000000-0008-0000-0500-000061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30" name="Text Box 330">
          <a:extLst>
            <a:ext uri="{FF2B5EF4-FFF2-40B4-BE49-F238E27FC236}">
              <a16:creationId xmlns:a16="http://schemas.microsoft.com/office/drawing/2014/main" id="{00000000-0008-0000-0500-000062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31" name="Text Box 331">
          <a:extLst>
            <a:ext uri="{FF2B5EF4-FFF2-40B4-BE49-F238E27FC236}">
              <a16:creationId xmlns:a16="http://schemas.microsoft.com/office/drawing/2014/main" id="{00000000-0008-0000-0500-000063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32" name="Text Box 332">
          <a:extLst>
            <a:ext uri="{FF2B5EF4-FFF2-40B4-BE49-F238E27FC236}">
              <a16:creationId xmlns:a16="http://schemas.microsoft.com/office/drawing/2014/main" id="{00000000-0008-0000-0500-000064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33" name="Text Box 333">
          <a:extLst>
            <a:ext uri="{FF2B5EF4-FFF2-40B4-BE49-F238E27FC236}">
              <a16:creationId xmlns:a16="http://schemas.microsoft.com/office/drawing/2014/main" id="{00000000-0008-0000-0500-000065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34" name="Text Box 334">
          <a:extLst>
            <a:ext uri="{FF2B5EF4-FFF2-40B4-BE49-F238E27FC236}">
              <a16:creationId xmlns:a16="http://schemas.microsoft.com/office/drawing/2014/main" id="{00000000-0008-0000-0500-000066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35" name="Text Box 335">
          <a:extLst>
            <a:ext uri="{FF2B5EF4-FFF2-40B4-BE49-F238E27FC236}">
              <a16:creationId xmlns:a16="http://schemas.microsoft.com/office/drawing/2014/main" id="{00000000-0008-0000-0500-000067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36" name="Text Box 336">
          <a:extLst>
            <a:ext uri="{FF2B5EF4-FFF2-40B4-BE49-F238E27FC236}">
              <a16:creationId xmlns:a16="http://schemas.microsoft.com/office/drawing/2014/main" id="{00000000-0008-0000-0500-000068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37" name="Text Box 337">
          <a:extLst>
            <a:ext uri="{FF2B5EF4-FFF2-40B4-BE49-F238E27FC236}">
              <a16:creationId xmlns:a16="http://schemas.microsoft.com/office/drawing/2014/main" id="{00000000-0008-0000-0500-000069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38" name="Text Box 338">
          <a:extLst>
            <a:ext uri="{FF2B5EF4-FFF2-40B4-BE49-F238E27FC236}">
              <a16:creationId xmlns:a16="http://schemas.microsoft.com/office/drawing/2014/main" id="{00000000-0008-0000-0500-00006A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39" name="Text Box 339">
          <a:extLst>
            <a:ext uri="{FF2B5EF4-FFF2-40B4-BE49-F238E27FC236}">
              <a16:creationId xmlns:a16="http://schemas.microsoft.com/office/drawing/2014/main" id="{00000000-0008-0000-0500-00006B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40" name="Text Box 340">
          <a:extLst>
            <a:ext uri="{FF2B5EF4-FFF2-40B4-BE49-F238E27FC236}">
              <a16:creationId xmlns:a16="http://schemas.microsoft.com/office/drawing/2014/main" id="{00000000-0008-0000-0500-00006C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41" name="Text Box 341">
          <a:extLst>
            <a:ext uri="{FF2B5EF4-FFF2-40B4-BE49-F238E27FC236}">
              <a16:creationId xmlns:a16="http://schemas.microsoft.com/office/drawing/2014/main" id="{00000000-0008-0000-0500-00006D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42" name="Text Box 342">
          <a:extLst>
            <a:ext uri="{FF2B5EF4-FFF2-40B4-BE49-F238E27FC236}">
              <a16:creationId xmlns:a16="http://schemas.microsoft.com/office/drawing/2014/main" id="{00000000-0008-0000-0500-00006E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43" name="Text Box 343">
          <a:extLst>
            <a:ext uri="{FF2B5EF4-FFF2-40B4-BE49-F238E27FC236}">
              <a16:creationId xmlns:a16="http://schemas.microsoft.com/office/drawing/2014/main" id="{00000000-0008-0000-0500-00006F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44" name="Text Box 344">
          <a:extLst>
            <a:ext uri="{FF2B5EF4-FFF2-40B4-BE49-F238E27FC236}">
              <a16:creationId xmlns:a16="http://schemas.microsoft.com/office/drawing/2014/main" id="{00000000-0008-0000-0500-000070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45" name="Text Box 345">
          <a:extLst>
            <a:ext uri="{FF2B5EF4-FFF2-40B4-BE49-F238E27FC236}">
              <a16:creationId xmlns:a16="http://schemas.microsoft.com/office/drawing/2014/main" id="{00000000-0008-0000-0500-000071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46" name="Text Box 346">
          <a:extLst>
            <a:ext uri="{FF2B5EF4-FFF2-40B4-BE49-F238E27FC236}">
              <a16:creationId xmlns:a16="http://schemas.microsoft.com/office/drawing/2014/main" id="{00000000-0008-0000-0500-000072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47" name="Text Box 347">
          <a:extLst>
            <a:ext uri="{FF2B5EF4-FFF2-40B4-BE49-F238E27FC236}">
              <a16:creationId xmlns:a16="http://schemas.microsoft.com/office/drawing/2014/main" id="{00000000-0008-0000-0500-000073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48" name="Text Box 348">
          <a:extLst>
            <a:ext uri="{FF2B5EF4-FFF2-40B4-BE49-F238E27FC236}">
              <a16:creationId xmlns:a16="http://schemas.microsoft.com/office/drawing/2014/main" id="{00000000-0008-0000-0500-000074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49" name="Text Box 349">
          <a:extLst>
            <a:ext uri="{FF2B5EF4-FFF2-40B4-BE49-F238E27FC236}">
              <a16:creationId xmlns:a16="http://schemas.microsoft.com/office/drawing/2014/main" id="{00000000-0008-0000-0500-000075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50" name="Text Box 350">
          <a:extLst>
            <a:ext uri="{FF2B5EF4-FFF2-40B4-BE49-F238E27FC236}">
              <a16:creationId xmlns:a16="http://schemas.microsoft.com/office/drawing/2014/main" id="{00000000-0008-0000-0500-000076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51" name="Text Box 351">
          <a:extLst>
            <a:ext uri="{FF2B5EF4-FFF2-40B4-BE49-F238E27FC236}">
              <a16:creationId xmlns:a16="http://schemas.microsoft.com/office/drawing/2014/main" id="{00000000-0008-0000-0500-000077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52" name="Text Box 352">
          <a:extLst>
            <a:ext uri="{FF2B5EF4-FFF2-40B4-BE49-F238E27FC236}">
              <a16:creationId xmlns:a16="http://schemas.microsoft.com/office/drawing/2014/main" id="{00000000-0008-0000-0500-000078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53" name="Text Box 353">
          <a:extLst>
            <a:ext uri="{FF2B5EF4-FFF2-40B4-BE49-F238E27FC236}">
              <a16:creationId xmlns:a16="http://schemas.microsoft.com/office/drawing/2014/main" id="{00000000-0008-0000-0500-000079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54" name="Text Box 354">
          <a:extLst>
            <a:ext uri="{FF2B5EF4-FFF2-40B4-BE49-F238E27FC236}">
              <a16:creationId xmlns:a16="http://schemas.microsoft.com/office/drawing/2014/main" id="{00000000-0008-0000-0500-00007A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55" name="Text Box 355">
          <a:extLst>
            <a:ext uri="{FF2B5EF4-FFF2-40B4-BE49-F238E27FC236}">
              <a16:creationId xmlns:a16="http://schemas.microsoft.com/office/drawing/2014/main" id="{00000000-0008-0000-0500-00007B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56" name="Text Box 356">
          <a:extLst>
            <a:ext uri="{FF2B5EF4-FFF2-40B4-BE49-F238E27FC236}">
              <a16:creationId xmlns:a16="http://schemas.microsoft.com/office/drawing/2014/main" id="{00000000-0008-0000-0500-00007C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57" name="Text Box 357">
          <a:extLst>
            <a:ext uri="{FF2B5EF4-FFF2-40B4-BE49-F238E27FC236}">
              <a16:creationId xmlns:a16="http://schemas.microsoft.com/office/drawing/2014/main" id="{00000000-0008-0000-0500-00007D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58" name="Text Box 358">
          <a:extLst>
            <a:ext uri="{FF2B5EF4-FFF2-40B4-BE49-F238E27FC236}">
              <a16:creationId xmlns:a16="http://schemas.microsoft.com/office/drawing/2014/main" id="{00000000-0008-0000-0500-00007E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59" name="Text Box 359">
          <a:extLst>
            <a:ext uri="{FF2B5EF4-FFF2-40B4-BE49-F238E27FC236}">
              <a16:creationId xmlns:a16="http://schemas.microsoft.com/office/drawing/2014/main" id="{00000000-0008-0000-0500-00007F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60" name="Text Box 360">
          <a:extLst>
            <a:ext uri="{FF2B5EF4-FFF2-40B4-BE49-F238E27FC236}">
              <a16:creationId xmlns:a16="http://schemas.microsoft.com/office/drawing/2014/main" id="{00000000-0008-0000-0500-000080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61" name="Text Box 361">
          <a:extLst>
            <a:ext uri="{FF2B5EF4-FFF2-40B4-BE49-F238E27FC236}">
              <a16:creationId xmlns:a16="http://schemas.microsoft.com/office/drawing/2014/main" id="{00000000-0008-0000-0500-000081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62" name="Text Box 362">
          <a:extLst>
            <a:ext uri="{FF2B5EF4-FFF2-40B4-BE49-F238E27FC236}">
              <a16:creationId xmlns:a16="http://schemas.microsoft.com/office/drawing/2014/main" id="{00000000-0008-0000-0500-000082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63" name="Text Box 363">
          <a:extLst>
            <a:ext uri="{FF2B5EF4-FFF2-40B4-BE49-F238E27FC236}">
              <a16:creationId xmlns:a16="http://schemas.microsoft.com/office/drawing/2014/main" id="{00000000-0008-0000-0500-000083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64" name="Text Box 364">
          <a:extLst>
            <a:ext uri="{FF2B5EF4-FFF2-40B4-BE49-F238E27FC236}">
              <a16:creationId xmlns:a16="http://schemas.microsoft.com/office/drawing/2014/main" id="{00000000-0008-0000-0500-000084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65" name="Text Box 365">
          <a:extLst>
            <a:ext uri="{FF2B5EF4-FFF2-40B4-BE49-F238E27FC236}">
              <a16:creationId xmlns:a16="http://schemas.microsoft.com/office/drawing/2014/main" id="{00000000-0008-0000-0500-000085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66" name="Text Box 366">
          <a:extLst>
            <a:ext uri="{FF2B5EF4-FFF2-40B4-BE49-F238E27FC236}">
              <a16:creationId xmlns:a16="http://schemas.microsoft.com/office/drawing/2014/main" id="{00000000-0008-0000-0500-000086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67" name="Text Box 367">
          <a:extLst>
            <a:ext uri="{FF2B5EF4-FFF2-40B4-BE49-F238E27FC236}">
              <a16:creationId xmlns:a16="http://schemas.microsoft.com/office/drawing/2014/main" id="{00000000-0008-0000-0500-000087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68" name="Text Box 368">
          <a:extLst>
            <a:ext uri="{FF2B5EF4-FFF2-40B4-BE49-F238E27FC236}">
              <a16:creationId xmlns:a16="http://schemas.microsoft.com/office/drawing/2014/main" id="{00000000-0008-0000-0500-000088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69" name="Text Box 369">
          <a:extLst>
            <a:ext uri="{FF2B5EF4-FFF2-40B4-BE49-F238E27FC236}">
              <a16:creationId xmlns:a16="http://schemas.microsoft.com/office/drawing/2014/main" id="{00000000-0008-0000-0500-000089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70" name="Text Box 370">
          <a:extLst>
            <a:ext uri="{FF2B5EF4-FFF2-40B4-BE49-F238E27FC236}">
              <a16:creationId xmlns:a16="http://schemas.microsoft.com/office/drawing/2014/main" id="{00000000-0008-0000-0500-00008A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71" name="Text Box 371">
          <a:extLst>
            <a:ext uri="{FF2B5EF4-FFF2-40B4-BE49-F238E27FC236}">
              <a16:creationId xmlns:a16="http://schemas.microsoft.com/office/drawing/2014/main" id="{00000000-0008-0000-0500-00008B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72" name="Text Box 372">
          <a:extLst>
            <a:ext uri="{FF2B5EF4-FFF2-40B4-BE49-F238E27FC236}">
              <a16:creationId xmlns:a16="http://schemas.microsoft.com/office/drawing/2014/main" id="{00000000-0008-0000-0500-00008C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73" name="Text Box 373">
          <a:extLst>
            <a:ext uri="{FF2B5EF4-FFF2-40B4-BE49-F238E27FC236}">
              <a16:creationId xmlns:a16="http://schemas.microsoft.com/office/drawing/2014/main" id="{00000000-0008-0000-0500-00008D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74" name="Text Box 374">
          <a:extLst>
            <a:ext uri="{FF2B5EF4-FFF2-40B4-BE49-F238E27FC236}">
              <a16:creationId xmlns:a16="http://schemas.microsoft.com/office/drawing/2014/main" id="{00000000-0008-0000-0500-00008E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75" name="Text Box 375">
          <a:extLst>
            <a:ext uri="{FF2B5EF4-FFF2-40B4-BE49-F238E27FC236}">
              <a16:creationId xmlns:a16="http://schemas.microsoft.com/office/drawing/2014/main" id="{00000000-0008-0000-0500-00008F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76" name="Text Box 376">
          <a:extLst>
            <a:ext uri="{FF2B5EF4-FFF2-40B4-BE49-F238E27FC236}">
              <a16:creationId xmlns:a16="http://schemas.microsoft.com/office/drawing/2014/main" id="{00000000-0008-0000-0500-000090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77" name="Text Box 377">
          <a:extLst>
            <a:ext uri="{FF2B5EF4-FFF2-40B4-BE49-F238E27FC236}">
              <a16:creationId xmlns:a16="http://schemas.microsoft.com/office/drawing/2014/main" id="{00000000-0008-0000-0500-000091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78" name="Text Box 378">
          <a:extLst>
            <a:ext uri="{FF2B5EF4-FFF2-40B4-BE49-F238E27FC236}">
              <a16:creationId xmlns:a16="http://schemas.microsoft.com/office/drawing/2014/main" id="{00000000-0008-0000-0500-000092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79" name="Text Box 379">
          <a:extLst>
            <a:ext uri="{FF2B5EF4-FFF2-40B4-BE49-F238E27FC236}">
              <a16:creationId xmlns:a16="http://schemas.microsoft.com/office/drawing/2014/main" id="{00000000-0008-0000-0500-000093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80" name="Text Box 380">
          <a:extLst>
            <a:ext uri="{FF2B5EF4-FFF2-40B4-BE49-F238E27FC236}">
              <a16:creationId xmlns:a16="http://schemas.microsoft.com/office/drawing/2014/main" id="{00000000-0008-0000-0500-000094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81" name="Text Box 381">
          <a:extLst>
            <a:ext uri="{FF2B5EF4-FFF2-40B4-BE49-F238E27FC236}">
              <a16:creationId xmlns:a16="http://schemas.microsoft.com/office/drawing/2014/main" id="{00000000-0008-0000-0500-000095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82" name="Text Box 382">
          <a:extLst>
            <a:ext uri="{FF2B5EF4-FFF2-40B4-BE49-F238E27FC236}">
              <a16:creationId xmlns:a16="http://schemas.microsoft.com/office/drawing/2014/main" id="{00000000-0008-0000-0500-000096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83" name="Text Box 383">
          <a:extLst>
            <a:ext uri="{FF2B5EF4-FFF2-40B4-BE49-F238E27FC236}">
              <a16:creationId xmlns:a16="http://schemas.microsoft.com/office/drawing/2014/main" id="{00000000-0008-0000-0500-000097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84" name="Text Box 384">
          <a:extLst>
            <a:ext uri="{FF2B5EF4-FFF2-40B4-BE49-F238E27FC236}">
              <a16:creationId xmlns:a16="http://schemas.microsoft.com/office/drawing/2014/main" id="{00000000-0008-0000-0500-000098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85" name="Text Box 385">
          <a:extLst>
            <a:ext uri="{FF2B5EF4-FFF2-40B4-BE49-F238E27FC236}">
              <a16:creationId xmlns:a16="http://schemas.microsoft.com/office/drawing/2014/main" id="{00000000-0008-0000-0500-000099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86" name="Text Box 386">
          <a:extLst>
            <a:ext uri="{FF2B5EF4-FFF2-40B4-BE49-F238E27FC236}">
              <a16:creationId xmlns:a16="http://schemas.microsoft.com/office/drawing/2014/main" id="{00000000-0008-0000-0500-00009A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87" name="Text Box 387">
          <a:extLst>
            <a:ext uri="{FF2B5EF4-FFF2-40B4-BE49-F238E27FC236}">
              <a16:creationId xmlns:a16="http://schemas.microsoft.com/office/drawing/2014/main" id="{00000000-0008-0000-0500-00009B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88" name="Text Box 388">
          <a:extLst>
            <a:ext uri="{FF2B5EF4-FFF2-40B4-BE49-F238E27FC236}">
              <a16:creationId xmlns:a16="http://schemas.microsoft.com/office/drawing/2014/main" id="{00000000-0008-0000-0500-00009C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89" name="Text Box 389">
          <a:extLst>
            <a:ext uri="{FF2B5EF4-FFF2-40B4-BE49-F238E27FC236}">
              <a16:creationId xmlns:a16="http://schemas.microsoft.com/office/drawing/2014/main" id="{00000000-0008-0000-0500-00009D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90" name="Text Box 390">
          <a:extLst>
            <a:ext uri="{FF2B5EF4-FFF2-40B4-BE49-F238E27FC236}">
              <a16:creationId xmlns:a16="http://schemas.microsoft.com/office/drawing/2014/main" id="{00000000-0008-0000-0500-00009E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91" name="Text Box 391">
          <a:extLst>
            <a:ext uri="{FF2B5EF4-FFF2-40B4-BE49-F238E27FC236}">
              <a16:creationId xmlns:a16="http://schemas.microsoft.com/office/drawing/2014/main" id="{00000000-0008-0000-0500-00009F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92" name="Text Box 392">
          <a:extLst>
            <a:ext uri="{FF2B5EF4-FFF2-40B4-BE49-F238E27FC236}">
              <a16:creationId xmlns:a16="http://schemas.microsoft.com/office/drawing/2014/main" id="{00000000-0008-0000-0500-0000A0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93" name="Text Box 393">
          <a:extLst>
            <a:ext uri="{FF2B5EF4-FFF2-40B4-BE49-F238E27FC236}">
              <a16:creationId xmlns:a16="http://schemas.microsoft.com/office/drawing/2014/main" id="{00000000-0008-0000-0500-0000A1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94" name="Text Box 394">
          <a:extLst>
            <a:ext uri="{FF2B5EF4-FFF2-40B4-BE49-F238E27FC236}">
              <a16:creationId xmlns:a16="http://schemas.microsoft.com/office/drawing/2014/main" id="{00000000-0008-0000-0500-0000A2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95" name="Text Box 395">
          <a:extLst>
            <a:ext uri="{FF2B5EF4-FFF2-40B4-BE49-F238E27FC236}">
              <a16:creationId xmlns:a16="http://schemas.microsoft.com/office/drawing/2014/main" id="{00000000-0008-0000-0500-0000A3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96" name="Text Box 396">
          <a:extLst>
            <a:ext uri="{FF2B5EF4-FFF2-40B4-BE49-F238E27FC236}">
              <a16:creationId xmlns:a16="http://schemas.microsoft.com/office/drawing/2014/main" id="{00000000-0008-0000-0500-0000A4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97" name="Text Box 397">
          <a:extLst>
            <a:ext uri="{FF2B5EF4-FFF2-40B4-BE49-F238E27FC236}">
              <a16:creationId xmlns:a16="http://schemas.microsoft.com/office/drawing/2014/main" id="{00000000-0008-0000-0500-0000A5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98" name="Text Box 398">
          <a:extLst>
            <a:ext uri="{FF2B5EF4-FFF2-40B4-BE49-F238E27FC236}">
              <a16:creationId xmlns:a16="http://schemas.microsoft.com/office/drawing/2014/main" id="{00000000-0008-0000-0500-0000A6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799" name="Text Box 399">
          <a:extLst>
            <a:ext uri="{FF2B5EF4-FFF2-40B4-BE49-F238E27FC236}">
              <a16:creationId xmlns:a16="http://schemas.microsoft.com/office/drawing/2014/main" id="{00000000-0008-0000-0500-0000A7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00" name="Text Box 400">
          <a:extLst>
            <a:ext uri="{FF2B5EF4-FFF2-40B4-BE49-F238E27FC236}">
              <a16:creationId xmlns:a16="http://schemas.microsoft.com/office/drawing/2014/main" id="{00000000-0008-0000-0500-0000A8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01" name="Text Box 401">
          <a:extLst>
            <a:ext uri="{FF2B5EF4-FFF2-40B4-BE49-F238E27FC236}">
              <a16:creationId xmlns:a16="http://schemas.microsoft.com/office/drawing/2014/main" id="{00000000-0008-0000-0500-0000A9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02" name="Text Box 402">
          <a:extLst>
            <a:ext uri="{FF2B5EF4-FFF2-40B4-BE49-F238E27FC236}">
              <a16:creationId xmlns:a16="http://schemas.microsoft.com/office/drawing/2014/main" id="{00000000-0008-0000-0500-0000AA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03" name="Text Box 403">
          <a:extLst>
            <a:ext uri="{FF2B5EF4-FFF2-40B4-BE49-F238E27FC236}">
              <a16:creationId xmlns:a16="http://schemas.microsoft.com/office/drawing/2014/main" id="{00000000-0008-0000-0500-0000AB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04" name="Text Box 404">
          <a:extLst>
            <a:ext uri="{FF2B5EF4-FFF2-40B4-BE49-F238E27FC236}">
              <a16:creationId xmlns:a16="http://schemas.microsoft.com/office/drawing/2014/main" id="{00000000-0008-0000-0500-0000AC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05" name="Text Box 405">
          <a:extLst>
            <a:ext uri="{FF2B5EF4-FFF2-40B4-BE49-F238E27FC236}">
              <a16:creationId xmlns:a16="http://schemas.microsoft.com/office/drawing/2014/main" id="{00000000-0008-0000-0500-0000AD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06" name="Text Box 406">
          <a:extLst>
            <a:ext uri="{FF2B5EF4-FFF2-40B4-BE49-F238E27FC236}">
              <a16:creationId xmlns:a16="http://schemas.microsoft.com/office/drawing/2014/main" id="{00000000-0008-0000-0500-0000AE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07" name="Text Box 407">
          <a:extLst>
            <a:ext uri="{FF2B5EF4-FFF2-40B4-BE49-F238E27FC236}">
              <a16:creationId xmlns:a16="http://schemas.microsoft.com/office/drawing/2014/main" id="{00000000-0008-0000-0500-0000AF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08" name="Text Box 408">
          <a:extLst>
            <a:ext uri="{FF2B5EF4-FFF2-40B4-BE49-F238E27FC236}">
              <a16:creationId xmlns:a16="http://schemas.microsoft.com/office/drawing/2014/main" id="{00000000-0008-0000-0500-0000B0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09" name="Text Box 409">
          <a:extLst>
            <a:ext uri="{FF2B5EF4-FFF2-40B4-BE49-F238E27FC236}">
              <a16:creationId xmlns:a16="http://schemas.microsoft.com/office/drawing/2014/main" id="{00000000-0008-0000-0500-0000B1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10" name="Text Box 410">
          <a:extLst>
            <a:ext uri="{FF2B5EF4-FFF2-40B4-BE49-F238E27FC236}">
              <a16:creationId xmlns:a16="http://schemas.microsoft.com/office/drawing/2014/main" id="{00000000-0008-0000-0500-0000B2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11" name="Text Box 411">
          <a:extLst>
            <a:ext uri="{FF2B5EF4-FFF2-40B4-BE49-F238E27FC236}">
              <a16:creationId xmlns:a16="http://schemas.microsoft.com/office/drawing/2014/main" id="{00000000-0008-0000-0500-0000B3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12" name="Text Box 412">
          <a:extLst>
            <a:ext uri="{FF2B5EF4-FFF2-40B4-BE49-F238E27FC236}">
              <a16:creationId xmlns:a16="http://schemas.microsoft.com/office/drawing/2014/main" id="{00000000-0008-0000-0500-0000B4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13" name="Text Box 413">
          <a:extLst>
            <a:ext uri="{FF2B5EF4-FFF2-40B4-BE49-F238E27FC236}">
              <a16:creationId xmlns:a16="http://schemas.microsoft.com/office/drawing/2014/main" id="{00000000-0008-0000-0500-0000B5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14" name="Text Box 414">
          <a:extLst>
            <a:ext uri="{FF2B5EF4-FFF2-40B4-BE49-F238E27FC236}">
              <a16:creationId xmlns:a16="http://schemas.microsoft.com/office/drawing/2014/main" id="{00000000-0008-0000-0500-0000B6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15" name="Text Box 415">
          <a:extLst>
            <a:ext uri="{FF2B5EF4-FFF2-40B4-BE49-F238E27FC236}">
              <a16:creationId xmlns:a16="http://schemas.microsoft.com/office/drawing/2014/main" id="{00000000-0008-0000-0500-0000B7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16" name="Text Box 416">
          <a:extLst>
            <a:ext uri="{FF2B5EF4-FFF2-40B4-BE49-F238E27FC236}">
              <a16:creationId xmlns:a16="http://schemas.microsoft.com/office/drawing/2014/main" id="{00000000-0008-0000-0500-0000B8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17" name="Text Box 417">
          <a:extLst>
            <a:ext uri="{FF2B5EF4-FFF2-40B4-BE49-F238E27FC236}">
              <a16:creationId xmlns:a16="http://schemas.microsoft.com/office/drawing/2014/main" id="{00000000-0008-0000-0500-0000B9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18" name="Text Box 418">
          <a:extLst>
            <a:ext uri="{FF2B5EF4-FFF2-40B4-BE49-F238E27FC236}">
              <a16:creationId xmlns:a16="http://schemas.microsoft.com/office/drawing/2014/main" id="{00000000-0008-0000-0500-0000BA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19" name="Text Box 419">
          <a:extLst>
            <a:ext uri="{FF2B5EF4-FFF2-40B4-BE49-F238E27FC236}">
              <a16:creationId xmlns:a16="http://schemas.microsoft.com/office/drawing/2014/main" id="{00000000-0008-0000-0500-0000BB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20" name="Text Box 420">
          <a:extLst>
            <a:ext uri="{FF2B5EF4-FFF2-40B4-BE49-F238E27FC236}">
              <a16:creationId xmlns:a16="http://schemas.microsoft.com/office/drawing/2014/main" id="{00000000-0008-0000-0500-0000BC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21" name="Text Box 421">
          <a:extLst>
            <a:ext uri="{FF2B5EF4-FFF2-40B4-BE49-F238E27FC236}">
              <a16:creationId xmlns:a16="http://schemas.microsoft.com/office/drawing/2014/main" id="{00000000-0008-0000-0500-0000BD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22" name="Text Box 422">
          <a:extLst>
            <a:ext uri="{FF2B5EF4-FFF2-40B4-BE49-F238E27FC236}">
              <a16:creationId xmlns:a16="http://schemas.microsoft.com/office/drawing/2014/main" id="{00000000-0008-0000-0500-0000BE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23" name="Text Box 423">
          <a:extLst>
            <a:ext uri="{FF2B5EF4-FFF2-40B4-BE49-F238E27FC236}">
              <a16:creationId xmlns:a16="http://schemas.microsoft.com/office/drawing/2014/main" id="{00000000-0008-0000-0500-0000BF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24" name="Text Box 424">
          <a:extLst>
            <a:ext uri="{FF2B5EF4-FFF2-40B4-BE49-F238E27FC236}">
              <a16:creationId xmlns:a16="http://schemas.microsoft.com/office/drawing/2014/main" id="{00000000-0008-0000-0500-0000C0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25" name="Text Box 425">
          <a:extLst>
            <a:ext uri="{FF2B5EF4-FFF2-40B4-BE49-F238E27FC236}">
              <a16:creationId xmlns:a16="http://schemas.microsoft.com/office/drawing/2014/main" id="{00000000-0008-0000-0500-0000C1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26" name="Text Box 426">
          <a:extLst>
            <a:ext uri="{FF2B5EF4-FFF2-40B4-BE49-F238E27FC236}">
              <a16:creationId xmlns:a16="http://schemas.microsoft.com/office/drawing/2014/main" id="{00000000-0008-0000-0500-0000C2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27" name="Text Box 427">
          <a:extLst>
            <a:ext uri="{FF2B5EF4-FFF2-40B4-BE49-F238E27FC236}">
              <a16:creationId xmlns:a16="http://schemas.microsoft.com/office/drawing/2014/main" id="{00000000-0008-0000-0500-0000C3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28" name="Text Box 428">
          <a:extLst>
            <a:ext uri="{FF2B5EF4-FFF2-40B4-BE49-F238E27FC236}">
              <a16:creationId xmlns:a16="http://schemas.microsoft.com/office/drawing/2014/main" id="{00000000-0008-0000-0500-0000C4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29" name="Text Box 429">
          <a:extLst>
            <a:ext uri="{FF2B5EF4-FFF2-40B4-BE49-F238E27FC236}">
              <a16:creationId xmlns:a16="http://schemas.microsoft.com/office/drawing/2014/main" id="{00000000-0008-0000-0500-0000C5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30" name="Text Box 430">
          <a:extLst>
            <a:ext uri="{FF2B5EF4-FFF2-40B4-BE49-F238E27FC236}">
              <a16:creationId xmlns:a16="http://schemas.microsoft.com/office/drawing/2014/main" id="{00000000-0008-0000-0500-0000C6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31" name="Text Box 431">
          <a:extLst>
            <a:ext uri="{FF2B5EF4-FFF2-40B4-BE49-F238E27FC236}">
              <a16:creationId xmlns:a16="http://schemas.microsoft.com/office/drawing/2014/main" id="{00000000-0008-0000-0500-0000C7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32" name="Text Box 432">
          <a:extLst>
            <a:ext uri="{FF2B5EF4-FFF2-40B4-BE49-F238E27FC236}">
              <a16:creationId xmlns:a16="http://schemas.microsoft.com/office/drawing/2014/main" id="{00000000-0008-0000-0500-0000C8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33" name="Text Box 433">
          <a:extLst>
            <a:ext uri="{FF2B5EF4-FFF2-40B4-BE49-F238E27FC236}">
              <a16:creationId xmlns:a16="http://schemas.microsoft.com/office/drawing/2014/main" id="{00000000-0008-0000-0500-0000C9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34" name="Text Box 434">
          <a:extLst>
            <a:ext uri="{FF2B5EF4-FFF2-40B4-BE49-F238E27FC236}">
              <a16:creationId xmlns:a16="http://schemas.microsoft.com/office/drawing/2014/main" id="{00000000-0008-0000-0500-0000CA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35" name="Text Box 435">
          <a:extLst>
            <a:ext uri="{FF2B5EF4-FFF2-40B4-BE49-F238E27FC236}">
              <a16:creationId xmlns:a16="http://schemas.microsoft.com/office/drawing/2014/main" id="{00000000-0008-0000-0500-0000CB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36" name="Text Box 436">
          <a:extLst>
            <a:ext uri="{FF2B5EF4-FFF2-40B4-BE49-F238E27FC236}">
              <a16:creationId xmlns:a16="http://schemas.microsoft.com/office/drawing/2014/main" id="{00000000-0008-0000-0500-0000CC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37" name="Text Box 437">
          <a:extLst>
            <a:ext uri="{FF2B5EF4-FFF2-40B4-BE49-F238E27FC236}">
              <a16:creationId xmlns:a16="http://schemas.microsoft.com/office/drawing/2014/main" id="{00000000-0008-0000-0500-0000CD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38" name="Text Box 438">
          <a:extLst>
            <a:ext uri="{FF2B5EF4-FFF2-40B4-BE49-F238E27FC236}">
              <a16:creationId xmlns:a16="http://schemas.microsoft.com/office/drawing/2014/main" id="{00000000-0008-0000-0500-0000CE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39" name="Text Box 439">
          <a:extLst>
            <a:ext uri="{FF2B5EF4-FFF2-40B4-BE49-F238E27FC236}">
              <a16:creationId xmlns:a16="http://schemas.microsoft.com/office/drawing/2014/main" id="{00000000-0008-0000-0500-0000CF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40" name="Text Box 440">
          <a:extLst>
            <a:ext uri="{FF2B5EF4-FFF2-40B4-BE49-F238E27FC236}">
              <a16:creationId xmlns:a16="http://schemas.microsoft.com/office/drawing/2014/main" id="{00000000-0008-0000-0500-0000D0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41" name="Text Box 441">
          <a:extLst>
            <a:ext uri="{FF2B5EF4-FFF2-40B4-BE49-F238E27FC236}">
              <a16:creationId xmlns:a16="http://schemas.microsoft.com/office/drawing/2014/main" id="{00000000-0008-0000-0500-0000D1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42" name="Text Box 442">
          <a:extLst>
            <a:ext uri="{FF2B5EF4-FFF2-40B4-BE49-F238E27FC236}">
              <a16:creationId xmlns:a16="http://schemas.microsoft.com/office/drawing/2014/main" id="{00000000-0008-0000-0500-0000D2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43" name="Text Box 443">
          <a:extLst>
            <a:ext uri="{FF2B5EF4-FFF2-40B4-BE49-F238E27FC236}">
              <a16:creationId xmlns:a16="http://schemas.microsoft.com/office/drawing/2014/main" id="{00000000-0008-0000-0500-0000D3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44" name="Text Box 444">
          <a:extLst>
            <a:ext uri="{FF2B5EF4-FFF2-40B4-BE49-F238E27FC236}">
              <a16:creationId xmlns:a16="http://schemas.microsoft.com/office/drawing/2014/main" id="{00000000-0008-0000-0500-0000D4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45" name="Text Box 445">
          <a:extLst>
            <a:ext uri="{FF2B5EF4-FFF2-40B4-BE49-F238E27FC236}">
              <a16:creationId xmlns:a16="http://schemas.microsoft.com/office/drawing/2014/main" id="{00000000-0008-0000-0500-0000D5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46" name="Text Box 446">
          <a:extLst>
            <a:ext uri="{FF2B5EF4-FFF2-40B4-BE49-F238E27FC236}">
              <a16:creationId xmlns:a16="http://schemas.microsoft.com/office/drawing/2014/main" id="{00000000-0008-0000-0500-0000D6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47" name="Text Box 447">
          <a:extLst>
            <a:ext uri="{FF2B5EF4-FFF2-40B4-BE49-F238E27FC236}">
              <a16:creationId xmlns:a16="http://schemas.microsoft.com/office/drawing/2014/main" id="{00000000-0008-0000-0500-0000D7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48" name="Text Box 448">
          <a:extLst>
            <a:ext uri="{FF2B5EF4-FFF2-40B4-BE49-F238E27FC236}">
              <a16:creationId xmlns:a16="http://schemas.microsoft.com/office/drawing/2014/main" id="{00000000-0008-0000-0500-0000D8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49" name="Text Box 449">
          <a:extLst>
            <a:ext uri="{FF2B5EF4-FFF2-40B4-BE49-F238E27FC236}">
              <a16:creationId xmlns:a16="http://schemas.microsoft.com/office/drawing/2014/main" id="{00000000-0008-0000-0500-0000D9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50" name="Text Box 450">
          <a:extLst>
            <a:ext uri="{FF2B5EF4-FFF2-40B4-BE49-F238E27FC236}">
              <a16:creationId xmlns:a16="http://schemas.microsoft.com/office/drawing/2014/main" id="{00000000-0008-0000-0500-0000DA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51" name="Text Box 451">
          <a:extLst>
            <a:ext uri="{FF2B5EF4-FFF2-40B4-BE49-F238E27FC236}">
              <a16:creationId xmlns:a16="http://schemas.microsoft.com/office/drawing/2014/main" id="{00000000-0008-0000-0500-0000DB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52" name="Text Box 452">
          <a:extLst>
            <a:ext uri="{FF2B5EF4-FFF2-40B4-BE49-F238E27FC236}">
              <a16:creationId xmlns:a16="http://schemas.microsoft.com/office/drawing/2014/main" id="{00000000-0008-0000-0500-0000DC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53" name="Text Box 453">
          <a:extLst>
            <a:ext uri="{FF2B5EF4-FFF2-40B4-BE49-F238E27FC236}">
              <a16:creationId xmlns:a16="http://schemas.microsoft.com/office/drawing/2014/main" id="{00000000-0008-0000-0500-0000DD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54" name="Text Box 454">
          <a:extLst>
            <a:ext uri="{FF2B5EF4-FFF2-40B4-BE49-F238E27FC236}">
              <a16:creationId xmlns:a16="http://schemas.microsoft.com/office/drawing/2014/main" id="{00000000-0008-0000-0500-0000DE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55" name="Text Box 455">
          <a:extLst>
            <a:ext uri="{FF2B5EF4-FFF2-40B4-BE49-F238E27FC236}">
              <a16:creationId xmlns:a16="http://schemas.microsoft.com/office/drawing/2014/main" id="{00000000-0008-0000-0500-0000DF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56" name="Text Box 456">
          <a:extLst>
            <a:ext uri="{FF2B5EF4-FFF2-40B4-BE49-F238E27FC236}">
              <a16:creationId xmlns:a16="http://schemas.microsoft.com/office/drawing/2014/main" id="{00000000-0008-0000-0500-0000E0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57" name="Text Box 457">
          <a:extLst>
            <a:ext uri="{FF2B5EF4-FFF2-40B4-BE49-F238E27FC236}">
              <a16:creationId xmlns:a16="http://schemas.microsoft.com/office/drawing/2014/main" id="{00000000-0008-0000-0500-0000E1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58" name="Text Box 458">
          <a:extLst>
            <a:ext uri="{FF2B5EF4-FFF2-40B4-BE49-F238E27FC236}">
              <a16:creationId xmlns:a16="http://schemas.microsoft.com/office/drawing/2014/main" id="{00000000-0008-0000-0500-0000E2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59" name="Text Box 459">
          <a:extLst>
            <a:ext uri="{FF2B5EF4-FFF2-40B4-BE49-F238E27FC236}">
              <a16:creationId xmlns:a16="http://schemas.microsoft.com/office/drawing/2014/main" id="{00000000-0008-0000-0500-0000E3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60" name="Text Box 460">
          <a:extLst>
            <a:ext uri="{FF2B5EF4-FFF2-40B4-BE49-F238E27FC236}">
              <a16:creationId xmlns:a16="http://schemas.microsoft.com/office/drawing/2014/main" id="{00000000-0008-0000-0500-0000E4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61" name="Text Box 461">
          <a:extLst>
            <a:ext uri="{FF2B5EF4-FFF2-40B4-BE49-F238E27FC236}">
              <a16:creationId xmlns:a16="http://schemas.microsoft.com/office/drawing/2014/main" id="{00000000-0008-0000-0500-0000E5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62" name="Text Box 462">
          <a:extLst>
            <a:ext uri="{FF2B5EF4-FFF2-40B4-BE49-F238E27FC236}">
              <a16:creationId xmlns:a16="http://schemas.microsoft.com/office/drawing/2014/main" id="{00000000-0008-0000-0500-0000E6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63" name="Text Box 463">
          <a:extLst>
            <a:ext uri="{FF2B5EF4-FFF2-40B4-BE49-F238E27FC236}">
              <a16:creationId xmlns:a16="http://schemas.microsoft.com/office/drawing/2014/main" id="{00000000-0008-0000-0500-0000E7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64" name="Text Box 464">
          <a:extLst>
            <a:ext uri="{FF2B5EF4-FFF2-40B4-BE49-F238E27FC236}">
              <a16:creationId xmlns:a16="http://schemas.microsoft.com/office/drawing/2014/main" id="{00000000-0008-0000-0500-0000E8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65" name="Text Box 465">
          <a:extLst>
            <a:ext uri="{FF2B5EF4-FFF2-40B4-BE49-F238E27FC236}">
              <a16:creationId xmlns:a16="http://schemas.microsoft.com/office/drawing/2014/main" id="{00000000-0008-0000-0500-0000E9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66" name="Text Box 466">
          <a:extLst>
            <a:ext uri="{FF2B5EF4-FFF2-40B4-BE49-F238E27FC236}">
              <a16:creationId xmlns:a16="http://schemas.microsoft.com/office/drawing/2014/main" id="{00000000-0008-0000-0500-0000EA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67" name="Text Box 467">
          <a:extLst>
            <a:ext uri="{FF2B5EF4-FFF2-40B4-BE49-F238E27FC236}">
              <a16:creationId xmlns:a16="http://schemas.microsoft.com/office/drawing/2014/main" id="{00000000-0008-0000-0500-0000EB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68" name="Text Box 468">
          <a:extLst>
            <a:ext uri="{FF2B5EF4-FFF2-40B4-BE49-F238E27FC236}">
              <a16:creationId xmlns:a16="http://schemas.microsoft.com/office/drawing/2014/main" id="{00000000-0008-0000-0500-0000EC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69" name="Text Box 469">
          <a:extLst>
            <a:ext uri="{FF2B5EF4-FFF2-40B4-BE49-F238E27FC236}">
              <a16:creationId xmlns:a16="http://schemas.microsoft.com/office/drawing/2014/main" id="{00000000-0008-0000-0500-0000ED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70" name="Text Box 470">
          <a:extLst>
            <a:ext uri="{FF2B5EF4-FFF2-40B4-BE49-F238E27FC236}">
              <a16:creationId xmlns:a16="http://schemas.microsoft.com/office/drawing/2014/main" id="{00000000-0008-0000-0500-0000EE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71" name="Text Box 471">
          <a:extLst>
            <a:ext uri="{FF2B5EF4-FFF2-40B4-BE49-F238E27FC236}">
              <a16:creationId xmlns:a16="http://schemas.microsoft.com/office/drawing/2014/main" id="{00000000-0008-0000-0500-0000EF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72" name="Text Box 472">
          <a:extLst>
            <a:ext uri="{FF2B5EF4-FFF2-40B4-BE49-F238E27FC236}">
              <a16:creationId xmlns:a16="http://schemas.microsoft.com/office/drawing/2014/main" id="{00000000-0008-0000-0500-0000F0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73" name="Text Box 473">
          <a:extLst>
            <a:ext uri="{FF2B5EF4-FFF2-40B4-BE49-F238E27FC236}">
              <a16:creationId xmlns:a16="http://schemas.microsoft.com/office/drawing/2014/main" id="{00000000-0008-0000-0500-0000F1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74" name="Text Box 474">
          <a:extLst>
            <a:ext uri="{FF2B5EF4-FFF2-40B4-BE49-F238E27FC236}">
              <a16:creationId xmlns:a16="http://schemas.microsoft.com/office/drawing/2014/main" id="{00000000-0008-0000-0500-0000F2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75" name="Text Box 475">
          <a:extLst>
            <a:ext uri="{FF2B5EF4-FFF2-40B4-BE49-F238E27FC236}">
              <a16:creationId xmlns:a16="http://schemas.microsoft.com/office/drawing/2014/main" id="{00000000-0008-0000-0500-0000F3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76" name="Text Box 476">
          <a:extLst>
            <a:ext uri="{FF2B5EF4-FFF2-40B4-BE49-F238E27FC236}">
              <a16:creationId xmlns:a16="http://schemas.microsoft.com/office/drawing/2014/main" id="{00000000-0008-0000-0500-0000F4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77" name="Text Box 477">
          <a:extLst>
            <a:ext uri="{FF2B5EF4-FFF2-40B4-BE49-F238E27FC236}">
              <a16:creationId xmlns:a16="http://schemas.microsoft.com/office/drawing/2014/main" id="{00000000-0008-0000-0500-0000F5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78" name="Text Box 478">
          <a:extLst>
            <a:ext uri="{FF2B5EF4-FFF2-40B4-BE49-F238E27FC236}">
              <a16:creationId xmlns:a16="http://schemas.microsoft.com/office/drawing/2014/main" id="{00000000-0008-0000-0500-0000F6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79" name="Text Box 479">
          <a:extLst>
            <a:ext uri="{FF2B5EF4-FFF2-40B4-BE49-F238E27FC236}">
              <a16:creationId xmlns:a16="http://schemas.microsoft.com/office/drawing/2014/main" id="{00000000-0008-0000-0500-0000F7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80" name="Text Box 480">
          <a:extLst>
            <a:ext uri="{FF2B5EF4-FFF2-40B4-BE49-F238E27FC236}">
              <a16:creationId xmlns:a16="http://schemas.microsoft.com/office/drawing/2014/main" id="{00000000-0008-0000-0500-0000F8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81" name="Text Box 481">
          <a:extLst>
            <a:ext uri="{FF2B5EF4-FFF2-40B4-BE49-F238E27FC236}">
              <a16:creationId xmlns:a16="http://schemas.microsoft.com/office/drawing/2014/main" id="{00000000-0008-0000-0500-0000F9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82" name="Text Box 482">
          <a:extLst>
            <a:ext uri="{FF2B5EF4-FFF2-40B4-BE49-F238E27FC236}">
              <a16:creationId xmlns:a16="http://schemas.microsoft.com/office/drawing/2014/main" id="{00000000-0008-0000-0500-0000FA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83" name="Text Box 483">
          <a:extLst>
            <a:ext uri="{FF2B5EF4-FFF2-40B4-BE49-F238E27FC236}">
              <a16:creationId xmlns:a16="http://schemas.microsoft.com/office/drawing/2014/main" id="{00000000-0008-0000-0500-0000FB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84" name="Text Box 484">
          <a:extLst>
            <a:ext uri="{FF2B5EF4-FFF2-40B4-BE49-F238E27FC236}">
              <a16:creationId xmlns:a16="http://schemas.microsoft.com/office/drawing/2014/main" id="{00000000-0008-0000-0500-0000FC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85" name="Text Box 485">
          <a:extLst>
            <a:ext uri="{FF2B5EF4-FFF2-40B4-BE49-F238E27FC236}">
              <a16:creationId xmlns:a16="http://schemas.microsoft.com/office/drawing/2014/main" id="{00000000-0008-0000-0500-0000FD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86" name="Text Box 486">
          <a:extLst>
            <a:ext uri="{FF2B5EF4-FFF2-40B4-BE49-F238E27FC236}">
              <a16:creationId xmlns:a16="http://schemas.microsoft.com/office/drawing/2014/main" id="{00000000-0008-0000-0500-0000FE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87" name="Text Box 487">
          <a:extLst>
            <a:ext uri="{FF2B5EF4-FFF2-40B4-BE49-F238E27FC236}">
              <a16:creationId xmlns:a16="http://schemas.microsoft.com/office/drawing/2014/main" id="{00000000-0008-0000-0500-0000FF16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88" name="Text Box 488">
          <a:extLst>
            <a:ext uri="{FF2B5EF4-FFF2-40B4-BE49-F238E27FC236}">
              <a16:creationId xmlns:a16="http://schemas.microsoft.com/office/drawing/2014/main" id="{00000000-0008-0000-0500-000000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89" name="Text Box 489">
          <a:extLst>
            <a:ext uri="{FF2B5EF4-FFF2-40B4-BE49-F238E27FC236}">
              <a16:creationId xmlns:a16="http://schemas.microsoft.com/office/drawing/2014/main" id="{00000000-0008-0000-0500-000001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90" name="Text Box 490">
          <a:extLst>
            <a:ext uri="{FF2B5EF4-FFF2-40B4-BE49-F238E27FC236}">
              <a16:creationId xmlns:a16="http://schemas.microsoft.com/office/drawing/2014/main" id="{00000000-0008-0000-0500-000002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91" name="Text Box 491">
          <a:extLst>
            <a:ext uri="{FF2B5EF4-FFF2-40B4-BE49-F238E27FC236}">
              <a16:creationId xmlns:a16="http://schemas.microsoft.com/office/drawing/2014/main" id="{00000000-0008-0000-0500-000003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92" name="Text Box 492">
          <a:extLst>
            <a:ext uri="{FF2B5EF4-FFF2-40B4-BE49-F238E27FC236}">
              <a16:creationId xmlns:a16="http://schemas.microsoft.com/office/drawing/2014/main" id="{00000000-0008-0000-0500-000004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93" name="Text Box 493">
          <a:extLst>
            <a:ext uri="{FF2B5EF4-FFF2-40B4-BE49-F238E27FC236}">
              <a16:creationId xmlns:a16="http://schemas.microsoft.com/office/drawing/2014/main" id="{00000000-0008-0000-0500-000005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94" name="Text Box 494">
          <a:extLst>
            <a:ext uri="{FF2B5EF4-FFF2-40B4-BE49-F238E27FC236}">
              <a16:creationId xmlns:a16="http://schemas.microsoft.com/office/drawing/2014/main" id="{00000000-0008-0000-0500-000006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95" name="Text Box 495">
          <a:extLst>
            <a:ext uri="{FF2B5EF4-FFF2-40B4-BE49-F238E27FC236}">
              <a16:creationId xmlns:a16="http://schemas.microsoft.com/office/drawing/2014/main" id="{00000000-0008-0000-0500-000007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96" name="Text Box 496">
          <a:extLst>
            <a:ext uri="{FF2B5EF4-FFF2-40B4-BE49-F238E27FC236}">
              <a16:creationId xmlns:a16="http://schemas.microsoft.com/office/drawing/2014/main" id="{00000000-0008-0000-0500-000008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97" name="Text Box 497">
          <a:extLst>
            <a:ext uri="{FF2B5EF4-FFF2-40B4-BE49-F238E27FC236}">
              <a16:creationId xmlns:a16="http://schemas.microsoft.com/office/drawing/2014/main" id="{00000000-0008-0000-0500-000009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98" name="Text Box 498">
          <a:extLst>
            <a:ext uri="{FF2B5EF4-FFF2-40B4-BE49-F238E27FC236}">
              <a16:creationId xmlns:a16="http://schemas.microsoft.com/office/drawing/2014/main" id="{00000000-0008-0000-0500-00000A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899" name="Text Box 499">
          <a:extLst>
            <a:ext uri="{FF2B5EF4-FFF2-40B4-BE49-F238E27FC236}">
              <a16:creationId xmlns:a16="http://schemas.microsoft.com/office/drawing/2014/main" id="{00000000-0008-0000-0500-00000B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00" name="Text Box 500">
          <a:extLst>
            <a:ext uri="{FF2B5EF4-FFF2-40B4-BE49-F238E27FC236}">
              <a16:creationId xmlns:a16="http://schemas.microsoft.com/office/drawing/2014/main" id="{00000000-0008-0000-0500-00000C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01" name="Text Box 501">
          <a:extLst>
            <a:ext uri="{FF2B5EF4-FFF2-40B4-BE49-F238E27FC236}">
              <a16:creationId xmlns:a16="http://schemas.microsoft.com/office/drawing/2014/main" id="{00000000-0008-0000-0500-00000D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02" name="Text Box 502">
          <a:extLst>
            <a:ext uri="{FF2B5EF4-FFF2-40B4-BE49-F238E27FC236}">
              <a16:creationId xmlns:a16="http://schemas.microsoft.com/office/drawing/2014/main" id="{00000000-0008-0000-0500-00000E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03" name="Text Box 503">
          <a:extLst>
            <a:ext uri="{FF2B5EF4-FFF2-40B4-BE49-F238E27FC236}">
              <a16:creationId xmlns:a16="http://schemas.microsoft.com/office/drawing/2014/main" id="{00000000-0008-0000-0500-00000F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04" name="Text Box 504">
          <a:extLst>
            <a:ext uri="{FF2B5EF4-FFF2-40B4-BE49-F238E27FC236}">
              <a16:creationId xmlns:a16="http://schemas.microsoft.com/office/drawing/2014/main" id="{00000000-0008-0000-0500-000010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05" name="Text Box 505">
          <a:extLst>
            <a:ext uri="{FF2B5EF4-FFF2-40B4-BE49-F238E27FC236}">
              <a16:creationId xmlns:a16="http://schemas.microsoft.com/office/drawing/2014/main" id="{00000000-0008-0000-0500-000011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06" name="Text Box 506">
          <a:extLst>
            <a:ext uri="{FF2B5EF4-FFF2-40B4-BE49-F238E27FC236}">
              <a16:creationId xmlns:a16="http://schemas.microsoft.com/office/drawing/2014/main" id="{00000000-0008-0000-0500-000012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07" name="Text Box 507">
          <a:extLst>
            <a:ext uri="{FF2B5EF4-FFF2-40B4-BE49-F238E27FC236}">
              <a16:creationId xmlns:a16="http://schemas.microsoft.com/office/drawing/2014/main" id="{00000000-0008-0000-0500-000013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08" name="Text Box 508">
          <a:extLst>
            <a:ext uri="{FF2B5EF4-FFF2-40B4-BE49-F238E27FC236}">
              <a16:creationId xmlns:a16="http://schemas.microsoft.com/office/drawing/2014/main" id="{00000000-0008-0000-0500-000014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09" name="Text Box 509">
          <a:extLst>
            <a:ext uri="{FF2B5EF4-FFF2-40B4-BE49-F238E27FC236}">
              <a16:creationId xmlns:a16="http://schemas.microsoft.com/office/drawing/2014/main" id="{00000000-0008-0000-0500-000015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10" name="Text Box 510">
          <a:extLst>
            <a:ext uri="{FF2B5EF4-FFF2-40B4-BE49-F238E27FC236}">
              <a16:creationId xmlns:a16="http://schemas.microsoft.com/office/drawing/2014/main" id="{00000000-0008-0000-0500-000016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11" name="Text Box 511">
          <a:extLst>
            <a:ext uri="{FF2B5EF4-FFF2-40B4-BE49-F238E27FC236}">
              <a16:creationId xmlns:a16="http://schemas.microsoft.com/office/drawing/2014/main" id="{00000000-0008-0000-0500-000017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12" name="Text Box 512">
          <a:extLst>
            <a:ext uri="{FF2B5EF4-FFF2-40B4-BE49-F238E27FC236}">
              <a16:creationId xmlns:a16="http://schemas.microsoft.com/office/drawing/2014/main" id="{00000000-0008-0000-0500-000018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13" name="Text Box 513">
          <a:extLst>
            <a:ext uri="{FF2B5EF4-FFF2-40B4-BE49-F238E27FC236}">
              <a16:creationId xmlns:a16="http://schemas.microsoft.com/office/drawing/2014/main" id="{00000000-0008-0000-0500-000019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14" name="Text Box 514">
          <a:extLst>
            <a:ext uri="{FF2B5EF4-FFF2-40B4-BE49-F238E27FC236}">
              <a16:creationId xmlns:a16="http://schemas.microsoft.com/office/drawing/2014/main" id="{00000000-0008-0000-0500-00001A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15" name="Text Box 515">
          <a:extLst>
            <a:ext uri="{FF2B5EF4-FFF2-40B4-BE49-F238E27FC236}">
              <a16:creationId xmlns:a16="http://schemas.microsoft.com/office/drawing/2014/main" id="{00000000-0008-0000-0500-00001B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16" name="Text Box 516">
          <a:extLst>
            <a:ext uri="{FF2B5EF4-FFF2-40B4-BE49-F238E27FC236}">
              <a16:creationId xmlns:a16="http://schemas.microsoft.com/office/drawing/2014/main" id="{00000000-0008-0000-0500-00001C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17" name="Text Box 517">
          <a:extLst>
            <a:ext uri="{FF2B5EF4-FFF2-40B4-BE49-F238E27FC236}">
              <a16:creationId xmlns:a16="http://schemas.microsoft.com/office/drawing/2014/main" id="{00000000-0008-0000-0500-00001D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18" name="Text Box 518">
          <a:extLst>
            <a:ext uri="{FF2B5EF4-FFF2-40B4-BE49-F238E27FC236}">
              <a16:creationId xmlns:a16="http://schemas.microsoft.com/office/drawing/2014/main" id="{00000000-0008-0000-0500-00001E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19" name="Text Box 519">
          <a:extLst>
            <a:ext uri="{FF2B5EF4-FFF2-40B4-BE49-F238E27FC236}">
              <a16:creationId xmlns:a16="http://schemas.microsoft.com/office/drawing/2014/main" id="{00000000-0008-0000-0500-00001F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20" name="Text Box 520">
          <a:extLst>
            <a:ext uri="{FF2B5EF4-FFF2-40B4-BE49-F238E27FC236}">
              <a16:creationId xmlns:a16="http://schemas.microsoft.com/office/drawing/2014/main" id="{00000000-0008-0000-0500-000020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21" name="Text Box 521">
          <a:extLst>
            <a:ext uri="{FF2B5EF4-FFF2-40B4-BE49-F238E27FC236}">
              <a16:creationId xmlns:a16="http://schemas.microsoft.com/office/drawing/2014/main" id="{00000000-0008-0000-0500-000021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22" name="Text Box 522">
          <a:extLst>
            <a:ext uri="{FF2B5EF4-FFF2-40B4-BE49-F238E27FC236}">
              <a16:creationId xmlns:a16="http://schemas.microsoft.com/office/drawing/2014/main" id="{00000000-0008-0000-0500-000022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23" name="Text Box 523">
          <a:extLst>
            <a:ext uri="{FF2B5EF4-FFF2-40B4-BE49-F238E27FC236}">
              <a16:creationId xmlns:a16="http://schemas.microsoft.com/office/drawing/2014/main" id="{00000000-0008-0000-0500-000023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24" name="Text Box 524">
          <a:extLst>
            <a:ext uri="{FF2B5EF4-FFF2-40B4-BE49-F238E27FC236}">
              <a16:creationId xmlns:a16="http://schemas.microsoft.com/office/drawing/2014/main" id="{00000000-0008-0000-0500-000024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25" name="Text Box 525">
          <a:extLst>
            <a:ext uri="{FF2B5EF4-FFF2-40B4-BE49-F238E27FC236}">
              <a16:creationId xmlns:a16="http://schemas.microsoft.com/office/drawing/2014/main" id="{00000000-0008-0000-0500-000025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26" name="Text Box 526">
          <a:extLst>
            <a:ext uri="{FF2B5EF4-FFF2-40B4-BE49-F238E27FC236}">
              <a16:creationId xmlns:a16="http://schemas.microsoft.com/office/drawing/2014/main" id="{00000000-0008-0000-0500-000026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27" name="Text Box 527">
          <a:extLst>
            <a:ext uri="{FF2B5EF4-FFF2-40B4-BE49-F238E27FC236}">
              <a16:creationId xmlns:a16="http://schemas.microsoft.com/office/drawing/2014/main" id="{00000000-0008-0000-0500-000027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28" name="Text Box 528">
          <a:extLst>
            <a:ext uri="{FF2B5EF4-FFF2-40B4-BE49-F238E27FC236}">
              <a16:creationId xmlns:a16="http://schemas.microsoft.com/office/drawing/2014/main" id="{00000000-0008-0000-0500-000028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29" name="Text Box 529">
          <a:extLst>
            <a:ext uri="{FF2B5EF4-FFF2-40B4-BE49-F238E27FC236}">
              <a16:creationId xmlns:a16="http://schemas.microsoft.com/office/drawing/2014/main" id="{00000000-0008-0000-0500-000029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30" name="Text Box 530">
          <a:extLst>
            <a:ext uri="{FF2B5EF4-FFF2-40B4-BE49-F238E27FC236}">
              <a16:creationId xmlns:a16="http://schemas.microsoft.com/office/drawing/2014/main" id="{00000000-0008-0000-0500-00002A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31" name="Text Box 531">
          <a:extLst>
            <a:ext uri="{FF2B5EF4-FFF2-40B4-BE49-F238E27FC236}">
              <a16:creationId xmlns:a16="http://schemas.microsoft.com/office/drawing/2014/main" id="{00000000-0008-0000-0500-00002B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32" name="Text Box 532">
          <a:extLst>
            <a:ext uri="{FF2B5EF4-FFF2-40B4-BE49-F238E27FC236}">
              <a16:creationId xmlns:a16="http://schemas.microsoft.com/office/drawing/2014/main" id="{00000000-0008-0000-0500-00002C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33" name="Text Box 533">
          <a:extLst>
            <a:ext uri="{FF2B5EF4-FFF2-40B4-BE49-F238E27FC236}">
              <a16:creationId xmlns:a16="http://schemas.microsoft.com/office/drawing/2014/main" id="{00000000-0008-0000-0500-00002D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34" name="Text Box 534">
          <a:extLst>
            <a:ext uri="{FF2B5EF4-FFF2-40B4-BE49-F238E27FC236}">
              <a16:creationId xmlns:a16="http://schemas.microsoft.com/office/drawing/2014/main" id="{00000000-0008-0000-0500-00002E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35" name="Text Box 535">
          <a:extLst>
            <a:ext uri="{FF2B5EF4-FFF2-40B4-BE49-F238E27FC236}">
              <a16:creationId xmlns:a16="http://schemas.microsoft.com/office/drawing/2014/main" id="{00000000-0008-0000-0500-00002F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36" name="Text Box 536">
          <a:extLst>
            <a:ext uri="{FF2B5EF4-FFF2-40B4-BE49-F238E27FC236}">
              <a16:creationId xmlns:a16="http://schemas.microsoft.com/office/drawing/2014/main" id="{00000000-0008-0000-0500-000030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37" name="Text Box 537">
          <a:extLst>
            <a:ext uri="{FF2B5EF4-FFF2-40B4-BE49-F238E27FC236}">
              <a16:creationId xmlns:a16="http://schemas.microsoft.com/office/drawing/2014/main" id="{00000000-0008-0000-0500-000031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38" name="Text Box 538">
          <a:extLst>
            <a:ext uri="{FF2B5EF4-FFF2-40B4-BE49-F238E27FC236}">
              <a16:creationId xmlns:a16="http://schemas.microsoft.com/office/drawing/2014/main" id="{00000000-0008-0000-0500-000032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39" name="Text Box 539">
          <a:extLst>
            <a:ext uri="{FF2B5EF4-FFF2-40B4-BE49-F238E27FC236}">
              <a16:creationId xmlns:a16="http://schemas.microsoft.com/office/drawing/2014/main" id="{00000000-0008-0000-0500-000033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40" name="Text Box 540">
          <a:extLst>
            <a:ext uri="{FF2B5EF4-FFF2-40B4-BE49-F238E27FC236}">
              <a16:creationId xmlns:a16="http://schemas.microsoft.com/office/drawing/2014/main" id="{00000000-0008-0000-0500-000034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41" name="Text Box 541">
          <a:extLst>
            <a:ext uri="{FF2B5EF4-FFF2-40B4-BE49-F238E27FC236}">
              <a16:creationId xmlns:a16="http://schemas.microsoft.com/office/drawing/2014/main" id="{00000000-0008-0000-0500-000035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42" name="Text Box 542">
          <a:extLst>
            <a:ext uri="{FF2B5EF4-FFF2-40B4-BE49-F238E27FC236}">
              <a16:creationId xmlns:a16="http://schemas.microsoft.com/office/drawing/2014/main" id="{00000000-0008-0000-0500-000036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43" name="Text Box 543">
          <a:extLst>
            <a:ext uri="{FF2B5EF4-FFF2-40B4-BE49-F238E27FC236}">
              <a16:creationId xmlns:a16="http://schemas.microsoft.com/office/drawing/2014/main" id="{00000000-0008-0000-0500-000037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44" name="Text Box 544">
          <a:extLst>
            <a:ext uri="{FF2B5EF4-FFF2-40B4-BE49-F238E27FC236}">
              <a16:creationId xmlns:a16="http://schemas.microsoft.com/office/drawing/2014/main" id="{00000000-0008-0000-0500-000038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45" name="Text Box 545">
          <a:extLst>
            <a:ext uri="{FF2B5EF4-FFF2-40B4-BE49-F238E27FC236}">
              <a16:creationId xmlns:a16="http://schemas.microsoft.com/office/drawing/2014/main" id="{00000000-0008-0000-0500-000039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46" name="Text Box 546">
          <a:extLst>
            <a:ext uri="{FF2B5EF4-FFF2-40B4-BE49-F238E27FC236}">
              <a16:creationId xmlns:a16="http://schemas.microsoft.com/office/drawing/2014/main" id="{00000000-0008-0000-0500-00003A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47" name="Text Box 547">
          <a:extLst>
            <a:ext uri="{FF2B5EF4-FFF2-40B4-BE49-F238E27FC236}">
              <a16:creationId xmlns:a16="http://schemas.microsoft.com/office/drawing/2014/main" id="{00000000-0008-0000-0500-00003B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48" name="Text Box 548">
          <a:extLst>
            <a:ext uri="{FF2B5EF4-FFF2-40B4-BE49-F238E27FC236}">
              <a16:creationId xmlns:a16="http://schemas.microsoft.com/office/drawing/2014/main" id="{00000000-0008-0000-0500-00003C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49" name="Text Box 549">
          <a:extLst>
            <a:ext uri="{FF2B5EF4-FFF2-40B4-BE49-F238E27FC236}">
              <a16:creationId xmlns:a16="http://schemas.microsoft.com/office/drawing/2014/main" id="{00000000-0008-0000-0500-00003D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50" name="Text Box 550">
          <a:extLst>
            <a:ext uri="{FF2B5EF4-FFF2-40B4-BE49-F238E27FC236}">
              <a16:creationId xmlns:a16="http://schemas.microsoft.com/office/drawing/2014/main" id="{00000000-0008-0000-0500-00003E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51" name="Text Box 551">
          <a:extLst>
            <a:ext uri="{FF2B5EF4-FFF2-40B4-BE49-F238E27FC236}">
              <a16:creationId xmlns:a16="http://schemas.microsoft.com/office/drawing/2014/main" id="{00000000-0008-0000-0500-00003F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52" name="Text Box 552">
          <a:extLst>
            <a:ext uri="{FF2B5EF4-FFF2-40B4-BE49-F238E27FC236}">
              <a16:creationId xmlns:a16="http://schemas.microsoft.com/office/drawing/2014/main" id="{00000000-0008-0000-0500-000040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53" name="Text Box 553">
          <a:extLst>
            <a:ext uri="{FF2B5EF4-FFF2-40B4-BE49-F238E27FC236}">
              <a16:creationId xmlns:a16="http://schemas.microsoft.com/office/drawing/2014/main" id="{00000000-0008-0000-0500-000041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54" name="Text Box 554">
          <a:extLst>
            <a:ext uri="{FF2B5EF4-FFF2-40B4-BE49-F238E27FC236}">
              <a16:creationId xmlns:a16="http://schemas.microsoft.com/office/drawing/2014/main" id="{00000000-0008-0000-0500-000042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55" name="Text Box 555">
          <a:extLst>
            <a:ext uri="{FF2B5EF4-FFF2-40B4-BE49-F238E27FC236}">
              <a16:creationId xmlns:a16="http://schemas.microsoft.com/office/drawing/2014/main" id="{00000000-0008-0000-0500-000043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56" name="Text Box 556">
          <a:extLst>
            <a:ext uri="{FF2B5EF4-FFF2-40B4-BE49-F238E27FC236}">
              <a16:creationId xmlns:a16="http://schemas.microsoft.com/office/drawing/2014/main" id="{00000000-0008-0000-0500-000044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57" name="Text Box 557">
          <a:extLst>
            <a:ext uri="{FF2B5EF4-FFF2-40B4-BE49-F238E27FC236}">
              <a16:creationId xmlns:a16="http://schemas.microsoft.com/office/drawing/2014/main" id="{00000000-0008-0000-0500-000045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58" name="Text Box 558">
          <a:extLst>
            <a:ext uri="{FF2B5EF4-FFF2-40B4-BE49-F238E27FC236}">
              <a16:creationId xmlns:a16="http://schemas.microsoft.com/office/drawing/2014/main" id="{00000000-0008-0000-0500-000046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59" name="Text Box 559">
          <a:extLst>
            <a:ext uri="{FF2B5EF4-FFF2-40B4-BE49-F238E27FC236}">
              <a16:creationId xmlns:a16="http://schemas.microsoft.com/office/drawing/2014/main" id="{00000000-0008-0000-0500-000047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60" name="Text Box 560">
          <a:extLst>
            <a:ext uri="{FF2B5EF4-FFF2-40B4-BE49-F238E27FC236}">
              <a16:creationId xmlns:a16="http://schemas.microsoft.com/office/drawing/2014/main" id="{00000000-0008-0000-0500-000048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61" name="Text Box 561">
          <a:extLst>
            <a:ext uri="{FF2B5EF4-FFF2-40B4-BE49-F238E27FC236}">
              <a16:creationId xmlns:a16="http://schemas.microsoft.com/office/drawing/2014/main" id="{00000000-0008-0000-0500-000049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62" name="Text Box 562">
          <a:extLst>
            <a:ext uri="{FF2B5EF4-FFF2-40B4-BE49-F238E27FC236}">
              <a16:creationId xmlns:a16="http://schemas.microsoft.com/office/drawing/2014/main" id="{00000000-0008-0000-0500-00004A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63" name="Text Box 563">
          <a:extLst>
            <a:ext uri="{FF2B5EF4-FFF2-40B4-BE49-F238E27FC236}">
              <a16:creationId xmlns:a16="http://schemas.microsoft.com/office/drawing/2014/main" id="{00000000-0008-0000-0500-00004B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64" name="Text Box 564">
          <a:extLst>
            <a:ext uri="{FF2B5EF4-FFF2-40B4-BE49-F238E27FC236}">
              <a16:creationId xmlns:a16="http://schemas.microsoft.com/office/drawing/2014/main" id="{00000000-0008-0000-0500-00004C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65" name="Text Box 565">
          <a:extLst>
            <a:ext uri="{FF2B5EF4-FFF2-40B4-BE49-F238E27FC236}">
              <a16:creationId xmlns:a16="http://schemas.microsoft.com/office/drawing/2014/main" id="{00000000-0008-0000-0500-00004D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66" name="Text Box 566">
          <a:extLst>
            <a:ext uri="{FF2B5EF4-FFF2-40B4-BE49-F238E27FC236}">
              <a16:creationId xmlns:a16="http://schemas.microsoft.com/office/drawing/2014/main" id="{00000000-0008-0000-0500-00004E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67" name="Text Box 567">
          <a:extLst>
            <a:ext uri="{FF2B5EF4-FFF2-40B4-BE49-F238E27FC236}">
              <a16:creationId xmlns:a16="http://schemas.microsoft.com/office/drawing/2014/main" id="{00000000-0008-0000-0500-00004F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68" name="Text Box 568">
          <a:extLst>
            <a:ext uri="{FF2B5EF4-FFF2-40B4-BE49-F238E27FC236}">
              <a16:creationId xmlns:a16="http://schemas.microsoft.com/office/drawing/2014/main" id="{00000000-0008-0000-0500-000050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69" name="Text Box 569">
          <a:extLst>
            <a:ext uri="{FF2B5EF4-FFF2-40B4-BE49-F238E27FC236}">
              <a16:creationId xmlns:a16="http://schemas.microsoft.com/office/drawing/2014/main" id="{00000000-0008-0000-0500-000051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70" name="Text Box 570">
          <a:extLst>
            <a:ext uri="{FF2B5EF4-FFF2-40B4-BE49-F238E27FC236}">
              <a16:creationId xmlns:a16="http://schemas.microsoft.com/office/drawing/2014/main" id="{00000000-0008-0000-0500-000052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71" name="Text Box 571">
          <a:extLst>
            <a:ext uri="{FF2B5EF4-FFF2-40B4-BE49-F238E27FC236}">
              <a16:creationId xmlns:a16="http://schemas.microsoft.com/office/drawing/2014/main" id="{00000000-0008-0000-0500-000053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72" name="Text Box 572">
          <a:extLst>
            <a:ext uri="{FF2B5EF4-FFF2-40B4-BE49-F238E27FC236}">
              <a16:creationId xmlns:a16="http://schemas.microsoft.com/office/drawing/2014/main" id="{00000000-0008-0000-0500-000054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73" name="Text Box 573">
          <a:extLst>
            <a:ext uri="{FF2B5EF4-FFF2-40B4-BE49-F238E27FC236}">
              <a16:creationId xmlns:a16="http://schemas.microsoft.com/office/drawing/2014/main" id="{00000000-0008-0000-0500-000055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74" name="Text Box 574">
          <a:extLst>
            <a:ext uri="{FF2B5EF4-FFF2-40B4-BE49-F238E27FC236}">
              <a16:creationId xmlns:a16="http://schemas.microsoft.com/office/drawing/2014/main" id="{00000000-0008-0000-0500-000056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75" name="Text Box 575">
          <a:extLst>
            <a:ext uri="{FF2B5EF4-FFF2-40B4-BE49-F238E27FC236}">
              <a16:creationId xmlns:a16="http://schemas.microsoft.com/office/drawing/2014/main" id="{00000000-0008-0000-0500-000057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76" name="Text Box 576">
          <a:extLst>
            <a:ext uri="{FF2B5EF4-FFF2-40B4-BE49-F238E27FC236}">
              <a16:creationId xmlns:a16="http://schemas.microsoft.com/office/drawing/2014/main" id="{00000000-0008-0000-0500-000058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77" name="Text Box 577">
          <a:extLst>
            <a:ext uri="{FF2B5EF4-FFF2-40B4-BE49-F238E27FC236}">
              <a16:creationId xmlns:a16="http://schemas.microsoft.com/office/drawing/2014/main" id="{00000000-0008-0000-0500-000059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78" name="Text Box 578">
          <a:extLst>
            <a:ext uri="{FF2B5EF4-FFF2-40B4-BE49-F238E27FC236}">
              <a16:creationId xmlns:a16="http://schemas.microsoft.com/office/drawing/2014/main" id="{00000000-0008-0000-0500-00005A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79" name="Text Box 579">
          <a:extLst>
            <a:ext uri="{FF2B5EF4-FFF2-40B4-BE49-F238E27FC236}">
              <a16:creationId xmlns:a16="http://schemas.microsoft.com/office/drawing/2014/main" id="{00000000-0008-0000-0500-00005B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80" name="Text Box 580">
          <a:extLst>
            <a:ext uri="{FF2B5EF4-FFF2-40B4-BE49-F238E27FC236}">
              <a16:creationId xmlns:a16="http://schemas.microsoft.com/office/drawing/2014/main" id="{00000000-0008-0000-0500-00005C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81" name="Text Box 581">
          <a:extLst>
            <a:ext uri="{FF2B5EF4-FFF2-40B4-BE49-F238E27FC236}">
              <a16:creationId xmlns:a16="http://schemas.microsoft.com/office/drawing/2014/main" id="{00000000-0008-0000-0500-00005D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82" name="Text Box 582">
          <a:extLst>
            <a:ext uri="{FF2B5EF4-FFF2-40B4-BE49-F238E27FC236}">
              <a16:creationId xmlns:a16="http://schemas.microsoft.com/office/drawing/2014/main" id="{00000000-0008-0000-0500-00005E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83" name="Text Box 583">
          <a:extLst>
            <a:ext uri="{FF2B5EF4-FFF2-40B4-BE49-F238E27FC236}">
              <a16:creationId xmlns:a16="http://schemas.microsoft.com/office/drawing/2014/main" id="{00000000-0008-0000-0500-00005F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84" name="Text Box 584">
          <a:extLst>
            <a:ext uri="{FF2B5EF4-FFF2-40B4-BE49-F238E27FC236}">
              <a16:creationId xmlns:a16="http://schemas.microsoft.com/office/drawing/2014/main" id="{00000000-0008-0000-0500-000060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85" name="Text Box 585">
          <a:extLst>
            <a:ext uri="{FF2B5EF4-FFF2-40B4-BE49-F238E27FC236}">
              <a16:creationId xmlns:a16="http://schemas.microsoft.com/office/drawing/2014/main" id="{00000000-0008-0000-0500-000061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86" name="Text Box 586">
          <a:extLst>
            <a:ext uri="{FF2B5EF4-FFF2-40B4-BE49-F238E27FC236}">
              <a16:creationId xmlns:a16="http://schemas.microsoft.com/office/drawing/2014/main" id="{00000000-0008-0000-0500-000062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87" name="Text Box 587">
          <a:extLst>
            <a:ext uri="{FF2B5EF4-FFF2-40B4-BE49-F238E27FC236}">
              <a16:creationId xmlns:a16="http://schemas.microsoft.com/office/drawing/2014/main" id="{00000000-0008-0000-0500-000063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88" name="Text Box 588">
          <a:extLst>
            <a:ext uri="{FF2B5EF4-FFF2-40B4-BE49-F238E27FC236}">
              <a16:creationId xmlns:a16="http://schemas.microsoft.com/office/drawing/2014/main" id="{00000000-0008-0000-0500-000064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89" name="Text Box 589">
          <a:extLst>
            <a:ext uri="{FF2B5EF4-FFF2-40B4-BE49-F238E27FC236}">
              <a16:creationId xmlns:a16="http://schemas.microsoft.com/office/drawing/2014/main" id="{00000000-0008-0000-0500-000065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90" name="Text Box 590">
          <a:extLst>
            <a:ext uri="{FF2B5EF4-FFF2-40B4-BE49-F238E27FC236}">
              <a16:creationId xmlns:a16="http://schemas.microsoft.com/office/drawing/2014/main" id="{00000000-0008-0000-0500-000066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91" name="Text Box 591">
          <a:extLst>
            <a:ext uri="{FF2B5EF4-FFF2-40B4-BE49-F238E27FC236}">
              <a16:creationId xmlns:a16="http://schemas.microsoft.com/office/drawing/2014/main" id="{00000000-0008-0000-0500-000067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92" name="Text Box 592">
          <a:extLst>
            <a:ext uri="{FF2B5EF4-FFF2-40B4-BE49-F238E27FC236}">
              <a16:creationId xmlns:a16="http://schemas.microsoft.com/office/drawing/2014/main" id="{00000000-0008-0000-0500-000068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93" name="Text Box 593">
          <a:extLst>
            <a:ext uri="{FF2B5EF4-FFF2-40B4-BE49-F238E27FC236}">
              <a16:creationId xmlns:a16="http://schemas.microsoft.com/office/drawing/2014/main" id="{00000000-0008-0000-0500-000069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94" name="Text Box 594">
          <a:extLst>
            <a:ext uri="{FF2B5EF4-FFF2-40B4-BE49-F238E27FC236}">
              <a16:creationId xmlns:a16="http://schemas.microsoft.com/office/drawing/2014/main" id="{00000000-0008-0000-0500-00006A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95" name="Text Box 595">
          <a:extLst>
            <a:ext uri="{FF2B5EF4-FFF2-40B4-BE49-F238E27FC236}">
              <a16:creationId xmlns:a16="http://schemas.microsoft.com/office/drawing/2014/main" id="{00000000-0008-0000-0500-00006B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96" name="Text Box 596">
          <a:extLst>
            <a:ext uri="{FF2B5EF4-FFF2-40B4-BE49-F238E27FC236}">
              <a16:creationId xmlns:a16="http://schemas.microsoft.com/office/drawing/2014/main" id="{00000000-0008-0000-0500-00006C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97" name="Text Box 597">
          <a:extLst>
            <a:ext uri="{FF2B5EF4-FFF2-40B4-BE49-F238E27FC236}">
              <a16:creationId xmlns:a16="http://schemas.microsoft.com/office/drawing/2014/main" id="{00000000-0008-0000-0500-00006D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98" name="Text Box 598">
          <a:extLst>
            <a:ext uri="{FF2B5EF4-FFF2-40B4-BE49-F238E27FC236}">
              <a16:creationId xmlns:a16="http://schemas.microsoft.com/office/drawing/2014/main" id="{00000000-0008-0000-0500-00006E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5999" name="Text Box 599">
          <a:extLst>
            <a:ext uri="{FF2B5EF4-FFF2-40B4-BE49-F238E27FC236}">
              <a16:creationId xmlns:a16="http://schemas.microsoft.com/office/drawing/2014/main" id="{00000000-0008-0000-0500-00006F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00" name="Text Box 600">
          <a:extLst>
            <a:ext uri="{FF2B5EF4-FFF2-40B4-BE49-F238E27FC236}">
              <a16:creationId xmlns:a16="http://schemas.microsoft.com/office/drawing/2014/main" id="{00000000-0008-0000-0500-000070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01" name="Text Box 601">
          <a:extLst>
            <a:ext uri="{FF2B5EF4-FFF2-40B4-BE49-F238E27FC236}">
              <a16:creationId xmlns:a16="http://schemas.microsoft.com/office/drawing/2014/main" id="{00000000-0008-0000-0500-000071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02" name="Text Box 602">
          <a:extLst>
            <a:ext uri="{FF2B5EF4-FFF2-40B4-BE49-F238E27FC236}">
              <a16:creationId xmlns:a16="http://schemas.microsoft.com/office/drawing/2014/main" id="{00000000-0008-0000-0500-000072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03" name="Text Box 603">
          <a:extLst>
            <a:ext uri="{FF2B5EF4-FFF2-40B4-BE49-F238E27FC236}">
              <a16:creationId xmlns:a16="http://schemas.microsoft.com/office/drawing/2014/main" id="{00000000-0008-0000-0500-000073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04" name="Text Box 604">
          <a:extLst>
            <a:ext uri="{FF2B5EF4-FFF2-40B4-BE49-F238E27FC236}">
              <a16:creationId xmlns:a16="http://schemas.microsoft.com/office/drawing/2014/main" id="{00000000-0008-0000-0500-000074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05" name="Text Box 605">
          <a:extLst>
            <a:ext uri="{FF2B5EF4-FFF2-40B4-BE49-F238E27FC236}">
              <a16:creationId xmlns:a16="http://schemas.microsoft.com/office/drawing/2014/main" id="{00000000-0008-0000-0500-000075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06" name="Text Box 606">
          <a:extLst>
            <a:ext uri="{FF2B5EF4-FFF2-40B4-BE49-F238E27FC236}">
              <a16:creationId xmlns:a16="http://schemas.microsoft.com/office/drawing/2014/main" id="{00000000-0008-0000-0500-000076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07" name="Text Box 607">
          <a:extLst>
            <a:ext uri="{FF2B5EF4-FFF2-40B4-BE49-F238E27FC236}">
              <a16:creationId xmlns:a16="http://schemas.microsoft.com/office/drawing/2014/main" id="{00000000-0008-0000-0500-000077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08" name="Text Box 608">
          <a:extLst>
            <a:ext uri="{FF2B5EF4-FFF2-40B4-BE49-F238E27FC236}">
              <a16:creationId xmlns:a16="http://schemas.microsoft.com/office/drawing/2014/main" id="{00000000-0008-0000-0500-000078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09" name="Text Box 609">
          <a:extLst>
            <a:ext uri="{FF2B5EF4-FFF2-40B4-BE49-F238E27FC236}">
              <a16:creationId xmlns:a16="http://schemas.microsoft.com/office/drawing/2014/main" id="{00000000-0008-0000-0500-000079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10" name="Text Box 610">
          <a:extLst>
            <a:ext uri="{FF2B5EF4-FFF2-40B4-BE49-F238E27FC236}">
              <a16:creationId xmlns:a16="http://schemas.microsoft.com/office/drawing/2014/main" id="{00000000-0008-0000-0500-00007A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11" name="Text Box 611">
          <a:extLst>
            <a:ext uri="{FF2B5EF4-FFF2-40B4-BE49-F238E27FC236}">
              <a16:creationId xmlns:a16="http://schemas.microsoft.com/office/drawing/2014/main" id="{00000000-0008-0000-0500-00007B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12" name="Text Box 612">
          <a:extLst>
            <a:ext uri="{FF2B5EF4-FFF2-40B4-BE49-F238E27FC236}">
              <a16:creationId xmlns:a16="http://schemas.microsoft.com/office/drawing/2014/main" id="{00000000-0008-0000-0500-00007C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13" name="Text Box 613">
          <a:extLst>
            <a:ext uri="{FF2B5EF4-FFF2-40B4-BE49-F238E27FC236}">
              <a16:creationId xmlns:a16="http://schemas.microsoft.com/office/drawing/2014/main" id="{00000000-0008-0000-0500-00007D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14" name="Text Box 614">
          <a:extLst>
            <a:ext uri="{FF2B5EF4-FFF2-40B4-BE49-F238E27FC236}">
              <a16:creationId xmlns:a16="http://schemas.microsoft.com/office/drawing/2014/main" id="{00000000-0008-0000-0500-00007E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15" name="Text Box 615">
          <a:extLst>
            <a:ext uri="{FF2B5EF4-FFF2-40B4-BE49-F238E27FC236}">
              <a16:creationId xmlns:a16="http://schemas.microsoft.com/office/drawing/2014/main" id="{00000000-0008-0000-0500-00007F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16" name="Text Box 616">
          <a:extLst>
            <a:ext uri="{FF2B5EF4-FFF2-40B4-BE49-F238E27FC236}">
              <a16:creationId xmlns:a16="http://schemas.microsoft.com/office/drawing/2014/main" id="{00000000-0008-0000-0500-000080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17" name="Text Box 617">
          <a:extLst>
            <a:ext uri="{FF2B5EF4-FFF2-40B4-BE49-F238E27FC236}">
              <a16:creationId xmlns:a16="http://schemas.microsoft.com/office/drawing/2014/main" id="{00000000-0008-0000-0500-000081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18" name="Text Box 618">
          <a:extLst>
            <a:ext uri="{FF2B5EF4-FFF2-40B4-BE49-F238E27FC236}">
              <a16:creationId xmlns:a16="http://schemas.microsoft.com/office/drawing/2014/main" id="{00000000-0008-0000-0500-000082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19" name="Text Box 619">
          <a:extLst>
            <a:ext uri="{FF2B5EF4-FFF2-40B4-BE49-F238E27FC236}">
              <a16:creationId xmlns:a16="http://schemas.microsoft.com/office/drawing/2014/main" id="{00000000-0008-0000-0500-000083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20" name="Text Box 620">
          <a:extLst>
            <a:ext uri="{FF2B5EF4-FFF2-40B4-BE49-F238E27FC236}">
              <a16:creationId xmlns:a16="http://schemas.microsoft.com/office/drawing/2014/main" id="{00000000-0008-0000-0500-000084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21" name="Text Box 621">
          <a:extLst>
            <a:ext uri="{FF2B5EF4-FFF2-40B4-BE49-F238E27FC236}">
              <a16:creationId xmlns:a16="http://schemas.microsoft.com/office/drawing/2014/main" id="{00000000-0008-0000-0500-000085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22" name="Text Box 622">
          <a:extLst>
            <a:ext uri="{FF2B5EF4-FFF2-40B4-BE49-F238E27FC236}">
              <a16:creationId xmlns:a16="http://schemas.microsoft.com/office/drawing/2014/main" id="{00000000-0008-0000-0500-000086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23" name="Text Box 623">
          <a:extLst>
            <a:ext uri="{FF2B5EF4-FFF2-40B4-BE49-F238E27FC236}">
              <a16:creationId xmlns:a16="http://schemas.microsoft.com/office/drawing/2014/main" id="{00000000-0008-0000-0500-000087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24" name="Text Box 624">
          <a:extLst>
            <a:ext uri="{FF2B5EF4-FFF2-40B4-BE49-F238E27FC236}">
              <a16:creationId xmlns:a16="http://schemas.microsoft.com/office/drawing/2014/main" id="{00000000-0008-0000-0500-000088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25" name="Text Box 625">
          <a:extLst>
            <a:ext uri="{FF2B5EF4-FFF2-40B4-BE49-F238E27FC236}">
              <a16:creationId xmlns:a16="http://schemas.microsoft.com/office/drawing/2014/main" id="{00000000-0008-0000-0500-000089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26" name="Text Box 626">
          <a:extLst>
            <a:ext uri="{FF2B5EF4-FFF2-40B4-BE49-F238E27FC236}">
              <a16:creationId xmlns:a16="http://schemas.microsoft.com/office/drawing/2014/main" id="{00000000-0008-0000-0500-00008A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27" name="Text Box 627">
          <a:extLst>
            <a:ext uri="{FF2B5EF4-FFF2-40B4-BE49-F238E27FC236}">
              <a16:creationId xmlns:a16="http://schemas.microsoft.com/office/drawing/2014/main" id="{00000000-0008-0000-0500-00008B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28" name="Text Box 628">
          <a:extLst>
            <a:ext uri="{FF2B5EF4-FFF2-40B4-BE49-F238E27FC236}">
              <a16:creationId xmlns:a16="http://schemas.microsoft.com/office/drawing/2014/main" id="{00000000-0008-0000-0500-00008C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29" name="Text Box 629">
          <a:extLst>
            <a:ext uri="{FF2B5EF4-FFF2-40B4-BE49-F238E27FC236}">
              <a16:creationId xmlns:a16="http://schemas.microsoft.com/office/drawing/2014/main" id="{00000000-0008-0000-0500-00008D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30" name="Text Box 630">
          <a:extLst>
            <a:ext uri="{FF2B5EF4-FFF2-40B4-BE49-F238E27FC236}">
              <a16:creationId xmlns:a16="http://schemas.microsoft.com/office/drawing/2014/main" id="{00000000-0008-0000-0500-00008E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31" name="Text Box 631">
          <a:extLst>
            <a:ext uri="{FF2B5EF4-FFF2-40B4-BE49-F238E27FC236}">
              <a16:creationId xmlns:a16="http://schemas.microsoft.com/office/drawing/2014/main" id="{00000000-0008-0000-0500-00008F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32" name="Text Box 632">
          <a:extLst>
            <a:ext uri="{FF2B5EF4-FFF2-40B4-BE49-F238E27FC236}">
              <a16:creationId xmlns:a16="http://schemas.microsoft.com/office/drawing/2014/main" id="{00000000-0008-0000-0500-000090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33" name="Text Box 633">
          <a:extLst>
            <a:ext uri="{FF2B5EF4-FFF2-40B4-BE49-F238E27FC236}">
              <a16:creationId xmlns:a16="http://schemas.microsoft.com/office/drawing/2014/main" id="{00000000-0008-0000-0500-000091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34" name="Text Box 634">
          <a:extLst>
            <a:ext uri="{FF2B5EF4-FFF2-40B4-BE49-F238E27FC236}">
              <a16:creationId xmlns:a16="http://schemas.microsoft.com/office/drawing/2014/main" id="{00000000-0008-0000-0500-000092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35" name="Text Box 635">
          <a:extLst>
            <a:ext uri="{FF2B5EF4-FFF2-40B4-BE49-F238E27FC236}">
              <a16:creationId xmlns:a16="http://schemas.microsoft.com/office/drawing/2014/main" id="{00000000-0008-0000-0500-000093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36" name="Text Box 636">
          <a:extLst>
            <a:ext uri="{FF2B5EF4-FFF2-40B4-BE49-F238E27FC236}">
              <a16:creationId xmlns:a16="http://schemas.microsoft.com/office/drawing/2014/main" id="{00000000-0008-0000-0500-000094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37" name="Text Box 637">
          <a:extLst>
            <a:ext uri="{FF2B5EF4-FFF2-40B4-BE49-F238E27FC236}">
              <a16:creationId xmlns:a16="http://schemas.microsoft.com/office/drawing/2014/main" id="{00000000-0008-0000-0500-000095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38" name="Text Box 638">
          <a:extLst>
            <a:ext uri="{FF2B5EF4-FFF2-40B4-BE49-F238E27FC236}">
              <a16:creationId xmlns:a16="http://schemas.microsoft.com/office/drawing/2014/main" id="{00000000-0008-0000-0500-000096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39" name="Text Box 639">
          <a:extLst>
            <a:ext uri="{FF2B5EF4-FFF2-40B4-BE49-F238E27FC236}">
              <a16:creationId xmlns:a16="http://schemas.microsoft.com/office/drawing/2014/main" id="{00000000-0008-0000-0500-000097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40" name="Text Box 640">
          <a:extLst>
            <a:ext uri="{FF2B5EF4-FFF2-40B4-BE49-F238E27FC236}">
              <a16:creationId xmlns:a16="http://schemas.microsoft.com/office/drawing/2014/main" id="{00000000-0008-0000-0500-000098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41" name="Text Box 641">
          <a:extLst>
            <a:ext uri="{FF2B5EF4-FFF2-40B4-BE49-F238E27FC236}">
              <a16:creationId xmlns:a16="http://schemas.microsoft.com/office/drawing/2014/main" id="{00000000-0008-0000-0500-000099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42" name="Text Box 642">
          <a:extLst>
            <a:ext uri="{FF2B5EF4-FFF2-40B4-BE49-F238E27FC236}">
              <a16:creationId xmlns:a16="http://schemas.microsoft.com/office/drawing/2014/main" id="{00000000-0008-0000-0500-00009A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43" name="Text Box 643">
          <a:extLst>
            <a:ext uri="{FF2B5EF4-FFF2-40B4-BE49-F238E27FC236}">
              <a16:creationId xmlns:a16="http://schemas.microsoft.com/office/drawing/2014/main" id="{00000000-0008-0000-0500-00009B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44" name="Text Box 644">
          <a:extLst>
            <a:ext uri="{FF2B5EF4-FFF2-40B4-BE49-F238E27FC236}">
              <a16:creationId xmlns:a16="http://schemas.microsoft.com/office/drawing/2014/main" id="{00000000-0008-0000-0500-00009C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45" name="Text Box 645">
          <a:extLst>
            <a:ext uri="{FF2B5EF4-FFF2-40B4-BE49-F238E27FC236}">
              <a16:creationId xmlns:a16="http://schemas.microsoft.com/office/drawing/2014/main" id="{00000000-0008-0000-0500-00009D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46" name="Text Box 646">
          <a:extLst>
            <a:ext uri="{FF2B5EF4-FFF2-40B4-BE49-F238E27FC236}">
              <a16:creationId xmlns:a16="http://schemas.microsoft.com/office/drawing/2014/main" id="{00000000-0008-0000-0500-00009E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47" name="Text Box 647">
          <a:extLst>
            <a:ext uri="{FF2B5EF4-FFF2-40B4-BE49-F238E27FC236}">
              <a16:creationId xmlns:a16="http://schemas.microsoft.com/office/drawing/2014/main" id="{00000000-0008-0000-0500-00009F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48" name="Text Box 648">
          <a:extLst>
            <a:ext uri="{FF2B5EF4-FFF2-40B4-BE49-F238E27FC236}">
              <a16:creationId xmlns:a16="http://schemas.microsoft.com/office/drawing/2014/main" id="{00000000-0008-0000-0500-0000A0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49" name="Text Box 649">
          <a:extLst>
            <a:ext uri="{FF2B5EF4-FFF2-40B4-BE49-F238E27FC236}">
              <a16:creationId xmlns:a16="http://schemas.microsoft.com/office/drawing/2014/main" id="{00000000-0008-0000-0500-0000A1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50" name="Text Box 650">
          <a:extLst>
            <a:ext uri="{FF2B5EF4-FFF2-40B4-BE49-F238E27FC236}">
              <a16:creationId xmlns:a16="http://schemas.microsoft.com/office/drawing/2014/main" id="{00000000-0008-0000-0500-0000A2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51" name="Text Box 651">
          <a:extLst>
            <a:ext uri="{FF2B5EF4-FFF2-40B4-BE49-F238E27FC236}">
              <a16:creationId xmlns:a16="http://schemas.microsoft.com/office/drawing/2014/main" id="{00000000-0008-0000-0500-0000A3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52" name="Text Box 652">
          <a:extLst>
            <a:ext uri="{FF2B5EF4-FFF2-40B4-BE49-F238E27FC236}">
              <a16:creationId xmlns:a16="http://schemas.microsoft.com/office/drawing/2014/main" id="{00000000-0008-0000-0500-0000A4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53" name="Text Box 653">
          <a:extLst>
            <a:ext uri="{FF2B5EF4-FFF2-40B4-BE49-F238E27FC236}">
              <a16:creationId xmlns:a16="http://schemas.microsoft.com/office/drawing/2014/main" id="{00000000-0008-0000-0500-0000A5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54" name="Text Box 654">
          <a:extLst>
            <a:ext uri="{FF2B5EF4-FFF2-40B4-BE49-F238E27FC236}">
              <a16:creationId xmlns:a16="http://schemas.microsoft.com/office/drawing/2014/main" id="{00000000-0008-0000-0500-0000A6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55" name="Text Box 655">
          <a:extLst>
            <a:ext uri="{FF2B5EF4-FFF2-40B4-BE49-F238E27FC236}">
              <a16:creationId xmlns:a16="http://schemas.microsoft.com/office/drawing/2014/main" id="{00000000-0008-0000-0500-0000A7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56" name="Text Box 656">
          <a:extLst>
            <a:ext uri="{FF2B5EF4-FFF2-40B4-BE49-F238E27FC236}">
              <a16:creationId xmlns:a16="http://schemas.microsoft.com/office/drawing/2014/main" id="{00000000-0008-0000-0500-0000A8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57" name="Text Box 657">
          <a:extLst>
            <a:ext uri="{FF2B5EF4-FFF2-40B4-BE49-F238E27FC236}">
              <a16:creationId xmlns:a16="http://schemas.microsoft.com/office/drawing/2014/main" id="{00000000-0008-0000-0500-0000A9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58" name="Text Box 658">
          <a:extLst>
            <a:ext uri="{FF2B5EF4-FFF2-40B4-BE49-F238E27FC236}">
              <a16:creationId xmlns:a16="http://schemas.microsoft.com/office/drawing/2014/main" id="{00000000-0008-0000-0500-0000AA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59" name="Text Box 659">
          <a:extLst>
            <a:ext uri="{FF2B5EF4-FFF2-40B4-BE49-F238E27FC236}">
              <a16:creationId xmlns:a16="http://schemas.microsoft.com/office/drawing/2014/main" id="{00000000-0008-0000-0500-0000AB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60" name="Text Box 660">
          <a:extLst>
            <a:ext uri="{FF2B5EF4-FFF2-40B4-BE49-F238E27FC236}">
              <a16:creationId xmlns:a16="http://schemas.microsoft.com/office/drawing/2014/main" id="{00000000-0008-0000-0500-0000AC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61" name="Text Box 661">
          <a:extLst>
            <a:ext uri="{FF2B5EF4-FFF2-40B4-BE49-F238E27FC236}">
              <a16:creationId xmlns:a16="http://schemas.microsoft.com/office/drawing/2014/main" id="{00000000-0008-0000-0500-0000AD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62" name="Text Box 662">
          <a:extLst>
            <a:ext uri="{FF2B5EF4-FFF2-40B4-BE49-F238E27FC236}">
              <a16:creationId xmlns:a16="http://schemas.microsoft.com/office/drawing/2014/main" id="{00000000-0008-0000-0500-0000AE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63" name="Text Box 663">
          <a:extLst>
            <a:ext uri="{FF2B5EF4-FFF2-40B4-BE49-F238E27FC236}">
              <a16:creationId xmlns:a16="http://schemas.microsoft.com/office/drawing/2014/main" id="{00000000-0008-0000-0500-0000AF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64" name="Text Box 664">
          <a:extLst>
            <a:ext uri="{FF2B5EF4-FFF2-40B4-BE49-F238E27FC236}">
              <a16:creationId xmlns:a16="http://schemas.microsoft.com/office/drawing/2014/main" id="{00000000-0008-0000-0500-0000B0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65" name="Text Box 665">
          <a:extLst>
            <a:ext uri="{FF2B5EF4-FFF2-40B4-BE49-F238E27FC236}">
              <a16:creationId xmlns:a16="http://schemas.microsoft.com/office/drawing/2014/main" id="{00000000-0008-0000-0500-0000B1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66" name="Text Box 666">
          <a:extLst>
            <a:ext uri="{FF2B5EF4-FFF2-40B4-BE49-F238E27FC236}">
              <a16:creationId xmlns:a16="http://schemas.microsoft.com/office/drawing/2014/main" id="{00000000-0008-0000-0500-0000B2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67" name="Text Box 667">
          <a:extLst>
            <a:ext uri="{FF2B5EF4-FFF2-40B4-BE49-F238E27FC236}">
              <a16:creationId xmlns:a16="http://schemas.microsoft.com/office/drawing/2014/main" id="{00000000-0008-0000-0500-0000B3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68" name="Text Box 668">
          <a:extLst>
            <a:ext uri="{FF2B5EF4-FFF2-40B4-BE49-F238E27FC236}">
              <a16:creationId xmlns:a16="http://schemas.microsoft.com/office/drawing/2014/main" id="{00000000-0008-0000-0500-0000B4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69" name="Text Box 669">
          <a:extLst>
            <a:ext uri="{FF2B5EF4-FFF2-40B4-BE49-F238E27FC236}">
              <a16:creationId xmlns:a16="http://schemas.microsoft.com/office/drawing/2014/main" id="{00000000-0008-0000-0500-0000B5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70" name="Text Box 670">
          <a:extLst>
            <a:ext uri="{FF2B5EF4-FFF2-40B4-BE49-F238E27FC236}">
              <a16:creationId xmlns:a16="http://schemas.microsoft.com/office/drawing/2014/main" id="{00000000-0008-0000-0500-0000B6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71" name="Text Box 671">
          <a:extLst>
            <a:ext uri="{FF2B5EF4-FFF2-40B4-BE49-F238E27FC236}">
              <a16:creationId xmlns:a16="http://schemas.microsoft.com/office/drawing/2014/main" id="{00000000-0008-0000-0500-0000B7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72" name="Text Box 672">
          <a:extLst>
            <a:ext uri="{FF2B5EF4-FFF2-40B4-BE49-F238E27FC236}">
              <a16:creationId xmlns:a16="http://schemas.microsoft.com/office/drawing/2014/main" id="{00000000-0008-0000-0500-0000B8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73" name="Text Box 673">
          <a:extLst>
            <a:ext uri="{FF2B5EF4-FFF2-40B4-BE49-F238E27FC236}">
              <a16:creationId xmlns:a16="http://schemas.microsoft.com/office/drawing/2014/main" id="{00000000-0008-0000-0500-0000B9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74" name="Text Box 674">
          <a:extLst>
            <a:ext uri="{FF2B5EF4-FFF2-40B4-BE49-F238E27FC236}">
              <a16:creationId xmlns:a16="http://schemas.microsoft.com/office/drawing/2014/main" id="{00000000-0008-0000-0500-0000BA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75" name="Text Box 675">
          <a:extLst>
            <a:ext uri="{FF2B5EF4-FFF2-40B4-BE49-F238E27FC236}">
              <a16:creationId xmlns:a16="http://schemas.microsoft.com/office/drawing/2014/main" id="{00000000-0008-0000-0500-0000BB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76" name="Text Box 676">
          <a:extLst>
            <a:ext uri="{FF2B5EF4-FFF2-40B4-BE49-F238E27FC236}">
              <a16:creationId xmlns:a16="http://schemas.microsoft.com/office/drawing/2014/main" id="{00000000-0008-0000-0500-0000BC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77" name="Text Box 677">
          <a:extLst>
            <a:ext uri="{FF2B5EF4-FFF2-40B4-BE49-F238E27FC236}">
              <a16:creationId xmlns:a16="http://schemas.microsoft.com/office/drawing/2014/main" id="{00000000-0008-0000-0500-0000BD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78" name="Text Box 678">
          <a:extLst>
            <a:ext uri="{FF2B5EF4-FFF2-40B4-BE49-F238E27FC236}">
              <a16:creationId xmlns:a16="http://schemas.microsoft.com/office/drawing/2014/main" id="{00000000-0008-0000-0500-0000BE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79" name="Text Box 679">
          <a:extLst>
            <a:ext uri="{FF2B5EF4-FFF2-40B4-BE49-F238E27FC236}">
              <a16:creationId xmlns:a16="http://schemas.microsoft.com/office/drawing/2014/main" id="{00000000-0008-0000-0500-0000BF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80" name="Text Box 680">
          <a:extLst>
            <a:ext uri="{FF2B5EF4-FFF2-40B4-BE49-F238E27FC236}">
              <a16:creationId xmlns:a16="http://schemas.microsoft.com/office/drawing/2014/main" id="{00000000-0008-0000-0500-0000C0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81" name="Text Box 681">
          <a:extLst>
            <a:ext uri="{FF2B5EF4-FFF2-40B4-BE49-F238E27FC236}">
              <a16:creationId xmlns:a16="http://schemas.microsoft.com/office/drawing/2014/main" id="{00000000-0008-0000-0500-0000C1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82" name="Text Box 682">
          <a:extLst>
            <a:ext uri="{FF2B5EF4-FFF2-40B4-BE49-F238E27FC236}">
              <a16:creationId xmlns:a16="http://schemas.microsoft.com/office/drawing/2014/main" id="{00000000-0008-0000-0500-0000C2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83" name="Text Box 683">
          <a:extLst>
            <a:ext uri="{FF2B5EF4-FFF2-40B4-BE49-F238E27FC236}">
              <a16:creationId xmlns:a16="http://schemas.microsoft.com/office/drawing/2014/main" id="{00000000-0008-0000-0500-0000C3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84" name="Text Box 684">
          <a:extLst>
            <a:ext uri="{FF2B5EF4-FFF2-40B4-BE49-F238E27FC236}">
              <a16:creationId xmlns:a16="http://schemas.microsoft.com/office/drawing/2014/main" id="{00000000-0008-0000-0500-0000C4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85" name="Text Box 685">
          <a:extLst>
            <a:ext uri="{FF2B5EF4-FFF2-40B4-BE49-F238E27FC236}">
              <a16:creationId xmlns:a16="http://schemas.microsoft.com/office/drawing/2014/main" id="{00000000-0008-0000-0500-0000C5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86" name="Text Box 686">
          <a:extLst>
            <a:ext uri="{FF2B5EF4-FFF2-40B4-BE49-F238E27FC236}">
              <a16:creationId xmlns:a16="http://schemas.microsoft.com/office/drawing/2014/main" id="{00000000-0008-0000-0500-0000C6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87" name="Text Box 687">
          <a:extLst>
            <a:ext uri="{FF2B5EF4-FFF2-40B4-BE49-F238E27FC236}">
              <a16:creationId xmlns:a16="http://schemas.microsoft.com/office/drawing/2014/main" id="{00000000-0008-0000-0500-0000C7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88" name="Text Box 688">
          <a:extLst>
            <a:ext uri="{FF2B5EF4-FFF2-40B4-BE49-F238E27FC236}">
              <a16:creationId xmlns:a16="http://schemas.microsoft.com/office/drawing/2014/main" id="{00000000-0008-0000-0500-0000C8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89" name="Text Box 689">
          <a:extLst>
            <a:ext uri="{FF2B5EF4-FFF2-40B4-BE49-F238E27FC236}">
              <a16:creationId xmlns:a16="http://schemas.microsoft.com/office/drawing/2014/main" id="{00000000-0008-0000-0500-0000C9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90" name="Text Box 690">
          <a:extLst>
            <a:ext uri="{FF2B5EF4-FFF2-40B4-BE49-F238E27FC236}">
              <a16:creationId xmlns:a16="http://schemas.microsoft.com/office/drawing/2014/main" id="{00000000-0008-0000-0500-0000CA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91" name="Text Box 691">
          <a:extLst>
            <a:ext uri="{FF2B5EF4-FFF2-40B4-BE49-F238E27FC236}">
              <a16:creationId xmlns:a16="http://schemas.microsoft.com/office/drawing/2014/main" id="{00000000-0008-0000-0500-0000CB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92" name="Text Box 692">
          <a:extLst>
            <a:ext uri="{FF2B5EF4-FFF2-40B4-BE49-F238E27FC236}">
              <a16:creationId xmlns:a16="http://schemas.microsoft.com/office/drawing/2014/main" id="{00000000-0008-0000-0500-0000CC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93" name="Text Box 693">
          <a:extLst>
            <a:ext uri="{FF2B5EF4-FFF2-40B4-BE49-F238E27FC236}">
              <a16:creationId xmlns:a16="http://schemas.microsoft.com/office/drawing/2014/main" id="{00000000-0008-0000-0500-0000CD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94" name="Text Box 694">
          <a:extLst>
            <a:ext uri="{FF2B5EF4-FFF2-40B4-BE49-F238E27FC236}">
              <a16:creationId xmlns:a16="http://schemas.microsoft.com/office/drawing/2014/main" id="{00000000-0008-0000-0500-0000CE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95" name="Text Box 695">
          <a:extLst>
            <a:ext uri="{FF2B5EF4-FFF2-40B4-BE49-F238E27FC236}">
              <a16:creationId xmlns:a16="http://schemas.microsoft.com/office/drawing/2014/main" id="{00000000-0008-0000-0500-0000CF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96" name="Text Box 696">
          <a:extLst>
            <a:ext uri="{FF2B5EF4-FFF2-40B4-BE49-F238E27FC236}">
              <a16:creationId xmlns:a16="http://schemas.microsoft.com/office/drawing/2014/main" id="{00000000-0008-0000-0500-0000D0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97" name="Text Box 697">
          <a:extLst>
            <a:ext uri="{FF2B5EF4-FFF2-40B4-BE49-F238E27FC236}">
              <a16:creationId xmlns:a16="http://schemas.microsoft.com/office/drawing/2014/main" id="{00000000-0008-0000-0500-0000D1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98" name="Text Box 698">
          <a:extLst>
            <a:ext uri="{FF2B5EF4-FFF2-40B4-BE49-F238E27FC236}">
              <a16:creationId xmlns:a16="http://schemas.microsoft.com/office/drawing/2014/main" id="{00000000-0008-0000-0500-0000D2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099" name="Text Box 699">
          <a:extLst>
            <a:ext uri="{FF2B5EF4-FFF2-40B4-BE49-F238E27FC236}">
              <a16:creationId xmlns:a16="http://schemas.microsoft.com/office/drawing/2014/main" id="{00000000-0008-0000-0500-0000D3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00" name="Text Box 700">
          <a:extLst>
            <a:ext uri="{FF2B5EF4-FFF2-40B4-BE49-F238E27FC236}">
              <a16:creationId xmlns:a16="http://schemas.microsoft.com/office/drawing/2014/main" id="{00000000-0008-0000-0500-0000D4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01" name="Text Box 701">
          <a:extLst>
            <a:ext uri="{FF2B5EF4-FFF2-40B4-BE49-F238E27FC236}">
              <a16:creationId xmlns:a16="http://schemas.microsoft.com/office/drawing/2014/main" id="{00000000-0008-0000-0500-0000D5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02" name="Text Box 702">
          <a:extLst>
            <a:ext uri="{FF2B5EF4-FFF2-40B4-BE49-F238E27FC236}">
              <a16:creationId xmlns:a16="http://schemas.microsoft.com/office/drawing/2014/main" id="{00000000-0008-0000-0500-0000D6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03" name="Text Box 703">
          <a:extLst>
            <a:ext uri="{FF2B5EF4-FFF2-40B4-BE49-F238E27FC236}">
              <a16:creationId xmlns:a16="http://schemas.microsoft.com/office/drawing/2014/main" id="{00000000-0008-0000-0500-0000D7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04" name="Text Box 704">
          <a:extLst>
            <a:ext uri="{FF2B5EF4-FFF2-40B4-BE49-F238E27FC236}">
              <a16:creationId xmlns:a16="http://schemas.microsoft.com/office/drawing/2014/main" id="{00000000-0008-0000-0500-0000D8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05" name="Text Box 705">
          <a:extLst>
            <a:ext uri="{FF2B5EF4-FFF2-40B4-BE49-F238E27FC236}">
              <a16:creationId xmlns:a16="http://schemas.microsoft.com/office/drawing/2014/main" id="{00000000-0008-0000-0500-0000D9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06" name="Text Box 706">
          <a:extLst>
            <a:ext uri="{FF2B5EF4-FFF2-40B4-BE49-F238E27FC236}">
              <a16:creationId xmlns:a16="http://schemas.microsoft.com/office/drawing/2014/main" id="{00000000-0008-0000-0500-0000DA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07" name="Text Box 707">
          <a:extLst>
            <a:ext uri="{FF2B5EF4-FFF2-40B4-BE49-F238E27FC236}">
              <a16:creationId xmlns:a16="http://schemas.microsoft.com/office/drawing/2014/main" id="{00000000-0008-0000-0500-0000DB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08" name="Text Box 708">
          <a:extLst>
            <a:ext uri="{FF2B5EF4-FFF2-40B4-BE49-F238E27FC236}">
              <a16:creationId xmlns:a16="http://schemas.microsoft.com/office/drawing/2014/main" id="{00000000-0008-0000-0500-0000DC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09" name="Text Box 709">
          <a:extLst>
            <a:ext uri="{FF2B5EF4-FFF2-40B4-BE49-F238E27FC236}">
              <a16:creationId xmlns:a16="http://schemas.microsoft.com/office/drawing/2014/main" id="{00000000-0008-0000-0500-0000DD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10" name="Text Box 710">
          <a:extLst>
            <a:ext uri="{FF2B5EF4-FFF2-40B4-BE49-F238E27FC236}">
              <a16:creationId xmlns:a16="http://schemas.microsoft.com/office/drawing/2014/main" id="{00000000-0008-0000-0500-0000DE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11" name="Text Box 711">
          <a:extLst>
            <a:ext uri="{FF2B5EF4-FFF2-40B4-BE49-F238E27FC236}">
              <a16:creationId xmlns:a16="http://schemas.microsoft.com/office/drawing/2014/main" id="{00000000-0008-0000-0500-0000DF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12" name="Text Box 712">
          <a:extLst>
            <a:ext uri="{FF2B5EF4-FFF2-40B4-BE49-F238E27FC236}">
              <a16:creationId xmlns:a16="http://schemas.microsoft.com/office/drawing/2014/main" id="{00000000-0008-0000-0500-0000E0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13" name="Text Box 713">
          <a:extLst>
            <a:ext uri="{FF2B5EF4-FFF2-40B4-BE49-F238E27FC236}">
              <a16:creationId xmlns:a16="http://schemas.microsoft.com/office/drawing/2014/main" id="{00000000-0008-0000-0500-0000E1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14" name="Text Box 714">
          <a:extLst>
            <a:ext uri="{FF2B5EF4-FFF2-40B4-BE49-F238E27FC236}">
              <a16:creationId xmlns:a16="http://schemas.microsoft.com/office/drawing/2014/main" id="{00000000-0008-0000-0500-0000E2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15" name="Text Box 715">
          <a:extLst>
            <a:ext uri="{FF2B5EF4-FFF2-40B4-BE49-F238E27FC236}">
              <a16:creationId xmlns:a16="http://schemas.microsoft.com/office/drawing/2014/main" id="{00000000-0008-0000-0500-0000E3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16" name="Text Box 716">
          <a:extLst>
            <a:ext uri="{FF2B5EF4-FFF2-40B4-BE49-F238E27FC236}">
              <a16:creationId xmlns:a16="http://schemas.microsoft.com/office/drawing/2014/main" id="{00000000-0008-0000-0500-0000E4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17" name="Text Box 717">
          <a:extLst>
            <a:ext uri="{FF2B5EF4-FFF2-40B4-BE49-F238E27FC236}">
              <a16:creationId xmlns:a16="http://schemas.microsoft.com/office/drawing/2014/main" id="{00000000-0008-0000-0500-0000E5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18" name="Text Box 718">
          <a:extLst>
            <a:ext uri="{FF2B5EF4-FFF2-40B4-BE49-F238E27FC236}">
              <a16:creationId xmlns:a16="http://schemas.microsoft.com/office/drawing/2014/main" id="{00000000-0008-0000-0500-0000E6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19" name="Text Box 719">
          <a:extLst>
            <a:ext uri="{FF2B5EF4-FFF2-40B4-BE49-F238E27FC236}">
              <a16:creationId xmlns:a16="http://schemas.microsoft.com/office/drawing/2014/main" id="{00000000-0008-0000-0500-0000E7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20" name="Text Box 720">
          <a:extLst>
            <a:ext uri="{FF2B5EF4-FFF2-40B4-BE49-F238E27FC236}">
              <a16:creationId xmlns:a16="http://schemas.microsoft.com/office/drawing/2014/main" id="{00000000-0008-0000-0500-0000E8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21" name="Text Box 721">
          <a:extLst>
            <a:ext uri="{FF2B5EF4-FFF2-40B4-BE49-F238E27FC236}">
              <a16:creationId xmlns:a16="http://schemas.microsoft.com/office/drawing/2014/main" id="{00000000-0008-0000-0500-0000E9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22" name="Text Box 722">
          <a:extLst>
            <a:ext uri="{FF2B5EF4-FFF2-40B4-BE49-F238E27FC236}">
              <a16:creationId xmlns:a16="http://schemas.microsoft.com/office/drawing/2014/main" id="{00000000-0008-0000-0500-0000EA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23" name="Text Box 723">
          <a:extLst>
            <a:ext uri="{FF2B5EF4-FFF2-40B4-BE49-F238E27FC236}">
              <a16:creationId xmlns:a16="http://schemas.microsoft.com/office/drawing/2014/main" id="{00000000-0008-0000-0500-0000EB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24" name="Text Box 724">
          <a:extLst>
            <a:ext uri="{FF2B5EF4-FFF2-40B4-BE49-F238E27FC236}">
              <a16:creationId xmlns:a16="http://schemas.microsoft.com/office/drawing/2014/main" id="{00000000-0008-0000-0500-0000EC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25" name="Text Box 725">
          <a:extLst>
            <a:ext uri="{FF2B5EF4-FFF2-40B4-BE49-F238E27FC236}">
              <a16:creationId xmlns:a16="http://schemas.microsoft.com/office/drawing/2014/main" id="{00000000-0008-0000-0500-0000ED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26" name="Text Box 726">
          <a:extLst>
            <a:ext uri="{FF2B5EF4-FFF2-40B4-BE49-F238E27FC236}">
              <a16:creationId xmlns:a16="http://schemas.microsoft.com/office/drawing/2014/main" id="{00000000-0008-0000-0500-0000EE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27" name="Text Box 727">
          <a:extLst>
            <a:ext uri="{FF2B5EF4-FFF2-40B4-BE49-F238E27FC236}">
              <a16:creationId xmlns:a16="http://schemas.microsoft.com/office/drawing/2014/main" id="{00000000-0008-0000-0500-0000EF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28" name="Text Box 728">
          <a:extLst>
            <a:ext uri="{FF2B5EF4-FFF2-40B4-BE49-F238E27FC236}">
              <a16:creationId xmlns:a16="http://schemas.microsoft.com/office/drawing/2014/main" id="{00000000-0008-0000-0500-0000F0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29" name="Text Box 729">
          <a:extLst>
            <a:ext uri="{FF2B5EF4-FFF2-40B4-BE49-F238E27FC236}">
              <a16:creationId xmlns:a16="http://schemas.microsoft.com/office/drawing/2014/main" id="{00000000-0008-0000-0500-0000F1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30" name="Text Box 730">
          <a:extLst>
            <a:ext uri="{FF2B5EF4-FFF2-40B4-BE49-F238E27FC236}">
              <a16:creationId xmlns:a16="http://schemas.microsoft.com/office/drawing/2014/main" id="{00000000-0008-0000-0500-0000F2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31" name="Text Box 731">
          <a:extLst>
            <a:ext uri="{FF2B5EF4-FFF2-40B4-BE49-F238E27FC236}">
              <a16:creationId xmlns:a16="http://schemas.microsoft.com/office/drawing/2014/main" id="{00000000-0008-0000-0500-0000F3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32" name="Text Box 732">
          <a:extLst>
            <a:ext uri="{FF2B5EF4-FFF2-40B4-BE49-F238E27FC236}">
              <a16:creationId xmlns:a16="http://schemas.microsoft.com/office/drawing/2014/main" id="{00000000-0008-0000-0500-0000F4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33" name="Text Box 733">
          <a:extLst>
            <a:ext uri="{FF2B5EF4-FFF2-40B4-BE49-F238E27FC236}">
              <a16:creationId xmlns:a16="http://schemas.microsoft.com/office/drawing/2014/main" id="{00000000-0008-0000-0500-0000F5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34" name="Text Box 734">
          <a:extLst>
            <a:ext uri="{FF2B5EF4-FFF2-40B4-BE49-F238E27FC236}">
              <a16:creationId xmlns:a16="http://schemas.microsoft.com/office/drawing/2014/main" id="{00000000-0008-0000-0500-0000F6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35" name="Text Box 735">
          <a:extLst>
            <a:ext uri="{FF2B5EF4-FFF2-40B4-BE49-F238E27FC236}">
              <a16:creationId xmlns:a16="http://schemas.microsoft.com/office/drawing/2014/main" id="{00000000-0008-0000-0500-0000F7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36" name="Text Box 736">
          <a:extLst>
            <a:ext uri="{FF2B5EF4-FFF2-40B4-BE49-F238E27FC236}">
              <a16:creationId xmlns:a16="http://schemas.microsoft.com/office/drawing/2014/main" id="{00000000-0008-0000-0500-0000F8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37" name="Text Box 737">
          <a:extLst>
            <a:ext uri="{FF2B5EF4-FFF2-40B4-BE49-F238E27FC236}">
              <a16:creationId xmlns:a16="http://schemas.microsoft.com/office/drawing/2014/main" id="{00000000-0008-0000-0500-0000F9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38" name="Text Box 738">
          <a:extLst>
            <a:ext uri="{FF2B5EF4-FFF2-40B4-BE49-F238E27FC236}">
              <a16:creationId xmlns:a16="http://schemas.microsoft.com/office/drawing/2014/main" id="{00000000-0008-0000-0500-0000FA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39" name="Text Box 739">
          <a:extLst>
            <a:ext uri="{FF2B5EF4-FFF2-40B4-BE49-F238E27FC236}">
              <a16:creationId xmlns:a16="http://schemas.microsoft.com/office/drawing/2014/main" id="{00000000-0008-0000-0500-0000FB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40" name="Text Box 740">
          <a:extLst>
            <a:ext uri="{FF2B5EF4-FFF2-40B4-BE49-F238E27FC236}">
              <a16:creationId xmlns:a16="http://schemas.microsoft.com/office/drawing/2014/main" id="{00000000-0008-0000-0500-0000FC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41" name="Text Box 741">
          <a:extLst>
            <a:ext uri="{FF2B5EF4-FFF2-40B4-BE49-F238E27FC236}">
              <a16:creationId xmlns:a16="http://schemas.microsoft.com/office/drawing/2014/main" id="{00000000-0008-0000-0500-0000FD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42" name="Text Box 742">
          <a:extLst>
            <a:ext uri="{FF2B5EF4-FFF2-40B4-BE49-F238E27FC236}">
              <a16:creationId xmlns:a16="http://schemas.microsoft.com/office/drawing/2014/main" id="{00000000-0008-0000-0500-0000FE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43" name="Text Box 743">
          <a:extLst>
            <a:ext uri="{FF2B5EF4-FFF2-40B4-BE49-F238E27FC236}">
              <a16:creationId xmlns:a16="http://schemas.microsoft.com/office/drawing/2014/main" id="{00000000-0008-0000-0500-0000FF17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44" name="Text Box 744">
          <a:extLst>
            <a:ext uri="{FF2B5EF4-FFF2-40B4-BE49-F238E27FC236}">
              <a16:creationId xmlns:a16="http://schemas.microsoft.com/office/drawing/2014/main" id="{00000000-0008-0000-0500-000000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45" name="Text Box 745">
          <a:extLst>
            <a:ext uri="{FF2B5EF4-FFF2-40B4-BE49-F238E27FC236}">
              <a16:creationId xmlns:a16="http://schemas.microsoft.com/office/drawing/2014/main" id="{00000000-0008-0000-0500-000001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46" name="Text Box 746">
          <a:extLst>
            <a:ext uri="{FF2B5EF4-FFF2-40B4-BE49-F238E27FC236}">
              <a16:creationId xmlns:a16="http://schemas.microsoft.com/office/drawing/2014/main" id="{00000000-0008-0000-0500-000002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47" name="Text Box 747">
          <a:extLst>
            <a:ext uri="{FF2B5EF4-FFF2-40B4-BE49-F238E27FC236}">
              <a16:creationId xmlns:a16="http://schemas.microsoft.com/office/drawing/2014/main" id="{00000000-0008-0000-0500-000003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48" name="Text Box 748">
          <a:extLst>
            <a:ext uri="{FF2B5EF4-FFF2-40B4-BE49-F238E27FC236}">
              <a16:creationId xmlns:a16="http://schemas.microsoft.com/office/drawing/2014/main" id="{00000000-0008-0000-0500-000004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49" name="Text Box 749">
          <a:extLst>
            <a:ext uri="{FF2B5EF4-FFF2-40B4-BE49-F238E27FC236}">
              <a16:creationId xmlns:a16="http://schemas.microsoft.com/office/drawing/2014/main" id="{00000000-0008-0000-0500-000005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50" name="Text Box 750">
          <a:extLst>
            <a:ext uri="{FF2B5EF4-FFF2-40B4-BE49-F238E27FC236}">
              <a16:creationId xmlns:a16="http://schemas.microsoft.com/office/drawing/2014/main" id="{00000000-0008-0000-0500-000006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51" name="Text Box 751">
          <a:extLst>
            <a:ext uri="{FF2B5EF4-FFF2-40B4-BE49-F238E27FC236}">
              <a16:creationId xmlns:a16="http://schemas.microsoft.com/office/drawing/2014/main" id="{00000000-0008-0000-0500-000007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52" name="Text Box 752">
          <a:extLst>
            <a:ext uri="{FF2B5EF4-FFF2-40B4-BE49-F238E27FC236}">
              <a16:creationId xmlns:a16="http://schemas.microsoft.com/office/drawing/2014/main" id="{00000000-0008-0000-0500-000008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53" name="Text Box 753">
          <a:extLst>
            <a:ext uri="{FF2B5EF4-FFF2-40B4-BE49-F238E27FC236}">
              <a16:creationId xmlns:a16="http://schemas.microsoft.com/office/drawing/2014/main" id="{00000000-0008-0000-0500-000009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54" name="Text Box 754">
          <a:extLst>
            <a:ext uri="{FF2B5EF4-FFF2-40B4-BE49-F238E27FC236}">
              <a16:creationId xmlns:a16="http://schemas.microsoft.com/office/drawing/2014/main" id="{00000000-0008-0000-0500-00000A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55" name="Text Box 755">
          <a:extLst>
            <a:ext uri="{FF2B5EF4-FFF2-40B4-BE49-F238E27FC236}">
              <a16:creationId xmlns:a16="http://schemas.microsoft.com/office/drawing/2014/main" id="{00000000-0008-0000-0500-00000B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56" name="Text Box 756">
          <a:extLst>
            <a:ext uri="{FF2B5EF4-FFF2-40B4-BE49-F238E27FC236}">
              <a16:creationId xmlns:a16="http://schemas.microsoft.com/office/drawing/2014/main" id="{00000000-0008-0000-0500-00000C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57" name="Text Box 757">
          <a:extLst>
            <a:ext uri="{FF2B5EF4-FFF2-40B4-BE49-F238E27FC236}">
              <a16:creationId xmlns:a16="http://schemas.microsoft.com/office/drawing/2014/main" id="{00000000-0008-0000-0500-00000D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58" name="Text Box 758">
          <a:extLst>
            <a:ext uri="{FF2B5EF4-FFF2-40B4-BE49-F238E27FC236}">
              <a16:creationId xmlns:a16="http://schemas.microsoft.com/office/drawing/2014/main" id="{00000000-0008-0000-0500-00000E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59" name="Text Box 759">
          <a:extLst>
            <a:ext uri="{FF2B5EF4-FFF2-40B4-BE49-F238E27FC236}">
              <a16:creationId xmlns:a16="http://schemas.microsoft.com/office/drawing/2014/main" id="{00000000-0008-0000-0500-00000F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60" name="Text Box 760">
          <a:extLst>
            <a:ext uri="{FF2B5EF4-FFF2-40B4-BE49-F238E27FC236}">
              <a16:creationId xmlns:a16="http://schemas.microsoft.com/office/drawing/2014/main" id="{00000000-0008-0000-0500-000010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61" name="Text Box 761">
          <a:extLst>
            <a:ext uri="{FF2B5EF4-FFF2-40B4-BE49-F238E27FC236}">
              <a16:creationId xmlns:a16="http://schemas.microsoft.com/office/drawing/2014/main" id="{00000000-0008-0000-0500-000011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62" name="Text Box 762">
          <a:extLst>
            <a:ext uri="{FF2B5EF4-FFF2-40B4-BE49-F238E27FC236}">
              <a16:creationId xmlns:a16="http://schemas.microsoft.com/office/drawing/2014/main" id="{00000000-0008-0000-0500-000012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63" name="Text Box 763">
          <a:extLst>
            <a:ext uri="{FF2B5EF4-FFF2-40B4-BE49-F238E27FC236}">
              <a16:creationId xmlns:a16="http://schemas.microsoft.com/office/drawing/2014/main" id="{00000000-0008-0000-0500-000013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64" name="Text Box 764">
          <a:extLst>
            <a:ext uri="{FF2B5EF4-FFF2-40B4-BE49-F238E27FC236}">
              <a16:creationId xmlns:a16="http://schemas.microsoft.com/office/drawing/2014/main" id="{00000000-0008-0000-0500-000014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65" name="Text Box 765">
          <a:extLst>
            <a:ext uri="{FF2B5EF4-FFF2-40B4-BE49-F238E27FC236}">
              <a16:creationId xmlns:a16="http://schemas.microsoft.com/office/drawing/2014/main" id="{00000000-0008-0000-0500-000015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66" name="Text Box 766">
          <a:extLst>
            <a:ext uri="{FF2B5EF4-FFF2-40B4-BE49-F238E27FC236}">
              <a16:creationId xmlns:a16="http://schemas.microsoft.com/office/drawing/2014/main" id="{00000000-0008-0000-0500-000016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67" name="Text Box 767">
          <a:extLst>
            <a:ext uri="{FF2B5EF4-FFF2-40B4-BE49-F238E27FC236}">
              <a16:creationId xmlns:a16="http://schemas.microsoft.com/office/drawing/2014/main" id="{00000000-0008-0000-0500-000017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68" name="Text Box 768">
          <a:extLst>
            <a:ext uri="{FF2B5EF4-FFF2-40B4-BE49-F238E27FC236}">
              <a16:creationId xmlns:a16="http://schemas.microsoft.com/office/drawing/2014/main" id="{00000000-0008-0000-0500-000018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69" name="Text Box 769">
          <a:extLst>
            <a:ext uri="{FF2B5EF4-FFF2-40B4-BE49-F238E27FC236}">
              <a16:creationId xmlns:a16="http://schemas.microsoft.com/office/drawing/2014/main" id="{00000000-0008-0000-0500-000019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70" name="Text Box 770">
          <a:extLst>
            <a:ext uri="{FF2B5EF4-FFF2-40B4-BE49-F238E27FC236}">
              <a16:creationId xmlns:a16="http://schemas.microsoft.com/office/drawing/2014/main" id="{00000000-0008-0000-0500-00001A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71" name="Text Box 771">
          <a:extLst>
            <a:ext uri="{FF2B5EF4-FFF2-40B4-BE49-F238E27FC236}">
              <a16:creationId xmlns:a16="http://schemas.microsoft.com/office/drawing/2014/main" id="{00000000-0008-0000-0500-00001B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72" name="Text Box 772">
          <a:extLst>
            <a:ext uri="{FF2B5EF4-FFF2-40B4-BE49-F238E27FC236}">
              <a16:creationId xmlns:a16="http://schemas.microsoft.com/office/drawing/2014/main" id="{00000000-0008-0000-0500-00001C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73" name="Text Box 773">
          <a:extLst>
            <a:ext uri="{FF2B5EF4-FFF2-40B4-BE49-F238E27FC236}">
              <a16:creationId xmlns:a16="http://schemas.microsoft.com/office/drawing/2014/main" id="{00000000-0008-0000-0500-00001D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74" name="Text Box 774">
          <a:extLst>
            <a:ext uri="{FF2B5EF4-FFF2-40B4-BE49-F238E27FC236}">
              <a16:creationId xmlns:a16="http://schemas.microsoft.com/office/drawing/2014/main" id="{00000000-0008-0000-0500-00001E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75" name="Text Box 775">
          <a:extLst>
            <a:ext uri="{FF2B5EF4-FFF2-40B4-BE49-F238E27FC236}">
              <a16:creationId xmlns:a16="http://schemas.microsoft.com/office/drawing/2014/main" id="{00000000-0008-0000-0500-00001F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76" name="Text Box 776">
          <a:extLst>
            <a:ext uri="{FF2B5EF4-FFF2-40B4-BE49-F238E27FC236}">
              <a16:creationId xmlns:a16="http://schemas.microsoft.com/office/drawing/2014/main" id="{00000000-0008-0000-0500-000020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77" name="Text Box 777">
          <a:extLst>
            <a:ext uri="{FF2B5EF4-FFF2-40B4-BE49-F238E27FC236}">
              <a16:creationId xmlns:a16="http://schemas.microsoft.com/office/drawing/2014/main" id="{00000000-0008-0000-0500-000021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78" name="Text Box 778">
          <a:extLst>
            <a:ext uri="{FF2B5EF4-FFF2-40B4-BE49-F238E27FC236}">
              <a16:creationId xmlns:a16="http://schemas.microsoft.com/office/drawing/2014/main" id="{00000000-0008-0000-0500-000022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79" name="Text Box 779">
          <a:extLst>
            <a:ext uri="{FF2B5EF4-FFF2-40B4-BE49-F238E27FC236}">
              <a16:creationId xmlns:a16="http://schemas.microsoft.com/office/drawing/2014/main" id="{00000000-0008-0000-0500-000023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80" name="Text Box 780">
          <a:extLst>
            <a:ext uri="{FF2B5EF4-FFF2-40B4-BE49-F238E27FC236}">
              <a16:creationId xmlns:a16="http://schemas.microsoft.com/office/drawing/2014/main" id="{00000000-0008-0000-0500-000024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81" name="Text Box 781">
          <a:extLst>
            <a:ext uri="{FF2B5EF4-FFF2-40B4-BE49-F238E27FC236}">
              <a16:creationId xmlns:a16="http://schemas.microsoft.com/office/drawing/2014/main" id="{00000000-0008-0000-0500-000025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82" name="Text Box 782">
          <a:extLst>
            <a:ext uri="{FF2B5EF4-FFF2-40B4-BE49-F238E27FC236}">
              <a16:creationId xmlns:a16="http://schemas.microsoft.com/office/drawing/2014/main" id="{00000000-0008-0000-0500-000026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83" name="Text Box 783">
          <a:extLst>
            <a:ext uri="{FF2B5EF4-FFF2-40B4-BE49-F238E27FC236}">
              <a16:creationId xmlns:a16="http://schemas.microsoft.com/office/drawing/2014/main" id="{00000000-0008-0000-0500-000027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84" name="Text Box 784">
          <a:extLst>
            <a:ext uri="{FF2B5EF4-FFF2-40B4-BE49-F238E27FC236}">
              <a16:creationId xmlns:a16="http://schemas.microsoft.com/office/drawing/2014/main" id="{00000000-0008-0000-0500-000028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85" name="Text Box 785">
          <a:extLst>
            <a:ext uri="{FF2B5EF4-FFF2-40B4-BE49-F238E27FC236}">
              <a16:creationId xmlns:a16="http://schemas.microsoft.com/office/drawing/2014/main" id="{00000000-0008-0000-0500-000029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86" name="Text Box 786">
          <a:extLst>
            <a:ext uri="{FF2B5EF4-FFF2-40B4-BE49-F238E27FC236}">
              <a16:creationId xmlns:a16="http://schemas.microsoft.com/office/drawing/2014/main" id="{00000000-0008-0000-0500-00002A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87" name="Text Box 787">
          <a:extLst>
            <a:ext uri="{FF2B5EF4-FFF2-40B4-BE49-F238E27FC236}">
              <a16:creationId xmlns:a16="http://schemas.microsoft.com/office/drawing/2014/main" id="{00000000-0008-0000-0500-00002B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88" name="Text Box 788">
          <a:extLst>
            <a:ext uri="{FF2B5EF4-FFF2-40B4-BE49-F238E27FC236}">
              <a16:creationId xmlns:a16="http://schemas.microsoft.com/office/drawing/2014/main" id="{00000000-0008-0000-0500-00002C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89" name="Text Box 789">
          <a:extLst>
            <a:ext uri="{FF2B5EF4-FFF2-40B4-BE49-F238E27FC236}">
              <a16:creationId xmlns:a16="http://schemas.microsoft.com/office/drawing/2014/main" id="{00000000-0008-0000-0500-00002D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90" name="Text Box 790">
          <a:extLst>
            <a:ext uri="{FF2B5EF4-FFF2-40B4-BE49-F238E27FC236}">
              <a16:creationId xmlns:a16="http://schemas.microsoft.com/office/drawing/2014/main" id="{00000000-0008-0000-0500-00002E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91" name="Text Box 791">
          <a:extLst>
            <a:ext uri="{FF2B5EF4-FFF2-40B4-BE49-F238E27FC236}">
              <a16:creationId xmlns:a16="http://schemas.microsoft.com/office/drawing/2014/main" id="{00000000-0008-0000-0500-00002F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92" name="Text Box 792">
          <a:extLst>
            <a:ext uri="{FF2B5EF4-FFF2-40B4-BE49-F238E27FC236}">
              <a16:creationId xmlns:a16="http://schemas.microsoft.com/office/drawing/2014/main" id="{00000000-0008-0000-0500-000030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93" name="Text Box 793">
          <a:extLst>
            <a:ext uri="{FF2B5EF4-FFF2-40B4-BE49-F238E27FC236}">
              <a16:creationId xmlns:a16="http://schemas.microsoft.com/office/drawing/2014/main" id="{00000000-0008-0000-0500-000031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94" name="Text Box 794">
          <a:extLst>
            <a:ext uri="{FF2B5EF4-FFF2-40B4-BE49-F238E27FC236}">
              <a16:creationId xmlns:a16="http://schemas.microsoft.com/office/drawing/2014/main" id="{00000000-0008-0000-0500-000032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95" name="Text Box 795">
          <a:extLst>
            <a:ext uri="{FF2B5EF4-FFF2-40B4-BE49-F238E27FC236}">
              <a16:creationId xmlns:a16="http://schemas.microsoft.com/office/drawing/2014/main" id="{00000000-0008-0000-0500-000033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96" name="Text Box 796">
          <a:extLst>
            <a:ext uri="{FF2B5EF4-FFF2-40B4-BE49-F238E27FC236}">
              <a16:creationId xmlns:a16="http://schemas.microsoft.com/office/drawing/2014/main" id="{00000000-0008-0000-0500-000034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97" name="Text Box 797">
          <a:extLst>
            <a:ext uri="{FF2B5EF4-FFF2-40B4-BE49-F238E27FC236}">
              <a16:creationId xmlns:a16="http://schemas.microsoft.com/office/drawing/2014/main" id="{00000000-0008-0000-0500-000035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98" name="Text Box 798">
          <a:extLst>
            <a:ext uri="{FF2B5EF4-FFF2-40B4-BE49-F238E27FC236}">
              <a16:creationId xmlns:a16="http://schemas.microsoft.com/office/drawing/2014/main" id="{00000000-0008-0000-0500-000036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199" name="Text Box 799">
          <a:extLst>
            <a:ext uri="{FF2B5EF4-FFF2-40B4-BE49-F238E27FC236}">
              <a16:creationId xmlns:a16="http://schemas.microsoft.com/office/drawing/2014/main" id="{00000000-0008-0000-0500-000037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00" name="Text Box 800">
          <a:extLst>
            <a:ext uri="{FF2B5EF4-FFF2-40B4-BE49-F238E27FC236}">
              <a16:creationId xmlns:a16="http://schemas.microsoft.com/office/drawing/2014/main" id="{00000000-0008-0000-0500-000038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01" name="Text Box 801">
          <a:extLst>
            <a:ext uri="{FF2B5EF4-FFF2-40B4-BE49-F238E27FC236}">
              <a16:creationId xmlns:a16="http://schemas.microsoft.com/office/drawing/2014/main" id="{00000000-0008-0000-0500-000039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02" name="Text Box 802">
          <a:extLst>
            <a:ext uri="{FF2B5EF4-FFF2-40B4-BE49-F238E27FC236}">
              <a16:creationId xmlns:a16="http://schemas.microsoft.com/office/drawing/2014/main" id="{00000000-0008-0000-0500-00003A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03" name="Text Box 803">
          <a:extLst>
            <a:ext uri="{FF2B5EF4-FFF2-40B4-BE49-F238E27FC236}">
              <a16:creationId xmlns:a16="http://schemas.microsoft.com/office/drawing/2014/main" id="{00000000-0008-0000-0500-00003B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04" name="Text Box 804">
          <a:extLst>
            <a:ext uri="{FF2B5EF4-FFF2-40B4-BE49-F238E27FC236}">
              <a16:creationId xmlns:a16="http://schemas.microsoft.com/office/drawing/2014/main" id="{00000000-0008-0000-0500-00003C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05" name="Text Box 805">
          <a:extLst>
            <a:ext uri="{FF2B5EF4-FFF2-40B4-BE49-F238E27FC236}">
              <a16:creationId xmlns:a16="http://schemas.microsoft.com/office/drawing/2014/main" id="{00000000-0008-0000-0500-00003D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06" name="Text Box 806">
          <a:extLst>
            <a:ext uri="{FF2B5EF4-FFF2-40B4-BE49-F238E27FC236}">
              <a16:creationId xmlns:a16="http://schemas.microsoft.com/office/drawing/2014/main" id="{00000000-0008-0000-0500-00003E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07" name="Text Box 807">
          <a:extLst>
            <a:ext uri="{FF2B5EF4-FFF2-40B4-BE49-F238E27FC236}">
              <a16:creationId xmlns:a16="http://schemas.microsoft.com/office/drawing/2014/main" id="{00000000-0008-0000-0500-00003F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08" name="Text Box 808">
          <a:extLst>
            <a:ext uri="{FF2B5EF4-FFF2-40B4-BE49-F238E27FC236}">
              <a16:creationId xmlns:a16="http://schemas.microsoft.com/office/drawing/2014/main" id="{00000000-0008-0000-0500-000040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09" name="Text Box 809">
          <a:extLst>
            <a:ext uri="{FF2B5EF4-FFF2-40B4-BE49-F238E27FC236}">
              <a16:creationId xmlns:a16="http://schemas.microsoft.com/office/drawing/2014/main" id="{00000000-0008-0000-0500-000041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10" name="Text Box 810">
          <a:extLst>
            <a:ext uri="{FF2B5EF4-FFF2-40B4-BE49-F238E27FC236}">
              <a16:creationId xmlns:a16="http://schemas.microsoft.com/office/drawing/2014/main" id="{00000000-0008-0000-0500-000042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11" name="Text Box 811">
          <a:extLst>
            <a:ext uri="{FF2B5EF4-FFF2-40B4-BE49-F238E27FC236}">
              <a16:creationId xmlns:a16="http://schemas.microsoft.com/office/drawing/2014/main" id="{00000000-0008-0000-0500-000043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12" name="Text Box 812">
          <a:extLst>
            <a:ext uri="{FF2B5EF4-FFF2-40B4-BE49-F238E27FC236}">
              <a16:creationId xmlns:a16="http://schemas.microsoft.com/office/drawing/2014/main" id="{00000000-0008-0000-0500-000044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13" name="Text Box 813">
          <a:extLst>
            <a:ext uri="{FF2B5EF4-FFF2-40B4-BE49-F238E27FC236}">
              <a16:creationId xmlns:a16="http://schemas.microsoft.com/office/drawing/2014/main" id="{00000000-0008-0000-0500-000045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14" name="Text Box 814">
          <a:extLst>
            <a:ext uri="{FF2B5EF4-FFF2-40B4-BE49-F238E27FC236}">
              <a16:creationId xmlns:a16="http://schemas.microsoft.com/office/drawing/2014/main" id="{00000000-0008-0000-0500-000046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15" name="Text Box 815">
          <a:extLst>
            <a:ext uri="{FF2B5EF4-FFF2-40B4-BE49-F238E27FC236}">
              <a16:creationId xmlns:a16="http://schemas.microsoft.com/office/drawing/2014/main" id="{00000000-0008-0000-0500-000047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16" name="Text Box 816">
          <a:extLst>
            <a:ext uri="{FF2B5EF4-FFF2-40B4-BE49-F238E27FC236}">
              <a16:creationId xmlns:a16="http://schemas.microsoft.com/office/drawing/2014/main" id="{00000000-0008-0000-0500-000048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17" name="Text Box 817">
          <a:extLst>
            <a:ext uri="{FF2B5EF4-FFF2-40B4-BE49-F238E27FC236}">
              <a16:creationId xmlns:a16="http://schemas.microsoft.com/office/drawing/2014/main" id="{00000000-0008-0000-0500-000049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18" name="Text Box 818">
          <a:extLst>
            <a:ext uri="{FF2B5EF4-FFF2-40B4-BE49-F238E27FC236}">
              <a16:creationId xmlns:a16="http://schemas.microsoft.com/office/drawing/2014/main" id="{00000000-0008-0000-0500-00004A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19" name="Text Box 819">
          <a:extLst>
            <a:ext uri="{FF2B5EF4-FFF2-40B4-BE49-F238E27FC236}">
              <a16:creationId xmlns:a16="http://schemas.microsoft.com/office/drawing/2014/main" id="{00000000-0008-0000-0500-00004B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20" name="Text Box 820">
          <a:extLst>
            <a:ext uri="{FF2B5EF4-FFF2-40B4-BE49-F238E27FC236}">
              <a16:creationId xmlns:a16="http://schemas.microsoft.com/office/drawing/2014/main" id="{00000000-0008-0000-0500-00004C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21" name="Text Box 821">
          <a:extLst>
            <a:ext uri="{FF2B5EF4-FFF2-40B4-BE49-F238E27FC236}">
              <a16:creationId xmlns:a16="http://schemas.microsoft.com/office/drawing/2014/main" id="{00000000-0008-0000-0500-00004D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22" name="Text Box 822">
          <a:extLst>
            <a:ext uri="{FF2B5EF4-FFF2-40B4-BE49-F238E27FC236}">
              <a16:creationId xmlns:a16="http://schemas.microsoft.com/office/drawing/2014/main" id="{00000000-0008-0000-0500-00004E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23" name="Text Box 823">
          <a:extLst>
            <a:ext uri="{FF2B5EF4-FFF2-40B4-BE49-F238E27FC236}">
              <a16:creationId xmlns:a16="http://schemas.microsoft.com/office/drawing/2014/main" id="{00000000-0008-0000-0500-00004F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24" name="Text Box 824">
          <a:extLst>
            <a:ext uri="{FF2B5EF4-FFF2-40B4-BE49-F238E27FC236}">
              <a16:creationId xmlns:a16="http://schemas.microsoft.com/office/drawing/2014/main" id="{00000000-0008-0000-0500-000050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25" name="Text Box 825">
          <a:extLst>
            <a:ext uri="{FF2B5EF4-FFF2-40B4-BE49-F238E27FC236}">
              <a16:creationId xmlns:a16="http://schemas.microsoft.com/office/drawing/2014/main" id="{00000000-0008-0000-0500-000051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26" name="Text Box 826">
          <a:extLst>
            <a:ext uri="{FF2B5EF4-FFF2-40B4-BE49-F238E27FC236}">
              <a16:creationId xmlns:a16="http://schemas.microsoft.com/office/drawing/2014/main" id="{00000000-0008-0000-0500-000052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27" name="Text Box 827">
          <a:extLst>
            <a:ext uri="{FF2B5EF4-FFF2-40B4-BE49-F238E27FC236}">
              <a16:creationId xmlns:a16="http://schemas.microsoft.com/office/drawing/2014/main" id="{00000000-0008-0000-0500-000053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28" name="Text Box 828">
          <a:extLst>
            <a:ext uri="{FF2B5EF4-FFF2-40B4-BE49-F238E27FC236}">
              <a16:creationId xmlns:a16="http://schemas.microsoft.com/office/drawing/2014/main" id="{00000000-0008-0000-0500-000054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29" name="Text Box 829">
          <a:extLst>
            <a:ext uri="{FF2B5EF4-FFF2-40B4-BE49-F238E27FC236}">
              <a16:creationId xmlns:a16="http://schemas.microsoft.com/office/drawing/2014/main" id="{00000000-0008-0000-0500-000055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30" name="Text Box 830">
          <a:extLst>
            <a:ext uri="{FF2B5EF4-FFF2-40B4-BE49-F238E27FC236}">
              <a16:creationId xmlns:a16="http://schemas.microsoft.com/office/drawing/2014/main" id="{00000000-0008-0000-0500-000056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31" name="Text Box 831">
          <a:extLst>
            <a:ext uri="{FF2B5EF4-FFF2-40B4-BE49-F238E27FC236}">
              <a16:creationId xmlns:a16="http://schemas.microsoft.com/office/drawing/2014/main" id="{00000000-0008-0000-0500-000057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32" name="Text Box 832">
          <a:extLst>
            <a:ext uri="{FF2B5EF4-FFF2-40B4-BE49-F238E27FC236}">
              <a16:creationId xmlns:a16="http://schemas.microsoft.com/office/drawing/2014/main" id="{00000000-0008-0000-0500-000058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33" name="Text Box 833">
          <a:extLst>
            <a:ext uri="{FF2B5EF4-FFF2-40B4-BE49-F238E27FC236}">
              <a16:creationId xmlns:a16="http://schemas.microsoft.com/office/drawing/2014/main" id="{00000000-0008-0000-0500-000059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34" name="Text Box 834">
          <a:extLst>
            <a:ext uri="{FF2B5EF4-FFF2-40B4-BE49-F238E27FC236}">
              <a16:creationId xmlns:a16="http://schemas.microsoft.com/office/drawing/2014/main" id="{00000000-0008-0000-0500-00005A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35" name="Text Box 835">
          <a:extLst>
            <a:ext uri="{FF2B5EF4-FFF2-40B4-BE49-F238E27FC236}">
              <a16:creationId xmlns:a16="http://schemas.microsoft.com/office/drawing/2014/main" id="{00000000-0008-0000-0500-00005B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36" name="Text Box 836">
          <a:extLst>
            <a:ext uri="{FF2B5EF4-FFF2-40B4-BE49-F238E27FC236}">
              <a16:creationId xmlns:a16="http://schemas.microsoft.com/office/drawing/2014/main" id="{00000000-0008-0000-0500-00005C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37" name="Text Box 837">
          <a:extLst>
            <a:ext uri="{FF2B5EF4-FFF2-40B4-BE49-F238E27FC236}">
              <a16:creationId xmlns:a16="http://schemas.microsoft.com/office/drawing/2014/main" id="{00000000-0008-0000-0500-00005D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38" name="Text Box 838">
          <a:extLst>
            <a:ext uri="{FF2B5EF4-FFF2-40B4-BE49-F238E27FC236}">
              <a16:creationId xmlns:a16="http://schemas.microsoft.com/office/drawing/2014/main" id="{00000000-0008-0000-0500-00005E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39" name="Text Box 839">
          <a:extLst>
            <a:ext uri="{FF2B5EF4-FFF2-40B4-BE49-F238E27FC236}">
              <a16:creationId xmlns:a16="http://schemas.microsoft.com/office/drawing/2014/main" id="{00000000-0008-0000-0500-00005F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40" name="Text Box 840">
          <a:extLst>
            <a:ext uri="{FF2B5EF4-FFF2-40B4-BE49-F238E27FC236}">
              <a16:creationId xmlns:a16="http://schemas.microsoft.com/office/drawing/2014/main" id="{00000000-0008-0000-0500-000060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41" name="Text Box 841">
          <a:extLst>
            <a:ext uri="{FF2B5EF4-FFF2-40B4-BE49-F238E27FC236}">
              <a16:creationId xmlns:a16="http://schemas.microsoft.com/office/drawing/2014/main" id="{00000000-0008-0000-0500-000061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42" name="Text Box 842">
          <a:extLst>
            <a:ext uri="{FF2B5EF4-FFF2-40B4-BE49-F238E27FC236}">
              <a16:creationId xmlns:a16="http://schemas.microsoft.com/office/drawing/2014/main" id="{00000000-0008-0000-0500-000062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43" name="Text Box 843">
          <a:extLst>
            <a:ext uri="{FF2B5EF4-FFF2-40B4-BE49-F238E27FC236}">
              <a16:creationId xmlns:a16="http://schemas.microsoft.com/office/drawing/2014/main" id="{00000000-0008-0000-0500-000063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44" name="Text Box 844">
          <a:extLst>
            <a:ext uri="{FF2B5EF4-FFF2-40B4-BE49-F238E27FC236}">
              <a16:creationId xmlns:a16="http://schemas.microsoft.com/office/drawing/2014/main" id="{00000000-0008-0000-0500-000064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45" name="Text Box 845">
          <a:extLst>
            <a:ext uri="{FF2B5EF4-FFF2-40B4-BE49-F238E27FC236}">
              <a16:creationId xmlns:a16="http://schemas.microsoft.com/office/drawing/2014/main" id="{00000000-0008-0000-0500-000065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46" name="Text Box 846">
          <a:extLst>
            <a:ext uri="{FF2B5EF4-FFF2-40B4-BE49-F238E27FC236}">
              <a16:creationId xmlns:a16="http://schemas.microsoft.com/office/drawing/2014/main" id="{00000000-0008-0000-0500-000066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47" name="Text Box 847">
          <a:extLst>
            <a:ext uri="{FF2B5EF4-FFF2-40B4-BE49-F238E27FC236}">
              <a16:creationId xmlns:a16="http://schemas.microsoft.com/office/drawing/2014/main" id="{00000000-0008-0000-0500-000067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48" name="Text Box 848">
          <a:extLst>
            <a:ext uri="{FF2B5EF4-FFF2-40B4-BE49-F238E27FC236}">
              <a16:creationId xmlns:a16="http://schemas.microsoft.com/office/drawing/2014/main" id="{00000000-0008-0000-0500-000068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49" name="Text Box 849">
          <a:extLst>
            <a:ext uri="{FF2B5EF4-FFF2-40B4-BE49-F238E27FC236}">
              <a16:creationId xmlns:a16="http://schemas.microsoft.com/office/drawing/2014/main" id="{00000000-0008-0000-0500-000069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50" name="Text Box 850">
          <a:extLst>
            <a:ext uri="{FF2B5EF4-FFF2-40B4-BE49-F238E27FC236}">
              <a16:creationId xmlns:a16="http://schemas.microsoft.com/office/drawing/2014/main" id="{00000000-0008-0000-0500-00006A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51" name="Text Box 851">
          <a:extLst>
            <a:ext uri="{FF2B5EF4-FFF2-40B4-BE49-F238E27FC236}">
              <a16:creationId xmlns:a16="http://schemas.microsoft.com/office/drawing/2014/main" id="{00000000-0008-0000-0500-00006B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52" name="Text Box 852">
          <a:extLst>
            <a:ext uri="{FF2B5EF4-FFF2-40B4-BE49-F238E27FC236}">
              <a16:creationId xmlns:a16="http://schemas.microsoft.com/office/drawing/2014/main" id="{00000000-0008-0000-0500-00006C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53" name="Text Box 853">
          <a:extLst>
            <a:ext uri="{FF2B5EF4-FFF2-40B4-BE49-F238E27FC236}">
              <a16:creationId xmlns:a16="http://schemas.microsoft.com/office/drawing/2014/main" id="{00000000-0008-0000-0500-00006D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54" name="Text Box 854">
          <a:extLst>
            <a:ext uri="{FF2B5EF4-FFF2-40B4-BE49-F238E27FC236}">
              <a16:creationId xmlns:a16="http://schemas.microsoft.com/office/drawing/2014/main" id="{00000000-0008-0000-0500-00006E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55" name="Text Box 855">
          <a:extLst>
            <a:ext uri="{FF2B5EF4-FFF2-40B4-BE49-F238E27FC236}">
              <a16:creationId xmlns:a16="http://schemas.microsoft.com/office/drawing/2014/main" id="{00000000-0008-0000-0500-00006F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56" name="Text Box 856">
          <a:extLst>
            <a:ext uri="{FF2B5EF4-FFF2-40B4-BE49-F238E27FC236}">
              <a16:creationId xmlns:a16="http://schemas.microsoft.com/office/drawing/2014/main" id="{00000000-0008-0000-0500-000070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57" name="Text Box 857">
          <a:extLst>
            <a:ext uri="{FF2B5EF4-FFF2-40B4-BE49-F238E27FC236}">
              <a16:creationId xmlns:a16="http://schemas.microsoft.com/office/drawing/2014/main" id="{00000000-0008-0000-0500-000071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58" name="Text Box 858">
          <a:extLst>
            <a:ext uri="{FF2B5EF4-FFF2-40B4-BE49-F238E27FC236}">
              <a16:creationId xmlns:a16="http://schemas.microsoft.com/office/drawing/2014/main" id="{00000000-0008-0000-0500-000072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59" name="Text Box 859">
          <a:extLst>
            <a:ext uri="{FF2B5EF4-FFF2-40B4-BE49-F238E27FC236}">
              <a16:creationId xmlns:a16="http://schemas.microsoft.com/office/drawing/2014/main" id="{00000000-0008-0000-0500-000073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60" name="Text Box 860">
          <a:extLst>
            <a:ext uri="{FF2B5EF4-FFF2-40B4-BE49-F238E27FC236}">
              <a16:creationId xmlns:a16="http://schemas.microsoft.com/office/drawing/2014/main" id="{00000000-0008-0000-0500-000074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61" name="Text Box 861">
          <a:extLst>
            <a:ext uri="{FF2B5EF4-FFF2-40B4-BE49-F238E27FC236}">
              <a16:creationId xmlns:a16="http://schemas.microsoft.com/office/drawing/2014/main" id="{00000000-0008-0000-0500-000075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62" name="Text Box 862">
          <a:extLst>
            <a:ext uri="{FF2B5EF4-FFF2-40B4-BE49-F238E27FC236}">
              <a16:creationId xmlns:a16="http://schemas.microsoft.com/office/drawing/2014/main" id="{00000000-0008-0000-0500-000076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63" name="Text Box 863">
          <a:extLst>
            <a:ext uri="{FF2B5EF4-FFF2-40B4-BE49-F238E27FC236}">
              <a16:creationId xmlns:a16="http://schemas.microsoft.com/office/drawing/2014/main" id="{00000000-0008-0000-0500-000077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64" name="Text Box 864">
          <a:extLst>
            <a:ext uri="{FF2B5EF4-FFF2-40B4-BE49-F238E27FC236}">
              <a16:creationId xmlns:a16="http://schemas.microsoft.com/office/drawing/2014/main" id="{00000000-0008-0000-0500-000078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65" name="Text Box 865">
          <a:extLst>
            <a:ext uri="{FF2B5EF4-FFF2-40B4-BE49-F238E27FC236}">
              <a16:creationId xmlns:a16="http://schemas.microsoft.com/office/drawing/2014/main" id="{00000000-0008-0000-0500-000079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66" name="Text Box 866">
          <a:extLst>
            <a:ext uri="{FF2B5EF4-FFF2-40B4-BE49-F238E27FC236}">
              <a16:creationId xmlns:a16="http://schemas.microsoft.com/office/drawing/2014/main" id="{00000000-0008-0000-0500-00007A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67" name="Text Box 867">
          <a:extLst>
            <a:ext uri="{FF2B5EF4-FFF2-40B4-BE49-F238E27FC236}">
              <a16:creationId xmlns:a16="http://schemas.microsoft.com/office/drawing/2014/main" id="{00000000-0008-0000-0500-00007B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68" name="Text Box 868">
          <a:extLst>
            <a:ext uri="{FF2B5EF4-FFF2-40B4-BE49-F238E27FC236}">
              <a16:creationId xmlns:a16="http://schemas.microsoft.com/office/drawing/2014/main" id="{00000000-0008-0000-0500-00007C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69" name="Text Box 869">
          <a:extLst>
            <a:ext uri="{FF2B5EF4-FFF2-40B4-BE49-F238E27FC236}">
              <a16:creationId xmlns:a16="http://schemas.microsoft.com/office/drawing/2014/main" id="{00000000-0008-0000-0500-00007D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70" name="Text Box 870">
          <a:extLst>
            <a:ext uri="{FF2B5EF4-FFF2-40B4-BE49-F238E27FC236}">
              <a16:creationId xmlns:a16="http://schemas.microsoft.com/office/drawing/2014/main" id="{00000000-0008-0000-0500-00007E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71" name="Text Box 871">
          <a:extLst>
            <a:ext uri="{FF2B5EF4-FFF2-40B4-BE49-F238E27FC236}">
              <a16:creationId xmlns:a16="http://schemas.microsoft.com/office/drawing/2014/main" id="{00000000-0008-0000-0500-00007F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72" name="Text Box 872">
          <a:extLst>
            <a:ext uri="{FF2B5EF4-FFF2-40B4-BE49-F238E27FC236}">
              <a16:creationId xmlns:a16="http://schemas.microsoft.com/office/drawing/2014/main" id="{00000000-0008-0000-0500-000080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73" name="Text Box 873">
          <a:extLst>
            <a:ext uri="{FF2B5EF4-FFF2-40B4-BE49-F238E27FC236}">
              <a16:creationId xmlns:a16="http://schemas.microsoft.com/office/drawing/2014/main" id="{00000000-0008-0000-0500-000081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74" name="Text Box 874">
          <a:extLst>
            <a:ext uri="{FF2B5EF4-FFF2-40B4-BE49-F238E27FC236}">
              <a16:creationId xmlns:a16="http://schemas.microsoft.com/office/drawing/2014/main" id="{00000000-0008-0000-0500-000082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75" name="Text Box 875">
          <a:extLst>
            <a:ext uri="{FF2B5EF4-FFF2-40B4-BE49-F238E27FC236}">
              <a16:creationId xmlns:a16="http://schemas.microsoft.com/office/drawing/2014/main" id="{00000000-0008-0000-0500-000083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76" name="Text Box 876">
          <a:extLst>
            <a:ext uri="{FF2B5EF4-FFF2-40B4-BE49-F238E27FC236}">
              <a16:creationId xmlns:a16="http://schemas.microsoft.com/office/drawing/2014/main" id="{00000000-0008-0000-0500-000084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77" name="Text Box 877">
          <a:extLst>
            <a:ext uri="{FF2B5EF4-FFF2-40B4-BE49-F238E27FC236}">
              <a16:creationId xmlns:a16="http://schemas.microsoft.com/office/drawing/2014/main" id="{00000000-0008-0000-0500-000085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78" name="Text Box 878">
          <a:extLst>
            <a:ext uri="{FF2B5EF4-FFF2-40B4-BE49-F238E27FC236}">
              <a16:creationId xmlns:a16="http://schemas.microsoft.com/office/drawing/2014/main" id="{00000000-0008-0000-0500-000086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79" name="Text Box 879">
          <a:extLst>
            <a:ext uri="{FF2B5EF4-FFF2-40B4-BE49-F238E27FC236}">
              <a16:creationId xmlns:a16="http://schemas.microsoft.com/office/drawing/2014/main" id="{00000000-0008-0000-0500-000087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80" name="Text Box 880">
          <a:extLst>
            <a:ext uri="{FF2B5EF4-FFF2-40B4-BE49-F238E27FC236}">
              <a16:creationId xmlns:a16="http://schemas.microsoft.com/office/drawing/2014/main" id="{00000000-0008-0000-0500-000088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81" name="Text Box 881">
          <a:extLst>
            <a:ext uri="{FF2B5EF4-FFF2-40B4-BE49-F238E27FC236}">
              <a16:creationId xmlns:a16="http://schemas.microsoft.com/office/drawing/2014/main" id="{00000000-0008-0000-0500-000089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82" name="Text Box 882">
          <a:extLst>
            <a:ext uri="{FF2B5EF4-FFF2-40B4-BE49-F238E27FC236}">
              <a16:creationId xmlns:a16="http://schemas.microsoft.com/office/drawing/2014/main" id="{00000000-0008-0000-0500-00008A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83" name="Text Box 883">
          <a:extLst>
            <a:ext uri="{FF2B5EF4-FFF2-40B4-BE49-F238E27FC236}">
              <a16:creationId xmlns:a16="http://schemas.microsoft.com/office/drawing/2014/main" id="{00000000-0008-0000-0500-00008B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84" name="Text Box 884">
          <a:extLst>
            <a:ext uri="{FF2B5EF4-FFF2-40B4-BE49-F238E27FC236}">
              <a16:creationId xmlns:a16="http://schemas.microsoft.com/office/drawing/2014/main" id="{00000000-0008-0000-0500-00008C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85" name="Text Box 885">
          <a:extLst>
            <a:ext uri="{FF2B5EF4-FFF2-40B4-BE49-F238E27FC236}">
              <a16:creationId xmlns:a16="http://schemas.microsoft.com/office/drawing/2014/main" id="{00000000-0008-0000-0500-00008D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86" name="Text Box 886">
          <a:extLst>
            <a:ext uri="{FF2B5EF4-FFF2-40B4-BE49-F238E27FC236}">
              <a16:creationId xmlns:a16="http://schemas.microsoft.com/office/drawing/2014/main" id="{00000000-0008-0000-0500-00008E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87" name="Text Box 887">
          <a:extLst>
            <a:ext uri="{FF2B5EF4-FFF2-40B4-BE49-F238E27FC236}">
              <a16:creationId xmlns:a16="http://schemas.microsoft.com/office/drawing/2014/main" id="{00000000-0008-0000-0500-00008F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88" name="Text Box 888">
          <a:extLst>
            <a:ext uri="{FF2B5EF4-FFF2-40B4-BE49-F238E27FC236}">
              <a16:creationId xmlns:a16="http://schemas.microsoft.com/office/drawing/2014/main" id="{00000000-0008-0000-0500-000090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89" name="Text Box 889">
          <a:extLst>
            <a:ext uri="{FF2B5EF4-FFF2-40B4-BE49-F238E27FC236}">
              <a16:creationId xmlns:a16="http://schemas.microsoft.com/office/drawing/2014/main" id="{00000000-0008-0000-0500-000091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90" name="Text Box 890">
          <a:extLst>
            <a:ext uri="{FF2B5EF4-FFF2-40B4-BE49-F238E27FC236}">
              <a16:creationId xmlns:a16="http://schemas.microsoft.com/office/drawing/2014/main" id="{00000000-0008-0000-0500-000092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91" name="Text Box 891">
          <a:extLst>
            <a:ext uri="{FF2B5EF4-FFF2-40B4-BE49-F238E27FC236}">
              <a16:creationId xmlns:a16="http://schemas.microsoft.com/office/drawing/2014/main" id="{00000000-0008-0000-0500-000093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92" name="Text Box 892">
          <a:extLst>
            <a:ext uri="{FF2B5EF4-FFF2-40B4-BE49-F238E27FC236}">
              <a16:creationId xmlns:a16="http://schemas.microsoft.com/office/drawing/2014/main" id="{00000000-0008-0000-0500-000094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93" name="Text Box 893">
          <a:extLst>
            <a:ext uri="{FF2B5EF4-FFF2-40B4-BE49-F238E27FC236}">
              <a16:creationId xmlns:a16="http://schemas.microsoft.com/office/drawing/2014/main" id="{00000000-0008-0000-0500-000095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94" name="Text Box 894">
          <a:extLst>
            <a:ext uri="{FF2B5EF4-FFF2-40B4-BE49-F238E27FC236}">
              <a16:creationId xmlns:a16="http://schemas.microsoft.com/office/drawing/2014/main" id="{00000000-0008-0000-0500-000096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95" name="Text Box 895">
          <a:extLst>
            <a:ext uri="{FF2B5EF4-FFF2-40B4-BE49-F238E27FC236}">
              <a16:creationId xmlns:a16="http://schemas.microsoft.com/office/drawing/2014/main" id="{00000000-0008-0000-0500-000097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96" name="Text Box 896">
          <a:extLst>
            <a:ext uri="{FF2B5EF4-FFF2-40B4-BE49-F238E27FC236}">
              <a16:creationId xmlns:a16="http://schemas.microsoft.com/office/drawing/2014/main" id="{00000000-0008-0000-0500-000098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97" name="Text Box 897">
          <a:extLst>
            <a:ext uri="{FF2B5EF4-FFF2-40B4-BE49-F238E27FC236}">
              <a16:creationId xmlns:a16="http://schemas.microsoft.com/office/drawing/2014/main" id="{00000000-0008-0000-0500-000099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98" name="Text Box 898">
          <a:extLst>
            <a:ext uri="{FF2B5EF4-FFF2-40B4-BE49-F238E27FC236}">
              <a16:creationId xmlns:a16="http://schemas.microsoft.com/office/drawing/2014/main" id="{00000000-0008-0000-0500-00009A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299" name="Text Box 899">
          <a:extLst>
            <a:ext uri="{FF2B5EF4-FFF2-40B4-BE49-F238E27FC236}">
              <a16:creationId xmlns:a16="http://schemas.microsoft.com/office/drawing/2014/main" id="{00000000-0008-0000-0500-00009B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twoCellAnchor editAs="oneCell">
    <xdr:from>
      <xdr:col>4</xdr:col>
      <xdr:colOff>0</xdr:colOff>
      <xdr:row>84</xdr:row>
      <xdr:rowOff>0</xdr:rowOff>
    </xdr:from>
    <xdr:to>
      <xdr:col>4</xdr:col>
      <xdr:colOff>76200</xdr:colOff>
      <xdr:row>85</xdr:row>
      <xdr:rowOff>6212</xdr:rowOff>
    </xdr:to>
    <xdr:sp macro="" textlink="">
      <xdr:nvSpPr>
        <xdr:cNvPr id="6300" name="Text Box 900">
          <a:extLst>
            <a:ext uri="{FF2B5EF4-FFF2-40B4-BE49-F238E27FC236}">
              <a16:creationId xmlns:a16="http://schemas.microsoft.com/office/drawing/2014/main" id="{00000000-0008-0000-0500-00009C180000}"/>
            </a:ext>
          </a:extLst>
        </xdr:cNvPr>
        <xdr:cNvSpPr txBox="1">
          <a:spLocks noChangeArrowheads="1"/>
        </xdr:cNvSpPr>
      </xdr:nvSpPr>
      <xdr:spPr>
        <a:xfrm>
          <a:off x="4800600" y="13800455"/>
          <a:ext cx="76200" cy="206375"/>
        </a:xfrm>
        <a:prstGeom prst="rect">
          <a:avLst/>
        </a:prstGeom>
        <a:noFill/>
        <a:ln w="9525">
          <a:noFill/>
          <a:miter lim="800000"/>
        </a:ln>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esktop1\e\Estimates\pmgsy-phaseII\Nalgonda\Graded-27.Dacharam.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Documents\Buildings\Data\data9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esktop1\e\Estimates\pmgsy\Deverakonda\87.Gazinagar.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esktop1\e\Estimates\pmgsy\Package1304\07.1.package1303.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A:\Estimates\Buildings\Mpp_newplan\Miryalaguda\MPP_Rajapet.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esktop1\e\Estimates\Buildings\Mpp_newplan\Miryalaguda\MPP_Rajapet.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Desktop1\e\Estimates\Buildings\MPP_Buildings\mpp%20estimate%20NADIGUDEM.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Desktop1\e\Estimates\pmgsy-phase4\Thungathurthy\Thirumalagiri-Thatipamula-sri%20ram%20tanda\CD%20works.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ndiramma\e\Estimates\pmgsy-phaseII\Nalgonda\Graded-27.Dacharam.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Indiramma\e\Estimates\pmgsy\Deverakonda\87.Gazinagar.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Indiramma\e\Estimates\pmgsy\Package1304\07.1.package1303.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Indiramma\e\Estimates\Buildings\Mpp_newplan\Miryalaguda\MPP_Rajapet.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Indiramma\e\Estimates\Buildings\MPP_Buildings\mpp%20estimate%20NADIGUDEM.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Indiramma\e\Estimates\pmgsy-phase4\Thungathurthy\Thirumalagiri-Thatipamula-sri%20ram%20tanda\CD%20works.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Documents/Buildings/Data/data99.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ASST.%20ENGINEER/MPLAD%202011-12/Data/pmgsy/package1303/Package1304/formats1-4.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Pr1\c\MY%20DOCUMENTS\Ashanna\ASIFABAD\My%20Documents\PMGSY_Phase-II(Spl)\APII_0113\PMGSY%20Gupthala_EE.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ASST.%20ENGINEER/MPLAD%202011-12/Levels/Kodad/Adloor/Dondapadu-2.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ASST.%20ENGINEER/MPLAD%202011-12/Estimates/Buildings/Mpp_newplan/Nalgonda/MPP_Vemulapally.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G:\PMGSY-I%20BAL-04-05\Road%20from%206-0%20km%20of%20T01%20to%20Balwanthapur%20(Mal-5).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Se1\my%20documents\Estimates\pmgsy-phaseII\Nalgonda\Graded-27.Dacharam.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Se1\my%20documents\Estimates\pmgsy\Deverakonda\87.Gazinagar.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Se1\my%20documents\Estimates\pmgsy\Package1304\07.1.package130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Se1\my%20documents\Estimates\Buildings\Mpp_newplan\Miryalaguda\MPP_Rajapet.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Se1\my%20documents\Estimates\Buildings\MPP_Buildings\mpp%20estimate%20NADIGUDEM.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Se1\my%20documents\Estimates\pmgsy-phase4\Thungathurthy\Thirumalagiri-Thatipamula-sri%20ram%20tanda\CD%20works.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I:\Estimates\pmgsy-phaseII\Nalgonda\Graded-27.Dacharam.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I:\Estimates\pmgsy\Deverakonda\87.Gazinagar.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I:\Estimates\pmgsy\Package1304\07.1.package1303.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I:\Estimates\Buildings\Mpp_newplan\Miryalaguda\MPP_Rajapet.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I:\Estimates\Buildings\MPP_Buildings\mpp%20estimate%20NADIGUDEM.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I:\Estimates\pmgsy-phase4\Thungathurthy\Thirumalagiri-Thatipamula-sri%20ram%20tanda\CD%20works.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CB4D9B1A\Graded-27.Dacharam.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I:\Documents%20and%20Settings\NB10\Desktop\ROADS\Private%20roads\Final%20private%20roads\CHINTHAKANI\DECEMBER%20DPR'S\main%20temp\Final%20DPR%20template%20Dont%20touch\15%20estimates\Nariah%20banjara\Estimates\pmgsy\Deverakonda\87.Gazinagar.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EE97CB00\07.1.package1303.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62410CEB\MPP_Rajapet.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46DC7C98\mpp%20estimate%20NADIGUDEM.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Estimates/CD-works/Kistapuram-%20paleru%20causeway.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I:\singh\db1\BIJNEPALLY\VATTE_PALEM_CD3_WORKS.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mahanandi%20restaurant/mahanandi-final-20-11-2010/Dismantling%20data%20&amp;%20estimate.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D:\NALGONDA_HUDCO_WORKEST\HUDCO_7_VOILSINGARAM_KRISHNA_PR\3_PIPELINES_VOILSINGRAM.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G:\NALGONDA_HUDCO_WORKEST\HUDCO_7_VOILSINGARAM_KRISHNA_PR\3_PIPELINES_VOILSINGRAM.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Services\c\windows\TEMP\BUDOFF\BBY\ongc_bhn%20complex\l&amp;t%20mar%2098\MAY28-98\BOM_l&amp;t_rev2_MAY-28-98.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Dwma-2\d\d%20drive\T8-Satya%20Prasad\CRF%20IBP\Varagali\2007-08\CS-Vchambers.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A:\My%20Documents\PMGSY%20Phase-I&amp;II\PMGSY\Estimates\Buildings\Mpp_newplan\Miryalaguda\MPP_Rajapet.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Rwsproj16\RWSPROJ16\NALGONDA_HUDCO_WORKEST\HUDCO_7_VOILSINGARAM_KRISHNA_PR\3_PIPELINES_VOILSINGRAM.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Filesrv\rws-common\NALGONDA_HUDCO_WORKEST\HUDCO_7_VOILSINGARAM_KRISHNA_PR\3_PIPELINES_VOILSINGRAM.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I:\My%20Music\My%20Documents\Narsimha\CD-ESTT%20&amp;%20CD-DATA-MODEL.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Waller\cd-reader%20e\My%20Documents\FINAL%20REPORT\Part%20B\TRUNK%20&amp;%20ALL%20ROAD%20DATA.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I:\Users\suresh\Desktop\RCC%20Pipes%20at%20Mthyamplly.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I:\Users\suresh\Desktop\CRR\Corrected%20Copy%20Sent%20by%20srikanth\Pedhadharmaram\CRR%2026-01-2015\CRR%20Detail%20Estimate_%20Kasipet(M).xlsx"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Server\c\WINDOWS\TEMP\WWPrReports02-03\List%25201%2520temp.xls(1)\List%25201%2520temp.xls(1)\05wgdwwpr%2520Mar'02\05wgdhabfinalCE00_01.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PR1\c\Documents%20and%20Settings\Administrator\My%20Documents\EE(PR)\Venkat%20Reddy\Estimates\PMGSY_ESTIMATES\Main%20Estimates\PMGSY%20Tribal%20Habitations\MAHDUGUDA%20ESTT.(9.0%20KM)29_02.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Comp_1\c\My%20Documents\A3\Perfomance\Dandupally\NABARD\mbnr-est&amp;shed.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Dwma-2\d\d%20drive\T8-Satya%20Prasad\CRF%20IBP\Levels\Kodad\Adloor\Dondapadu-2.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J:\Est\14.05.10\SSR%2010-11\ARRR-ver-1105.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Desktop1\e\Documents\Buildings\Data\data99.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Dwma-2\d\d%20drive\T8-Satya%20Prasad\CRF%20IBP\Varagali\2007-08\CS-Non-Return%20Vchambers.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Computer2\f\KVSR\KVSRnew\estimatesMODEL\estimatesMODEL\2006-07\Model\CS-Taps.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Se2\desktop\Estimates\CD-works\Kistapuram-%20paleru%20causeway.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Ceprnab1\d\Nalgonda%20Estimates\My%20Documents\DP%20minor%20bridge%202.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A:\My%20Documents\PMGSY%20Phase-I&amp;II\PMGSY\Documents\Buildings\Data\data99.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Rwsproj20\rwsproj20\VZNM-Maruwada\MARUWADA(Hyd%20st)"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Rwsplg2\c\San\Clean&amp;Green\fin_rsp_Apr2002.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Dee1\C\PMGSY%20ESTIMATES\PMGSY%2004-05\R-F%20Dacharam%20to%20Kandikatkoor%20(Sir-22).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Server\f\My%20Documents\ESTIMATES\Estimate%20copy.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Sys1\d-sys1\Store_Box\NABARD_Estimates\cd%20namnoor%20gullakota11.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Dee5\c\Swamy%20Files\Swamy-2\Chodavaram%20Estimnates\Administrator\My%20Documents\Pmgsy\PMGSY%20PH%20III\satya\My%20Documents\ROADS\estOpenWell_112.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I:\KINGSTON%20J%20Files\Estimates\pmgsy-phaseII\Nalgonda\Graded-27.Dacharam.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Dwma-2\d\d%20drive\T8-Satya%20Prasad\CRF%20IBP\Estimates\pmgsy-phaseII\Nalgonda\Graded-27.Dacharam.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Dee3\c\chatu\PMGSY%20PH_IV%20estimates\PMGSY\Yamanapalli%20to%20Mahamutharam%20(Maha%204%20kms).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Dwma-2\d\d%20drive\T8-Satya%20Prasad\CRF%20IBP\Varagali\2007-08\CS-PHouse.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I:\PMGSY-I%20BAL-04-05\Road%20from%206-0%20km%20of%20T01%20to%20Balwanthapur%20(Mal-5).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I:\KINGSTON%20J%20Files\SINGH\ROADS\Price_Escalation_Bills\1_Model_Price_escalation_Roads_Building\Price_Escalation_new_model\NABARD_MODEL\1_Model_Price_Escalation_Index_Price_base_Bill_Wise_CC_%20.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Serws4\My%20Documents\babu\Sector%20Estimate%20_%20Mylapur.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Dee3\c\PMGSY%20ESTIMATES\PMGSY%2004-05\R-F%20Dacharam%20to%20Kandikatkoor%20(Sir-22).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New1\e\Estimates\Buildings\Mpp_newplan\Miryalaguda\MPP_Gundlapally1.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I:\ESTIMATES%202008-09%20(08-10-09)\PMGSY%20Ph-VIII%20(PRSD%20ASFIFABAD)\AEE3%20Documents\AEE3\PMGSY-VII\Nirmal%20div\cd%20namnoor%20gullakota11.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Rwsproj16\RWSPROJ16\MP%20Vepada\School%20Building\PMGSY%20-%20VIZIANAGARAM\VIZIANAGARAM\Sirpur%20est.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G:\ESTIMATES%202008-09%20(08-10-09)\PMGSY%20Ph-VIII%20(PRSD%20ASFIFABAD)\AEE3%20Documents\AEE3\PMGSY-VII\Nirmal%20div\cd%20namnoor%20gullakota11.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D:\ESTIMATES%202008-09%20(08-10-09)\PMGSY%20Ph-VIII%20(PRSD%20ASFIFABAD)\AEE3%20Documents\AEE3\PMGSY-VII\Nirmal%20div\cd%20namnoor%20gullakota11.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Filesrv\rws-common\RAJESWARA%20RAO%20-DEE\RAJENDER-DEE\Timmapur-11-04-10\New%20Folder\ohbr%20est\ohbrcolumn%20%20est(09-10)\Pipes&amp;Valves09-10\Valves09-10Data.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Roads-pmgsy\c\WINDOWS\Desktop\singh\db1\BIJNEPALLY\VATTEM_PALEM_BT_ROAD_15KM'S.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Mayuri3\d\MYDOCUMENT\Design%20&amp;%20Estimate\EWE%20STAETMENT.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nirmal\System2\181204\My%20Documents\EST-126\My%20Documents\PMGSY_Phase-II(Spl)\APII_0113\PMGSY%20Gupthala_EE.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I:\Documents%20and%20Settings\NB10\Desktop\ROADS\Private%20roads\Final%20private%20roads\CHINTHAKANI\DECEMBER%20DPR'S\main%20temp\Final%20DPR%20template%20Dont%20touch\15%20estimates\Nariah%20banjara\Divison%20Wise\Adilabad\HATTIGUDA.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I:\KINGSTON%20J%20Files\Estimates\Buildings\MPP_Buildings\mpp%20estimate%20NADIGUDEM.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Riad6\d\DATA%202008-09\Documents%20and%20Settings\hcl\Desktop\ARRR-ver-1104.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Avd\d\Est%20with%20Revised%20data%20and%20SSR%2010-11\Documents\Buildings\Data\data99.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I:\KINGSTON%20J%20Files\KARIMNAGAR\RIDF%20-XVI%20Ph-II\Papakkapalli%20to%20Rachapally%20SDBC\Documents%20and%20Settings\hcl\Desktop\ARRR-ver-1104.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Ceprnab2-1\ceprnab2-1share\Documents%20and%20Settings\hcl\Desktop\ARRR-ver-1104.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Rwsp4\c\prmr\Hyd%20stat3.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Rwsproj16\rwsproj16\nspt\GB-DES\NB1-HYD\NSPT-G~1.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PROJNET\GROUP4\PROPOSAL\CHEMICAL\FIRM\HALDIA\HDPE\CALCUTTA\PROPOSAL\CHEMICAL\FIRM\HALDIA\NCU\HPL\BECHTEL\OFFER\COST\HPL_LP4.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Rwsproj16\rwsproj16\designs\Nspt-proj\smpreply-final\PLest.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Eeprvsp\d\Jan\PMGSY%20PhVIII\VSP%20final%20PH_VIII%20est\Estimates\pmgsy\Deverakonda\87.Gazinagar.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Venu\hpi\WINDOWS.000\TEMP\MP-975.XLS" TargetMode="External"/></Relationships>
</file>

<file path=xl/externalLinks/_rels/externalLink98.xml.rels><?xml version="1.0" encoding="UTF-8" standalone="yes"?>
<Relationships xmlns="http://schemas.openxmlformats.org/package/2006/relationships"><Relationship Id="rId1" Type="http://schemas.microsoft.com/office/2006/relationships/xlExternalLinkPath/xlPathMissing" Target="DISCOUNT"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Services\c\windows\TEMP\Chemical\uran\finalBom\commercial\finalcost.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Services\c\windows\TEMP\BUDOFF\BBY\RCF%20AMM%20V\BOM.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I:\Mahesh%20Kumar\Mahesh\Data%202014-15\Documents%20and%20Settings\MALLESHAM\My%20Documents\ARRR-ver-1104.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J:\pmgsy\Deverakonda\87.Gazinagar.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Dee3\c\Phase-V\ARRR-ver-1104-Chandegaon.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Ceprnab1-nab4\d\ARRR-ver-1105.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D:\Users\Bobby\Desktop\CC%20Road\Documents%20and%20Settings\hcl\Desktop\ARRR-ver-1104.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D:\Documents%20and%20Settings\hcl\Desktop\ARRR-ver-1104.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G:\Documents%20and%20Settings\hcl\Desktop\ARRR-ver-1104.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J:\ARRR%20JANNEPALLY.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J:\OFFICE%20%20FILES\PMGSY\ARRR-ver-1104.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10.2.1.61\ssr_final101206\Documents%20and%20Settings\rammohan\Desktop\Standard%20Data\Standared%20Data%20(PR)\ARRR-ver-1104.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I:\13th%20Finance%20Estimates\TFC%20Estt%20Boyapally%20%2020.00%20Lakhs.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H:\13th%20Finance%20Estimates\TFC%20Estt%20Boyapally%20%2020.00%20Lakhs.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D:\13th%20Finance%20Estimates\TFC%20Estt%20Boyapally%20%2020.00%20Lakhs.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Desktop1\e\Estimates\Nabard\Deverakonda\Koppole_bollaram\Est_KB.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M:\Office%20Files\A.E(P.R)all%20Estimates\AEPR(Estimates)\OFFICE%20%20FILES\PMGSY\Thorough%20Roads\ARRR%20JANNEPALLY.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Sai4\d\muncipality\old%20muncipality\qpur%20%20total%20stuff\Qpur1\TRASH\DATAs\cgnagar%20data3.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I:\KINGSTON%20J%20Files\DATA%202008-09\Documents%20and%20Settings\RAMU\Desktop\ARRR-ver-1105-vsr.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I:\Documents\MORD%20DATA\ARRR-Final-Andhra%20Pradesh.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I:\KINGSTON%20J%20Files\ARRR-ver-1104.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I:\Nandyal-Mahanandi\ARRR-ver-1104.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I:\Old%20system%20files\Narsimha\singh\db1\BIJNEPALLY\VATTE_PALEM_CD3_WORKS.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Dwma-2\d\d%20drive\T8-Satya%20Prasad\CRF%20IBP\PMGSY-VI\Kattakindapalem\Estimates\pmgsy-phaseII\Nalgonda\Graded-27.Dacharam.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Eepr5\my%20documents\Subhash\GU%20Reddy\upender-gudipally-rsvp.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Designstation\My%20Documents\D.B.%20Section\Srinivas-JE\HabSurvey2003\mas_hab.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I:\Pandurangapuram%20R&amp;B%20road%20to%20Pattapupalelm%20in%20Bapatla%20Mandal\Documents%20and%20Settings\Nikon\My%20Documents\KUMAR\hys%20-est\leak%20-%20c%20wall\nagaram.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Se2\desktop\Estimates\data\Data2002-03-detailed.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Ceprnab4\C\RIDF%20X\MNMGEN\progRpts\absaug99.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I:\E%20BACKUP\BT%20Renewals-Estimate%20latest%20rates\BT%20Renewals-Estimate%20with%20Latest%2029-12-07\557%20&amp;%20558%20BT%20Renewals\Maldhakal_%20to%20Malladoddi%20%20Bit%202.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Desktop1\e\Levels\Kodad\Adloor\Dondapadu-2.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I:\Old%20system%20files\Narsimha\My%20Music\My%20Documents\Narsimha\CD-ESTT%20&amp;%20CD-DATA-MODEL.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I:\ESTIMATES%202008-09%20(08-10-09)\PMGSY%20Ph-VIII%20(PRSD%20ASFIFABAD)\AEE3%20Documents\AEE3\PMGSY-VII\Nirmal%20div\potharam\NABARD\mbnr-est&amp;shed.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G:\ESTIMATES%202008-09%20(08-10-09)\PMGSY%20Ph-VIII%20(PRSD%20ASFIFABAD)\AEE3%20Documents\AEE3\PMGSY-VII\Nirmal%20div\potharam\NABARD\mbnr-est&amp;shed.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D:\ESTIMATES%202008-09%20(08-10-09)\PMGSY%20Ph-VIII%20(PRSD%20ASFIFABAD)\AEE3%20Documents\AEE3\PMGSY-VII\Nirmal%20div\potharam\NABARD\mbnr-est&amp;shed.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User4\c\prmr\Kangplly%20&amp;%20ramgiri\KGP.hyd%20rev%20GLBR.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C3\My%20Documents\prmr\Hyd%20stat3.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Rwsproj16\rwsproj16\designs\Nspt-proj\gb-des\PLest-nb1-pac3.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Rwsproj6\d\pro%20ma\Gotlam\hydralic.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Zenith\c\My%20Documents\covers\Estimate\Rakesh2\MHP%20Daily.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Avd\d\Est%20with%20Revised%20data%20and%20SSR%2010-11\Estimates\pmgsy-phase4\Thungathurthy\Thirumalagiri-Thatipamula-sri%20ram%20tanda\CD%20works.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I:\S%20W%20Hostels\tenali%20-%202%20veeraih.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Eeprvsp\d\ARRR%20JANNEPALLY.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Ceprnab1\d\Nalgonda%20Estimates\My%20Documents\docu\docu\R&amp;B%20Dept.%20Estimates\East-Section.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Desktop1\e\Estimates\Buildings\Mpp_newplan\Nalgonda\MPP_Vemulapally.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Dee1\C\chatu\PMGSY%20PH_IV%20estimates\PMGSY\Yamanapalli%20to%20Mahamutharam%20(Maha%204%20kms).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D:\sat1\Satish%20Estimates%202-8-08\cd%20namnoor%20gullakota11.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G:\sat1\Satish%20Estimates%202-8-08\cd%20namnoor%20gullakota11.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Eeprvsp\d\jangam\REDDY\jaggasagari.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Rwsproj9\projects4\PipeLineDatas-2008\Model-ssrData2008.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Filesrv\rws-common\Rajeswari\SLAC-FINAL\SRIKAKULAM_%20FINAL%201.09.08\SRIKAKULAM_INDIRAMMA%20FINAL\LV\INDIRAMMA\Proforma%20for%20submitting%20Proposals%20under%20IP%20Skl%20Divn.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I:\Pandurangapuram%20R&amp;B%20road%20to%20Pattapupalelm%20in%20Bapatla%20Mandal\VASU,%20Nagaram\Electrical.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Ceprnab1-nab4\d\AVRCR\Documents%20and%20Settings\hcl\Desktop\ARRR-ver-1104.xls" TargetMode="External"/></Relationships>
</file>

<file path=xl/externalLinks/_rels/externalLink152.xml.rels><?xml version="1.0" encoding="UTF-8" standalone="yes"?>
<Relationships xmlns="http://schemas.openxmlformats.org/package/2006/relationships"><Relationship Id="rId1" Type="http://schemas.openxmlformats.org/officeDocument/2006/relationships/externalLinkPath" Target="file:///I:\Pandurangapuram%20R&amp;B%20road%20to%20Pattapupalelm%20in%20Bapatla%20Mandal\anga.xls" TargetMode="External"/></Relationships>
</file>

<file path=xl/externalLinks/_rels/externalLink153.xml.rels><?xml version="1.0" encoding="UTF-8" standalone="yes"?>
<Relationships xmlns="http://schemas.openxmlformats.org/package/2006/relationships"><Relationship Id="rId1" Type="http://schemas.openxmlformats.org/officeDocument/2006/relationships/externalLinkPath" Target="file:///\\Dwma-2\d\d%20drive\T8-Satya%20Prasad\CRF%20IBP\Documents%20and%20Settings\hcl\Desktop\ARRR-ver-1104.xls" TargetMode="External"/></Relationships>
</file>

<file path=xl/externalLinks/_rels/externalLink154.xml.rels><?xml version="1.0" encoding="UTF-8" standalone="yes"?>
<Relationships xmlns="http://schemas.openxmlformats.org/package/2006/relationships"><Relationship Id="rId1" Type="http://schemas.openxmlformats.org/officeDocument/2006/relationships/externalLinkPath" Target="file:///\\Desktop1\e\Estimates\Buildings\Mpp_newplan\Miryalaguda\MPP_Gundlapally1.xls" TargetMode="External"/></Relationships>
</file>

<file path=xl/externalLinks/_rels/externalLink155.xml.rels><?xml version="1.0" encoding="UTF-8" standalone="yes"?>
<Relationships xmlns="http://schemas.openxmlformats.org/package/2006/relationships"><Relationship Id="rId1" Type="http://schemas.openxmlformats.org/officeDocument/2006/relationships/externalLinkPath" Target="file:///\\Eeprvsp\d\Jan\PMGSY%20PhVIII\VSP%20final%20PH_VIII%20est\PMGSY-I%20BAL-04-05\Road%20from%206-0%20km%20of%20T01%20to%20Balwanthapur%20(Mal-5).xls" TargetMode="External"/></Relationships>
</file>

<file path=xl/externalLinks/_rels/externalLink156.xml.rels><?xml version="1.0" encoding="UTF-8" standalone="yes"?>
<Relationships xmlns="http://schemas.openxmlformats.org/package/2006/relationships"><Relationship Id="rId1" Type="http://schemas.openxmlformats.org/officeDocument/2006/relationships/externalLinkPath" Target="file:///J:\DATA%202008-09\Documents%20and%20Settings\hcl\Desktop\ARRR-ver-1104.xls" TargetMode="External"/></Relationships>
</file>

<file path=xl/externalLinks/_rels/externalLink157.xml.rels><?xml version="1.0" encoding="UTF-8" standalone="yes"?>
<Relationships xmlns="http://schemas.openxmlformats.org/package/2006/relationships"><Relationship Id="rId1" Type="http://schemas.openxmlformats.org/officeDocument/2006/relationships/externalLinkPath" Target="file:///\\Services\c\windows\TEMP\GAIL\additional%20cost.xls" TargetMode="External"/></Relationships>
</file>

<file path=xl/externalLinks/_rels/externalLink158.xml.rels><?xml version="1.0" encoding="UTF-8" standalone="yes"?>
<Relationships xmlns="http://schemas.openxmlformats.org/package/2006/relationships"><Relationship Id="rId1" Type="http://schemas.openxmlformats.org/officeDocument/2006/relationships/externalLinkPath" Target="file:///I:\CRR\Corrected%20Copy%20Sent%20by%20srikanth\Pedhadharmaram\CRR%20DE%20in%202003\CRR%20Detail%20Estimate;%20Kasipet(M).xls" TargetMode="External"/></Relationships>
</file>

<file path=xl/externalLinks/_rels/externalLink159.xml.rels><?xml version="1.0" encoding="UTF-8" standalone="yes"?>
<Relationships xmlns="http://schemas.openxmlformats.org/package/2006/relationships"><Relationship Id="rId1" Type="http://schemas.openxmlformats.org/officeDocument/2006/relationships/externalLinkPath" Target="file:///D:\Users\Bobby\Desktop\CC%20Road\CRR\Corrected%20Copy%20Sent%20by%20srikanth\Pedhadharmaram\CRR%20DE%20in%202003\CRR%20Detail%20Estimate;%20Kasipet(M).xls" TargetMode="External"/></Relationships>
</file>

<file path=xl/externalLinks/_rels/externalLink160.xml.rels><?xml version="1.0" encoding="UTF-8" standalone="yes"?>
<Relationships xmlns="http://schemas.openxmlformats.org/package/2006/relationships"><Relationship Id="rId1" Type="http://schemas.openxmlformats.org/officeDocument/2006/relationships/externalLinkPath" Target="file:///G:\CRR\Corrected%20Copy%20Sent%20by%20srikanth\Pedhadharmaram\CRR%20DE%20in%202003\CRR%20Detail%20Estimate;%20Kasipet(M).xls" TargetMode="External"/></Relationships>
</file>

<file path=xl/externalLinks/_rels/externalLink161.xml.rels><?xml version="1.0" encoding="UTF-8" standalone="yes"?>
<Relationships xmlns="http://schemas.openxmlformats.org/package/2006/relationships"><Relationship Id="rId1" Type="http://schemas.openxmlformats.org/officeDocument/2006/relationships/externalLinkPath" Target="file:///M:\Office%20Files\ARRR%20JANNEPALLY.xls" TargetMode="External"/></Relationships>
</file>

<file path=xl/externalLinks/_rels/externalLink162.xml.rels><?xml version="1.0" encoding="UTF-8" standalone="yes"?>
<Relationships xmlns="http://schemas.openxmlformats.org/package/2006/relationships"><Relationship Id="rId1" Type="http://schemas.openxmlformats.org/officeDocument/2006/relationships/externalLinkPath" Target="/ASST.%20ENGINEER/2013%20-%2014/MPGF%202013-14/Site%202%20Height/Ananthapur/Estimates/Shilparamam%20at%20Anantapur/Site%202%20Height/Kadapa/Dormitory%20at%20kadapa%20shilparamam/Estimate/Dormitory%20at%20Kadapa%20Datas%20&amp;%20Estimate.xl" TargetMode="External"/></Relationships>
</file>

<file path=xl/externalLinks/_rels/externalLink163.xml.rels><?xml version="1.0" encoding="UTF-8" standalone="yes"?>
<Relationships xmlns="http://schemas.openxmlformats.org/package/2006/relationships"><Relationship Id="rId1" Type="http://schemas.openxmlformats.org/officeDocument/2006/relationships/externalLinkPath" Target="file:///\\Rwsproj9\projects4\NALGONDA_HUDCO_WORKEST\HUDCO_7_VOILSINGARAM_KRISHNA_PR\3_PIPELINES_VOILSINGRAM.XLS" TargetMode="External"/></Relationships>
</file>

<file path=xl/externalLinks/_rels/externalLink164.xml.rels><?xml version="1.0" encoding="UTF-8" standalone="yes"?>
<Relationships xmlns="http://schemas.openxmlformats.org/package/2006/relationships"><Relationship Id="rId1" Type="http://schemas.openxmlformats.org/officeDocument/2006/relationships/externalLinkPath" Target="file:///M:\ARRR%20JANNEPALLY.xls" TargetMode="External"/></Relationships>
</file>

<file path=xl/externalLinks/_rels/externalLink165.xml.rels><?xml version="1.0" encoding="UTF-8" standalone="yes"?>
<Relationships xmlns="http://schemas.openxmlformats.org/package/2006/relationships"><Relationship Id="rId1" Type="http://schemas.openxmlformats.org/officeDocument/2006/relationships/externalLinkPath" Target="file:///\\Filesrv\rws-common\RAJESWARA%20RAO%20-DEE\RAJENDER-DEE\Timmapur-11-04-10\New%20Folder\ohbr%20est\ohbrcolumn%20%20est(09-10)\Pipes&amp;Valves09-10\1.Model%20pipelines%20Data%202008-09-1.XLS" TargetMode="External"/></Relationships>
</file>

<file path=xl/externalLinks/_rels/externalLink166.xml.rels><?xml version="1.0" encoding="UTF-8" standalone="yes"?>
<Relationships xmlns="http://schemas.openxmlformats.org/package/2006/relationships"><Relationship Id="rId1" Type="http://schemas.openxmlformats.org/officeDocument/2006/relationships/externalLinkPath" Target="file:///\\Dee1\C\AP\PR%20Adilabad\SE%20PR%20Adilabad\PMGSY-Ph-I-BaL-Est\Adilabad-new-data\01%20PWD%20road%20to%20Awalpur%20P%20_%20I\PMGSY%20Gupthala_EE.xls" TargetMode="External"/></Relationships>
</file>

<file path=xl/externalLinks/_rels/externalLink167.xml.rels><?xml version="1.0" encoding="UTF-8" standalone="yes"?>
<Relationships xmlns="http://schemas.openxmlformats.org/package/2006/relationships"><Relationship Id="rId1" Type="http://schemas.openxmlformats.org/officeDocument/2006/relationships/externalLinkPath" Target="file:///I:\KINGSTON%20J%20Files\C.%20Viswam%20AEE%20PR%20Kadiri\NH%20ODC%20(Revised)%2018-02-061\NH%20ODC%20-PMGSY\NH-ODC%20to%20KH%20Road.xls" TargetMode="External"/></Relationships>
</file>

<file path=xl/externalLinks/_rels/externalLink168.xml.rels><?xml version="1.0" encoding="UTF-8" standalone="yes"?>
<Relationships xmlns="http://schemas.openxmlformats.org/package/2006/relationships"><Relationship Id="rId1" Type="http://schemas.openxmlformats.org/officeDocument/2006/relationships/externalLinkPath" Target="file:///D:\CRR%20Detail%20Estimate_%20Kasipet(M).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abstract"/>
      <sheetName val="detailed"/>
      <sheetName val="btrates"/>
      <sheetName val="cost"/>
      <sheetName val="thick"/>
      <sheetName val="Leadcost"/>
      <sheetName val="leads"/>
      <sheetName val="data"/>
      <sheetName val="hp900"/>
      <sheetName val="CDdata (2)"/>
      <sheetName val="1v900"/>
      <sheetName val="2v900"/>
      <sheetName val="3v900"/>
      <sheetName val="impRdam"/>
      <sheetName val="lchart"/>
      <sheetName val="lchart1"/>
      <sheetName val="Bitumen trunk"/>
      <sheetName val="Feeder"/>
      <sheetName val="R99 etc"/>
      <sheetName val="Trunk unpaved"/>
      <sheetName val="m"/>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3">
          <cell r="A3" t="str">
            <v>Sno</v>
          </cell>
          <cell r="B3" t="str">
            <v>Lead</v>
          </cell>
          <cell r="D3" t="str">
            <v>Earth</v>
          </cell>
          <cell r="E3" t="str">
            <v>Metal</v>
          </cell>
        </row>
        <row r="4">
          <cell r="A4">
            <v>0.1</v>
          </cell>
          <cell r="B4">
            <v>100</v>
          </cell>
          <cell r="C4" t="str">
            <v>m</v>
          </cell>
          <cell r="D4">
            <v>63</v>
          </cell>
          <cell r="E4">
            <v>72</v>
          </cell>
        </row>
        <row r="5">
          <cell r="A5">
            <v>0.2</v>
          </cell>
          <cell r="B5">
            <v>200</v>
          </cell>
          <cell r="C5" t="str">
            <v>m</v>
          </cell>
          <cell r="D5">
            <v>63</v>
          </cell>
          <cell r="E5">
            <v>72</v>
          </cell>
        </row>
        <row r="6">
          <cell r="A6">
            <v>0.3</v>
          </cell>
          <cell r="B6">
            <v>300</v>
          </cell>
          <cell r="C6" t="str">
            <v>m</v>
          </cell>
          <cell r="D6">
            <v>63</v>
          </cell>
          <cell r="E6">
            <v>72</v>
          </cell>
        </row>
        <row r="7">
          <cell r="A7">
            <v>0.4</v>
          </cell>
          <cell r="B7">
            <v>400</v>
          </cell>
          <cell r="C7" t="str">
            <v>m</v>
          </cell>
          <cell r="D7">
            <v>63</v>
          </cell>
          <cell r="E7">
            <v>72</v>
          </cell>
          <cell r="H7">
            <v>48</v>
          </cell>
        </row>
        <row r="8">
          <cell r="A8">
            <v>0.5</v>
          </cell>
          <cell r="B8">
            <v>500</v>
          </cell>
          <cell r="C8" t="str">
            <v>m</v>
          </cell>
          <cell r="D8">
            <v>63</v>
          </cell>
          <cell r="E8">
            <v>72</v>
          </cell>
        </row>
        <row r="9">
          <cell r="A9">
            <v>1</v>
          </cell>
          <cell r="B9">
            <v>1</v>
          </cell>
          <cell r="C9" t="str">
            <v>KM</v>
          </cell>
          <cell r="D9">
            <v>65</v>
          </cell>
          <cell r="E9">
            <v>75</v>
          </cell>
        </row>
        <row r="10">
          <cell r="A10">
            <v>2</v>
          </cell>
          <cell r="B10">
            <v>2</v>
          </cell>
          <cell r="C10" t="str">
            <v>KM</v>
          </cell>
          <cell r="D10">
            <v>68</v>
          </cell>
          <cell r="E10">
            <v>77</v>
          </cell>
        </row>
        <row r="11">
          <cell r="A11">
            <v>3</v>
          </cell>
          <cell r="B11">
            <v>3</v>
          </cell>
          <cell r="C11" t="str">
            <v>KM</v>
          </cell>
          <cell r="D11">
            <v>72</v>
          </cell>
          <cell r="E11">
            <v>81</v>
          </cell>
        </row>
        <row r="12">
          <cell r="A12">
            <v>4</v>
          </cell>
          <cell r="B12">
            <v>4</v>
          </cell>
          <cell r="C12" t="str">
            <v>KM</v>
          </cell>
          <cell r="D12">
            <v>75</v>
          </cell>
          <cell r="E12">
            <v>84</v>
          </cell>
        </row>
        <row r="13">
          <cell r="A13">
            <v>5</v>
          </cell>
          <cell r="B13">
            <v>5</v>
          </cell>
          <cell r="C13" t="str">
            <v>KM</v>
          </cell>
          <cell r="D13">
            <v>78</v>
          </cell>
          <cell r="E13">
            <v>87</v>
          </cell>
        </row>
        <row r="14">
          <cell r="A14">
            <v>6</v>
          </cell>
          <cell r="B14">
            <v>6</v>
          </cell>
          <cell r="C14" t="str">
            <v>KM</v>
          </cell>
          <cell r="D14">
            <v>81</v>
          </cell>
          <cell r="E14">
            <v>92</v>
          </cell>
        </row>
        <row r="15">
          <cell r="A15">
            <v>7</v>
          </cell>
          <cell r="B15">
            <v>7</v>
          </cell>
          <cell r="C15" t="str">
            <v>KM</v>
          </cell>
          <cell r="D15">
            <v>85</v>
          </cell>
          <cell r="E15">
            <v>94</v>
          </cell>
        </row>
        <row r="16">
          <cell r="A16">
            <v>8</v>
          </cell>
          <cell r="B16">
            <v>8</v>
          </cell>
          <cell r="C16" t="str">
            <v>KM</v>
          </cell>
          <cell r="D16">
            <v>88</v>
          </cell>
          <cell r="E16">
            <v>96</v>
          </cell>
        </row>
        <row r="17">
          <cell r="A17">
            <v>9</v>
          </cell>
          <cell r="B17">
            <v>9</v>
          </cell>
          <cell r="C17" t="str">
            <v>KM</v>
          </cell>
          <cell r="D17">
            <v>92</v>
          </cell>
          <cell r="E17">
            <v>101</v>
          </cell>
        </row>
        <row r="18">
          <cell r="A18">
            <v>10</v>
          </cell>
          <cell r="B18">
            <v>10</v>
          </cell>
          <cell r="C18" t="str">
            <v>KM</v>
          </cell>
          <cell r="D18">
            <v>95</v>
          </cell>
          <cell r="E18">
            <v>103</v>
          </cell>
        </row>
        <row r="19">
          <cell r="A19">
            <v>11</v>
          </cell>
          <cell r="B19">
            <v>11</v>
          </cell>
          <cell r="C19" t="str">
            <v>KM</v>
          </cell>
          <cell r="D19">
            <v>100</v>
          </cell>
          <cell r="E19">
            <v>106</v>
          </cell>
        </row>
        <row r="20">
          <cell r="A20">
            <v>12</v>
          </cell>
          <cell r="B20">
            <v>12</v>
          </cell>
          <cell r="C20" t="str">
            <v>KM</v>
          </cell>
          <cell r="D20">
            <v>102</v>
          </cell>
          <cell r="E20">
            <v>111</v>
          </cell>
        </row>
        <row r="21">
          <cell r="A21">
            <v>13</v>
          </cell>
          <cell r="B21">
            <v>13</v>
          </cell>
          <cell r="C21" t="str">
            <v>KM</v>
          </cell>
          <cell r="D21">
            <v>105</v>
          </cell>
          <cell r="E21">
            <v>114</v>
          </cell>
        </row>
        <row r="22">
          <cell r="A22">
            <v>14</v>
          </cell>
          <cell r="B22">
            <v>14</v>
          </cell>
          <cell r="C22" t="str">
            <v>KM</v>
          </cell>
          <cell r="D22">
            <v>109</v>
          </cell>
          <cell r="E22">
            <v>118</v>
          </cell>
        </row>
        <row r="23">
          <cell r="A23">
            <v>15</v>
          </cell>
          <cell r="B23">
            <v>15</v>
          </cell>
          <cell r="C23" t="str">
            <v>KM</v>
          </cell>
          <cell r="D23">
            <v>112</v>
          </cell>
          <cell r="E23">
            <v>120</v>
          </cell>
        </row>
        <row r="24">
          <cell r="A24">
            <v>16</v>
          </cell>
          <cell r="B24">
            <v>16</v>
          </cell>
          <cell r="C24" t="str">
            <v>KM</v>
          </cell>
          <cell r="D24">
            <v>114</v>
          </cell>
          <cell r="E24">
            <v>123</v>
          </cell>
        </row>
        <row r="25">
          <cell r="A25">
            <v>18</v>
          </cell>
          <cell r="B25">
            <v>18</v>
          </cell>
          <cell r="C25" t="str">
            <v>KM</v>
          </cell>
          <cell r="D25">
            <v>122</v>
          </cell>
          <cell r="E25">
            <v>130</v>
          </cell>
        </row>
        <row r="26">
          <cell r="A26">
            <v>19</v>
          </cell>
          <cell r="B26">
            <v>19</v>
          </cell>
          <cell r="C26" t="str">
            <v>KM</v>
          </cell>
          <cell r="D26">
            <v>125</v>
          </cell>
          <cell r="E26">
            <v>132</v>
          </cell>
        </row>
        <row r="27">
          <cell r="A27">
            <v>20</v>
          </cell>
          <cell r="B27">
            <v>20</v>
          </cell>
          <cell r="C27" t="str">
            <v>KM</v>
          </cell>
          <cell r="D27">
            <v>129</v>
          </cell>
          <cell r="E27">
            <v>137</v>
          </cell>
        </row>
        <row r="28">
          <cell r="A28">
            <v>21</v>
          </cell>
          <cell r="B28">
            <v>21</v>
          </cell>
          <cell r="C28" t="str">
            <v>KM</v>
          </cell>
          <cell r="D28">
            <v>131.80000000000001</v>
          </cell>
          <cell r="E28">
            <v>140.4</v>
          </cell>
        </row>
        <row r="29">
          <cell r="A29">
            <v>22</v>
          </cell>
          <cell r="B29">
            <v>22</v>
          </cell>
          <cell r="C29" t="str">
            <v>KM</v>
          </cell>
          <cell r="D29">
            <v>134.6</v>
          </cell>
          <cell r="E29">
            <v>143.80000000000001</v>
          </cell>
        </row>
        <row r="30">
          <cell r="A30">
            <v>23</v>
          </cell>
          <cell r="B30">
            <v>23</v>
          </cell>
          <cell r="C30" t="str">
            <v>KM</v>
          </cell>
          <cell r="D30">
            <v>137.4</v>
          </cell>
          <cell r="E30">
            <v>147.19999999999999</v>
          </cell>
        </row>
        <row r="31">
          <cell r="A31">
            <v>24</v>
          </cell>
          <cell r="B31">
            <v>24</v>
          </cell>
          <cell r="C31" t="str">
            <v>KM</v>
          </cell>
          <cell r="D31">
            <v>140.19999999999999</v>
          </cell>
          <cell r="E31">
            <v>150.6</v>
          </cell>
        </row>
        <row r="32">
          <cell r="A32">
            <v>25</v>
          </cell>
          <cell r="B32">
            <v>25</v>
          </cell>
          <cell r="C32" t="str">
            <v>KM</v>
          </cell>
          <cell r="D32">
            <v>143</v>
          </cell>
          <cell r="E32">
            <v>154</v>
          </cell>
        </row>
        <row r="33">
          <cell r="A33">
            <v>26</v>
          </cell>
          <cell r="B33">
            <v>26</v>
          </cell>
          <cell r="C33" t="str">
            <v>KM</v>
          </cell>
          <cell r="D33">
            <v>145.80000000000001</v>
          </cell>
          <cell r="E33">
            <v>157.4</v>
          </cell>
        </row>
        <row r="34">
          <cell r="A34">
            <v>27</v>
          </cell>
          <cell r="B34">
            <v>27</v>
          </cell>
          <cell r="C34" t="str">
            <v>KM</v>
          </cell>
          <cell r="D34">
            <v>148.6</v>
          </cell>
          <cell r="E34">
            <v>160.80000000000001</v>
          </cell>
        </row>
        <row r="35">
          <cell r="A35">
            <v>28</v>
          </cell>
          <cell r="B35">
            <v>28</v>
          </cell>
          <cell r="C35" t="str">
            <v>KM</v>
          </cell>
          <cell r="D35">
            <v>151.4</v>
          </cell>
          <cell r="E35">
            <v>164.2</v>
          </cell>
        </row>
        <row r="36">
          <cell r="A36">
            <v>29</v>
          </cell>
          <cell r="B36">
            <v>29</v>
          </cell>
          <cell r="C36" t="str">
            <v>KM</v>
          </cell>
          <cell r="D36">
            <v>154.19999999999999</v>
          </cell>
          <cell r="E36">
            <v>167.6</v>
          </cell>
        </row>
        <row r="37">
          <cell r="A37">
            <v>30</v>
          </cell>
          <cell r="B37">
            <v>30</v>
          </cell>
          <cell r="C37" t="str">
            <v>KM</v>
          </cell>
          <cell r="D37">
            <v>157</v>
          </cell>
          <cell r="E37">
            <v>171</v>
          </cell>
        </row>
        <row r="38">
          <cell r="A38">
            <v>31</v>
          </cell>
          <cell r="B38">
            <v>31</v>
          </cell>
          <cell r="C38" t="str">
            <v>KM</v>
          </cell>
          <cell r="D38">
            <v>159.80000000000001</v>
          </cell>
          <cell r="E38">
            <v>174.4</v>
          </cell>
        </row>
        <row r="39">
          <cell r="A39">
            <v>32</v>
          </cell>
          <cell r="B39">
            <v>32</v>
          </cell>
          <cell r="C39" t="str">
            <v>KM</v>
          </cell>
          <cell r="D39">
            <v>162.6</v>
          </cell>
          <cell r="E39">
            <v>177.8</v>
          </cell>
        </row>
        <row r="40">
          <cell r="A40">
            <v>33</v>
          </cell>
          <cell r="B40">
            <v>33</v>
          </cell>
          <cell r="C40" t="str">
            <v>KM</v>
          </cell>
          <cell r="D40">
            <v>165.4</v>
          </cell>
          <cell r="E40">
            <v>181.2</v>
          </cell>
        </row>
        <row r="41">
          <cell r="A41">
            <v>34</v>
          </cell>
          <cell r="B41">
            <v>34</v>
          </cell>
          <cell r="C41" t="str">
            <v>KM</v>
          </cell>
          <cell r="D41">
            <v>168.2</v>
          </cell>
          <cell r="E41">
            <v>184.6</v>
          </cell>
        </row>
        <row r="42">
          <cell r="A42">
            <v>35</v>
          </cell>
          <cell r="B42">
            <v>35</v>
          </cell>
          <cell r="C42" t="str">
            <v>KM</v>
          </cell>
          <cell r="D42">
            <v>171</v>
          </cell>
          <cell r="E42">
            <v>188</v>
          </cell>
        </row>
        <row r="43">
          <cell r="A43">
            <v>36</v>
          </cell>
          <cell r="B43">
            <v>36</v>
          </cell>
          <cell r="C43" t="str">
            <v>KM</v>
          </cell>
          <cell r="D43">
            <v>173.8</v>
          </cell>
          <cell r="E43">
            <v>191.4</v>
          </cell>
        </row>
        <row r="44">
          <cell r="A44">
            <v>37</v>
          </cell>
          <cell r="B44">
            <v>37</v>
          </cell>
          <cell r="C44" t="str">
            <v>KM</v>
          </cell>
          <cell r="D44">
            <v>176.6</v>
          </cell>
          <cell r="E44">
            <v>194.8</v>
          </cell>
        </row>
        <row r="45">
          <cell r="A45">
            <v>38</v>
          </cell>
          <cell r="B45">
            <v>38</v>
          </cell>
          <cell r="C45" t="str">
            <v>KM</v>
          </cell>
          <cell r="D45">
            <v>179.4</v>
          </cell>
          <cell r="E45">
            <v>198.2</v>
          </cell>
        </row>
        <row r="46">
          <cell r="A46">
            <v>39</v>
          </cell>
          <cell r="B46">
            <v>39</v>
          </cell>
          <cell r="C46" t="str">
            <v>KM</v>
          </cell>
          <cell r="D46">
            <v>182.2</v>
          </cell>
          <cell r="E46">
            <v>201.6</v>
          </cell>
        </row>
        <row r="47">
          <cell r="A47">
            <v>40</v>
          </cell>
          <cell r="B47">
            <v>40</v>
          </cell>
          <cell r="C47" t="str">
            <v>KM</v>
          </cell>
          <cell r="D47">
            <v>185</v>
          </cell>
          <cell r="E47">
            <v>205</v>
          </cell>
        </row>
        <row r="48">
          <cell r="A48">
            <v>41</v>
          </cell>
          <cell r="B48">
            <v>41</v>
          </cell>
          <cell r="C48" t="str">
            <v>KM</v>
          </cell>
          <cell r="D48">
            <v>187.8</v>
          </cell>
          <cell r="E48">
            <v>208.4</v>
          </cell>
        </row>
        <row r="49">
          <cell r="A49">
            <v>42</v>
          </cell>
          <cell r="B49">
            <v>42</v>
          </cell>
          <cell r="C49" t="str">
            <v>KM</v>
          </cell>
          <cell r="D49">
            <v>190.6</v>
          </cell>
          <cell r="E49">
            <v>211.8</v>
          </cell>
        </row>
        <row r="50">
          <cell r="A50">
            <v>43</v>
          </cell>
          <cell r="B50">
            <v>43</v>
          </cell>
          <cell r="C50" t="str">
            <v>KM</v>
          </cell>
          <cell r="D50">
            <v>193.4</v>
          </cell>
          <cell r="E50">
            <v>215.2</v>
          </cell>
        </row>
        <row r="51">
          <cell r="A51">
            <v>44</v>
          </cell>
          <cell r="B51">
            <v>44</v>
          </cell>
          <cell r="C51" t="str">
            <v>KM</v>
          </cell>
          <cell r="D51">
            <v>196.2</v>
          </cell>
          <cell r="E51">
            <v>218.6</v>
          </cell>
        </row>
        <row r="52">
          <cell r="A52">
            <v>45</v>
          </cell>
          <cell r="B52">
            <v>45</v>
          </cell>
          <cell r="C52" t="str">
            <v>KM</v>
          </cell>
          <cell r="D52">
            <v>199</v>
          </cell>
          <cell r="E52">
            <v>222</v>
          </cell>
        </row>
        <row r="53">
          <cell r="A53">
            <v>46</v>
          </cell>
          <cell r="B53">
            <v>46</v>
          </cell>
          <cell r="C53" t="str">
            <v>KM</v>
          </cell>
          <cell r="D53">
            <v>201.8</v>
          </cell>
          <cell r="E53">
            <v>225.4</v>
          </cell>
        </row>
        <row r="54">
          <cell r="A54">
            <v>47</v>
          </cell>
          <cell r="B54">
            <v>47</v>
          </cell>
          <cell r="C54" t="str">
            <v>KM</v>
          </cell>
          <cell r="D54">
            <v>204.6</v>
          </cell>
          <cell r="E54">
            <v>228.8</v>
          </cell>
        </row>
        <row r="55">
          <cell r="A55">
            <v>48</v>
          </cell>
          <cell r="B55">
            <v>48</v>
          </cell>
          <cell r="C55" t="str">
            <v>KM</v>
          </cell>
          <cell r="D55">
            <v>207.4</v>
          </cell>
          <cell r="E55">
            <v>232.2</v>
          </cell>
        </row>
        <row r="56">
          <cell r="A56">
            <v>49</v>
          </cell>
          <cell r="B56">
            <v>49</v>
          </cell>
          <cell r="C56" t="str">
            <v>KM</v>
          </cell>
          <cell r="D56">
            <v>210.2</v>
          </cell>
          <cell r="E56">
            <v>235.6</v>
          </cell>
        </row>
        <row r="57">
          <cell r="A57">
            <v>50</v>
          </cell>
          <cell r="B57">
            <v>50</v>
          </cell>
          <cell r="C57" t="str">
            <v>KM</v>
          </cell>
          <cell r="D57">
            <v>213</v>
          </cell>
          <cell r="E57">
            <v>239</v>
          </cell>
        </row>
        <row r="58">
          <cell r="A58">
            <v>51</v>
          </cell>
          <cell r="B58">
            <v>51</v>
          </cell>
          <cell r="C58" t="str">
            <v>KM</v>
          </cell>
          <cell r="D58">
            <v>215.6</v>
          </cell>
          <cell r="E58">
            <v>242.1</v>
          </cell>
        </row>
        <row r="59">
          <cell r="A59">
            <v>52</v>
          </cell>
          <cell r="B59">
            <v>52</v>
          </cell>
          <cell r="C59" t="str">
            <v>KM</v>
          </cell>
          <cell r="D59">
            <v>218.2</v>
          </cell>
          <cell r="E59">
            <v>245.2</v>
          </cell>
        </row>
        <row r="60">
          <cell r="A60">
            <v>53</v>
          </cell>
          <cell r="B60">
            <v>53</v>
          </cell>
          <cell r="C60" t="str">
            <v>KM</v>
          </cell>
          <cell r="D60">
            <v>220.8</v>
          </cell>
          <cell r="E60">
            <v>248.3</v>
          </cell>
        </row>
        <row r="61">
          <cell r="A61">
            <v>54</v>
          </cell>
          <cell r="B61">
            <v>54</v>
          </cell>
          <cell r="C61" t="str">
            <v>KM</v>
          </cell>
          <cell r="D61">
            <v>223.4</v>
          </cell>
          <cell r="E61">
            <v>251.4</v>
          </cell>
        </row>
        <row r="62">
          <cell r="A62">
            <v>55</v>
          </cell>
          <cell r="B62">
            <v>55</v>
          </cell>
          <cell r="C62" t="str">
            <v>KM</v>
          </cell>
          <cell r="D62">
            <v>226</v>
          </cell>
          <cell r="E62">
            <v>254.5</v>
          </cell>
        </row>
        <row r="63">
          <cell r="A63">
            <v>56</v>
          </cell>
          <cell r="B63">
            <v>56</v>
          </cell>
          <cell r="C63" t="str">
            <v>KM</v>
          </cell>
          <cell r="D63">
            <v>228.6</v>
          </cell>
          <cell r="E63">
            <v>257.60000000000002</v>
          </cell>
        </row>
        <row r="64">
          <cell r="A64">
            <v>57</v>
          </cell>
          <cell r="B64">
            <v>57</v>
          </cell>
          <cell r="C64" t="str">
            <v>KM</v>
          </cell>
          <cell r="D64">
            <v>231.2</v>
          </cell>
          <cell r="E64">
            <v>260.7</v>
          </cell>
        </row>
        <row r="65">
          <cell r="A65">
            <v>58</v>
          </cell>
          <cell r="B65">
            <v>58</v>
          </cell>
          <cell r="C65" t="str">
            <v>KM</v>
          </cell>
          <cell r="D65">
            <v>233.8</v>
          </cell>
          <cell r="E65">
            <v>263.8</v>
          </cell>
        </row>
        <row r="66">
          <cell r="A66">
            <v>59</v>
          </cell>
          <cell r="B66">
            <v>59</v>
          </cell>
          <cell r="C66" t="str">
            <v>KM</v>
          </cell>
          <cell r="D66">
            <v>236.4</v>
          </cell>
          <cell r="E66">
            <v>266.89999999999998</v>
          </cell>
        </row>
        <row r="67">
          <cell r="A67">
            <v>60</v>
          </cell>
          <cell r="B67">
            <v>60</v>
          </cell>
          <cell r="C67" t="str">
            <v>KM</v>
          </cell>
          <cell r="D67">
            <v>239</v>
          </cell>
          <cell r="E67">
            <v>270</v>
          </cell>
        </row>
        <row r="68">
          <cell r="A68">
            <v>61</v>
          </cell>
          <cell r="B68">
            <v>61</v>
          </cell>
          <cell r="C68" t="str">
            <v>KM</v>
          </cell>
          <cell r="D68">
            <v>241.6</v>
          </cell>
          <cell r="E68">
            <v>273.10000000000002</v>
          </cell>
        </row>
        <row r="69">
          <cell r="A69">
            <v>62</v>
          </cell>
          <cell r="B69">
            <v>62</v>
          </cell>
          <cell r="C69" t="str">
            <v>KM</v>
          </cell>
          <cell r="D69">
            <v>244.2</v>
          </cell>
          <cell r="E69">
            <v>276.2</v>
          </cell>
        </row>
        <row r="70">
          <cell r="A70">
            <v>63</v>
          </cell>
          <cell r="B70">
            <v>63</v>
          </cell>
          <cell r="C70" t="str">
            <v>KM</v>
          </cell>
          <cell r="D70">
            <v>246.8</v>
          </cell>
          <cell r="E70">
            <v>279.3</v>
          </cell>
        </row>
        <row r="71">
          <cell r="A71">
            <v>64</v>
          </cell>
          <cell r="B71">
            <v>64</v>
          </cell>
          <cell r="C71" t="str">
            <v>KM</v>
          </cell>
          <cell r="D71">
            <v>249.4</v>
          </cell>
          <cell r="E71">
            <v>282.39999999999998</v>
          </cell>
        </row>
        <row r="72">
          <cell r="A72">
            <v>65</v>
          </cell>
          <cell r="B72">
            <v>65</v>
          </cell>
          <cell r="C72" t="str">
            <v>KM</v>
          </cell>
          <cell r="D72">
            <v>252</v>
          </cell>
          <cell r="E72">
            <v>285.5</v>
          </cell>
        </row>
        <row r="73">
          <cell r="A73">
            <v>66</v>
          </cell>
          <cell r="B73">
            <v>66</v>
          </cell>
          <cell r="C73" t="str">
            <v>KM</v>
          </cell>
          <cell r="D73">
            <v>254.6</v>
          </cell>
          <cell r="E73">
            <v>288.60000000000002</v>
          </cell>
        </row>
        <row r="74">
          <cell r="A74">
            <v>67</v>
          </cell>
          <cell r="B74">
            <v>67</v>
          </cell>
          <cell r="C74" t="str">
            <v>KM</v>
          </cell>
          <cell r="D74">
            <v>257.2</v>
          </cell>
          <cell r="E74">
            <v>291.7</v>
          </cell>
        </row>
        <row r="75">
          <cell r="A75">
            <v>68</v>
          </cell>
          <cell r="B75">
            <v>68</v>
          </cell>
          <cell r="C75" t="str">
            <v>KM</v>
          </cell>
          <cell r="D75">
            <v>259.8</v>
          </cell>
          <cell r="E75">
            <v>294.8</v>
          </cell>
        </row>
        <row r="76">
          <cell r="A76">
            <v>69</v>
          </cell>
          <cell r="B76">
            <v>69</v>
          </cell>
          <cell r="C76" t="str">
            <v>KM</v>
          </cell>
          <cell r="D76">
            <v>262.39999999999998</v>
          </cell>
          <cell r="E76">
            <v>297.89999999999998</v>
          </cell>
        </row>
        <row r="77">
          <cell r="A77">
            <v>70</v>
          </cell>
          <cell r="B77">
            <v>70</v>
          </cell>
          <cell r="C77" t="str">
            <v>KM</v>
          </cell>
          <cell r="D77">
            <v>265</v>
          </cell>
          <cell r="E77">
            <v>301</v>
          </cell>
        </row>
        <row r="78">
          <cell r="A78">
            <v>71</v>
          </cell>
          <cell r="B78">
            <v>71</v>
          </cell>
          <cell r="C78" t="str">
            <v>KM</v>
          </cell>
          <cell r="D78">
            <v>267.60000000000002</v>
          </cell>
          <cell r="E78">
            <v>304.10000000000002</v>
          </cell>
        </row>
        <row r="79">
          <cell r="A79">
            <v>72</v>
          </cell>
          <cell r="B79">
            <v>72</v>
          </cell>
          <cell r="C79" t="str">
            <v>KM</v>
          </cell>
          <cell r="D79">
            <v>270.2</v>
          </cell>
          <cell r="E79">
            <v>307.2</v>
          </cell>
        </row>
        <row r="80">
          <cell r="A80">
            <v>73</v>
          </cell>
          <cell r="B80">
            <v>73</v>
          </cell>
          <cell r="C80" t="str">
            <v>KM</v>
          </cell>
          <cell r="D80">
            <v>272.8</v>
          </cell>
          <cell r="E80">
            <v>310.3</v>
          </cell>
        </row>
        <row r="81">
          <cell r="A81">
            <v>74</v>
          </cell>
          <cell r="B81">
            <v>74</v>
          </cell>
          <cell r="C81" t="str">
            <v>KM</v>
          </cell>
          <cell r="D81">
            <v>275.39999999999998</v>
          </cell>
          <cell r="E81">
            <v>313.39999999999998</v>
          </cell>
        </row>
        <row r="82">
          <cell r="A82">
            <v>75</v>
          </cell>
          <cell r="B82">
            <v>75</v>
          </cell>
          <cell r="C82" t="str">
            <v>KM</v>
          </cell>
          <cell r="D82">
            <v>278</v>
          </cell>
          <cell r="E82">
            <v>316.5</v>
          </cell>
        </row>
        <row r="83">
          <cell r="A83">
            <v>76</v>
          </cell>
          <cell r="B83">
            <v>76</v>
          </cell>
          <cell r="C83" t="str">
            <v>KM</v>
          </cell>
          <cell r="D83">
            <v>280.60000000000002</v>
          </cell>
          <cell r="E83">
            <v>319.60000000000002</v>
          </cell>
        </row>
        <row r="84">
          <cell r="A84">
            <v>77</v>
          </cell>
          <cell r="B84">
            <v>77</v>
          </cell>
          <cell r="C84" t="str">
            <v>KM</v>
          </cell>
          <cell r="D84">
            <v>283.2</v>
          </cell>
          <cell r="E84">
            <v>322.7</v>
          </cell>
        </row>
        <row r="85">
          <cell r="A85">
            <v>78</v>
          </cell>
          <cell r="B85">
            <v>78</v>
          </cell>
          <cell r="C85" t="str">
            <v>KM</v>
          </cell>
          <cell r="D85">
            <v>285.8</v>
          </cell>
          <cell r="E85">
            <v>325.8</v>
          </cell>
        </row>
        <row r="86">
          <cell r="A86">
            <v>79</v>
          </cell>
          <cell r="B86">
            <v>79</v>
          </cell>
          <cell r="C86" t="str">
            <v>KM</v>
          </cell>
          <cell r="D86">
            <v>288.39999999999998</v>
          </cell>
          <cell r="E86">
            <v>328.9</v>
          </cell>
        </row>
        <row r="87">
          <cell r="A87">
            <v>80</v>
          </cell>
          <cell r="B87">
            <v>80</v>
          </cell>
          <cell r="C87" t="str">
            <v>KM</v>
          </cell>
          <cell r="D87">
            <v>291</v>
          </cell>
          <cell r="E87">
            <v>332</v>
          </cell>
        </row>
        <row r="88">
          <cell r="A88">
            <v>81</v>
          </cell>
          <cell r="B88">
            <v>81</v>
          </cell>
          <cell r="C88" t="str">
            <v>KM</v>
          </cell>
          <cell r="D88">
            <v>293.60000000000002</v>
          </cell>
          <cell r="E88">
            <v>335.1</v>
          </cell>
        </row>
        <row r="89">
          <cell r="A89">
            <v>82</v>
          </cell>
          <cell r="B89">
            <v>82</v>
          </cell>
          <cell r="C89" t="str">
            <v>KM</v>
          </cell>
          <cell r="D89">
            <v>296.2</v>
          </cell>
          <cell r="E89">
            <v>338.2</v>
          </cell>
        </row>
        <row r="90">
          <cell r="A90">
            <v>83</v>
          </cell>
          <cell r="B90">
            <v>83</v>
          </cell>
          <cell r="C90" t="str">
            <v>KM</v>
          </cell>
          <cell r="D90">
            <v>298.8</v>
          </cell>
          <cell r="E90">
            <v>341.3</v>
          </cell>
        </row>
        <row r="91">
          <cell r="A91">
            <v>84</v>
          </cell>
          <cell r="B91">
            <v>84</v>
          </cell>
          <cell r="C91" t="str">
            <v>KM</v>
          </cell>
          <cell r="D91">
            <v>301.39999999999998</v>
          </cell>
          <cell r="E91">
            <v>344.4</v>
          </cell>
        </row>
        <row r="92">
          <cell r="A92">
            <v>85</v>
          </cell>
          <cell r="B92">
            <v>85</v>
          </cell>
          <cell r="C92" t="str">
            <v>KM</v>
          </cell>
          <cell r="D92">
            <v>304</v>
          </cell>
          <cell r="E92">
            <v>347.5</v>
          </cell>
        </row>
        <row r="93">
          <cell r="A93">
            <v>86</v>
          </cell>
          <cell r="B93">
            <v>86</v>
          </cell>
          <cell r="C93" t="str">
            <v>KM</v>
          </cell>
          <cell r="D93">
            <v>306.60000000000002</v>
          </cell>
          <cell r="E93">
            <v>350.6</v>
          </cell>
        </row>
        <row r="94">
          <cell r="A94">
            <v>87</v>
          </cell>
          <cell r="B94">
            <v>87</v>
          </cell>
          <cell r="C94" t="str">
            <v>KM</v>
          </cell>
          <cell r="D94">
            <v>309.2</v>
          </cell>
          <cell r="E94">
            <v>353.7</v>
          </cell>
        </row>
        <row r="95">
          <cell r="A95">
            <v>88</v>
          </cell>
          <cell r="B95">
            <v>88</v>
          </cell>
          <cell r="C95" t="str">
            <v>KM</v>
          </cell>
          <cell r="D95">
            <v>311.8</v>
          </cell>
          <cell r="E95">
            <v>356.8</v>
          </cell>
        </row>
        <row r="96">
          <cell r="A96">
            <v>89</v>
          </cell>
          <cell r="B96">
            <v>89</v>
          </cell>
          <cell r="C96" t="str">
            <v>KM</v>
          </cell>
          <cell r="D96">
            <v>314.39999999999998</v>
          </cell>
          <cell r="E96">
            <v>359.9</v>
          </cell>
        </row>
        <row r="97">
          <cell r="A97">
            <v>90</v>
          </cell>
          <cell r="B97">
            <v>90</v>
          </cell>
          <cell r="C97" t="str">
            <v>KM</v>
          </cell>
          <cell r="D97">
            <v>317</v>
          </cell>
          <cell r="E97">
            <v>363</v>
          </cell>
        </row>
        <row r="98">
          <cell r="A98">
            <v>91</v>
          </cell>
          <cell r="B98">
            <v>91</v>
          </cell>
          <cell r="C98" t="str">
            <v>KM</v>
          </cell>
          <cell r="D98">
            <v>319.60000000000002</v>
          </cell>
          <cell r="E98">
            <v>366.1</v>
          </cell>
        </row>
        <row r="99">
          <cell r="A99">
            <v>92</v>
          </cell>
          <cell r="B99">
            <v>92</v>
          </cell>
          <cell r="C99" t="str">
            <v>KM</v>
          </cell>
          <cell r="D99">
            <v>322.2</v>
          </cell>
          <cell r="E99">
            <v>369.2</v>
          </cell>
        </row>
        <row r="100">
          <cell r="A100">
            <v>93</v>
          </cell>
          <cell r="B100">
            <v>93</v>
          </cell>
          <cell r="C100" t="str">
            <v>KM</v>
          </cell>
          <cell r="D100">
            <v>324.8</v>
          </cell>
          <cell r="E100">
            <v>372.3</v>
          </cell>
        </row>
        <row r="101">
          <cell r="A101">
            <v>94</v>
          </cell>
          <cell r="B101">
            <v>94</v>
          </cell>
          <cell r="C101" t="str">
            <v>KM</v>
          </cell>
          <cell r="D101">
            <v>327.39999999999998</v>
          </cell>
          <cell r="E101">
            <v>375.4</v>
          </cell>
        </row>
        <row r="102">
          <cell r="A102">
            <v>95</v>
          </cell>
          <cell r="B102">
            <v>95</v>
          </cell>
          <cell r="C102" t="str">
            <v>KM</v>
          </cell>
          <cell r="D102">
            <v>330</v>
          </cell>
          <cell r="E102">
            <v>378.5</v>
          </cell>
        </row>
        <row r="103">
          <cell r="A103">
            <v>96</v>
          </cell>
          <cell r="B103">
            <v>96</v>
          </cell>
          <cell r="C103" t="str">
            <v>KM</v>
          </cell>
          <cell r="D103">
            <v>332.6</v>
          </cell>
          <cell r="E103">
            <v>381.6</v>
          </cell>
        </row>
        <row r="104">
          <cell r="A104">
            <v>97</v>
          </cell>
          <cell r="B104">
            <v>97</v>
          </cell>
          <cell r="C104" t="str">
            <v>KM</v>
          </cell>
          <cell r="D104">
            <v>335.2</v>
          </cell>
          <cell r="E104">
            <v>384.7</v>
          </cell>
        </row>
        <row r="105">
          <cell r="A105">
            <v>98</v>
          </cell>
          <cell r="B105">
            <v>98</v>
          </cell>
          <cell r="C105" t="str">
            <v>KM</v>
          </cell>
          <cell r="D105">
            <v>337.8</v>
          </cell>
          <cell r="E105">
            <v>387.8</v>
          </cell>
        </row>
        <row r="106">
          <cell r="A106">
            <v>99</v>
          </cell>
          <cell r="B106">
            <v>99</v>
          </cell>
          <cell r="C106" t="str">
            <v>KM</v>
          </cell>
          <cell r="D106">
            <v>340.4</v>
          </cell>
          <cell r="E106">
            <v>390.9</v>
          </cell>
        </row>
        <row r="107">
          <cell r="A107">
            <v>100</v>
          </cell>
          <cell r="B107">
            <v>100</v>
          </cell>
          <cell r="C107" t="str">
            <v>KM</v>
          </cell>
          <cell r="D107">
            <v>343</v>
          </cell>
          <cell r="E107">
            <v>394</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pp"/>
      <sheetName val="data_new"/>
      <sheetName val="lead-st"/>
      <sheetName val="v"/>
      <sheetName val="r"/>
      <sheetName val="l"/>
      <sheetName val="Data.F8.BTR"/>
      <sheetName val="leads"/>
      <sheetName val="rdamdata"/>
      <sheetName val="Data_F8_BTR"/>
      <sheetName val="Material"/>
      <sheetName val="Plant_&amp;__Machinery"/>
      <sheetName val="Plant &amp;  Machinery"/>
      <sheetName val="Labour"/>
      <sheetName val="DATA"/>
      <sheetName val="Lead statement ss5"/>
      <sheetName val="Lead_statement_ss5"/>
      <sheetName val="HDPE"/>
      <sheetName val="DI"/>
      <sheetName val="pvc"/>
      <sheetName val="Lead"/>
      <sheetName val="data existing_do not delete"/>
      <sheetName val="clvrt_data"/>
      <sheetName val="ssr-rates"/>
      <sheetName val="t_prsr"/>
      <sheetName val="wh"/>
      <sheetName val="Plant 㫨  Machinery"/>
      <sheetName val="Plant_㫨__Machinery"/>
      <sheetName val="DATA_PRG"/>
      <sheetName val="Works"/>
      <sheetName val="RMR"/>
      <sheetName val="General"/>
      <sheetName val="Lɥad"/>
      <sheetName val="id"/>
      <sheetName val="Bitumen trunk"/>
      <sheetName val="Feeder"/>
      <sheetName val="R99 etc"/>
      <sheetName val="Trunk unpaved"/>
      <sheetName val="m"/>
      <sheetName val="Levels"/>
      <sheetName val="MRATES"/>
      <sheetName val="mlead"/>
      <sheetName val="abs road"/>
      <sheetName val="coverpage"/>
      <sheetName val="Road data"/>
      <sheetName val="R_Det"/>
      <sheetName val="DATA-BASE"/>
      <sheetName val="DATA-ABSTRACT"/>
      <sheetName val="Class IV Qtr. Ele"/>
      <sheetName val="Bridge Data 2005-06"/>
      <sheetName val="bom"/>
      <sheetName val="Lead statement"/>
      <sheetName val="GROUND FLOOR"/>
      <sheetName val="Rates-May-14"/>
      <sheetName val="TOP SLAB-beams"/>
      <sheetName val="int-Dia-pvc"/>
      <sheetName val="Sheet1"/>
      <sheetName val="PROCTOR"/>
      <sheetName val="Data_F8_BTR3"/>
      <sheetName val="Plant_&amp;__Machinery3"/>
      <sheetName val="Lead_statement_ss53"/>
      <sheetName val="Data_F8_BTR1"/>
      <sheetName val="Plant_&amp;__Machinery1"/>
      <sheetName val="Lead_statement_ss51"/>
      <sheetName val="Data_F8_BTR2"/>
      <sheetName val="Plant_&amp;__Machinery2"/>
      <sheetName val="Lead_statement_ss52"/>
      <sheetName val="water-hammar-strenght"/>
      <sheetName val="hdpe weights"/>
      <sheetName val="PVC weights"/>
      <sheetName val="0000000000000"/>
      <sheetName val="SSR"/>
      <sheetName val="VC 80"/>
      <sheetName val="VC 450"/>
      <sheetName val="hdpe_basic"/>
      <sheetName val="pvc_basic"/>
      <sheetName val="Rates"/>
      <sheetName val="Ins &amp; Bonds"/>
      <sheetName val="A-3.1"/>
      <sheetName val="Client req"/>
      <sheetName val="Nspt-smp-final-ORIGINAL"/>
      <sheetName val="PUMP_DATA"/>
      <sheetName val="C-data"/>
      <sheetName val="MRoad data"/>
      <sheetName val="detls"/>
      <sheetName val="Sheet2"/>
      <sheetName val="Sheet3"/>
      <sheetName val="Sheet1 (2)"/>
      <sheetName val="wt of CID joint"/>
      <sheetName val="AC DAta"/>
      <sheetName val="Pipe Pilne MAch"/>
      <sheetName val="Sheet4"/>
      <sheetName val="Indurhty"/>
      <sheetName val="Indurhty 2016-17"/>
      <sheetName val="Sheet5"/>
      <sheetName val="1"/>
      <sheetName val="2"/>
      <sheetName val="3"/>
      <sheetName val="4"/>
      <sheetName val="Usage"/>
      <sheetName val="Common "/>
      <sheetName val="Tees"/>
      <sheetName val="Delivery mains"/>
      <sheetName val="bundqty"/>
      <sheetName val="final abstract"/>
      <sheetName val="Rates SSR 2008-09"/>
      <sheetName val="RWS"/>
      <sheetName val="Entry"/>
      <sheetName val="Quarry"/>
      <sheetName val="Line"/>
      <sheetName val="BTR"/>
      <sheetName val="CRUST"/>
      <sheetName val="QDTS"/>
      <sheetName val="Abs_CD_2"/>
      <sheetName val="road est"/>
      <sheetName val="ECV"/>
      <sheetName val="PH data"/>
      <sheetName val="CONST"/>
      <sheetName val="maya"/>
      <sheetName val="Specification"/>
      <sheetName val="Specification report"/>
      <sheetName val="data_existing_do_not_delete2"/>
      <sheetName val="Bitumen_trunk2"/>
      <sheetName val="R99_etc2"/>
      <sheetName val="Trunk_unpaved2"/>
      <sheetName val="abs_road2"/>
      <sheetName val="Road_data2"/>
      <sheetName val="Class_IV_Qtr__Ele2"/>
      <sheetName val="Bridge_Data_2005-062"/>
      <sheetName val="Lead_statement2"/>
      <sheetName val="GROUND_FLOOR2"/>
      <sheetName val="data_existing_do_not_delete"/>
      <sheetName val="Bitumen_trunk"/>
      <sheetName val="R99_etc"/>
      <sheetName val="Trunk_unpaved"/>
      <sheetName val="abs_road"/>
      <sheetName val="Road_data"/>
      <sheetName val="Class_IV_Qtr__Ele"/>
      <sheetName val="Bridge_Data_2005-06"/>
      <sheetName val="Lead_statement"/>
      <sheetName val="GROUND_FLOOR"/>
      <sheetName val="data_existing_do_not_delete1"/>
      <sheetName val="Bitumen_trunk1"/>
      <sheetName val="R99_etc1"/>
      <sheetName val="Trunk_unpaved1"/>
      <sheetName val="abs_road1"/>
      <sheetName val="Road_data1"/>
      <sheetName val="Class_IV_Qtr__Ele1"/>
      <sheetName val="Bridge_Data_2005-061"/>
      <sheetName val="Lead_statement1"/>
      <sheetName val="GROUND_FLOOR1"/>
      <sheetName val="Analy"/>
      <sheetName val="1-Pop Proj"/>
      <sheetName val="Estimate "/>
      <sheetName val="banilad"/>
      <sheetName val="SECPROP"/>
      <sheetName val="CABLENOS."/>
      <sheetName val="Main sheet"/>
      <sheetName val="Cover"/>
      <sheetName val="FORM-W3"/>
      <sheetName val="index"/>
      <sheetName val="Cash2"/>
      <sheetName val="BWSCPlt"/>
      <sheetName val="CI"/>
      <sheetName val="G.R.P"/>
      <sheetName val="PSC REVISED"/>
      <sheetName val="Design"/>
      <sheetName val="BOQ (2)"/>
      <sheetName val="DATA SHEET"/>
      <sheetName val="ANAL-PIPE LINE"/>
      <sheetName val="MS Pipe Working"/>
      <sheetName val="wh_data"/>
      <sheetName val="wh_data_R"/>
      <sheetName val="CPHEEO"/>
      <sheetName val="input"/>
      <sheetName val="civ data"/>
      <sheetName val="HDPE-pipe-rates"/>
      <sheetName val="pvc-pipe-rates"/>
      <sheetName val="650kL-design-final"/>
      <sheetName val="_5wgdhabfinal00_01"/>
      <sheetName val="SPT vs PHI"/>
      <sheetName val="PS1"/>
      <sheetName val="LEAD S 10-11"/>
      <sheetName val="sand"/>
      <sheetName val="stone"/>
      <sheetName val="Mix Design"/>
      <sheetName val="Cost of O &amp; O"/>
      <sheetName val="WATER-HAMMER"/>
      <sheetName val="Data-ELSR"/>
      <sheetName val="Bed Class"/>
      <sheetName val="CPIPE"/>
      <sheetName val="CPIPE2"/>
      <sheetName val="Cs"/>
      <sheetName val="DVALUE"/>
      <sheetName val="THK"/>
      <sheetName val="20kL-design-final"/>
      <sheetName val="Bill-12"/>
      <sheetName val="sup dat"/>
      <sheetName val="Mactan"/>
      <sheetName val="Mandaue"/>
      <sheetName val="Detail In Door Stad"/>
      <sheetName val="IDCCALHYD_GOO"/>
      <sheetName val="Detailed"/>
      <sheetName val="concrete"/>
      <sheetName val="Civil Boq"/>
      <sheetName val="Summary"/>
      <sheetName val="DATA 2021-22"/>
      <sheetName val="Staff Civil o&amp;m draft policy"/>
      <sheetName val="Rate Analysis"/>
      <sheetName val="RMR.PS"/>
      <sheetName val="BTR.PS"/>
      <sheetName val="Road data.PS"/>
      <sheetName val="Road data-TDR"/>
      <sheetName val="Data_F8_BTR4"/>
      <sheetName val="Plant_&amp;__Machinery4"/>
      <sheetName val="Lead_statement_ss54"/>
      <sheetName val="data_existing_do_not_delete3"/>
      <sheetName val="TOP_SLAB-beams"/>
      <sheetName val="Plant_㫨__Machinery1"/>
      <sheetName val="Common_"/>
      <sheetName val="Bitumen_trunk3"/>
      <sheetName val="R99_etc3"/>
      <sheetName val="Trunk_unpaved3"/>
      <sheetName val="abs_road3"/>
      <sheetName val="Road_data3"/>
      <sheetName val="Class_IV_Qtr__Ele3"/>
      <sheetName val="Bridge_Data_2005-063"/>
      <sheetName val="Lead_statement3"/>
      <sheetName val="GROUND_FLOOR3"/>
      <sheetName val="hdpe_weights"/>
      <sheetName val="PVC_weights"/>
      <sheetName val="VC_80"/>
      <sheetName val="VC_450"/>
      <sheetName val="PH_data"/>
      <sheetName val="Delivery_mains"/>
      <sheetName val="Ins_&amp;_Bonds"/>
      <sheetName val="A-3_1"/>
      <sheetName val="Client_req"/>
      <sheetName val="Specification_report"/>
      <sheetName val="1-Pop_Proj"/>
      <sheetName val="Estimate_"/>
      <sheetName val="CABLENOS_"/>
      <sheetName val="Main_sheet"/>
      <sheetName val="MRoad_data"/>
      <sheetName val="final_abstract"/>
      <sheetName val="Sheet1_(2)"/>
      <sheetName val="wt_of_CID_joint"/>
      <sheetName val="AC_DAta"/>
      <sheetName val="Pipe_Pilne_MAch"/>
      <sheetName val="Indurhty_2016-17"/>
      <sheetName val="gen_abstrct"/>
      <sheetName val="Convey"/>
      <sheetName val="C.D.Abs.Est."/>
      <sheetName val="pop"/>
      <sheetName val="hdpe-rates"/>
      <sheetName val="pvc-rates"/>
      <sheetName val="Rate"/>
      <sheetName val="Global factors"/>
      <sheetName val="Exp"/>
      <sheetName val="A 3_7"/>
      <sheetName val="other rates"/>
      <sheetName val="MTC-estimate"/>
      <sheetName val="Gen Abs"/>
      <sheetName val="Data_Base"/>
      <sheetName val="Work_sheet"/>
      <sheetName val="SUMP1420KL@HW"/>
      <sheetName val="Admin"/>
      <sheetName val="SALIENT"/>
      <sheetName val="Cd"/>
      <sheetName val="SewerCAD MH Data"/>
      <sheetName val="Design 2040 Design Flows-(1)"/>
      <sheetName val="SewerCAD Pipe Data-Actual 2040"/>
      <sheetName val="CONNECT"/>
      <sheetName val="analysis"/>
      <sheetName val="gen"/>
      <sheetName val="10"/>
      <sheetName val="11"/>
      <sheetName val="12"/>
      <sheetName val="2A"/>
      <sheetName val="2B"/>
      <sheetName val="2C"/>
      <sheetName val="2D"/>
      <sheetName val="2E"/>
      <sheetName val="2F"/>
      <sheetName val="2G"/>
      <sheetName val="2H"/>
      <sheetName val="3A"/>
      <sheetName val="3B"/>
      <sheetName val="6A"/>
      <sheetName val="6B"/>
      <sheetName val="7A"/>
      <sheetName val="7B"/>
      <sheetName val="8A"/>
      <sheetName val="8B"/>
      <sheetName val="9A"/>
      <sheetName val="9B"/>
      <sheetName val="9C"/>
      <sheetName val="9D"/>
      <sheetName val="9E"/>
      <sheetName val="9F"/>
      <sheetName val="9G"/>
      <sheetName val="9H"/>
      <sheetName val="9I"/>
      <sheetName val="9J"/>
      <sheetName val="9K"/>
      <sheetName val="5"/>
      <sheetName val="13"/>
      <sheetName val="14"/>
      <sheetName val="TBAL9697 -group wise  sdpl"/>
      <sheetName val="p&amp;m"/>
      <sheetName val="Staff Acco."/>
      <sheetName val="foundation(V)"/>
      <sheetName val="Data-2011-12"/>
      <sheetName val="DL CAL"/>
      <sheetName val="slab"/>
      <sheetName val="Flanged Beams"/>
      <sheetName val="Rectangular Beam"/>
      <sheetName val="Interface_SC"/>
      <sheetName val="Calc_ISC"/>
      <sheetName val="Calc_SC"/>
      <sheetName val="Interface_ISC"/>
      <sheetName val="GD"/>
      <sheetName val="Boq"/>
      <sheetName val="GF SB Ok "/>
      <sheetName val="Hire"/>
      <sheetName val="GF Columns"/>
      <sheetName val="DISCOUNT"/>
      <sheetName val="Weightage-Sub Sht"/>
      <sheetName val="OH"/>
      <sheetName val="Basic Rates"/>
      <sheetName val="beam-reinft"/>
      <sheetName val="Data o"/>
      <sheetName val="Lead  RATES"/>
      <sheetName val="inWords"/>
      <sheetName val="segments-details"/>
      <sheetName val="int-Dia-hdpe"/>
      <sheetName val="habs-list"/>
      <sheetName val="OSWI Qlfy"/>
      <sheetName val="AEOS Qlfy"/>
      <sheetName val="RCC Pier Checking"/>
      <sheetName val="T-BEAM (longitudinal)"/>
      <sheetName val="DECK SLAB DESIGN"/>
      <sheetName val="IRC TABLES"/>
      <sheetName val="Bed Fall"/>
      <sheetName val="CONVEYANCE  (2)"/>
      <sheetName val="ABS"/>
      <sheetName val="BM-HOOP"/>
      <sheetName val="m1"/>
      <sheetName val="ewst"/>
      <sheetName val="int-Dia"/>
      <sheetName val="nodes"/>
      <sheetName val="drains-data"/>
      <sheetName val="CC Rd Data"/>
      <sheetName val="GSB"/>
      <sheetName val="ALL ABSTRACT"/>
      <sheetName val="Medchal LEAD"/>
      <sheetName val="BoreWell"/>
      <sheetName val="Council hall"/>
      <sheetName val="Transport Shed"/>
      <sheetName val="Compost Plat"/>
      <sheetName val="Security Room"/>
      <sheetName val="Office Room"/>
      <sheetName val="Waste Receiving Platform"/>
      <sheetName val="DRCC Sheds"/>
      <sheetName val="C&amp;D Shed"/>
      <sheetName val="Compost Platform"/>
      <sheetName val="Compost Screening Storage Shed"/>
      <sheetName val="Est-Drain "/>
      <sheetName val="Drain section"/>
      <sheetName val="Mechanical Equipment"/>
      <sheetName val="Building Data"/>
      <sheetName val="Gate &amp; Chain link fencQty Civil"/>
      <sheetName val="Electrical &amp; Plumbing"/>
      <sheetName val="SHEDS STEEL QTY"/>
      <sheetName val="Mortars,"/>
      <sheetName val="data-Bld-20-21"/>
      <sheetName val="Civil SSR"/>
      <sheetName val="datas-CC Drain"/>
      <sheetName val="WS SSR"/>
      <sheetName val="WS Data"/>
      <sheetName val="conveyance"/>
      <sheetName val="ELE-INT"/>
      <sheetName val="ELE-ANALYSIS"/>
      <sheetName val="QUANTITY SHEET"/>
      <sheetName val="240 Meter Yard"/>
      <sheetName val="steel(240M Yard)"/>
      <sheetName val="Est-elec"/>
      <sheetName val="Est-plumbing"/>
      <sheetName val="Dismantling"/>
      <sheetName val="Datas-Dismantling"/>
      <sheetName val="other_rates"/>
      <sheetName val="other_rates1"/>
      <sheetName val="PH data-16-17"/>
      <sheetName val="Bld up to 3F"/>
      <sheetName val="C-Mat-16-17-"/>
      <sheetName val="labour&amp; Hire-16-17"/>
      <sheetName val="Process"/>
      <sheetName val="Buildings"/>
      <sheetName val="VI Floor Beam "/>
      <sheetName val="Boq Block A"/>
      <sheetName val="Valves"/>
      <sheetName val="Title"/>
      <sheetName val="Ventway Calculations"/>
      <sheetName val="Suppl-data"/>
      <sheetName val="data-WC"/>
      <sheetName val="1V800"/>
      <sheetName val="EDWise"/>
      <sheetName val="X-2"/>
      <sheetName val="Civil-works"/>
      <sheetName val="Basic data "/>
      <sheetName val="TTL"/>
      <sheetName val="NTFP"/>
      <sheetName val="Sarpanchs (1012)"/>
      <sheetName val="BLK3"/>
      <sheetName val="BLK2"/>
      <sheetName val="E &amp; R"/>
      <sheetName val="radar"/>
      <sheetName val="UG"/>
      <sheetName val="not req 3"/>
      <sheetName val="Cable-data"/>
      <sheetName val="SOR"/>
      <sheetName val="Road Detail Est."/>
      <sheetName val="Civil Works"/>
      <sheetName val="MRMECADAMoad data"/>
      <sheetName val="Rates_SSR_2008-09"/>
      <sheetName val="RMR_PS"/>
      <sheetName val="BTR_PS"/>
      <sheetName val="Road_data_PS"/>
      <sheetName val="Road_data-TDR"/>
      <sheetName val="BOQ_(2)"/>
      <sheetName val="Data_F8_BTR5"/>
      <sheetName val="Plant_&amp;__Machinery5"/>
      <sheetName val="Lead_statement_ss55"/>
      <sheetName val="data_existing_do_not_delete4"/>
      <sheetName val="TOP_SLAB-beams1"/>
      <sheetName val="Plant_㫨__Machinery2"/>
      <sheetName val="PH_data1"/>
      <sheetName val="Bitumen_trunk4"/>
      <sheetName val="R99_etc4"/>
      <sheetName val="Trunk_unpaved4"/>
      <sheetName val="abs_road4"/>
      <sheetName val="Road_data4"/>
      <sheetName val="Class_IV_Qtr__Ele4"/>
      <sheetName val="Bridge_Data_2005-064"/>
      <sheetName val="Lead_statement4"/>
      <sheetName val="GROUND_FLOOR4"/>
      <sheetName val="hdpe_weights1"/>
      <sheetName val="PVC_weights1"/>
      <sheetName val="VC_801"/>
      <sheetName val="VC_4501"/>
      <sheetName val="Rates_SSR_2008-091"/>
      <sheetName val="Ins_&amp;_Bonds1"/>
      <sheetName val="A-3_11"/>
      <sheetName val="Client_req1"/>
      <sheetName val="MRoad_data1"/>
      <sheetName val="Sheet1_(2)1"/>
      <sheetName val="wt_of_CID_joint1"/>
      <sheetName val="AC_DAta1"/>
      <sheetName val="Pipe_Pilne_MAch1"/>
      <sheetName val="Indurhty_2016-171"/>
      <sheetName val="Delivery_mains1"/>
      <sheetName val="Code"/>
      <sheetName val="Sheet11"/>
      <sheetName val="Prjt"/>
      <sheetName val="FACE"/>
      <sheetName val="Material "/>
      <sheetName val="Labour &amp; Plant"/>
      <sheetName val="Fee Rate Summary"/>
      <sheetName val="economic PM"/>
      <sheetName val="MASTER"/>
      <sheetName val="basdat"/>
      <sheetName val="11.Habitations"/>
      <sheetName val="AV-HDPE"/>
      <sheetName val="Di_gate-HDPE"/>
      <sheetName val="Input DataGS"/>
      <sheetName val="Input Data"/>
      <sheetName val="abst"/>
      <sheetName val="SSR 2016-17"/>
      <sheetName val="SSR 2015-16"/>
      <sheetName val="DATA SHEET FOR 2012 - 13"/>
      <sheetName val="Ghanapur to Suraram jn. det"/>
      <sheetName val="Data well"/>
      <sheetName val="Set"/>
      <sheetName val="Data-Road "/>
      <sheetName val="DATA-CD "/>
      <sheetName val="DATA ENTRY SHEET"/>
      <sheetName val="TOTAL DATA"/>
      <sheetName val="HP PIPE  DATA"/>
      <sheetName val="SLAB  DATA"/>
      <sheetName val="DATA SHEET FOR 2014-15"/>
      <sheetName val="HP"/>
      <sheetName val="mtc esti"/>
      <sheetName val="rmr "/>
      <sheetName val="road data "/>
      <sheetName val="TS memo"/>
      <sheetName val="Lookup"/>
      <sheetName val="QTY-CRUST-SR"/>
      <sheetName val="CROSS-SECTION"/>
      <sheetName val="QTY-CRUST-MCW"/>
      <sheetName val="hyperstatic-3"/>
      <sheetName val="Datas"/>
      <sheetName val="Revised ANN2"/>
      <sheetName val="dist dump"/>
      <sheetName val="AV-DI"/>
      <sheetName val="DI gate-DI"/>
      <sheetName val="DIgate_PVC "/>
      <sheetName val="1920"/>
      <sheetName val="A"/>
      <sheetName val="3405-2014"/>
      <sheetName val="Qty"/>
      <sheetName val="LABOUR RATE"/>
      <sheetName val="Material Rate"/>
      <sheetName val="PVC DATA General"/>
      <sheetName val="G_R_P"/>
      <sheetName val="PSC_REVISED"/>
      <sheetName val="road_est"/>
      <sheetName val="civ_data"/>
      <sheetName val="ANAL-PIPE_LINE"/>
      <sheetName val="MS_Pipe_Working"/>
      <sheetName val="Mix_Design"/>
      <sheetName val="Cost_of_O_&amp;_O"/>
      <sheetName val="SPT_vs_PHI"/>
      <sheetName val="DATA_2021-22"/>
      <sheetName val="Staff_Civil_o&amp;m_draft_policy"/>
    </sheetNames>
    <sheetDataSet>
      <sheetData sheetId="0" refreshError="1"/>
      <sheetData sheetId="1" refreshError="1"/>
      <sheetData sheetId="2" refreshError="1"/>
      <sheetData sheetId="3" refreshError="1"/>
      <sheetData sheetId="4" refreshError="1">
        <row r="2">
          <cell r="F2">
            <v>100</v>
          </cell>
        </row>
        <row r="3">
          <cell r="F3">
            <v>90</v>
          </cell>
        </row>
        <row r="4">
          <cell r="F4">
            <v>65</v>
          </cell>
        </row>
        <row r="29">
          <cell r="F29">
            <v>44</v>
          </cell>
        </row>
        <row r="30">
          <cell r="F30">
            <v>0.25</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sheetData sheetId="197"/>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abstract"/>
      <sheetName val="detailed"/>
      <sheetName val="cdAbst"/>
      <sheetName val="cost"/>
      <sheetName val="data"/>
      <sheetName val="hp900"/>
      <sheetName val="CDdata (2)"/>
      <sheetName val="1v900"/>
      <sheetName val="2v900"/>
      <sheetName val="3v900"/>
      <sheetName val="impRdam"/>
      <sheetName val="CDdata"/>
      <sheetName val="lchart"/>
      <sheetName val="keymap"/>
      <sheetName val="LS"/>
      <sheetName val="CS"/>
      <sheetName val="leads"/>
      <sheetName val="m"/>
      <sheetName val="Lead"/>
      <sheetName val="Sheet1"/>
      <sheetName val="Labour"/>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ow r="3">
          <cell r="A3" t="str">
            <v>Sno</v>
          </cell>
          <cell r="B3" t="str">
            <v>Lead</v>
          </cell>
          <cell r="D3" t="str">
            <v>Earth</v>
          </cell>
          <cell r="E3" t="str">
            <v>Metal</v>
          </cell>
        </row>
        <row r="4">
          <cell r="A4">
            <v>1</v>
          </cell>
          <cell r="B4">
            <v>100</v>
          </cell>
          <cell r="C4" t="str">
            <v>m</v>
          </cell>
          <cell r="D4">
            <v>16</v>
          </cell>
        </row>
        <row r="5">
          <cell r="A5">
            <v>2</v>
          </cell>
          <cell r="B5">
            <v>200</v>
          </cell>
          <cell r="C5" t="str">
            <v>m</v>
          </cell>
          <cell r="D5">
            <v>25</v>
          </cell>
        </row>
        <row r="6">
          <cell r="A6">
            <v>3</v>
          </cell>
          <cell r="B6">
            <v>300</v>
          </cell>
          <cell r="C6" t="str">
            <v>m</v>
          </cell>
          <cell r="D6">
            <v>33</v>
          </cell>
        </row>
        <row r="7">
          <cell r="A7">
            <v>4</v>
          </cell>
          <cell r="B7">
            <v>400</v>
          </cell>
          <cell r="C7" t="str">
            <v>m</v>
          </cell>
          <cell r="D7">
            <v>45</v>
          </cell>
        </row>
        <row r="8">
          <cell r="A8">
            <v>5</v>
          </cell>
          <cell r="B8">
            <v>500</v>
          </cell>
          <cell r="C8" t="str">
            <v>m</v>
          </cell>
          <cell r="D8">
            <v>56</v>
          </cell>
          <cell r="E8">
            <v>64</v>
          </cell>
        </row>
        <row r="9">
          <cell r="A9">
            <v>6</v>
          </cell>
          <cell r="B9">
            <v>1</v>
          </cell>
          <cell r="C9" t="str">
            <v>KM</v>
          </cell>
          <cell r="D9">
            <v>58</v>
          </cell>
          <cell r="E9">
            <v>67</v>
          </cell>
        </row>
        <row r="10">
          <cell r="A10">
            <v>7</v>
          </cell>
          <cell r="B10">
            <v>2</v>
          </cell>
          <cell r="C10" t="str">
            <v>KM</v>
          </cell>
          <cell r="D10">
            <v>61</v>
          </cell>
          <cell r="E10">
            <v>69</v>
          </cell>
        </row>
        <row r="11">
          <cell r="A11">
            <v>8</v>
          </cell>
          <cell r="B11">
            <v>3</v>
          </cell>
          <cell r="C11" t="str">
            <v>KM</v>
          </cell>
          <cell r="D11">
            <v>64</v>
          </cell>
          <cell r="E11">
            <v>72</v>
          </cell>
        </row>
        <row r="12">
          <cell r="A12">
            <v>9</v>
          </cell>
          <cell r="B12">
            <v>4</v>
          </cell>
          <cell r="C12" t="str">
            <v>KM</v>
          </cell>
          <cell r="D12">
            <v>67</v>
          </cell>
          <cell r="E12">
            <v>75</v>
          </cell>
        </row>
        <row r="13">
          <cell r="A13">
            <v>10</v>
          </cell>
          <cell r="B13">
            <v>5</v>
          </cell>
          <cell r="C13" t="str">
            <v>KM</v>
          </cell>
          <cell r="D13">
            <v>70</v>
          </cell>
          <cell r="E13">
            <v>78</v>
          </cell>
        </row>
        <row r="14">
          <cell r="A14">
            <v>11</v>
          </cell>
          <cell r="B14">
            <v>6</v>
          </cell>
          <cell r="C14" t="str">
            <v>KM</v>
          </cell>
          <cell r="D14">
            <v>72</v>
          </cell>
          <cell r="E14">
            <v>82</v>
          </cell>
        </row>
        <row r="15">
          <cell r="A15">
            <v>12</v>
          </cell>
          <cell r="B15">
            <v>7</v>
          </cell>
          <cell r="C15" t="str">
            <v>KM</v>
          </cell>
          <cell r="D15">
            <v>76</v>
          </cell>
          <cell r="E15">
            <v>84</v>
          </cell>
        </row>
        <row r="16">
          <cell r="A16">
            <v>13</v>
          </cell>
          <cell r="B16">
            <v>8</v>
          </cell>
          <cell r="C16" t="str">
            <v>KM</v>
          </cell>
          <cell r="D16">
            <v>79</v>
          </cell>
          <cell r="E16">
            <v>86</v>
          </cell>
        </row>
        <row r="17">
          <cell r="A17">
            <v>14</v>
          </cell>
          <cell r="B17">
            <v>9</v>
          </cell>
          <cell r="C17" t="str">
            <v>KM</v>
          </cell>
          <cell r="D17">
            <v>82</v>
          </cell>
          <cell r="E17">
            <v>90</v>
          </cell>
        </row>
        <row r="18">
          <cell r="A18">
            <v>15</v>
          </cell>
          <cell r="B18">
            <v>10</v>
          </cell>
          <cell r="C18" t="str">
            <v>KM</v>
          </cell>
          <cell r="D18">
            <v>85</v>
          </cell>
          <cell r="E18">
            <v>92</v>
          </cell>
        </row>
        <row r="19">
          <cell r="A19">
            <v>16</v>
          </cell>
          <cell r="B19">
            <v>11</v>
          </cell>
          <cell r="C19" t="str">
            <v>KM</v>
          </cell>
          <cell r="D19">
            <v>89</v>
          </cell>
          <cell r="E19">
            <v>95</v>
          </cell>
        </row>
        <row r="20">
          <cell r="A20">
            <v>17</v>
          </cell>
          <cell r="B20">
            <v>12</v>
          </cell>
          <cell r="C20" t="str">
            <v>KM</v>
          </cell>
          <cell r="D20">
            <v>91</v>
          </cell>
          <cell r="E20">
            <v>99</v>
          </cell>
        </row>
        <row r="21">
          <cell r="A21">
            <v>18</v>
          </cell>
          <cell r="B21">
            <v>13</v>
          </cell>
          <cell r="C21" t="str">
            <v>KM</v>
          </cell>
          <cell r="D21">
            <v>94</v>
          </cell>
          <cell r="E21">
            <v>102</v>
          </cell>
        </row>
        <row r="22">
          <cell r="A22">
            <v>19</v>
          </cell>
          <cell r="B22">
            <v>14</v>
          </cell>
          <cell r="C22" t="str">
            <v>KM</v>
          </cell>
          <cell r="D22">
            <v>97</v>
          </cell>
          <cell r="E22">
            <v>105</v>
          </cell>
        </row>
        <row r="23">
          <cell r="A23">
            <v>20</v>
          </cell>
          <cell r="B23">
            <v>15</v>
          </cell>
          <cell r="C23" t="str">
            <v>KM</v>
          </cell>
          <cell r="D23">
            <v>100</v>
          </cell>
          <cell r="E23">
            <v>107</v>
          </cell>
        </row>
        <row r="24">
          <cell r="A24">
            <v>21</v>
          </cell>
          <cell r="B24">
            <v>16</v>
          </cell>
          <cell r="C24" t="str">
            <v>KM</v>
          </cell>
          <cell r="D24">
            <v>102</v>
          </cell>
          <cell r="E24">
            <v>110</v>
          </cell>
        </row>
        <row r="25">
          <cell r="A25">
            <v>22</v>
          </cell>
          <cell r="B25">
            <v>17</v>
          </cell>
          <cell r="C25" t="str">
            <v>KM</v>
          </cell>
          <cell r="D25">
            <v>106</v>
          </cell>
          <cell r="E25">
            <v>113</v>
          </cell>
        </row>
        <row r="26">
          <cell r="A26">
            <v>23</v>
          </cell>
          <cell r="B26">
            <v>18</v>
          </cell>
          <cell r="C26" t="str">
            <v>KM</v>
          </cell>
          <cell r="D26">
            <v>109</v>
          </cell>
          <cell r="E26">
            <v>116</v>
          </cell>
        </row>
        <row r="27">
          <cell r="A27">
            <v>24</v>
          </cell>
          <cell r="B27">
            <v>19</v>
          </cell>
          <cell r="C27" t="str">
            <v>KM</v>
          </cell>
          <cell r="D27">
            <v>112</v>
          </cell>
          <cell r="E27">
            <v>118</v>
          </cell>
        </row>
        <row r="28">
          <cell r="A28">
            <v>25</v>
          </cell>
          <cell r="B28">
            <v>20</v>
          </cell>
          <cell r="C28" t="str">
            <v>KM</v>
          </cell>
          <cell r="D28">
            <v>115</v>
          </cell>
          <cell r="E28">
            <v>122</v>
          </cell>
        </row>
        <row r="29">
          <cell r="A29">
            <v>26</v>
          </cell>
          <cell r="B29">
            <v>21</v>
          </cell>
          <cell r="C29" t="str">
            <v>KM</v>
          </cell>
          <cell r="D29">
            <v>117.5</v>
          </cell>
          <cell r="E29">
            <v>125</v>
          </cell>
        </row>
        <row r="30">
          <cell r="A30">
            <v>27</v>
          </cell>
          <cell r="B30">
            <v>22</v>
          </cell>
          <cell r="C30" t="str">
            <v>KM</v>
          </cell>
          <cell r="D30">
            <v>120</v>
          </cell>
          <cell r="E30">
            <v>128</v>
          </cell>
        </row>
        <row r="31">
          <cell r="A31">
            <v>28</v>
          </cell>
          <cell r="B31">
            <v>23</v>
          </cell>
          <cell r="C31" t="str">
            <v>KM</v>
          </cell>
          <cell r="D31">
            <v>122.5</v>
          </cell>
          <cell r="E31">
            <v>131</v>
          </cell>
        </row>
        <row r="32">
          <cell r="A32">
            <v>29</v>
          </cell>
          <cell r="B32">
            <v>24</v>
          </cell>
          <cell r="C32" t="str">
            <v>KM</v>
          </cell>
          <cell r="D32">
            <v>125</v>
          </cell>
          <cell r="E32">
            <v>134</v>
          </cell>
        </row>
        <row r="33">
          <cell r="A33">
            <v>30</v>
          </cell>
          <cell r="B33">
            <v>25</v>
          </cell>
          <cell r="C33" t="str">
            <v>KM</v>
          </cell>
          <cell r="D33">
            <v>127.5</v>
          </cell>
          <cell r="E33">
            <v>137</v>
          </cell>
        </row>
        <row r="34">
          <cell r="A34">
            <v>31</v>
          </cell>
          <cell r="B34">
            <v>26</v>
          </cell>
          <cell r="C34" t="str">
            <v>KM</v>
          </cell>
          <cell r="D34">
            <v>130</v>
          </cell>
          <cell r="E34">
            <v>140</v>
          </cell>
        </row>
        <row r="35">
          <cell r="A35">
            <v>32</v>
          </cell>
          <cell r="B35">
            <v>27</v>
          </cell>
          <cell r="C35" t="str">
            <v>KM</v>
          </cell>
          <cell r="D35">
            <v>132.5</v>
          </cell>
          <cell r="E35">
            <v>143</v>
          </cell>
        </row>
        <row r="36">
          <cell r="A36">
            <v>33</v>
          </cell>
          <cell r="B36">
            <v>28</v>
          </cell>
          <cell r="C36" t="str">
            <v>KM</v>
          </cell>
          <cell r="D36">
            <v>135</v>
          </cell>
          <cell r="E36">
            <v>146</v>
          </cell>
        </row>
        <row r="37">
          <cell r="A37">
            <v>34</v>
          </cell>
          <cell r="B37">
            <v>29</v>
          </cell>
          <cell r="C37" t="str">
            <v>KM</v>
          </cell>
          <cell r="D37">
            <v>137.5</v>
          </cell>
          <cell r="E37">
            <v>149</v>
          </cell>
        </row>
        <row r="38">
          <cell r="A38">
            <v>35</v>
          </cell>
          <cell r="B38">
            <v>30</v>
          </cell>
          <cell r="C38" t="str">
            <v>KM</v>
          </cell>
          <cell r="D38">
            <v>140</v>
          </cell>
          <cell r="E38">
            <v>152</v>
          </cell>
        </row>
        <row r="39">
          <cell r="A39">
            <v>36</v>
          </cell>
          <cell r="B39">
            <v>31</v>
          </cell>
          <cell r="C39" t="str">
            <v>KM</v>
          </cell>
          <cell r="D39">
            <v>142.5</v>
          </cell>
          <cell r="E39">
            <v>155</v>
          </cell>
        </row>
        <row r="40">
          <cell r="A40">
            <v>37</v>
          </cell>
          <cell r="B40">
            <v>32</v>
          </cell>
          <cell r="C40" t="str">
            <v>KM</v>
          </cell>
          <cell r="D40">
            <v>145</v>
          </cell>
          <cell r="E40">
            <v>158</v>
          </cell>
        </row>
        <row r="41">
          <cell r="A41">
            <v>38</v>
          </cell>
          <cell r="B41">
            <v>33</v>
          </cell>
          <cell r="C41" t="str">
            <v>KM</v>
          </cell>
          <cell r="D41">
            <v>147.5</v>
          </cell>
          <cell r="E41">
            <v>161</v>
          </cell>
        </row>
        <row r="42">
          <cell r="A42">
            <v>39</v>
          </cell>
          <cell r="B42">
            <v>34</v>
          </cell>
          <cell r="C42" t="str">
            <v>KM</v>
          </cell>
          <cell r="D42">
            <v>150</v>
          </cell>
          <cell r="E42">
            <v>164</v>
          </cell>
        </row>
        <row r="43">
          <cell r="A43">
            <v>40</v>
          </cell>
          <cell r="B43">
            <v>35</v>
          </cell>
          <cell r="C43" t="str">
            <v>KM</v>
          </cell>
          <cell r="D43">
            <v>152.5</v>
          </cell>
          <cell r="E43">
            <v>167</v>
          </cell>
        </row>
        <row r="44">
          <cell r="A44">
            <v>41</v>
          </cell>
          <cell r="B44">
            <v>36</v>
          </cell>
          <cell r="C44" t="str">
            <v>KM</v>
          </cell>
          <cell r="D44">
            <v>155</v>
          </cell>
          <cell r="E44">
            <v>170</v>
          </cell>
        </row>
        <row r="45">
          <cell r="A45">
            <v>42</v>
          </cell>
          <cell r="B45">
            <v>37</v>
          </cell>
          <cell r="C45" t="str">
            <v>KM</v>
          </cell>
          <cell r="D45">
            <v>157.5</v>
          </cell>
          <cell r="E45">
            <v>173</v>
          </cell>
        </row>
        <row r="46">
          <cell r="A46">
            <v>43</v>
          </cell>
          <cell r="B46">
            <v>38</v>
          </cell>
          <cell r="C46" t="str">
            <v>KM</v>
          </cell>
          <cell r="D46">
            <v>160</v>
          </cell>
          <cell r="E46">
            <v>176</v>
          </cell>
        </row>
        <row r="47">
          <cell r="A47">
            <v>44</v>
          </cell>
          <cell r="B47">
            <v>39</v>
          </cell>
          <cell r="C47" t="str">
            <v>KM</v>
          </cell>
          <cell r="D47">
            <v>162.5</v>
          </cell>
          <cell r="E47">
            <v>179</v>
          </cell>
        </row>
        <row r="48">
          <cell r="A48">
            <v>45</v>
          </cell>
          <cell r="B48">
            <v>40</v>
          </cell>
          <cell r="C48" t="str">
            <v>KM</v>
          </cell>
          <cell r="D48">
            <v>165</v>
          </cell>
          <cell r="E48">
            <v>182</v>
          </cell>
        </row>
        <row r="49">
          <cell r="A49">
            <v>46</v>
          </cell>
          <cell r="B49">
            <v>41</v>
          </cell>
          <cell r="C49" t="str">
            <v>KM</v>
          </cell>
          <cell r="D49">
            <v>167.5</v>
          </cell>
          <cell r="E49">
            <v>185</v>
          </cell>
        </row>
        <row r="50">
          <cell r="A50">
            <v>47</v>
          </cell>
          <cell r="B50">
            <v>42</v>
          </cell>
          <cell r="C50" t="str">
            <v>KM</v>
          </cell>
          <cell r="D50">
            <v>170</v>
          </cell>
          <cell r="E50">
            <v>188</v>
          </cell>
        </row>
        <row r="51">
          <cell r="A51">
            <v>48</v>
          </cell>
          <cell r="B51">
            <v>43</v>
          </cell>
          <cell r="C51" t="str">
            <v>KM</v>
          </cell>
          <cell r="D51">
            <v>172.5</v>
          </cell>
          <cell r="E51">
            <v>191</v>
          </cell>
        </row>
        <row r="52">
          <cell r="A52">
            <v>49</v>
          </cell>
          <cell r="B52">
            <v>44</v>
          </cell>
          <cell r="C52" t="str">
            <v>KM</v>
          </cell>
          <cell r="D52">
            <v>175</v>
          </cell>
          <cell r="E52">
            <v>194</v>
          </cell>
        </row>
        <row r="53">
          <cell r="A53">
            <v>50</v>
          </cell>
          <cell r="B53">
            <v>45</v>
          </cell>
          <cell r="C53" t="str">
            <v>KM</v>
          </cell>
          <cell r="D53">
            <v>177.5</v>
          </cell>
          <cell r="E53">
            <v>197</v>
          </cell>
        </row>
        <row r="54">
          <cell r="A54">
            <v>51</v>
          </cell>
          <cell r="B54">
            <v>46</v>
          </cell>
          <cell r="C54" t="str">
            <v>KM</v>
          </cell>
          <cell r="D54">
            <v>180</v>
          </cell>
          <cell r="E54">
            <v>200</v>
          </cell>
        </row>
        <row r="55">
          <cell r="A55">
            <v>52</v>
          </cell>
          <cell r="B55">
            <v>47</v>
          </cell>
          <cell r="C55" t="str">
            <v>KM</v>
          </cell>
          <cell r="D55">
            <v>182.5</v>
          </cell>
          <cell r="E55">
            <v>203</v>
          </cell>
        </row>
        <row r="56">
          <cell r="A56">
            <v>53</v>
          </cell>
          <cell r="B56">
            <v>48</v>
          </cell>
          <cell r="C56" t="str">
            <v>KM</v>
          </cell>
          <cell r="D56">
            <v>185</v>
          </cell>
          <cell r="E56">
            <v>206</v>
          </cell>
        </row>
        <row r="57">
          <cell r="A57">
            <v>54</v>
          </cell>
          <cell r="B57">
            <v>49</v>
          </cell>
          <cell r="C57" t="str">
            <v>KM</v>
          </cell>
          <cell r="D57">
            <v>187.5</v>
          </cell>
          <cell r="E57">
            <v>209</v>
          </cell>
        </row>
        <row r="58">
          <cell r="A58">
            <v>55</v>
          </cell>
          <cell r="B58">
            <v>50</v>
          </cell>
          <cell r="C58" t="str">
            <v>KM</v>
          </cell>
          <cell r="D58">
            <v>190</v>
          </cell>
          <cell r="E58">
            <v>212</v>
          </cell>
        </row>
        <row r="59">
          <cell r="A59">
            <v>56</v>
          </cell>
          <cell r="B59">
            <v>51</v>
          </cell>
          <cell r="C59" t="str">
            <v>KM</v>
          </cell>
          <cell r="D59">
            <v>192.3</v>
          </cell>
          <cell r="E59">
            <v>214.8</v>
          </cell>
        </row>
        <row r="60">
          <cell r="A60">
            <v>57</v>
          </cell>
          <cell r="B60">
            <v>52</v>
          </cell>
          <cell r="C60" t="str">
            <v>KM</v>
          </cell>
          <cell r="D60">
            <v>194.6</v>
          </cell>
          <cell r="E60">
            <v>217.6</v>
          </cell>
        </row>
        <row r="61">
          <cell r="A61">
            <v>58</v>
          </cell>
          <cell r="B61">
            <v>53</v>
          </cell>
          <cell r="C61" t="str">
            <v>KM</v>
          </cell>
          <cell r="D61">
            <v>196.9</v>
          </cell>
          <cell r="E61">
            <v>220.4</v>
          </cell>
        </row>
        <row r="62">
          <cell r="A62">
            <v>59</v>
          </cell>
          <cell r="B62">
            <v>54</v>
          </cell>
          <cell r="C62" t="str">
            <v>KM</v>
          </cell>
          <cell r="D62">
            <v>199.2</v>
          </cell>
          <cell r="E62">
            <v>223.2</v>
          </cell>
        </row>
        <row r="63">
          <cell r="A63">
            <v>60</v>
          </cell>
          <cell r="B63">
            <v>55</v>
          </cell>
          <cell r="C63" t="str">
            <v>KM</v>
          </cell>
          <cell r="D63">
            <v>201.5</v>
          </cell>
          <cell r="E63">
            <v>226</v>
          </cell>
        </row>
        <row r="64">
          <cell r="A64">
            <v>61</v>
          </cell>
          <cell r="B64">
            <v>56</v>
          </cell>
          <cell r="C64" t="str">
            <v>KM</v>
          </cell>
          <cell r="D64">
            <v>203.8</v>
          </cell>
          <cell r="E64">
            <v>228.8</v>
          </cell>
        </row>
        <row r="65">
          <cell r="A65">
            <v>62</v>
          </cell>
          <cell r="B65">
            <v>57</v>
          </cell>
          <cell r="C65" t="str">
            <v>KM</v>
          </cell>
          <cell r="D65">
            <v>206.1</v>
          </cell>
          <cell r="E65">
            <v>231.6</v>
          </cell>
        </row>
        <row r="66">
          <cell r="A66">
            <v>63</v>
          </cell>
          <cell r="B66">
            <v>58</v>
          </cell>
          <cell r="C66" t="str">
            <v>KM</v>
          </cell>
          <cell r="D66">
            <v>208.4</v>
          </cell>
          <cell r="E66">
            <v>234.4</v>
          </cell>
        </row>
        <row r="67">
          <cell r="A67">
            <v>64</v>
          </cell>
          <cell r="B67">
            <v>59</v>
          </cell>
          <cell r="C67" t="str">
            <v>KM</v>
          </cell>
          <cell r="D67">
            <v>210.7</v>
          </cell>
          <cell r="E67">
            <v>237.2</v>
          </cell>
        </row>
        <row r="68">
          <cell r="A68">
            <v>65</v>
          </cell>
          <cell r="B68">
            <v>60</v>
          </cell>
          <cell r="C68" t="str">
            <v>KM</v>
          </cell>
          <cell r="D68">
            <v>213</v>
          </cell>
          <cell r="E68">
            <v>240</v>
          </cell>
        </row>
        <row r="69">
          <cell r="A69">
            <v>66</v>
          </cell>
          <cell r="B69">
            <v>61</v>
          </cell>
          <cell r="C69" t="str">
            <v>KM</v>
          </cell>
          <cell r="D69">
            <v>215.3</v>
          </cell>
          <cell r="E69">
            <v>242.8</v>
          </cell>
        </row>
        <row r="70">
          <cell r="A70">
            <v>67</v>
          </cell>
          <cell r="B70">
            <v>62</v>
          </cell>
          <cell r="C70" t="str">
            <v>KM</v>
          </cell>
          <cell r="D70">
            <v>217.6</v>
          </cell>
          <cell r="E70">
            <v>245.6</v>
          </cell>
        </row>
        <row r="71">
          <cell r="A71">
            <v>68</v>
          </cell>
          <cell r="B71">
            <v>63</v>
          </cell>
          <cell r="C71" t="str">
            <v>KM</v>
          </cell>
          <cell r="D71">
            <v>219.9</v>
          </cell>
          <cell r="E71">
            <v>248.4</v>
          </cell>
        </row>
        <row r="72">
          <cell r="A72">
            <v>69</v>
          </cell>
          <cell r="B72">
            <v>64</v>
          </cell>
          <cell r="C72" t="str">
            <v>KM</v>
          </cell>
          <cell r="D72">
            <v>222.2</v>
          </cell>
          <cell r="E72">
            <v>251.2</v>
          </cell>
        </row>
        <row r="73">
          <cell r="A73">
            <v>70</v>
          </cell>
          <cell r="B73">
            <v>65</v>
          </cell>
          <cell r="C73" t="str">
            <v>KM</v>
          </cell>
          <cell r="D73">
            <v>224.5</v>
          </cell>
          <cell r="E73">
            <v>254</v>
          </cell>
        </row>
        <row r="74">
          <cell r="A74">
            <v>71</v>
          </cell>
          <cell r="B74">
            <v>66</v>
          </cell>
          <cell r="C74" t="str">
            <v>KM</v>
          </cell>
          <cell r="D74">
            <v>226.8</v>
          </cell>
          <cell r="E74">
            <v>256.8</v>
          </cell>
        </row>
        <row r="75">
          <cell r="A75">
            <v>72</v>
          </cell>
          <cell r="B75">
            <v>67</v>
          </cell>
          <cell r="C75" t="str">
            <v>KM</v>
          </cell>
          <cell r="D75">
            <v>229.1</v>
          </cell>
          <cell r="E75">
            <v>259.60000000000002</v>
          </cell>
        </row>
        <row r="76">
          <cell r="A76">
            <v>73</v>
          </cell>
          <cell r="B76">
            <v>68</v>
          </cell>
          <cell r="C76" t="str">
            <v>KM</v>
          </cell>
          <cell r="D76">
            <v>231.4</v>
          </cell>
          <cell r="E76">
            <v>262.39999999999998</v>
          </cell>
        </row>
        <row r="77">
          <cell r="A77">
            <v>74</v>
          </cell>
          <cell r="B77">
            <v>69</v>
          </cell>
          <cell r="C77" t="str">
            <v>KM</v>
          </cell>
          <cell r="D77">
            <v>233.7</v>
          </cell>
          <cell r="E77">
            <v>265.2</v>
          </cell>
        </row>
        <row r="78">
          <cell r="A78">
            <v>75</v>
          </cell>
          <cell r="B78">
            <v>70</v>
          </cell>
          <cell r="C78" t="str">
            <v>KM</v>
          </cell>
          <cell r="D78">
            <v>236</v>
          </cell>
          <cell r="E78">
            <v>268</v>
          </cell>
        </row>
        <row r="79">
          <cell r="A79">
            <v>76</v>
          </cell>
          <cell r="B79">
            <v>71</v>
          </cell>
          <cell r="C79" t="str">
            <v>KM</v>
          </cell>
          <cell r="D79">
            <v>238.3</v>
          </cell>
          <cell r="E79">
            <v>270.8</v>
          </cell>
        </row>
        <row r="80">
          <cell r="A80">
            <v>77</v>
          </cell>
          <cell r="B80">
            <v>72</v>
          </cell>
          <cell r="C80" t="str">
            <v>KM</v>
          </cell>
          <cell r="D80">
            <v>240.6</v>
          </cell>
          <cell r="E80">
            <v>273.60000000000002</v>
          </cell>
        </row>
        <row r="81">
          <cell r="A81">
            <v>78</v>
          </cell>
          <cell r="B81">
            <v>73</v>
          </cell>
          <cell r="C81" t="str">
            <v>KM</v>
          </cell>
          <cell r="D81">
            <v>242.9</v>
          </cell>
          <cell r="E81">
            <v>276.39999999999998</v>
          </cell>
        </row>
        <row r="82">
          <cell r="A82">
            <v>79</v>
          </cell>
          <cell r="B82">
            <v>74</v>
          </cell>
          <cell r="C82" t="str">
            <v>KM</v>
          </cell>
          <cell r="D82">
            <v>245.2</v>
          </cell>
          <cell r="E82">
            <v>279.2</v>
          </cell>
        </row>
        <row r="83">
          <cell r="A83">
            <v>80</v>
          </cell>
          <cell r="B83">
            <v>75</v>
          </cell>
          <cell r="C83" t="str">
            <v>KM</v>
          </cell>
          <cell r="D83">
            <v>247.5</v>
          </cell>
          <cell r="E83">
            <v>282</v>
          </cell>
        </row>
        <row r="84">
          <cell r="A84">
            <v>81</v>
          </cell>
          <cell r="B84">
            <v>76</v>
          </cell>
          <cell r="C84" t="str">
            <v>KM</v>
          </cell>
          <cell r="D84">
            <v>249.8</v>
          </cell>
          <cell r="E84">
            <v>284.8</v>
          </cell>
        </row>
        <row r="85">
          <cell r="A85">
            <v>82</v>
          </cell>
          <cell r="B85">
            <v>77</v>
          </cell>
          <cell r="C85" t="str">
            <v>KM</v>
          </cell>
          <cell r="D85">
            <v>252.1</v>
          </cell>
          <cell r="E85">
            <v>287.60000000000002</v>
          </cell>
        </row>
        <row r="86">
          <cell r="A86">
            <v>83</v>
          </cell>
          <cell r="B86">
            <v>78</v>
          </cell>
          <cell r="C86" t="str">
            <v>KM</v>
          </cell>
          <cell r="D86">
            <v>254.4</v>
          </cell>
          <cell r="E86">
            <v>290.39999999999998</v>
          </cell>
        </row>
        <row r="87">
          <cell r="A87">
            <v>84</v>
          </cell>
          <cell r="B87">
            <v>79</v>
          </cell>
          <cell r="C87" t="str">
            <v>KM</v>
          </cell>
          <cell r="D87">
            <v>256.7</v>
          </cell>
          <cell r="E87">
            <v>293.2</v>
          </cell>
        </row>
        <row r="88">
          <cell r="A88">
            <v>85</v>
          </cell>
          <cell r="B88">
            <v>80</v>
          </cell>
          <cell r="C88" t="str">
            <v>KM</v>
          </cell>
          <cell r="D88">
            <v>259</v>
          </cell>
          <cell r="E88">
            <v>296</v>
          </cell>
        </row>
        <row r="89">
          <cell r="A89">
            <v>86</v>
          </cell>
          <cell r="B89">
            <v>81</v>
          </cell>
          <cell r="C89" t="str">
            <v>KM</v>
          </cell>
          <cell r="D89">
            <v>261.3</v>
          </cell>
          <cell r="E89">
            <v>298.8</v>
          </cell>
        </row>
        <row r="90">
          <cell r="A90">
            <v>87</v>
          </cell>
          <cell r="B90">
            <v>82</v>
          </cell>
          <cell r="C90" t="str">
            <v>KM</v>
          </cell>
          <cell r="D90">
            <v>263.60000000000002</v>
          </cell>
          <cell r="E90">
            <v>301.60000000000002</v>
          </cell>
        </row>
        <row r="91">
          <cell r="A91">
            <v>88</v>
          </cell>
          <cell r="B91">
            <v>83</v>
          </cell>
          <cell r="C91" t="str">
            <v>KM</v>
          </cell>
          <cell r="D91">
            <v>265.89999999999998</v>
          </cell>
          <cell r="E91">
            <v>304.39999999999998</v>
          </cell>
        </row>
        <row r="92">
          <cell r="A92">
            <v>89</v>
          </cell>
          <cell r="B92">
            <v>84</v>
          </cell>
          <cell r="C92" t="str">
            <v>KM</v>
          </cell>
          <cell r="D92">
            <v>268.2</v>
          </cell>
          <cell r="E92">
            <v>307.2</v>
          </cell>
        </row>
        <row r="93">
          <cell r="A93">
            <v>90</v>
          </cell>
          <cell r="B93">
            <v>85</v>
          </cell>
          <cell r="C93" t="str">
            <v>KM</v>
          </cell>
          <cell r="D93">
            <v>270.5</v>
          </cell>
          <cell r="E93">
            <v>310</v>
          </cell>
        </row>
        <row r="94">
          <cell r="A94">
            <v>91</v>
          </cell>
          <cell r="B94">
            <v>86</v>
          </cell>
          <cell r="C94" t="str">
            <v>KM</v>
          </cell>
          <cell r="D94">
            <v>272.8</v>
          </cell>
          <cell r="E94">
            <v>312.8</v>
          </cell>
        </row>
        <row r="95">
          <cell r="A95">
            <v>92</v>
          </cell>
          <cell r="B95">
            <v>87</v>
          </cell>
          <cell r="C95" t="str">
            <v>KM</v>
          </cell>
          <cell r="D95">
            <v>275.10000000000002</v>
          </cell>
          <cell r="E95">
            <v>315.60000000000002</v>
          </cell>
        </row>
        <row r="96">
          <cell r="A96">
            <v>93</v>
          </cell>
          <cell r="B96">
            <v>88</v>
          </cell>
          <cell r="C96" t="str">
            <v>KM</v>
          </cell>
          <cell r="D96">
            <v>277.39999999999998</v>
          </cell>
          <cell r="E96">
            <v>318.39999999999998</v>
          </cell>
        </row>
        <row r="97">
          <cell r="A97">
            <v>94</v>
          </cell>
          <cell r="B97">
            <v>89</v>
          </cell>
          <cell r="C97" t="str">
            <v>KM</v>
          </cell>
          <cell r="D97">
            <v>279.7</v>
          </cell>
          <cell r="E97">
            <v>321.2</v>
          </cell>
        </row>
        <row r="98">
          <cell r="A98">
            <v>95</v>
          </cell>
          <cell r="B98">
            <v>90</v>
          </cell>
          <cell r="C98" t="str">
            <v>KM</v>
          </cell>
          <cell r="D98">
            <v>282</v>
          </cell>
          <cell r="E98">
            <v>324</v>
          </cell>
        </row>
        <row r="99">
          <cell r="A99">
            <v>96</v>
          </cell>
          <cell r="B99">
            <v>91</v>
          </cell>
          <cell r="C99" t="str">
            <v>KM</v>
          </cell>
          <cell r="D99">
            <v>284.3</v>
          </cell>
          <cell r="E99">
            <v>326.8</v>
          </cell>
        </row>
        <row r="100">
          <cell r="A100">
            <v>97</v>
          </cell>
          <cell r="B100">
            <v>92</v>
          </cell>
          <cell r="C100" t="str">
            <v>KM</v>
          </cell>
          <cell r="D100">
            <v>286.60000000000002</v>
          </cell>
          <cell r="E100">
            <v>329.6</v>
          </cell>
        </row>
        <row r="101">
          <cell r="A101">
            <v>98</v>
          </cell>
          <cell r="B101">
            <v>93</v>
          </cell>
          <cell r="C101" t="str">
            <v>KM</v>
          </cell>
          <cell r="D101">
            <v>288.89999999999998</v>
          </cell>
          <cell r="E101">
            <v>332.4</v>
          </cell>
        </row>
        <row r="102">
          <cell r="A102">
            <v>99</v>
          </cell>
          <cell r="B102">
            <v>94</v>
          </cell>
          <cell r="C102" t="str">
            <v>KM</v>
          </cell>
          <cell r="D102">
            <v>291.2</v>
          </cell>
          <cell r="E102">
            <v>335.2</v>
          </cell>
        </row>
        <row r="103">
          <cell r="A103">
            <v>100</v>
          </cell>
          <cell r="B103">
            <v>95</v>
          </cell>
          <cell r="C103" t="str">
            <v>KM</v>
          </cell>
          <cell r="D103">
            <v>293.5</v>
          </cell>
          <cell r="E103">
            <v>338</v>
          </cell>
        </row>
        <row r="104">
          <cell r="A104">
            <v>101</v>
          </cell>
          <cell r="B104">
            <v>96</v>
          </cell>
          <cell r="C104" t="str">
            <v>KM</v>
          </cell>
          <cell r="D104">
            <v>295.8</v>
          </cell>
          <cell r="E104">
            <v>340.8</v>
          </cell>
        </row>
        <row r="105">
          <cell r="A105">
            <v>102</v>
          </cell>
          <cell r="B105">
            <v>97</v>
          </cell>
          <cell r="C105" t="str">
            <v>KM</v>
          </cell>
          <cell r="D105">
            <v>298.10000000000002</v>
          </cell>
          <cell r="E105">
            <v>343.6</v>
          </cell>
        </row>
        <row r="106">
          <cell r="A106">
            <v>103</v>
          </cell>
          <cell r="B106">
            <v>98</v>
          </cell>
          <cell r="C106" t="str">
            <v>KM</v>
          </cell>
          <cell r="D106">
            <v>300.39999999999998</v>
          </cell>
          <cell r="E106">
            <v>346.4</v>
          </cell>
        </row>
        <row r="107">
          <cell r="A107">
            <v>104</v>
          </cell>
          <cell r="B107">
            <v>99</v>
          </cell>
          <cell r="C107" t="str">
            <v>KM</v>
          </cell>
          <cell r="D107">
            <v>302.7</v>
          </cell>
          <cell r="E107">
            <v>349.2</v>
          </cell>
        </row>
        <row r="108">
          <cell r="A108">
            <v>105</v>
          </cell>
          <cell r="B108">
            <v>100</v>
          </cell>
          <cell r="C108" t="str">
            <v>KM</v>
          </cell>
          <cell r="D108">
            <v>305</v>
          </cell>
          <cell r="E108">
            <v>352</v>
          </cell>
        </row>
      </sheetData>
      <sheetData sheetId="18" refreshError="1"/>
      <sheetData sheetId="19" refreshError="1"/>
      <sheetData sheetId="20" refreshError="1"/>
      <sheetData sheetId="2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6pave"/>
      <sheetName val="F7hp900"/>
      <sheetName val="F7hp600"/>
      <sheetName val="F7slb3m"/>
      <sheetName val="F7slb4m"/>
      <sheetName val="F8rate"/>
      <sheetName val="Sheet2"/>
      <sheetName val="CDdata"/>
      <sheetName val="Sheet1"/>
      <sheetName val="Leads"/>
      <sheetName val="DATA"/>
      <sheetName val="Labour"/>
      <sheetName val="Material"/>
      <sheetName val="Plant &amp;  Machinery"/>
      <sheetName val="v"/>
      <sheetName val="r"/>
    </sheetNames>
    <sheetDataSet>
      <sheetData sheetId="0"/>
      <sheetData sheetId="1"/>
      <sheetData sheetId="2"/>
      <sheetData sheetId="3" refreshError="1"/>
      <sheetData sheetId="4"/>
      <sheetData sheetId="5"/>
      <sheetData sheetId="6"/>
      <sheetData sheetId="7" refreshError="1"/>
      <sheetData sheetId="8">
        <row r="2">
          <cell r="W2" t="str">
            <v>KM</v>
          </cell>
          <cell r="X2" t="str">
            <v>Metal</v>
          </cell>
          <cell r="Y2" t="str">
            <v>Gravel, Sand, earth</v>
          </cell>
        </row>
        <row r="3">
          <cell r="W3">
            <v>0.5</v>
          </cell>
          <cell r="X3">
            <v>64</v>
          </cell>
          <cell r="Y3">
            <v>56</v>
          </cell>
        </row>
        <row r="4">
          <cell r="W4">
            <v>1</v>
          </cell>
          <cell r="X4">
            <v>67</v>
          </cell>
          <cell r="Y4">
            <v>58</v>
          </cell>
        </row>
        <row r="5">
          <cell r="W5">
            <v>2</v>
          </cell>
          <cell r="X5">
            <v>69</v>
          </cell>
          <cell r="Y5">
            <v>61</v>
          </cell>
        </row>
        <row r="6">
          <cell r="W6">
            <v>3</v>
          </cell>
          <cell r="X6">
            <v>72</v>
          </cell>
          <cell r="Y6">
            <v>64</v>
          </cell>
        </row>
        <row r="7">
          <cell r="W7">
            <v>4</v>
          </cell>
          <cell r="X7">
            <v>75</v>
          </cell>
          <cell r="Y7">
            <v>67</v>
          </cell>
        </row>
        <row r="8">
          <cell r="W8">
            <v>5</v>
          </cell>
          <cell r="X8">
            <v>78</v>
          </cell>
          <cell r="Y8">
            <v>70</v>
          </cell>
        </row>
        <row r="9">
          <cell r="W9">
            <v>6</v>
          </cell>
          <cell r="X9">
            <v>82</v>
          </cell>
          <cell r="Y9">
            <v>72</v>
          </cell>
        </row>
        <row r="10">
          <cell r="W10">
            <v>7</v>
          </cell>
          <cell r="X10">
            <v>84</v>
          </cell>
          <cell r="Y10">
            <v>76</v>
          </cell>
        </row>
        <row r="11">
          <cell r="W11">
            <v>8</v>
          </cell>
          <cell r="X11">
            <v>86</v>
          </cell>
          <cell r="Y11">
            <v>79</v>
          </cell>
        </row>
        <row r="12">
          <cell r="W12">
            <v>9</v>
          </cell>
          <cell r="X12">
            <v>90</v>
          </cell>
          <cell r="Y12">
            <v>82</v>
          </cell>
        </row>
        <row r="13">
          <cell r="W13">
            <v>10</v>
          </cell>
          <cell r="X13">
            <v>92</v>
          </cell>
          <cell r="Y13">
            <v>85</v>
          </cell>
        </row>
        <row r="14">
          <cell r="W14">
            <v>11</v>
          </cell>
          <cell r="X14">
            <v>95</v>
          </cell>
          <cell r="Y14">
            <v>89</v>
          </cell>
        </row>
        <row r="15">
          <cell r="W15">
            <v>12</v>
          </cell>
          <cell r="X15">
            <v>99</v>
          </cell>
          <cell r="Y15">
            <v>91</v>
          </cell>
        </row>
        <row r="16">
          <cell r="W16">
            <v>13</v>
          </cell>
          <cell r="X16">
            <v>102</v>
          </cell>
          <cell r="Y16">
            <v>94</v>
          </cell>
        </row>
        <row r="17">
          <cell r="W17">
            <v>14</v>
          </cell>
          <cell r="X17">
            <v>105</v>
          </cell>
          <cell r="Y17">
            <v>97</v>
          </cell>
        </row>
        <row r="18">
          <cell r="W18">
            <v>15</v>
          </cell>
          <cell r="X18">
            <v>107</v>
          </cell>
          <cell r="Y18">
            <v>100</v>
          </cell>
        </row>
        <row r="19">
          <cell r="W19">
            <v>16</v>
          </cell>
          <cell r="X19">
            <v>110</v>
          </cell>
          <cell r="Y19">
            <v>102</v>
          </cell>
        </row>
        <row r="20">
          <cell r="W20">
            <v>17</v>
          </cell>
          <cell r="X20">
            <v>113</v>
          </cell>
          <cell r="Y20">
            <v>106</v>
          </cell>
        </row>
        <row r="21">
          <cell r="W21">
            <v>18</v>
          </cell>
          <cell r="X21">
            <v>116</v>
          </cell>
          <cell r="Y21">
            <v>109</v>
          </cell>
        </row>
        <row r="22">
          <cell r="W22">
            <v>19</v>
          </cell>
          <cell r="X22">
            <v>118</v>
          </cell>
          <cell r="Y22">
            <v>112</v>
          </cell>
        </row>
        <row r="23">
          <cell r="W23">
            <v>20</v>
          </cell>
          <cell r="X23">
            <v>122</v>
          </cell>
          <cell r="Y23">
            <v>115</v>
          </cell>
        </row>
        <row r="24">
          <cell r="W24">
            <v>21</v>
          </cell>
          <cell r="X24">
            <v>125</v>
          </cell>
          <cell r="Y24">
            <v>117.3</v>
          </cell>
        </row>
        <row r="25">
          <cell r="W25">
            <v>22</v>
          </cell>
          <cell r="X25">
            <v>128</v>
          </cell>
          <cell r="Y25">
            <v>119.6</v>
          </cell>
        </row>
        <row r="26">
          <cell r="W26">
            <v>23</v>
          </cell>
          <cell r="X26">
            <v>131</v>
          </cell>
          <cell r="Y26">
            <v>121.9</v>
          </cell>
        </row>
        <row r="27">
          <cell r="W27">
            <v>24</v>
          </cell>
          <cell r="X27">
            <v>134</v>
          </cell>
          <cell r="Y27">
            <v>124.2</v>
          </cell>
        </row>
        <row r="28">
          <cell r="W28">
            <v>25</v>
          </cell>
          <cell r="X28">
            <v>137</v>
          </cell>
          <cell r="Y28">
            <v>126.5</v>
          </cell>
        </row>
        <row r="29">
          <cell r="W29">
            <v>26</v>
          </cell>
          <cell r="X29">
            <v>140</v>
          </cell>
          <cell r="Y29">
            <v>128.80000000000001</v>
          </cell>
        </row>
        <row r="30">
          <cell r="W30">
            <v>27</v>
          </cell>
          <cell r="X30">
            <v>143</v>
          </cell>
          <cell r="Y30">
            <v>131.1</v>
          </cell>
        </row>
        <row r="31">
          <cell r="W31">
            <v>28</v>
          </cell>
          <cell r="X31">
            <v>146</v>
          </cell>
          <cell r="Y31">
            <v>133.4</v>
          </cell>
        </row>
        <row r="32">
          <cell r="W32">
            <v>29</v>
          </cell>
          <cell r="X32">
            <v>149</v>
          </cell>
          <cell r="Y32">
            <v>135.69999999999999</v>
          </cell>
        </row>
        <row r="33">
          <cell r="W33">
            <v>30</v>
          </cell>
          <cell r="X33">
            <v>152</v>
          </cell>
          <cell r="Y33">
            <v>138</v>
          </cell>
        </row>
        <row r="34">
          <cell r="W34">
            <v>31</v>
          </cell>
          <cell r="X34">
            <v>155</v>
          </cell>
          <cell r="Y34">
            <v>140.30000000000001</v>
          </cell>
        </row>
        <row r="35">
          <cell r="W35">
            <v>32</v>
          </cell>
          <cell r="X35">
            <v>158</v>
          </cell>
          <cell r="Y35">
            <v>142.6</v>
          </cell>
        </row>
        <row r="36">
          <cell r="W36">
            <v>33</v>
          </cell>
          <cell r="X36">
            <v>161</v>
          </cell>
          <cell r="Y36">
            <v>144.9</v>
          </cell>
        </row>
        <row r="37">
          <cell r="W37">
            <v>34</v>
          </cell>
          <cell r="X37">
            <v>164</v>
          </cell>
          <cell r="Y37">
            <v>147.19999999999999</v>
          </cell>
        </row>
        <row r="38">
          <cell r="W38">
            <v>35</v>
          </cell>
          <cell r="X38">
            <v>167</v>
          </cell>
          <cell r="Y38">
            <v>149.5</v>
          </cell>
        </row>
        <row r="39">
          <cell r="W39">
            <v>36</v>
          </cell>
          <cell r="X39">
            <v>170</v>
          </cell>
          <cell r="Y39">
            <v>151.80000000000001</v>
          </cell>
        </row>
        <row r="40">
          <cell r="W40">
            <v>37</v>
          </cell>
          <cell r="X40">
            <v>173</v>
          </cell>
          <cell r="Y40">
            <v>154.1</v>
          </cell>
        </row>
        <row r="41">
          <cell r="W41">
            <v>38</v>
          </cell>
          <cell r="X41">
            <v>176</v>
          </cell>
          <cell r="Y41">
            <v>156.4</v>
          </cell>
        </row>
        <row r="42">
          <cell r="W42">
            <v>39</v>
          </cell>
          <cell r="X42">
            <v>179</v>
          </cell>
          <cell r="Y42">
            <v>158.69999999999999</v>
          </cell>
        </row>
        <row r="43">
          <cell r="W43">
            <v>40</v>
          </cell>
          <cell r="X43">
            <v>182</v>
          </cell>
          <cell r="Y43">
            <v>161</v>
          </cell>
        </row>
        <row r="44">
          <cell r="W44">
            <v>41</v>
          </cell>
          <cell r="X44">
            <v>185</v>
          </cell>
          <cell r="Y44">
            <v>163.30000000000001</v>
          </cell>
        </row>
        <row r="45">
          <cell r="W45">
            <v>42</v>
          </cell>
          <cell r="X45">
            <v>188</v>
          </cell>
          <cell r="Y45">
            <v>165.6</v>
          </cell>
        </row>
        <row r="46">
          <cell r="W46">
            <v>43</v>
          </cell>
          <cell r="X46">
            <v>191</v>
          </cell>
          <cell r="Y46">
            <v>167.9</v>
          </cell>
        </row>
        <row r="47">
          <cell r="W47">
            <v>44</v>
          </cell>
          <cell r="X47">
            <v>194</v>
          </cell>
          <cell r="Y47">
            <v>170.2</v>
          </cell>
        </row>
        <row r="48">
          <cell r="W48">
            <v>45</v>
          </cell>
          <cell r="X48">
            <v>197</v>
          </cell>
          <cell r="Y48">
            <v>172.5</v>
          </cell>
        </row>
        <row r="49">
          <cell r="W49">
            <v>46</v>
          </cell>
          <cell r="X49">
            <v>200</v>
          </cell>
          <cell r="Y49">
            <v>174.8</v>
          </cell>
        </row>
        <row r="50">
          <cell r="W50">
            <v>47</v>
          </cell>
          <cell r="X50">
            <v>203</v>
          </cell>
          <cell r="Y50">
            <v>177.1</v>
          </cell>
        </row>
        <row r="51">
          <cell r="W51">
            <v>48</v>
          </cell>
          <cell r="X51">
            <v>206</v>
          </cell>
          <cell r="Y51">
            <v>179.4</v>
          </cell>
        </row>
        <row r="52">
          <cell r="W52">
            <v>49</v>
          </cell>
          <cell r="X52">
            <v>209</v>
          </cell>
          <cell r="Y52">
            <v>181.7</v>
          </cell>
        </row>
        <row r="53">
          <cell r="W53">
            <v>50</v>
          </cell>
          <cell r="X53">
            <v>212</v>
          </cell>
          <cell r="Y53">
            <v>184</v>
          </cell>
        </row>
        <row r="54">
          <cell r="W54">
            <v>51</v>
          </cell>
          <cell r="X54">
            <v>214.8</v>
          </cell>
          <cell r="Y54">
            <v>186.3</v>
          </cell>
        </row>
        <row r="55">
          <cell r="W55">
            <v>52</v>
          </cell>
          <cell r="X55">
            <v>217.6</v>
          </cell>
          <cell r="Y55">
            <v>188.6</v>
          </cell>
        </row>
        <row r="56">
          <cell r="W56">
            <v>53</v>
          </cell>
          <cell r="X56">
            <v>220.4</v>
          </cell>
          <cell r="Y56">
            <v>190.9</v>
          </cell>
        </row>
        <row r="57">
          <cell r="W57">
            <v>54</v>
          </cell>
          <cell r="X57">
            <v>223.2</v>
          </cell>
          <cell r="Y57">
            <v>193.2</v>
          </cell>
        </row>
        <row r="58">
          <cell r="W58">
            <v>55</v>
          </cell>
          <cell r="X58">
            <v>226</v>
          </cell>
          <cell r="Y58">
            <v>195.5</v>
          </cell>
        </row>
        <row r="59">
          <cell r="W59">
            <v>56</v>
          </cell>
          <cell r="X59">
            <v>228.8</v>
          </cell>
          <cell r="Y59">
            <v>197.8</v>
          </cell>
        </row>
        <row r="60">
          <cell r="W60">
            <v>57</v>
          </cell>
          <cell r="X60">
            <v>231.6</v>
          </cell>
          <cell r="Y60">
            <v>200.1</v>
          </cell>
        </row>
        <row r="61">
          <cell r="W61">
            <v>58</v>
          </cell>
          <cell r="X61">
            <v>234.4</v>
          </cell>
          <cell r="Y61">
            <v>202.4</v>
          </cell>
        </row>
        <row r="62">
          <cell r="W62">
            <v>59</v>
          </cell>
          <cell r="X62">
            <v>237.2</v>
          </cell>
          <cell r="Y62">
            <v>204.7</v>
          </cell>
        </row>
        <row r="63">
          <cell r="W63">
            <v>60</v>
          </cell>
          <cell r="X63">
            <v>240</v>
          </cell>
          <cell r="Y63">
            <v>207</v>
          </cell>
        </row>
        <row r="64">
          <cell r="W64">
            <v>61</v>
          </cell>
          <cell r="X64">
            <v>242.8</v>
          </cell>
          <cell r="Y64">
            <v>209.3</v>
          </cell>
        </row>
        <row r="65">
          <cell r="W65">
            <v>62</v>
          </cell>
          <cell r="X65">
            <v>245.6</v>
          </cell>
          <cell r="Y65">
            <v>211.6</v>
          </cell>
        </row>
        <row r="66">
          <cell r="W66">
            <v>63</v>
          </cell>
          <cell r="X66">
            <v>248.4</v>
          </cell>
          <cell r="Y66">
            <v>213.9</v>
          </cell>
        </row>
        <row r="67">
          <cell r="W67">
            <v>64</v>
          </cell>
          <cell r="X67">
            <v>251.2</v>
          </cell>
          <cell r="Y67">
            <v>216.2</v>
          </cell>
        </row>
        <row r="68">
          <cell r="W68">
            <v>65</v>
          </cell>
          <cell r="X68">
            <v>254</v>
          </cell>
          <cell r="Y68">
            <v>218.5</v>
          </cell>
        </row>
        <row r="69">
          <cell r="W69">
            <v>66</v>
          </cell>
          <cell r="X69">
            <v>256.8</v>
          </cell>
          <cell r="Y69">
            <v>220.8</v>
          </cell>
        </row>
        <row r="70">
          <cell r="W70">
            <v>67</v>
          </cell>
          <cell r="X70">
            <v>259.60000000000002</v>
          </cell>
          <cell r="Y70">
            <v>223.1</v>
          </cell>
        </row>
        <row r="71">
          <cell r="W71">
            <v>68</v>
          </cell>
          <cell r="X71">
            <v>262.39999999999998</v>
          </cell>
          <cell r="Y71">
            <v>225.4</v>
          </cell>
        </row>
        <row r="72">
          <cell r="W72">
            <v>69</v>
          </cell>
          <cell r="X72">
            <v>265.2</v>
          </cell>
          <cell r="Y72">
            <v>227.7</v>
          </cell>
        </row>
        <row r="73">
          <cell r="W73">
            <v>70</v>
          </cell>
          <cell r="X73">
            <v>268</v>
          </cell>
          <cell r="Y73">
            <v>230</v>
          </cell>
        </row>
        <row r="74">
          <cell r="W74">
            <v>71</v>
          </cell>
          <cell r="X74">
            <v>270.8</v>
          </cell>
          <cell r="Y74">
            <v>232.3</v>
          </cell>
        </row>
        <row r="75">
          <cell r="W75">
            <v>72</v>
          </cell>
          <cell r="X75">
            <v>273.60000000000002</v>
          </cell>
          <cell r="Y75">
            <v>234.6</v>
          </cell>
        </row>
        <row r="76">
          <cell r="W76">
            <v>73</v>
          </cell>
          <cell r="X76">
            <v>276.39999999999998</v>
          </cell>
          <cell r="Y76">
            <v>236.9</v>
          </cell>
        </row>
        <row r="77">
          <cell r="W77">
            <v>74</v>
          </cell>
          <cell r="X77">
            <v>279.2</v>
          </cell>
          <cell r="Y77">
            <v>239.2</v>
          </cell>
        </row>
        <row r="78">
          <cell r="W78">
            <v>75</v>
          </cell>
          <cell r="X78">
            <v>282</v>
          </cell>
          <cell r="Y78">
            <v>241.5</v>
          </cell>
        </row>
        <row r="79">
          <cell r="W79">
            <v>76</v>
          </cell>
          <cell r="X79">
            <v>284.8</v>
          </cell>
          <cell r="Y79">
            <v>243.8</v>
          </cell>
        </row>
        <row r="80">
          <cell r="W80">
            <v>77</v>
          </cell>
          <cell r="X80">
            <v>287.60000000000002</v>
          </cell>
          <cell r="Y80">
            <v>246.1</v>
          </cell>
        </row>
        <row r="81">
          <cell r="W81">
            <v>78</v>
          </cell>
          <cell r="X81">
            <v>290.39999999999998</v>
          </cell>
          <cell r="Y81">
            <v>248.4</v>
          </cell>
        </row>
        <row r="82">
          <cell r="W82">
            <v>79</v>
          </cell>
          <cell r="X82">
            <v>293.2</v>
          </cell>
          <cell r="Y82">
            <v>250.7</v>
          </cell>
        </row>
        <row r="83">
          <cell r="W83">
            <v>80</v>
          </cell>
          <cell r="X83">
            <v>296</v>
          </cell>
          <cell r="Y83">
            <v>253</v>
          </cell>
        </row>
        <row r="84">
          <cell r="W84">
            <v>81</v>
          </cell>
          <cell r="X84">
            <v>298.8</v>
          </cell>
          <cell r="Y84">
            <v>255.3</v>
          </cell>
        </row>
        <row r="85">
          <cell r="W85">
            <v>82</v>
          </cell>
          <cell r="X85">
            <v>301.60000000000002</v>
          </cell>
          <cell r="Y85">
            <v>257.60000000000002</v>
          </cell>
        </row>
        <row r="86">
          <cell r="W86">
            <v>83</v>
          </cell>
          <cell r="X86">
            <v>304.39999999999998</v>
          </cell>
          <cell r="Y86">
            <v>259.89999999999998</v>
          </cell>
        </row>
        <row r="87">
          <cell r="W87">
            <v>84</v>
          </cell>
          <cell r="X87">
            <v>307.2</v>
          </cell>
          <cell r="Y87">
            <v>262.2</v>
          </cell>
        </row>
        <row r="88">
          <cell r="W88">
            <v>85</v>
          </cell>
          <cell r="X88">
            <v>310</v>
          </cell>
          <cell r="Y88">
            <v>264.5</v>
          </cell>
        </row>
        <row r="89">
          <cell r="W89">
            <v>86</v>
          </cell>
          <cell r="X89">
            <v>312.8</v>
          </cell>
          <cell r="Y89">
            <v>266.8</v>
          </cell>
        </row>
        <row r="90">
          <cell r="W90">
            <v>87</v>
          </cell>
          <cell r="X90">
            <v>315.60000000000002</v>
          </cell>
          <cell r="Y90">
            <v>269.10000000000002</v>
          </cell>
        </row>
        <row r="91">
          <cell r="W91">
            <v>88</v>
          </cell>
          <cell r="X91">
            <v>318.39999999999998</v>
          </cell>
          <cell r="Y91">
            <v>271.39999999999998</v>
          </cell>
        </row>
        <row r="92">
          <cell r="W92">
            <v>89</v>
          </cell>
          <cell r="X92">
            <v>321.2</v>
          </cell>
          <cell r="Y92">
            <v>273.7</v>
          </cell>
        </row>
        <row r="93">
          <cell r="W93">
            <v>90</v>
          </cell>
          <cell r="X93">
            <v>324</v>
          </cell>
          <cell r="Y93">
            <v>276</v>
          </cell>
        </row>
        <row r="94">
          <cell r="W94">
            <v>91</v>
          </cell>
          <cell r="X94">
            <v>326.8</v>
          </cell>
          <cell r="Y94">
            <v>278.3</v>
          </cell>
        </row>
        <row r="95">
          <cell r="W95">
            <v>92</v>
          </cell>
          <cell r="X95">
            <v>329.6</v>
          </cell>
          <cell r="Y95">
            <v>280.60000000000002</v>
          </cell>
        </row>
        <row r="96">
          <cell r="W96">
            <v>93</v>
          </cell>
          <cell r="X96">
            <v>332.4</v>
          </cell>
          <cell r="Y96">
            <v>282.89999999999998</v>
          </cell>
        </row>
        <row r="97">
          <cell r="W97">
            <v>94</v>
          </cell>
          <cell r="X97">
            <v>335.2</v>
          </cell>
          <cell r="Y97">
            <v>285.2</v>
          </cell>
        </row>
        <row r="98">
          <cell r="W98">
            <v>95</v>
          </cell>
          <cell r="X98">
            <v>338</v>
          </cell>
          <cell r="Y98">
            <v>287.5</v>
          </cell>
        </row>
        <row r="99">
          <cell r="W99">
            <v>96</v>
          </cell>
          <cell r="X99">
            <v>340.8</v>
          </cell>
          <cell r="Y99">
            <v>289.8</v>
          </cell>
        </row>
        <row r="100">
          <cell r="W100">
            <v>97</v>
          </cell>
          <cell r="X100">
            <v>343.6</v>
          </cell>
          <cell r="Y100">
            <v>292.10000000000002</v>
          </cell>
        </row>
        <row r="101">
          <cell r="W101">
            <v>98</v>
          </cell>
          <cell r="X101">
            <v>346.4</v>
          </cell>
          <cell r="Y101">
            <v>294.39999999999998</v>
          </cell>
        </row>
        <row r="102">
          <cell r="W102">
            <v>99</v>
          </cell>
          <cell r="X102">
            <v>349.2</v>
          </cell>
          <cell r="Y102">
            <v>296.7</v>
          </cell>
        </row>
        <row r="103">
          <cell r="W103">
            <v>100</v>
          </cell>
          <cell r="X103">
            <v>352</v>
          </cell>
          <cell r="Y103">
            <v>299</v>
          </cell>
        </row>
      </sheetData>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Sheet1"/>
      <sheetName val="ssr-rates"/>
      <sheetName val="leads"/>
      <sheetName val="rdamdata"/>
      <sheetName val="HDPE"/>
      <sheetName val="DI"/>
      <sheetName val="pvc"/>
      <sheetName val="0000000000000"/>
      <sheetName val="census91"/>
      <sheetName val="DATA"/>
      <sheetName val="maya"/>
      <sheetName val="C-data"/>
      <sheetName val="RMR"/>
      <sheetName val="Lead statement"/>
      <sheetName val="MRATES"/>
      <sheetName val="stone"/>
      <sheetName val="Road data"/>
      <sheetName val="Nspt-smp-final-ORIGINAL"/>
      <sheetName val="Labour"/>
      <sheetName val="Lead"/>
      <sheetName val="DATA_PRG"/>
      <sheetName val="BTR"/>
      <sheetName val="DES"/>
      <sheetName val="COVER"/>
      <sheetName val="HP PIPE  DATA"/>
      <sheetName val="SLAB  DATA"/>
      <sheetName val="GF SB Ok "/>
      <sheetName val="Levels"/>
      <sheetName val="HDPE-pipe-rates"/>
      <sheetName val="pvc-pipe-rates"/>
      <sheetName val="Material"/>
      <sheetName val="Plant &amp;  Machinery"/>
      <sheetName val="m"/>
      <sheetName val="MRoad data"/>
      <sheetName val="AV-HDPE"/>
      <sheetName val="Di_gate-HDPE"/>
      <sheetName val="mlead"/>
      <sheetName val="Common "/>
      <sheetName val="final abstract"/>
      <sheetName val="splmidata"/>
      <sheetName val="ppraodata"/>
      <sheetName val="Sheet2"/>
      <sheetName val="CONST"/>
      <sheetName val="Estimate "/>
      <sheetName val="EDWise"/>
      <sheetName val="BHANDUP"/>
      <sheetName val="PRECAST lightconc-II"/>
      <sheetName val="data existing_do not delete"/>
      <sheetName val="Sheet3"/>
      <sheetName val="Quarry"/>
      <sheetName val="Line"/>
      <sheetName val="CRUST"/>
      <sheetName val="QDTS"/>
      <sheetName val="Rates"/>
      <sheetName val="Basicrates"/>
      <sheetName val="discount"/>
      <sheetName val="mas_hab"/>
      <sheetName val="BLK3"/>
      <sheetName val="BLK2"/>
      <sheetName val="radar"/>
      <sheetName val="E &amp; R"/>
      <sheetName val="hdpe_basic"/>
      <sheetName val="pvc_basic"/>
      <sheetName val="t_prsr"/>
      <sheetName val="wh"/>
      <sheetName val="Rate Analysis"/>
      <sheetName val="bom"/>
      <sheetName val="SPT vs PHI"/>
      <sheetName val=" data sheet "/>
      <sheetName val="DATA-BASE"/>
      <sheetName val="DATA-ABSTRACT"/>
      <sheetName val="sand"/>
      <sheetName val="clvrt_data"/>
      <sheetName val="wh_data_R"/>
      <sheetName val="wh_data"/>
      <sheetName val="CPHEEO"/>
      <sheetName val="input"/>
      <sheetName val="hdpe weights"/>
      <sheetName val="PVC weights"/>
      <sheetName val="Data.F8.BTR"/>
      <sheetName val="GA"/>
      <sheetName val="hdpe-rates"/>
      <sheetName val="pvc-rates"/>
      <sheetName val="detls"/>
      <sheetName val="Civil Boq"/>
      <sheetName val="Summary"/>
      <sheetName val="Note"/>
      <sheetName val="Specification"/>
      <sheetName val="analy"/>
      <sheetName val="basdat"/>
      <sheetName val="road detail est."/>
      <sheetName val="id"/>
      <sheetName val="WITH STACKING CHARGES"/>
      <sheetName val="Main sheet"/>
      <sheetName val="Legal Risk Analysis"/>
      <sheetName val="Data_Base"/>
      <sheetName val="G F  (2)"/>
      <sheetName val="WATER-HAMMER"/>
      <sheetName val="Abs"/>
      <sheetName val="Lead_statement"/>
      <sheetName val="GF_SB_Ok_"/>
      <sheetName val="Plant_&amp;__Machinery"/>
      <sheetName val="ROAD_DATA"/>
      <sheetName val="HP_PIPE__DATA"/>
      <sheetName val="SLAB__DATA"/>
      <sheetName val="Estimate_"/>
      <sheetName val="PRECAST_lightconc-II"/>
      <sheetName val="data_existing_do_not_delete"/>
      <sheetName val="MRoad_data"/>
      <sheetName val="Global factors"/>
      <sheetName val="GT DUMP"/>
      <sheetName val="sancdump"/>
      <sheetName val="strong stylecolor blueDate Wise"/>
      <sheetName val="coverpage"/>
      <sheetName val="ROADS"/>
      <sheetName val="BALAN1"/>
      <sheetName val="civ data"/>
      <sheetName val="overviewbarmer"/>
      <sheetName val="Master_data"/>
      <sheetName val="R_Det"/>
      <sheetName val="Table10"/>
      <sheetName val="Table11"/>
      <sheetName val="Table12"/>
      <sheetName val="SSR 2014-15 Rates"/>
      <sheetName val="XXXXX"/>
      <sheetName val="XXXXXXXXXXXXX"/>
      <sheetName val="drain (2)"/>
      <sheetName val="F-6 (estt) (2)"/>
      <sheetName val="spe-re"/>
      <sheetName val="TRAFFIC SIGN BOARDS"/>
      <sheetName val="1v-1000"/>
      <sheetName val="2v-1000 "/>
      <sheetName val="drain"/>
      <sheetName val="SUB DATA"/>
      <sheetName val="F7-A.CDW.BT.R5"/>
      <sheetName val="General-abstract"/>
      <sheetName val="Materials"/>
      <sheetName val="Conveyance"/>
      <sheetName val="ESTIMATE"/>
      <sheetName val="Bitumen trunk"/>
      <sheetName val="Feeder"/>
      <sheetName val="R99 etc"/>
      <sheetName val="Trunk unpaved"/>
      <sheetName val="Data_Renuals"/>
      <sheetName val="Labour rates"/>
      <sheetName val="Cover-MEstt."/>
      <sheetName val="bldg"/>
      <sheetName val="Proforma -II "/>
      <sheetName val="sectorwise"/>
      <sheetName val="organi synthesis lab"/>
      <sheetName val="Suppl-data"/>
      <sheetName val="Data o"/>
      <sheetName val="Boq"/>
      <sheetName val="C &amp; G RHS"/>
      <sheetName val="GenAbst"/>
      <sheetName val="Gen Abs"/>
      <sheetName val="11.Habitations"/>
      <sheetName val="Rate"/>
      <sheetName val="Roadlist"/>
      <sheetName val="Estt"/>
      <sheetName val="Lead statement ss5"/>
      <sheetName val="Flight-1"/>
      <sheetName val="Sent NHO"/>
      <sheetName val="MTC-estimate"/>
      <sheetName val="Basic Rates"/>
      <sheetName val="Cover Page"/>
      <sheetName val="G Hostel"/>
      <sheetName val="Main Bldg"/>
      <sheetName val="B Student Hostel"/>
      <sheetName val="B Resident Hostel"/>
      <sheetName val="Qtrs"/>
      <sheetName val="Kitchen&amp;Dining"/>
      <sheetName val="STP"/>
      <sheetName val="WTP"/>
      <sheetName val="Sump"/>
      <sheetName val="Sump (2)"/>
      <sheetName val="Compound wall"/>
      <sheetName val="Sheet1 (3)"/>
      <sheetName val="abs road"/>
      <sheetName val="TS memo"/>
      <sheetName val="m1"/>
      <sheetName val="pop"/>
      <sheetName val="Abs_CD_2"/>
      <sheetName val="road est"/>
      <sheetName val="ECV"/>
      <sheetName val="data r-i 1"/>
      <sheetName val="Rates-May-14"/>
      <sheetName val="final data"/>
      <sheetName val="E_&amp;_R"/>
      <sheetName val="Rate_Analysis"/>
      <sheetName val="Lead_statement1"/>
      <sheetName val="GF_SB_Ok_1"/>
      <sheetName val="Plant_&amp;__Machinery1"/>
      <sheetName val="Road_data1"/>
      <sheetName val="HP_PIPE__DATA1"/>
      <sheetName val="SLAB__DATA1"/>
      <sheetName val="MRoad_data1"/>
      <sheetName val="E_&amp;_R1"/>
      <sheetName val="Specification report"/>
      <sheetName val="Calc1"/>
      <sheetName val="C.D.Abs.Est."/>
      <sheetName val="STN WISE EMR"/>
      <sheetName val="UG"/>
      <sheetName val="Material "/>
      <sheetName val="Labour &amp; Plant"/>
      <sheetName val="Pier Design(with offset)"/>
      <sheetName val="not req 3"/>
      <sheetName val="1-Pop Proj"/>
      <sheetName val="Dayworks_Bill"/>
      <sheetName val="Bills_of_Quantities"/>
      <sheetName val="Dayworks Bill"/>
      <sheetName val="Bills of Quantities"/>
      <sheetName val="Work_sheet"/>
      <sheetName val="BWSCPlt"/>
      <sheetName val="CI"/>
      <sheetName val="G.R.P"/>
      <sheetName val="PSC REVISED"/>
      <sheetName val="PROCTOR"/>
      <sheetName val="Sheet1 (2)"/>
      <sheetName val="Proforma-I (2)"/>
      <sheetName val="Sorted"/>
      <sheetName val="Culverts"/>
      <sheetName val="Usage"/>
      <sheetName val="General"/>
      <sheetName val="SS FILTERS"/>
      <sheetName val="PMAY DATA 2016-17"/>
      <sheetName val="Final Status as on 15.09.2021"/>
      <sheetName val="12"/>
      <sheetName val="_5wgdhabfinal00_01"/>
      <sheetName val="agl-pump-sets"/>
      <sheetName val="EG"/>
      <sheetName val="pump-sets(AI)"/>
      <sheetName val="per-capita"/>
      <sheetName val="towns&amp;villages"/>
      <sheetName val="bricks"/>
      <sheetName val="SAL_MARCH2011"/>
      <sheetName val="DATAS"/>
      <sheetName val="SubAnlysis"/>
      <sheetName val="int-Dia-pvc"/>
      <sheetName val="Sheet6"/>
      <sheetName val="FORM-16"/>
      <sheetName val="hdpe_weights"/>
      <sheetName val="PVC_weights"/>
      <sheetName val="SPT_vs_PHI"/>
      <sheetName val="Data_F8_BTR"/>
      <sheetName val="Common_"/>
      <sheetName val="final_abstract"/>
      <sheetName val="leads-c"/>
    </sheetNames>
    <sheetDataSet>
      <sheetData sheetId="0">
        <row r="2">
          <cell r="F2">
            <v>100</v>
          </cell>
        </row>
      </sheetData>
      <sheetData sheetId="1"/>
      <sheetData sheetId="2"/>
      <sheetData sheetId="3"/>
      <sheetData sheetId="4"/>
      <sheetData sheetId="5"/>
      <sheetData sheetId="6"/>
      <sheetData sheetId="7"/>
      <sheetData sheetId="8" refreshError="1">
        <row r="2">
          <cell r="F2">
            <v>100</v>
          </cell>
        </row>
        <row r="4">
          <cell r="F4">
            <v>65</v>
          </cell>
        </row>
      </sheetData>
      <sheetData sheetId="9">
        <row r="2">
          <cell r="F2">
            <v>100</v>
          </cell>
        </row>
      </sheetData>
      <sheetData sheetId="10">
        <row r="2">
          <cell r="F2">
            <v>100</v>
          </cell>
        </row>
      </sheetData>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ow r="2">
          <cell r="F2">
            <v>100</v>
          </cell>
        </row>
      </sheetData>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Lead"/>
      <sheetName val="C-data"/>
      <sheetName val="Levels"/>
      <sheetName val="maya"/>
      <sheetName val="leads"/>
    </sheetNames>
    <sheetDataSet>
      <sheetData sheetId="0"/>
      <sheetData sheetId="1"/>
      <sheetData sheetId="2"/>
      <sheetData sheetId="3"/>
      <sheetData sheetId="4"/>
      <sheetData sheetId="5"/>
      <sheetData sheetId="6"/>
      <sheetData sheetId="7"/>
      <sheetData sheetId="8">
        <row r="2">
          <cell r="F2">
            <v>100</v>
          </cell>
        </row>
        <row r="4">
          <cell r="F4">
            <v>65</v>
          </cell>
        </row>
      </sheetData>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ro_bldg"/>
      <sheetName val="mpp_bldg"/>
      <sheetName val="abstract"/>
      <sheetName val="detailed"/>
      <sheetName val="sanitory"/>
      <sheetName val="septic_tank"/>
      <sheetName val="electri"/>
      <sheetName val="c_wall"/>
      <sheetName val="data_sein"/>
      <sheetName val="v"/>
      <sheetName val="r"/>
      <sheetName val="l"/>
      <sheetName val="door"/>
      <sheetName val="win"/>
      <sheetName val="mas_hab"/>
      <sheetName val="maya"/>
      <sheetName val="Data"/>
      <sheetName val="m"/>
      <sheetName val="Plant &amp;  Machinery"/>
      <sheetName val="Labou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2">
          <cell r="A2">
            <v>1</v>
          </cell>
          <cell r="B2" t="str">
            <v>Name of the work</v>
          </cell>
          <cell r="C2" t="str">
            <v>Construction of MPP Building at  Nadigudem</v>
          </cell>
        </row>
        <row r="3">
          <cell r="A3">
            <v>2</v>
          </cell>
          <cell r="B3" t="str">
            <v>Est.cost</v>
          </cell>
          <cell r="C3">
            <v>17</v>
          </cell>
        </row>
        <row r="4">
          <cell r="A4">
            <v>3</v>
          </cell>
          <cell r="B4" t="str">
            <v>Grant</v>
          </cell>
          <cell r="C4" t="str">
            <v>MPP</v>
          </cell>
        </row>
        <row r="5">
          <cell r="A5">
            <v>4</v>
          </cell>
          <cell r="B5" t="str">
            <v>Soils</v>
          </cell>
          <cell r="C5" t="str">
            <v>og</v>
          </cell>
        </row>
        <row r="6">
          <cell r="A6">
            <v>5</v>
          </cell>
          <cell r="B6" t="str">
            <v>Cement</v>
          </cell>
          <cell r="D6">
            <v>2500</v>
          </cell>
          <cell r="E6" t="str">
            <v>/MT</v>
          </cell>
        </row>
        <row r="7">
          <cell r="A7">
            <v>6</v>
          </cell>
          <cell r="B7" t="str">
            <v>Steel</v>
          </cell>
          <cell r="D7">
            <v>15000</v>
          </cell>
          <cell r="E7" t="str">
            <v>/MT</v>
          </cell>
        </row>
        <row r="8">
          <cell r="A8">
            <v>7</v>
          </cell>
          <cell r="B8" t="str">
            <v>Metal lead</v>
          </cell>
          <cell r="C8" t="str">
            <v>Akupamula</v>
          </cell>
          <cell r="D8">
            <v>15</v>
          </cell>
          <cell r="E8" t="str">
            <v>KM</v>
          </cell>
        </row>
        <row r="9">
          <cell r="A9">
            <v>8</v>
          </cell>
          <cell r="B9" t="str">
            <v>Crushed meal lead</v>
          </cell>
          <cell r="C9" t="str">
            <v>Akupamula</v>
          </cell>
          <cell r="D9">
            <v>15</v>
          </cell>
          <cell r="E9" t="str">
            <v>KM</v>
          </cell>
        </row>
        <row r="10">
          <cell r="A10">
            <v>9</v>
          </cell>
          <cell r="B10" t="str">
            <v>Sand Lead</v>
          </cell>
          <cell r="C10" t="str">
            <v>Palair</v>
          </cell>
          <cell r="D10">
            <v>32</v>
          </cell>
          <cell r="E10" t="str">
            <v>KM</v>
          </cell>
        </row>
        <row r="11">
          <cell r="A11">
            <v>10</v>
          </cell>
          <cell r="B11" t="str">
            <v>Bricks lead</v>
          </cell>
          <cell r="C11" t="str">
            <v>Kishnavagu</v>
          </cell>
          <cell r="D11">
            <v>6</v>
          </cell>
          <cell r="E11" t="str">
            <v>KM</v>
          </cell>
        </row>
        <row r="12">
          <cell r="A12">
            <v>11</v>
          </cell>
          <cell r="B12" t="str">
            <v>Polished Shabad Stone lead</v>
          </cell>
          <cell r="C12" t="str">
            <v>Kodad</v>
          </cell>
          <cell r="D12">
            <v>22</v>
          </cell>
          <cell r="E12" t="str">
            <v>KM</v>
          </cell>
        </row>
        <row r="13">
          <cell r="A13">
            <v>12</v>
          </cell>
          <cell r="B13" t="str">
            <v>Village</v>
          </cell>
          <cell r="C13" t="str">
            <v>Nadigudem</v>
          </cell>
        </row>
        <row r="14">
          <cell r="A14">
            <v>13</v>
          </cell>
          <cell r="B14" t="str">
            <v>mandal code</v>
          </cell>
          <cell r="D14">
            <v>145</v>
          </cell>
        </row>
        <row r="15">
          <cell r="A15">
            <v>14</v>
          </cell>
          <cell r="B15" t="str">
            <v>Acco proof powder</v>
          </cell>
          <cell r="C15">
            <v>30</v>
          </cell>
          <cell r="D15" t="str">
            <v>per kg</v>
          </cell>
        </row>
        <row r="16">
          <cell r="A16">
            <v>15</v>
          </cell>
          <cell r="B16" t="str">
            <v>Mandal</v>
          </cell>
          <cell r="C16" t="str">
            <v>Kodad</v>
          </cell>
        </row>
        <row r="17">
          <cell r="A17">
            <v>16</v>
          </cell>
          <cell r="B17" t="str">
            <v>Sub-division</v>
          </cell>
          <cell r="C17" t="str">
            <v>Kodad</v>
          </cell>
        </row>
        <row r="18">
          <cell r="A18">
            <v>17</v>
          </cell>
          <cell r="B18" t="str">
            <v>Division</v>
          </cell>
          <cell r="C18" t="str">
            <v>Miryalaguda</v>
          </cell>
        </row>
        <row r="19">
          <cell r="A19">
            <v>18</v>
          </cell>
          <cell r="B19" t="str">
            <v>SO</v>
          </cell>
          <cell r="C19" t="str">
            <v>ae</v>
          </cell>
        </row>
        <row r="20">
          <cell r="A20">
            <v>19</v>
          </cell>
          <cell r="B20" t="str">
            <v>AE</v>
          </cell>
          <cell r="C20" t="str">
            <v>K.Ranadheer Reddy</v>
          </cell>
        </row>
        <row r="21">
          <cell r="A21">
            <v>20</v>
          </cell>
          <cell r="B21" t="str">
            <v>DEE</v>
          </cell>
          <cell r="C21" t="str">
            <v>D.Vijaya Kumar</v>
          </cell>
        </row>
        <row r="22">
          <cell r="A22">
            <v>21</v>
          </cell>
          <cell r="B22" t="str">
            <v>EE</v>
          </cell>
          <cell r="C22" t="str">
            <v>VVRAS Jagannatha Rao</v>
          </cell>
        </row>
      </sheetData>
      <sheetData sheetId="10">
        <row r="1">
          <cell r="B1" t="str">
            <v>SNO</v>
          </cell>
          <cell r="C1" t="str">
            <v>SSITEMNO</v>
          </cell>
          <cell r="F1" t="str">
            <v>DETAILS</v>
          </cell>
          <cell r="G1" t="str">
            <v>Unit</v>
          </cell>
          <cell r="H1" t="str">
            <v>PER</v>
          </cell>
          <cell r="I1" t="str">
            <v>RATE</v>
          </cell>
        </row>
        <row r="2">
          <cell r="B2">
            <v>1</v>
          </cell>
          <cell r="C2" t="str">
            <v>1ab</v>
          </cell>
          <cell r="F2" t="str">
            <v>1st Class Mason</v>
          </cell>
          <cell r="G2">
            <v>1</v>
          </cell>
          <cell r="H2" t="str">
            <v>each</v>
          </cell>
          <cell r="I2">
            <v>86</v>
          </cell>
        </row>
        <row r="3">
          <cell r="B3">
            <v>26</v>
          </cell>
          <cell r="C3">
            <v>17</v>
          </cell>
          <cell r="F3" t="str">
            <v>Spl.grade Mason</v>
          </cell>
          <cell r="G3">
            <v>1</v>
          </cell>
          <cell r="H3" t="str">
            <v>each</v>
          </cell>
          <cell r="I3">
            <v>0</v>
          </cell>
        </row>
        <row r="4">
          <cell r="B4">
            <v>28</v>
          </cell>
          <cell r="C4" t="str">
            <v>1a</v>
          </cell>
          <cell r="F4" t="str">
            <v>2nd Class Mason</v>
          </cell>
          <cell r="G4">
            <v>1</v>
          </cell>
          <cell r="H4" t="str">
            <v>each</v>
          </cell>
          <cell r="I4">
            <v>75</v>
          </cell>
        </row>
        <row r="5">
          <cell r="B5">
            <v>53</v>
          </cell>
          <cell r="C5">
            <v>2</v>
          </cell>
          <cell r="F5" t="str">
            <v>Man Mazdoor</v>
          </cell>
          <cell r="G5">
            <v>1</v>
          </cell>
          <cell r="H5" t="str">
            <v>each</v>
          </cell>
          <cell r="I5">
            <v>55</v>
          </cell>
        </row>
        <row r="6">
          <cell r="B6">
            <v>54</v>
          </cell>
          <cell r="C6">
            <v>3</v>
          </cell>
          <cell r="F6" t="str">
            <v>Woman Mazdoor</v>
          </cell>
          <cell r="G6">
            <v>1</v>
          </cell>
          <cell r="H6" t="str">
            <v>each</v>
          </cell>
          <cell r="I6">
            <v>55</v>
          </cell>
        </row>
        <row r="7">
          <cell r="B7">
            <v>60</v>
          </cell>
          <cell r="C7" t="str">
            <v>1a</v>
          </cell>
          <cell r="F7" t="str">
            <v>2nd Class Bricks</v>
          </cell>
          <cell r="G7">
            <v>1000</v>
          </cell>
          <cell r="H7" t="str">
            <v>Nos</v>
          </cell>
          <cell r="I7">
            <v>1200</v>
          </cell>
        </row>
        <row r="8">
          <cell r="B8">
            <v>67</v>
          </cell>
          <cell r="C8" t="str">
            <v>2c</v>
          </cell>
          <cell r="F8" t="str">
            <v>RR stone Granite Variety</v>
          </cell>
          <cell r="G8">
            <v>1</v>
          </cell>
          <cell r="H8" t="str">
            <v>cum</v>
          </cell>
          <cell r="I8">
            <v>75</v>
          </cell>
        </row>
        <row r="9">
          <cell r="B9">
            <v>72</v>
          </cell>
          <cell r="C9" t="str">
            <v>3a</v>
          </cell>
          <cell r="F9" t="str">
            <v>CR stone Granite Variety</v>
          </cell>
          <cell r="G9">
            <v>1</v>
          </cell>
          <cell r="H9" t="str">
            <v>cum</v>
          </cell>
          <cell r="I9">
            <v>109</v>
          </cell>
        </row>
        <row r="10">
          <cell r="B10">
            <v>80</v>
          </cell>
          <cell r="F10" t="str">
            <v>6 mm SS</v>
          </cell>
          <cell r="G10">
            <v>1</v>
          </cell>
          <cell r="H10" t="str">
            <v>cum</v>
          </cell>
          <cell r="I10">
            <v>170</v>
          </cell>
        </row>
        <row r="11">
          <cell r="B11">
            <v>81</v>
          </cell>
          <cell r="F11" t="str">
            <v>5 to 7 mm IRC</v>
          </cell>
          <cell r="G11">
            <v>1</v>
          </cell>
          <cell r="H11" t="str">
            <v>cum</v>
          </cell>
          <cell r="I11">
            <v>170</v>
          </cell>
        </row>
        <row r="12">
          <cell r="B12">
            <v>82</v>
          </cell>
          <cell r="F12" t="str">
            <v>10 mm SS</v>
          </cell>
          <cell r="G12">
            <v>1</v>
          </cell>
          <cell r="H12" t="str">
            <v>cum</v>
          </cell>
          <cell r="I12">
            <v>250</v>
          </cell>
        </row>
        <row r="13">
          <cell r="B13">
            <v>83</v>
          </cell>
          <cell r="F13" t="str">
            <v>10 to 11.2 IRC</v>
          </cell>
          <cell r="G13">
            <v>1</v>
          </cell>
          <cell r="H13" t="str">
            <v>cum</v>
          </cell>
          <cell r="I13">
            <v>250</v>
          </cell>
        </row>
        <row r="14">
          <cell r="B14">
            <v>84</v>
          </cell>
          <cell r="F14" t="str">
            <v>12 mm SS</v>
          </cell>
          <cell r="G14">
            <v>1</v>
          </cell>
          <cell r="H14" t="str">
            <v>cum</v>
          </cell>
          <cell r="I14">
            <v>300</v>
          </cell>
        </row>
        <row r="15">
          <cell r="B15">
            <v>85</v>
          </cell>
          <cell r="F15" t="str">
            <v>12 to 14 mm IRC</v>
          </cell>
          <cell r="G15">
            <v>1</v>
          </cell>
          <cell r="H15" t="str">
            <v>cum</v>
          </cell>
          <cell r="I15">
            <v>300</v>
          </cell>
        </row>
        <row r="16">
          <cell r="B16">
            <v>86</v>
          </cell>
          <cell r="F16" t="str">
            <v>20 mm SS</v>
          </cell>
          <cell r="G16">
            <v>1</v>
          </cell>
          <cell r="H16" t="str">
            <v>cum</v>
          </cell>
          <cell r="I16">
            <v>380</v>
          </cell>
        </row>
        <row r="17">
          <cell r="B17">
            <v>87</v>
          </cell>
          <cell r="F17" t="str">
            <v>20 to 22 mm IRC</v>
          </cell>
          <cell r="G17">
            <v>1</v>
          </cell>
          <cell r="H17" t="str">
            <v>cum</v>
          </cell>
          <cell r="I17">
            <v>375</v>
          </cell>
        </row>
        <row r="18">
          <cell r="B18">
            <v>88</v>
          </cell>
          <cell r="F18" t="str">
            <v>25 mm SS</v>
          </cell>
          <cell r="G18">
            <v>1</v>
          </cell>
          <cell r="H18" t="str">
            <v>cum</v>
          </cell>
          <cell r="I18">
            <v>300</v>
          </cell>
        </row>
        <row r="19">
          <cell r="B19">
            <v>89</v>
          </cell>
          <cell r="F19" t="str">
            <v>25 to 27 mm IRC</v>
          </cell>
          <cell r="G19">
            <v>1</v>
          </cell>
          <cell r="H19" t="str">
            <v>cum</v>
          </cell>
          <cell r="I19">
            <v>300</v>
          </cell>
        </row>
        <row r="20">
          <cell r="B20">
            <v>90</v>
          </cell>
          <cell r="F20" t="str">
            <v>40 mm SS</v>
          </cell>
          <cell r="G20">
            <v>1</v>
          </cell>
          <cell r="H20" t="str">
            <v>cum</v>
          </cell>
          <cell r="I20">
            <v>215</v>
          </cell>
        </row>
        <row r="21">
          <cell r="B21">
            <v>91</v>
          </cell>
          <cell r="F21" t="str">
            <v>40 to 45 mm IRC</v>
          </cell>
          <cell r="G21">
            <v>1</v>
          </cell>
          <cell r="H21" t="str">
            <v>cum</v>
          </cell>
          <cell r="I21">
            <v>200</v>
          </cell>
        </row>
        <row r="22">
          <cell r="B22">
            <v>92</v>
          </cell>
          <cell r="F22" t="str">
            <v>50 mm SS</v>
          </cell>
          <cell r="G22">
            <v>1</v>
          </cell>
          <cell r="H22" t="str">
            <v>cum</v>
          </cell>
          <cell r="I22">
            <v>150</v>
          </cell>
        </row>
        <row r="23">
          <cell r="B23">
            <v>93</v>
          </cell>
          <cell r="F23" t="str">
            <v>50 to 55mm IRC</v>
          </cell>
          <cell r="G23">
            <v>1</v>
          </cell>
          <cell r="H23" t="str">
            <v>cum</v>
          </cell>
          <cell r="I23">
            <v>120</v>
          </cell>
        </row>
        <row r="24">
          <cell r="B24">
            <v>94</v>
          </cell>
          <cell r="F24" t="str">
            <v>60 mm SS</v>
          </cell>
          <cell r="G24">
            <v>1</v>
          </cell>
          <cell r="H24" t="str">
            <v>cum</v>
          </cell>
          <cell r="I24">
            <v>150</v>
          </cell>
        </row>
        <row r="25">
          <cell r="B25">
            <v>95</v>
          </cell>
          <cell r="F25" t="str">
            <v>60 to 63 mm IRC</v>
          </cell>
          <cell r="G25">
            <v>1</v>
          </cell>
          <cell r="H25" t="str">
            <v>cum</v>
          </cell>
          <cell r="I25">
            <v>110</v>
          </cell>
        </row>
        <row r="26">
          <cell r="B26">
            <v>96</v>
          </cell>
          <cell r="F26" t="str">
            <v>65 mm SS</v>
          </cell>
          <cell r="G26">
            <v>1</v>
          </cell>
          <cell r="H26" t="str">
            <v>cum</v>
          </cell>
          <cell r="I26">
            <v>150</v>
          </cell>
        </row>
        <row r="27">
          <cell r="B27">
            <v>97</v>
          </cell>
          <cell r="F27" t="str">
            <v>65 mm IRC</v>
          </cell>
          <cell r="G27">
            <v>1</v>
          </cell>
          <cell r="H27" t="str">
            <v>cum</v>
          </cell>
          <cell r="I27">
            <v>120</v>
          </cell>
        </row>
        <row r="28">
          <cell r="B28">
            <v>98</v>
          </cell>
          <cell r="F28" t="str">
            <v>75 mm SS</v>
          </cell>
          <cell r="G28">
            <v>1</v>
          </cell>
          <cell r="H28" t="str">
            <v>cum</v>
          </cell>
          <cell r="I28">
            <v>95</v>
          </cell>
        </row>
        <row r="29">
          <cell r="B29">
            <v>99</v>
          </cell>
          <cell r="F29" t="str">
            <v>75 mm IRC</v>
          </cell>
          <cell r="G29">
            <v>1</v>
          </cell>
          <cell r="H29" t="str">
            <v>cum</v>
          </cell>
          <cell r="I29">
            <v>95</v>
          </cell>
        </row>
        <row r="30">
          <cell r="B30">
            <v>100</v>
          </cell>
          <cell r="F30" t="str">
            <v>Blasting</v>
          </cell>
          <cell r="G30">
            <v>1</v>
          </cell>
          <cell r="H30" t="str">
            <v>cum</v>
          </cell>
          <cell r="I30">
            <v>40</v>
          </cell>
        </row>
        <row r="31">
          <cell r="B31">
            <v>101</v>
          </cell>
          <cell r="F31" t="str">
            <v>Metal Crushing</v>
          </cell>
          <cell r="G31">
            <v>1</v>
          </cell>
          <cell r="H31" t="str">
            <v>cum</v>
          </cell>
          <cell r="I31">
            <v>0.25</v>
          </cell>
        </row>
        <row r="32">
          <cell r="B32">
            <v>127</v>
          </cell>
          <cell r="C32">
            <v>9</v>
          </cell>
          <cell r="F32" t="str">
            <v>Gravel</v>
          </cell>
          <cell r="G32">
            <v>1</v>
          </cell>
          <cell r="H32" t="str">
            <v>cum</v>
          </cell>
          <cell r="I32">
            <v>25</v>
          </cell>
        </row>
        <row r="33">
          <cell r="B33">
            <v>128</v>
          </cell>
          <cell r="F33" t="str">
            <v>Quarry rubbish</v>
          </cell>
          <cell r="G33">
            <v>1</v>
          </cell>
          <cell r="H33" t="str">
            <v>cum</v>
          </cell>
          <cell r="I33">
            <v>11</v>
          </cell>
        </row>
        <row r="34">
          <cell r="B34">
            <v>129</v>
          </cell>
          <cell r="F34" t="str">
            <v>Sand for Mortar, Seal coat</v>
          </cell>
          <cell r="G34">
            <v>1</v>
          </cell>
          <cell r="H34" t="str">
            <v>cum</v>
          </cell>
          <cell r="I34">
            <v>50</v>
          </cell>
        </row>
        <row r="35">
          <cell r="B35">
            <v>130</v>
          </cell>
          <cell r="F35" t="str">
            <v>Sand for Filling, Blindage</v>
          </cell>
          <cell r="G35">
            <v>1</v>
          </cell>
          <cell r="H35" t="str">
            <v>cum</v>
          </cell>
          <cell r="I35">
            <v>20</v>
          </cell>
        </row>
        <row r="36">
          <cell r="B36">
            <v>133</v>
          </cell>
          <cell r="C36">
            <v>15</v>
          </cell>
          <cell r="F36" t="str">
            <v>40 mm thick 0.762 m x.457 m</v>
          </cell>
          <cell r="G36">
            <v>1</v>
          </cell>
          <cell r="H36" t="str">
            <v>sqm</v>
          </cell>
          <cell r="I36">
            <v>70</v>
          </cell>
        </row>
        <row r="37">
          <cell r="B37">
            <v>134</v>
          </cell>
          <cell r="C37">
            <v>16</v>
          </cell>
          <cell r="F37" t="str">
            <v>50 mm thick 0.762 m x.457 m</v>
          </cell>
          <cell r="G37">
            <v>1</v>
          </cell>
          <cell r="H37" t="str">
            <v>sqm</v>
          </cell>
          <cell r="I37">
            <v>80</v>
          </cell>
        </row>
        <row r="38">
          <cell r="B38">
            <v>136</v>
          </cell>
          <cell r="F38" t="str">
            <v>25.4 mm thick White</v>
          </cell>
          <cell r="G38">
            <v>10</v>
          </cell>
          <cell r="H38" t="str">
            <v>sqm</v>
          </cell>
          <cell r="I38">
            <v>550</v>
          </cell>
        </row>
        <row r="39">
          <cell r="B39">
            <v>137</v>
          </cell>
          <cell r="F39" t="str">
            <v>25.4 mm thick Blue</v>
          </cell>
          <cell r="G39">
            <v>10</v>
          </cell>
          <cell r="H39" t="str">
            <v>sqm</v>
          </cell>
          <cell r="I39">
            <v>600</v>
          </cell>
        </row>
        <row r="40">
          <cell r="B40">
            <v>138</v>
          </cell>
          <cell r="F40" t="str">
            <v>25.4 mm thick White</v>
          </cell>
          <cell r="G40">
            <v>10</v>
          </cell>
          <cell r="H40" t="str">
            <v>sqm</v>
          </cell>
          <cell r="I40">
            <v>600</v>
          </cell>
        </row>
        <row r="41">
          <cell r="B41">
            <v>139</v>
          </cell>
          <cell r="F41" t="str">
            <v>25.4 mm thick Blue</v>
          </cell>
          <cell r="G41">
            <v>10</v>
          </cell>
          <cell r="H41" t="str">
            <v>sqm</v>
          </cell>
          <cell r="I41">
            <v>700</v>
          </cell>
        </row>
        <row r="42">
          <cell r="B42">
            <v>140</v>
          </cell>
          <cell r="F42" t="str">
            <v>25.4 mm thick White  0.457mx0.457 m</v>
          </cell>
          <cell r="G42">
            <v>10</v>
          </cell>
          <cell r="H42" t="str">
            <v>sqm</v>
          </cell>
          <cell r="I42">
            <v>1000</v>
          </cell>
        </row>
        <row r="43">
          <cell r="B43">
            <v>141</v>
          </cell>
          <cell r="F43" t="str">
            <v>25.4 mm thick Blue  0.457mx0.457 m</v>
          </cell>
          <cell r="G43">
            <v>10</v>
          </cell>
          <cell r="H43" t="str">
            <v>sqm</v>
          </cell>
          <cell r="I43">
            <v>1150</v>
          </cell>
        </row>
        <row r="44">
          <cell r="B44">
            <v>142</v>
          </cell>
          <cell r="C44">
            <v>20</v>
          </cell>
          <cell r="F44" t="str">
            <v>25.4 mm thick   0.457mx0.457 m</v>
          </cell>
          <cell r="G44">
            <v>10</v>
          </cell>
          <cell r="H44" t="str">
            <v>sqm</v>
          </cell>
          <cell r="I44">
            <v>900</v>
          </cell>
        </row>
        <row r="45">
          <cell r="B45">
            <v>143</v>
          </cell>
          <cell r="C45">
            <v>21</v>
          </cell>
          <cell r="F45" t="str">
            <v>25.4 mm thick 0.254mx0.254 m White</v>
          </cell>
          <cell r="G45">
            <v>10</v>
          </cell>
          <cell r="H45" t="str">
            <v>sqm</v>
          </cell>
          <cell r="I45">
            <v>2700</v>
          </cell>
        </row>
        <row r="46">
          <cell r="B46">
            <v>168</v>
          </cell>
          <cell r="F46" t="str">
            <v>Cement Mortar</v>
          </cell>
          <cell r="G46">
            <v>1</v>
          </cell>
          <cell r="H46" t="str">
            <v>cum</v>
          </cell>
          <cell r="I46">
            <v>15</v>
          </cell>
        </row>
        <row r="47">
          <cell r="B47">
            <v>169</v>
          </cell>
          <cell r="F47" t="str">
            <v>By Machine</v>
          </cell>
          <cell r="G47">
            <v>1</v>
          </cell>
          <cell r="H47" t="str">
            <v>cum</v>
          </cell>
          <cell r="I47">
            <v>25</v>
          </cell>
        </row>
        <row r="48">
          <cell r="B48">
            <v>175</v>
          </cell>
          <cell r="F48" t="str">
            <v>White Cement</v>
          </cell>
          <cell r="G48">
            <v>1</v>
          </cell>
          <cell r="H48" t="str">
            <v>kg</v>
          </cell>
          <cell r="I48">
            <v>9</v>
          </cell>
        </row>
        <row r="49">
          <cell r="B49">
            <v>176</v>
          </cell>
          <cell r="F49" t="str">
            <v xml:space="preserve">Scantling below 2m </v>
          </cell>
          <cell r="G49">
            <v>1</v>
          </cell>
          <cell r="H49" t="str">
            <v>cum</v>
          </cell>
          <cell r="I49">
            <v>50000</v>
          </cell>
        </row>
        <row r="50">
          <cell r="B50">
            <v>177</v>
          </cell>
          <cell r="F50" t="str">
            <v xml:space="preserve">Scantling above 2m </v>
          </cell>
          <cell r="G50">
            <v>1</v>
          </cell>
          <cell r="H50" t="str">
            <v>cum</v>
          </cell>
          <cell r="I50">
            <v>52000</v>
          </cell>
        </row>
        <row r="51">
          <cell r="B51">
            <v>178</v>
          </cell>
          <cell r="F51" t="str">
            <v>Planks of all sizes</v>
          </cell>
          <cell r="G51">
            <v>1</v>
          </cell>
          <cell r="H51" t="str">
            <v>cum</v>
          </cell>
          <cell r="I51">
            <v>55000</v>
          </cell>
        </row>
        <row r="52">
          <cell r="B52">
            <v>176</v>
          </cell>
          <cell r="F52" t="str">
            <v xml:space="preserve">Scantling below 2m </v>
          </cell>
          <cell r="G52">
            <v>1</v>
          </cell>
          <cell r="H52" t="str">
            <v>cum</v>
          </cell>
          <cell r="I52">
            <v>40000</v>
          </cell>
        </row>
        <row r="53">
          <cell r="B53">
            <v>177</v>
          </cell>
          <cell r="F53" t="str">
            <v xml:space="preserve">Scantling above 2m </v>
          </cell>
          <cell r="G53">
            <v>1</v>
          </cell>
          <cell r="H53" t="str">
            <v>cum</v>
          </cell>
          <cell r="I53">
            <v>42000</v>
          </cell>
        </row>
        <row r="54">
          <cell r="B54">
            <v>178</v>
          </cell>
          <cell r="F54" t="str">
            <v>Planks of all sizes</v>
          </cell>
          <cell r="G54">
            <v>1</v>
          </cell>
          <cell r="H54" t="str">
            <v>cum</v>
          </cell>
          <cell r="I54">
            <v>45000</v>
          </cell>
        </row>
        <row r="55">
          <cell r="B55">
            <v>187</v>
          </cell>
          <cell r="F55" t="str">
            <v>Steel fabrication</v>
          </cell>
          <cell r="G55">
            <v>1</v>
          </cell>
          <cell r="H55" t="str">
            <v>kg</v>
          </cell>
          <cell r="I55">
            <v>3.25</v>
          </cell>
        </row>
        <row r="56">
          <cell r="B56">
            <v>234</v>
          </cell>
          <cell r="F56" t="str">
            <v>25 mm thick</v>
          </cell>
          <cell r="G56">
            <v>1</v>
          </cell>
          <cell r="H56" t="str">
            <v>sqm</v>
          </cell>
          <cell r="I56">
            <v>80</v>
          </cell>
        </row>
        <row r="57">
          <cell r="B57">
            <v>235</v>
          </cell>
          <cell r="F57" t="str">
            <v>40 mm thick</v>
          </cell>
          <cell r="G57">
            <v>1</v>
          </cell>
          <cell r="H57" t="str">
            <v>sqm</v>
          </cell>
          <cell r="I57">
            <v>105</v>
          </cell>
        </row>
        <row r="58">
          <cell r="B58">
            <v>236</v>
          </cell>
          <cell r="F58" t="str">
            <v>50 mm thick</v>
          </cell>
          <cell r="G58">
            <v>1</v>
          </cell>
          <cell r="H58" t="str">
            <v>sqm</v>
          </cell>
          <cell r="I58">
            <v>140</v>
          </cell>
        </row>
        <row r="59">
          <cell r="B59">
            <v>239</v>
          </cell>
          <cell r="F59" t="str">
            <v>Dry powder Distemper</v>
          </cell>
          <cell r="G59">
            <v>1</v>
          </cell>
          <cell r="H59" t="str">
            <v>kg</v>
          </cell>
          <cell r="I59">
            <v>20</v>
          </cell>
        </row>
        <row r="60">
          <cell r="B60">
            <v>240</v>
          </cell>
          <cell r="F60" t="str">
            <v>Oil bound washable Distemper</v>
          </cell>
          <cell r="G60">
            <v>1</v>
          </cell>
          <cell r="H60" t="str">
            <v>kg</v>
          </cell>
          <cell r="I60">
            <v>60</v>
          </cell>
        </row>
        <row r="61">
          <cell r="B61">
            <v>245</v>
          </cell>
          <cell r="F61" t="str">
            <v>Alluminium paint 1st grade</v>
          </cell>
          <cell r="G61">
            <v>1</v>
          </cell>
          <cell r="H61" t="str">
            <v>litre</v>
          </cell>
          <cell r="I61">
            <v>176</v>
          </cell>
        </row>
        <row r="62">
          <cell r="B62">
            <v>246</v>
          </cell>
          <cell r="F62" t="str">
            <v>Anti corrosive bitument pain (Black) grade -1</v>
          </cell>
          <cell r="G62">
            <v>1</v>
          </cell>
          <cell r="H62" t="str">
            <v>litre</v>
          </cell>
          <cell r="I62">
            <v>250</v>
          </cell>
        </row>
        <row r="63">
          <cell r="B63">
            <v>247</v>
          </cell>
          <cell r="F63" t="str">
            <v>Red oxide Primer Paint grade-I</v>
          </cell>
          <cell r="G63">
            <v>1</v>
          </cell>
          <cell r="H63" t="str">
            <v>litre</v>
          </cell>
          <cell r="I63">
            <v>55</v>
          </cell>
        </row>
        <row r="64">
          <cell r="B64">
            <v>248</v>
          </cell>
          <cell r="F64" t="str">
            <v>Red oxide Primer Paint grade-II</v>
          </cell>
          <cell r="G64">
            <v>1</v>
          </cell>
          <cell r="H64" t="str">
            <v>litre</v>
          </cell>
          <cell r="I64">
            <v>45</v>
          </cell>
        </row>
        <row r="65">
          <cell r="B65">
            <v>249</v>
          </cell>
          <cell r="F65" t="str">
            <v>Synthetic enamel paints in all shades grade-I</v>
          </cell>
          <cell r="G65">
            <v>1</v>
          </cell>
          <cell r="H65" t="str">
            <v>litre</v>
          </cell>
          <cell r="I65">
            <v>130</v>
          </cell>
        </row>
        <row r="66">
          <cell r="B66">
            <v>250</v>
          </cell>
          <cell r="F66" t="str">
            <v>Synthetic enamel paints in all shades grade-II</v>
          </cell>
          <cell r="G66">
            <v>1</v>
          </cell>
          <cell r="H66" t="str">
            <v>litre</v>
          </cell>
          <cell r="I66">
            <v>95</v>
          </cell>
        </row>
        <row r="67">
          <cell r="B67">
            <v>251</v>
          </cell>
          <cell r="F67" t="str">
            <v>Plastic emultion paint grade-I</v>
          </cell>
          <cell r="G67">
            <v>1</v>
          </cell>
          <cell r="H67" t="str">
            <v>litre</v>
          </cell>
          <cell r="I67">
            <v>200</v>
          </cell>
        </row>
        <row r="68">
          <cell r="B68">
            <v>252</v>
          </cell>
          <cell r="C68">
            <v>63</v>
          </cell>
          <cell r="F68" t="str">
            <v>Oil Bound Distemper</v>
          </cell>
          <cell r="G68">
            <v>1</v>
          </cell>
          <cell r="H68" t="str">
            <v>kg</v>
          </cell>
          <cell r="I68">
            <v>40</v>
          </cell>
        </row>
        <row r="69">
          <cell r="B69">
            <v>253</v>
          </cell>
          <cell r="C69">
            <v>64</v>
          </cell>
          <cell r="F69" t="str">
            <v>Water proof cement paint of Superior Quality</v>
          </cell>
          <cell r="G69">
            <v>1</v>
          </cell>
          <cell r="H69" t="str">
            <v>kg</v>
          </cell>
          <cell r="I69">
            <v>30</v>
          </cell>
        </row>
        <row r="70">
          <cell r="B70">
            <v>254</v>
          </cell>
          <cell r="C70">
            <v>65</v>
          </cell>
          <cell r="F70" t="str">
            <v>White lead</v>
          </cell>
          <cell r="G70">
            <v>1</v>
          </cell>
          <cell r="H70" t="str">
            <v>kg</v>
          </cell>
          <cell r="I70">
            <v>50</v>
          </cell>
        </row>
        <row r="71">
          <cell r="B71">
            <v>255</v>
          </cell>
          <cell r="C71">
            <v>66</v>
          </cell>
          <cell r="F71" t="str">
            <v>Marble powder</v>
          </cell>
          <cell r="G71">
            <v>1</v>
          </cell>
          <cell r="H71" t="str">
            <v>kg</v>
          </cell>
          <cell r="I71">
            <v>12.5</v>
          </cell>
        </row>
        <row r="72">
          <cell r="B72">
            <v>256</v>
          </cell>
          <cell r="C72">
            <v>67</v>
          </cell>
          <cell r="F72" t="str">
            <v>Cement Primer grade-I</v>
          </cell>
          <cell r="G72">
            <v>1</v>
          </cell>
          <cell r="H72" t="str">
            <v>kg</v>
          </cell>
          <cell r="I72">
            <v>65</v>
          </cell>
        </row>
        <row r="73">
          <cell r="B73">
            <v>257</v>
          </cell>
          <cell r="F73" t="str">
            <v>Cement Primer grade-II</v>
          </cell>
          <cell r="G73">
            <v>1</v>
          </cell>
          <cell r="H73" t="str">
            <v>kg</v>
          </cell>
          <cell r="I73">
            <v>50</v>
          </cell>
        </row>
        <row r="74">
          <cell r="B74">
            <v>274</v>
          </cell>
          <cell r="D74" t="str">
            <v>b</v>
          </cell>
          <cell r="F74" t="str">
            <v>Fevicol</v>
          </cell>
          <cell r="G74">
            <v>1</v>
          </cell>
          <cell r="H74" t="str">
            <v>kg</v>
          </cell>
          <cell r="I74">
            <v>100</v>
          </cell>
        </row>
        <row r="75">
          <cell r="B75">
            <v>352</v>
          </cell>
          <cell r="D75" t="str">
            <v>a</v>
          </cell>
          <cell r="F75" t="str">
            <v>Clearing heavy jungle</v>
          </cell>
          <cell r="G75">
            <v>10</v>
          </cell>
          <cell r="H75" t="str">
            <v>sqm</v>
          </cell>
          <cell r="I75">
            <v>6</v>
          </cell>
        </row>
        <row r="76">
          <cell r="B76">
            <v>353</v>
          </cell>
          <cell r="D76" t="str">
            <v>b</v>
          </cell>
          <cell r="F76" t="str">
            <v>Clearing Light jungle</v>
          </cell>
          <cell r="G76">
            <v>10</v>
          </cell>
          <cell r="H76" t="str">
            <v>sqm</v>
          </cell>
          <cell r="I76">
            <v>5</v>
          </cell>
        </row>
        <row r="77">
          <cell r="B77">
            <v>354</v>
          </cell>
          <cell r="D77" t="str">
            <v>c</v>
          </cell>
          <cell r="F77" t="str">
            <v>Clearing Scrub jungle</v>
          </cell>
          <cell r="G77">
            <v>10</v>
          </cell>
          <cell r="H77" t="str">
            <v>sqm</v>
          </cell>
          <cell r="I77">
            <v>3</v>
          </cell>
        </row>
        <row r="78">
          <cell r="B78">
            <v>355</v>
          </cell>
          <cell r="D78" t="str">
            <v>d</v>
          </cell>
          <cell r="F78" t="str">
            <v xml:space="preserve">Cleaing Julie flora </v>
          </cell>
          <cell r="G78">
            <v>10</v>
          </cell>
          <cell r="H78" t="str">
            <v>sqm</v>
          </cell>
          <cell r="I78">
            <v>14</v>
          </cell>
        </row>
        <row r="79">
          <cell r="B79">
            <v>408</v>
          </cell>
          <cell r="D79" t="str">
            <v>a</v>
          </cell>
          <cell r="F79" t="str">
            <v>Loamy &amp; Clay soils like BC soils, Red earth &amp; OG SS 302 &amp; 303</v>
          </cell>
          <cell r="G79">
            <v>10</v>
          </cell>
          <cell r="H79" t="str">
            <v>cum</v>
          </cell>
          <cell r="I79">
            <v>235</v>
          </cell>
        </row>
        <row r="80">
          <cell r="B80">
            <v>409</v>
          </cell>
          <cell r="F80" t="str">
            <v>Loamy &amp; Clay soils like BC soils, Red earth &amp; OG SS 301</v>
          </cell>
          <cell r="G80">
            <v>10</v>
          </cell>
          <cell r="H80" t="str">
            <v>cum</v>
          </cell>
          <cell r="I80">
            <v>215</v>
          </cell>
        </row>
        <row r="81">
          <cell r="B81">
            <v>412</v>
          </cell>
          <cell r="F81" t="str">
            <v>Hard Gravelly Soils SS 302 &amp; 303</v>
          </cell>
          <cell r="G81">
            <v>10</v>
          </cell>
          <cell r="H81" t="str">
            <v>cum</v>
          </cell>
          <cell r="I81">
            <v>250</v>
          </cell>
        </row>
        <row r="82">
          <cell r="B82">
            <v>413</v>
          </cell>
          <cell r="F82" t="str">
            <v>Hard Gravelly Soils SS 301</v>
          </cell>
          <cell r="G82">
            <v>10</v>
          </cell>
          <cell r="H82" t="str">
            <v>cum</v>
          </cell>
          <cell r="I82">
            <v>230</v>
          </cell>
        </row>
        <row r="83">
          <cell r="B83">
            <v>459</v>
          </cell>
          <cell r="C83">
            <v>35</v>
          </cell>
          <cell r="F83" t="str">
            <v>Vibrating Concrete</v>
          </cell>
          <cell r="G83">
            <v>1</v>
          </cell>
          <cell r="H83" t="str">
            <v>cum</v>
          </cell>
          <cell r="I83">
            <v>22.4</v>
          </cell>
        </row>
        <row r="84">
          <cell r="B84">
            <v>460</v>
          </cell>
          <cell r="C84">
            <v>36</v>
          </cell>
          <cell r="F84" t="str">
            <v>Machine mixing Concrete</v>
          </cell>
          <cell r="G84">
            <v>1</v>
          </cell>
          <cell r="H84" t="str">
            <v>cum</v>
          </cell>
          <cell r="I84">
            <v>21.8</v>
          </cell>
        </row>
        <row r="85">
          <cell r="B85">
            <v>461</v>
          </cell>
          <cell r="C85">
            <v>37</v>
          </cell>
          <cell r="F85" t="str">
            <v>Power for Mixer</v>
          </cell>
          <cell r="G85">
            <v>1</v>
          </cell>
          <cell r="H85" t="str">
            <v>cum</v>
          </cell>
          <cell r="I85">
            <v>14.5</v>
          </cell>
        </row>
        <row r="86">
          <cell r="B86">
            <v>495</v>
          </cell>
          <cell r="C86">
            <v>40</v>
          </cell>
          <cell r="D86" t="str">
            <v>a</v>
          </cell>
          <cell r="F86" t="str">
            <v>First Floor</v>
          </cell>
          <cell r="G86">
            <v>1</v>
          </cell>
          <cell r="H86" t="str">
            <v>cum</v>
          </cell>
          <cell r="I86">
            <v>22</v>
          </cell>
        </row>
        <row r="87">
          <cell r="B87">
            <v>496</v>
          </cell>
          <cell r="D87" t="str">
            <v>b</v>
          </cell>
          <cell r="F87" t="str">
            <v>Second Floor</v>
          </cell>
          <cell r="G87">
            <v>1</v>
          </cell>
          <cell r="H87" t="str">
            <v>cum</v>
          </cell>
          <cell r="I87">
            <v>27</v>
          </cell>
        </row>
        <row r="88">
          <cell r="B88">
            <v>497</v>
          </cell>
          <cell r="D88" t="str">
            <v>c</v>
          </cell>
          <cell r="F88" t="str">
            <v>Third Floor</v>
          </cell>
          <cell r="G88">
            <v>1</v>
          </cell>
          <cell r="H88" t="str">
            <v>cum</v>
          </cell>
          <cell r="I88">
            <v>37</v>
          </cell>
        </row>
        <row r="89">
          <cell r="B89">
            <v>498</v>
          </cell>
          <cell r="D89" t="str">
            <v>d</v>
          </cell>
          <cell r="F89" t="str">
            <v>Each Additional Floor</v>
          </cell>
          <cell r="G89">
            <v>1</v>
          </cell>
          <cell r="H89" t="str">
            <v>cum</v>
          </cell>
          <cell r="I89">
            <v>16</v>
          </cell>
        </row>
        <row r="90">
          <cell r="B90">
            <v>499</v>
          </cell>
          <cell r="D90" t="str">
            <v>a</v>
          </cell>
          <cell r="F90" t="str">
            <v>1st &amp; 2nd Floor</v>
          </cell>
          <cell r="G90">
            <v>10</v>
          </cell>
          <cell r="H90" t="str">
            <v>sqm</v>
          </cell>
          <cell r="I90">
            <v>25</v>
          </cell>
        </row>
        <row r="91">
          <cell r="B91">
            <v>500</v>
          </cell>
          <cell r="D91" t="str">
            <v>b</v>
          </cell>
          <cell r="F91" t="str">
            <v>2nd &amp; 3rd Floor</v>
          </cell>
          <cell r="G91">
            <v>10</v>
          </cell>
          <cell r="H91" t="str">
            <v>sqm</v>
          </cell>
          <cell r="I91">
            <v>50</v>
          </cell>
        </row>
        <row r="92">
          <cell r="B92">
            <v>501</v>
          </cell>
          <cell r="D92" t="str">
            <v>c</v>
          </cell>
          <cell r="F92" t="str">
            <v>3rd &amp; 4th Floor</v>
          </cell>
          <cell r="G92">
            <v>10</v>
          </cell>
          <cell r="H92" t="str">
            <v>sqm</v>
          </cell>
          <cell r="I92">
            <v>75</v>
          </cell>
        </row>
        <row r="93">
          <cell r="B93">
            <v>502</v>
          </cell>
          <cell r="D93" t="str">
            <v>d</v>
          </cell>
          <cell r="F93" t="str">
            <v>Each Additional Floor</v>
          </cell>
          <cell r="G93">
            <v>10</v>
          </cell>
          <cell r="H93" t="str">
            <v>sqm</v>
          </cell>
          <cell r="I93">
            <v>18</v>
          </cell>
        </row>
        <row r="94">
          <cell r="B94">
            <v>503</v>
          </cell>
          <cell r="D94" t="str">
            <v>a</v>
          </cell>
          <cell r="F94" t="str">
            <v>upto 150 mm depth</v>
          </cell>
          <cell r="G94">
            <v>10</v>
          </cell>
          <cell r="H94" t="str">
            <v>sqm</v>
          </cell>
          <cell r="I94">
            <v>525</v>
          </cell>
        </row>
        <row r="95">
          <cell r="B95">
            <v>504</v>
          </cell>
          <cell r="D95" t="str">
            <v>b</v>
          </cell>
          <cell r="F95" t="str">
            <v>above 150 mm depth and upto 300 mm depth</v>
          </cell>
          <cell r="G95">
            <v>10</v>
          </cell>
          <cell r="H95" t="str">
            <v>sqm</v>
          </cell>
          <cell r="I95">
            <v>850</v>
          </cell>
        </row>
        <row r="96">
          <cell r="B96">
            <v>510</v>
          </cell>
          <cell r="D96" t="str">
            <v>g</v>
          </cell>
          <cell r="E96" t="str">
            <v xml:space="preserve">i </v>
          </cell>
          <cell r="F96" t="str">
            <v>0.60 m width</v>
          </cell>
          <cell r="G96">
            <v>1</v>
          </cell>
          <cell r="H96" t="str">
            <v>rmt</v>
          </cell>
          <cell r="I96">
            <v>25</v>
          </cell>
        </row>
        <row r="97">
          <cell r="B97">
            <v>511</v>
          </cell>
          <cell r="D97" t="str">
            <v>g</v>
          </cell>
          <cell r="E97" t="str">
            <v>ii</v>
          </cell>
          <cell r="F97" t="str">
            <v>0.80 m width</v>
          </cell>
          <cell r="G97">
            <v>1</v>
          </cell>
          <cell r="H97" t="str">
            <v>rmt</v>
          </cell>
          <cell r="I97">
            <v>30</v>
          </cell>
        </row>
        <row r="98">
          <cell r="B98">
            <v>512</v>
          </cell>
          <cell r="D98" t="str">
            <v>g</v>
          </cell>
          <cell r="E98" t="str">
            <v>iii</v>
          </cell>
          <cell r="F98" t="str">
            <v>1.00 m width</v>
          </cell>
          <cell r="G98">
            <v>1</v>
          </cell>
          <cell r="H98" t="str">
            <v>rmt</v>
          </cell>
          <cell r="I98">
            <v>35</v>
          </cell>
        </row>
        <row r="99">
          <cell r="B99">
            <v>513</v>
          </cell>
          <cell r="D99" t="str">
            <v>h</v>
          </cell>
          <cell r="F99" t="str">
            <v>T.Beams</v>
          </cell>
          <cell r="G99">
            <v>1</v>
          </cell>
          <cell r="H99" t="str">
            <v>cum</v>
          </cell>
          <cell r="I99">
            <v>650</v>
          </cell>
        </row>
        <row r="100">
          <cell r="B100">
            <v>514</v>
          </cell>
          <cell r="F100" t="str">
            <v>Columns, Rectangular beams, L.Beams</v>
          </cell>
          <cell r="G100">
            <v>1</v>
          </cell>
          <cell r="H100" t="str">
            <v>cum</v>
          </cell>
          <cell r="I100">
            <v>550</v>
          </cell>
        </row>
        <row r="101">
          <cell r="B101">
            <v>515</v>
          </cell>
          <cell r="F101" t="str">
            <v>Templates, Bed blocks,Footings</v>
          </cell>
          <cell r="G101">
            <v>1</v>
          </cell>
          <cell r="H101" t="str">
            <v>cum</v>
          </cell>
          <cell r="I101">
            <v>330</v>
          </cell>
        </row>
        <row r="102">
          <cell r="B102">
            <v>518</v>
          </cell>
          <cell r="F102" t="str">
            <v>Lintels, Plinth Beams</v>
          </cell>
          <cell r="G102">
            <v>1</v>
          </cell>
          <cell r="H102" t="str">
            <v>cum</v>
          </cell>
          <cell r="I102">
            <v>450</v>
          </cell>
        </row>
        <row r="103">
          <cell r="B103">
            <v>519</v>
          </cell>
          <cell r="F103" t="str">
            <v>Slabs above 300 mm depth</v>
          </cell>
          <cell r="G103">
            <v>1</v>
          </cell>
          <cell r="H103" t="str">
            <v>cum</v>
          </cell>
          <cell r="I103">
            <v>520</v>
          </cell>
        </row>
        <row r="104">
          <cell r="B104">
            <v>521</v>
          </cell>
          <cell r="D104" t="str">
            <v>a</v>
          </cell>
          <cell r="F104" t="str">
            <v>For mass concrete Piers, Abutments and steining well curb well caps etc.,</v>
          </cell>
          <cell r="G104">
            <v>1</v>
          </cell>
          <cell r="H104" t="str">
            <v>cum</v>
          </cell>
          <cell r="I104">
            <v>380</v>
          </cell>
        </row>
        <row r="105">
          <cell r="B105">
            <v>522</v>
          </cell>
          <cell r="F105" t="str">
            <v>For RCC Piers, Abutments, Wings, Well steining weel curbs, well Caps etc.,</v>
          </cell>
          <cell r="G105">
            <v>1</v>
          </cell>
          <cell r="H105" t="str">
            <v>cum</v>
          </cell>
          <cell r="I105">
            <v>500</v>
          </cell>
        </row>
        <row r="106">
          <cell r="B106">
            <v>523</v>
          </cell>
          <cell r="F106" t="str">
            <v>For RCC Deck Slabs</v>
          </cell>
          <cell r="G106">
            <v>1</v>
          </cell>
          <cell r="H106" t="str">
            <v>cum</v>
          </cell>
          <cell r="I106">
            <v>950</v>
          </cell>
        </row>
        <row r="107">
          <cell r="B107">
            <v>524</v>
          </cell>
          <cell r="F107" t="str">
            <v>For RCC beams</v>
          </cell>
          <cell r="G107">
            <v>1</v>
          </cell>
          <cell r="H107" t="str">
            <v>cum</v>
          </cell>
          <cell r="I107">
            <v>1150</v>
          </cell>
        </row>
        <row r="108">
          <cell r="B108">
            <v>525</v>
          </cell>
          <cell r="F108" t="str">
            <v>RCC hand rails</v>
          </cell>
          <cell r="G108">
            <v>1</v>
          </cell>
          <cell r="H108" t="str">
            <v>cum</v>
          </cell>
          <cell r="I108">
            <v>1250</v>
          </cell>
        </row>
        <row r="109">
          <cell r="B109">
            <v>526</v>
          </cell>
          <cell r="F109" t="str">
            <v>CC pavements, Wearing Coats, approach slabs guide stone JM stone etc.</v>
          </cell>
          <cell r="G109">
            <v>1</v>
          </cell>
          <cell r="H109" t="str">
            <v>cum</v>
          </cell>
          <cell r="I109">
            <v>95</v>
          </cell>
        </row>
        <row r="110">
          <cell r="B110">
            <v>555</v>
          </cell>
          <cell r="D110" t="str">
            <v>a</v>
          </cell>
          <cell r="F110" t="str">
            <v>250 mm dia</v>
          </cell>
          <cell r="G110">
            <v>1</v>
          </cell>
          <cell r="H110" t="str">
            <v>rmt</v>
          </cell>
          <cell r="I110">
            <v>8</v>
          </cell>
        </row>
        <row r="111">
          <cell r="B111">
            <v>556</v>
          </cell>
          <cell r="D111" t="str">
            <v>b</v>
          </cell>
          <cell r="F111" t="str">
            <v>300 mm dia</v>
          </cell>
          <cell r="G111">
            <v>1</v>
          </cell>
          <cell r="H111" t="str">
            <v>rmt</v>
          </cell>
          <cell r="I111">
            <v>11</v>
          </cell>
        </row>
        <row r="112">
          <cell r="B112">
            <v>557</v>
          </cell>
          <cell r="D112" t="str">
            <v>c</v>
          </cell>
          <cell r="F112" t="str">
            <v>450 mm dia</v>
          </cell>
          <cell r="G112">
            <v>1</v>
          </cell>
          <cell r="H112" t="str">
            <v>rmt</v>
          </cell>
          <cell r="I112">
            <v>15</v>
          </cell>
        </row>
        <row r="113">
          <cell r="B113">
            <v>558</v>
          </cell>
          <cell r="D113" t="str">
            <v>d</v>
          </cell>
          <cell r="F113" t="str">
            <v>600 mm dia</v>
          </cell>
          <cell r="G113">
            <v>1</v>
          </cell>
          <cell r="H113" t="str">
            <v>rmt</v>
          </cell>
          <cell r="I113">
            <v>25</v>
          </cell>
        </row>
        <row r="114">
          <cell r="B114">
            <v>559</v>
          </cell>
          <cell r="D114" t="str">
            <v>e</v>
          </cell>
          <cell r="F114" t="str">
            <v>750 mm dia</v>
          </cell>
          <cell r="G114">
            <v>1</v>
          </cell>
          <cell r="H114" t="str">
            <v>rmt</v>
          </cell>
          <cell r="I114">
            <v>30</v>
          </cell>
        </row>
        <row r="115">
          <cell r="B115">
            <v>560</v>
          </cell>
          <cell r="D115" t="str">
            <v>f</v>
          </cell>
          <cell r="F115" t="str">
            <v>800 mm dia</v>
          </cell>
          <cell r="G115">
            <v>1</v>
          </cell>
          <cell r="H115" t="str">
            <v>rmt</v>
          </cell>
          <cell r="I115">
            <v>35</v>
          </cell>
        </row>
        <row r="116">
          <cell r="B116">
            <v>561</v>
          </cell>
          <cell r="D116" t="str">
            <v>g</v>
          </cell>
          <cell r="F116" t="str">
            <v>1000 mm dia</v>
          </cell>
          <cell r="G116">
            <v>1</v>
          </cell>
          <cell r="H116" t="str">
            <v>rmt</v>
          </cell>
          <cell r="I116">
            <v>40</v>
          </cell>
        </row>
        <row r="117">
          <cell r="B117">
            <v>562</v>
          </cell>
          <cell r="D117" t="str">
            <v>h</v>
          </cell>
          <cell r="F117" t="str">
            <v>1220 mm dia</v>
          </cell>
          <cell r="G117">
            <v>1</v>
          </cell>
          <cell r="H117" t="str">
            <v>rmt</v>
          </cell>
          <cell r="I117">
            <v>50</v>
          </cell>
        </row>
        <row r="118">
          <cell r="B118">
            <v>563</v>
          </cell>
          <cell r="D118" t="str">
            <v>a</v>
          </cell>
          <cell r="F118" t="str">
            <v>40 mm</v>
          </cell>
          <cell r="G118">
            <v>1</v>
          </cell>
          <cell r="H118" t="str">
            <v>sqm</v>
          </cell>
          <cell r="I118">
            <v>29</v>
          </cell>
        </row>
        <row r="119">
          <cell r="B119">
            <v>564</v>
          </cell>
          <cell r="D119" t="str">
            <v>b</v>
          </cell>
          <cell r="F119" t="str">
            <v>50 mm</v>
          </cell>
          <cell r="G119">
            <v>1</v>
          </cell>
          <cell r="H119" t="str">
            <v>sqm</v>
          </cell>
          <cell r="I119">
            <v>31</v>
          </cell>
        </row>
        <row r="120">
          <cell r="B120">
            <v>565</v>
          </cell>
          <cell r="D120" t="str">
            <v>c</v>
          </cell>
          <cell r="F120" t="str">
            <v>75 mm</v>
          </cell>
          <cell r="G120">
            <v>1</v>
          </cell>
          <cell r="H120" t="str">
            <v>sqm</v>
          </cell>
          <cell r="I120">
            <v>34</v>
          </cell>
        </row>
        <row r="121">
          <cell r="B121">
            <v>566</v>
          </cell>
          <cell r="D121" t="str">
            <v>d</v>
          </cell>
          <cell r="F121" t="str">
            <v>100 mm</v>
          </cell>
          <cell r="G121">
            <v>1</v>
          </cell>
          <cell r="H121" t="str">
            <v>sqm</v>
          </cell>
          <cell r="I121">
            <v>36</v>
          </cell>
        </row>
        <row r="122">
          <cell r="B122">
            <v>570</v>
          </cell>
          <cell r="C122">
            <v>52</v>
          </cell>
          <cell r="F122" t="str">
            <v>Picking 50mm to 100mm old metalled surface and sectioning</v>
          </cell>
          <cell r="G122">
            <v>10</v>
          </cell>
          <cell r="H122" t="str">
            <v>sqm</v>
          </cell>
          <cell r="I122">
            <v>10</v>
          </cell>
        </row>
        <row r="123">
          <cell r="B123">
            <v>571</v>
          </cell>
          <cell r="C123">
            <v>53</v>
          </cell>
          <cell r="F123" t="str">
            <v>Picking gravelled surface 25mm deep and levelling and sectioning</v>
          </cell>
          <cell r="G123">
            <v>10</v>
          </cell>
          <cell r="H123" t="str">
            <v>sqm</v>
          </cell>
          <cell r="I123">
            <v>2.5</v>
          </cell>
        </row>
        <row r="124">
          <cell r="B124">
            <v>572</v>
          </cell>
          <cell r="C124">
            <v>54</v>
          </cell>
          <cell r="F124" t="str">
            <v>Picking existing BT survace and removal of chips</v>
          </cell>
          <cell r="G124">
            <v>10</v>
          </cell>
          <cell r="H124" t="str">
            <v>sqm</v>
          </cell>
          <cell r="I124">
            <v>9.5</v>
          </cell>
        </row>
      </sheetData>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mpRoaddam"/>
      <sheetName val="rdamdata"/>
      <sheetName val="CDdata (2)"/>
      <sheetName val="1v600stone"/>
      <sheetName val="2v900stone"/>
      <sheetName val="3v900stone"/>
      <sheetName val="CDdata"/>
      <sheetName val="F7hp600"/>
      <sheetName val="1v900"/>
      <sheetName val="cwaydata (2)"/>
      <sheetName val="LLCWay"/>
      <sheetName val="1v900stone"/>
      <sheetName val="lead-st"/>
      <sheetName val="CDdata (3)"/>
      <sheetName val="F7hp1v900"/>
      <sheetName val="F7hp2v900"/>
      <sheetName val="F7hp3v900"/>
      <sheetName val="Hydra"/>
      <sheetName val="Sheet2"/>
      <sheetName val="r"/>
      <sheetName val="data"/>
      <sheetName val="m"/>
      <sheetName val="Labour"/>
      <sheetName val="Material"/>
      <sheetName val="Plant &amp;  Machinery"/>
    </sheetNames>
    <sheetDataSet>
      <sheetData sheetId="0"/>
      <sheetData sheetId="1">
        <row r="6">
          <cell r="J6">
            <v>336.1</v>
          </cell>
        </row>
        <row r="7">
          <cell r="J7">
            <v>640.6</v>
          </cell>
        </row>
        <row r="8">
          <cell r="J8">
            <v>528.1</v>
          </cell>
        </row>
        <row r="9">
          <cell r="J9">
            <v>181.1</v>
          </cell>
        </row>
        <row r="10">
          <cell r="J10">
            <v>226.1</v>
          </cell>
        </row>
        <row r="11">
          <cell r="J11">
            <v>90.1</v>
          </cell>
        </row>
        <row r="12">
          <cell r="J12">
            <v>94.4</v>
          </cell>
        </row>
      </sheetData>
      <sheetData sheetId="2"/>
      <sheetData sheetId="3"/>
      <sheetData sheetId="4"/>
      <sheetData sheetId="5"/>
      <sheetData sheetId="6"/>
      <sheetData sheetId="7"/>
      <sheetData sheetId="8"/>
      <sheetData sheetId="9"/>
      <sheetData sheetId="10"/>
      <sheetData sheetId="11"/>
      <sheetData sheetId="12">
        <row r="7">
          <cell r="L7">
            <v>470</v>
          </cell>
        </row>
        <row r="8">
          <cell r="L8">
            <v>774.5</v>
          </cell>
        </row>
        <row r="9">
          <cell r="L9">
            <v>662</v>
          </cell>
        </row>
        <row r="10">
          <cell r="L10">
            <v>252.79999999999998</v>
          </cell>
        </row>
        <row r="11">
          <cell r="L11">
            <v>315</v>
          </cell>
        </row>
        <row r="12">
          <cell r="L12">
            <v>360</v>
          </cell>
        </row>
        <row r="13">
          <cell r="L13">
            <v>162.1</v>
          </cell>
        </row>
      </sheetData>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abstract"/>
      <sheetName val="detailed"/>
      <sheetName val="btrates"/>
      <sheetName val="cost"/>
      <sheetName val="thick"/>
      <sheetName val="Leadcost"/>
      <sheetName val="leads"/>
      <sheetName val="data"/>
      <sheetName val="hp900"/>
      <sheetName val="CDdata (2)"/>
      <sheetName val="1v900"/>
      <sheetName val="2v900"/>
      <sheetName val="3v900"/>
      <sheetName val="impRdam"/>
      <sheetName val="lchart"/>
      <sheetName val="lchart1"/>
      <sheetName val="rdamdata"/>
      <sheetName val="lead-st"/>
      <sheetName val="Material"/>
      <sheetName val="Works"/>
      <sheetName val="RMR"/>
      <sheetName val="General"/>
      <sheetName val="CDdata_(2)"/>
      <sheetName val="Sheet1"/>
      <sheetName val="Lead"/>
      <sheetName val="Materials"/>
      <sheetName val="Data "/>
      <sheetName val="Retaing"/>
      <sheetName val="Abstract(F6)"/>
      <sheetName val="CDdata_(2)1"/>
      <sheetName val="bom"/>
      <sheetName val="Labour"/>
      <sheetName val="CDdata_(2)5"/>
      <sheetName val="Data_2"/>
      <sheetName val="CDdata_(2)3"/>
      <sheetName val="CDdata_(2)2"/>
      <sheetName val="Data_"/>
      <sheetName val="CDdata_(2)4"/>
      <sheetName val="Data_1"/>
      <sheetName val="detls"/>
      <sheetName val="r"/>
      <sheetName val="final abstract"/>
      <sheetName val="Plant &amp;  Machinery"/>
      <sheetName val="Bridge Data 2005-06"/>
      <sheetName val="C-data"/>
      <sheetName val="t_prsr"/>
      <sheetName val="id"/>
      <sheetName val="wh"/>
      <sheetName val="EDWise"/>
      <sheetName val="Design"/>
      <sheetName val="HDPE"/>
      <sheetName val="pvc"/>
      <sheetName val="pvc_basic"/>
      <sheetName val="Fee Rate Summary"/>
      <sheetName val="civ data"/>
      <sheetName val="DI"/>
      <sheetName val="TOP SLAB-beams"/>
      <sheetName val="Rate Analysis"/>
      <sheetName val="Common "/>
      <sheetName val="Usage"/>
      <sheetName val="MRATES"/>
      <sheetName val="Specification report"/>
      <sheetName val="v"/>
      <sheetName val="GN_ST_10"/>
      <sheetName val="PRECAST lightconc_II"/>
      <sheetName val="Newabstract"/>
      <sheetName val="Datas"/>
      <sheetName val=" Brickwork Manhole "/>
      <sheetName val=" Estimate"/>
      <sheetName val="Specification"/>
      <sheetName val="DATA-BASE"/>
      <sheetName val="DATA-ABSTRACT"/>
      <sheetName val="Estimate"/>
      <sheetName val="Levels"/>
      <sheetName val="Road Detail Est."/>
      <sheetName val="Road data"/>
      <sheetName val="BALAN1"/>
      <sheetName val="Voucher"/>
      <sheetName val="Abs"/>
      <sheetName val="maya"/>
      <sheetName val="Main sheet"/>
      <sheetName val="ci"/>
      <sheetName val="civil-works"/>
      <sheetName val="sg-clay(d)"/>
      <sheetName val="DATA_PRG"/>
      <sheetName val="Rates"/>
      <sheetName val="data.f8.btr"/>
      <sheetName val="Lead2021-22"/>
      <sheetName val="SPT vs PHI"/>
      <sheetName val="CDdata_(2)6"/>
      <sheetName val="Data_3"/>
      <sheetName val="Plant_&amp;__Machinery"/>
      <sheetName val="Bridge_Data_2005-06"/>
      <sheetName val="final_abstract"/>
      <sheetName val="Specification_report"/>
      <sheetName val="Fee_Rate_Summary"/>
      <sheetName val="Rate_Analysis"/>
      <sheetName val="hdpe_basic"/>
      <sheetName val="Cem Date"/>
      <sheetName val="BTR"/>
      <sheetName val="Line"/>
      <sheetName val="mlead"/>
      <sheetName val="abs road"/>
      <sheetName val="road est"/>
      <sheetName val="MRoad data"/>
      <sheetName val="Background"/>
      <sheetName val="Material "/>
      <sheetName val="ANALYSIS"/>
      <sheetName val="wh_data"/>
      <sheetName val="wh_data_R"/>
      <sheetName val="CPHEEO"/>
      <sheetName val="input"/>
      <sheetName val="other rates"/>
      <sheetName val="data existing_do not delete"/>
      <sheetName val="ABS.C.D."/>
      <sheetName val="m"/>
      <sheetName val="CLEAR OVER FALL DROP"/>
      <sheetName val="Sheet2"/>
      <sheetName val="Sanction dump"/>
      <sheetName val="Boq"/>
      <sheetName val="GF SB Ok "/>
      <sheetName val="p&amp;m"/>
      <sheetName val="W.ESTIMATE"/>
      <sheetName val="Road FURNITURE"/>
      <sheetName val="Gen Abst"/>
      <sheetName val="quarry"/>
      <sheetName val="MTC-estimate"/>
      <sheetName val="Gen Abs"/>
      <sheetName val="#REF"/>
      <sheetName val="Det Est"/>
      <sheetName val="estt"/>
      <sheetName val="lead chart"/>
      <sheetName val="3Shops_Abstract"/>
      <sheetName val="CivilSSR"/>
      <sheetName val="Det esti (2)"/>
      <sheetName val="white swan"/>
      <sheetName val="Black swan"/>
      <sheetName val="1"/>
      <sheetName val="windows"/>
      <sheetName val=" Doors flush &amp; Window"/>
      <sheetName val="Ele data "/>
      <sheetName val="Sanitary&amp;water supply DATA "/>
      <sheetName val="seing"/>
      <sheetName val="0000"/>
      <sheetName val="Start"/>
      <sheetName val="1. Add"/>
      <sheetName val="2. Fill"/>
      <sheetName val="3. Split"/>
      <sheetName val="4. Transpose"/>
      <sheetName val="5. Sort &amp; filter"/>
      <sheetName val="6. Tables"/>
      <sheetName val="7. Drop-downs"/>
      <sheetName val="8. Analyze"/>
      <sheetName val="9. Charts"/>
      <sheetName val="10. PivotTables"/>
      <sheetName val="Learn more"/>
      <sheetName val="Cover Page"/>
      <sheetName val="Sp. Rep."/>
      <sheetName val="Sp.Rep.2"/>
      <sheetName val="CC est 3.00 lakhs"/>
      <sheetName val="Drain est"/>
      <sheetName val="Input Sheet 3.00 L"/>
      <sheetName val="Sp. Rep. (wrk dne)"/>
      <sheetName val="CC est 80+20 (work done)"/>
      <sheetName val="CC est 80+20"/>
      <sheetName val="Input Sheet 80+20"/>
      <sheetName val="comp report"/>
      <sheetName val="CC Road data"/>
      <sheetName val="Drain DATA"/>
      <sheetName val="Sheet11"/>
      <sheetName val="Conveyance"/>
      <sheetName val="Sp. Rep. (2)"/>
      <sheetName val="Work done"/>
      <sheetName val="Completion"/>
      <sheetName val="Conv"/>
      <sheetName val="New lead2"/>
      <sheetName val="CD-DAta"/>
      <sheetName val="Base Course "/>
      <sheetName val="Sheet3"/>
      <sheetName val="Sheet5"/>
      <sheetName val="Sheet18"/>
      <sheetName val="Sheet19"/>
      <sheetName val="Input Data"/>
      <sheetName val="0000000000000"/>
      <sheetName val="WS SSR"/>
      <sheetName val="Miscellaneous"/>
      <sheetName val="Road_All"/>
      <sheetName val="data-WC"/>
      <sheetName val="Lead (Final)"/>
      <sheetName val="clvrt_data"/>
      <sheetName val="Steel"/>
      <sheetName val="Elec data"/>
      <sheetName val="Comp"/>
      <sheetName val="DATA 2021-22"/>
      <sheetName val="Staff Civil o&amp;m draft policy"/>
      <sheetName val="SSR-rates"/>
      <sheetName val="R_Det"/>
      <sheetName val="capacity-ohsrs"/>
      <sheetName val="Abs_CD_2"/>
      <sheetName val="coverpage"/>
      <sheetName val="ECV"/>
      <sheetName val="BLK3"/>
      <sheetName val="BLK2"/>
      <sheetName val="E &amp; R"/>
      <sheetName val="radar"/>
      <sheetName val="UG"/>
      <sheetName val="basdat-f"/>
      <sheetName val="Sub -  Analysis"/>
      <sheetName val="Labour rates"/>
      <sheetName val="not req 3"/>
      <sheetName val="HDPE-pipe-rates"/>
      <sheetName val="pvc-pipe-rates"/>
      <sheetName val="Iocount"/>
      <sheetName val="mas_hab"/>
      <sheetName val="c.d.abs.est."/>
      <sheetName val="Summary"/>
      <sheetName val="Labour &amp; Plant"/>
      <sheetName val="Prjt"/>
      <sheetName val="Nspt-smp-final-ORIGINAL"/>
      <sheetName val="Valves"/>
      <sheetName val="MS Rates"/>
      <sheetName val="boredetails"/>
      <sheetName val="RAFT"/>
      <sheetName val="Proforma -II "/>
      <sheetName val="1V800"/>
      <sheetName val="l"/>
      <sheetName val="Work_sheet"/>
      <sheetName val="SUMP1420KL@HW"/>
      <sheetName val="02"/>
      <sheetName val="03"/>
      <sheetName val="04"/>
      <sheetName val="05"/>
      <sheetName val="hdpe weights"/>
      <sheetName val="PVC weights"/>
      <sheetName val="index"/>
      <sheetName val="PRELIM5"/>
      <sheetName val="m1"/>
      <sheetName val="AV-HDPE"/>
      <sheetName val="Di_gate-HDPE"/>
      <sheetName val="aug,02"/>
      <sheetName val="lead statement"/>
      <sheetName val="detail'02"/>
      <sheetName val="ewst"/>
      <sheetName val="Speci"/>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B1">
            <v>34</v>
          </cell>
        </row>
        <row r="7">
          <cell r="H7">
            <v>48</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sheetData sheetId="38" refreshError="1"/>
      <sheetData sheetId="39"/>
      <sheetData sheetId="40" refreshError="1"/>
      <sheetData sheetId="41" refreshError="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sheetData sheetId="58"/>
      <sheetData sheetId="59" refreshError="1"/>
      <sheetData sheetId="60" refreshError="1"/>
      <sheetData sheetId="61" refreshError="1"/>
      <sheetData sheetId="62" refreshError="1"/>
      <sheetData sheetId="63" refreshError="1"/>
      <sheetData sheetId="64" refreshError="1"/>
      <sheetData sheetId="65"/>
      <sheetData sheetId="66" refreshError="1"/>
      <sheetData sheetId="67" refreshError="1"/>
      <sheetData sheetId="68" refreshError="1"/>
      <sheetData sheetId="69" refreshError="1"/>
      <sheetData sheetId="70"/>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abstract"/>
      <sheetName val="detailed"/>
      <sheetName val="cdAbst"/>
      <sheetName val="cost"/>
      <sheetName val="data"/>
      <sheetName val="hp900"/>
      <sheetName val="CDdata (2)"/>
      <sheetName val="1v900"/>
      <sheetName val="2v900"/>
      <sheetName val="3v900"/>
      <sheetName val="impRdam"/>
      <sheetName val="CDdata"/>
      <sheetName val="lchart"/>
      <sheetName val="keymap"/>
      <sheetName val="LS"/>
      <sheetName val="CS"/>
      <sheetName val="leads"/>
      <sheetName val="Labour"/>
      <sheetName val="Material"/>
      <sheetName val="Plant &amp;  Machinery"/>
      <sheetName val="CDdata_(2)"/>
      <sheetName val="Plant_&amp;__Machinery"/>
      <sheetName val="r"/>
      <sheetName val="Sheet1"/>
      <sheetName val="MRATES"/>
      <sheetName val="rdamdata"/>
      <sheetName val="Devider(CC)"/>
      <sheetName val="Devider (CRS)"/>
      <sheetName val="data-Parks-new"/>
      <sheetName val="C-Mat-Gen-"/>
      <sheetName val="Data "/>
      <sheetName val="Devider (CRS) final"/>
      <sheetName val="GA"/>
      <sheetName val="Single Devider"/>
      <sheetName val="sand"/>
      <sheetName val="stone"/>
      <sheetName val="v"/>
      <sheetName val="Rates SSR 2008-09"/>
      <sheetName val="final abstract"/>
      <sheetName val="0000"/>
      <sheetName val="Start"/>
      <sheetName val="1. Add"/>
      <sheetName val="2. Fill"/>
      <sheetName val="3. Split"/>
      <sheetName val="4. Transpose"/>
      <sheetName val="5. Sort &amp; filter"/>
      <sheetName val="6. Tables"/>
      <sheetName val="7. Drop-downs"/>
      <sheetName val="8. Analyze"/>
      <sheetName val="9. Charts"/>
      <sheetName val="10. PivotTables"/>
      <sheetName val="Learn more"/>
      <sheetName val="Cover Page"/>
      <sheetName val="Sheet2"/>
      <sheetName val="Sp. Rep."/>
      <sheetName val="Sp.Rep.2"/>
      <sheetName val="CC est 3.00 lakhs"/>
      <sheetName val="Drain est"/>
      <sheetName val="Input Sheet 3.00 L"/>
      <sheetName val="Sp. Rep. (wrk dne)"/>
      <sheetName val="CC est 80+20 (work done)"/>
      <sheetName val="CC est 80+20"/>
      <sheetName val="Input Sheet 80+20"/>
      <sheetName val="comp report"/>
      <sheetName val="CC Road data"/>
      <sheetName val="Drain DATA"/>
      <sheetName val="Lead"/>
      <sheetName val="Sheet11"/>
      <sheetName val="Conveyance"/>
      <sheetName val="Sp. Rep. (2)"/>
      <sheetName val="Work done"/>
      <sheetName val="Completion"/>
      <sheetName val="Conv"/>
      <sheetName val="New lead2"/>
      <sheetName val="CD-DAta"/>
      <sheetName val="Base Course "/>
      <sheetName val="Sheet3"/>
      <sheetName val="Sheet5"/>
      <sheetName val="Sheet18"/>
      <sheetName val="Sheet19"/>
      <sheetName val="DATA_PRG"/>
      <sheetName val="Quarry"/>
      <sheetName val="RMR"/>
      <sheetName val="Line"/>
      <sheetName val="BTR"/>
      <sheetName val="CRUST"/>
      <sheetName val="QDTS"/>
      <sheetName val="Rates"/>
      <sheetName val="Road data"/>
      <sheetName val="CDdata_(2)1"/>
      <sheetName val="Plant_&amp;__Machinery1"/>
      <sheetName val="CDdata_(2)2"/>
      <sheetName val="Plant_&amp;__Machinery2"/>
      <sheetName val="coverpage"/>
      <sheetName val="Rd.Est"/>
      <sheetName val="Works"/>
      <sheetName val="General"/>
      <sheetName val="HDPE"/>
      <sheetName val="DI"/>
      <sheetName val="pvc"/>
      <sheetName val="Convey"/>
      <sheetName val="C.D.Abs.Est."/>
      <sheetName val="Rates2"/>
      <sheetName val="SC Cost FEB 03"/>
      <sheetName val="m"/>
      <sheetName val="pvc_basic"/>
      <sheetName val="input"/>
      <sheetName val="Estt"/>
      <sheetName val="Staff Acco."/>
      <sheetName val="BALAN1"/>
      <sheetName val="mlead"/>
      <sheetName val="abs road"/>
      <sheetName val="Abs_CD_2"/>
      <sheetName val="road est"/>
      <sheetName val="ECV"/>
      <sheetName val="road detail est."/>
      <sheetName val="hdpe_basic"/>
      <sheetName val="Abs"/>
      <sheetName val="bom"/>
      <sheetName val="wh_data"/>
      <sheetName val="CPHEEO"/>
      <sheetName val="wh_data_R"/>
      <sheetName val="MRoad data"/>
      <sheetName val="lead-st"/>
      <sheetName val="not req 3"/>
      <sheetName val="BLK2"/>
      <sheetName val="BLK3"/>
      <sheetName val="E &amp; R"/>
      <sheetName val="radar"/>
      <sheetName val="UG"/>
      <sheetName val="Rates_SSR_2008-09"/>
      <sheetName val="final_abstract"/>
      <sheetName val="Devider_(CRS)"/>
      <sheetName val="Data_"/>
      <sheetName val="Devider_(CRS)_final"/>
      <sheetName val="Single_Devider"/>
      <sheetName val="Road_data"/>
      <sheetName val="TS memo"/>
      <sheetName val="DATA-BASE"/>
      <sheetName val="DATA-ABSTRACT"/>
      <sheetName val="detls"/>
      <sheetName val="Levels"/>
      <sheetName val="PS1"/>
      <sheetName val="cert"/>
      <sheetName val="Lead statement ss5"/>
      <sheetName val="maya"/>
      <sheetName val="Iocount"/>
      <sheetName val="int-Dia"/>
      <sheetName val="habs-list"/>
      <sheetName val="nodes"/>
      <sheetName val="Sheet1 (2)"/>
      <sheetName val="Wordsdata"/>
      <sheetName val="Gen_Abs"/>
      <sheetName val="GT DUMP"/>
      <sheetName val="sancdump"/>
      <sheetName val="GZL"/>
      <sheetName val="hdpe weights"/>
      <sheetName val="PVC weights"/>
      <sheetName val="index"/>
      <sheetName val="Usage"/>
      <sheetName val="int-Dia-hdpe"/>
      <sheetName val="int-Dia-pvc"/>
      <sheetName val="segments-details"/>
      <sheetName val="Specification report"/>
      <sheetName val="FORM7"/>
      <sheetName val="Data base"/>
      <sheetName val="l"/>
      <sheetName val="CDd!ta"/>
      <sheetName val="Suppl-data"/>
      <sheetName val="SUMP1420KL@HW"/>
      <sheetName val="3V 6mt "/>
      <sheetName val="3V 1000PC "/>
      <sheetName val="1V 3mt"/>
      <sheetName val="Road dam"/>
      <sheetName val="ewst"/>
      <sheetName val="Lead  RATES"/>
      <sheetName val="civ data"/>
      <sheetName val="clvrt_data"/>
      <sheetName val="Ins &amp; Bonds"/>
      <sheetName val="A-3.1"/>
      <sheetName val="Client req"/>
      <sheetName val="X-2"/>
      <sheetName val="C-data"/>
      <sheetName val="factors"/>
      <sheetName val="ESTIMATE"/>
      <sheetName val="t_prsr"/>
      <sheetName val="ssr-rates"/>
      <sheetName val="wh"/>
      <sheetName val="0000000000000"/>
      <sheetName val="Sub -  Analysis"/>
      <sheetName val="Labour rates"/>
      <sheetName val="Rate analysis"/>
      <sheetName val="RMR 2008-09"/>
      <sheetName val="VIP03"/>
      <sheetName val="VIP_02"/>
      <sheetName val="Summary"/>
      <sheetName val="Prjt"/>
      <sheetName val="Common "/>
      <sheetName val="app2"/>
      <sheetName val="road safety datas"/>
      <sheetName val="Below_Earth"/>
      <sheetName val="Fee Rate Summary"/>
      <sheetName val="87.Gazinagar"/>
      <sheetName val="HDPE-pipe-rates"/>
      <sheetName val="pvc-pipe-rates"/>
      <sheetName val="Nspt-smp-final-ORIGINAL"/>
      <sheetName val="Existing"/>
      <sheetName val="Material "/>
      <sheetName val="Labour &amp; Plant"/>
      <sheetName val="Design"/>
      <sheetName val="Spec"/>
      <sheetName val="Detail Est"/>
      <sheetName val="10KL OHSR"/>
      <sheetName val=" data sheet "/>
      <sheetName val="Rate"/>
      <sheetName val="sheet6"/>
      <sheetName val="work_sheet"/>
      <sheetName val="Y palem"/>
      <sheetName val="MDR"/>
      <sheetName val="Comparative Yerrupalem"/>
      <sheetName val="Comparative Madhira"/>
      <sheetName val="Comparative Bonakal"/>
      <sheetName val="SSR"/>
      <sheetName val="Earth work"/>
      <sheetName val="AC"/>
      <sheetName val="Bonakkal"/>
      <sheetName val="Wyra"/>
      <sheetName val="Comparative Abst"/>
      <sheetName val="Yer"/>
      <sheetName val="WATER-HAMMER"/>
      <sheetName val="m1"/>
      <sheetName val="pop"/>
      <sheetName val="R_Det"/>
      <sheetName val="data existing_do not delet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row r="3">
          <cell r="A3" t="str">
            <v>Sno</v>
          </cell>
          <cell r="B3" t="str">
            <v>Lead</v>
          </cell>
          <cell r="C3">
            <v>0</v>
          </cell>
          <cell r="D3" t="str">
            <v>Earth</v>
          </cell>
          <cell r="E3" t="str">
            <v>Metal</v>
          </cell>
        </row>
        <row r="4">
          <cell r="A4">
            <v>1</v>
          </cell>
          <cell r="B4">
            <v>100</v>
          </cell>
          <cell r="C4" t="str">
            <v>m</v>
          </cell>
          <cell r="D4">
            <v>16</v>
          </cell>
        </row>
        <row r="5">
          <cell r="A5">
            <v>2</v>
          </cell>
          <cell r="B5">
            <v>200</v>
          </cell>
          <cell r="C5" t="str">
            <v>m</v>
          </cell>
          <cell r="D5">
            <v>25</v>
          </cell>
        </row>
        <row r="6">
          <cell r="A6">
            <v>3</v>
          </cell>
          <cell r="B6">
            <v>300</v>
          </cell>
          <cell r="C6" t="str">
            <v>m</v>
          </cell>
          <cell r="D6">
            <v>33</v>
          </cell>
        </row>
        <row r="7">
          <cell r="A7">
            <v>4</v>
          </cell>
          <cell r="B7">
            <v>400</v>
          </cell>
          <cell r="C7" t="str">
            <v>m</v>
          </cell>
          <cell r="D7">
            <v>45</v>
          </cell>
        </row>
        <row r="8">
          <cell r="A8">
            <v>5</v>
          </cell>
          <cell r="B8">
            <v>500</v>
          </cell>
          <cell r="C8" t="str">
            <v>m</v>
          </cell>
          <cell r="D8">
            <v>56</v>
          </cell>
          <cell r="E8">
            <v>64</v>
          </cell>
        </row>
        <row r="9">
          <cell r="A9">
            <v>6</v>
          </cell>
          <cell r="B9">
            <v>1</v>
          </cell>
          <cell r="C9" t="str">
            <v>KM</v>
          </cell>
          <cell r="D9">
            <v>58</v>
          </cell>
          <cell r="E9">
            <v>67</v>
          </cell>
        </row>
        <row r="10">
          <cell r="A10">
            <v>7</v>
          </cell>
          <cell r="B10">
            <v>2</v>
          </cell>
          <cell r="C10" t="str">
            <v>KM</v>
          </cell>
          <cell r="D10">
            <v>61</v>
          </cell>
          <cell r="E10">
            <v>69</v>
          </cell>
        </row>
        <row r="11">
          <cell r="A11">
            <v>8</v>
          </cell>
          <cell r="B11">
            <v>3</v>
          </cell>
          <cell r="C11" t="str">
            <v>KM</v>
          </cell>
          <cell r="D11">
            <v>64</v>
          </cell>
          <cell r="E11">
            <v>72</v>
          </cell>
        </row>
        <row r="12">
          <cell r="A12">
            <v>9</v>
          </cell>
          <cell r="B12">
            <v>4</v>
          </cell>
          <cell r="C12" t="str">
            <v>KM</v>
          </cell>
          <cell r="D12">
            <v>67</v>
          </cell>
          <cell r="E12">
            <v>75</v>
          </cell>
        </row>
        <row r="13">
          <cell r="A13">
            <v>10</v>
          </cell>
          <cell r="B13">
            <v>5</v>
          </cell>
          <cell r="C13" t="str">
            <v>KM</v>
          </cell>
          <cell r="D13">
            <v>70</v>
          </cell>
          <cell r="E13">
            <v>78</v>
          </cell>
        </row>
        <row r="14">
          <cell r="A14">
            <v>11</v>
          </cell>
          <cell r="B14">
            <v>6</v>
          </cell>
          <cell r="C14" t="str">
            <v>KM</v>
          </cell>
          <cell r="D14">
            <v>72</v>
          </cell>
          <cell r="E14">
            <v>82</v>
          </cell>
        </row>
        <row r="15">
          <cell r="A15">
            <v>12</v>
          </cell>
          <cell r="B15">
            <v>7</v>
          </cell>
          <cell r="C15" t="str">
            <v>KM</v>
          </cell>
          <cell r="D15">
            <v>76</v>
          </cell>
          <cell r="E15">
            <v>84</v>
          </cell>
        </row>
        <row r="16">
          <cell r="A16">
            <v>13</v>
          </cell>
          <cell r="B16">
            <v>8</v>
          </cell>
          <cell r="C16" t="str">
            <v>KM</v>
          </cell>
          <cell r="D16">
            <v>79</v>
          </cell>
          <cell r="E16">
            <v>86</v>
          </cell>
        </row>
        <row r="17">
          <cell r="A17">
            <v>14</v>
          </cell>
          <cell r="B17">
            <v>9</v>
          </cell>
          <cell r="C17" t="str">
            <v>KM</v>
          </cell>
          <cell r="D17">
            <v>82</v>
          </cell>
          <cell r="E17">
            <v>90</v>
          </cell>
        </row>
        <row r="18">
          <cell r="A18">
            <v>15</v>
          </cell>
          <cell r="B18">
            <v>10</v>
          </cell>
          <cell r="C18" t="str">
            <v>KM</v>
          </cell>
          <cell r="D18">
            <v>85</v>
          </cell>
          <cell r="E18">
            <v>92</v>
          </cell>
        </row>
        <row r="19">
          <cell r="A19">
            <v>16</v>
          </cell>
          <cell r="B19">
            <v>11</v>
          </cell>
          <cell r="C19" t="str">
            <v>KM</v>
          </cell>
          <cell r="D19">
            <v>89</v>
          </cell>
          <cell r="E19">
            <v>95</v>
          </cell>
        </row>
        <row r="20">
          <cell r="A20">
            <v>17</v>
          </cell>
          <cell r="B20">
            <v>12</v>
          </cell>
          <cell r="C20" t="str">
            <v>KM</v>
          </cell>
          <cell r="D20">
            <v>91</v>
          </cell>
          <cell r="E20">
            <v>99</v>
          </cell>
        </row>
        <row r="21">
          <cell r="A21">
            <v>18</v>
          </cell>
          <cell r="B21">
            <v>13</v>
          </cell>
          <cell r="C21" t="str">
            <v>KM</v>
          </cell>
          <cell r="D21">
            <v>94</v>
          </cell>
          <cell r="E21">
            <v>102</v>
          </cell>
        </row>
        <row r="22">
          <cell r="A22">
            <v>19</v>
          </cell>
          <cell r="B22">
            <v>14</v>
          </cell>
          <cell r="C22" t="str">
            <v>KM</v>
          </cell>
          <cell r="D22">
            <v>97</v>
          </cell>
          <cell r="E22">
            <v>105</v>
          </cell>
        </row>
        <row r="23">
          <cell r="A23">
            <v>20</v>
          </cell>
          <cell r="B23">
            <v>15</v>
          </cell>
          <cell r="C23" t="str">
            <v>KM</v>
          </cell>
          <cell r="D23">
            <v>100</v>
          </cell>
          <cell r="E23">
            <v>107</v>
          </cell>
        </row>
        <row r="24">
          <cell r="A24">
            <v>21</v>
          </cell>
          <cell r="B24">
            <v>16</v>
          </cell>
          <cell r="C24" t="str">
            <v>KM</v>
          </cell>
          <cell r="D24">
            <v>102</v>
          </cell>
          <cell r="E24">
            <v>110</v>
          </cell>
        </row>
        <row r="25">
          <cell r="A25">
            <v>22</v>
          </cell>
          <cell r="B25">
            <v>17</v>
          </cell>
          <cell r="C25" t="str">
            <v>KM</v>
          </cell>
          <cell r="D25">
            <v>106</v>
          </cell>
          <cell r="E25">
            <v>113</v>
          </cell>
        </row>
        <row r="26">
          <cell r="A26">
            <v>23</v>
          </cell>
          <cell r="B26">
            <v>18</v>
          </cell>
          <cell r="C26" t="str">
            <v>KM</v>
          </cell>
          <cell r="D26">
            <v>109</v>
          </cell>
          <cell r="E26">
            <v>116</v>
          </cell>
        </row>
        <row r="27">
          <cell r="A27">
            <v>24</v>
          </cell>
          <cell r="B27">
            <v>19</v>
          </cell>
          <cell r="C27" t="str">
            <v>KM</v>
          </cell>
          <cell r="D27">
            <v>112</v>
          </cell>
          <cell r="E27">
            <v>118</v>
          </cell>
        </row>
        <row r="28">
          <cell r="A28">
            <v>25</v>
          </cell>
          <cell r="B28">
            <v>20</v>
          </cell>
          <cell r="C28" t="str">
            <v>KM</v>
          </cell>
          <cell r="D28">
            <v>115</v>
          </cell>
          <cell r="E28">
            <v>122</v>
          </cell>
        </row>
        <row r="29">
          <cell r="A29">
            <v>26</v>
          </cell>
          <cell r="B29">
            <v>21</v>
          </cell>
          <cell r="C29" t="str">
            <v>KM</v>
          </cell>
          <cell r="D29">
            <v>117.5</v>
          </cell>
          <cell r="E29">
            <v>125</v>
          </cell>
        </row>
        <row r="30">
          <cell r="A30">
            <v>27</v>
          </cell>
          <cell r="B30">
            <v>22</v>
          </cell>
          <cell r="C30" t="str">
            <v>KM</v>
          </cell>
          <cell r="D30">
            <v>120</v>
          </cell>
          <cell r="E30">
            <v>128</v>
          </cell>
        </row>
        <row r="31">
          <cell r="A31">
            <v>28</v>
          </cell>
          <cell r="B31">
            <v>23</v>
          </cell>
          <cell r="C31" t="str">
            <v>KM</v>
          </cell>
          <cell r="D31">
            <v>122.5</v>
          </cell>
          <cell r="E31">
            <v>131</v>
          </cell>
        </row>
        <row r="32">
          <cell r="A32">
            <v>29</v>
          </cell>
          <cell r="B32">
            <v>24</v>
          </cell>
          <cell r="C32" t="str">
            <v>KM</v>
          </cell>
          <cell r="D32">
            <v>125</v>
          </cell>
          <cell r="E32">
            <v>134</v>
          </cell>
        </row>
        <row r="33">
          <cell r="A33">
            <v>30</v>
          </cell>
          <cell r="B33">
            <v>25</v>
          </cell>
          <cell r="C33" t="str">
            <v>KM</v>
          </cell>
          <cell r="D33">
            <v>127.5</v>
          </cell>
          <cell r="E33">
            <v>137</v>
          </cell>
        </row>
        <row r="34">
          <cell r="A34">
            <v>31</v>
          </cell>
          <cell r="B34">
            <v>26</v>
          </cell>
          <cell r="C34" t="str">
            <v>KM</v>
          </cell>
          <cell r="D34">
            <v>130</v>
          </cell>
          <cell r="E34">
            <v>140</v>
          </cell>
        </row>
        <row r="35">
          <cell r="A35">
            <v>32</v>
          </cell>
          <cell r="B35">
            <v>27</v>
          </cell>
          <cell r="C35" t="str">
            <v>KM</v>
          </cell>
          <cell r="D35">
            <v>132.5</v>
          </cell>
          <cell r="E35">
            <v>143</v>
          </cell>
        </row>
        <row r="36">
          <cell r="A36">
            <v>33</v>
          </cell>
          <cell r="B36">
            <v>28</v>
          </cell>
          <cell r="C36" t="str">
            <v>KM</v>
          </cell>
          <cell r="D36">
            <v>135</v>
          </cell>
          <cell r="E36">
            <v>146</v>
          </cell>
        </row>
        <row r="37">
          <cell r="A37">
            <v>34</v>
          </cell>
          <cell r="B37">
            <v>29</v>
          </cell>
          <cell r="C37" t="str">
            <v>KM</v>
          </cell>
          <cell r="D37">
            <v>137.5</v>
          </cell>
          <cell r="E37">
            <v>149</v>
          </cell>
        </row>
        <row r="38">
          <cell r="A38">
            <v>35</v>
          </cell>
          <cell r="B38">
            <v>30</v>
          </cell>
          <cell r="C38" t="str">
            <v>KM</v>
          </cell>
          <cell r="D38">
            <v>140</v>
          </cell>
          <cell r="E38">
            <v>152</v>
          </cell>
        </row>
        <row r="39">
          <cell r="A39">
            <v>36</v>
          </cell>
          <cell r="B39">
            <v>31</v>
          </cell>
          <cell r="C39" t="str">
            <v>KM</v>
          </cell>
          <cell r="D39">
            <v>142.5</v>
          </cell>
          <cell r="E39">
            <v>155</v>
          </cell>
        </row>
        <row r="40">
          <cell r="A40">
            <v>37</v>
          </cell>
          <cell r="B40">
            <v>32</v>
          </cell>
          <cell r="C40" t="str">
            <v>KM</v>
          </cell>
          <cell r="D40">
            <v>145</v>
          </cell>
          <cell r="E40">
            <v>158</v>
          </cell>
        </row>
        <row r="41">
          <cell r="A41">
            <v>38</v>
          </cell>
          <cell r="B41">
            <v>33</v>
          </cell>
          <cell r="C41" t="str">
            <v>KM</v>
          </cell>
          <cell r="D41">
            <v>147.5</v>
          </cell>
          <cell r="E41">
            <v>161</v>
          </cell>
        </row>
        <row r="42">
          <cell r="A42">
            <v>39</v>
          </cell>
          <cell r="B42">
            <v>34</v>
          </cell>
          <cell r="C42" t="str">
            <v>KM</v>
          </cell>
          <cell r="D42">
            <v>150</v>
          </cell>
          <cell r="E42">
            <v>164</v>
          </cell>
        </row>
        <row r="43">
          <cell r="A43">
            <v>40</v>
          </cell>
          <cell r="B43">
            <v>35</v>
          </cell>
          <cell r="C43" t="str">
            <v>KM</v>
          </cell>
          <cell r="D43">
            <v>152.5</v>
          </cell>
          <cell r="E43">
            <v>167</v>
          </cell>
        </row>
        <row r="44">
          <cell r="A44">
            <v>41</v>
          </cell>
          <cell r="B44">
            <v>36</v>
          </cell>
          <cell r="C44" t="str">
            <v>KM</v>
          </cell>
          <cell r="D44">
            <v>155</v>
          </cell>
          <cell r="E44">
            <v>170</v>
          </cell>
        </row>
        <row r="45">
          <cell r="A45">
            <v>42</v>
          </cell>
          <cell r="B45">
            <v>37</v>
          </cell>
          <cell r="C45" t="str">
            <v>KM</v>
          </cell>
          <cell r="D45">
            <v>157.5</v>
          </cell>
          <cell r="E45">
            <v>173</v>
          </cell>
        </row>
        <row r="46">
          <cell r="A46">
            <v>43</v>
          </cell>
          <cell r="B46">
            <v>38</v>
          </cell>
          <cell r="C46" t="str">
            <v>KM</v>
          </cell>
          <cell r="D46">
            <v>160</v>
          </cell>
          <cell r="E46">
            <v>176</v>
          </cell>
        </row>
        <row r="47">
          <cell r="A47">
            <v>44</v>
          </cell>
          <cell r="B47">
            <v>39</v>
          </cell>
          <cell r="C47" t="str">
            <v>KM</v>
          </cell>
          <cell r="D47">
            <v>162.5</v>
          </cell>
          <cell r="E47">
            <v>179</v>
          </cell>
        </row>
        <row r="48">
          <cell r="A48">
            <v>45</v>
          </cell>
          <cell r="B48">
            <v>40</v>
          </cell>
          <cell r="C48" t="str">
            <v>KM</v>
          </cell>
          <cell r="D48">
            <v>165</v>
          </cell>
          <cell r="E48">
            <v>182</v>
          </cell>
        </row>
        <row r="49">
          <cell r="A49">
            <v>46</v>
          </cell>
          <cell r="B49">
            <v>41</v>
          </cell>
          <cell r="C49" t="str">
            <v>KM</v>
          </cell>
          <cell r="D49">
            <v>167.5</v>
          </cell>
          <cell r="E49">
            <v>185</v>
          </cell>
        </row>
        <row r="50">
          <cell r="A50">
            <v>47</v>
          </cell>
          <cell r="B50">
            <v>42</v>
          </cell>
          <cell r="C50" t="str">
            <v>KM</v>
          </cell>
          <cell r="D50">
            <v>170</v>
          </cell>
          <cell r="E50">
            <v>188</v>
          </cell>
        </row>
        <row r="51">
          <cell r="A51">
            <v>48</v>
          </cell>
          <cell r="B51">
            <v>43</v>
          </cell>
          <cell r="C51" t="str">
            <v>KM</v>
          </cell>
          <cell r="D51">
            <v>172.5</v>
          </cell>
          <cell r="E51">
            <v>191</v>
          </cell>
        </row>
        <row r="52">
          <cell r="A52">
            <v>49</v>
          </cell>
          <cell r="B52">
            <v>44</v>
          </cell>
          <cell r="C52" t="str">
            <v>KM</v>
          </cell>
          <cell r="D52">
            <v>175</v>
          </cell>
          <cell r="E52">
            <v>194</v>
          </cell>
        </row>
        <row r="53">
          <cell r="A53">
            <v>50</v>
          </cell>
          <cell r="B53">
            <v>45</v>
          </cell>
          <cell r="C53" t="str">
            <v>KM</v>
          </cell>
          <cell r="D53">
            <v>177.5</v>
          </cell>
          <cell r="E53">
            <v>197</v>
          </cell>
        </row>
        <row r="54">
          <cell r="A54">
            <v>51</v>
          </cell>
          <cell r="B54">
            <v>46</v>
          </cell>
          <cell r="C54" t="str">
            <v>KM</v>
          </cell>
          <cell r="D54">
            <v>180</v>
          </cell>
          <cell r="E54">
            <v>200</v>
          </cell>
        </row>
        <row r="55">
          <cell r="A55">
            <v>52</v>
          </cell>
          <cell r="B55">
            <v>47</v>
          </cell>
          <cell r="C55" t="str">
            <v>KM</v>
          </cell>
          <cell r="D55">
            <v>182.5</v>
          </cell>
          <cell r="E55">
            <v>203</v>
          </cell>
        </row>
        <row r="56">
          <cell r="A56">
            <v>53</v>
          </cell>
          <cell r="B56">
            <v>48</v>
          </cell>
          <cell r="C56" t="str">
            <v>KM</v>
          </cell>
          <cell r="D56">
            <v>185</v>
          </cell>
          <cell r="E56">
            <v>206</v>
          </cell>
        </row>
        <row r="57">
          <cell r="A57">
            <v>54</v>
          </cell>
          <cell r="B57">
            <v>49</v>
          </cell>
          <cell r="C57" t="str">
            <v>KM</v>
          </cell>
          <cell r="D57">
            <v>187.5</v>
          </cell>
          <cell r="E57">
            <v>209</v>
          </cell>
        </row>
        <row r="58">
          <cell r="A58">
            <v>55</v>
          </cell>
          <cell r="B58">
            <v>50</v>
          </cell>
          <cell r="C58" t="str">
            <v>KM</v>
          </cell>
          <cell r="D58">
            <v>190</v>
          </cell>
          <cell r="E58">
            <v>212</v>
          </cell>
        </row>
        <row r="59">
          <cell r="A59">
            <v>56</v>
          </cell>
          <cell r="B59">
            <v>51</v>
          </cell>
          <cell r="C59" t="str">
            <v>KM</v>
          </cell>
          <cell r="D59">
            <v>192.3</v>
          </cell>
          <cell r="E59">
            <v>214.8</v>
          </cell>
        </row>
        <row r="60">
          <cell r="A60">
            <v>57</v>
          </cell>
          <cell r="B60">
            <v>52</v>
          </cell>
          <cell r="C60" t="str">
            <v>KM</v>
          </cell>
          <cell r="D60">
            <v>194.6</v>
          </cell>
          <cell r="E60">
            <v>217.6</v>
          </cell>
        </row>
        <row r="61">
          <cell r="A61">
            <v>58</v>
          </cell>
          <cell r="B61">
            <v>53</v>
          </cell>
          <cell r="C61" t="str">
            <v>KM</v>
          </cell>
          <cell r="D61">
            <v>196.9</v>
          </cell>
          <cell r="E61">
            <v>220.4</v>
          </cell>
        </row>
        <row r="62">
          <cell r="A62">
            <v>59</v>
          </cell>
          <cell r="B62">
            <v>54</v>
          </cell>
          <cell r="C62" t="str">
            <v>KM</v>
          </cell>
          <cell r="D62">
            <v>199.2</v>
          </cell>
          <cell r="E62">
            <v>223.2</v>
          </cell>
        </row>
        <row r="63">
          <cell r="A63">
            <v>60</v>
          </cell>
          <cell r="B63">
            <v>55</v>
          </cell>
          <cell r="C63" t="str">
            <v>KM</v>
          </cell>
          <cell r="D63">
            <v>201.5</v>
          </cell>
          <cell r="E63">
            <v>226</v>
          </cell>
        </row>
        <row r="64">
          <cell r="A64">
            <v>61</v>
          </cell>
          <cell r="B64">
            <v>56</v>
          </cell>
          <cell r="C64" t="str">
            <v>KM</v>
          </cell>
          <cell r="D64">
            <v>203.8</v>
          </cell>
          <cell r="E64">
            <v>228.8</v>
          </cell>
        </row>
        <row r="65">
          <cell r="A65">
            <v>62</v>
          </cell>
          <cell r="B65">
            <v>57</v>
          </cell>
          <cell r="C65" t="str">
            <v>KM</v>
          </cell>
          <cell r="D65">
            <v>206.1</v>
          </cell>
          <cell r="E65">
            <v>231.6</v>
          </cell>
        </row>
        <row r="66">
          <cell r="A66">
            <v>63</v>
          </cell>
          <cell r="B66">
            <v>58</v>
          </cell>
          <cell r="C66" t="str">
            <v>KM</v>
          </cell>
          <cell r="D66">
            <v>208.4</v>
          </cell>
          <cell r="E66">
            <v>234.4</v>
          </cell>
        </row>
        <row r="67">
          <cell r="A67">
            <v>64</v>
          </cell>
          <cell r="B67">
            <v>59</v>
          </cell>
          <cell r="C67" t="str">
            <v>KM</v>
          </cell>
          <cell r="D67">
            <v>210.7</v>
          </cell>
          <cell r="E67">
            <v>237.2</v>
          </cell>
        </row>
        <row r="68">
          <cell r="A68">
            <v>65</v>
          </cell>
          <cell r="B68">
            <v>60</v>
          </cell>
          <cell r="C68" t="str">
            <v>KM</v>
          </cell>
          <cell r="D68">
            <v>213</v>
          </cell>
          <cell r="E68">
            <v>240</v>
          </cell>
        </row>
        <row r="69">
          <cell r="A69">
            <v>66</v>
          </cell>
          <cell r="B69">
            <v>61</v>
          </cell>
          <cell r="C69" t="str">
            <v>KM</v>
          </cell>
          <cell r="D69">
            <v>215.3</v>
          </cell>
          <cell r="E69">
            <v>242.8</v>
          </cell>
        </row>
        <row r="70">
          <cell r="A70">
            <v>67</v>
          </cell>
          <cell r="B70">
            <v>62</v>
          </cell>
          <cell r="C70" t="str">
            <v>KM</v>
          </cell>
          <cell r="D70">
            <v>217.6</v>
          </cell>
          <cell r="E70">
            <v>245.6</v>
          </cell>
        </row>
        <row r="71">
          <cell r="A71">
            <v>68</v>
          </cell>
          <cell r="B71">
            <v>63</v>
          </cell>
          <cell r="C71" t="str">
            <v>KM</v>
          </cell>
          <cell r="D71">
            <v>219.9</v>
          </cell>
          <cell r="E71">
            <v>248.4</v>
          </cell>
        </row>
        <row r="72">
          <cell r="A72">
            <v>69</v>
          </cell>
          <cell r="B72">
            <v>64</v>
          </cell>
          <cell r="C72" t="str">
            <v>KM</v>
          </cell>
          <cell r="D72">
            <v>222.2</v>
          </cell>
          <cell r="E72">
            <v>251.2</v>
          </cell>
        </row>
        <row r="73">
          <cell r="A73">
            <v>70</v>
          </cell>
          <cell r="B73">
            <v>65</v>
          </cell>
          <cell r="C73" t="str">
            <v>KM</v>
          </cell>
          <cell r="D73">
            <v>224.5</v>
          </cell>
          <cell r="E73">
            <v>254</v>
          </cell>
        </row>
        <row r="74">
          <cell r="A74">
            <v>71</v>
          </cell>
          <cell r="B74">
            <v>66</v>
          </cell>
          <cell r="C74" t="str">
            <v>KM</v>
          </cell>
          <cell r="D74">
            <v>226.8</v>
          </cell>
          <cell r="E74">
            <v>256.8</v>
          </cell>
        </row>
        <row r="75">
          <cell r="A75">
            <v>72</v>
          </cell>
          <cell r="B75">
            <v>67</v>
          </cell>
          <cell r="C75" t="str">
            <v>KM</v>
          </cell>
          <cell r="D75">
            <v>229.1</v>
          </cell>
          <cell r="E75">
            <v>259.60000000000002</v>
          </cell>
        </row>
        <row r="76">
          <cell r="A76">
            <v>73</v>
          </cell>
          <cell r="B76">
            <v>68</v>
          </cell>
          <cell r="C76" t="str">
            <v>KM</v>
          </cell>
          <cell r="D76">
            <v>231.4</v>
          </cell>
          <cell r="E76">
            <v>262.39999999999998</v>
          </cell>
        </row>
        <row r="77">
          <cell r="A77">
            <v>74</v>
          </cell>
          <cell r="B77">
            <v>69</v>
          </cell>
          <cell r="C77" t="str">
            <v>KM</v>
          </cell>
          <cell r="D77">
            <v>233.7</v>
          </cell>
          <cell r="E77">
            <v>265.2</v>
          </cell>
        </row>
        <row r="78">
          <cell r="A78">
            <v>75</v>
          </cell>
          <cell r="B78">
            <v>70</v>
          </cell>
          <cell r="C78" t="str">
            <v>KM</v>
          </cell>
          <cell r="D78">
            <v>236</v>
          </cell>
          <cell r="E78">
            <v>268</v>
          </cell>
        </row>
        <row r="79">
          <cell r="A79">
            <v>76</v>
          </cell>
          <cell r="B79">
            <v>71</v>
          </cell>
          <cell r="C79" t="str">
            <v>KM</v>
          </cell>
          <cell r="D79">
            <v>238.3</v>
          </cell>
          <cell r="E79">
            <v>270.8</v>
          </cell>
        </row>
        <row r="80">
          <cell r="A80">
            <v>77</v>
          </cell>
          <cell r="B80">
            <v>72</v>
          </cell>
          <cell r="C80" t="str">
            <v>KM</v>
          </cell>
          <cell r="D80">
            <v>240.6</v>
          </cell>
          <cell r="E80">
            <v>273.60000000000002</v>
          </cell>
        </row>
        <row r="81">
          <cell r="A81">
            <v>78</v>
          </cell>
          <cell r="B81">
            <v>73</v>
          </cell>
          <cell r="C81" t="str">
            <v>KM</v>
          </cell>
          <cell r="D81">
            <v>242.9</v>
          </cell>
          <cell r="E81">
            <v>276.39999999999998</v>
          </cell>
        </row>
        <row r="82">
          <cell r="A82">
            <v>79</v>
          </cell>
          <cell r="B82">
            <v>74</v>
          </cell>
          <cell r="C82" t="str">
            <v>KM</v>
          </cell>
          <cell r="D82">
            <v>245.2</v>
          </cell>
          <cell r="E82">
            <v>279.2</v>
          </cell>
        </row>
        <row r="83">
          <cell r="A83">
            <v>80</v>
          </cell>
          <cell r="B83">
            <v>75</v>
          </cell>
          <cell r="C83" t="str">
            <v>KM</v>
          </cell>
          <cell r="D83">
            <v>247.5</v>
          </cell>
          <cell r="E83">
            <v>282</v>
          </cell>
        </row>
        <row r="84">
          <cell r="A84">
            <v>81</v>
          </cell>
          <cell r="B84">
            <v>76</v>
          </cell>
          <cell r="C84" t="str">
            <v>KM</v>
          </cell>
          <cell r="D84">
            <v>249.8</v>
          </cell>
          <cell r="E84">
            <v>284.8</v>
          </cell>
        </row>
        <row r="85">
          <cell r="A85">
            <v>82</v>
          </cell>
          <cell r="B85">
            <v>77</v>
          </cell>
          <cell r="C85" t="str">
            <v>KM</v>
          </cell>
          <cell r="D85">
            <v>252.1</v>
          </cell>
          <cell r="E85">
            <v>287.60000000000002</v>
          </cell>
        </row>
        <row r="86">
          <cell r="A86">
            <v>83</v>
          </cell>
          <cell r="B86">
            <v>78</v>
          </cell>
          <cell r="C86" t="str">
            <v>KM</v>
          </cell>
          <cell r="D86">
            <v>254.4</v>
          </cell>
          <cell r="E86">
            <v>290.39999999999998</v>
          </cell>
        </row>
        <row r="87">
          <cell r="A87">
            <v>84</v>
          </cell>
          <cell r="B87">
            <v>79</v>
          </cell>
          <cell r="C87" t="str">
            <v>KM</v>
          </cell>
          <cell r="D87">
            <v>256.7</v>
          </cell>
          <cell r="E87">
            <v>293.2</v>
          </cell>
        </row>
        <row r="88">
          <cell r="A88">
            <v>85</v>
          </cell>
          <cell r="B88">
            <v>80</v>
          </cell>
          <cell r="C88" t="str">
            <v>KM</v>
          </cell>
          <cell r="D88">
            <v>259</v>
          </cell>
          <cell r="E88">
            <v>296</v>
          </cell>
        </row>
        <row r="89">
          <cell r="A89">
            <v>86</v>
          </cell>
          <cell r="B89">
            <v>81</v>
          </cell>
          <cell r="C89" t="str">
            <v>KM</v>
          </cell>
          <cell r="D89">
            <v>261.3</v>
          </cell>
          <cell r="E89">
            <v>298.8</v>
          </cell>
        </row>
        <row r="90">
          <cell r="A90">
            <v>87</v>
          </cell>
          <cell r="B90">
            <v>82</v>
          </cell>
          <cell r="C90" t="str">
            <v>KM</v>
          </cell>
          <cell r="D90">
            <v>263.60000000000002</v>
          </cell>
          <cell r="E90">
            <v>301.60000000000002</v>
          </cell>
        </row>
        <row r="91">
          <cell r="A91">
            <v>88</v>
          </cell>
          <cell r="B91">
            <v>83</v>
          </cell>
          <cell r="C91" t="str">
            <v>KM</v>
          </cell>
          <cell r="D91">
            <v>265.89999999999998</v>
          </cell>
          <cell r="E91">
            <v>304.39999999999998</v>
          </cell>
        </row>
        <row r="92">
          <cell r="A92">
            <v>89</v>
          </cell>
          <cell r="B92">
            <v>84</v>
          </cell>
          <cell r="C92" t="str">
            <v>KM</v>
          </cell>
          <cell r="D92">
            <v>268.2</v>
          </cell>
          <cell r="E92">
            <v>307.2</v>
          </cell>
        </row>
        <row r="93">
          <cell r="A93">
            <v>90</v>
          </cell>
          <cell r="B93">
            <v>85</v>
          </cell>
          <cell r="C93" t="str">
            <v>KM</v>
          </cell>
          <cell r="D93">
            <v>270.5</v>
          </cell>
          <cell r="E93">
            <v>310</v>
          </cell>
        </row>
        <row r="94">
          <cell r="A94">
            <v>91</v>
          </cell>
          <cell r="B94">
            <v>86</v>
          </cell>
          <cell r="C94" t="str">
            <v>KM</v>
          </cell>
          <cell r="D94">
            <v>272.8</v>
          </cell>
          <cell r="E94">
            <v>312.8</v>
          </cell>
        </row>
        <row r="95">
          <cell r="A95">
            <v>92</v>
          </cell>
          <cell r="B95">
            <v>87</v>
          </cell>
          <cell r="C95" t="str">
            <v>KM</v>
          </cell>
          <cell r="D95">
            <v>275.10000000000002</v>
          </cell>
          <cell r="E95">
            <v>315.60000000000002</v>
          </cell>
        </row>
        <row r="96">
          <cell r="A96">
            <v>93</v>
          </cell>
          <cell r="B96">
            <v>88</v>
          </cell>
          <cell r="C96" t="str">
            <v>KM</v>
          </cell>
          <cell r="D96">
            <v>277.39999999999998</v>
          </cell>
          <cell r="E96">
            <v>318.39999999999998</v>
          </cell>
        </row>
        <row r="97">
          <cell r="A97">
            <v>94</v>
          </cell>
          <cell r="B97">
            <v>89</v>
          </cell>
          <cell r="C97" t="str">
            <v>KM</v>
          </cell>
          <cell r="D97">
            <v>279.7</v>
          </cell>
          <cell r="E97">
            <v>321.2</v>
          </cell>
        </row>
        <row r="98">
          <cell r="A98">
            <v>95</v>
          </cell>
          <cell r="B98">
            <v>90</v>
          </cell>
          <cell r="C98" t="str">
            <v>KM</v>
          </cell>
          <cell r="D98">
            <v>282</v>
          </cell>
          <cell r="E98">
            <v>324</v>
          </cell>
        </row>
        <row r="99">
          <cell r="A99">
            <v>96</v>
          </cell>
          <cell r="B99">
            <v>91</v>
          </cell>
          <cell r="C99" t="str">
            <v>KM</v>
          </cell>
          <cell r="D99">
            <v>284.3</v>
          </cell>
          <cell r="E99">
            <v>326.8</v>
          </cell>
        </row>
        <row r="100">
          <cell r="A100">
            <v>97</v>
          </cell>
          <cell r="B100">
            <v>92</v>
          </cell>
          <cell r="C100" t="str">
            <v>KM</v>
          </cell>
          <cell r="D100">
            <v>286.60000000000002</v>
          </cell>
          <cell r="E100">
            <v>329.6</v>
          </cell>
        </row>
        <row r="101">
          <cell r="A101">
            <v>98</v>
          </cell>
          <cell r="B101">
            <v>93</v>
          </cell>
          <cell r="C101" t="str">
            <v>KM</v>
          </cell>
          <cell r="D101">
            <v>288.89999999999998</v>
          </cell>
          <cell r="E101">
            <v>332.4</v>
          </cell>
        </row>
        <row r="102">
          <cell r="A102">
            <v>99</v>
          </cell>
          <cell r="B102">
            <v>94</v>
          </cell>
          <cell r="C102" t="str">
            <v>KM</v>
          </cell>
          <cell r="D102">
            <v>291.2</v>
          </cell>
          <cell r="E102">
            <v>335.2</v>
          </cell>
        </row>
        <row r="103">
          <cell r="A103">
            <v>100</v>
          </cell>
          <cell r="B103">
            <v>95</v>
          </cell>
          <cell r="C103" t="str">
            <v>KM</v>
          </cell>
          <cell r="D103">
            <v>293.5</v>
          </cell>
          <cell r="E103">
            <v>338</v>
          </cell>
        </row>
        <row r="104">
          <cell r="A104">
            <v>101</v>
          </cell>
          <cell r="B104">
            <v>96</v>
          </cell>
          <cell r="C104" t="str">
            <v>KM</v>
          </cell>
          <cell r="D104">
            <v>295.8</v>
          </cell>
          <cell r="E104">
            <v>340.8</v>
          </cell>
        </row>
        <row r="105">
          <cell r="A105">
            <v>102</v>
          </cell>
          <cell r="B105">
            <v>97</v>
          </cell>
          <cell r="C105" t="str">
            <v>KM</v>
          </cell>
          <cell r="D105">
            <v>298.10000000000002</v>
          </cell>
          <cell r="E105">
            <v>343.6</v>
          </cell>
        </row>
        <row r="106">
          <cell r="A106">
            <v>103</v>
          </cell>
          <cell r="B106">
            <v>98</v>
          </cell>
          <cell r="C106" t="str">
            <v>KM</v>
          </cell>
          <cell r="D106">
            <v>300.39999999999998</v>
          </cell>
          <cell r="E106">
            <v>346.4</v>
          </cell>
        </row>
        <row r="107">
          <cell r="A107">
            <v>104</v>
          </cell>
          <cell r="B107">
            <v>99</v>
          </cell>
          <cell r="C107" t="str">
            <v>KM</v>
          </cell>
          <cell r="D107">
            <v>302.7</v>
          </cell>
          <cell r="E107">
            <v>349.2</v>
          </cell>
        </row>
        <row r="108">
          <cell r="A108">
            <v>105</v>
          </cell>
          <cell r="B108">
            <v>100</v>
          </cell>
          <cell r="C108" t="str">
            <v>KM</v>
          </cell>
          <cell r="D108">
            <v>305</v>
          </cell>
          <cell r="E108">
            <v>352</v>
          </cell>
        </row>
      </sheetData>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sheetData sheetId="84" refreshError="1"/>
      <sheetData sheetId="85"/>
      <sheetData sheetId="86" refreshError="1"/>
      <sheetData sheetId="87"/>
      <sheetData sheetId="88"/>
      <sheetData sheetId="89"/>
      <sheetData sheetId="90"/>
      <sheetData sheetId="91"/>
      <sheetData sheetId="92"/>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6pave"/>
      <sheetName val="F7hp900"/>
      <sheetName val="F7hp600"/>
      <sheetName val="F7slb3m"/>
      <sheetName val="F7slb4m"/>
      <sheetName val="F8rate"/>
      <sheetName val="Sheet2"/>
      <sheetName val="CDdata"/>
      <sheetName val="Sheet1"/>
      <sheetName val="lead-st"/>
      <sheetName val="rdamdata"/>
      <sheetName val="leads"/>
      <sheetName val="v"/>
      <sheetName val="r"/>
      <sheetName val="HDPE"/>
      <sheetName val="pvc_basic"/>
      <sheetName val="wh"/>
      <sheetName val="Lead"/>
      <sheetName val="DATA_PRG"/>
      <sheetName val="Labour"/>
      <sheetName val="Material"/>
      <sheetName val="Plant &amp;  Machinery"/>
      <sheetName val="GEN-ABS Del"/>
      <sheetName val="Rates SSR 2008-09"/>
      <sheetName val="m"/>
      <sheetName val="DI"/>
      <sheetName val="pvc"/>
      <sheetName val="mlead"/>
      <sheetName val="MRATES"/>
      <sheetName val="Cover"/>
      <sheetName val="Rates"/>
      <sheetName val="abs road"/>
      <sheetName val=" Doors-Window (2)"/>
      <sheetName val="DATA"/>
      <sheetName val="mas_hab"/>
      <sheetName val="DATA-BASE"/>
      <sheetName val="DATA-ABSTRACT"/>
      <sheetName val="Staff Acco."/>
      <sheetName val="BALAN1"/>
      <sheetName val="Voucher"/>
      <sheetName val="FORM7"/>
      <sheetName val="RMR"/>
      <sheetName val="ewst"/>
      <sheetName val="BHANDUP"/>
      <sheetName val="Plant_&amp;__Machinery"/>
      <sheetName val="GEN-ABS_Del"/>
      <sheetName val="Rates_SSR_2008-09"/>
      <sheetName val="BTR"/>
      <sheetName val="Road data"/>
      <sheetName val="coverpage"/>
      <sheetName val="R_Det"/>
      <sheetName val="GT DUMP"/>
      <sheetName val="sancdump"/>
      <sheetName val="Lead statement ss5"/>
      <sheetName val="ONLINE DUMP"/>
      <sheetName val="pv cement"/>
      <sheetName val="POL"/>
      <sheetName val="PH RATE"/>
      <sheetName val="hdpe_basic"/>
      <sheetName val="road safety datas"/>
      <sheetName val="sectorwise"/>
      <sheetName val="0000000000000"/>
      <sheetName val="TS memo"/>
      <sheetName val="GF SB Ok "/>
      <sheetName val="civ data"/>
      <sheetName val="PRECAST lightconc-II"/>
      <sheetName val="DATA-2005-06"/>
      <sheetName val="Works"/>
      <sheetName val="m1"/>
      <sheetName val="not req 3"/>
      <sheetName val="C-data"/>
      <sheetName val="hdpe weights"/>
      <sheetName val="PVC weights"/>
      <sheetName val="index"/>
      <sheetName val="Sub -  Analysis"/>
      <sheetName val="Labour rates"/>
      <sheetName val="CABLE DATA"/>
      <sheetName val="Lead statement"/>
      <sheetName val="Sheet11"/>
      <sheetName val="Addl.40"/>
      <sheetName val="Summary"/>
      <sheetName val="Material "/>
      <sheetName val="Labour &amp; Plant"/>
      <sheetName val="Prjt"/>
      <sheetName val="11.Habitations"/>
      <sheetName val="Detailed"/>
      <sheetName val="face"/>
      <sheetName val="INPUT"/>
      <sheetName val="BidRequirement"/>
      <sheetName val="Road Detail Est."/>
      <sheetName val="maya"/>
      <sheetName val="ssr-rates"/>
      <sheetName val="t_prsr"/>
      <sheetName val="id"/>
      <sheetName val="bundqty"/>
      <sheetName val="Sheet5"/>
    </sheetNames>
    <sheetDataSet>
      <sheetData sheetId="0">
        <row r="1">
          <cell r="JB1">
            <v>0</v>
          </cell>
        </row>
      </sheetData>
      <sheetData sheetId="1"/>
      <sheetData sheetId="2"/>
      <sheetData sheetId="3" refreshError="1"/>
      <sheetData sheetId="4"/>
      <sheetData sheetId="5"/>
      <sheetData sheetId="6"/>
      <sheetData sheetId="7" refreshError="1"/>
      <sheetData sheetId="8" refreshError="1">
        <row r="2">
          <cell r="W2" t="str">
            <v>KM</v>
          </cell>
          <cell r="X2" t="str">
            <v>Metal</v>
          </cell>
          <cell r="Y2" t="str">
            <v>Gravel, Sand, earth</v>
          </cell>
        </row>
        <row r="3">
          <cell r="W3">
            <v>0.5</v>
          </cell>
          <cell r="X3">
            <v>64</v>
          </cell>
          <cell r="Y3">
            <v>56</v>
          </cell>
        </row>
        <row r="4">
          <cell r="W4">
            <v>1</v>
          </cell>
          <cell r="X4">
            <v>67</v>
          </cell>
          <cell r="Y4">
            <v>58</v>
          </cell>
        </row>
        <row r="5">
          <cell r="W5">
            <v>2</v>
          </cell>
          <cell r="X5">
            <v>69</v>
          </cell>
          <cell r="Y5">
            <v>61</v>
          </cell>
        </row>
        <row r="6">
          <cell r="W6">
            <v>3</v>
          </cell>
          <cell r="X6">
            <v>72</v>
          </cell>
          <cell r="Y6">
            <v>64</v>
          </cell>
        </row>
        <row r="7">
          <cell r="W7">
            <v>4</v>
          </cell>
          <cell r="X7">
            <v>75</v>
          </cell>
          <cell r="Y7">
            <v>67</v>
          </cell>
        </row>
        <row r="8">
          <cell r="W8">
            <v>5</v>
          </cell>
          <cell r="X8">
            <v>78</v>
          </cell>
          <cell r="Y8">
            <v>70</v>
          </cell>
        </row>
        <row r="9">
          <cell r="W9">
            <v>6</v>
          </cell>
          <cell r="X9">
            <v>82</v>
          </cell>
          <cell r="Y9">
            <v>72</v>
          </cell>
        </row>
        <row r="10">
          <cell r="W10">
            <v>7</v>
          </cell>
          <cell r="X10">
            <v>84</v>
          </cell>
          <cell r="Y10">
            <v>76</v>
          </cell>
        </row>
        <row r="11">
          <cell r="W11">
            <v>8</v>
          </cell>
          <cell r="X11">
            <v>86</v>
          </cell>
          <cell r="Y11">
            <v>79</v>
          </cell>
        </row>
        <row r="12">
          <cell r="W12">
            <v>9</v>
          </cell>
          <cell r="X12">
            <v>90</v>
          </cell>
          <cell r="Y12">
            <v>82</v>
          </cell>
        </row>
        <row r="13">
          <cell r="W13">
            <v>10</v>
          </cell>
          <cell r="X13">
            <v>92</v>
          </cell>
          <cell r="Y13">
            <v>85</v>
          </cell>
        </row>
        <row r="14">
          <cell r="W14">
            <v>11</v>
          </cell>
          <cell r="X14">
            <v>95</v>
          </cell>
          <cell r="Y14">
            <v>89</v>
          </cell>
        </row>
        <row r="15">
          <cell r="W15">
            <v>12</v>
          </cell>
          <cell r="X15">
            <v>99</v>
          </cell>
          <cell r="Y15">
            <v>91</v>
          </cell>
        </row>
        <row r="16">
          <cell r="W16">
            <v>13</v>
          </cell>
          <cell r="X16">
            <v>102</v>
          </cell>
          <cell r="Y16">
            <v>94</v>
          </cell>
        </row>
        <row r="17">
          <cell r="W17">
            <v>14</v>
          </cell>
          <cell r="X17">
            <v>105</v>
          </cell>
          <cell r="Y17">
            <v>97</v>
          </cell>
        </row>
        <row r="18">
          <cell r="W18">
            <v>15</v>
          </cell>
          <cell r="X18">
            <v>107</v>
          </cell>
          <cell r="Y18">
            <v>100</v>
          </cell>
        </row>
        <row r="19">
          <cell r="W19">
            <v>16</v>
          </cell>
          <cell r="X19">
            <v>110</v>
          </cell>
          <cell r="Y19">
            <v>102</v>
          </cell>
        </row>
        <row r="20">
          <cell r="W20">
            <v>17</v>
          </cell>
          <cell r="X20">
            <v>113</v>
          </cell>
          <cell r="Y20">
            <v>106</v>
          </cell>
        </row>
        <row r="21">
          <cell r="W21">
            <v>18</v>
          </cell>
          <cell r="X21">
            <v>116</v>
          </cell>
          <cell r="Y21">
            <v>109</v>
          </cell>
        </row>
        <row r="22">
          <cell r="W22">
            <v>19</v>
          </cell>
          <cell r="X22">
            <v>118</v>
          </cell>
          <cell r="Y22">
            <v>112</v>
          </cell>
        </row>
        <row r="23">
          <cell r="W23">
            <v>20</v>
          </cell>
          <cell r="X23">
            <v>122</v>
          </cell>
          <cell r="Y23">
            <v>115</v>
          </cell>
        </row>
        <row r="24">
          <cell r="W24">
            <v>21</v>
          </cell>
          <cell r="X24">
            <v>125</v>
          </cell>
          <cell r="Y24">
            <v>117.3</v>
          </cell>
        </row>
        <row r="25">
          <cell r="W25">
            <v>22</v>
          </cell>
          <cell r="X25">
            <v>128</v>
          </cell>
          <cell r="Y25">
            <v>119.6</v>
          </cell>
        </row>
        <row r="26">
          <cell r="W26">
            <v>23</v>
          </cell>
          <cell r="X26">
            <v>131</v>
          </cell>
          <cell r="Y26">
            <v>121.9</v>
          </cell>
        </row>
        <row r="27">
          <cell r="W27">
            <v>24</v>
          </cell>
          <cell r="X27">
            <v>134</v>
          </cell>
          <cell r="Y27">
            <v>124.2</v>
          </cell>
        </row>
        <row r="28">
          <cell r="W28">
            <v>25</v>
          </cell>
          <cell r="X28">
            <v>137</v>
          </cell>
          <cell r="Y28">
            <v>126.5</v>
          </cell>
        </row>
        <row r="29">
          <cell r="W29">
            <v>26</v>
          </cell>
          <cell r="X29">
            <v>140</v>
          </cell>
          <cell r="Y29">
            <v>128.80000000000001</v>
          </cell>
        </row>
        <row r="30">
          <cell r="W30">
            <v>27</v>
          </cell>
          <cell r="X30">
            <v>143</v>
          </cell>
          <cell r="Y30">
            <v>131.1</v>
          </cell>
        </row>
        <row r="31">
          <cell r="W31">
            <v>28</v>
          </cell>
          <cell r="X31">
            <v>146</v>
          </cell>
          <cell r="Y31">
            <v>133.4</v>
          </cell>
        </row>
        <row r="32">
          <cell r="W32">
            <v>29</v>
          </cell>
          <cell r="X32">
            <v>149</v>
          </cell>
          <cell r="Y32">
            <v>135.69999999999999</v>
          </cell>
        </row>
        <row r="33">
          <cell r="W33">
            <v>30</v>
          </cell>
          <cell r="X33">
            <v>152</v>
          </cell>
          <cell r="Y33">
            <v>138</v>
          </cell>
        </row>
        <row r="34">
          <cell r="W34">
            <v>31</v>
          </cell>
          <cell r="X34">
            <v>155</v>
          </cell>
          <cell r="Y34">
            <v>140.30000000000001</v>
          </cell>
        </row>
        <row r="35">
          <cell r="W35">
            <v>32</v>
          </cell>
          <cell r="X35">
            <v>158</v>
          </cell>
          <cell r="Y35">
            <v>142.6</v>
          </cell>
        </row>
        <row r="36">
          <cell r="W36">
            <v>33</v>
          </cell>
          <cell r="X36">
            <v>161</v>
          </cell>
          <cell r="Y36">
            <v>144.9</v>
          </cell>
        </row>
        <row r="37">
          <cell r="W37">
            <v>34</v>
          </cell>
          <cell r="X37">
            <v>164</v>
          </cell>
          <cell r="Y37">
            <v>147.19999999999999</v>
          </cell>
        </row>
        <row r="38">
          <cell r="W38">
            <v>35</v>
          </cell>
          <cell r="X38">
            <v>167</v>
          </cell>
          <cell r="Y38">
            <v>149.5</v>
          </cell>
        </row>
        <row r="39">
          <cell r="W39">
            <v>36</v>
          </cell>
          <cell r="X39">
            <v>170</v>
          </cell>
          <cell r="Y39">
            <v>151.80000000000001</v>
          </cell>
        </row>
        <row r="40">
          <cell r="W40">
            <v>37</v>
          </cell>
          <cell r="X40">
            <v>173</v>
          </cell>
          <cell r="Y40">
            <v>154.1</v>
          </cell>
        </row>
        <row r="41">
          <cell r="W41">
            <v>38</v>
          </cell>
          <cell r="X41">
            <v>176</v>
          </cell>
          <cell r="Y41">
            <v>156.4</v>
          </cell>
        </row>
        <row r="42">
          <cell r="W42">
            <v>39</v>
          </cell>
          <cell r="X42">
            <v>179</v>
          </cell>
          <cell r="Y42">
            <v>158.69999999999999</v>
          </cell>
        </row>
        <row r="43">
          <cell r="W43">
            <v>40</v>
          </cell>
          <cell r="X43">
            <v>182</v>
          </cell>
          <cell r="Y43">
            <v>161</v>
          </cell>
        </row>
        <row r="44">
          <cell r="W44">
            <v>41</v>
          </cell>
          <cell r="X44">
            <v>185</v>
          </cell>
          <cell r="Y44">
            <v>163.30000000000001</v>
          </cell>
        </row>
        <row r="45">
          <cell r="W45">
            <v>42</v>
          </cell>
          <cell r="X45">
            <v>188</v>
          </cell>
          <cell r="Y45">
            <v>165.6</v>
          </cell>
        </row>
        <row r="46">
          <cell r="W46">
            <v>43</v>
          </cell>
          <cell r="X46">
            <v>191</v>
          </cell>
          <cell r="Y46">
            <v>167.9</v>
          </cell>
        </row>
        <row r="47">
          <cell r="W47">
            <v>44</v>
          </cell>
          <cell r="X47">
            <v>194</v>
          </cell>
          <cell r="Y47">
            <v>170.2</v>
          </cell>
        </row>
        <row r="48">
          <cell r="W48">
            <v>45</v>
          </cell>
          <cell r="X48">
            <v>197</v>
          </cell>
          <cell r="Y48">
            <v>172.5</v>
          </cell>
        </row>
        <row r="49">
          <cell r="W49">
            <v>46</v>
          </cell>
          <cell r="X49">
            <v>200</v>
          </cell>
          <cell r="Y49">
            <v>174.8</v>
          </cell>
        </row>
        <row r="50">
          <cell r="W50">
            <v>47</v>
          </cell>
          <cell r="X50">
            <v>203</v>
          </cell>
          <cell r="Y50">
            <v>177.1</v>
          </cell>
        </row>
        <row r="51">
          <cell r="W51">
            <v>48</v>
          </cell>
          <cell r="X51">
            <v>206</v>
          </cell>
          <cell r="Y51">
            <v>179.4</v>
          </cell>
        </row>
        <row r="52">
          <cell r="W52">
            <v>49</v>
          </cell>
          <cell r="X52">
            <v>209</v>
          </cell>
          <cell r="Y52">
            <v>181.7</v>
          </cell>
        </row>
        <row r="53">
          <cell r="W53">
            <v>50</v>
          </cell>
          <cell r="X53">
            <v>212</v>
          </cell>
          <cell r="Y53">
            <v>184</v>
          </cell>
        </row>
        <row r="54">
          <cell r="W54">
            <v>51</v>
          </cell>
          <cell r="X54">
            <v>214.8</v>
          </cell>
          <cell r="Y54">
            <v>186.3</v>
          </cell>
        </row>
        <row r="55">
          <cell r="W55">
            <v>52</v>
          </cell>
          <cell r="X55">
            <v>217.6</v>
          </cell>
          <cell r="Y55">
            <v>188.6</v>
          </cell>
        </row>
        <row r="56">
          <cell r="W56">
            <v>53</v>
          </cell>
          <cell r="X56">
            <v>220.4</v>
          </cell>
          <cell r="Y56">
            <v>190.9</v>
          </cell>
        </row>
        <row r="57">
          <cell r="W57">
            <v>54</v>
          </cell>
          <cell r="X57">
            <v>223.2</v>
          </cell>
          <cell r="Y57">
            <v>193.2</v>
          </cell>
        </row>
        <row r="58">
          <cell r="W58">
            <v>55</v>
          </cell>
          <cell r="X58">
            <v>226</v>
          </cell>
          <cell r="Y58">
            <v>195.5</v>
          </cell>
        </row>
        <row r="59">
          <cell r="W59">
            <v>56</v>
          </cell>
          <cell r="X59">
            <v>228.8</v>
          </cell>
          <cell r="Y59">
            <v>197.8</v>
          </cell>
        </row>
        <row r="60">
          <cell r="W60">
            <v>57</v>
          </cell>
          <cell r="X60">
            <v>231.6</v>
          </cell>
          <cell r="Y60">
            <v>200.1</v>
          </cell>
        </row>
        <row r="61">
          <cell r="W61">
            <v>58</v>
          </cell>
          <cell r="X61">
            <v>234.4</v>
          </cell>
          <cell r="Y61">
            <v>202.4</v>
          </cell>
        </row>
        <row r="62">
          <cell r="W62">
            <v>59</v>
          </cell>
          <cell r="X62">
            <v>237.2</v>
          </cell>
          <cell r="Y62">
            <v>204.7</v>
          </cell>
        </row>
        <row r="63">
          <cell r="W63">
            <v>60</v>
          </cell>
          <cell r="X63">
            <v>240</v>
          </cell>
          <cell r="Y63">
            <v>207</v>
          </cell>
        </row>
        <row r="64">
          <cell r="W64">
            <v>61</v>
          </cell>
          <cell r="X64">
            <v>242.8</v>
          </cell>
          <cell r="Y64">
            <v>209.3</v>
          </cell>
        </row>
        <row r="65">
          <cell r="W65">
            <v>62</v>
          </cell>
          <cell r="X65">
            <v>245.6</v>
          </cell>
          <cell r="Y65">
            <v>211.6</v>
          </cell>
        </row>
        <row r="66">
          <cell r="W66">
            <v>63</v>
          </cell>
          <cell r="X66">
            <v>248.4</v>
          </cell>
          <cell r="Y66">
            <v>213.9</v>
          </cell>
        </row>
        <row r="67">
          <cell r="W67">
            <v>64</v>
          </cell>
          <cell r="X67">
            <v>251.2</v>
          </cell>
          <cell r="Y67">
            <v>216.2</v>
          </cell>
        </row>
        <row r="68">
          <cell r="W68">
            <v>65</v>
          </cell>
          <cell r="X68">
            <v>254</v>
          </cell>
          <cell r="Y68">
            <v>218.5</v>
          </cell>
        </row>
        <row r="69">
          <cell r="W69">
            <v>66</v>
          </cell>
          <cell r="X69">
            <v>256.8</v>
          </cell>
          <cell r="Y69">
            <v>220.8</v>
          </cell>
        </row>
        <row r="70">
          <cell r="W70">
            <v>67</v>
          </cell>
          <cell r="X70">
            <v>259.60000000000002</v>
          </cell>
          <cell r="Y70">
            <v>223.1</v>
          </cell>
        </row>
        <row r="71">
          <cell r="W71">
            <v>68</v>
          </cell>
          <cell r="X71">
            <v>262.39999999999998</v>
          </cell>
          <cell r="Y71">
            <v>225.4</v>
          </cell>
        </row>
        <row r="72">
          <cell r="W72">
            <v>69</v>
          </cell>
          <cell r="X72">
            <v>265.2</v>
          </cell>
          <cell r="Y72">
            <v>227.7</v>
          </cell>
        </row>
        <row r="73">
          <cell r="W73">
            <v>70</v>
          </cell>
          <cell r="X73">
            <v>268</v>
          </cell>
          <cell r="Y73">
            <v>230</v>
          </cell>
        </row>
        <row r="74">
          <cell r="W74">
            <v>71</v>
          </cell>
          <cell r="X74">
            <v>270.8</v>
          </cell>
          <cell r="Y74">
            <v>232.3</v>
          </cell>
        </row>
        <row r="75">
          <cell r="W75">
            <v>72</v>
          </cell>
          <cell r="X75">
            <v>273.60000000000002</v>
          </cell>
          <cell r="Y75">
            <v>234.6</v>
          </cell>
        </row>
        <row r="76">
          <cell r="W76">
            <v>73</v>
          </cell>
          <cell r="X76">
            <v>276.39999999999998</v>
          </cell>
          <cell r="Y76">
            <v>236.9</v>
          </cell>
        </row>
        <row r="77">
          <cell r="W77">
            <v>74</v>
          </cell>
          <cell r="X77">
            <v>279.2</v>
          </cell>
          <cell r="Y77">
            <v>239.2</v>
          </cell>
        </row>
        <row r="78">
          <cell r="W78">
            <v>75</v>
          </cell>
          <cell r="X78">
            <v>282</v>
          </cell>
          <cell r="Y78">
            <v>241.5</v>
          </cell>
        </row>
        <row r="79">
          <cell r="W79">
            <v>76</v>
          </cell>
          <cell r="X79">
            <v>284.8</v>
          </cell>
          <cell r="Y79">
            <v>243.8</v>
          </cell>
        </row>
        <row r="80">
          <cell r="W80">
            <v>77</v>
          </cell>
          <cell r="X80">
            <v>287.60000000000002</v>
          </cell>
          <cell r="Y80">
            <v>246.1</v>
          </cell>
        </row>
        <row r="81">
          <cell r="W81">
            <v>78</v>
          </cell>
          <cell r="X81">
            <v>290.39999999999998</v>
          </cell>
          <cell r="Y81">
            <v>248.4</v>
          </cell>
        </row>
        <row r="82">
          <cell r="W82">
            <v>79</v>
          </cell>
          <cell r="X82">
            <v>293.2</v>
          </cell>
          <cell r="Y82">
            <v>250.7</v>
          </cell>
        </row>
        <row r="83">
          <cell r="W83">
            <v>80</v>
          </cell>
          <cell r="X83">
            <v>296</v>
          </cell>
          <cell r="Y83">
            <v>253</v>
          </cell>
        </row>
        <row r="84">
          <cell r="W84">
            <v>81</v>
          </cell>
          <cell r="X84">
            <v>298.8</v>
          </cell>
          <cell r="Y84">
            <v>255.3</v>
          </cell>
        </row>
        <row r="85">
          <cell r="W85">
            <v>82</v>
          </cell>
          <cell r="X85">
            <v>301.60000000000002</v>
          </cell>
          <cell r="Y85">
            <v>257.60000000000002</v>
          </cell>
        </row>
        <row r="86">
          <cell r="W86">
            <v>83</v>
          </cell>
          <cell r="X86">
            <v>304.39999999999998</v>
          </cell>
          <cell r="Y86">
            <v>259.89999999999998</v>
          </cell>
        </row>
        <row r="87">
          <cell r="W87">
            <v>84</v>
          </cell>
          <cell r="X87">
            <v>307.2</v>
          </cell>
          <cell r="Y87">
            <v>262.2</v>
          </cell>
        </row>
        <row r="88">
          <cell r="W88">
            <v>85</v>
          </cell>
          <cell r="X88">
            <v>310</v>
          </cell>
          <cell r="Y88">
            <v>264.5</v>
          </cell>
        </row>
        <row r="89">
          <cell r="W89">
            <v>86</v>
          </cell>
          <cell r="X89">
            <v>312.8</v>
          </cell>
          <cell r="Y89">
            <v>266.8</v>
          </cell>
        </row>
        <row r="90">
          <cell r="W90">
            <v>87</v>
          </cell>
          <cell r="X90">
            <v>315.60000000000002</v>
          </cell>
          <cell r="Y90">
            <v>269.10000000000002</v>
          </cell>
        </row>
        <row r="91">
          <cell r="W91">
            <v>88</v>
          </cell>
          <cell r="X91">
            <v>318.39999999999998</v>
          </cell>
          <cell r="Y91">
            <v>271.39999999999998</v>
          </cell>
        </row>
        <row r="92">
          <cell r="W92">
            <v>89</v>
          </cell>
          <cell r="X92">
            <v>321.2</v>
          </cell>
          <cell r="Y92">
            <v>273.7</v>
          </cell>
        </row>
        <row r="93">
          <cell r="W93">
            <v>90</v>
          </cell>
          <cell r="X93">
            <v>324</v>
          </cell>
          <cell r="Y93">
            <v>276</v>
          </cell>
        </row>
        <row r="94">
          <cell r="W94">
            <v>91</v>
          </cell>
          <cell r="X94">
            <v>326.8</v>
          </cell>
          <cell r="Y94">
            <v>278.3</v>
          </cell>
        </row>
        <row r="95">
          <cell r="W95">
            <v>92</v>
          </cell>
          <cell r="X95">
            <v>329.6</v>
          </cell>
          <cell r="Y95">
            <v>280.60000000000002</v>
          </cell>
        </row>
        <row r="96">
          <cell r="W96">
            <v>93</v>
          </cell>
          <cell r="X96">
            <v>332.4</v>
          </cell>
          <cell r="Y96">
            <v>282.89999999999998</v>
          </cell>
        </row>
        <row r="97">
          <cell r="W97">
            <v>94</v>
          </cell>
          <cell r="X97">
            <v>335.2</v>
          </cell>
          <cell r="Y97">
            <v>285.2</v>
          </cell>
        </row>
        <row r="98">
          <cell r="W98">
            <v>95</v>
          </cell>
          <cell r="X98">
            <v>338</v>
          </cell>
          <cell r="Y98">
            <v>287.5</v>
          </cell>
        </row>
        <row r="99">
          <cell r="W99">
            <v>96</v>
          </cell>
          <cell r="X99">
            <v>340.8</v>
          </cell>
          <cell r="Y99">
            <v>289.8</v>
          </cell>
        </row>
        <row r="100">
          <cell r="W100">
            <v>97</v>
          </cell>
          <cell r="X100">
            <v>343.6</v>
          </cell>
          <cell r="Y100">
            <v>292.10000000000002</v>
          </cell>
        </row>
        <row r="101">
          <cell r="W101">
            <v>98</v>
          </cell>
          <cell r="X101">
            <v>346.4</v>
          </cell>
          <cell r="Y101">
            <v>294.39999999999998</v>
          </cell>
        </row>
        <row r="102">
          <cell r="W102">
            <v>99</v>
          </cell>
          <cell r="X102">
            <v>349.2</v>
          </cell>
          <cell r="Y102">
            <v>296.7</v>
          </cell>
        </row>
        <row r="103">
          <cell r="W103">
            <v>100</v>
          </cell>
          <cell r="X103">
            <v>352</v>
          </cell>
          <cell r="Y103">
            <v>299</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sheetData sheetId="93"/>
      <sheetData sheetId="94" refreshError="1"/>
      <sheetData sheetId="95"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Sheet1"/>
      <sheetName val="leads"/>
      <sheetName val="rdamdata"/>
      <sheetName val="ssr-rates"/>
      <sheetName val="Estimate "/>
      <sheetName val="stone"/>
      <sheetName val="EDWise"/>
      <sheetName val="HDPE"/>
      <sheetName val="Sheet3"/>
      <sheetName val="data existing_do not delete"/>
      <sheetName val="BHANDUP"/>
      <sheetName val="Quarry"/>
      <sheetName val="Line"/>
      <sheetName val="CRUST"/>
      <sheetName val="QDTS"/>
      <sheetName val="RMR"/>
      <sheetName val="Rates"/>
      <sheetName val="BTR"/>
      <sheetName val="Road data"/>
      <sheetName val="PRECAST lightconc-II"/>
      <sheetName val="Lead"/>
      <sheetName val="Labour"/>
      <sheetName val="Material"/>
      <sheetName val="Plant &amp;  Machinery"/>
      <sheetName val="DI"/>
      <sheetName val="pvc"/>
      <sheetName val="ROADS"/>
      <sheetName val="civ data"/>
      <sheetName val="coverpage"/>
      <sheetName val="mlead"/>
      <sheetName val="Levels"/>
      <sheetName val="Road Detail Est."/>
      <sheetName val="data"/>
      <sheetName val="id"/>
      <sheetName val="wh"/>
      <sheetName val="C-data"/>
      <sheetName val="MRATES"/>
      <sheetName val="maya"/>
      <sheetName val="BALAN1"/>
      <sheetName val="Cover"/>
      <sheetName val="Data o"/>
      <sheetName val="pvc_basic"/>
      <sheetName val="overviewbarmer"/>
      <sheetName val="DATA_PRG"/>
      <sheetName val="Master_data"/>
      <sheetName val="census91"/>
      <sheetName val="0000000000000"/>
      <sheetName val="Lead statement"/>
      <sheetName val="Nspt-smp-final-ORIGINAL"/>
      <sheetName val="DES"/>
      <sheetName val="HP PIPE  DATA"/>
      <sheetName val="SLAB  DATA"/>
      <sheetName val="Boq"/>
      <sheetName val="C &amp; G RHS"/>
      <sheetName val="Estimate_"/>
      <sheetName val="PRECAST_lightconc-II"/>
      <sheetName val="data_existing_do_not_delete"/>
      <sheetName val="Road_data"/>
      <sheetName val="GenAbst"/>
      <sheetName val="Gen Abs"/>
      <sheetName val="GF SB Ok "/>
      <sheetName val="HDPE-pipe-rates"/>
      <sheetName val="pvc-pipe-rates"/>
      <sheetName val="splmidata"/>
      <sheetName val="ppraodata"/>
      <sheetName val="CONST"/>
      <sheetName val="m"/>
      <sheetName val="MRoad data"/>
      <sheetName val="AV-HDPE"/>
      <sheetName val="Di_gate-HDPE"/>
      <sheetName val="DISCOUNT"/>
      <sheetName val="t_prsr"/>
      <sheetName val="Common "/>
      <sheetName val="final abstract"/>
      <sheetName val="Basicrates"/>
      <sheetName val="mas_hab"/>
      <sheetName val="BLK3"/>
      <sheetName val="BLK2"/>
      <sheetName val="radar"/>
      <sheetName val="E &amp; R"/>
      <sheetName val="hdpe_basic"/>
      <sheetName val="11.Habitations"/>
      <sheetName val="bom"/>
      <sheetName val="Rate"/>
      <sheetName val="PROCTOR"/>
      <sheetName val="segments-details"/>
      <sheetName val="int-Dia-hdpe"/>
      <sheetName val="habs-list"/>
      <sheetName val="int-Dia-pvc"/>
      <sheetName val="Sheet1 (2)"/>
      <sheetName val="Data.F8.BTR"/>
      <sheetName val="Proforma-I (2)"/>
      <sheetName val="LEAD S 10-11"/>
      <sheetName val="Flight-1"/>
      <sheetName val="QTY"/>
      <sheetName val="R_Det"/>
      <sheetName val="Sheet2"/>
      <sheetName val="Rate Analysis"/>
      <sheetName val="SPT vs PHI"/>
      <sheetName val="wh_data_R"/>
      <sheetName val="wh_data"/>
      <sheetName val="CPHEEO"/>
      <sheetName val="input"/>
      <sheetName val="hdpe weights"/>
      <sheetName val="PVC weights"/>
      <sheetName val="DATA-BASE"/>
      <sheetName val="DATA-ABSTRACT"/>
      <sheetName val="sand"/>
      <sheetName val="clvrt_data"/>
      <sheetName val="GA"/>
      <sheetName val="hdpe-rates"/>
      <sheetName val="pvc-rates"/>
      <sheetName val="detls"/>
      <sheetName val=" data sheet "/>
      <sheetName val="abs road"/>
      <sheetName val="TS memo"/>
      <sheetName val="work_sheet"/>
      <sheetName val="suppl-data"/>
      <sheetName val="not req 3"/>
      <sheetName val="DATA-2005-06"/>
      <sheetName val="Civil Boq"/>
      <sheetName val="Summary"/>
      <sheetName val="Note"/>
      <sheetName val="Specification"/>
      <sheetName val="analy"/>
      <sheetName val="basdat"/>
      <sheetName val="WITH STACKING CHARGES"/>
      <sheetName val="Table10"/>
      <sheetName val="Table11"/>
      <sheetName val="Table12"/>
      <sheetName val="SSR 2014-15 Rates"/>
      <sheetName val="joinery data"/>
      <sheetName val="Format-A (B)"/>
      <sheetName val="Format-A"/>
      <sheetName val="Format-A (HQ)"/>
      <sheetName val="Sheet2 (2)"/>
      <sheetName val="Format-A (S)"/>
      <sheetName val="UG"/>
      <sheetName val="Design"/>
      <sheetName val="Prjt"/>
      <sheetName val="ABS"/>
      <sheetName val="Abs_CD_2"/>
      <sheetName val="road est"/>
      <sheetName val="ECV"/>
      <sheetName val="Master data"/>
      <sheetName val="XXXXX"/>
      <sheetName val="XXXXXXXXXXXXX"/>
      <sheetName val="drain (2)"/>
      <sheetName val="F-6 (estt) (2)"/>
      <sheetName val="spe-re"/>
      <sheetName val="TRAFFIC SIGN BOARDS"/>
      <sheetName val="1v-1000"/>
      <sheetName val="2v-1000 "/>
      <sheetName val="drain"/>
      <sheetName val="SUB DATA"/>
      <sheetName val="F7-A.CDW.BT.R5"/>
      <sheetName val="General-abstract"/>
      <sheetName val="Materials"/>
      <sheetName val="Conveyance"/>
      <sheetName val="Bitumen trunk"/>
      <sheetName val="Feeder"/>
      <sheetName val="R99 etc"/>
      <sheetName val="Trunk unpaved"/>
      <sheetName val="Data_Renuals"/>
      <sheetName val="Data_Base"/>
      <sheetName val="Labour rates"/>
      <sheetName val="Legal Risk Analysis"/>
      <sheetName val="Cover-MEstt."/>
      <sheetName val="bldg"/>
      <sheetName val="G F  (2)"/>
      <sheetName val="Main sheet"/>
      <sheetName val="G Hostel"/>
      <sheetName val="Main Bldg"/>
      <sheetName val="B Student Hostel"/>
      <sheetName val="B Resident Hostel"/>
      <sheetName val="Qtrs"/>
      <sheetName val="Kitchen&amp;Dining"/>
      <sheetName val="STP"/>
      <sheetName val="WTP"/>
      <sheetName val="Sump"/>
      <sheetName val="Sump (2)"/>
      <sheetName val="Compound wall"/>
      <sheetName val="Sheet1 (3)"/>
      <sheetName val="WATER-HAMMER"/>
      <sheetName val="Calc1"/>
      <sheetName val="organi synthesis lab"/>
      <sheetName val="Lead_statement"/>
      <sheetName val="GF_SB_Ok_"/>
      <sheetName val="Plant_&amp;__Machinery"/>
      <sheetName val="HP_PIPE__DATA"/>
      <sheetName val="SLAB__DATA"/>
      <sheetName val="MRoad_data"/>
      <sheetName val="C.D.Abs.Est."/>
      <sheetName val="ESTIMATE"/>
      <sheetName val="sectorwise"/>
      <sheetName val="PUMP_DATA"/>
      <sheetName val="Global factors"/>
      <sheetName val="Roadlist"/>
      <sheetName val="Estt"/>
      <sheetName val="Lead statement ss5"/>
      <sheetName val="Proforma -II "/>
      <sheetName val="Basic Rates"/>
      <sheetName val="Sent NHO"/>
      <sheetName val="MTC-estimate"/>
      <sheetName val="Cover Page"/>
    </sheetNames>
    <sheetDataSet>
      <sheetData sheetId="0">
        <row r="1">
          <cell r="JB1">
            <v>0</v>
          </cell>
        </row>
      </sheetData>
      <sheetData sheetId="1"/>
      <sheetData sheetId="2"/>
      <sheetData sheetId="3"/>
      <sheetData sheetId="4"/>
      <sheetData sheetId="5"/>
      <sheetData sheetId="6"/>
      <sheetData sheetId="7"/>
      <sheetData sheetId="8" refreshError="1">
        <row r="2">
          <cell r="F2">
            <v>100</v>
          </cell>
        </row>
        <row r="4">
          <cell r="F4">
            <v>65</v>
          </cell>
        </row>
      </sheetData>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ro_bldg"/>
      <sheetName val="mpp_bldg"/>
      <sheetName val="abstract"/>
      <sheetName val="detailed"/>
      <sheetName val="sanitory"/>
      <sheetName val="septic_tank"/>
      <sheetName val="electri"/>
      <sheetName val="c_wall"/>
      <sheetName val="data_sein"/>
      <sheetName val="v"/>
      <sheetName val="r"/>
      <sheetName val="l"/>
      <sheetName val="door"/>
      <sheetName val="win"/>
      <sheetName val="Lead"/>
      <sheetName val="leads"/>
      <sheetName val="rdamdata"/>
      <sheetName val="wh_data"/>
      <sheetName val="wh_data_R"/>
      <sheetName val="CPHEEO"/>
      <sheetName val="input"/>
      <sheetName val="Levels"/>
      <sheetName val="EDWise"/>
      <sheetName val="Red oxide Primer Paint grade-II"/>
      <sheetName val="HDPE"/>
      <sheetName val="DI"/>
      <sheetName val="pvc"/>
      <sheetName val="Road Detail Est."/>
      <sheetName val="Road data"/>
      <sheetName val="MRATES"/>
      <sheetName val="RMR"/>
      <sheetName val="Sheet1"/>
      <sheetName val="lead-st"/>
      <sheetName val="data"/>
      <sheetName val="Sheet1 (2)"/>
      <sheetName val="Material"/>
      <sheetName val="Plant &amp;  Machinery"/>
      <sheetName val="Cover"/>
      <sheetName val="Labour"/>
      <sheetName val="int-Dia-hdpe"/>
      <sheetName val="quarry"/>
      <sheetName val="mlead"/>
      <sheetName val="DATA-BASE"/>
      <sheetName val="DATA-ABSTRACT"/>
      <sheetName val="Data.F8.BTR"/>
      <sheetName val="Design"/>
      <sheetName val="Sheet2"/>
      <sheetName val="not req 3"/>
      <sheetName val="sup dat"/>
      <sheetName val="DATA_PRG"/>
      <sheetName val="RATES"/>
      <sheetName val="DATA ENTRY SHEET"/>
      <sheetName val="TOTAL DATA"/>
      <sheetName val="HP PIPE  DATA"/>
      <sheetName val="SLAB  DATA"/>
      <sheetName val="Work_sheet"/>
      <sheetName val="abs road"/>
      <sheetName val="coverpage"/>
      <sheetName val="m"/>
      <sheetName val="BTR"/>
      <sheetName val="Line"/>
      <sheetName val="dlvoid"/>
      <sheetName val="index"/>
      <sheetName val="BALAN1"/>
      <sheetName val="C.D.Abs.Est."/>
      <sheetName val="final abstract"/>
      <sheetName val="Intro"/>
      <sheetName val="Sheet1_(2)"/>
      <sheetName val="Plant_&amp;__Machinery"/>
      <sheetName val="Red_oxide_Primer_Paint_grade-II"/>
      <sheetName val="Road_Detail_Est_"/>
      <sheetName val="Road_data"/>
      <sheetName val="Data_F8_BTR"/>
      <sheetName val="pvc_basic"/>
      <sheetName val="MRoad data"/>
      <sheetName val="mas_hab"/>
      <sheetName val="Abs_CD_2"/>
      <sheetName val="road est"/>
      <sheetName val="ECV"/>
      <sheetName val="GZL"/>
      <sheetName val="Bitumen trunk"/>
      <sheetName val="Feeder"/>
      <sheetName val="R99 etc"/>
      <sheetName val="Trunk unpaved"/>
      <sheetName val="Project cost"/>
      <sheetName val="bom"/>
      <sheetName val="road safety datas"/>
      <sheetName val="Data_Bit_I"/>
      <sheetName val="Bill_amt_qty_cc_1"/>
      <sheetName val="Side wall dsn Formula"/>
      <sheetName val="SPT vs PHI"/>
      <sheetName val="Lead statement"/>
      <sheetName val="SSR 2014-15 Rates"/>
      <sheetName val="detls"/>
      <sheetName val="C-data"/>
      <sheetName val="hdpe_basic"/>
      <sheetName val="TS memo"/>
      <sheetName val="civ data"/>
      <sheetName val="FINAL DATA"/>
      <sheetName val="RA"/>
      <sheetName val="R_Det"/>
      <sheetName val="Mp-team 1"/>
      <sheetName val="HDPE-pipe-rates"/>
      <sheetName val="pvc-pipe-rates"/>
      <sheetName val="estimate"/>
      <sheetName val="maya"/>
      <sheetName val="Dom"/>
      <sheetName val="Format-A (B)"/>
      <sheetName val="Format-A"/>
      <sheetName val="Format-A (HQ)"/>
      <sheetName val="Sheet2 (2)"/>
      <sheetName val="Format-A (S)"/>
      <sheetName val="Prjt"/>
      <sheetName val="BLK3"/>
      <sheetName val="BLK2"/>
      <sheetName val="E &amp; R"/>
      <sheetName val="radar"/>
      <sheetName val="UG"/>
      <sheetName val="DATA-2005-06"/>
      <sheetName val="Rubber Gaskets"/>
      <sheetName val="Roadlist"/>
      <sheetName val="Data_Base"/>
      <sheetName val="SubAnlysis"/>
      <sheetName val="Summary"/>
      <sheetName val="Material "/>
      <sheetName val="Labour &amp; Plan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2">
          <cell r="A2">
            <v>1</v>
          </cell>
          <cell r="B2" t="str">
            <v>Name of the work</v>
          </cell>
          <cell r="C2" t="str">
            <v>Construction of MPP Building at  Nadigudem</v>
          </cell>
        </row>
        <row r="3">
          <cell r="A3">
            <v>2</v>
          </cell>
          <cell r="B3" t="str">
            <v>Est.cost</v>
          </cell>
          <cell r="C3">
            <v>17</v>
          </cell>
        </row>
        <row r="4">
          <cell r="A4">
            <v>3</v>
          </cell>
          <cell r="B4" t="str">
            <v>Grant</v>
          </cell>
          <cell r="C4" t="str">
            <v>MPP</v>
          </cell>
        </row>
        <row r="5">
          <cell r="A5">
            <v>4</v>
          </cell>
          <cell r="B5" t="str">
            <v>Soils</v>
          </cell>
          <cell r="C5" t="str">
            <v>og</v>
          </cell>
        </row>
        <row r="6">
          <cell r="A6">
            <v>5</v>
          </cell>
          <cell r="B6" t="str">
            <v>Cement</v>
          </cell>
          <cell r="C6">
            <v>0</v>
          </cell>
          <cell r="D6">
            <v>2500</v>
          </cell>
          <cell r="E6" t="str">
            <v>/MT</v>
          </cell>
        </row>
        <row r="7">
          <cell r="A7">
            <v>6</v>
          </cell>
          <cell r="B7" t="str">
            <v>Steel</v>
          </cell>
          <cell r="C7">
            <v>0</v>
          </cell>
          <cell r="D7">
            <v>15000</v>
          </cell>
          <cell r="E7" t="str">
            <v>/MT</v>
          </cell>
        </row>
        <row r="8">
          <cell r="A8">
            <v>7</v>
          </cell>
          <cell r="B8" t="str">
            <v>Metal lead</v>
          </cell>
          <cell r="C8" t="str">
            <v>Akupamula</v>
          </cell>
          <cell r="D8">
            <v>15</v>
          </cell>
          <cell r="E8" t="str">
            <v>KM</v>
          </cell>
        </row>
        <row r="9">
          <cell r="A9">
            <v>8</v>
          </cell>
          <cell r="B9" t="str">
            <v>Crushed meal lead</v>
          </cell>
          <cell r="C9" t="str">
            <v>Akupamula</v>
          </cell>
          <cell r="D9">
            <v>15</v>
          </cell>
          <cell r="E9" t="str">
            <v>KM</v>
          </cell>
        </row>
        <row r="10">
          <cell r="A10">
            <v>9</v>
          </cell>
          <cell r="B10" t="str">
            <v>Sand Lead</v>
          </cell>
          <cell r="C10" t="str">
            <v>Palair</v>
          </cell>
          <cell r="D10">
            <v>32</v>
          </cell>
          <cell r="E10" t="str">
            <v>KM</v>
          </cell>
        </row>
        <row r="11">
          <cell r="A11">
            <v>10</v>
          </cell>
          <cell r="B11" t="str">
            <v>Bricks lead</v>
          </cell>
          <cell r="C11" t="str">
            <v>Kishnavagu</v>
          </cell>
          <cell r="D11">
            <v>6</v>
          </cell>
          <cell r="E11" t="str">
            <v>KM</v>
          </cell>
        </row>
        <row r="12">
          <cell r="A12">
            <v>11</v>
          </cell>
          <cell r="B12" t="str">
            <v>Polished Shabad Stone lead</v>
          </cell>
          <cell r="C12" t="str">
            <v>Kodad</v>
          </cell>
          <cell r="D12">
            <v>22</v>
          </cell>
          <cell r="E12" t="str">
            <v>KM</v>
          </cell>
        </row>
        <row r="13">
          <cell r="A13">
            <v>12</v>
          </cell>
          <cell r="B13" t="str">
            <v>Village</v>
          </cell>
          <cell r="C13" t="str">
            <v>Nadigudem</v>
          </cell>
        </row>
        <row r="14">
          <cell r="A14">
            <v>13</v>
          </cell>
          <cell r="B14" t="str">
            <v>mandal code</v>
          </cell>
          <cell r="C14">
            <v>0</v>
          </cell>
          <cell r="D14">
            <v>145</v>
          </cell>
        </row>
        <row r="15">
          <cell r="A15">
            <v>14</v>
          </cell>
          <cell r="B15" t="str">
            <v>Acco proof powder</v>
          </cell>
          <cell r="C15">
            <v>30</v>
          </cell>
          <cell r="D15" t="str">
            <v>per kg</v>
          </cell>
        </row>
        <row r="16">
          <cell r="A16">
            <v>15</v>
          </cell>
          <cell r="B16" t="str">
            <v>Mandal</v>
          </cell>
          <cell r="C16" t="str">
            <v>Kodad</v>
          </cell>
        </row>
        <row r="17">
          <cell r="A17">
            <v>16</v>
          </cell>
          <cell r="B17" t="str">
            <v>Sub-division</v>
          </cell>
          <cell r="C17" t="str">
            <v>Kodad</v>
          </cell>
        </row>
        <row r="18">
          <cell r="A18">
            <v>17</v>
          </cell>
          <cell r="B18" t="str">
            <v>Division</v>
          </cell>
          <cell r="C18" t="str">
            <v>Miryalaguda</v>
          </cell>
        </row>
        <row r="19">
          <cell r="A19">
            <v>18</v>
          </cell>
          <cell r="B19" t="str">
            <v>SO</v>
          </cell>
          <cell r="C19" t="str">
            <v>ae</v>
          </cell>
        </row>
        <row r="20">
          <cell r="A20">
            <v>19</v>
          </cell>
          <cell r="B20" t="str">
            <v>AE</v>
          </cell>
          <cell r="C20" t="str">
            <v>K.Ranadheer Reddy</v>
          </cell>
        </row>
        <row r="21">
          <cell r="A21">
            <v>20</v>
          </cell>
          <cell r="B21" t="str">
            <v>DEE</v>
          </cell>
          <cell r="C21" t="str">
            <v>D.Vijaya Kumar</v>
          </cell>
        </row>
        <row r="22">
          <cell r="A22">
            <v>21</v>
          </cell>
          <cell r="B22" t="str">
            <v>EE</v>
          </cell>
          <cell r="C22" t="str">
            <v>VVRAS Jagannatha Rao</v>
          </cell>
        </row>
      </sheetData>
      <sheetData sheetId="10" refreshError="1">
        <row r="1">
          <cell r="B1" t="str">
            <v>SNO</v>
          </cell>
          <cell r="C1" t="str">
            <v>SSITEMNO</v>
          </cell>
          <cell r="D1">
            <v>0</v>
          </cell>
          <cell r="E1">
            <v>0</v>
          </cell>
          <cell r="F1" t="str">
            <v>DETAILS</v>
          </cell>
          <cell r="G1" t="str">
            <v>Unit</v>
          </cell>
          <cell r="H1" t="str">
            <v>PER</v>
          </cell>
          <cell r="I1" t="str">
            <v>RATE</v>
          </cell>
        </row>
        <row r="2">
          <cell r="B2">
            <v>1</v>
          </cell>
          <cell r="C2" t="str">
            <v>1ab</v>
          </cell>
          <cell r="D2">
            <v>0</v>
          </cell>
          <cell r="E2">
            <v>0</v>
          </cell>
          <cell r="F2" t="str">
            <v>1st Class Mason</v>
          </cell>
          <cell r="G2">
            <v>1</v>
          </cell>
          <cell r="H2" t="str">
            <v>each</v>
          </cell>
          <cell r="I2">
            <v>86</v>
          </cell>
        </row>
        <row r="3">
          <cell r="B3">
            <v>26</v>
          </cell>
          <cell r="C3">
            <v>17</v>
          </cell>
          <cell r="D3">
            <v>0</v>
          </cell>
          <cell r="E3">
            <v>0</v>
          </cell>
          <cell r="F3" t="str">
            <v>Spl.grade Mason</v>
          </cell>
          <cell r="G3">
            <v>1</v>
          </cell>
          <cell r="H3" t="str">
            <v>each</v>
          </cell>
          <cell r="I3">
            <v>0</v>
          </cell>
        </row>
        <row r="4">
          <cell r="B4">
            <v>28</v>
          </cell>
          <cell r="C4" t="str">
            <v>1a</v>
          </cell>
          <cell r="D4">
            <v>0</v>
          </cell>
          <cell r="E4">
            <v>0</v>
          </cell>
          <cell r="F4" t="str">
            <v>2nd Class Mason</v>
          </cell>
          <cell r="G4">
            <v>1</v>
          </cell>
          <cell r="H4" t="str">
            <v>each</v>
          </cell>
          <cell r="I4">
            <v>75</v>
          </cell>
        </row>
        <row r="5">
          <cell r="B5">
            <v>53</v>
          </cell>
          <cell r="C5">
            <v>2</v>
          </cell>
          <cell r="D5">
            <v>0</v>
          </cell>
          <cell r="E5">
            <v>0</v>
          </cell>
          <cell r="F5" t="str">
            <v>Man Mazdoor</v>
          </cell>
          <cell r="G5">
            <v>1</v>
          </cell>
          <cell r="H5" t="str">
            <v>each</v>
          </cell>
          <cell r="I5">
            <v>55</v>
          </cell>
        </row>
        <row r="6">
          <cell r="B6">
            <v>54</v>
          </cell>
          <cell r="C6">
            <v>3</v>
          </cell>
          <cell r="D6">
            <v>0</v>
          </cell>
          <cell r="E6">
            <v>0</v>
          </cell>
          <cell r="F6" t="str">
            <v>Woman Mazdoor</v>
          </cell>
          <cell r="G6">
            <v>1</v>
          </cell>
          <cell r="H6" t="str">
            <v>each</v>
          </cell>
          <cell r="I6">
            <v>55</v>
          </cell>
        </row>
        <row r="7">
          <cell r="B7">
            <v>60</v>
          </cell>
          <cell r="C7" t="str">
            <v>1a</v>
          </cell>
          <cell r="D7">
            <v>0</v>
          </cell>
          <cell r="E7">
            <v>0</v>
          </cell>
          <cell r="F7" t="str">
            <v>2nd Class Bricks</v>
          </cell>
          <cell r="G7">
            <v>1000</v>
          </cell>
          <cell r="H7" t="str">
            <v>Nos</v>
          </cell>
          <cell r="I7">
            <v>1200</v>
          </cell>
        </row>
        <row r="8">
          <cell r="B8">
            <v>67</v>
          </cell>
          <cell r="C8" t="str">
            <v>2c</v>
          </cell>
          <cell r="D8">
            <v>0</v>
          </cell>
          <cell r="E8">
            <v>0</v>
          </cell>
          <cell r="F8" t="str">
            <v>RR stone Granite Variety</v>
          </cell>
          <cell r="G8">
            <v>1</v>
          </cell>
          <cell r="H8" t="str">
            <v>cum</v>
          </cell>
          <cell r="I8">
            <v>75</v>
          </cell>
        </row>
        <row r="9">
          <cell r="B9">
            <v>72</v>
          </cell>
          <cell r="C9" t="str">
            <v>3a</v>
          </cell>
          <cell r="D9">
            <v>0</v>
          </cell>
          <cell r="E9">
            <v>0</v>
          </cell>
          <cell r="F9" t="str">
            <v>CR stone Granite Variety</v>
          </cell>
          <cell r="G9">
            <v>1</v>
          </cell>
          <cell r="H9" t="str">
            <v>cum</v>
          </cell>
          <cell r="I9">
            <v>109</v>
          </cell>
        </row>
        <row r="10">
          <cell r="B10">
            <v>80</v>
          </cell>
          <cell r="C10">
            <v>0</v>
          </cell>
          <cell r="D10">
            <v>0</v>
          </cell>
          <cell r="E10">
            <v>0</v>
          </cell>
          <cell r="F10" t="str">
            <v>6 mm SS</v>
          </cell>
          <cell r="G10">
            <v>1</v>
          </cell>
          <cell r="H10" t="str">
            <v>cum</v>
          </cell>
          <cell r="I10">
            <v>170</v>
          </cell>
        </row>
        <row r="11">
          <cell r="B11">
            <v>81</v>
          </cell>
          <cell r="C11">
            <v>0</v>
          </cell>
          <cell r="D11">
            <v>0</v>
          </cell>
          <cell r="E11">
            <v>0</v>
          </cell>
          <cell r="F11" t="str">
            <v>5 to 7 mm IRC</v>
          </cell>
          <cell r="G11">
            <v>1</v>
          </cell>
          <cell r="H11" t="str">
            <v>cum</v>
          </cell>
          <cell r="I11">
            <v>170</v>
          </cell>
        </row>
        <row r="12">
          <cell r="B12">
            <v>82</v>
          </cell>
          <cell r="C12">
            <v>0</v>
          </cell>
          <cell r="D12">
            <v>0</v>
          </cell>
          <cell r="E12">
            <v>0</v>
          </cell>
          <cell r="F12" t="str">
            <v>10 mm SS</v>
          </cell>
          <cell r="G12">
            <v>1</v>
          </cell>
          <cell r="H12" t="str">
            <v>cum</v>
          </cell>
          <cell r="I12">
            <v>250</v>
          </cell>
        </row>
        <row r="13">
          <cell r="B13">
            <v>83</v>
          </cell>
          <cell r="C13">
            <v>0</v>
          </cell>
          <cell r="D13">
            <v>0</v>
          </cell>
          <cell r="E13">
            <v>0</v>
          </cell>
          <cell r="F13" t="str">
            <v>10 to 11.2 IRC</v>
          </cell>
          <cell r="G13">
            <v>1</v>
          </cell>
          <cell r="H13" t="str">
            <v>cum</v>
          </cell>
          <cell r="I13">
            <v>250</v>
          </cell>
        </row>
        <row r="14">
          <cell r="B14">
            <v>84</v>
          </cell>
          <cell r="C14">
            <v>0</v>
          </cell>
          <cell r="D14">
            <v>0</v>
          </cell>
          <cell r="E14">
            <v>0</v>
          </cell>
          <cell r="F14" t="str">
            <v>12 mm SS</v>
          </cell>
          <cell r="G14">
            <v>1</v>
          </cell>
          <cell r="H14" t="str">
            <v>cum</v>
          </cell>
          <cell r="I14">
            <v>300</v>
          </cell>
        </row>
        <row r="15">
          <cell r="B15">
            <v>85</v>
          </cell>
          <cell r="C15">
            <v>0</v>
          </cell>
          <cell r="D15">
            <v>0</v>
          </cell>
          <cell r="E15">
            <v>0</v>
          </cell>
          <cell r="F15" t="str">
            <v>12 to 14 mm IRC</v>
          </cell>
          <cell r="G15">
            <v>1</v>
          </cell>
          <cell r="H15" t="str">
            <v>cum</v>
          </cell>
          <cell r="I15">
            <v>300</v>
          </cell>
        </row>
        <row r="16">
          <cell r="B16">
            <v>86</v>
          </cell>
          <cell r="C16">
            <v>0</v>
          </cell>
          <cell r="D16">
            <v>0</v>
          </cell>
          <cell r="E16">
            <v>0</v>
          </cell>
          <cell r="F16" t="str">
            <v>20 mm SS</v>
          </cell>
          <cell r="G16">
            <v>1</v>
          </cell>
          <cell r="H16" t="str">
            <v>cum</v>
          </cell>
          <cell r="I16">
            <v>380</v>
          </cell>
        </row>
        <row r="17">
          <cell r="B17">
            <v>87</v>
          </cell>
          <cell r="C17">
            <v>0</v>
          </cell>
          <cell r="D17">
            <v>0</v>
          </cell>
          <cell r="E17">
            <v>0</v>
          </cell>
          <cell r="F17" t="str">
            <v>20 to 22 mm IRC</v>
          </cell>
          <cell r="G17">
            <v>1</v>
          </cell>
          <cell r="H17" t="str">
            <v>cum</v>
          </cell>
          <cell r="I17">
            <v>375</v>
          </cell>
        </row>
        <row r="18">
          <cell r="B18">
            <v>88</v>
          </cell>
          <cell r="C18">
            <v>0</v>
          </cell>
          <cell r="D18">
            <v>0</v>
          </cell>
          <cell r="E18">
            <v>0</v>
          </cell>
          <cell r="F18" t="str">
            <v>25 mm SS</v>
          </cell>
          <cell r="G18">
            <v>1</v>
          </cell>
          <cell r="H18" t="str">
            <v>cum</v>
          </cell>
          <cell r="I18">
            <v>300</v>
          </cell>
        </row>
        <row r="19">
          <cell r="B19">
            <v>89</v>
          </cell>
          <cell r="C19">
            <v>0</v>
          </cell>
          <cell r="D19">
            <v>0</v>
          </cell>
          <cell r="E19">
            <v>0</v>
          </cell>
          <cell r="F19" t="str">
            <v>25 to 27 mm IRC</v>
          </cell>
          <cell r="G19">
            <v>1</v>
          </cell>
          <cell r="H19" t="str">
            <v>cum</v>
          </cell>
          <cell r="I19">
            <v>300</v>
          </cell>
        </row>
        <row r="20">
          <cell r="B20">
            <v>90</v>
          </cell>
          <cell r="C20">
            <v>0</v>
          </cell>
          <cell r="D20">
            <v>0</v>
          </cell>
          <cell r="E20">
            <v>0</v>
          </cell>
          <cell r="F20" t="str">
            <v>40 mm SS</v>
          </cell>
          <cell r="G20">
            <v>1</v>
          </cell>
          <cell r="H20" t="str">
            <v>cum</v>
          </cell>
          <cell r="I20">
            <v>215</v>
          </cell>
        </row>
        <row r="21">
          <cell r="B21">
            <v>91</v>
          </cell>
          <cell r="C21">
            <v>0</v>
          </cell>
          <cell r="D21">
            <v>0</v>
          </cell>
          <cell r="E21">
            <v>0</v>
          </cell>
          <cell r="F21" t="str">
            <v>40 to 45 mm IRC</v>
          </cell>
          <cell r="G21">
            <v>1</v>
          </cell>
          <cell r="H21" t="str">
            <v>cum</v>
          </cell>
          <cell r="I21">
            <v>200</v>
          </cell>
        </row>
        <row r="22">
          <cell r="B22">
            <v>92</v>
          </cell>
          <cell r="C22">
            <v>0</v>
          </cell>
          <cell r="D22">
            <v>0</v>
          </cell>
          <cell r="E22">
            <v>0</v>
          </cell>
          <cell r="F22" t="str">
            <v>50 mm SS</v>
          </cell>
          <cell r="G22">
            <v>1</v>
          </cell>
          <cell r="H22" t="str">
            <v>cum</v>
          </cell>
          <cell r="I22">
            <v>150</v>
          </cell>
        </row>
        <row r="23">
          <cell r="B23">
            <v>93</v>
          </cell>
          <cell r="C23">
            <v>0</v>
          </cell>
          <cell r="D23">
            <v>0</v>
          </cell>
          <cell r="E23">
            <v>0</v>
          </cell>
          <cell r="F23" t="str">
            <v>50 to 55mm IRC</v>
          </cell>
          <cell r="G23">
            <v>1</v>
          </cell>
          <cell r="H23" t="str">
            <v>cum</v>
          </cell>
          <cell r="I23">
            <v>120</v>
          </cell>
        </row>
        <row r="24">
          <cell r="B24">
            <v>94</v>
          </cell>
          <cell r="C24">
            <v>0</v>
          </cell>
          <cell r="D24">
            <v>0</v>
          </cell>
          <cell r="E24">
            <v>0</v>
          </cell>
          <cell r="F24" t="str">
            <v>60 mm SS</v>
          </cell>
          <cell r="G24">
            <v>1</v>
          </cell>
          <cell r="H24" t="str">
            <v>cum</v>
          </cell>
          <cell r="I24">
            <v>150</v>
          </cell>
        </row>
        <row r="25">
          <cell r="B25">
            <v>95</v>
          </cell>
          <cell r="C25">
            <v>0</v>
          </cell>
          <cell r="D25">
            <v>0</v>
          </cell>
          <cell r="E25">
            <v>0</v>
          </cell>
          <cell r="F25" t="str">
            <v>60 to 63 mm IRC</v>
          </cell>
          <cell r="G25">
            <v>1</v>
          </cell>
          <cell r="H25" t="str">
            <v>cum</v>
          </cell>
          <cell r="I25">
            <v>110</v>
          </cell>
        </row>
        <row r="26">
          <cell r="B26">
            <v>96</v>
          </cell>
          <cell r="C26">
            <v>0</v>
          </cell>
          <cell r="D26">
            <v>0</v>
          </cell>
          <cell r="E26">
            <v>0</v>
          </cell>
          <cell r="F26" t="str">
            <v>65 mm SS</v>
          </cell>
          <cell r="G26">
            <v>1</v>
          </cell>
          <cell r="H26" t="str">
            <v>cum</v>
          </cell>
          <cell r="I26">
            <v>150</v>
          </cell>
        </row>
        <row r="27">
          <cell r="B27">
            <v>97</v>
          </cell>
          <cell r="C27">
            <v>0</v>
          </cell>
          <cell r="D27">
            <v>0</v>
          </cell>
          <cell r="E27">
            <v>0</v>
          </cell>
          <cell r="F27" t="str">
            <v>65 mm IRC</v>
          </cell>
          <cell r="G27">
            <v>1</v>
          </cell>
          <cell r="H27" t="str">
            <v>cum</v>
          </cell>
          <cell r="I27">
            <v>120</v>
          </cell>
        </row>
        <row r="28">
          <cell r="B28">
            <v>98</v>
          </cell>
          <cell r="C28">
            <v>0</v>
          </cell>
          <cell r="D28">
            <v>0</v>
          </cell>
          <cell r="E28">
            <v>0</v>
          </cell>
          <cell r="F28" t="str">
            <v>75 mm SS</v>
          </cell>
          <cell r="G28">
            <v>1</v>
          </cell>
          <cell r="H28" t="str">
            <v>cum</v>
          </cell>
          <cell r="I28">
            <v>95</v>
          </cell>
        </row>
        <row r="29">
          <cell r="B29">
            <v>99</v>
          </cell>
          <cell r="C29">
            <v>0</v>
          </cell>
          <cell r="D29">
            <v>0</v>
          </cell>
          <cell r="E29">
            <v>0</v>
          </cell>
          <cell r="F29" t="str">
            <v>75 mm IRC</v>
          </cell>
          <cell r="G29">
            <v>1</v>
          </cell>
          <cell r="H29" t="str">
            <v>cum</v>
          </cell>
          <cell r="I29">
            <v>95</v>
          </cell>
        </row>
        <row r="30">
          <cell r="B30">
            <v>100</v>
          </cell>
          <cell r="C30">
            <v>0</v>
          </cell>
          <cell r="D30">
            <v>0</v>
          </cell>
          <cell r="E30">
            <v>0</v>
          </cell>
          <cell r="F30" t="str">
            <v>Blasting</v>
          </cell>
          <cell r="G30">
            <v>1</v>
          </cell>
          <cell r="H30" t="str">
            <v>cum</v>
          </cell>
          <cell r="I30">
            <v>40</v>
          </cell>
        </row>
        <row r="31">
          <cell r="B31">
            <v>101</v>
          </cell>
          <cell r="C31">
            <v>0</v>
          </cell>
          <cell r="D31">
            <v>0</v>
          </cell>
          <cell r="E31">
            <v>0</v>
          </cell>
          <cell r="F31" t="str">
            <v>Metal Crushing</v>
          </cell>
          <cell r="G31">
            <v>1</v>
          </cell>
          <cell r="H31" t="str">
            <v>cum</v>
          </cell>
          <cell r="I31">
            <v>0.25</v>
          </cell>
        </row>
        <row r="32">
          <cell r="B32">
            <v>127</v>
          </cell>
          <cell r="C32">
            <v>9</v>
          </cell>
          <cell r="D32">
            <v>0</v>
          </cell>
          <cell r="E32">
            <v>0</v>
          </cell>
          <cell r="F32" t="str">
            <v>Gravel</v>
          </cell>
          <cell r="G32">
            <v>1</v>
          </cell>
          <cell r="H32" t="str">
            <v>cum</v>
          </cell>
          <cell r="I32">
            <v>25</v>
          </cell>
        </row>
        <row r="33">
          <cell r="B33">
            <v>128</v>
          </cell>
          <cell r="C33">
            <v>0</v>
          </cell>
          <cell r="D33">
            <v>0</v>
          </cell>
          <cell r="E33">
            <v>0</v>
          </cell>
          <cell r="F33" t="str">
            <v>Quarry rubbish</v>
          </cell>
          <cell r="G33">
            <v>1</v>
          </cell>
          <cell r="H33" t="str">
            <v>cum</v>
          </cell>
          <cell r="I33">
            <v>11</v>
          </cell>
        </row>
        <row r="34">
          <cell r="B34">
            <v>129</v>
          </cell>
          <cell r="C34">
            <v>0</v>
          </cell>
          <cell r="D34">
            <v>0</v>
          </cell>
          <cell r="E34">
            <v>0</v>
          </cell>
          <cell r="F34" t="str">
            <v>Sand for Mortar, Seal coat</v>
          </cell>
          <cell r="G34">
            <v>1</v>
          </cell>
          <cell r="H34" t="str">
            <v>cum</v>
          </cell>
          <cell r="I34">
            <v>50</v>
          </cell>
        </row>
        <row r="35">
          <cell r="B35">
            <v>130</v>
          </cell>
          <cell r="C35">
            <v>0</v>
          </cell>
          <cell r="D35">
            <v>0</v>
          </cell>
          <cell r="E35">
            <v>0</v>
          </cell>
          <cell r="F35" t="str">
            <v>Sand for Filling, Blindage</v>
          </cell>
          <cell r="G35">
            <v>1</v>
          </cell>
          <cell r="H35" t="str">
            <v>cum</v>
          </cell>
          <cell r="I35">
            <v>20</v>
          </cell>
        </row>
        <row r="36">
          <cell r="B36">
            <v>133</v>
          </cell>
          <cell r="C36">
            <v>15</v>
          </cell>
          <cell r="D36">
            <v>0</v>
          </cell>
          <cell r="E36">
            <v>0</v>
          </cell>
          <cell r="F36" t="str">
            <v>40 mm thick 0.762 m x.457 m</v>
          </cell>
          <cell r="G36">
            <v>1</v>
          </cell>
          <cell r="H36" t="str">
            <v>sqm</v>
          </cell>
          <cell r="I36">
            <v>70</v>
          </cell>
        </row>
        <row r="37">
          <cell r="B37">
            <v>134</v>
          </cell>
          <cell r="C37">
            <v>16</v>
          </cell>
          <cell r="D37">
            <v>0</v>
          </cell>
          <cell r="E37">
            <v>0</v>
          </cell>
          <cell r="F37" t="str">
            <v>50 mm thick 0.762 m x.457 m</v>
          </cell>
          <cell r="G37">
            <v>1</v>
          </cell>
          <cell r="H37" t="str">
            <v>sqm</v>
          </cell>
          <cell r="I37">
            <v>80</v>
          </cell>
        </row>
        <row r="38">
          <cell r="B38">
            <v>136</v>
          </cell>
          <cell r="C38">
            <v>0</v>
          </cell>
          <cell r="D38">
            <v>0</v>
          </cell>
          <cell r="E38">
            <v>0</v>
          </cell>
          <cell r="F38" t="str">
            <v>25.4 mm thick White</v>
          </cell>
          <cell r="G38">
            <v>10</v>
          </cell>
          <cell r="H38" t="str">
            <v>sqm</v>
          </cell>
          <cell r="I38">
            <v>550</v>
          </cell>
        </row>
        <row r="39">
          <cell r="B39">
            <v>137</v>
          </cell>
          <cell r="C39">
            <v>0</v>
          </cell>
          <cell r="D39">
            <v>0</v>
          </cell>
          <cell r="E39">
            <v>0</v>
          </cell>
          <cell r="F39" t="str">
            <v>25.4 mm thick Blue</v>
          </cell>
          <cell r="G39">
            <v>10</v>
          </cell>
          <cell r="H39" t="str">
            <v>sqm</v>
          </cell>
          <cell r="I39">
            <v>600</v>
          </cell>
        </row>
        <row r="40">
          <cell r="B40">
            <v>138</v>
          </cell>
          <cell r="C40">
            <v>0</v>
          </cell>
          <cell r="D40">
            <v>0</v>
          </cell>
          <cell r="E40">
            <v>0</v>
          </cell>
          <cell r="F40" t="str">
            <v>25.4 mm thick White</v>
          </cell>
          <cell r="G40">
            <v>10</v>
          </cell>
          <cell r="H40" t="str">
            <v>sqm</v>
          </cell>
          <cell r="I40">
            <v>600</v>
          </cell>
        </row>
        <row r="41">
          <cell r="B41">
            <v>139</v>
          </cell>
          <cell r="C41">
            <v>0</v>
          </cell>
          <cell r="D41">
            <v>0</v>
          </cell>
          <cell r="E41">
            <v>0</v>
          </cell>
          <cell r="F41" t="str">
            <v>25.4 mm thick Blue</v>
          </cell>
          <cell r="G41">
            <v>10</v>
          </cell>
          <cell r="H41" t="str">
            <v>sqm</v>
          </cell>
          <cell r="I41">
            <v>700</v>
          </cell>
        </row>
        <row r="42">
          <cell r="B42">
            <v>140</v>
          </cell>
          <cell r="C42">
            <v>0</v>
          </cell>
          <cell r="D42">
            <v>0</v>
          </cell>
          <cell r="E42">
            <v>0</v>
          </cell>
          <cell r="F42" t="str">
            <v>25.4 mm thick White  0.457mx0.457 m</v>
          </cell>
          <cell r="G42">
            <v>10</v>
          </cell>
          <cell r="H42" t="str">
            <v>sqm</v>
          </cell>
          <cell r="I42">
            <v>1000</v>
          </cell>
        </row>
        <row r="43">
          <cell r="B43">
            <v>141</v>
          </cell>
          <cell r="C43">
            <v>0</v>
          </cell>
          <cell r="D43">
            <v>0</v>
          </cell>
          <cell r="E43">
            <v>0</v>
          </cell>
          <cell r="F43" t="str">
            <v>25.4 mm thick Blue  0.457mx0.457 m</v>
          </cell>
          <cell r="G43">
            <v>10</v>
          </cell>
          <cell r="H43" t="str">
            <v>sqm</v>
          </cell>
          <cell r="I43">
            <v>1150</v>
          </cell>
        </row>
        <row r="44">
          <cell r="B44">
            <v>142</v>
          </cell>
          <cell r="C44">
            <v>20</v>
          </cell>
          <cell r="D44">
            <v>0</v>
          </cell>
          <cell r="E44">
            <v>0</v>
          </cell>
          <cell r="F44" t="str">
            <v>25.4 mm thick   0.457mx0.457 m</v>
          </cell>
          <cell r="G44">
            <v>10</v>
          </cell>
          <cell r="H44" t="str">
            <v>sqm</v>
          </cell>
          <cell r="I44">
            <v>900</v>
          </cell>
        </row>
        <row r="45">
          <cell r="B45">
            <v>143</v>
          </cell>
          <cell r="C45">
            <v>21</v>
          </cell>
          <cell r="D45">
            <v>0</v>
          </cell>
          <cell r="E45">
            <v>0</v>
          </cell>
          <cell r="F45" t="str">
            <v>25.4 mm thick 0.254mx0.254 m White</v>
          </cell>
          <cell r="G45">
            <v>10</v>
          </cell>
          <cell r="H45" t="str">
            <v>sqm</v>
          </cell>
          <cell r="I45">
            <v>2700</v>
          </cell>
        </row>
        <row r="46">
          <cell r="B46">
            <v>168</v>
          </cell>
          <cell r="C46">
            <v>0</v>
          </cell>
          <cell r="D46">
            <v>0</v>
          </cell>
          <cell r="E46">
            <v>0</v>
          </cell>
          <cell r="F46" t="str">
            <v>Cement Mortar</v>
          </cell>
          <cell r="G46">
            <v>1</v>
          </cell>
          <cell r="H46" t="str">
            <v>cum</v>
          </cell>
          <cell r="I46">
            <v>15</v>
          </cell>
        </row>
        <row r="47">
          <cell r="B47">
            <v>169</v>
          </cell>
          <cell r="C47">
            <v>0</v>
          </cell>
          <cell r="D47">
            <v>0</v>
          </cell>
          <cell r="E47">
            <v>0</v>
          </cell>
          <cell r="F47" t="str">
            <v>By Machine</v>
          </cell>
          <cell r="G47">
            <v>1</v>
          </cell>
          <cell r="H47" t="str">
            <v>cum</v>
          </cell>
          <cell r="I47">
            <v>25</v>
          </cell>
        </row>
        <row r="48">
          <cell r="B48">
            <v>175</v>
          </cell>
          <cell r="C48">
            <v>0</v>
          </cell>
          <cell r="D48">
            <v>0</v>
          </cell>
          <cell r="E48">
            <v>0</v>
          </cell>
          <cell r="F48" t="str">
            <v>White Cement</v>
          </cell>
          <cell r="G48">
            <v>1</v>
          </cell>
          <cell r="H48" t="str">
            <v>kg</v>
          </cell>
          <cell r="I48">
            <v>9</v>
          </cell>
        </row>
        <row r="49">
          <cell r="B49">
            <v>176</v>
          </cell>
          <cell r="C49">
            <v>0</v>
          </cell>
          <cell r="D49">
            <v>0</v>
          </cell>
          <cell r="E49">
            <v>0</v>
          </cell>
          <cell r="F49" t="str">
            <v xml:space="preserve">Scantling below 2m </v>
          </cell>
          <cell r="G49">
            <v>1</v>
          </cell>
          <cell r="H49" t="str">
            <v>cum</v>
          </cell>
          <cell r="I49">
            <v>50000</v>
          </cell>
        </row>
        <row r="50">
          <cell r="B50">
            <v>177</v>
          </cell>
          <cell r="C50">
            <v>0</v>
          </cell>
          <cell r="D50">
            <v>0</v>
          </cell>
          <cell r="E50">
            <v>0</v>
          </cell>
          <cell r="F50" t="str">
            <v xml:space="preserve">Scantling above 2m </v>
          </cell>
          <cell r="G50">
            <v>1</v>
          </cell>
          <cell r="H50" t="str">
            <v>cum</v>
          </cell>
          <cell r="I50">
            <v>52000</v>
          </cell>
        </row>
        <row r="51">
          <cell r="B51">
            <v>178</v>
          </cell>
          <cell r="C51">
            <v>0</v>
          </cell>
          <cell r="D51">
            <v>0</v>
          </cell>
          <cell r="E51">
            <v>0</v>
          </cell>
          <cell r="F51" t="str">
            <v>Planks of all sizes</v>
          </cell>
          <cell r="G51">
            <v>1</v>
          </cell>
          <cell r="H51" t="str">
            <v>cum</v>
          </cell>
          <cell r="I51">
            <v>55000</v>
          </cell>
        </row>
        <row r="52">
          <cell r="B52">
            <v>176</v>
          </cell>
          <cell r="C52">
            <v>0</v>
          </cell>
          <cell r="D52">
            <v>0</v>
          </cell>
          <cell r="E52">
            <v>0</v>
          </cell>
          <cell r="F52" t="str">
            <v xml:space="preserve">Scantling below 2m </v>
          </cell>
          <cell r="G52">
            <v>1</v>
          </cell>
          <cell r="H52" t="str">
            <v>cum</v>
          </cell>
          <cell r="I52">
            <v>40000</v>
          </cell>
        </row>
        <row r="53">
          <cell r="B53">
            <v>177</v>
          </cell>
          <cell r="C53">
            <v>0</v>
          </cell>
          <cell r="D53">
            <v>0</v>
          </cell>
          <cell r="E53">
            <v>0</v>
          </cell>
          <cell r="F53" t="str">
            <v xml:space="preserve">Scantling above 2m </v>
          </cell>
          <cell r="G53">
            <v>1</v>
          </cell>
          <cell r="H53" t="str">
            <v>cum</v>
          </cell>
          <cell r="I53">
            <v>42000</v>
          </cell>
        </row>
        <row r="54">
          <cell r="B54">
            <v>178</v>
          </cell>
          <cell r="C54">
            <v>0</v>
          </cell>
          <cell r="D54">
            <v>0</v>
          </cell>
          <cell r="E54">
            <v>0</v>
          </cell>
          <cell r="F54" t="str">
            <v>Planks of all sizes</v>
          </cell>
          <cell r="G54">
            <v>1</v>
          </cell>
          <cell r="H54" t="str">
            <v>cum</v>
          </cell>
          <cell r="I54">
            <v>45000</v>
          </cell>
        </row>
        <row r="55">
          <cell r="B55">
            <v>187</v>
          </cell>
          <cell r="C55">
            <v>0</v>
          </cell>
          <cell r="D55">
            <v>0</v>
          </cell>
          <cell r="E55">
            <v>0</v>
          </cell>
          <cell r="F55" t="str">
            <v>Steel fabrication</v>
          </cell>
          <cell r="G55">
            <v>1</v>
          </cell>
          <cell r="H55" t="str">
            <v>kg</v>
          </cell>
          <cell r="I55">
            <v>3.25</v>
          </cell>
        </row>
        <row r="56">
          <cell r="B56">
            <v>234</v>
          </cell>
          <cell r="C56">
            <v>0</v>
          </cell>
          <cell r="D56">
            <v>0</v>
          </cell>
          <cell r="E56">
            <v>0</v>
          </cell>
          <cell r="F56" t="str">
            <v>25 mm thick</v>
          </cell>
          <cell r="G56">
            <v>1</v>
          </cell>
          <cell r="H56" t="str">
            <v>sqm</v>
          </cell>
          <cell r="I56">
            <v>80</v>
          </cell>
        </row>
        <row r="57">
          <cell r="B57">
            <v>235</v>
          </cell>
          <cell r="C57">
            <v>0</v>
          </cell>
          <cell r="D57">
            <v>0</v>
          </cell>
          <cell r="E57">
            <v>0</v>
          </cell>
          <cell r="F57" t="str">
            <v>40 mm thick</v>
          </cell>
          <cell r="G57">
            <v>1</v>
          </cell>
          <cell r="H57" t="str">
            <v>sqm</v>
          </cell>
          <cell r="I57">
            <v>105</v>
          </cell>
        </row>
        <row r="58">
          <cell r="B58">
            <v>236</v>
          </cell>
          <cell r="C58">
            <v>0</v>
          </cell>
          <cell r="D58">
            <v>0</v>
          </cell>
          <cell r="E58">
            <v>0</v>
          </cell>
          <cell r="F58" t="str">
            <v>50 mm thick</v>
          </cell>
          <cell r="G58">
            <v>1</v>
          </cell>
          <cell r="H58" t="str">
            <v>sqm</v>
          </cell>
          <cell r="I58">
            <v>140</v>
          </cell>
        </row>
        <row r="59">
          <cell r="B59">
            <v>239</v>
          </cell>
          <cell r="C59">
            <v>0</v>
          </cell>
          <cell r="D59">
            <v>0</v>
          </cell>
          <cell r="E59">
            <v>0</v>
          </cell>
          <cell r="F59" t="str">
            <v>Dry powder Distemper</v>
          </cell>
          <cell r="G59">
            <v>1</v>
          </cell>
          <cell r="H59" t="str">
            <v>kg</v>
          </cell>
          <cell r="I59">
            <v>20</v>
          </cell>
        </row>
        <row r="60">
          <cell r="B60">
            <v>240</v>
          </cell>
          <cell r="C60">
            <v>0</v>
          </cell>
          <cell r="D60">
            <v>0</v>
          </cell>
          <cell r="E60">
            <v>0</v>
          </cell>
          <cell r="F60" t="str">
            <v>Oil bound washable Distemper</v>
          </cell>
          <cell r="G60">
            <v>1</v>
          </cell>
          <cell r="H60" t="str">
            <v>kg</v>
          </cell>
          <cell r="I60">
            <v>60</v>
          </cell>
        </row>
        <row r="61">
          <cell r="B61">
            <v>245</v>
          </cell>
          <cell r="C61">
            <v>0</v>
          </cell>
          <cell r="D61">
            <v>0</v>
          </cell>
          <cell r="E61">
            <v>0</v>
          </cell>
          <cell r="F61" t="str">
            <v>Alluminium paint 1st grade</v>
          </cell>
          <cell r="G61">
            <v>1</v>
          </cell>
          <cell r="H61" t="str">
            <v>litre</v>
          </cell>
          <cell r="I61">
            <v>176</v>
          </cell>
        </row>
        <row r="62">
          <cell r="B62">
            <v>246</v>
          </cell>
          <cell r="C62">
            <v>0</v>
          </cell>
          <cell r="D62">
            <v>0</v>
          </cell>
          <cell r="E62">
            <v>0</v>
          </cell>
          <cell r="F62" t="str">
            <v>Anti corrosive bitument pain (Black) grade -1</v>
          </cell>
          <cell r="G62">
            <v>1</v>
          </cell>
          <cell r="H62" t="str">
            <v>litre</v>
          </cell>
          <cell r="I62">
            <v>250</v>
          </cell>
        </row>
        <row r="63">
          <cell r="B63">
            <v>247</v>
          </cell>
          <cell r="C63">
            <v>0</v>
          </cell>
          <cell r="D63">
            <v>0</v>
          </cell>
          <cell r="E63">
            <v>0</v>
          </cell>
          <cell r="F63" t="str">
            <v>Red oxide Primer Paint grade-I</v>
          </cell>
          <cell r="G63">
            <v>1</v>
          </cell>
          <cell r="H63" t="str">
            <v>litre</v>
          </cell>
          <cell r="I63">
            <v>55</v>
          </cell>
        </row>
        <row r="64">
          <cell r="B64">
            <v>248</v>
          </cell>
          <cell r="C64">
            <v>0</v>
          </cell>
          <cell r="D64">
            <v>0</v>
          </cell>
          <cell r="E64">
            <v>0</v>
          </cell>
          <cell r="F64" t="str">
            <v>Red oxide Primer Paint grade-II</v>
          </cell>
          <cell r="G64">
            <v>1</v>
          </cell>
          <cell r="H64" t="str">
            <v>litre</v>
          </cell>
          <cell r="I64">
            <v>45</v>
          </cell>
        </row>
        <row r="65">
          <cell r="B65">
            <v>249</v>
          </cell>
          <cell r="C65">
            <v>0</v>
          </cell>
          <cell r="D65">
            <v>0</v>
          </cell>
          <cell r="E65">
            <v>0</v>
          </cell>
          <cell r="F65" t="str">
            <v>Synthetic enamel paints in all shades grade-I</v>
          </cell>
          <cell r="G65">
            <v>1</v>
          </cell>
          <cell r="H65" t="str">
            <v>litre</v>
          </cell>
          <cell r="I65">
            <v>130</v>
          </cell>
        </row>
        <row r="66">
          <cell r="B66">
            <v>250</v>
          </cell>
          <cell r="C66">
            <v>0</v>
          </cell>
          <cell r="D66">
            <v>0</v>
          </cell>
          <cell r="E66">
            <v>0</v>
          </cell>
          <cell r="F66" t="str">
            <v>Synthetic enamel paints in all shades grade-II</v>
          </cell>
          <cell r="G66">
            <v>1</v>
          </cell>
          <cell r="H66" t="str">
            <v>litre</v>
          </cell>
          <cell r="I66">
            <v>95</v>
          </cell>
        </row>
        <row r="67">
          <cell r="B67">
            <v>251</v>
          </cell>
          <cell r="C67">
            <v>0</v>
          </cell>
          <cell r="D67">
            <v>0</v>
          </cell>
          <cell r="E67">
            <v>0</v>
          </cell>
          <cell r="F67" t="str">
            <v>Plastic emultion paint grade-I</v>
          </cell>
          <cell r="G67">
            <v>1</v>
          </cell>
          <cell r="H67" t="str">
            <v>litre</v>
          </cell>
          <cell r="I67">
            <v>200</v>
          </cell>
        </row>
        <row r="68">
          <cell r="B68">
            <v>252</v>
          </cell>
          <cell r="C68">
            <v>63</v>
          </cell>
          <cell r="D68">
            <v>0</v>
          </cell>
          <cell r="E68">
            <v>0</v>
          </cell>
          <cell r="F68" t="str">
            <v>Oil Bound Distemper</v>
          </cell>
          <cell r="G68">
            <v>1</v>
          </cell>
          <cell r="H68" t="str">
            <v>kg</v>
          </cell>
          <cell r="I68">
            <v>40</v>
          </cell>
        </row>
        <row r="69">
          <cell r="B69">
            <v>253</v>
          </cell>
          <cell r="C69">
            <v>64</v>
          </cell>
          <cell r="D69">
            <v>0</v>
          </cell>
          <cell r="E69">
            <v>0</v>
          </cell>
          <cell r="F69" t="str">
            <v>Water proof cement paint of Superior Quality</v>
          </cell>
          <cell r="G69">
            <v>1</v>
          </cell>
          <cell r="H69" t="str">
            <v>kg</v>
          </cell>
          <cell r="I69">
            <v>30</v>
          </cell>
        </row>
        <row r="70">
          <cell r="B70">
            <v>254</v>
          </cell>
          <cell r="C70">
            <v>65</v>
          </cell>
          <cell r="D70">
            <v>0</v>
          </cell>
          <cell r="E70">
            <v>0</v>
          </cell>
          <cell r="F70" t="str">
            <v>White lead</v>
          </cell>
          <cell r="G70">
            <v>1</v>
          </cell>
          <cell r="H70" t="str">
            <v>kg</v>
          </cell>
          <cell r="I70">
            <v>50</v>
          </cell>
        </row>
        <row r="71">
          <cell r="B71">
            <v>255</v>
          </cell>
          <cell r="C71">
            <v>66</v>
          </cell>
          <cell r="D71">
            <v>0</v>
          </cell>
          <cell r="E71">
            <v>0</v>
          </cell>
          <cell r="F71" t="str">
            <v>Marble powder</v>
          </cell>
          <cell r="G71">
            <v>1</v>
          </cell>
          <cell r="H71" t="str">
            <v>kg</v>
          </cell>
          <cell r="I71">
            <v>12.5</v>
          </cell>
        </row>
        <row r="72">
          <cell r="B72">
            <v>256</v>
          </cell>
          <cell r="C72">
            <v>67</v>
          </cell>
          <cell r="D72">
            <v>0</v>
          </cell>
          <cell r="E72">
            <v>0</v>
          </cell>
          <cell r="F72" t="str">
            <v>Cement Primer grade-I</v>
          </cell>
          <cell r="G72">
            <v>1</v>
          </cell>
          <cell r="H72" t="str">
            <v>kg</v>
          </cell>
          <cell r="I72">
            <v>65</v>
          </cell>
        </row>
        <row r="73">
          <cell r="B73">
            <v>257</v>
          </cell>
          <cell r="C73">
            <v>0</v>
          </cell>
          <cell r="D73">
            <v>0</v>
          </cell>
          <cell r="E73">
            <v>0</v>
          </cell>
          <cell r="F73" t="str">
            <v>Cement Primer grade-II</v>
          </cell>
          <cell r="G73">
            <v>1</v>
          </cell>
          <cell r="H73" t="str">
            <v>kg</v>
          </cell>
          <cell r="I73">
            <v>50</v>
          </cell>
        </row>
        <row r="74">
          <cell r="B74">
            <v>274</v>
          </cell>
          <cell r="C74">
            <v>0</v>
          </cell>
          <cell r="D74" t="str">
            <v>b</v>
          </cell>
          <cell r="E74">
            <v>0</v>
          </cell>
          <cell r="F74" t="str">
            <v>Fevicol</v>
          </cell>
          <cell r="G74">
            <v>1</v>
          </cell>
          <cell r="H74" t="str">
            <v>kg</v>
          </cell>
          <cell r="I74">
            <v>100</v>
          </cell>
        </row>
        <row r="75">
          <cell r="B75">
            <v>352</v>
          </cell>
          <cell r="C75">
            <v>0</v>
          </cell>
          <cell r="D75" t="str">
            <v>a</v>
          </cell>
          <cell r="E75">
            <v>0</v>
          </cell>
          <cell r="F75" t="str">
            <v>Clearing heavy jungle</v>
          </cell>
          <cell r="G75">
            <v>10</v>
          </cell>
          <cell r="H75" t="str">
            <v>sqm</v>
          </cell>
          <cell r="I75">
            <v>6</v>
          </cell>
        </row>
        <row r="76">
          <cell r="B76">
            <v>353</v>
          </cell>
          <cell r="C76">
            <v>0</v>
          </cell>
          <cell r="D76" t="str">
            <v>b</v>
          </cell>
          <cell r="E76">
            <v>0</v>
          </cell>
          <cell r="F76" t="str">
            <v>Clearing Light jungle</v>
          </cell>
          <cell r="G76">
            <v>10</v>
          </cell>
          <cell r="H76" t="str">
            <v>sqm</v>
          </cell>
          <cell r="I76">
            <v>5</v>
          </cell>
        </row>
        <row r="77">
          <cell r="B77">
            <v>354</v>
          </cell>
          <cell r="C77">
            <v>0</v>
          </cell>
          <cell r="D77" t="str">
            <v>c</v>
          </cell>
          <cell r="E77">
            <v>0</v>
          </cell>
          <cell r="F77" t="str">
            <v>Clearing Scrub jungle</v>
          </cell>
          <cell r="G77">
            <v>10</v>
          </cell>
          <cell r="H77" t="str">
            <v>sqm</v>
          </cell>
          <cell r="I77">
            <v>3</v>
          </cell>
        </row>
        <row r="78">
          <cell r="B78">
            <v>355</v>
          </cell>
          <cell r="C78">
            <v>0</v>
          </cell>
          <cell r="D78" t="str">
            <v>d</v>
          </cell>
          <cell r="E78">
            <v>0</v>
          </cell>
          <cell r="F78" t="str">
            <v xml:space="preserve">Cleaing Julie flora </v>
          </cell>
          <cell r="G78">
            <v>10</v>
          </cell>
          <cell r="H78" t="str">
            <v>sqm</v>
          </cell>
          <cell r="I78">
            <v>14</v>
          </cell>
        </row>
        <row r="79">
          <cell r="B79">
            <v>408</v>
          </cell>
          <cell r="C79">
            <v>0</v>
          </cell>
          <cell r="D79" t="str">
            <v>a</v>
          </cell>
          <cell r="E79">
            <v>0</v>
          </cell>
          <cell r="F79" t="str">
            <v>Loamy &amp; Clay soils like BC soils, Red earth &amp; OG SS 302 &amp; 303</v>
          </cell>
          <cell r="G79">
            <v>10</v>
          </cell>
          <cell r="H79" t="str">
            <v>cum</v>
          </cell>
          <cell r="I79">
            <v>235</v>
          </cell>
        </row>
        <row r="80">
          <cell r="B80">
            <v>409</v>
          </cell>
          <cell r="C80">
            <v>0</v>
          </cell>
          <cell r="D80">
            <v>0</v>
          </cell>
          <cell r="E80">
            <v>0</v>
          </cell>
          <cell r="F80" t="str">
            <v>Loamy &amp; Clay soils like BC soils, Red earth &amp; OG SS 301</v>
          </cell>
          <cell r="G80">
            <v>10</v>
          </cell>
          <cell r="H80" t="str">
            <v>cum</v>
          </cell>
          <cell r="I80">
            <v>215</v>
          </cell>
        </row>
        <row r="81">
          <cell r="B81">
            <v>412</v>
          </cell>
          <cell r="C81">
            <v>0</v>
          </cell>
          <cell r="D81">
            <v>0</v>
          </cell>
          <cell r="E81">
            <v>0</v>
          </cell>
          <cell r="F81" t="str">
            <v>Hard Gravelly Soils SS 302 &amp; 303</v>
          </cell>
          <cell r="G81">
            <v>10</v>
          </cell>
          <cell r="H81" t="str">
            <v>cum</v>
          </cell>
          <cell r="I81">
            <v>250</v>
          </cell>
        </row>
        <row r="82">
          <cell r="B82">
            <v>413</v>
          </cell>
          <cell r="C82">
            <v>0</v>
          </cell>
          <cell r="D82">
            <v>0</v>
          </cell>
          <cell r="E82">
            <v>0</v>
          </cell>
          <cell r="F82" t="str">
            <v>Hard Gravelly Soils SS 301</v>
          </cell>
          <cell r="G82">
            <v>10</v>
          </cell>
          <cell r="H82" t="str">
            <v>cum</v>
          </cell>
          <cell r="I82">
            <v>230</v>
          </cell>
        </row>
        <row r="83">
          <cell r="B83">
            <v>459</v>
          </cell>
          <cell r="C83">
            <v>35</v>
          </cell>
          <cell r="D83">
            <v>0</v>
          </cell>
          <cell r="E83">
            <v>0</v>
          </cell>
          <cell r="F83" t="str">
            <v>Vibrating Concrete</v>
          </cell>
          <cell r="G83">
            <v>1</v>
          </cell>
          <cell r="H83" t="str">
            <v>cum</v>
          </cell>
          <cell r="I83">
            <v>22.4</v>
          </cell>
        </row>
        <row r="84">
          <cell r="B84">
            <v>460</v>
          </cell>
          <cell r="C84">
            <v>36</v>
          </cell>
          <cell r="D84">
            <v>0</v>
          </cell>
          <cell r="E84">
            <v>0</v>
          </cell>
          <cell r="F84" t="str">
            <v>Machine mixing Concrete</v>
          </cell>
          <cell r="G84">
            <v>1</v>
          </cell>
          <cell r="H84" t="str">
            <v>cum</v>
          </cell>
          <cell r="I84">
            <v>21.8</v>
          </cell>
        </row>
        <row r="85">
          <cell r="B85">
            <v>461</v>
          </cell>
          <cell r="C85">
            <v>37</v>
          </cell>
          <cell r="D85">
            <v>0</v>
          </cell>
          <cell r="E85">
            <v>0</v>
          </cell>
          <cell r="F85" t="str">
            <v>Power for Mixer</v>
          </cell>
          <cell r="G85">
            <v>1</v>
          </cell>
          <cell r="H85" t="str">
            <v>cum</v>
          </cell>
          <cell r="I85">
            <v>14.5</v>
          </cell>
        </row>
        <row r="86">
          <cell r="B86">
            <v>495</v>
          </cell>
          <cell r="C86">
            <v>40</v>
          </cell>
          <cell r="D86" t="str">
            <v>a</v>
          </cell>
          <cell r="E86">
            <v>0</v>
          </cell>
          <cell r="F86" t="str">
            <v>First Floor</v>
          </cell>
          <cell r="G86">
            <v>1</v>
          </cell>
          <cell r="H86" t="str">
            <v>cum</v>
          </cell>
          <cell r="I86">
            <v>22</v>
          </cell>
        </row>
        <row r="87">
          <cell r="B87">
            <v>496</v>
          </cell>
          <cell r="C87">
            <v>0</v>
          </cell>
          <cell r="D87" t="str">
            <v>b</v>
          </cell>
          <cell r="E87">
            <v>0</v>
          </cell>
          <cell r="F87" t="str">
            <v>Second Floor</v>
          </cell>
          <cell r="G87">
            <v>1</v>
          </cell>
          <cell r="H87" t="str">
            <v>cum</v>
          </cell>
          <cell r="I87">
            <v>27</v>
          </cell>
        </row>
        <row r="88">
          <cell r="B88">
            <v>497</v>
          </cell>
          <cell r="C88">
            <v>0</v>
          </cell>
          <cell r="D88" t="str">
            <v>c</v>
          </cell>
          <cell r="E88">
            <v>0</v>
          </cell>
          <cell r="F88" t="str">
            <v>Third Floor</v>
          </cell>
          <cell r="G88">
            <v>1</v>
          </cell>
          <cell r="H88" t="str">
            <v>cum</v>
          </cell>
          <cell r="I88">
            <v>37</v>
          </cell>
        </row>
        <row r="89">
          <cell r="B89">
            <v>498</v>
          </cell>
          <cell r="C89">
            <v>0</v>
          </cell>
          <cell r="D89" t="str">
            <v>d</v>
          </cell>
          <cell r="E89">
            <v>0</v>
          </cell>
          <cell r="F89" t="str">
            <v>Each Additional Floor</v>
          </cell>
          <cell r="G89">
            <v>1</v>
          </cell>
          <cell r="H89" t="str">
            <v>cum</v>
          </cell>
          <cell r="I89">
            <v>16</v>
          </cell>
        </row>
        <row r="90">
          <cell r="B90">
            <v>499</v>
          </cell>
          <cell r="C90">
            <v>0</v>
          </cell>
          <cell r="D90" t="str">
            <v>a</v>
          </cell>
          <cell r="E90">
            <v>0</v>
          </cell>
          <cell r="F90" t="str">
            <v>1st &amp; 2nd Floor</v>
          </cell>
          <cell r="G90">
            <v>10</v>
          </cell>
          <cell r="H90" t="str">
            <v>sqm</v>
          </cell>
          <cell r="I90">
            <v>25</v>
          </cell>
        </row>
        <row r="91">
          <cell r="B91">
            <v>500</v>
          </cell>
          <cell r="C91">
            <v>0</v>
          </cell>
          <cell r="D91" t="str">
            <v>b</v>
          </cell>
          <cell r="E91">
            <v>0</v>
          </cell>
          <cell r="F91" t="str">
            <v>2nd &amp; 3rd Floor</v>
          </cell>
          <cell r="G91">
            <v>10</v>
          </cell>
          <cell r="H91" t="str">
            <v>sqm</v>
          </cell>
          <cell r="I91">
            <v>50</v>
          </cell>
        </row>
        <row r="92">
          <cell r="B92">
            <v>501</v>
          </cell>
          <cell r="C92">
            <v>0</v>
          </cell>
          <cell r="D92" t="str">
            <v>c</v>
          </cell>
          <cell r="E92">
            <v>0</v>
          </cell>
          <cell r="F92" t="str">
            <v>3rd &amp; 4th Floor</v>
          </cell>
          <cell r="G92">
            <v>10</v>
          </cell>
          <cell r="H92" t="str">
            <v>sqm</v>
          </cell>
          <cell r="I92">
            <v>75</v>
          </cell>
        </row>
        <row r="93">
          <cell r="B93">
            <v>502</v>
          </cell>
          <cell r="C93">
            <v>0</v>
          </cell>
          <cell r="D93" t="str">
            <v>d</v>
          </cell>
          <cell r="E93">
            <v>0</v>
          </cell>
          <cell r="F93" t="str">
            <v>Each Additional Floor</v>
          </cell>
          <cell r="G93">
            <v>10</v>
          </cell>
          <cell r="H93" t="str">
            <v>sqm</v>
          </cell>
          <cell r="I93">
            <v>18</v>
          </cell>
        </row>
        <row r="94">
          <cell r="B94">
            <v>503</v>
          </cell>
          <cell r="C94">
            <v>0</v>
          </cell>
          <cell r="D94" t="str">
            <v>a</v>
          </cell>
          <cell r="E94">
            <v>0</v>
          </cell>
          <cell r="F94" t="str">
            <v>upto 150 mm depth</v>
          </cell>
          <cell r="G94">
            <v>10</v>
          </cell>
          <cell r="H94" t="str">
            <v>sqm</v>
          </cell>
          <cell r="I94">
            <v>525</v>
          </cell>
        </row>
        <row r="95">
          <cell r="B95">
            <v>504</v>
          </cell>
          <cell r="C95">
            <v>0</v>
          </cell>
          <cell r="D95" t="str">
            <v>b</v>
          </cell>
          <cell r="E95">
            <v>0</v>
          </cell>
          <cell r="F95" t="str">
            <v>above 150 mm depth and upto 300 mm depth</v>
          </cell>
          <cell r="G95">
            <v>10</v>
          </cell>
          <cell r="H95" t="str">
            <v>sqm</v>
          </cell>
          <cell r="I95">
            <v>850</v>
          </cell>
        </row>
        <row r="96">
          <cell r="B96">
            <v>510</v>
          </cell>
          <cell r="C96">
            <v>0</v>
          </cell>
          <cell r="D96" t="str">
            <v>g</v>
          </cell>
          <cell r="E96" t="str">
            <v xml:space="preserve">i </v>
          </cell>
          <cell r="F96" t="str">
            <v>0.60 m width</v>
          </cell>
          <cell r="G96">
            <v>1</v>
          </cell>
          <cell r="H96" t="str">
            <v>rmt</v>
          </cell>
          <cell r="I96">
            <v>25</v>
          </cell>
        </row>
        <row r="97">
          <cell r="B97">
            <v>511</v>
          </cell>
          <cell r="C97">
            <v>0</v>
          </cell>
          <cell r="D97" t="str">
            <v>g</v>
          </cell>
          <cell r="E97" t="str">
            <v>ii</v>
          </cell>
          <cell r="F97" t="str">
            <v>0.80 m width</v>
          </cell>
          <cell r="G97">
            <v>1</v>
          </cell>
          <cell r="H97" t="str">
            <v>rmt</v>
          </cell>
          <cell r="I97">
            <v>30</v>
          </cell>
        </row>
        <row r="98">
          <cell r="B98">
            <v>512</v>
          </cell>
          <cell r="C98">
            <v>0</v>
          </cell>
          <cell r="D98" t="str">
            <v>g</v>
          </cell>
          <cell r="E98" t="str">
            <v>iii</v>
          </cell>
          <cell r="F98" t="str">
            <v>1.00 m width</v>
          </cell>
          <cell r="G98">
            <v>1</v>
          </cell>
          <cell r="H98" t="str">
            <v>rmt</v>
          </cell>
          <cell r="I98">
            <v>35</v>
          </cell>
        </row>
        <row r="99">
          <cell r="B99">
            <v>513</v>
          </cell>
          <cell r="C99">
            <v>0</v>
          </cell>
          <cell r="D99" t="str">
            <v>h</v>
          </cell>
          <cell r="E99">
            <v>0</v>
          </cell>
          <cell r="F99" t="str">
            <v>T.Beams</v>
          </cell>
          <cell r="G99">
            <v>1</v>
          </cell>
          <cell r="H99" t="str">
            <v>cum</v>
          </cell>
          <cell r="I99">
            <v>650</v>
          </cell>
        </row>
        <row r="100">
          <cell r="B100">
            <v>514</v>
          </cell>
          <cell r="C100">
            <v>0</v>
          </cell>
          <cell r="D100">
            <v>0</v>
          </cell>
          <cell r="E100">
            <v>0</v>
          </cell>
          <cell r="F100" t="str">
            <v>Columns, Rectangular beams, L.Beams</v>
          </cell>
          <cell r="G100">
            <v>1</v>
          </cell>
          <cell r="H100" t="str">
            <v>cum</v>
          </cell>
          <cell r="I100">
            <v>550</v>
          </cell>
        </row>
        <row r="101">
          <cell r="B101">
            <v>515</v>
          </cell>
          <cell r="C101">
            <v>0</v>
          </cell>
          <cell r="D101">
            <v>0</v>
          </cell>
          <cell r="E101">
            <v>0</v>
          </cell>
          <cell r="F101" t="str">
            <v>Templates, Bed blocks,Footings</v>
          </cell>
          <cell r="G101">
            <v>1</v>
          </cell>
          <cell r="H101" t="str">
            <v>cum</v>
          </cell>
          <cell r="I101">
            <v>330</v>
          </cell>
        </row>
        <row r="102">
          <cell r="B102">
            <v>518</v>
          </cell>
          <cell r="C102">
            <v>0</v>
          </cell>
          <cell r="D102">
            <v>0</v>
          </cell>
          <cell r="E102">
            <v>0</v>
          </cell>
          <cell r="F102" t="str">
            <v>Lintels, Plinth Beams</v>
          </cell>
          <cell r="G102">
            <v>1</v>
          </cell>
          <cell r="H102" t="str">
            <v>cum</v>
          </cell>
          <cell r="I102">
            <v>450</v>
          </cell>
        </row>
        <row r="103">
          <cell r="B103">
            <v>519</v>
          </cell>
          <cell r="C103">
            <v>0</v>
          </cell>
          <cell r="D103">
            <v>0</v>
          </cell>
          <cell r="E103">
            <v>0</v>
          </cell>
          <cell r="F103" t="str">
            <v>Slabs above 300 mm depth</v>
          </cell>
          <cell r="G103">
            <v>1</v>
          </cell>
          <cell r="H103" t="str">
            <v>cum</v>
          </cell>
          <cell r="I103">
            <v>520</v>
          </cell>
        </row>
        <row r="104">
          <cell r="B104">
            <v>521</v>
          </cell>
          <cell r="C104">
            <v>0</v>
          </cell>
          <cell r="D104" t="str">
            <v>a</v>
          </cell>
          <cell r="E104">
            <v>0</v>
          </cell>
          <cell r="F104" t="str">
            <v>For mass concrete Piers, Abutments and steining well curb well caps etc.,</v>
          </cell>
          <cell r="G104">
            <v>1</v>
          </cell>
          <cell r="H104" t="str">
            <v>cum</v>
          </cell>
          <cell r="I104">
            <v>380</v>
          </cell>
        </row>
        <row r="105">
          <cell r="B105">
            <v>522</v>
          </cell>
          <cell r="C105">
            <v>0</v>
          </cell>
          <cell r="D105">
            <v>0</v>
          </cell>
          <cell r="E105">
            <v>0</v>
          </cell>
          <cell r="F105" t="str">
            <v>For RCC Piers, Abutments, Wings, Well steining weel curbs, well Caps etc.,</v>
          </cell>
          <cell r="G105">
            <v>1</v>
          </cell>
          <cell r="H105" t="str">
            <v>cum</v>
          </cell>
          <cell r="I105">
            <v>500</v>
          </cell>
        </row>
        <row r="106">
          <cell r="B106">
            <v>523</v>
          </cell>
          <cell r="C106">
            <v>0</v>
          </cell>
          <cell r="D106">
            <v>0</v>
          </cell>
          <cell r="E106">
            <v>0</v>
          </cell>
          <cell r="F106" t="str">
            <v>For RCC Deck Slabs</v>
          </cell>
          <cell r="G106">
            <v>1</v>
          </cell>
          <cell r="H106" t="str">
            <v>cum</v>
          </cell>
          <cell r="I106">
            <v>950</v>
          </cell>
        </row>
        <row r="107">
          <cell r="B107">
            <v>524</v>
          </cell>
          <cell r="C107">
            <v>0</v>
          </cell>
          <cell r="D107">
            <v>0</v>
          </cell>
          <cell r="E107">
            <v>0</v>
          </cell>
          <cell r="F107" t="str">
            <v>For RCC beams</v>
          </cell>
          <cell r="G107">
            <v>1</v>
          </cell>
          <cell r="H107" t="str">
            <v>cum</v>
          </cell>
          <cell r="I107">
            <v>1150</v>
          </cell>
        </row>
        <row r="108">
          <cell r="B108">
            <v>525</v>
          </cell>
          <cell r="C108">
            <v>0</v>
          </cell>
          <cell r="D108">
            <v>0</v>
          </cell>
          <cell r="E108">
            <v>0</v>
          </cell>
          <cell r="F108" t="str">
            <v>RCC hand rails</v>
          </cell>
          <cell r="G108">
            <v>1</v>
          </cell>
          <cell r="H108" t="str">
            <v>cum</v>
          </cell>
          <cell r="I108">
            <v>1250</v>
          </cell>
        </row>
        <row r="109">
          <cell r="B109">
            <v>526</v>
          </cell>
          <cell r="C109">
            <v>0</v>
          </cell>
          <cell r="D109">
            <v>0</v>
          </cell>
          <cell r="E109">
            <v>0</v>
          </cell>
          <cell r="F109" t="str">
            <v>CC pavements, Wearing Coats, approach slabs guide stone JM stone etc.</v>
          </cell>
          <cell r="G109">
            <v>1</v>
          </cell>
          <cell r="H109" t="str">
            <v>cum</v>
          </cell>
          <cell r="I109">
            <v>95</v>
          </cell>
        </row>
        <row r="110">
          <cell r="B110">
            <v>555</v>
          </cell>
          <cell r="C110">
            <v>0</v>
          </cell>
          <cell r="D110" t="str">
            <v>a</v>
          </cell>
          <cell r="E110">
            <v>0</v>
          </cell>
          <cell r="F110" t="str">
            <v>250 mm dia</v>
          </cell>
          <cell r="G110">
            <v>1</v>
          </cell>
          <cell r="H110" t="str">
            <v>rmt</v>
          </cell>
          <cell r="I110">
            <v>8</v>
          </cell>
        </row>
        <row r="111">
          <cell r="B111">
            <v>556</v>
          </cell>
          <cell r="C111">
            <v>0</v>
          </cell>
          <cell r="D111" t="str">
            <v>b</v>
          </cell>
          <cell r="E111">
            <v>0</v>
          </cell>
          <cell r="F111" t="str">
            <v>300 mm dia</v>
          </cell>
          <cell r="G111">
            <v>1</v>
          </cell>
          <cell r="H111" t="str">
            <v>rmt</v>
          </cell>
          <cell r="I111">
            <v>11</v>
          </cell>
        </row>
        <row r="112">
          <cell r="B112">
            <v>557</v>
          </cell>
          <cell r="C112">
            <v>0</v>
          </cell>
          <cell r="D112" t="str">
            <v>c</v>
          </cell>
          <cell r="E112">
            <v>0</v>
          </cell>
          <cell r="F112" t="str">
            <v>450 mm dia</v>
          </cell>
          <cell r="G112">
            <v>1</v>
          </cell>
          <cell r="H112" t="str">
            <v>rmt</v>
          </cell>
          <cell r="I112">
            <v>15</v>
          </cell>
        </row>
        <row r="113">
          <cell r="B113">
            <v>558</v>
          </cell>
          <cell r="C113">
            <v>0</v>
          </cell>
          <cell r="D113" t="str">
            <v>d</v>
          </cell>
          <cell r="E113">
            <v>0</v>
          </cell>
          <cell r="F113" t="str">
            <v>600 mm dia</v>
          </cell>
          <cell r="G113">
            <v>1</v>
          </cell>
          <cell r="H113" t="str">
            <v>rmt</v>
          </cell>
          <cell r="I113">
            <v>25</v>
          </cell>
        </row>
        <row r="114">
          <cell r="B114">
            <v>559</v>
          </cell>
          <cell r="C114">
            <v>0</v>
          </cell>
          <cell r="D114" t="str">
            <v>e</v>
          </cell>
          <cell r="E114">
            <v>0</v>
          </cell>
          <cell r="F114" t="str">
            <v>750 mm dia</v>
          </cell>
          <cell r="G114">
            <v>1</v>
          </cell>
          <cell r="H114" t="str">
            <v>rmt</v>
          </cell>
          <cell r="I114">
            <v>30</v>
          </cell>
        </row>
        <row r="115">
          <cell r="B115">
            <v>560</v>
          </cell>
          <cell r="C115">
            <v>0</v>
          </cell>
          <cell r="D115" t="str">
            <v>f</v>
          </cell>
          <cell r="E115">
            <v>0</v>
          </cell>
          <cell r="F115" t="str">
            <v>800 mm dia</v>
          </cell>
          <cell r="G115">
            <v>1</v>
          </cell>
          <cell r="H115" t="str">
            <v>rmt</v>
          </cell>
          <cell r="I115">
            <v>35</v>
          </cell>
        </row>
        <row r="116">
          <cell r="B116">
            <v>561</v>
          </cell>
          <cell r="C116">
            <v>0</v>
          </cell>
          <cell r="D116" t="str">
            <v>g</v>
          </cell>
          <cell r="E116">
            <v>0</v>
          </cell>
          <cell r="F116" t="str">
            <v>1000 mm dia</v>
          </cell>
          <cell r="G116">
            <v>1</v>
          </cell>
          <cell r="H116" t="str">
            <v>rmt</v>
          </cell>
          <cell r="I116">
            <v>40</v>
          </cell>
        </row>
        <row r="117">
          <cell r="B117">
            <v>562</v>
          </cell>
          <cell r="C117">
            <v>0</v>
          </cell>
          <cell r="D117" t="str">
            <v>h</v>
          </cell>
          <cell r="E117">
            <v>0</v>
          </cell>
          <cell r="F117" t="str">
            <v>1220 mm dia</v>
          </cell>
          <cell r="G117">
            <v>1</v>
          </cell>
          <cell r="H117" t="str">
            <v>rmt</v>
          </cell>
          <cell r="I117">
            <v>50</v>
          </cell>
        </row>
        <row r="118">
          <cell r="B118">
            <v>563</v>
          </cell>
          <cell r="C118">
            <v>0</v>
          </cell>
          <cell r="D118" t="str">
            <v>a</v>
          </cell>
          <cell r="E118">
            <v>0</v>
          </cell>
          <cell r="F118" t="str">
            <v>40 mm</v>
          </cell>
          <cell r="G118">
            <v>1</v>
          </cell>
          <cell r="H118" t="str">
            <v>sqm</v>
          </cell>
          <cell r="I118">
            <v>29</v>
          </cell>
        </row>
        <row r="119">
          <cell r="B119">
            <v>564</v>
          </cell>
          <cell r="C119">
            <v>0</v>
          </cell>
          <cell r="D119" t="str">
            <v>b</v>
          </cell>
          <cell r="E119">
            <v>0</v>
          </cell>
          <cell r="F119" t="str">
            <v>50 mm</v>
          </cell>
          <cell r="G119">
            <v>1</v>
          </cell>
          <cell r="H119" t="str">
            <v>sqm</v>
          </cell>
          <cell r="I119">
            <v>31</v>
          </cell>
        </row>
        <row r="120">
          <cell r="B120">
            <v>565</v>
          </cell>
          <cell r="C120">
            <v>0</v>
          </cell>
          <cell r="D120" t="str">
            <v>c</v>
          </cell>
          <cell r="E120">
            <v>0</v>
          </cell>
          <cell r="F120" t="str">
            <v>75 mm</v>
          </cell>
          <cell r="G120">
            <v>1</v>
          </cell>
          <cell r="H120" t="str">
            <v>sqm</v>
          </cell>
          <cell r="I120">
            <v>34</v>
          </cell>
        </row>
        <row r="121">
          <cell r="B121">
            <v>566</v>
          </cell>
          <cell r="C121">
            <v>0</v>
          </cell>
          <cell r="D121" t="str">
            <v>d</v>
          </cell>
          <cell r="E121">
            <v>0</v>
          </cell>
          <cell r="F121" t="str">
            <v>100 mm</v>
          </cell>
          <cell r="G121">
            <v>1</v>
          </cell>
          <cell r="H121" t="str">
            <v>sqm</v>
          </cell>
          <cell r="I121">
            <v>36</v>
          </cell>
        </row>
        <row r="122">
          <cell r="B122">
            <v>570</v>
          </cell>
          <cell r="C122">
            <v>52</v>
          </cell>
          <cell r="D122">
            <v>0</v>
          </cell>
          <cell r="E122">
            <v>0</v>
          </cell>
          <cell r="F122" t="str">
            <v>Picking 50mm to 100mm old metalled surface and sectioning</v>
          </cell>
          <cell r="G122">
            <v>10</v>
          </cell>
          <cell r="H122" t="str">
            <v>sqm</v>
          </cell>
          <cell r="I122">
            <v>10</v>
          </cell>
        </row>
        <row r="123">
          <cell r="B123">
            <v>571</v>
          </cell>
          <cell r="C123">
            <v>53</v>
          </cell>
          <cell r="D123">
            <v>0</v>
          </cell>
          <cell r="E123">
            <v>0</v>
          </cell>
          <cell r="F123" t="str">
            <v>Picking gravelled surface 25mm deep and levelling and sectioning</v>
          </cell>
          <cell r="G123">
            <v>10</v>
          </cell>
          <cell r="H123" t="str">
            <v>sqm</v>
          </cell>
          <cell r="I123">
            <v>2.5</v>
          </cell>
        </row>
        <row r="124">
          <cell r="B124">
            <v>572</v>
          </cell>
          <cell r="C124">
            <v>54</v>
          </cell>
          <cell r="D124">
            <v>0</v>
          </cell>
          <cell r="E124">
            <v>0</v>
          </cell>
          <cell r="F124" t="str">
            <v>Picking existing BT survace and removal of chips</v>
          </cell>
          <cell r="G124">
            <v>10</v>
          </cell>
          <cell r="H124" t="str">
            <v>sqm</v>
          </cell>
          <cell r="I124">
            <v>9.5</v>
          </cell>
        </row>
      </sheetData>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mpRoaddam"/>
      <sheetName val="rdamdata"/>
      <sheetName val="CDdata (2)"/>
      <sheetName val="1v600stone"/>
      <sheetName val="2v900stone"/>
      <sheetName val="3v900stone"/>
      <sheetName val="CDdata"/>
      <sheetName val="F7hp600"/>
      <sheetName val="1v900"/>
      <sheetName val="cwaydata (2)"/>
      <sheetName val="LLCWay"/>
      <sheetName val="1v900stone"/>
      <sheetName val="lead-st"/>
      <sheetName val="CDdata (3)"/>
      <sheetName val="F7hp1v900"/>
      <sheetName val="F7hp2v900"/>
      <sheetName val="F7hp3v900"/>
      <sheetName val="Hydra"/>
      <sheetName val="leads"/>
      <sheetName val="#REF"/>
      <sheetName val="Lead statement ss5"/>
      <sheetName val="v"/>
      <sheetName val="r"/>
      <sheetName val="#REF!"/>
      <sheetName val="CDdata_(2)"/>
      <sheetName val="cwaydata_(2)"/>
      <sheetName val="CDdata_(3)"/>
      <sheetName val="Lead_statement_ss5"/>
      <sheetName val="Sheet1"/>
      <sheetName val="lead_st"/>
      <sheetName val="CDdata_(2)1"/>
      <sheetName val="cwaydata_(2)1"/>
      <sheetName val="CDdata_(3)1"/>
      <sheetName val="data-WC"/>
      <sheetName val="DATA"/>
      <sheetName val="CDdata_(2)5"/>
      <sheetName val="cwaydata_(2)5"/>
      <sheetName val="CDdata_(3)5"/>
      <sheetName val="Lead_statement_ss53"/>
      <sheetName val="CDdata_(2)3"/>
      <sheetName val="cwaydata_(2)3"/>
      <sheetName val="CDdata_(3)3"/>
      <sheetName val="CDdata_(2)2"/>
      <sheetName val="cwaydata_(2)2"/>
      <sheetName val="CDdata_(3)2"/>
      <sheetName val="Lead_statement_ss51"/>
      <sheetName val="CDdata_(2)4"/>
      <sheetName val="cwaydata_(2)4"/>
      <sheetName val="CDdata_(3)4"/>
      <sheetName val="Lead_statement_ss52"/>
      <sheetName val="Rates"/>
      <sheetName val="Road data"/>
      <sheetName val="Common "/>
      <sheetName val="Data-ELSR"/>
      <sheetName val="Mortars"/>
      <sheetName val="Labour"/>
      <sheetName val="MRATES"/>
      <sheetName val="Material"/>
      <sheetName val="Usage"/>
      <sheetName val="General"/>
      <sheetName val="Lead statement"/>
      <sheetName val="hdpe_basic"/>
      <sheetName val="pvc_basic"/>
      <sheetName val="HDPE"/>
      <sheetName val="DI"/>
      <sheetName val="pvc"/>
      <sheetName val="CD works"/>
      <sheetName val="0000"/>
      <sheetName val="Start"/>
      <sheetName val="1. Add"/>
      <sheetName val="2. Fill"/>
      <sheetName val="3. Split"/>
      <sheetName val="4. Transpose"/>
      <sheetName val="5. Sort &amp; filter"/>
      <sheetName val="6. Tables"/>
      <sheetName val="7. Drop-downs"/>
      <sheetName val="8. Analyze"/>
      <sheetName val="9. Charts"/>
      <sheetName val="10. PivotTables"/>
      <sheetName val="Learn more"/>
      <sheetName val="Cover Page"/>
      <sheetName val="Sheet2"/>
      <sheetName val="Sp. Rep."/>
      <sheetName val="Sp.Rep.2"/>
      <sheetName val="CC est 3.00 lakhs"/>
      <sheetName val="Drain est"/>
      <sheetName val="Input Sheet 3.00 L"/>
      <sheetName val="Sp. Rep. (wrk dne)"/>
      <sheetName val="CC est 80+20 (work done)"/>
      <sheetName val="CC est 80+20"/>
      <sheetName val="Input Sheet 80+20"/>
      <sheetName val="comp report"/>
      <sheetName val="CC Road data"/>
      <sheetName val="Drain DATA"/>
      <sheetName val="Lead"/>
      <sheetName val="Sheet11"/>
      <sheetName val="Conveyance"/>
      <sheetName val="Sp. Rep. (2)"/>
      <sheetName val="Work done"/>
      <sheetName val="Completion"/>
      <sheetName val="Conv"/>
      <sheetName val="New lead2"/>
      <sheetName val="CD-DAta"/>
      <sheetName val="Base Course "/>
      <sheetName val="Sheet3"/>
      <sheetName val="Sheet5"/>
      <sheetName val="Sheet18"/>
      <sheetName val="Sheet19"/>
      <sheetName val="SUMP1420KL@HW"/>
      <sheetName val="1V800"/>
      <sheetName val="coverpage"/>
      <sheetName val="DATA_PRG"/>
      <sheetName val="Main sheet"/>
      <sheetName val="Quotes"/>
      <sheetName val="ABS"/>
      <sheetName val="Data.F8.BTR"/>
      <sheetName val="mlead"/>
      <sheetName val="DATA-BASE"/>
      <sheetName val="DATA-ABSTRACT"/>
      <sheetName val="final abstract"/>
      <sheetName val="RMR"/>
      <sheetName val="Summary"/>
      <sheetName val="maya"/>
      <sheetName val="work_sheet"/>
      <sheetName val="Plant &amp;  Machinery"/>
      <sheetName val="t_prsr"/>
      <sheetName val="id"/>
      <sheetName val="Levels"/>
      <sheetName val="BALAN1"/>
      <sheetName val="abs road"/>
      <sheetName val="sand"/>
      <sheetName val="stone"/>
      <sheetName val="index"/>
      <sheetName val="Boq"/>
      <sheetName val="BS8007"/>
      <sheetName val="Deck Slab"/>
      <sheetName val="CDdata_(2)6"/>
      <sheetName val="cwaydata_(2)6"/>
      <sheetName val="CDdata_(3)6"/>
      <sheetName val="Lead_statement_ss54"/>
      <sheetName val="Common_"/>
      <sheetName val="Lead_statement"/>
      <sheetName val="CD_works"/>
      <sheetName val="Road_data"/>
      <sheetName val="Detailed Estimate"/>
      <sheetName val="MRoad data"/>
      <sheetName val="m"/>
      <sheetName val="bom"/>
      <sheetName val="clvrt_data"/>
      <sheetName val="wh"/>
      <sheetName val="PVC_dia"/>
      <sheetName val="Rate"/>
      <sheetName val="INPUT"/>
      <sheetName val="Quarry"/>
      <sheetName val="SSR 2014-15 Rates"/>
      <sheetName val="ONLINE DUMP"/>
      <sheetName val="sancdump"/>
      <sheetName val="wh_data"/>
      <sheetName val="CPHEEO"/>
      <sheetName val="wh_data_R"/>
      <sheetName val="Cover"/>
      <sheetName val="C.D.Abs.Est."/>
      <sheetName val="Sheet1 (2)"/>
      <sheetName val="HDPE-pipe-rates"/>
      <sheetName val="pvc-pipe-rates"/>
      <sheetName val="detls"/>
      <sheetName val="segments-details"/>
      <sheetName val="habs-list"/>
      <sheetName val="int-Dia-hdpe"/>
      <sheetName val="int-Dia-pvc"/>
      <sheetName val="Valves"/>
      <sheetName val="MS Rates"/>
      <sheetName val="PRECAST lightconc-II"/>
      <sheetName val="Road Detail Est."/>
      <sheetName val="BTR"/>
      <sheetName val="DISCOUNT"/>
      <sheetName val="JAWAHAR-hyd-original"/>
      <sheetName val="R_Det"/>
      <sheetName val="habcodes"/>
      <sheetName val=" Data -Valves"/>
      <sheetName val="04REL"/>
      <sheetName val="Format-A (B)"/>
      <sheetName val="Format-A"/>
      <sheetName val="Format-A (HQ)"/>
      <sheetName val="Sheet2 (2)"/>
      <sheetName val="Format-A (S)"/>
      <sheetName val="PH data"/>
      <sheetName val="(4)F-81 Exp.side"/>
      <sheetName val="cap-cwr_top"/>
      <sheetName val="compr_sta_2"/>
      <sheetName val="compr_sta_3"/>
      <sheetName val="design "/>
      <sheetName val="disinfec"/>
      <sheetName val="duti_desi"/>
      <sheetName val="pop_"/>
      <sheetName val="pum_hours"/>
      <sheetName val="risin_Ips_3"/>
      <sheetName val="risin_mps_2"/>
      <sheetName val="risin_sourc-1"/>
      <sheetName val="velo_1"/>
      <sheetName val="water_dem"/>
      <sheetName val="FACE"/>
      <sheetName val="CC Road"/>
      <sheetName val="Census_of_India_2001"/>
      <sheetName val="rate analysis "/>
      <sheetName val="INPUT-DATA"/>
      <sheetName val="Pier Design(with offset)"/>
      <sheetName val="Relig-place"/>
      <sheetName val="Check List"/>
      <sheetName val="Recovery"/>
      <sheetName val="HYDRAULICS"/>
      <sheetName val="Designs"/>
      <sheetName val="DataInput"/>
      <sheetName val="DataInput-1"/>
      <sheetName val="DI Rate Analysis"/>
      <sheetName val="Economic RisingMain  Ph-I"/>
      <sheetName val="1-Pop Proj"/>
      <sheetName val="Sheet3-1"/>
      <sheetName val="LIST"/>
      <sheetName val="Area Sheet NO 1"/>
      <sheetName val="N- Ward Codes"/>
      <sheetName val="STAMT"/>
      <sheetName val="data existing_do not delete"/>
      <sheetName val="CONNECT"/>
      <sheetName val="WTP-Pr"/>
      <sheetName val="EDWise"/>
      <sheetName val="slab"/>
      <sheetName val="DREV"/>
      <sheetName val="CREV"/>
      <sheetName val="Sheet9"/>
      <sheetName val="LLEGADA"/>
      <sheetName val="app2"/>
      <sheetName val="DATA-2005-06"/>
      <sheetName val="civil-works"/>
      <sheetName val="AV-HDPE"/>
      <sheetName val="Di_gate-HDPE"/>
      <sheetName val="SubAnlysis"/>
      <sheetName val="SubAnalysis"/>
      <sheetName val="Design"/>
      <sheetName val="Sketch"/>
      <sheetName val="Specification"/>
      <sheetName val="PUMP_DATA"/>
    </sheetNames>
    <sheetDataSet>
      <sheetData sheetId="0">
        <row r="6">
          <cell r="J6">
            <v>336.1</v>
          </cell>
        </row>
      </sheetData>
      <sheetData sheetId="1" refreshError="1">
        <row r="6">
          <cell r="J6">
            <v>336.1</v>
          </cell>
        </row>
        <row r="7">
          <cell r="J7">
            <v>640.6</v>
          </cell>
        </row>
        <row r="8">
          <cell r="J8">
            <v>528.1</v>
          </cell>
        </row>
      </sheetData>
      <sheetData sheetId="2"/>
      <sheetData sheetId="3"/>
      <sheetData sheetId="4"/>
      <sheetData sheetId="5"/>
      <sheetData sheetId="6"/>
      <sheetData sheetId="7"/>
      <sheetData sheetId="8"/>
      <sheetData sheetId="9"/>
      <sheetData sheetId="10"/>
      <sheetData sheetId="11"/>
      <sheetData sheetId="12" refreshError="1"/>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sheetData sheetId="26"/>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1">
          <cell r="B1">
            <v>0</v>
          </cell>
        </row>
      </sheetData>
      <sheetData sheetId="38">
        <row r="1">
          <cell r="B1">
            <v>0</v>
          </cell>
        </row>
      </sheetData>
      <sheetData sheetId="39">
        <row r="1">
          <cell r="B1">
            <v>0</v>
          </cell>
        </row>
      </sheetData>
      <sheetData sheetId="40">
        <row r="1">
          <cell r="B1">
            <v>0</v>
          </cell>
        </row>
      </sheetData>
      <sheetData sheetId="41">
        <row r="1">
          <cell r="B1">
            <v>0</v>
          </cell>
        </row>
      </sheetData>
      <sheetData sheetId="42">
        <row r="1">
          <cell r="B1">
            <v>0</v>
          </cell>
        </row>
      </sheetData>
      <sheetData sheetId="43">
        <row r="1">
          <cell r="B1">
            <v>0</v>
          </cell>
        </row>
      </sheetData>
      <sheetData sheetId="44">
        <row r="1">
          <cell r="B1">
            <v>0</v>
          </cell>
        </row>
      </sheetData>
      <sheetData sheetId="45">
        <row r="1">
          <cell r="B1">
            <v>0</v>
          </cell>
        </row>
      </sheetData>
      <sheetData sheetId="46">
        <row r="1">
          <cell r="B1">
            <v>0</v>
          </cell>
        </row>
      </sheetData>
      <sheetData sheetId="47">
        <row r="1">
          <cell r="B1">
            <v>0</v>
          </cell>
        </row>
      </sheetData>
      <sheetData sheetId="48">
        <row r="1">
          <cell r="B1">
            <v>0</v>
          </cell>
        </row>
      </sheetData>
      <sheetData sheetId="49">
        <row r="1">
          <cell r="B1">
            <v>0</v>
          </cell>
        </row>
      </sheetData>
      <sheetData sheetId="50" refreshError="1"/>
      <sheetData sheetId="51" refreshError="1"/>
      <sheetData sheetId="52">
        <row r="1">
          <cell r="B1">
            <v>0</v>
          </cell>
        </row>
      </sheetData>
      <sheetData sheetId="53">
        <row r="1">
          <cell r="B1">
            <v>0</v>
          </cell>
        </row>
      </sheetData>
      <sheetData sheetId="54" refreshError="1"/>
      <sheetData sheetId="55" refreshError="1"/>
      <sheetData sheetId="56" refreshError="1"/>
      <sheetData sheetId="57" refreshError="1"/>
      <sheetData sheetId="58" refreshError="1"/>
      <sheetData sheetId="59" refreshError="1"/>
      <sheetData sheetId="60" refreshError="1"/>
      <sheetData sheetId="61">
        <row r="1">
          <cell r="B1">
            <v>0</v>
          </cell>
        </row>
      </sheetData>
      <sheetData sheetId="62">
        <row r="1">
          <cell r="B1">
            <v>0</v>
          </cell>
        </row>
      </sheetData>
      <sheetData sheetId="63">
        <row r="1">
          <cell r="B1">
            <v>0</v>
          </cell>
        </row>
      </sheetData>
      <sheetData sheetId="64">
        <row r="1">
          <cell r="B1">
            <v>0</v>
          </cell>
        </row>
      </sheetData>
      <sheetData sheetId="65">
        <row r="1">
          <cell r="B1">
            <v>0</v>
          </cell>
        </row>
      </sheetData>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ow r="1">
          <cell r="B1">
            <v>0</v>
          </cell>
        </row>
      </sheetData>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pp"/>
      <sheetName val="data_new"/>
      <sheetName val="lead-st"/>
      <sheetName val="v"/>
      <sheetName val="r"/>
      <sheetName val="l"/>
      <sheetName val="leads"/>
      <sheetName val="MRATES"/>
      <sheetName val="Input DataGS"/>
      <sheetName val="Labou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1"/>
      <sheetName val="F2A"/>
      <sheetName val="F2B"/>
      <sheetName val="F4"/>
      <sheetName val="leads"/>
    </sheetNames>
    <sheetDataSet>
      <sheetData sheetId="0"/>
      <sheetData sheetId="1"/>
      <sheetData sheetId="2"/>
      <sheetData sheetId="3"/>
      <sheetData sheetId="4"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at f8"/>
      <sheetName val="Cover Page"/>
      <sheetName val="Gen_Abstract"/>
      <sheetName val="SECDW_I"/>
      <sheetName val="SECDW_II"/>
      <sheetName val=" Estimate"/>
      <sheetName val="1st KM"/>
      <sheetName val="2nd Km"/>
      <sheetName val="3rd Km"/>
      <sheetName val="CDT"/>
      <sheetName val="Cer_1"/>
      <sheetName val="Lead Chat"/>
      <sheetName val="Sheet3"/>
      <sheetName val="Cer_2"/>
      <sheetName val="Sheet1"/>
      <sheetName val="Data_Bit_I"/>
      <sheetName val="JAWAHAR-hyd-original"/>
      <sheetName val="misc"/>
      <sheetName val="#REF"/>
      <sheetName val="DATA"/>
      <sheetName val="v"/>
      <sheetName val="m"/>
      <sheetName val="#REF!"/>
      <sheetName val="Rate"/>
      <sheetName val="hdpe weights"/>
      <sheetName val="index"/>
      <sheetName val="r"/>
      <sheetName val="Levels"/>
      <sheetName val="Specification"/>
      <sheetName val="LEAD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Ls"/>
      <sheetName val="Levels"/>
      <sheetName val="abstract"/>
      <sheetName val="Levels (2)"/>
      <sheetName val="mother"/>
      <sheetName val="3060"/>
      <sheetName val="3090"/>
      <sheetName val="3120"/>
      <sheetName val="3150"/>
      <sheetName val="3180"/>
      <sheetName val="3210"/>
      <sheetName val="3240"/>
      <sheetName val="3270"/>
      <sheetName val="3300"/>
      <sheetName val="3330"/>
      <sheetName val="3360"/>
      <sheetName val="3390"/>
      <sheetName val="3420"/>
      <sheetName val="3450"/>
      <sheetName val="3480"/>
      <sheetName val="3510"/>
      <sheetName val="3540"/>
      <sheetName val="3570"/>
      <sheetName val="3600"/>
      <sheetName val="3630"/>
      <sheetName val="3660"/>
      <sheetName val="3690"/>
      <sheetName val="3720"/>
      <sheetName val="3750"/>
      <sheetName val="3780"/>
      <sheetName val="3810"/>
      <sheetName val="3840"/>
      <sheetName val="3870"/>
      <sheetName val="3900"/>
      <sheetName val="3930"/>
      <sheetName val="3960"/>
      <sheetName val="3990"/>
      <sheetName val="4020"/>
      <sheetName val="4050"/>
      <sheetName val="4080"/>
      <sheetName val="4110"/>
      <sheetName val="4140"/>
      <sheetName val="4170"/>
      <sheetName val="4200"/>
      <sheetName val="4230"/>
      <sheetName val="4260"/>
      <sheetName val="4290"/>
      <sheetName val="4320"/>
      <sheetName val="4350"/>
      <sheetName val="4380"/>
      <sheetName val="4400"/>
      <sheetName val="4410"/>
      <sheetName val="4440"/>
      <sheetName val="4470"/>
      <sheetName val="4500"/>
      <sheetName val="4530"/>
      <sheetName val="4560"/>
      <sheetName val="4590"/>
      <sheetName val="4620"/>
      <sheetName val="4650"/>
      <sheetName val="4680"/>
      <sheetName val="4710"/>
      <sheetName val="4740"/>
      <sheetName val="4770"/>
      <sheetName val="4800"/>
      <sheetName val="4830"/>
      <sheetName val="4860"/>
      <sheetName val="4890"/>
      <sheetName val="4920"/>
      <sheetName val="4930"/>
      <sheetName val="4940"/>
      <sheetName val="r"/>
    </sheetNames>
    <sheetDataSet>
      <sheetData sheetId="0" refreshError="1"/>
      <sheetData sheetId="1">
        <row r="5">
          <cell r="O5">
            <v>96</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en_abst"/>
      <sheetName val="report"/>
      <sheetName val="trialpit"/>
      <sheetName val="abstract"/>
      <sheetName val="detailed"/>
      <sheetName val="data_new"/>
      <sheetName val="lead-st"/>
      <sheetName val="v"/>
      <sheetName val="r"/>
      <sheetName val="l"/>
    </sheetNames>
    <sheetDataSet>
      <sheetData sheetId="0"/>
      <sheetData sheetId="1"/>
      <sheetData sheetId="2"/>
      <sheetData sheetId="3"/>
      <sheetData sheetId="4"/>
      <sheetData sheetId="5"/>
      <sheetData sheetId="6"/>
      <sheetData sheetId="7"/>
      <sheetData sheetId="8">
        <row r="7">
          <cell r="F7">
            <v>91</v>
          </cell>
        </row>
      </sheetData>
      <sheetData sheetId="9"/>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MEstt."/>
      <sheetName val="ABST(PART B) "/>
      <sheetName val="F6-Gnrl Abstrt"/>
      <sheetName val="Lead"/>
      <sheetName val="Data.F8.BTR"/>
      <sheetName val="F6-Estt"/>
      <sheetName val="sub-data -no full"/>
      <sheetName val="Labour"/>
      <sheetName val="Machinery"/>
      <sheetName val="Sheet1"/>
      <sheetName val="Diff stmnt (2)"/>
      <sheetName val="Cover-MEstt_"/>
      <sheetName val="ABST(PART_B)_"/>
      <sheetName val="F6-Gnrl_Abstrt"/>
      <sheetName val="Data_F8_BTR"/>
      <sheetName val="sub-data_-no_full"/>
      <sheetName val="Diff_stmnt_(2)"/>
      <sheetName val="rdamdata"/>
      <sheetName val="lead-st"/>
      <sheetName val="m"/>
      <sheetName val="DATA-BASE"/>
      <sheetName val="DATA-ABSTRACT"/>
      <sheetName val="Lead statement ss5"/>
      <sheetName val="coverpage"/>
      <sheetName val="Road data"/>
      <sheetName val="leads"/>
      <sheetName val="DATA"/>
      <sheetName val="v"/>
      <sheetName val="r"/>
    </sheetNames>
    <sheetDataSet>
      <sheetData sheetId="0" refreshError="1"/>
      <sheetData sheetId="1" refreshError="1"/>
      <sheetData sheetId="2"/>
      <sheetData sheetId="3"/>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abstract"/>
      <sheetName val="detailed"/>
      <sheetName val="btrates"/>
      <sheetName val="cost"/>
      <sheetName val="thick"/>
      <sheetName val="Leadcost"/>
      <sheetName val="leads"/>
      <sheetName val="data"/>
      <sheetName val="hp900"/>
      <sheetName val="CDdata (2)"/>
      <sheetName val="1v900"/>
      <sheetName val="2v900"/>
      <sheetName val="3v900"/>
      <sheetName val="impRdam"/>
      <sheetName val="lchart"/>
      <sheetName val="lchart1"/>
      <sheetName val="detls"/>
      <sheetName val="Lead"/>
      <sheetName val="maya"/>
      <sheetName val="Materials"/>
      <sheetName val="Data "/>
      <sheetName val="Retaing"/>
      <sheetName val="Abstract(F6)"/>
      <sheetName val="Labour"/>
      <sheetName val="Sheet1"/>
      <sheetName val="Material"/>
      <sheetName val="Plant &amp;  Machinery"/>
      <sheetName val="Common "/>
      <sheetName val="DI"/>
      <sheetName val="ABS"/>
      <sheetName val="GF SB Ok "/>
      <sheetName val="quarry"/>
      <sheetName val="MTC-estimate"/>
      <sheetName val="Gen Abs"/>
      <sheetName val="other rates"/>
      <sheetName val="CDdata_(2)"/>
      <sheetName val="t_prsr"/>
      <sheetName val="v"/>
      <sheetName val="r"/>
      <sheetName val="W.ESTIMATE"/>
      <sheetName val="Road FURNITURE"/>
      <sheetName val="Gen Abst"/>
      <sheetName val="DATA-BASE"/>
      <sheetName val="DATA-ABSTRACT"/>
      <sheetName val="boredetails"/>
      <sheetName val="data existing_do not delete"/>
      <sheetName val="ABS.C.D."/>
      <sheetName val="C-data"/>
      <sheetName val="DATA_PRG"/>
      <sheetName val="id"/>
      <sheetName val="m"/>
      <sheetName val="Data_"/>
      <sheetName val="CDdata_(2)1"/>
      <sheetName val="Data_1"/>
      <sheetName val="pvc_basic"/>
      <sheetName val="Boq"/>
      <sheetName val="p&amp;m"/>
      <sheetName val="Specification report"/>
      <sheetName val="l"/>
      <sheetName val="HDPE"/>
      <sheetName val="pvc"/>
      <sheetName val="rdamdata"/>
      <sheetName val="lead-st"/>
      <sheetName val="Usage"/>
      <sheetName val="General"/>
      <sheetName val="Annex- 6 - Delinator"/>
      <sheetName val="MRATES"/>
      <sheetName val="wh_data"/>
      <sheetName val="wh_data_R"/>
      <sheetName val="CPHEEO"/>
      <sheetName val="input"/>
      <sheetName val="pvc-pipe-rates"/>
      <sheetName val="hdpe_basic"/>
      <sheetName val="mlead"/>
      <sheetName val="hdpe-rates"/>
      <sheetName val="hdpe weights"/>
      <sheetName val="ssr-rates"/>
      <sheetName val="pvc-rates"/>
      <sheetName val="PVC weights"/>
      <sheetName val="bom"/>
      <sheetName val="Levels"/>
      <sheetName val="Sheet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3">
          <cell r="A3" t="str">
            <v>Sno</v>
          </cell>
        </row>
        <row r="7">
          <cell r="H7">
            <v>48</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abstract"/>
      <sheetName val="detailed"/>
      <sheetName val="cdAbst"/>
      <sheetName val="cost"/>
      <sheetName val="data"/>
      <sheetName val="hp900"/>
      <sheetName val="CDdata (2)"/>
      <sheetName val="1v900"/>
      <sheetName val="2v900"/>
      <sheetName val="3v900"/>
      <sheetName val="impRdam"/>
      <sheetName val="CDdata"/>
      <sheetName val="lchart"/>
      <sheetName val="keymap"/>
      <sheetName val="LS"/>
      <sheetName val="CS"/>
      <sheetName val="leads"/>
      <sheetName val="Labour"/>
      <sheetName val="Material"/>
      <sheetName val="rdamdata"/>
      <sheetName val="Road Detail Est."/>
      <sheetName val="Road data"/>
      <sheetName val="HDPE"/>
      <sheetName val="DI"/>
      <sheetName val="pvc"/>
      <sheetName val="hdpe_basic"/>
      <sheetName val="pvc_basic"/>
      <sheetName val="Suppl-data"/>
      <sheetName val="INPUT"/>
      <sheetName val="r"/>
      <sheetName val="Lead"/>
      <sheetName val="m"/>
      <sheetName val="maya"/>
      <sheetName val="v"/>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ow r="3">
          <cell r="A3" t="str">
            <v>Sno</v>
          </cell>
          <cell r="B3" t="str">
            <v>Lead</v>
          </cell>
          <cell r="C3">
            <v>0</v>
          </cell>
          <cell r="D3" t="str">
            <v>Earth</v>
          </cell>
          <cell r="E3" t="str">
            <v>Metal</v>
          </cell>
        </row>
        <row r="4">
          <cell r="A4">
            <v>1</v>
          </cell>
          <cell r="B4">
            <v>100</v>
          </cell>
          <cell r="C4" t="str">
            <v>m</v>
          </cell>
          <cell r="D4">
            <v>16</v>
          </cell>
        </row>
        <row r="5">
          <cell r="A5">
            <v>2</v>
          </cell>
          <cell r="B5">
            <v>200</v>
          </cell>
          <cell r="C5" t="str">
            <v>m</v>
          </cell>
          <cell r="D5">
            <v>25</v>
          </cell>
        </row>
        <row r="6">
          <cell r="A6">
            <v>3</v>
          </cell>
          <cell r="B6">
            <v>300</v>
          </cell>
          <cell r="C6" t="str">
            <v>m</v>
          </cell>
          <cell r="D6">
            <v>33</v>
          </cell>
        </row>
        <row r="7">
          <cell r="A7">
            <v>4</v>
          </cell>
          <cell r="B7">
            <v>400</v>
          </cell>
          <cell r="C7" t="str">
            <v>m</v>
          </cell>
          <cell r="D7">
            <v>45</v>
          </cell>
        </row>
        <row r="8">
          <cell r="A8">
            <v>5</v>
          </cell>
          <cell r="B8">
            <v>500</v>
          </cell>
          <cell r="C8" t="str">
            <v>m</v>
          </cell>
          <cell r="D8">
            <v>56</v>
          </cell>
          <cell r="E8">
            <v>64</v>
          </cell>
        </row>
        <row r="9">
          <cell r="A9">
            <v>6</v>
          </cell>
          <cell r="B9">
            <v>1</v>
          </cell>
          <cell r="C9" t="str">
            <v>KM</v>
          </cell>
          <cell r="D9">
            <v>58</v>
          </cell>
          <cell r="E9">
            <v>67</v>
          </cell>
        </row>
        <row r="10">
          <cell r="A10">
            <v>7</v>
          </cell>
          <cell r="B10">
            <v>2</v>
          </cell>
          <cell r="C10" t="str">
            <v>KM</v>
          </cell>
          <cell r="D10">
            <v>61</v>
          </cell>
          <cell r="E10">
            <v>69</v>
          </cell>
        </row>
        <row r="11">
          <cell r="A11">
            <v>8</v>
          </cell>
          <cell r="B11">
            <v>3</v>
          </cell>
          <cell r="C11" t="str">
            <v>KM</v>
          </cell>
          <cell r="D11">
            <v>64</v>
          </cell>
          <cell r="E11">
            <v>72</v>
          </cell>
        </row>
        <row r="12">
          <cell r="A12">
            <v>9</v>
          </cell>
          <cell r="B12">
            <v>4</v>
          </cell>
          <cell r="C12" t="str">
            <v>KM</v>
          </cell>
          <cell r="D12">
            <v>67</v>
          </cell>
          <cell r="E12">
            <v>75</v>
          </cell>
        </row>
        <row r="13">
          <cell r="A13">
            <v>10</v>
          </cell>
          <cell r="B13">
            <v>5</v>
          </cell>
          <cell r="C13" t="str">
            <v>KM</v>
          </cell>
          <cell r="D13">
            <v>70</v>
          </cell>
          <cell r="E13">
            <v>78</v>
          </cell>
        </row>
        <row r="14">
          <cell r="A14">
            <v>11</v>
          </cell>
          <cell r="B14">
            <v>6</v>
          </cell>
          <cell r="C14" t="str">
            <v>KM</v>
          </cell>
          <cell r="D14">
            <v>72</v>
          </cell>
          <cell r="E14">
            <v>82</v>
          </cell>
        </row>
        <row r="15">
          <cell r="A15">
            <v>12</v>
          </cell>
          <cell r="B15">
            <v>7</v>
          </cell>
          <cell r="C15" t="str">
            <v>KM</v>
          </cell>
          <cell r="D15">
            <v>76</v>
          </cell>
          <cell r="E15">
            <v>84</v>
          </cell>
        </row>
        <row r="16">
          <cell r="A16">
            <v>13</v>
          </cell>
          <cell r="B16">
            <v>8</v>
          </cell>
          <cell r="C16" t="str">
            <v>KM</v>
          </cell>
          <cell r="D16">
            <v>79</v>
          </cell>
          <cell r="E16">
            <v>86</v>
          </cell>
        </row>
        <row r="17">
          <cell r="A17">
            <v>14</v>
          </cell>
          <cell r="B17">
            <v>9</v>
          </cell>
          <cell r="C17" t="str">
            <v>KM</v>
          </cell>
          <cell r="D17">
            <v>82</v>
          </cell>
          <cell r="E17">
            <v>90</v>
          </cell>
        </row>
        <row r="18">
          <cell r="A18">
            <v>15</v>
          </cell>
          <cell r="B18">
            <v>10</v>
          </cell>
          <cell r="C18" t="str">
            <v>KM</v>
          </cell>
          <cell r="D18">
            <v>85</v>
          </cell>
          <cell r="E18">
            <v>92</v>
          </cell>
        </row>
        <row r="19">
          <cell r="A19">
            <v>16</v>
          </cell>
          <cell r="B19">
            <v>11</v>
          </cell>
          <cell r="C19" t="str">
            <v>KM</v>
          </cell>
          <cell r="D19">
            <v>89</v>
          </cell>
          <cell r="E19">
            <v>95</v>
          </cell>
        </row>
        <row r="20">
          <cell r="A20">
            <v>17</v>
          </cell>
          <cell r="B20">
            <v>12</v>
          </cell>
          <cell r="C20" t="str">
            <v>KM</v>
          </cell>
          <cell r="D20">
            <v>91</v>
          </cell>
          <cell r="E20">
            <v>99</v>
          </cell>
        </row>
        <row r="21">
          <cell r="A21">
            <v>18</v>
          </cell>
          <cell r="B21">
            <v>13</v>
          </cell>
          <cell r="C21" t="str">
            <v>KM</v>
          </cell>
          <cell r="D21">
            <v>94</v>
          </cell>
          <cell r="E21">
            <v>102</v>
          </cell>
        </row>
        <row r="22">
          <cell r="A22">
            <v>19</v>
          </cell>
          <cell r="B22">
            <v>14</v>
          </cell>
          <cell r="C22" t="str">
            <v>KM</v>
          </cell>
          <cell r="D22">
            <v>97</v>
          </cell>
          <cell r="E22">
            <v>105</v>
          </cell>
        </row>
        <row r="23">
          <cell r="A23">
            <v>20</v>
          </cell>
          <cell r="B23">
            <v>15</v>
          </cell>
          <cell r="C23" t="str">
            <v>KM</v>
          </cell>
          <cell r="D23">
            <v>100</v>
          </cell>
          <cell r="E23">
            <v>107</v>
          </cell>
        </row>
        <row r="24">
          <cell r="A24">
            <v>21</v>
          </cell>
          <cell r="B24">
            <v>16</v>
          </cell>
          <cell r="C24" t="str">
            <v>KM</v>
          </cell>
          <cell r="D24">
            <v>102</v>
          </cell>
          <cell r="E24">
            <v>110</v>
          </cell>
        </row>
        <row r="25">
          <cell r="A25">
            <v>22</v>
          </cell>
          <cell r="B25">
            <v>17</v>
          </cell>
          <cell r="C25" t="str">
            <v>KM</v>
          </cell>
          <cell r="D25">
            <v>106</v>
          </cell>
          <cell r="E25">
            <v>113</v>
          </cell>
        </row>
        <row r="26">
          <cell r="A26">
            <v>23</v>
          </cell>
          <cell r="B26">
            <v>18</v>
          </cell>
          <cell r="C26" t="str">
            <v>KM</v>
          </cell>
          <cell r="D26">
            <v>109</v>
          </cell>
          <cell r="E26">
            <v>116</v>
          </cell>
        </row>
        <row r="27">
          <cell r="A27">
            <v>24</v>
          </cell>
          <cell r="B27">
            <v>19</v>
          </cell>
          <cell r="C27" t="str">
            <v>KM</v>
          </cell>
          <cell r="D27">
            <v>112</v>
          </cell>
          <cell r="E27">
            <v>118</v>
          </cell>
        </row>
        <row r="28">
          <cell r="A28">
            <v>25</v>
          </cell>
          <cell r="B28">
            <v>20</v>
          </cell>
          <cell r="C28" t="str">
            <v>KM</v>
          </cell>
          <cell r="D28">
            <v>115</v>
          </cell>
          <cell r="E28">
            <v>122</v>
          </cell>
        </row>
        <row r="29">
          <cell r="A29">
            <v>26</v>
          </cell>
          <cell r="B29">
            <v>21</v>
          </cell>
          <cell r="C29" t="str">
            <v>KM</v>
          </cell>
          <cell r="D29">
            <v>117.5</v>
          </cell>
          <cell r="E29">
            <v>125</v>
          </cell>
        </row>
        <row r="30">
          <cell r="A30">
            <v>27</v>
          </cell>
          <cell r="B30">
            <v>22</v>
          </cell>
          <cell r="C30" t="str">
            <v>KM</v>
          </cell>
          <cell r="D30">
            <v>120</v>
          </cell>
          <cell r="E30">
            <v>128</v>
          </cell>
        </row>
        <row r="31">
          <cell r="A31">
            <v>28</v>
          </cell>
          <cell r="B31">
            <v>23</v>
          </cell>
          <cell r="C31" t="str">
            <v>KM</v>
          </cell>
          <cell r="D31">
            <v>122.5</v>
          </cell>
          <cell r="E31">
            <v>131</v>
          </cell>
        </row>
        <row r="32">
          <cell r="A32">
            <v>29</v>
          </cell>
          <cell r="B32">
            <v>24</v>
          </cell>
          <cell r="C32" t="str">
            <v>KM</v>
          </cell>
          <cell r="D32">
            <v>125</v>
          </cell>
          <cell r="E32">
            <v>134</v>
          </cell>
        </row>
        <row r="33">
          <cell r="A33">
            <v>30</v>
          </cell>
          <cell r="B33">
            <v>25</v>
          </cell>
          <cell r="C33" t="str">
            <v>KM</v>
          </cell>
          <cell r="D33">
            <v>127.5</v>
          </cell>
          <cell r="E33">
            <v>137</v>
          </cell>
        </row>
        <row r="34">
          <cell r="A34">
            <v>31</v>
          </cell>
          <cell r="B34">
            <v>26</v>
          </cell>
          <cell r="C34" t="str">
            <v>KM</v>
          </cell>
          <cell r="D34">
            <v>130</v>
          </cell>
          <cell r="E34">
            <v>140</v>
          </cell>
        </row>
        <row r="35">
          <cell r="A35">
            <v>32</v>
          </cell>
          <cell r="B35">
            <v>27</v>
          </cell>
          <cell r="C35" t="str">
            <v>KM</v>
          </cell>
          <cell r="D35">
            <v>132.5</v>
          </cell>
          <cell r="E35">
            <v>143</v>
          </cell>
        </row>
        <row r="36">
          <cell r="A36">
            <v>33</v>
          </cell>
          <cell r="B36">
            <v>28</v>
          </cell>
          <cell r="C36" t="str">
            <v>KM</v>
          </cell>
          <cell r="D36">
            <v>135</v>
          </cell>
          <cell r="E36">
            <v>146</v>
          </cell>
        </row>
        <row r="37">
          <cell r="A37">
            <v>34</v>
          </cell>
          <cell r="B37">
            <v>29</v>
          </cell>
          <cell r="C37" t="str">
            <v>KM</v>
          </cell>
          <cell r="D37">
            <v>137.5</v>
          </cell>
          <cell r="E37">
            <v>149</v>
          </cell>
        </row>
        <row r="38">
          <cell r="A38">
            <v>35</v>
          </cell>
          <cell r="B38">
            <v>30</v>
          </cell>
          <cell r="C38" t="str">
            <v>KM</v>
          </cell>
          <cell r="D38">
            <v>140</v>
          </cell>
          <cell r="E38">
            <v>152</v>
          </cell>
        </row>
        <row r="39">
          <cell r="A39">
            <v>36</v>
          </cell>
          <cell r="B39">
            <v>31</v>
          </cell>
          <cell r="C39" t="str">
            <v>KM</v>
          </cell>
          <cell r="D39">
            <v>142.5</v>
          </cell>
          <cell r="E39">
            <v>155</v>
          </cell>
        </row>
        <row r="40">
          <cell r="A40">
            <v>37</v>
          </cell>
          <cell r="B40">
            <v>32</v>
          </cell>
          <cell r="C40" t="str">
            <v>KM</v>
          </cell>
          <cell r="D40">
            <v>145</v>
          </cell>
          <cell r="E40">
            <v>158</v>
          </cell>
        </row>
        <row r="41">
          <cell r="A41">
            <v>38</v>
          </cell>
          <cell r="B41">
            <v>33</v>
          </cell>
          <cell r="C41" t="str">
            <v>KM</v>
          </cell>
          <cell r="D41">
            <v>147.5</v>
          </cell>
          <cell r="E41">
            <v>161</v>
          </cell>
        </row>
        <row r="42">
          <cell r="A42">
            <v>39</v>
          </cell>
          <cell r="B42">
            <v>34</v>
          </cell>
          <cell r="C42" t="str">
            <v>KM</v>
          </cell>
          <cell r="D42">
            <v>150</v>
          </cell>
          <cell r="E42">
            <v>164</v>
          </cell>
        </row>
        <row r="43">
          <cell r="A43">
            <v>40</v>
          </cell>
          <cell r="B43">
            <v>35</v>
          </cell>
          <cell r="C43" t="str">
            <v>KM</v>
          </cell>
          <cell r="D43">
            <v>152.5</v>
          </cell>
          <cell r="E43">
            <v>167</v>
          </cell>
        </row>
        <row r="44">
          <cell r="A44">
            <v>41</v>
          </cell>
          <cell r="B44">
            <v>36</v>
          </cell>
          <cell r="C44" t="str">
            <v>KM</v>
          </cell>
          <cell r="D44">
            <v>155</v>
          </cell>
          <cell r="E44">
            <v>170</v>
          </cell>
        </row>
        <row r="45">
          <cell r="A45">
            <v>42</v>
          </cell>
          <cell r="B45">
            <v>37</v>
          </cell>
          <cell r="C45" t="str">
            <v>KM</v>
          </cell>
          <cell r="D45">
            <v>157.5</v>
          </cell>
          <cell r="E45">
            <v>173</v>
          </cell>
        </row>
        <row r="46">
          <cell r="A46">
            <v>43</v>
          </cell>
          <cell r="B46">
            <v>38</v>
          </cell>
          <cell r="C46" t="str">
            <v>KM</v>
          </cell>
          <cell r="D46">
            <v>160</v>
          </cell>
          <cell r="E46">
            <v>176</v>
          </cell>
        </row>
        <row r="47">
          <cell r="A47">
            <v>44</v>
          </cell>
          <cell r="B47">
            <v>39</v>
          </cell>
          <cell r="C47" t="str">
            <v>KM</v>
          </cell>
          <cell r="D47">
            <v>162.5</v>
          </cell>
          <cell r="E47">
            <v>179</v>
          </cell>
        </row>
        <row r="48">
          <cell r="A48">
            <v>45</v>
          </cell>
          <cell r="B48">
            <v>40</v>
          </cell>
          <cell r="C48" t="str">
            <v>KM</v>
          </cell>
          <cell r="D48">
            <v>165</v>
          </cell>
          <cell r="E48">
            <v>182</v>
          </cell>
        </row>
        <row r="49">
          <cell r="A49">
            <v>46</v>
          </cell>
          <cell r="B49">
            <v>41</v>
          </cell>
          <cell r="C49" t="str">
            <v>KM</v>
          </cell>
          <cell r="D49">
            <v>167.5</v>
          </cell>
          <cell r="E49">
            <v>185</v>
          </cell>
        </row>
        <row r="50">
          <cell r="A50">
            <v>47</v>
          </cell>
          <cell r="B50">
            <v>42</v>
          </cell>
          <cell r="C50" t="str">
            <v>KM</v>
          </cell>
          <cell r="D50">
            <v>170</v>
          </cell>
          <cell r="E50">
            <v>188</v>
          </cell>
        </row>
        <row r="51">
          <cell r="A51">
            <v>48</v>
          </cell>
          <cell r="B51">
            <v>43</v>
          </cell>
          <cell r="C51" t="str">
            <v>KM</v>
          </cell>
          <cell r="D51">
            <v>172.5</v>
          </cell>
          <cell r="E51">
            <v>191</v>
          </cell>
        </row>
        <row r="52">
          <cell r="A52">
            <v>49</v>
          </cell>
          <cell r="B52">
            <v>44</v>
          </cell>
          <cell r="C52" t="str">
            <v>KM</v>
          </cell>
          <cell r="D52">
            <v>175</v>
          </cell>
          <cell r="E52">
            <v>194</v>
          </cell>
        </row>
        <row r="53">
          <cell r="A53">
            <v>50</v>
          </cell>
          <cell r="B53">
            <v>45</v>
          </cell>
          <cell r="C53" t="str">
            <v>KM</v>
          </cell>
          <cell r="D53">
            <v>177.5</v>
          </cell>
          <cell r="E53">
            <v>197</v>
          </cell>
        </row>
        <row r="54">
          <cell r="A54">
            <v>51</v>
          </cell>
          <cell r="B54">
            <v>46</v>
          </cell>
          <cell r="C54" t="str">
            <v>KM</v>
          </cell>
          <cell r="D54">
            <v>180</v>
          </cell>
          <cell r="E54">
            <v>200</v>
          </cell>
        </row>
        <row r="55">
          <cell r="A55">
            <v>52</v>
          </cell>
          <cell r="B55">
            <v>47</v>
          </cell>
          <cell r="C55" t="str">
            <v>KM</v>
          </cell>
          <cell r="D55">
            <v>182.5</v>
          </cell>
          <cell r="E55">
            <v>203</v>
          </cell>
        </row>
        <row r="56">
          <cell r="A56">
            <v>53</v>
          </cell>
          <cell r="B56">
            <v>48</v>
          </cell>
          <cell r="C56" t="str">
            <v>KM</v>
          </cell>
          <cell r="D56">
            <v>185</v>
          </cell>
          <cell r="E56">
            <v>206</v>
          </cell>
        </row>
        <row r="57">
          <cell r="A57">
            <v>54</v>
          </cell>
          <cell r="B57">
            <v>49</v>
          </cell>
          <cell r="C57" t="str">
            <v>KM</v>
          </cell>
          <cell r="D57">
            <v>187.5</v>
          </cell>
          <cell r="E57">
            <v>209</v>
          </cell>
        </row>
        <row r="58">
          <cell r="A58">
            <v>55</v>
          </cell>
          <cell r="B58">
            <v>50</v>
          </cell>
          <cell r="C58" t="str">
            <v>KM</v>
          </cell>
          <cell r="D58">
            <v>190</v>
          </cell>
          <cell r="E58">
            <v>212</v>
          </cell>
        </row>
        <row r="59">
          <cell r="A59">
            <v>56</v>
          </cell>
          <cell r="B59">
            <v>51</v>
          </cell>
          <cell r="C59" t="str">
            <v>KM</v>
          </cell>
          <cell r="D59">
            <v>192.3</v>
          </cell>
          <cell r="E59">
            <v>214.8</v>
          </cell>
        </row>
        <row r="60">
          <cell r="A60">
            <v>57</v>
          </cell>
          <cell r="B60">
            <v>52</v>
          </cell>
          <cell r="C60" t="str">
            <v>KM</v>
          </cell>
          <cell r="D60">
            <v>194.6</v>
          </cell>
          <cell r="E60">
            <v>217.6</v>
          </cell>
        </row>
        <row r="61">
          <cell r="A61">
            <v>58</v>
          </cell>
          <cell r="B61">
            <v>53</v>
          </cell>
          <cell r="C61" t="str">
            <v>KM</v>
          </cell>
          <cell r="D61">
            <v>196.9</v>
          </cell>
          <cell r="E61">
            <v>220.4</v>
          </cell>
        </row>
        <row r="62">
          <cell r="A62">
            <v>59</v>
          </cell>
          <cell r="B62">
            <v>54</v>
          </cell>
          <cell r="C62" t="str">
            <v>KM</v>
          </cell>
          <cell r="D62">
            <v>199.2</v>
          </cell>
          <cell r="E62">
            <v>223.2</v>
          </cell>
        </row>
        <row r="63">
          <cell r="A63">
            <v>60</v>
          </cell>
          <cell r="B63">
            <v>55</v>
          </cell>
          <cell r="C63" t="str">
            <v>KM</v>
          </cell>
          <cell r="D63">
            <v>201.5</v>
          </cell>
          <cell r="E63">
            <v>226</v>
          </cell>
        </row>
        <row r="64">
          <cell r="A64">
            <v>61</v>
          </cell>
          <cell r="B64">
            <v>56</v>
          </cell>
          <cell r="C64" t="str">
            <v>KM</v>
          </cell>
          <cell r="D64">
            <v>203.8</v>
          </cell>
          <cell r="E64">
            <v>228.8</v>
          </cell>
        </row>
        <row r="65">
          <cell r="A65">
            <v>62</v>
          </cell>
          <cell r="B65">
            <v>57</v>
          </cell>
          <cell r="C65" t="str">
            <v>KM</v>
          </cell>
          <cell r="D65">
            <v>206.1</v>
          </cell>
          <cell r="E65">
            <v>231.6</v>
          </cell>
        </row>
        <row r="66">
          <cell r="A66">
            <v>63</v>
          </cell>
          <cell r="B66">
            <v>58</v>
          </cell>
          <cell r="C66" t="str">
            <v>KM</v>
          </cell>
          <cell r="D66">
            <v>208.4</v>
          </cell>
          <cell r="E66">
            <v>234.4</v>
          </cell>
        </row>
        <row r="67">
          <cell r="A67">
            <v>64</v>
          </cell>
          <cell r="B67">
            <v>59</v>
          </cell>
          <cell r="C67" t="str">
            <v>KM</v>
          </cell>
          <cell r="D67">
            <v>210.7</v>
          </cell>
          <cell r="E67">
            <v>237.2</v>
          </cell>
        </row>
        <row r="68">
          <cell r="A68">
            <v>65</v>
          </cell>
          <cell r="B68">
            <v>60</v>
          </cell>
          <cell r="C68" t="str">
            <v>KM</v>
          </cell>
          <cell r="D68">
            <v>213</v>
          </cell>
          <cell r="E68">
            <v>240</v>
          </cell>
        </row>
        <row r="69">
          <cell r="A69">
            <v>66</v>
          </cell>
          <cell r="B69">
            <v>61</v>
          </cell>
          <cell r="C69" t="str">
            <v>KM</v>
          </cell>
          <cell r="D69">
            <v>215.3</v>
          </cell>
          <cell r="E69">
            <v>242.8</v>
          </cell>
        </row>
        <row r="70">
          <cell r="A70">
            <v>67</v>
          </cell>
          <cell r="B70">
            <v>62</v>
          </cell>
          <cell r="C70" t="str">
            <v>KM</v>
          </cell>
          <cell r="D70">
            <v>217.6</v>
          </cell>
          <cell r="E70">
            <v>245.6</v>
          </cell>
        </row>
        <row r="71">
          <cell r="A71">
            <v>68</v>
          </cell>
          <cell r="B71">
            <v>63</v>
          </cell>
          <cell r="C71" t="str">
            <v>KM</v>
          </cell>
          <cell r="D71">
            <v>219.9</v>
          </cell>
          <cell r="E71">
            <v>248.4</v>
          </cell>
        </row>
        <row r="72">
          <cell r="A72">
            <v>69</v>
          </cell>
          <cell r="B72">
            <v>64</v>
          </cell>
          <cell r="C72" t="str">
            <v>KM</v>
          </cell>
          <cell r="D72">
            <v>222.2</v>
          </cell>
          <cell r="E72">
            <v>251.2</v>
          </cell>
        </row>
        <row r="73">
          <cell r="A73">
            <v>70</v>
          </cell>
          <cell r="B73">
            <v>65</v>
          </cell>
          <cell r="C73" t="str">
            <v>KM</v>
          </cell>
          <cell r="D73">
            <v>224.5</v>
          </cell>
          <cell r="E73">
            <v>254</v>
          </cell>
        </row>
        <row r="74">
          <cell r="A74">
            <v>71</v>
          </cell>
          <cell r="B74">
            <v>66</v>
          </cell>
          <cell r="C74" t="str">
            <v>KM</v>
          </cell>
          <cell r="D74">
            <v>226.8</v>
          </cell>
          <cell r="E74">
            <v>256.8</v>
          </cell>
        </row>
        <row r="75">
          <cell r="A75">
            <v>72</v>
          </cell>
          <cell r="B75">
            <v>67</v>
          </cell>
          <cell r="C75" t="str">
            <v>KM</v>
          </cell>
          <cell r="D75">
            <v>229.1</v>
          </cell>
          <cell r="E75">
            <v>259.60000000000002</v>
          </cell>
        </row>
        <row r="76">
          <cell r="A76">
            <v>73</v>
          </cell>
          <cell r="B76">
            <v>68</v>
          </cell>
          <cell r="C76" t="str">
            <v>KM</v>
          </cell>
          <cell r="D76">
            <v>231.4</v>
          </cell>
          <cell r="E76">
            <v>262.39999999999998</v>
          </cell>
        </row>
        <row r="77">
          <cell r="A77">
            <v>74</v>
          </cell>
          <cell r="B77">
            <v>69</v>
          </cell>
          <cell r="C77" t="str">
            <v>KM</v>
          </cell>
          <cell r="D77">
            <v>233.7</v>
          </cell>
          <cell r="E77">
            <v>265.2</v>
          </cell>
        </row>
        <row r="78">
          <cell r="A78">
            <v>75</v>
          </cell>
          <cell r="B78">
            <v>70</v>
          </cell>
          <cell r="C78" t="str">
            <v>KM</v>
          </cell>
          <cell r="D78">
            <v>236</v>
          </cell>
          <cell r="E78">
            <v>268</v>
          </cell>
        </row>
        <row r="79">
          <cell r="A79">
            <v>76</v>
          </cell>
          <cell r="B79">
            <v>71</v>
          </cell>
          <cell r="C79" t="str">
            <v>KM</v>
          </cell>
          <cell r="D79">
            <v>238.3</v>
          </cell>
          <cell r="E79">
            <v>270.8</v>
          </cell>
        </row>
        <row r="80">
          <cell r="A80">
            <v>77</v>
          </cell>
          <cell r="B80">
            <v>72</v>
          </cell>
          <cell r="C80" t="str">
            <v>KM</v>
          </cell>
          <cell r="D80">
            <v>240.6</v>
          </cell>
          <cell r="E80">
            <v>273.60000000000002</v>
          </cell>
        </row>
        <row r="81">
          <cell r="A81">
            <v>78</v>
          </cell>
          <cell r="B81">
            <v>73</v>
          </cell>
          <cell r="C81" t="str">
            <v>KM</v>
          </cell>
          <cell r="D81">
            <v>242.9</v>
          </cell>
          <cell r="E81">
            <v>276.39999999999998</v>
          </cell>
        </row>
        <row r="82">
          <cell r="A82">
            <v>79</v>
          </cell>
          <cell r="B82">
            <v>74</v>
          </cell>
          <cell r="C82" t="str">
            <v>KM</v>
          </cell>
          <cell r="D82">
            <v>245.2</v>
          </cell>
          <cell r="E82">
            <v>279.2</v>
          </cell>
        </row>
        <row r="83">
          <cell r="A83">
            <v>80</v>
          </cell>
          <cell r="B83">
            <v>75</v>
          </cell>
          <cell r="C83" t="str">
            <v>KM</v>
          </cell>
          <cell r="D83">
            <v>247.5</v>
          </cell>
          <cell r="E83">
            <v>282</v>
          </cell>
        </row>
        <row r="84">
          <cell r="A84">
            <v>81</v>
          </cell>
          <cell r="B84">
            <v>76</v>
          </cell>
          <cell r="C84" t="str">
            <v>KM</v>
          </cell>
          <cell r="D84">
            <v>249.8</v>
          </cell>
          <cell r="E84">
            <v>284.8</v>
          </cell>
        </row>
        <row r="85">
          <cell r="A85">
            <v>82</v>
          </cell>
          <cell r="B85">
            <v>77</v>
          </cell>
          <cell r="C85" t="str">
            <v>KM</v>
          </cell>
          <cell r="D85">
            <v>252.1</v>
          </cell>
          <cell r="E85">
            <v>287.60000000000002</v>
          </cell>
        </row>
        <row r="86">
          <cell r="A86">
            <v>83</v>
          </cell>
          <cell r="B86">
            <v>78</v>
          </cell>
          <cell r="C86" t="str">
            <v>KM</v>
          </cell>
          <cell r="D86">
            <v>254.4</v>
          </cell>
          <cell r="E86">
            <v>290.39999999999998</v>
          </cell>
        </row>
        <row r="87">
          <cell r="A87">
            <v>84</v>
          </cell>
          <cell r="B87">
            <v>79</v>
          </cell>
          <cell r="C87" t="str">
            <v>KM</v>
          </cell>
          <cell r="D87">
            <v>256.7</v>
          </cell>
          <cell r="E87">
            <v>293.2</v>
          </cell>
        </row>
        <row r="88">
          <cell r="A88">
            <v>85</v>
          </cell>
          <cell r="B88">
            <v>80</v>
          </cell>
          <cell r="C88" t="str">
            <v>KM</v>
          </cell>
          <cell r="D88">
            <v>259</v>
          </cell>
          <cell r="E88">
            <v>296</v>
          </cell>
        </row>
        <row r="89">
          <cell r="A89">
            <v>86</v>
          </cell>
          <cell r="B89">
            <v>81</v>
          </cell>
          <cell r="C89" t="str">
            <v>KM</v>
          </cell>
          <cell r="D89">
            <v>261.3</v>
          </cell>
          <cell r="E89">
            <v>298.8</v>
          </cell>
        </row>
        <row r="90">
          <cell r="A90">
            <v>87</v>
          </cell>
          <cell r="B90">
            <v>82</v>
          </cell>
          <cell r="C90" t="str">
            <v>KM</v>
          </cell>
          <cell r="D90">
            <v>263.60000000000002</v>
          </cell>
          <cell r="E90">
            <v>301.60000000000002</v>
          </cell>
        </row>
        <row r="91">
          <cell r="A91">
            <v>88</v>
          </cell>
          <cell r="B91">
            <v>83</v>
          </cell>
          <cell r="C91" t="str">
            <v>KM</v>
          </cell>
          <cell r="D91">
            <v>265.89999999999998</v>
          </cell>
          <cell r="E91">
            <v>304.39999999999998</v>
          </cell>
        </row>
        <row r="92">
          <cell r="A92">
            <v>89</v>
          </cell>
          <cell r="B92">
            <v>84</v>
          </cell>
          <cell r="C92" t="str">
            <v>KM</v>
          </cell>
          <cell r="D92">
            <v>268.2</v>
          </cell>
          <cell r="E92">
            <v>307.2</v>
          </cell>
        </row>
        <row r="93">
          <cell r="A93">
            <v>90</v>
          </cell>
          <cell r="B93">
            <v>85</v>
          </cell>
          <cell r="C93" t="str">
            <v>KM</v>
          </cell>
          <cell r="D93">
            <v>270.5</v>
          </cell>
          <cell r="E93">
            <v>310</v>
          </cell>
        </row>
        <row r="94">
          <cell r="A94">
            <v>91</v>
          </cell>
          <cell r="B94">
            <v>86</v>
          </cell>
          <cell r="C94" t="str">
            <v>KM</v>
          </cell>
          <cell r="D94">
            <v>272.8</v>
          </cell>
          <cell r="E94">
            <v>312.8</v>
          </cell>
        </row>
        <row r="95">
          <cell r="A95">
            <v>92</v>
          </cell>
          <cell r="B95">
            <v>87</v>
          </cell>
          <cell r="C95" t="str">
            <v>KM</v>
          </cell>
          <cell r="D95">
            <v>275.10000000000002</v>
          </cell>
          <cell r="E95">
            <v>315.60000000000002</v>
          </cell>
        </row>
        <row r="96">
          <cell r="A96">
            <v>93</v>
          </cell>
          <cell r="B96">
            <v>88</v>
          </cell>
          <cell r="C96" t="str">
            <v>KM</v>
          </cell>
          <cell r="D96">
            <v>277.39999999999998</v>
          </cell>
          <cell r="E96">
            <v>318.39999999999998</v>
          </cell>
        </row>
        <row r="97">
          <cell r="A97">
            <v>94</v>
          </cell>
          <cell r="B97">
            <v>89</v>
          </cell>
          <cell r="C97" t="str">
            <v>KM</v>
          </cell>
          <cell r="D97">
            <v>279.7</v>
          </cell>
          <cell r="E97">
            <v>321.2</v>
          </cell>
        </row>
        <row r="98">
          <cell r="A98">
            <v>95</v>
          </cell>
          <cell r="B98">
            <v>90</v>
          </cell>
          <cell r="C98" t="str">
            <v>KM</v>
          </cell>
          <cell r="D98">
            <v>282</v>
          </cell>
          <cell r="E98">
            <v>324</v>
          </cell>
        </row>
        <row r="99">
          <cell r="A99">
            <v>96</v>
          </cell>
          <cell r="B99">
            <v>91</v>
          </cell>
          <cell r="C99" t="str">
            <v>KM</v>
          </cell>
          <cell r="D99">
            <v>284.3</v>
          </cell>
          <cell r="E99">
            <v>326.8</v>
          </cell>
        </row>
        <row r="100">
          <cell r="A100">
            <v>97</v>
          </cell>
          <cell r="B100">
            <v>92</v>
          </cell>
          <cell r="C100" t="str">
            <v>KM</v>
          </cell>
          <cell r="D100">
            <v>286.60000000000002</v>
          </cell>
          <cell r="E100">
            <v>329.6</v>
          </cell>
        </row>
        <row r="101">
          <cell r="A101">
            <v>98</v>
          </cell>
          <cell r="B101">
            <v>93</v>
          </cell>
          <cell r="C101" t="str">
            <v>KM</v>
          </cell>
          <cell r="D101">
            <v>288.89999999999998</v>
          </cell>
          <cell r="E101">
            <v>332.4</v>
          </cell>
        </row>
        <row r="102">
          <cell r="A102">
            <v>99</v>
          </cell>
          <cell r="B102">
            <v>94</v>
          </cell>
          <cell r="C102" t="str">
            <v>KM</v>
          </cell>
          <cell r="D102">
            <v>291.2</v>
          </cell>
          <cell r="E102">
            <v>335.2</v>
          </cell>
        </row>
        <row r="103">
          <cell r="A103">
            <v>100</v>
          </cell>
          <cell r="B103">
            <v>95</v>
          </cell>
          <cell r="C103" t="str">
            <v>KM</v>
          </cell>
          <cell r="D103">
            <v>293.5</v>
          </cell>
          <cell r="E103">
            <v>338</v>
          </cell>
        </row>
        <row r="104">
          <cell r="A104">
            <v>101</v>
          </cell>
          <cell r="B104">
            <v>96</v>
          </cell>
          <cell r="C104" t="str">
            <v>KM</v>
          </cell>
          <cell r="D104">
            <v>295.8</v>
          </cell>
          <cell r="E104">
            <v>340.8</v>
          </cell>
        </row>
        <row r="105">
          <cell r="A105">
            <v>102</v>
          </cell>
          <cell r="B105">
            <v>97</v>
          </cell>
          <cell r="C105" t="str">
            <v>KM</v>
          </cell>
          <cell r="D105">
            <v>298.10000000000002</v>
          </cell>
          <cell r="E105">
            <v>343.6</v>
          </cell>
        </row>
        <row r="106">
          <cell r="A106">
            <v>103</v>
          </cell>
          <cell r="B106">
            <v>98</v>
          </cell>
          <cell r="C106" t="str">
            <v>KM</v>
          </cell>
          <cell r="D106">
            <v>300.39999999999998</v>
          </cell>
          <cell r="E106">
            <v>346.4</v>
          </cell>
        </row>
        <row r="107">
          <cell r="A107">
            <v>104</v>
          </cell>
          <cell r="B107">
            <v>99</v>
          </cell>
          <cell r="C107" t="str">
            <v>KM</v>
          </cell>
          <cell r="D107">
            <v>302.7</v>
          </cell>
          <cell r="E107">
            <v>349.2</v>
          </cell>
        </row>
        <row r="108">
          <cell r="A108">
            <v>105</v>
          </cell>
          <cell r="B108">
            <v>100</v>
          </cell>
          <cell r="C108" t="str">
            <v>KM</v>
          </cell>
          <cell r="D108">
            <v>305</v>
          </cell>
          <cell r="E108">
            <v>352</v>
          </cell>
        </row>
      </sheetData>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6pave"/>
      <sheetName val="F7hp900"/>
      <sheetName val="F7hp600"/>
      <sheetName val="F7slb3m"/>
      <sheetName val="F7slb4m"/>
      <sheetName val="F8rate"/>
      <sheetName val="Sheet2"/>
      <sheetName val="CDdata"/>
      <sheetName val="Sheet1"/>
      <sheetName val="leads"/>
      <sheetName val="lead-st"/>
      <sheetName val="rdamdata"/>
      <sheetName val="r"/>
      <sheetName val="DATA_PRG"/>
      <sheetName val="v"/>
      <sheetName val="DATA"/>
      <sheetName val="m"/>
    </sheetNames>
    <sheetDataSet>
      <sheetData sheetId="0"/>
      <sheetData sheetId="1"/>
      <sheetData sheetId="2"/>
      <sheetData sheetId="3" refreshError="1"/>
      <sheetData sheetId="4"/>
      <sheetData sheetId="5"/>
      <sheetData sheetId="6"/>
      <sheetData sheetId="7" refreshError="1"/>
      <sheetData sheetId="8">
        <row r="2">
          <cell r="W2" t="str">
            <v>KM</v>
          </cell>
          <cell r="X2" t="str">
            <v>Metal</v>
          </cell>
          <cell r="Y2" t="str">
            <v>Gravel, Sand, earth</v>
          </cell>
        </row>
        <row r="3">
          <cell r="W3">
            <v>0.5</v>
          </cell>
          <cell r="X3">
            <v>64</v>
          </cell>
          <cell r="Y3">
            <v>56</v>
          </cell>
        </row>
        <row r="4">
          <cell r="W4">
            <v>1</v>
          </cell>
          <cell r="X4">
            <v>67</v>
          </cell>
          <cell r="Y4">
            <v>58</v>
          </cell>
        </row>
        <row r="5">
          <cell r="W5">
            <v>2</v>
          </cell>
          <cell r="X5">
            <v>69</v>
          </cell>
          <cell r="Y5">
            <v>61</v>
          </cell>
        </row>
        <row r="6">
          <cell r="W6">
            <v>3</v>
          </cell>
          <cell r="X6">
            <v>72</v>
          </cell>
          <cell r="Y6">
            <v>64</v>
          </cell>
        </row>
        <row r="7">
          <cell r="W7">
            <v>4</v>
          </cell>
          <cell r="X7">
            <v>75</v>
          </cell>
          <cell r="Y7">
            <v>67</v>
          </cell>
        </row>
        <row r="8">
          <cell r="W8">
            <v>5</v>
          </cell>
          <cell r="X8">
            <v>78</v>
          </cell>
          <cell r="Y8">
            <v>70</v>
          </cell>
        </row>
        <row r="9">
          <cell r="W9">
            <v>6</v>
          </cell>
          <cell r="X9">
            <v>82</v>
          </cell>
          <cell r="Y9">
            <v>72</v>
          </cell>
        </row>
        <row r="10">
          <cell r="W10">
            <v>7</v>
          </cell>
          <cell r="X10">
            <v>84</v>
          </cell>
          <cell r="Y10">
            <v>76</v>
          </cell>
        </row>
        <row r="11">
          <cell r="W11">
            <v>8</v>
          </cell>
          <cell r="X11">
            <v>86</v>
          </cell>
          <cell r="Y11">
            <v>79</v>
          </cell>
        </row>
        <row r="12">
          <cell r="W12">
            <v>9</v>
          </cell>
          <cell r="X12">
            <v>90</v>
          </cell>
          <cell r="Y12">
            <v>82</v>
          </cell>
        </row>
        <row r="13">
          <cell r="W13">
            <v>10</v>
          </cell>
          <cell r="X13">
            <v>92</v>
          </cell>
          <cell r="Y13">
            <v>85</v>
          </cell>
        </row>
        <row r="14">
          <cell r="W14">
            <v>11</v>
          </cell>
          <cell r="X14">
            <v>95</v>
          </cell>
          <cell r="Y14">
            <v>89</v>
          </cell>
        </row>
        <row r="15">
          <cell r="W15">
            <v>12</v>
          </cell>
          <cell r="X15">
            <v>99</v>
          </cell>
          <cell r="Y15">
            <v>91</v>
          </cell>
        </row>
        <row r="16">
          <cell r="W16">
            <v>13</v>
          </cell>
          <cell r="X16">
            <v>102</v>
          </cell>
          <cell r="Y16">
            <v>94</v>
          </cell>
        </row>
        <row r="17">
          <cell r="W17">
            <v>14</v>
          </cell>
          <cell r="X17">
            <v>105</v>
          </cell>
          <cell r="Y17">
            <v>97</v>
          </cell>
        </row>
        <row r="18">
          <cell r="W18">
            <v>15</v>
          </cell>
          <cell r="X18">
            <v>107</v>
          </cell>
          <cell r="Y18">
            <v>100</v>
          </cell>
        </row>
        <row r="19">
          <cell r="W19">
            <v>16</v>
          </cell>
          <cell r="X19">
            <v>110</v>
          </cell>
          <cell r="Y19">
            <v>102</v>
          </cell>
        </row>
        <row r="20">
          <cell r="W20">
            <v>17</v>
          </cell>
          <cell r="X20">
            <v>113</v>
          </cell>
          <cell r="Y20">
            <v>106</v>
          </cell>
        </row>
        <row r="21">
          <cell r="W21">
            <v>18</v>
          </cell>
          <cell r="X21">
            <v>116</v>
          </cell>
          <cell r="Y21">
            <v>109</v>
          </cell>
        </row>
        <row r="22">
          <cell r="W22">
            <v>19</v>
          </cell>
          <cell r="X22">
            <v>118</v>
          </cell>
          <cell r="Y22">
            <v>112</v>
          </cell>
        </row>
        <row r="23">
          <cell r="W23">
            <v>20</v>
          </cell>
          <cell r="X23">
            <v>122</v>
          </cell>
          <cell r="Y23">
            <v>115</v>
          </cell>
        </row>
        <row r="24">
          <cell r="W24">
            <v>21</v>
          </cell>
          <cell r="X24">
            <v>125</v>
          </cell>
          <cell r="Y24">
            <v>117.3</v>
          </cell>
        </row>
        <row r="25">
          <cell r="W25">
            <v>22</v>
          </cell>
          <cell r="X25">
            <v>128</v>
          </cell>
          <cell r="Y25">
            <v>119.6</v>
          </cell>
        </row>
        <row r="26">
          <cell r="W26">
            <v>23</v>
          </cell>
          <cell r="X26">
            <v>131</v>
          </cell>
          <cell r="Y26">
            <v>121.9</v>
          </cell>
        </row>
        <row r="27">
          <cell r="W27">
            <v>24</v>
          </cell>
          <cell r="X27">
            <v>134</v>
          </cell>
          <cell r="Y27">
            <v>124.2</v>
          </cell>
        </row>
        <row r="28">
          <cell r="W28">
            <v>25</v>
          </cell>
          <cell r="X28">
            <v>137</v>
          </cell>
          <cell r="Y28">
            <v>126.5</v>
          </cell>
        </row>
        <row r="29">
          <cell r="W29">
            <v>26</v>
          </cell>
          <cell r="X29">
            <v>140</v>
          </cell>
          <cell r="Y29">
            <v>128.80000000000001</v>
          </cell>
        </row>
        <row r="30">
          <cell r="W30">
            <v>27</v>
          </cell>
          <cell r="X30">
            <v>143</v>
          </cell>
          <cell r="Y30">
            <v>131.1</v>
          </cell>
        </row>
        <row r="31">
          <cell r="W31">
            <v>28</v>
          </cell>
          <cell r="X31">
            <v>146</v>
          </cell>
          <cell r="Y31">
            <v>133.4</v>
          </cell>
        </row>
        <row r="32">
          <cell r="W32">
            <v>29</v>
          </cell>
          <cell r="X32">
            <v>149</v>
          </cell>
          <cell r="Y32">
            <v>135.69999999999999</v>
          </cell>
        </row>
        <row r="33">
          <cell r="W33">
            <v>30</v>
          </cell>
          <cell r="X33">
            <v>152</v>
          </cell>
          <cell r="Y33">
            <v>138</v>
          </cell>
        </row>
        <row r="34">
          <cell r="W34">
            <v>31</v>
          </cell>
          <cell r="X34">
            <v>155</v>
          </cell>
          <cell r="Y34">
            <v>140.30000000000001</v>
          </cell>
        </row>
        <row r="35">
          <cell r="W35">
            <v>32</v>
          </cell>
          <cell r="X35">
            <v>158</v>
          </cell>
          <cell r="Y35">
            <v>142.6</v>
          </cell>
        </row>
        <row r="36">
          <cell r="W36">
            <v>33</v>
          </cell>
          <cell r="X36">
            <v>161</v>
          </cell>
          <cell r="Y36">
            <v>144.9</v>
          </cell>
        </row>
        <row r="37">
          <cell r="W37">
            <v>34</v>
          </cell>
          <cell r="X37">
            <v>164</v>
          </cell>
          <cell r="Y37">
            <v>147.19999999999999</v>
          </cell>
        </row>
        <row r="38">
          <cell r="W38">
            <v>35</v>
          </cell>
          <cell r="X38">
            <v>167</v>
          </cell>
          <cell r="Y38">
            <v>149.5</v>
          </cell>
        </row>
        <row r="39">
          <cell r="W39">
            <v>36</v>
          </cell>
          <cell r="X39">
            <v>170</v>
          </cell>
          <cell r="Y39">
            <v>151.80000000000001</v>
          </cell>
        </row>
        <row r="40">
          <cell r="W40">
            <v>37</v>
          </cell>
          <cell r="X40">
            <v>173</v>
          </cell>
          <cell r="Y40">
            <v>154.1</v>
          </cell>
        </row>
        <row r="41">
          <cell r="W41">
            <v>38</v>
          </cell>
          <cell r="X41">
            <v>176</v>
          </cell>
          <cell r="Y41">
            <v>156.4</v>
          </cell>
        </row>
        <row r="42">
          <cell r="W42">
            <v>39</v>
          </cell>
          <cell r="X42">
            <v>179</v>
          </cell>
          <cell r="Y42">
            <v>158.69999999999999</v>
          </cell>
        </row>
        <row r="43">
          <cell r="W43">
            <v>40</v>
          </cell>
          <cell r="X43">
            <v>182</v>
          </cell>
          <cell r="Y43">
            <v>161</v>
          </cell>
        </row>
        <row r="44">
          <cell r="W44">
            <v>41</v>
          </cell>
          <cell r="X44">
            <v>185</v>
          </cell>
          <cell r="Y44">
            <v>163.30000000000001</v>
          </cell>
        </row>
        <row r="45">
          <cell r="W45">
            <v>42</v>
          </cell>
          <cell r="X45">
            <v>188</v>
          </cell>
          <cell r="Y45">
            <v>165.6</v>
          </cell>
        </row>
        <row r="46">
          <cell r="W46">
            <v>43</v>
          </cell>
          <cell r="X46">
            <v>191</v>
          </cell>
          <cell r="Y46">
            <v>167.9</v>
          </cell>
        </row>
        <row r="47">
          <cell r="W47">
            <v>44</v>
          </cell>
          <cell r="X47">
            <v>194</v>
          </cell>
          <cell r="Y47">
            <v>170.2</v>
          </cell>
        </row>
        <row r="48">
          <cell r="W48">
            <v>45</v>
          </cell>
          <cell r="X48">
            <v>197</v>
          </cell>
          <cell r="Y48">
            <v>172.5</v>
          </cell>
        </row>
        <row r="49">
          <cell r="W49">
            <v>46</v>
          </cell>
          <cell r="X49">
            <v>200</v>
          </cell>
          <cell r="Y49">
            <v>174.8</v>
          </cell>
        </row>
        <row r="50">
          <cell r="W50">
            <v>47</v>
          </cell>
          <cell r="X50">
            <v>203</v>
          </cell>
          <cell r="Y50">
            <v>177.1</v>
          </cell>
        </row>
        <row r="51">
          <cell r="W51">
            <v>48</v>
          </cell>
          <cell r="X51">
            <v>206</v>
          </cell>
          <cell r="Y51">
            <v>179.4</v>
          </cell>
        </row>
        <row r="52">
          <cell r="W52">
            <v>49</v>
          </cell>
          <cell r="X52">
            <v>209</v>
          </cell>
          <cell r="Y52">
            <v>181.7</v>
          </cell>
        </row>
        <row r="53">
          <cell r="W53">
            <v>50</v>
          </cell>
          <cell r="X53">
            <v>212</v>
          </cell>
          <cell r="Y53">
            <v>184</v>
          </cell>
        </row>
        <row r="54">
          <cell r="W54">
            <v>51</v>
          </cell>
          <cell r="X54">
            <v>214.8</v>
          </cell>
          <cell r="Y54">
            <v>186.3</v>
          </cell>
        </row>
        <row r="55">
          <cell r="W55">
            <v>52</v>
          </cell>
          <cell r="X55">
            <v>217.6</v>
          </cell>
          <cell r="Y55">
            <v>188.6</v>
          </cell>
        </row>
        <row r="56">
          <cell r="W56">
            <v>53</v>
          </cell>
          <cell r="X56">
            <v>220.4</v>
          </cell>
          <cell r="Y56">
            <v>190.9</v>
          </cell>
        </row>
        <row r="57">
          <cell r="W57">
            <v>54</v>
          </cell>
          <cell r="X57">
            <v>223.2</v>
          </cell>
          <cell r="Y57">
            <v>193.2</v>
          </cell>
        </row>
        <row r="58">
          <cell r="W58">
            <v>55</v>
          </cell>
          <cell r="X58">
            <v>226</v>
          </cell>
          <cell r="Y58">
            <v>195.5</v>
          </cell>
        </row>
        <row r="59">
          <cell r="W59">
            <v>56</v>
          </cell>
          <cell r="X59">
            <v>228.8</v>
          </cell>
          <cell r="Y59">
            <v>197.8</v>
          </cell>
        </row>
        <row r="60">
          <cell r="W60">
            <v>57</v>
          </cell>
          <cell r="X60">
            <v>231.6</v>
          </cell>
          <cell r="Y60">
            <v>200.1</v>
          </cell>
        </row>
        <row r="61">
          <cell r="W61">
            <v>58</v>
          </cell>
          <cell r="X61">
            <v>234.4</v>
          </cell>
          <cell r="Y61">
            <v>202.4</v>
          </cell>
        </row>
        <row r="62">
          <cell r="W62">
            <v>59</v>
          </cell>
          <cell r="X62">
            <v>237.2</v>
          </cell>
          <cell r="Y62">
            <v>204.7</v>
          </cell>
        </row>
        <row r="63">
          <cell r="W63">
            <v>60</v>
          </cell>
          <cell r="X63">
            <v>240</v>
          </cell>
          <cell r="Y63">
            <v>207</v>
          </cell>
        </row>
        <row r="64">
          <cell r="W64">
            <v>61</v>
          </cell>
          <cell r="X64">
            <v>242.8</v>
          </cell>
          <cell r="Y64">
            <v>209.3</v>
          </cell>
        </row>
        <row r="65">
          <cell r="W65">
            <v>62</v>
          </cell>
          <cell r="X65">
            <v>245.6</v>
          </cell>
          <cell r="Y65">
            <v>211.6</v>
          </cell>
        </row>
        <row r="66">
          <cell r="W66">
            <v>63</v>
          </cell>
          <cell r="X66">
            <v>248.4</v>
          </cell>
          <cell r="Y66">
            <v>213.9</v>
          </cell>
        </row>
        <row r="67">
          <cell r="W67">
            <v>64</v>
          </cell>
          <cell r="X67">
            <v>251.2</v>
          </cell>
          <cell r="Y67">
            <v>216.2</v>
          </cell>
        </row>
        <row r="68">
          <cell r="W68">
            <v>65</v>
          </cell>
          <cell r="X68">
            <v>254</v>
          </cell>
          <cell r="Y68">
            <v>218.5</v>
          </cell>
        </row>
        <row r="69">
          <cell r="W69">
            <v>66</v>
          </cell>
          <cell r="X69">
            <v>256.8</v>
          </cell>
          <cell r="Y69">
            <v>220.8</v>
          </cell>
        </row>
        <row r="70">
          <cell r="W70">
            <v>67</v>
          </cell>
          <cell r="X70">
            <v>259.60000000000002</v>
          </cell>
          <cell r="Y70">
            <v>223.1</v>
          </cell>
        </row>
        <row r="71">
          <cell r="W71">
            <v>68</v>
          </cell>
          <cell r="X71">
            <v>262.39999999999998</v>
          </cell>
          <cell r="Y71">
            <v>225.4</v>
          </cell>
        </row>
        <row r="72">
          <cell r="W72">
            <v>69</v>
          </cell>
          <cell r="X72">
            <v>265.2</v>
          </cell>
          <cell r="Y72">
            <v>227.7</v>
          </cell>
        </row>
        <row r="73">
          <cell r="W73">
            <v>70</v>
          </cell>
          <cell r="X73">
            <v>268</v>
          </cell>
          <cell r="Y73">
            <v>230</v>
          </cell>
        </row>
        <row r="74">
          <cell r="W74">
            <v>71</v>
          </cell>
          <cell r="X74">
            <v>270.8</v>
          </cell>
          <cell r="Y74">
            <v>232.3</v>
          </cell>
        </row>
        <row r="75">
          <cell r="W75">
            <v>72</v>
          </cell>
          <cell r="X75">
            <v>273.60000000000002</v>
          </cell>
          <cell r="Y75">
            <v>234.6</v>
          </cell>
        </row>
        <row r="76">
          <cell r="W76">
            <v>73</v>
          </cell>
          <cell r="X76">
            <v>276.39999999999998</v>
          </cell>
          <cell r="Y76">
            <v>236.9</v>
          </cell>
        </row>
        <row r="77">
          <cell r="W77">
            <v>74</v>
          </cell>
          <cell r="X77">
            <v>279.2</v>
          </cell>
          <cell r="Y77">
            <v>239.2</v>
          </cell>
        </row>
        <row r="78">
          <cell r="W78">
            <v>75</v>
          </cell>
          <cell r="X78">
            <v>282</v>
          </cell>
          <cell r="Y78">
            <v>241.5</v>
          </cell>
        </row>
        <row r="79">
          <cell r="W79">
            <v>76</v>
          </cell>
          <cell r="X79">
            <v>284.8</v>
          </cell>
          <cell r="Y79">
            <v>243.8</v>
          </cell>
        </row>
        <row r="80">
          <cell r="W80">
            <v>77</v>
          </cell>
          <cell r="X80">
            <v>287.60000000000002</v>
          </cell>
          <cell r="Y80">
            <v>246.1</v>
          </cell>
        </row>
        <row r="81">
          <cell r="W81">
            <v>78</v>
          </cell>
          <cell r="X81">
            <v>290.39999999999998</v>
          </cell>
          <cell r="Y81">
            <v>248.4</v>
          </cell>
        </row>
        <row r="82">
          <cell r="W82">
            <v>79</v>
          </cell>
          <cell r="X82">
            <v>293.2</v>
          </cell>
          <cell r="Y82">
            <v>250.7</v>
          </cell>
        </row>
        <row r="83">
          <cell r="W83">
            <v>80</v>
          </cell>
          <cell r="X83">
            <v>296</v>
          </cell>
          <cell r="Y83">
            <v>253</v>
          </cell>
        </row>
        <row r="84">
          <cell r="W84">
            <v>81</v>
          </cell>
          <cell r="X84">
            <v>298.8</v>
          </cell>
          <cell r="Y84">
            <v>255.3</v>
          </cell>
        </row>
        <row r="85">
          <cell r="W85">
            <v>82</v>
          </cell>
          <cell r="X85">
            <v>301.60000000000002</v>
          </cell>
          <cell r="Y85">
            <v>257.60000000000002</v>
          </cell>
        </row>
        <row r="86">
          <cell r="W86">
            <v>83</v>
          </cell>
          <cell r="X86">
            <v>304.39999999999998</v>
          </cell>
          <cell r="Y86">
            <v>259.89999999999998</v>
          </cell>
        </row>
        <row r="87">
          <cell r="W87">
            <v>84</v>
          </cell>
          <cell r="X87">
            <v>307.2</v>
          </cell>
          <cell r="Y87">
            <v>262.2</v>
          </cell>
        </row>
        <row r="88">
          <cell r="W88">
            <v>85</v>
          </cell>
          <cell r="X88">
            <v>310</v>
          </cell>
          <cell r="Y88">
            <v>264.5</v>
          </cell>
        </row>
        <row r="89">
          <cell r="W89">
            <v>86</v>
          </cell>
          <cell r="X89">
            <v>312.8</v>
          </cell>
          <cell r="Y89">
            <v>266.8</v>
          </cell>
        </row>
        <row r="90">
          <cell r="W90">
            <v>87</v>
          </cell>
          <cell r="X90">
            <v>315.60000000000002</v>
          </cell>
          <cell r="Y90">
            <v>269.10000000000002</v>
          </cell>
        </row>
        <row r="91">
          <cell r="W91">
            <v>88</v>
          </cell>
          <cell r="X91">
            <v>318.39999999999998</v>
          </cell>
          <cell r="Y91">
            <v>271.39999999999998</v>
          </cell>
        </row>
        <row r="92">
          <cell r="W92">
            <v>89</v>
          </cell>
          <cell r="X92">
            <v>321.2</v>
          </cell>
          <cell r="Y92">
            <v>273.7</v>
          </cell>
        </row>
        <row r="93">
          <cell r="W93">
            <v>90</v>
          </cell>
          <cell r="X93">
            <v>324</v>
          </cell>
          <cell r="Y93">
            <v>276</v>
          </cell>
        </row>
        <row r="94">
          <cell r="W94">
            <v>91</v>
          </cell>
          <cell r="X94">
            <v>326.8</v>
          </cell>
          <cell r="Y94">
            <v>278.3</v>
          </cell>
        </row>
        <row r="95">
          <cell r="W95">
            <v>92</v>
          </cell>
          <cell r="X95">
            <v>329.6</v>
          </cell>
          <cell r="Y95">
            <v>280.60000000000002</v>
          </cell>
        </row>
        <row r="96">
          <cell r="W96">
            <v>93</v>
          </cell>
          <cell r="X96">
            <v>332.4</v>
          </cell>
          <cell r="Y96">
            <v>282.89999999999998</v>
          </cell>
        </row>
        <row r="97">
          <cell r="W97">
            <v>94</v>
          </cell>
          <cell r="X97">
            <v>335.2</v>
          </cell>
          <cell r="Y97">
            <v>285.2</v>
          </cell>
        </row>
        <row r="98">
          <cell r="W98">
            <v>95</v>
          </cell>
          <cell r="X98">
            <v>338</v>
          </cell>
          <cell r="Y98">
            <v>287.5</v>
          </cell>
        </row>
        <row r="99">
          <cell r="W99">
            <v>96</v>
          </cell>
          <cell r="X99">
            <v>340.8</v>
          </cell>
          <cell r="Y99">
            <v>289.8</v>
          </cell>
        </row>
        <row r="100">
          <cell r="W100">
            <v>97</v>
          </cell>
          <cell r="X100">
            <v>343.6</v>
          </cell>
          <cell r="Y100">
            <v>292.10000000000002</v>
          </cell>
        </row>
        <row r="101">
          <cell r="W101">
            <v>98</v>
          </cell>
          <cell r="X101">
            <v>346.4</v>
          </cell>
          <cell r="Y101">
            <v>294.39999999999998</v>
          </cell>
        </row>
        <row r="102">
          <cell r="W102">
            <v>99</v>
          </cell>
          <cell r="X102">
            <v>349.2</v>
          </cell>
          <cell r="Y102">
            <v>296.7</v>
          </cell>
        </row>
        <row r="103">
          <cell r="W103">
            <v>100</v>
          </cell>
          <cell r="X103">
            <v>352</v>
          </cell>
          <cell r="Y103">
            <v>299</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XXXXX"/>
      <sheetName val="XXXXXXXXXXXXX"/>
      <sheetName val="drain (2)"/>
      <sheetName val="F-6 (estt) (2)"/>
      <sheetName val="spe-re"/>
      <sheetName val="TRAFFIC SIGN BOARDS"/>
      <sheetName val="1v-1000"/>
      <sheetName val="2v-1000 "/>
      <sheetName val="drain"/>
      <sheetName val="SUB DATA"/>
      <sheetName val="F7-A.CDW.BT.R5"/>
      <sheetName val="General-abstract"/>
      <sheetName val="Data"/>
      <sheetName val="Materials"/>
      <sheetName val="Lead statement"/>
      <sheetName val="Conveyance"/>
      <sheetName val="Sheet3"/>
      <sheetName val="MRATES"/>
      <sheetName val="Sheet1"/>
      <sheetName val="ESTIMATE"/>
      <sheetName val="t_prsr"/>
      <sheetName val="wh"/>
      <sheetName val="Leads"/>
      <sheetName val="Sheet2"/>
      <sheetName val="Lead"/>
      <sheetName val="maya"/>
      <sheetName val="HDPE"/>
      <sheetName val="DI"/>
      <sheetName val="pvc"/>
      <sheetName val="hdpe_basic"/>
      <sheetName val="pvc_basic"/>
      <sheetName val="rdamdata"/>
    </sheetNames>
    <sheetDataSet>
      <sheetData sheetId="0"/>
      <sheetData sheetId="1"/>
      <sheetData sheetId="2"/>
      <sheetData sheetId="3"/>
      <sheetData sheetId="4"/>
      <sheetData sheetId="5"/>
      <sheetData sheetId="6"/>
      <sheetData sheetId="7"/>
      <sheetData sheetId="8">
        <row r="2">
          <cell r="F2">
            <v>100</v>
          </cell>
        </row>
        <row r="4">
          <cell r="F4">
            <v>65</v>
          </cell>
        </row>
      </sheetData>
      <sheetData sheetId="9">
        <row r="2">
          <cell r="F2">
            <v>100</v>
          </cell>
        </row>
      </sheetData>
      <sheetData sheetId="10">
        <row r="2">
          <cell r="F2">
            <v>100</v>
          </cell>
        </row>
      </sheetData>
      <sheetData sheetId="11">
        <row r="2">
          <cell r="F2">
            <v>100</v>
          </cell>
        </row>
      </sheetData>
      <sheetData sheetId="12"/>
      <sheetData sheetId="13"/>
      <sheetData sheetId="14"/>
      <sheetData sheetId="15"/>
      <sheetData sheetId="16"/>
      <sheetData sheetId="17"/>
      <sheetData sheetId="18"/>
      <sheetData sheetId="19"/>
      <sheetData sheetId="20"/>
      <sheetData sheetId="21"/>
      <sheetData sheetId="22"/>
      <sheetData sheetId="23" refreshError="1"/>
      <sheetData sheetId="24">
        <row r="2">
          <cell r="F2">
            <v>100</v>
          </cell>
        </row>
      </sheetData>
      <sheetData sheetId="25">
        <row r="2">
          <cell r="F2">
            <v>100</v>
          </cell>
        </row>
      </sheetData>
      <sheetData sheetId="26">
        <row r="2">
          <cell r="F2">
            <v>100</v>
          </cell>
        </row>
      </sheetData>
      <sheetData sheetId="27"/>
      <sheetData sheetId="28"/>
      <sheetData sheetId="29"/>
      <sheetData sheetId="30"/>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ro_bldg"/>
      <sheetName val="mpp_bldg"/>
      <sheetName val="abstract"/>
      <sheetName val="detailed"/>
      <sheetName val="sanitory"/>
      <sheetName val="septic_tank"/>
      <sheetName val="electri"/>
      <sheetName val="c_wall"/>
      <sheetName val="data_sein"/>
      <sheetName val="v"/>
      <sheetName val="r"/>
      <sheetName val="l"/>
      <sheetName val="door"/>
      <sheetName val="win"/>
      <sheetName val="quarry"/>
      <sheetName val="leads"/>
      <sheetName val="CD Data"/>
      <sheetName val="0000000000000"/>
      <sheetName val="DATA_PRG"/>
      <sheetName val="Lead"/>
      <sheetName val="Road Detail Est."/>
      <sheetName val="Road data"/>
      <sheetName val="rdamdata"/>
      <sheetName val="DATA"/>
      <sheetName val="Data_Renuals"/>
      <sheetName val="Sheet1"/>
      <sheetName val="coverpage"/>
      <sheetName val="maya"/>
      <sheetName val="HDPE"/>
      <sheetName val="DI"/>
      <sheetName val="pvc"/>
      <sheetName val="hdpe_basic"/>
      <sheetName val="pvc_bas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2">
          <cell r="A2">
            <v>1</v>
          </cell>
          <cell r="B2" t="str">
            <v>Name of the work</v>
          </cell>
          <cell r="C2" t="str">
            <v>Construction of MPP Building at  Nadigudem</v>
          </cell>
        </row>
        <row r="3">
          <cell r="A3">
            <v>2</v>
          </cell>
          <cell r="B3" t="str">
            <v>Est.cost</v>
          </cell>
          <cell r="C3">
            <v>17</v>
          </cell>
        </row>
        <row r="4">
          <cell r="A4">
            <v>3</v>
          </cell>
          <cell r="B4" t="str">
            <v>Grant</v>
          </cell>
          <cell r="C4" t="str">
            <v>MPP</v>
          </cell>
        </row>
        <row r="5">
          <cell r="A5">
            <v>4</v>
          </cell>
          <cell r="B5" t="str">
            <v>Soils</v>
          </cell>
          <cell r="C5" t="str">
            <v>og</v>
          </cell>
        </row>
        <row r="6">
          <cell r="A6">
            <v>5</v>
          </cell>
          <cell r="B6" t="str">
            <v>Cement</v>
          </cell>
          <cell r="C6">
            <v>0</v>
          </cell>
          <cell r="D6">
            <v>2500</v>
          </cell>
          <cell r="E6" t="str">
            <v>/MT</v>
          </cell>
        </row>
        <row r="7">
          <cell r="A7">
            <v>6</v>
          </cell>
          <cell r="B7" t="str">
            <v>Steel</v>
          </cell>
          <cell r="C7">
            <v>0</v>
          </cell>
          <cell r="D7">
            <v>15000</v>
          </cell>
          <cell r="E7" t="str">
            <v>/MT</v>
          </cell>
        </row>
        <row r="8">
          <cell r="A8">
            <v>7</v>
          </cell>
          <cell r="B8" t="str">
            <v>Metal lead</v>
          </cell>
          <cell r="C8" t="str">
            <v>Akupamula</v>
          </cell>
          <cell r="D8">
            <v>15</v>
          </cell>
          <cell r="E8" t="str">
            <v>KM</v>
          </cell>
        </row>
        <row r="9">
          <cell r="A9">
            <v>8</v>
          </cell>
          <cell r="B9" t="str">
            <v>Crushed meal lead</v>
          </cell>
          <cell r="C9" t="str">
            <v>Akupamula</v>
          </cell>
          <cell r="D9">
            <v>15</v>
          </cell>
          <cell r="E9" t="str">
            <v>KM</v>
          </cell>
        </row>
        <row r="10">
          <cell r="A10">
            <v>9</v>
          </cell>
          <cell r="B10" t="str">
            <v>Sand Lead</v>
          </cell>
          <cell r="C10" t="str">
            <v>Palair</v>
          </cell>
          <cell r="D10">
            <v>32</v>
          </cell>
          <cell r="E10" t="str">
            <v>KM</v>
          </cell>
        </row>
        <row r="11">
          <cell r="A11">
            <v>10</v>
          </cell>
          <cell r="B11" t="str">
            <v>Bricks lead</v>
          </cell>
          <cell r="C11" t="str">
            <v>Kishnavagu</v>
          </cell>
          <cell r="D11">
            <v>6</v>
          </cell>
          <cell r="E11" t="str">
            <v>KM</v>
          </cell>
        </row>
        <row r="12">
          <cell r="A12">
            <v>11</v>
          </cell>
          <cell r="B12" t="str">
            <v>Polished Shabad Stone lead</v>
          </cell>
          <cell r="C12" t="str">
            <v>Kodad</v>
          </cell>
          <cell r="D12">
            <v>22</v>
          </cell>
          <cell r="E12" t="str">
            <v>KM</v>
          </cell>
        </row>
        <row r="13">
          <cell r="A13">
            <v>12</v>
          </cell>
          <cell r="B13" t="str">
            <v>Village</v>
          </cell>
          <cell r="C13" t="str">
            <v>Nadigudem</v>
          </cell>
        </row>
        <row r="14">
          <cell r="A14">
            <v>13</v>
          </cell>
          <cell r="B14" t="str">
            <v>mandal code</v>
          </cell>
          <cell r="C14">
            <v>0</v>
          </cell>
          <cell r="D14">
            <v>145</v>
          </cell>
        </row>
        <row r="15">
          <cell r="A15">
            <v>14</v>
          </cell>
          <cell r="B15" t="str">
            <v>Acco proof powder</v>
          </cell>
          <cell r="C15">
            <v>30</v>
          </cell>
          <cell r="D15" t="str">
            <v>per kg</v>
          </cell>
        </row>
        <row r="16">
          <cell r="A16">
            <v>15</v>
          </cell>
          <cell r="B16" t="str">
            <v>Mandal</v>
          </cell>
          <cell r="C16" t="str">
            <v>Kodad</v>
          </cell>
        </row>
        <row r="17">
          <cell r="A17">
            <v>16</v>
          </cell>
          <cell r="B17" t="str">
            <v>Sub-division</v>
          </cell>
          <cell r="C17" t="str">
            <v>Kodad</v>
          </cell>
        </row>
        <row r="18">
          <cell r="A18">
            <v>17</v>
          </cell>
          <cell r="B18" t="str">
            <v>Division</v>
          </cell>
          <cell r="C18" t="str">
            <v>Miryalaguda</v>
          </cell>
        </row>
        <row r="19">
          <cell r="A19">
            <v>18</v>
          </cell>
          <cell r="B19" t="str">
            <v>SO</v>
          </cell>
          <cell r="C19" t="str">
            <v>ae</v>
          </cell>
        </row>
        <row r="20">
          <cell r="A20">
            <v>19</v>
          </cell>
          <cell r="B20" t="str">
            <v>AE</v>
          </cell>
          <cell r="C20" t="str">
            <v>K.Ranadheer Reddy</v>
          </cell>
        </row>
        <row r="21">
          <cell r="A21">
            <v>20</v>
          </cell>
          <cell r="B21" t="str">
            <v>DEE</v>
          </cell>
          <cell r="C21" t="str">
            <v>D.Vijaya Kumar</v>
          </cell>
        </row>
        <row r="22">
          <cell r="A22">
            <v>21</v>
          </cell>
          <cell r="B22" t="str">
            <v>EE</v>
          </cell>
          <cell r="C22" t="str">
            <v>VVRAS Jagannatha Rao</v>
          </cell>
        </row>
      </sheetData>
      <sheetData sheetId="10" refreshError="1">
        <row r="1">
          <cell r="B1" t="str">
            <v>SNO</v>
          </cell>
          <cell r="C1" t="str">
            <v>SSITEMNO</v>
          </cell>
          <cell r="D1">
            <v>0</v>
          </cell>
          <cell r="E1">
            <v>0</v>
          </cell>
          <cell r="F1" t="str">
            <v>DETAILS</v>
          </cell>
          <cell r="G1" t="str">
            <v>Unit</v>
          </cell>
          <cell r="H1" t="str">
            <v>PER</v>
          </cell>
          <cell r="I1" t="str">
            <v>RATE</v>
          </cell>
        </row>
        <row r="2">
          <cell r="B2">
            <v>1</v>
          </cell>
          <cell r="C2" t="str">
            <v>1ab</v>
          </cell>
          <cell r="D2">
            <v>0</v>
          </cell>
          <cell r="E2">
            <v>0</v>
          </cell>
          <cell r="F2" t="str">
            <v>1st Class Mason</v>
          </cell>
          <cell r="G2">
            <v>1</v>
          </cell>
          <cell r="H2" t="str">
            <v>each</v>
          </cell>
          <cell r="I2">
            <v>86</v>
          </cell>
        </row>
        <row r="3">
          <cell r="B3">
            <v>26</v>
          </cell>
          <cell r="C3">
            <v>17</v>
          </cell>
          <cell r="D3">
            <v>0</v>
          </cell>
          <cell r="E3">
            <v>0</v>
          </cell>
          <cell r="F3" t="str">
            <v>Spl.grade Mason</v>
          </cell>
          <cell r="G3">
            <v>1</v>
          </cell>
          <cell r="H3" t="str">
            <v>each</v>
          </cell>
          <cell r="I3">
            <v>0</v>
          </cell>
        </row>
        <row r="4">
          <cell r="B4">
            <v>28</v>
          </cell>
          <cell r="C4" t="str">
            <v>1a</v>
          </cell>
          <cell r="D4">
            <v>0</v>
          </cell>
          <cell r="E4">
            <v>0</v>
          </cell>
          <cell r="F4" t="str">
            <v>2nd Class Mason</v>
          </cell>
          <cell r="G4">
            <v>1</v>
          </cell>
          <cell r="H4" t="str">
            <v>each</v>
          </cell>
          <cell r="I4">
            <v>75</v>
          </cell>
        </row>
        <row r="5">
          <cell r="B5">
            <v>53</v>
          </cell>
          <cell r="C5">
            <v>2</v>
          </cell>
          <cell r="D5">
            <v>0</v>
          </cell>
          <cell r="E5">
            <v>0</v>
          </cell>
          <cell r="F5" t="str">
            <v>Man Mazdoor</v>
          </cell>
          <cell r="G5">
            <v>1</v>
          </cell>
          <cell r="H5" t="str">
            <v>each</v>
          </cell>
          <cell r="I5">
            <v>55</v>
          </cell>
        </row>
        <row r="6">
          <cell r="B6">
            <v>54</v>
          </cell>
          <cell r="C6">
            <v>3</v>
          </cell>
          <cell r="D6">
            <v>0</v>
          </cell>
          <cell r="E6">
            <v>0</v>
          </cell>
          <cell r="F6" t="str">
            <v>Woman Mazdoor</v>
          </cell>
          <cell r="G6">
            <v>1</v>
          </cell>
          <cell r="H6" t="str">
            <v>each</v>
          </cell>
          <cell r="I6">
            <v>55</v>
          </cell>
        </row>
        <row r="7">
          <cell r="B7">
            <v>60</v>
          </cell>
          <cell r="C7" t="str">
            <v>1a</v>
          </cell>
          <cell r="D7">
            <v>0</v>
          </cell>
          <cell r="E7">
            <v>0</v>
          </cell>
          <cell r="F7" t="str">
            <v>2nd Class Bricks</v>
          </cell>
          <cell r="G7">
            <v>1000</v>
          </cell>
          <cell r="H7" t="str">
            <v>Nos</v>
          </cell>
          <cell r="I7">
            <v>1200</v>
          </cell>
        </row>
        <row r="8">
          <cell r="B8">
            <v>67</v>
          </cell>
          <cell r="C8" t="str">
            <v>2c</v>
          </cell>
          <cell r="D8">
            <v>0</v>
          </cell>
          <cell r="E8">
            <v>0</v>
          </cell>
          <cell r="F8" t="str">
            <v>RR stone Granite Variety</v>
          </cell>
          <cell r="G8">
            <v>1</v>
          </cell>
          <cell r="H8" t="str">
            <v>cum</v>
          </cell>
          <cell r="I8">
            <v>75</v>
          </cell>
        </row>
        <row r="9">
          <cell r="B9">
            <v>72</v>
          </cell>
          <cell r="C9" t="str">
            <v>3a</v>
          </cell>
          <cell r="D9">
            <v>0</v>
          </cell>
          <cell r="E9">
            <v>0</v>
          </cell>
          <cell r="F9" t="str">
            <v>CR stone Granite Variety</v>
          </cell>
          <cell r="G9">
            <v>1</v>
          </cell>
          <cell r="H9" t="str">
            <v>cum</v>
          </cell>
          <cell r="I9">
            <v>109</v>
          </cell>
        </row>
        <row r="10">
          <cell r="B10">
            <v>80</v>
          </cell>
          <cell r="C10">
            <v>0</v>
          </cell>
          <cell r="D10">
            <v>0</v>
          </cell>
          <cell r="E10">
            <v>0</v>
          </cell>
          <cell r="F10" t="str">
            <v>6 mm SS</v>
          </cell>
          <cell r="G10">
            <v>1</v>
          </cell>
          <cell r="H10" t="str">
            <v>cum</v>
          </cell>
          <cell r="I10">
            <v>170</v>
          </cell>
        </row>
        <row r="11">
          <cell r="B11">
            <v>81</v>
          </cell>
          <cell r="C11">
            <v>0</v>
          </cell>
          <cell r="D11">
            <v>0</v>
          </cell>
          <cell r="E11">
            <v>0</v>
          </cell>
          <cell r="F11" t="str">
            <v>5 to 7 mm IRC</v>
          </cell>
          <cell r="G11">
            <v>1</v>
          </cell>
          <cell r="H11" t="str">
            <v>cum</v>
          </cell>
          <cell r="I11">
            <v>170</v>
          </cell>
        </row>
        <row r="12">
          <cell r="B12">
            <v>82</v>
          </cell>
          <cell r="C12">
            <v>0</v>
          </cell>
          <cell r="D12">
            <v>0</v>
          </cell>
          <cell r="E12">
            <v>0</v>
          </cell>
          <cell r="F12" t="str">
            <v>10 mm SS</v>
          </cell>
          <cell r="G12">
            <v>1</v>
          </cell>
          <cell r="H12" t="str">
            <v>cum</v>
          </cell>
          <cell r="I12">
            <v>250</v>
          </cell>
        </row>
        <row r="13">
          <cell r="B13">
            <v>83</v>
          </cell>
          <cell r="C13">
            <v>0</v>
          </cell>
          <cell r="D13">
            <v>0</v>
          </cell>
          <cell r="E13">
            <v>0</v>
          </cell>
          <cell r="F13" t="str">
            <v>10 to 11.2 IRC</v>
          </cell>
          <cell r="G13">
            <v>1</v>
          </cell>
          <cell r="H13" t="str">
            <v>cum</v>
          </cell>
          <cell r="I13">
            <v>250</v>
          </cell>
        </row>
        <row r="14">
          <cell r="B14">
            <v>84</v>
          </cell>
          <cell r="C14">
            <v>0</v>
          </cell>
          <cell r="D14">
            <v>0</v>
          </cell>
          <cell r="E14">
            <v>0</v>
          </cell>
          <cell r="F14" t="str">
            <v>12 mm SS</v>
          </cell>
          <cell r="G14">
            <v>1</v>
          </cell>
          <cell r="H14" t="str">
            <v>cum</v>
          </cell>
          <cell r="I14">
            <v>300</v>
          </cell>
        </row>
        <row r="15">
          <cell r="B15">
            <v>85</v>
          </cell>
          <cell r="C15">
            <v>0</v>
          </cell>
          <cell r="D15">
            <v>0</v>
          </cell>
          <cell r="E15">
            <v>0</v>
          </cell>
          <cell r="F15" t="str">
            <v>12 to 14 mm IRC</v>
          </cell>
          <cell r="G15">
            <v>1</v>
          </cell>
          <cell r="H15" t="str">
            <v>cum</v>
          </cell>
          <cell r="I15">
            <v>300</v>
          </cell>
        </row>
        <row r="16">
          <cell r="B16">
            <v>86</v>
          </cell>
          <cell r="C16">
            <v>0</v>
          </cell>
          <cell r="D16">
            <v>0</v>
          </cell>
          <cell r="E16">
            <v>0</v>
          </cell>
          <cell r="F16" t="str">
            <v>20 mm SS</v>
          </cell>
          <cell r="G16">
            <v>1</v>
          </cell>
          <cell r="H16" t="str">
            <v>cum</v>
          </cell>
          <cell r="I16">
            <v>380</v>
          </cell>
        </row>
        <row r="17">
          <cell r="B17">
            <v>87</v>
          </cell>
          <cell r="C17">
            <v>0</v>
          </cell>
          <cell r="D17">
            <v>0</v>
          </cell>
          <cell r="E17">
            <v>0</v>
          </cell>
          <cell r="F17" t="str">
            <v>20 to 22 mm IRC</v>
          </cell>
          <cell r="G17">
            <v>1</v>
          </cell>
          <cell r="H17" t="str">
            <v>cum</v>
          </cell>
          <cell r="I17">
            <v>375</v>
          </cell>
        </row>
        <row r="18">
          <cell r="B18">
            <v>88</v>
          </cell>
          <cell r="C18">
            <v>0</v>
          </cell>
          <cell r="D18">
            <v>0</v>
          </cell>
          <cell r="E18">
            <v>0</v>
          </cell>
          <cell r="F18" t="str">
            <v>25 mm SS</v>
          </cell>
          <cell r="G18">
            <v>1</v>
          </cell>
          <cell r="H18" t="str">
            <v>cum</v>
          </cell>
          <cell r="I18">
            <v>300</v>
          </cell>
        </row>
        <row r="19">
          <cell r="B19">
            <v>89</v>
          </cell>
          <cell r="C19">
            <v>0</v>
          </cell>
          <cell r="D19">
            <v>0</v>
          </cell>
          <cell r="E19">
            <v>0</v>
          </cell>
          <cell r="F19" t="str">
            <v>25 to 27 mm IRC</v>
          </cell>
          <cell r="G19">
            <v>1</v>
          </cell>
          <cell r="H19" t="str">
            <v>cum</v>
          </cell>
          <cell r="I19">
            <v>300</v>
          </cell>
        </row>
        <row r="20">
          <cell r="B20">
            <v>90</v>
          </cell>
          <cell r="C20">
            <v>0</v>
          </cell>
          <cell r="D20">
            <v>0</v>
          </cell>
          <cell r="E20">
            <v>0</v>
          </cell>
          <cell r="F20" t="str">
            <v>40 mm SS</v>
          </cell>
          <cell r="G20">
            <v>1</v>
          </cell>
          <cell r="H20" t="str">
            <v>cum</v>
          </cell>
          <cell r="I20">
            <v>215</v>
          </cell>
        </row>
        <row r="21">
          <cell r="B21">
            <v>91</v>
          </cell>
          <cell r="C21">
            <v>0</v>
          </cell>
          <cell r="D21">
            <v>0</v>
          </cell>
          <cell r="E21">
            <v>0</v>
          </cell>
          <cell r="F21" t="str">
            <v>40 to 45 mm IRC</v>
          </cell>
          <cell r="G21">
            <v>1</v>
          </cell>
          <cell r="H21" t="str">
            <v>cum</v>
          </cell>
          <cell r="I21">
            <v>200</v>
          </cell>
        </row>
        <row r="22">
          <cell r="B22">
            <v>92</v>
          </cell>
          <cell r="C22">
            <v>0</v>
          </cell>
          <cell r="D22">
            <v>0</v>
          </cell>
          <cell r="E22">
            <v>0</v>
          </cell>
          <cell r="F22" t="str">
            <v>50 mm SS</v>
          </cell>
          <cell r="G22">
            <v>1</v>
          </cell>
          <cell r="H22" t="str">
            <v>cum</v>
          </cell>
          <cell r="I22">
            <v>150</v>
          </cell>
        </row>
        <row r="23">
          <cell r="B23">
            <v>93</v>
          </cell>
          <cell r="C23">
            <v>0</v>
          </cell>
          <cell r="D23">
            <v>0</v>
          </cell>
          <cell r="E23">
            <v>0</v>
          </cell>
          <cell r="F23" t="str">
            <v>50 to 55mm IRC</v>
          </cell>
          <cell r="G23">
            <v>1</v>
          </cell>
          <cell r="H23" t="str">
            <v>cum</v>
          </cell>
          <cell r="I23">
            <v>120</v>
          </cell>
        </row>
        <row r="24">
          <cell r="B24">
            <v>94</v>
          </cell>
          <cell r="C24">
            <v>0</v>
          </cell>
          <cell r="D24">
            <v>0</v>
          </cell>
          <cell r="E24">
            <v>0</v>
          </cell>
          <cell r="F24" t="str">
            <v>60 mm SS</v>
          </cell>
          <cell r="G24">
            <v>1</v>
          </cell>
          <cell r="H24" t="str">
            <v>cum</v>
          </cell>
          <cell r="I24">
            <v>150</v>
          </cell>
        </row>
        <row r="25">
          <cell r="B25">
            <v>95</v>
          </cell>
          <cell r="C25">
            <v>0</v>
          </cell>
          <cell r="D25">
            <v>0</v>
          </cell>
          <cell r="E25">
            <v>0</v>
          </cell>
          <cell r="F25" t="str">
            <v>60 to 63 mm IRC</v>
          </cell>
          <cell r="G25">
            <v>1</v>
          </cell>
          <cell r="H25" t="str">
            <v>cum</v>
          </cell>
          <cell r="I25">
            <v>110</v>
          </cell>
        </row>
        <row r="26">
          <cell r="B26">
            <v>96</v>
          </cell>
          <cell r="C26">
            <v>0</v>
          </cell>
          <cell r="D26">
            <v>0</v>
          </cell>
          <cell r="E26">
            <v>0</v>
          </cell>
          <cell r="F26" t="str">
            <v>65 mm SS</v>
          </cell>
          <cell r="G26">
            <v>1</v>
          </cell>
          <cell r="H26" t="str">
            <v>cum</v>
          </cell>
          <cell r="I26">
            <v>150</v>
          </cell>
        </row>
        <row r="27">
          <cell r="B27">
            <v>97</v>
          </cell>
          <cell r="C27">
            <v>0</v>
          </cell>
          <cell r="D27">
            <v>0</v>
          </cell>
          <cell r="E27">
            <v>0</v>
          </cell>
          <cell r="F27" t="str">
            <v>65 mm IRC</v>
          </cell>
          <cell r="G27">
            <v>1</v>
          </cell>
          <cell r="H27" t="str">
            <v>cum</v>
          </cell>
          <cell r="I27">
            <v>120</v>
          </cell>
        </row>
        <row r="28">
          <cell r="B28">
            <v>98</v>
          </cell>
          <cell r="C28">
            <v>0</v>
          </cell>
          <cell r="D28">
            <v>0</v>
          </cell>
          <cell r="E28">
            <v>0</v>
          </cell>
          <cell r="F28" t="str">
            <v>75 mm SS</v>
          </cell>
          <cell r="G28">
            <v>1</v>
          </cell>
          <cell r="H28" t="str">
            <v>cum</v>
          </cell>
          <cell r="I28">
            <v>95</v>
          </cell>
        </row>
        <row r="29">
          <cell r="B29">
            <v>99</v>
          </cell>
          <cell r="C29">
            <v>0</v>
          </cell>
          <cell r="D29">
            <v>0</v>
          </cell>
          <cell r="E29">
            <v>0</v>
          </cell>
          <cell r="F29" t="str">
            <v>75 mm IRC</v>
          </cell>
          <cell r="G29">
            <v>1</v>
          </cell>
          <cell r="H29" t="str">
            <v>cum</v>
          </cell>
          <cell r="I29">
            <v>95</v>
          </cell>
        </row>
        <row r="30">
          <cell r="B30">
            <v>100</v>
          </cell>
          <cell r="C30">
            <v>0</v>
          </cell>
          <cell r="D30">
            <v>0</v>
          </cell>
          <cell r="E30">
            <v>0</v>
          </cell>
          <cell r="F30" t="str">
            <v>Blasting</v>
          </cell>
          <cell r="G30">
            <v>1</v>
          </cell>
          <cell r="H30" t="str">
            <v>cum</v>
          </cell>
          <cell r="I30">
            <v>40</v>
          </cell>
        </row>
        <row r="31">
          <cell r="B31">
            <v>101</v>
          </cell>
          <cell r="C31">
            <v>0</v>
          </cell>
          <cell r="D31">
            <v>0</v>
          </cell>
          <cell r="E31">
            <v>0</v>
          </cell>
          <cell r="F31" t="str">
            <v>Metal Crushing</v>
          </cell>
          <cell r="G31">
            <v>1</v>
          </cell>
          <cell r="H31" t="str">
            <v>cum</v>
          </cell>
          <cell r="I31">
            <v>0.25</v>
          </cell>
        </row>
        <row r="32">
          <cell r="B32">
            <v>127</v>
          </cell>
          <cell r="C32">
            <v>9</v>
          </cell>
          <cell r="D32">
            <v>0</v>
          </cell>
          <cell r="E32">
            <v>0</v>
          </cell>
          <cell r="F32" t="str">
            <v>Gravel</v>
          </cell>
          <cell r="G32">
            <v>1</v>
          </cell>
          <cell r="H32" t="str">
            <v>cum</v>
          </cell>
          <cell r="I32">
            <v>25</v>
          </cell>
        </row>
        <row r="33">
          <cell r="B33">
            <v>128</v>
          </cell>
          <cell r="C33">
            <v>0</v>
          </cell>
          <cell r="D33">
            <v>0</v>
          </cell>
          <cell r="E33">
            <v>0</v>
          </cell>
          <cell r="F33" t="str">
            <v>Quarry rubbish</v>
          </cell>
          <cell r="G33">
            <v>1</v>
          </cell>
          <cell r="H33" t="str">
            <v>cum</v>
          </cell>
          <cell r="I33">
            <v>11</v>
          </cell>
        </row>
        <row r="34">
          <cell r="B34">
            <v>129</v>
          </cell>
          <cell r="C34">
            <v>0</v>
          </cell>
          <cell r="D34">
            <v>0</v>
          </cell>
          <cell r="E34">
            <v>0</v>
          </cell>
          <cell r="F34" t="str">
            <v>Sand for Mortar, Seal coat</v>
          </cell>
          <cell r="G34">
            <v>1</v>
          </cell>
          <cell r="H34" t="str">
            <v>cum</v>
          </cell>
          <cell r="I34">
            <v>50</v>
          </cell>
        </row>
        <row r="35">
          <cell r="B35">
            <v>130</v>
          </cell>
          <cell r="C35">
            <v>0</v>
          </cell>
          <cell r="D35">
            <v>0</v>
          </cell>
          <cell r="E35">
            <v>0</v>
          </cell>
          <cell r="F35" t="str">
            <v>Sand for Filling, Blindage</v>
          </cell>
          <cell r="G35">
            <v>1</v>
          </cell>
          <cell r="H35" t="str">
            <v>cum</v>
          </cell>
          <cell r="I35">
            <v>20</v>
          </cell>
        </row>
        <row r="36">
          <cell r="B36">
            <v>133</v>
          </cell>
          <cell r="C36">
            <v>15</v>
          </cell>
          <cell r="D36">
            <v>0</v>
          </cell>
          <cell r="E36">
            <v>0</v>
          </cell>
          <cell r="F36" t="str">
            <v>40 mm thick 0.762 m x.457 m</v>
          </cell>
          <cell r="G36">
            <v>1</v>
          </cell>
          <cell r="H36" t="str">
            <v>sqm</v>
          </cell>
          <cell r="I36">
            <v>70</v>
          </cell>
        </row>
        <row r="37">
          <cell r="B37">
            <v>134</v>
          </cell>
          <cell r="C37">
            <v>16</v>
          </cell>
          <cell r="D37">
            <v>0</v>
          </cell>
          <cell r="E37">
            <v>0</v>
          </cell>
          <cell r="F37" t="str">
            <v>50 mm thick 0.762 m x.457 m</v>
          </cell>
          <cell r="G37">
            <v>1</v>
          </cell>
          <cell r="H37" t="str">
            <v>sqm</v>
          </cell>
          <cell r="I37">
            <v>80</v>
          </cell>
        </row>
        <row r="38">
          <cell r="B38">
            <v>136</v>
          </cell>
          <cell r="C38">
            <v>0</v>
          </cell>
          <cell r="D38">
            <v>0</v>
          </cell>
          <cell r="E38">
            <v>0</v>
          </cell>
          <cell r="F38" t="str">
            <v>25.4 mm thick White</v>
          </cell>
          <cell r="G38">
            <v>10</v>
          </cell>
          <cell r="H38" t="str">
            <v>sqm</v>
          </cell>
          <cell r="I38">
            <v>550</v>
          </cell>
        </row>
        <row r="39">
          <cell r="B39">
            <v>137</v>
          </cell>
          <cell r="C39">
            <v>0</v>
          </cell>
          <cell r="D39">
            <v>0</v>
          </cell>
          <cell r="E39">
            <v>0</v>
          </cell>
          <cell r="F39" t="str">
            <v>25.4 mm thick Blue</v>
          </cell>
          <cell r="G39">
            <v>10</v>
          </cell>
          <cell r="H39" t="str">
            <v>sqm</v>
          </cell>
          <cell r="I39">
            <v>600</v>
          </cell>
        </row>
        <row r="40">
          <cell r="B40">
            <v>138</v>
          </cell>
          <cell r="C40">
            <v>0</v>
          </cell>
          <cell r="D40">
            <v>0</v>
          </cell>
          <cell r="E40">
            <v>0</v>
          </cell>
          <cell r="F40" t="str">
            <v>25.4 mm thick White</v>
          </cell>
          <cell r="G40">
            <v>10</v>
          </cell>
          <cell r="H40" t="str">
            <v>sqm</v>
          </cell>
          <cell r="I40">
            <v>600</v>
          </cell>
        </row>
        <row r="41">
          <cell r="B41">
            <v>139</v>
          </cell>
          <cell r="C41">
            <v>0</v>
          </cell>
          <cell r="D41">
            <v>0</v>
          </cell>
          <cell r="E41">
            <v>0</v>
          </cell>
          <cell r="F41" t="str">
            <v>25.4 mm thick Blue</v>
          </cell>
          <cell r="G41">
            <v>10</v>
          </cell>
          <cell r="H41" t="str">
            <v>sqm</v>
          </cell>
          <cell r="I41">
            <v>700</v>
          </cell>
        </row>
        <row r="42">
          <cell r="B42">
            <v>140</v>
          </cell>
          <cell r="C42">
            <v>0</v>
          </cell>
          <cell r="D42">
            <v>0</v>
          </cell>
          <cell r="E42">
            <v>0</v>
          </cell>
          <cell r="F42" t="str">
            <v>25.4 mm thick White  0.457mx0.457 m</v>
          </cell>
          <cell r="G42">
            <v>10</v>
          </cell>
          <cell r="H42" t="str">
            <v>sqm</v>
          </cell>
          <cell r="I42">
            <v>1000</v>
          </cell>
        </row>
        <row r="43">
          <cell r="B43">
            <v>141</v>
          </cell>
          <cell r="C43">
            <v>0</v>
          </cell>
          <cell r="D43">
            <v>0</v>
          </cell>
          <cell r="E43">
            <v>0</v>
          </cell>
          <cell r="F43" t="str">
            <v>25.4 mm thick Blue  0.457mx0.457 m</v>
          </cell>
          <cell r="G43">
            <v>10</v>
          </cell>
          <cell r="H43" t="str">
            <v>sqm</v>
          </cell>
          <cell r="I43">
            <v>1150</v>
          </cell>
        </row>
        <row r="44">
          <cell r="B44">
            <v>142</v>
          </cell>
          <cell r="C44">
            <v>20</v>
          </cell>
          <cell r="D44">
            <v>0</v>
          </cell>
          <cell r="E44">
            <v>0</v>
          </cell>
          <cell r="F44" t="str">
            <v>25.4 mm thick   0.457mx0.457 m</v>
          </cell>
          <cell r="G44">
            <v>10</v>
          </cell>
          <cell r="H44" t="str">
            <v>sqm</v>
          </cell>
          <cell r="I44">
            <v>900</v>
          </cell>
        </row>
        <row r="45">
          <cell r="B45">
            <v>143</v>
          </cell>
          <cell r="C45">
            <v>21</v>
          </cell>
          <cell r="D45">
            <v>0</v>
          </cell>
          <cell r="E45">
            <v>0</v>
          </cell>
          <cell r="F45" t="str">
            <v>25.4 mm thick 0.254mx0.254 m White</v>
          </cell>
          <cell r="G45">
            <v>10</v>
          </cell>
          <cell r="H45" t="str">
            <v>sqm</v>
          </cell>
          <cell r="I45">
            <v>2700</v>
          </cell>
        </row>
        <row r="46">
          <cell r="B46">
            <v>168</v>
          </cell>
          <cell r="C46">
            <v>0</v>
          </cell>
          <cell r="D46">
            <v>0</v>
          </cell>
          <cell r="E46">
            <v>0</v>
          </cell>
          <cell r="F46" t="str">
            <v>Cement Mortar</v>
          </cell>
          <cell r="G46">
            <v>1</v>
          </cell>
          <cell r="H46" t="str">
            <v>cum</v>
          </cell>
          <cell r="I46">
            <v>15</v>
          </cell>
        </row>
        <row r="47">
          <cell r="B47">
            <v>169</v>
          </cell>
          <cell r="C47">
            <v>0</v>
          </cell>
          <cell r="D47">
            <v>0</v>
          </cell>
          <cell r="E47">
            <v>0</v>
          </cell>
          <cell r="F47" t="str">
            <v>By Machine</v>
          </cell>
          <cell r="G47">
            <v>1</v>
          </cell>
          <cell r="H47" t="str">
            <v>cum</v>
          </cell>
          <cell r="I47">
            <v>25</v>
          </cell>
        </row>
        <row r="48">
          <cell r="B48">
            <v>175</v>
          </cell>
          <cell r="C48">
            <v>0</v>
          </cell>
          <cell r="D48">
            <v>0</v>
          </cell>
          <cell r="E48">
            <v>0</v>
          </cell>
          <cell r="F48" t="str">
            <v>White Cement</v>
          </cell>
          <cell r="G48">
            <v>1</v>
          </cell>
          <cell r="H48" t="str">
            <v>kg</v>
          </cell>
          <cell r="I48">
            <v>9</v>
          </cell>
        </row>
        <row r="49">
          <cell r="B49">
            <v>176</v>
          </cell>
          <cell r="C49">
            <v>0</v>
          </cell>
          <cell r="D49">
            <v>0</v>
          </cell>
          <cell r="E49">
            <v>0</v>
          </cell>
          <cell r="F49" t="str">
            <v xml:space="preserve">Scantling below 2m </v>
          </cell>
          <cell r="G49">
            <v>1</v>
          </cell>
          <cell r="H49" t="str">
            <v>cum</v>
          </cell>
          <cell r="I49">
            <v>50000</v>
          </cell>
        </row>
        <row r="50">
          <cell r="B50">
            <v>177</v>
          </cell>
          <cell r="C50">
            <v>0</v>
          </cell>
          <cell r="D50">
            <v>0</v>
          </cell>
          <cell r="E50">
            <v>0</v>
          </cell>
          <cell r="F50" t="str">
            <v xml:space="preserve">Scantling above 2m </v>
          </cell>
          <cell r="G50">
            <v>1</v>
          </cell>
          <cell r="H50" t="str">
            <v>cum</v>
          </cell>
          <cell r="I50">
            <v>52000</v>
          </cell>
        </row>
        <row r="51">
          <cell r="B51">
            <v>178</v>
          </cell>
          <cell r="C51">
            <v>0</v>
          </cell>
          <cell r="D51">
            <v>0</v>
          </cell>
          <cell r="E51">
            <v>0</v>
          </cell>
          <cell r="F51" t="str">
            <v>Planks of all sizes</v>
          </cell>
          <cell r="G51">
            <v>1</v>
          </cell>
          <cell r="H51" t="str">
            <v>cum</v>
          </cell>
          <cell r="I51">
            <v>55000</v>
          </cell>
        </row>
        <row r="52">
          <cell r="B52">
            <v>176</v>
          </cell>
          <cell r="C52">
            <v>0</v>
          </cell>
          <cell r="D52">
            <v>0</v>
          </cell>
          <cell r="E52">
            <v>0</v>
          </cell>
          <cell r="F52" t="str">
            <v xml:space="preserve">Scantling below 2m </v>
          </cell>
          <cell r="G52">
            <v>1</v>
          </cell>
          <cell r="H52" t="str">
            <v>cum</v>
          </cell>
          <cell r="I52">
            <v>40000</v>
          </cell>
        </row>
        <row r="53">
          <cell r="B53">
            <v>177</v>
          </cell>
          <cell r="C53">
            <v>0</v>
          </cell>
          <cell r="D53">
            <v>0</v>
          </cell>
          <cell r="E53">
            <v>0</v>
          </cell>
          <cell r="F53" t="str">
            <v xml:space="preserve">Scantling above 2m </v>
          </cell>
          <cell r="G53">
            <v>1</v>
          </cell>
          <cell r="H53" t="str">
            <v>cum</v>
          </cell>
          <cell r="I53">
            <v>42000</v>
          </cell>
        </row>
        <row r="54">
          <cell r="B54">
            <v>178</v>
          </cell>
          <cell r="C54">
            <v>0</v>
          </cell>
          <cell r="D54">
            <v>0</v>
          </cell>
          <cell r="E54">
            <v>0</v>
          </cell>
          <cell r="F54" t="str">
            <v>Planks of all sizes</v>
          </cell>
          <cell r="G54">
            <v>1</v>
          </cell>
          <cell r="H54" t="str">
            <v>cum</v>
          </cell>
          <cell r="I54">
            <v>45000</v>
          </cell>
        </row>
        <row r="55">
          <cell r="B55">
            <v>187</v>
          </cell>
          <cell r="C55">
            <v>0</v>
          </cell>
          <cell r="D55">
            <v>0</v>
          </cell>
          <cell r="E55">
            <v>0</v>
          </cell>
          <cell r="F55" t="str">
            <v>Steel fabrication</v>
          </cell>
          <cell r="G55">
            <v>1</v>
          </cell>
          <cell r="H55" t="str">
            <v>kg</v>
          </cell>
          <cell r="I55">
            <v>3.25</v>
          </cell>
        </row>
        <row r="56">
          <cell r="B56">
            <v>234</v>
          </cell>
          <cell r="C56">
            <v>0</v>
          </cell>
          <cell r="D56">
            <v>0</v>
          </cell>
          <cell r="E56">
            <v>0</v>
          </cell>
          <cell r="F56" t="str">
            <v>25 mm thick</v>
          </cell>
          <cell r="G56">
            <v>1</v>
          </cell>
          <cell r="H56" t="str">
            <v>sqm</v>
          </cell>
          <cell r="I56">
            <v>80</v>
          </cell>
        </row>
        <row r="57">
          <cell r="B57">
            <v>235</v>
          </cell>
          <cell r="C57">
            <v>0</v>
          </cell>
          <cell r="D57">
            <v>0</v>
          </cell>
          <cell r="E57">
            <v>0</v>
          </cell>
          <cell r="F57" t="str">
            <v>40 mm thick</v>
          </cell>
          <cell r="G57">
            <v>1</v>
          </cell>
          <cell r="H57" t="str">
            <v>sqm</v>
          </cell>
          <cell r="I57">
            <v>105</v>
          </cell>
        </row>
        <row r="58">
          <cell r="B58">
            <v>236</v>
          </cell>
          <cell r="C58">
            <v>0</v>
          </cell>
          <cell r="D58">
            <v>0</v>
          </cell>
          <cell r="E58">
            <v>0</v>
          </cell>
          <cell r="F58" t="str">
            <v>50 mm thick</v>
          </cell>
          <cell r="G58">
            <v>1</v>
          </cell>
          <cell r="H58" t="str">
            <v>sqm</v>
          </cell>
          <cell r="I58">
            <v>140</v>
          </cell>
        </row>
        <row r="59">
          <cell r="B59">
            <v>239</v>
          </cell>
          <cell r="C59">
            <v>0</v>
          </cell>
          <cell r="D59">
            <v>0</v>
          </cell>
          <cell r="E59">
            <v>0</v>
          </cell>
          <cell r="F59" t="str">
            <v>Dry powder Distemper</v>
          </cell>
          <cell r="G59">
            <v>1</v>
          </cell>
          <cell r="H59" t="str">
            <v>kg</v>
          </cell>
          <cell r="I59">
            <v>20</v>
          </cell>
        </row>
        <row r="60">
          <cell r="B60">
            <v>240</v>
          </cell>
          <cell r="C60">
            <v>0</v>
          </cell>
          <cell r="D60">
            <v>0</v>
          </cell>
          <cell r="E60">
            <v>0</v>
          </cell>
          <cell r="F60" t="str">
            <v>Oil bound washable Distemper</v>
          </cell>
          <cell r="G60">
            <v>1</v>
          </cell>
          <cell r="H60" t="str">
            <v>kg</v>
          </cell>
          <cell r="I60">
            <v>60</v>
          </cell>
        </row>
        <row r="61">
          <cell r="B61">
            <v>245</v>
          </cell>
          <cell r="C61">
            <v>0</v>
          </cell>
          <cell r="D61">
            <v>0</v>
          </cell>
          <cell r="E61">
            <v>0</v>
          </cell>
          <cell r="F61" t="str">
            <v>Alluminium paint 1st grade</v>
          </cell>
          <cell r="G61">
            <v>1</v>
          </cell>
          <cell r="H61" t="str">
            <v>litre</v>
          </cell>
          <cell r="I61">
            <v>176</v>
          </cell>
        </row>
        <row r="62">
          <cell r="B62">
            <v>246</v>
          </cell>
          <cell r="C62">
            <v>0</v>
          </cell>
          <cell r="D62">
            <v>0</v>
          </cell>
          <cell r="E62">
            <v>0</v>
          </cell>
          <cell r="F62" t="str">
            <v>Anti corrosive bitument pain (Black) grade -1</v>
          </cell>
          <cell r="G62">
            <v>1</v>
          </cell>
          <cell r="H62" t="str">
            <v>litre</v>
          </cell>
          <cell r="I62">
            <v>250</v>
          </cell>
        </row>
        <row r="63">
          <cell r="B63">
            <v>247</v>
          </cell>
          <cell r="C63">
            <v>0</v>
          </cell>
          <cell r="D63">
            <v>0</v>
          </cell>
          <cell r="E63">
            <v>0</v>
          </cell>
          <cell r="F63" t="str">
            <v>Red oxide Primer Paint grade-I</v>
          </cell>
          <cell r="G63">
            <v>1</v>
          </cell>
          <cell r="H63" t="str">
            <v>litre</v>
          </cell>
          <cell r="I63">
            <v>55</v>
          </cell>
        </row>
        <row r="64">
          <cell r="B64">
            <v>248</v>
          </cell>
          <cell r="C64">
            <v>0</v>
          </cell>
          <cell r="D64">
            <v>0</v>
          </cell>
          <cell r="E64">
            <v>0</v>
          </cell>
          <cell r="F64" t="str">
            <v>Red oxide Primer Paint grade-II</v>
          </cell>
          <cell r="G64">
            <v>1</v>
          </cell>
          <cell r="H64" t="str">
            <v>litre</v>
          </cell>
          <cell r="I64">
            <v>45</v>
          </cell>
        </row>
        <row r="65">
          <cell r="B65">
            <v>249</v>
          </cell>
          <cell r="C65">
            <v>0</v>
          </cell>
          <cell r="D65">
            <v>0</v>
          </cell>
          <cell r="E65">
            <v>0</v>
          </cell>
          <cell r="F65" t="str">
            <v>Synthetic enamel paints in all shades grade-I</v>
          </cell>
          <cell r="G65">
            <v>1</v>
          </cell>
          <cell r="H65" t="str">
            <v>litre</v>
          </cell>
          <cell r="I65">
            <v>130</v>
          </cell>
        </row>
        <row r="66">
          <cell r="B66">
            <v>250</v>
          </cell>
          <cell r="C66">
            <v>0</v>
          </cell>
          <cell r="D66">
            <v>0</v>
          </cell>
          <cell r="E66">
            <v>0</v>
          </cell>
          <cell r="F66" t="str">
            <v>Synthetic enamel paints in all shades grade-II</v>
          </cell>
          <cell r="G66">
            <v>1</v>
          </cell>
          <cell r="H66" t="str">
            <v>litre</v>
          </cell>
          <cell r="I66">
            <v>95</v>
          </cell>
        </row>
        <row r="67">
          <cell r="B67">
            <v>251</v>
          </cell>
          <cell r="C67">
            <v>0</v>
          </cell>
          <cell r="D67">
            <v>0</v>
          </cell>
          <cell r="E67">
            <v>0</v>
          </cell>
          <cell r="F67" t="str">
            <v>Plastic emultion paint grade-I</v>
          </cell>
          <cell r="G67">
            <v>1</v>
          </cell>
          <cell r="H67" t="str">
            <v>litre</v>
          </cell>
          <cell r="I67">
            <v>200</v>
          </cell>
        </row>
        <row r="68">
          <cell r="B68">
            <v>252</v>
          </cell>
          <cell r="C68">
            <v>63</v>
          </cell>
          <cell r="D68">
            <v>0</v>
          </cell>
          <cell r="E68">
            <v>0</v>
          </cell>
          <cell r="F68" t="str">
            <v>Oil Bound Distemper</v>
          </cell>
          <cell r="G68">
            <v>1</v>
          </cell>
          <cell r="H68" t="str">
            <v>kg</v>
          </cell>
          <cell r="I68">
            <v>40</v>
          </cell>
        </row>
        <row r="69">
          <cell r="B69">
            <v>253</v>
          </cell>
          <cell r="C69">
            <v>64</v>
          </cell>
          <cell r="D69">
            <v>0</v>
          </cell>
          <cell r="E69">
            <v>0</v>
          </cell>
          <cell r="F69" t="str">
            <v>Water proof cement paint of Superior Quality</v>
          </cell>
          <cell r="G69">
            <v>1</v>
          </cell>
          <cell r="H69" t="str">
            <v>kg</v>
          </cell>
          <cell r="I69">
            <v>30</v>
          </cell>
        </row>
        <row r="70">
          <cell r="B70">
            <v>254</v>
          </cell>
          <cell r="C70">
            <v>65</v>
          </cell>
          <cell r="D70">
            <v>0</v>
          </cell>
          <cell r="E70">
            <v>0</v>
          </cell>
          <cell r="F70" t="str">
            <v>White lead</v>
          </cell>
          <cell r="G70">
            <v>1</v>
          </cell>
          <cell r="H70" t="str">
            <v>kg</v>
          </cell>
          <cell r="I70">
            <v>50</v>
          </cell>
        </row>
        <row r="71">
          <cell r="B71">
            <v>255</v>
          </cell>
          <cell r="C71">
            <v>66</v>
          </cell>
          <cell r="D71">
            <v>0</v>
          </cell>
          <cell r="E71">
            <v>0</v>
          </cell>
          <cell r="F71" t="str">
            <v>Marble powder</v>
          </cell>
          <cell r="G71">
            <v>1</v>
          </cell>
          <cell r="H71" t="str">
            <v>kg</v>
          </cell>
          <cell r="I71">
            <v>12.5</v>
          </cell>
        </row>
        <row r="72">
          <cell r="B72">
            <v>256</v>
          </cell>
          <cell r="C72">
            <v>67</v>
          </cell>
          <cell r="D72">
            <v>0</v>
          </cell>
          <cell r="E72">
            <v>0</v>
          </cell>
          <cell r="F72" t="str">
            <v>Cement Primer grade-I</v>
          </cell>
          <cell r="G72">
            <v>1</v>
          </cell>
          <cell r="H72" t="str">
            <v>kg</v>
          </cell>
          <cell r="I72">
            <v>65</v>
          </cell>
        </row>
        <row r="73">
          <cell r="B73">
            <v>257</v>
          </cell>
          <cell r="C73">
            <v>0</v>
          </cell>
          <cell r="D73">
            <v>0</v>
          </cell>
          <cell r="E73">
            <v>0</v>
          </cell>
          <cell r="F73" t="str">
            <v>Cement Primer grade-II</v>
          </cell>
          <cell r="G73">
            <v>1</v>
          </cell>
          <cell r="H73" t="str">
            <v>kg</v>
          </cell>
          <cell r="I73">
            <v>50</v>
          </cell>
        </row>
        <row r="74">
          <cell r="B74">
            <v>274</v>
          </cell>
          <cell r="C74">
            <v>0</v>
          </cell>
          <cell r="D74" t="str">
            <v>b</v>
          </cell>
          <cell r="E74">
            <v>0</v>
          </cell>
          <cell r="F74" t="str">
            <v>Fevicol</v>
          </cell>
          <cell r="G74">
            <v>1</v>
          </cell>
          <cell r="H74" t="str">
            <v>kg</v>
          </cell>
          <cell r="I74">
            <v>100</v>
          </cell>
        </row>
        <row r="75">
          <cell r="B75">
            <v>352</v>
          </cell>
          <cell r="C75">
            <v>0</v>
          </cell>
          <cell r="D75" t="str">
            <v>a</v>
          </cell>
          <cell r="E75">
            <v>0</v>
          </cell>
          <cell r="F75" t="str">
            <v>Clearing heavy jungle</v>
          </cell>
          <cell r="G75">
            <v>10</v>
          </cell>
          <cell r="H75" t="str">
            <v>sqm</v>
          </cell>
          <cell r="I75">
            <v>6</v>
          </cell>
        </row>
        <row r="76">
          <cell r="B76">
            <v>353</v>
          </cell>
          <cell r="C76">
            <v>0</v>
          </cell>
          <cell r="D76" t="str">
            <v>b</v>
          </cell>
          <cell r="E76">
            <v>0</v>
          </cell>
          <cell r="F76" t="str">
            <v>Clearing Light jungle</v>
          </cell>
          <cell r="G76">
            <v>10</v>
          </cell>
          <cell r="H76" t="str">
            <v>sqm</v>
          </cell>
          <cell r="I76">
            <v>5</v>
          </cell>
        </row>
        <row r="77">
          <cell r="B77">
            <v>354</v>
          </cell>
          <cell r="C77">
            <v>0</v>
          </cell>
          <cell r="D77" t="str">
            <v>c</v>
          </cell>
          <cell r="E77">
            <v>0</v>
          </cell>
          <cell r="F77" t="str">
            <v>Clearing Scrub jungle</v>
          </cell>
          <cell r="G77">
            <v>10</v>
          </cell>
          <cell r="H77" t="str">
            <v>sqm</v>
          </cell>
          <cell r="I77">
            <v>3</v>
          </cell>
        </row>
        <row r="78">
          <cell r="B78">
            <v>355</v>
          </cell>
          <cell r="C78">
            <v>0</v>
          </cell>
          <cell r="D78" t="str">
            <v>d</v>
          </cell>
          <cell r="E78">
            <v>0</v>
          </cell>
          <cell r="F78" t="str">
            <v xml:space="preserve">Cleaing Julie flora </v>
          </cell>
          <cell r="G78">
            <v>10</v>
          </cell>
          <cell r="H78" t="str">
            <v>sqm</v>
          </cell>
          <cell r="I78">
            <v>14</v>
          </cell>
        </row>
        <row r="79">
          <cell r="B79">
            <v>408</v>
          </cell>
          <cell r="C79">
            <v>0</v>
          </cell>
          <cell r="D79" t="str">
            <v>a</v>
          </cell>
          <cell r="E79">
            <v>0</v>
          </cell>
          <cell r="F79" t="str">
            <v>Loamy &amp; Clay soils like BC soils, Red earth &amp; OG SS 302 &amp; 303</v>
          </cell>
          <cell r="G79">
            <v>10</v>
          </cell>
          <cell r="H79" t="str">
            <v>cum</v>
          </cell>
          <cell r="I79">
            <v>235</v>
          </cell>
        </row>
        <row r="80">
          <cell r="B80">
            <v>409</v>
          </cell>
          <cell r="C80">
            <v>0</v>
          </cell>
          <cell r="D80">
            <v>0</v>
          </cell>
          <cell r="E80">
            <v>0</v>
          </cell>
          <cell r="F80" t="str">
            <v>Loamy &amp; Clay soils like BC soils, Red earth &amp; OG SS 301</v>
          </cell>
          <cell r="G80">
            <v>10</v>
          </cell>
          <cell r="H80" t="str">
            <v>cum</v>
          </cell>
          <cell r="I80">
            <v>215</v>
          </cell>
        </row>
        <row r="81">
          <cell r="B81">
            <v>412</v>
          </cell>
          <cell r="C81">
            <v>0</v>
          </cell>
          <cell r="D81">
            <v>0</v>
          </cell>
          <cell r="E81">
            <v>0</v>
          </cell>
          <cell r="F81" t="str">
            <v>Hard Gravelly Soils SS 302 &amp; 303</v>
          </cell>
          <cell r="G81">
            <v>10</v>
          </cell>
          <cell r="H81" t="str">
            <v>cum</v>
          </cell>
          <cell r="I81">
            <v>250</v>
          </cell>
        </row>
        <row r="82">
          <cell r="B82">
            <v>413</v>
          </cell>
          <cell r="C82">
            <v>0</v>
          </cell>
          <cell r="D82">
            <v>0</v>
          </cell>
          <cell r="E82">
            <v>0</v>
          </cell>
          <cell r="F82" t="str">
            <v>Hard Gravelly Soils SS 301</v>
          </cell>
          <cell r="G82">
            <v>10</v>
          </cell>
          <cell r="H82" t="str">
            <v>cum</v>
          </cell>
          <cell r="I82">
            <v>230</v>
          </cell>
        </row>
        <row r="83">
          <cell r="B83">
            <v>459</v>
          </cell>
          <cell r="C83">
            <v>35</v>
          </cell>
          <cell r="D83">
            <v>0</v>
          </cell>
          <cell r="E83">
            <v>0</v>
          </cell>
          <cell r="F83" t="str">
            <v>Vibrating Concrete</v>
          </cell>
          <cell r="G83">
            <v>1</v>
          </cell>
          <cell r="H83" t="str">
            <v>cum</v>
          </cell>
          <cell r="I83">
            <v>22.4</v>
          </cell>
        </row>
        <row r="84">
          <cell r="B84">
            <v>460</v>
          </cell>
          <cell r="C84">
            <v>36</v>
          </cell>
          <cell r="D84">
            <v>0</v>
          </cell>
          <cell r="E84">
            <v>0</v>
          </cell>
          <cell r="F84" t="str">
            <v>Machine mixing Concrete</v>
          </cell>
          <cell r="G84">
            <v>1</v>
          </cell>
          <cell r="H84" t="str">
            <v>cum</v>
          </cell>
          <cell r="I84">
            <v>21.8</v>
          </cell>
        </row>
        <row r="85">
          <cell r="B85">
            <v>461</v>
          </cell>
          <cell r="C85">
            <v>37</v>
          </cell>
          <cell r="D85">
            <v>0</v>
          </cell>
          <cell r="E85">
            <v>0</v>
          </cell>
          <cell r="F85" t="str">
            <v>Power for Mixer</v>
          </cell>
          <cell r="G85">
            <v>1</v>
          </cell>
          <cell r="H85" t="str">
            <v>cum</v>
          </cell>
          <cell r="I85">
            <v>14.5</v>
          </cell>
        </row>
        <row r="86">
          <cell r="B86">
            <v>495</v>
          </cell>
          <cell r="C86">
            <v>40</v>
          </cell>
          <cell r="D86" t="str">
            <v>a</v>
          </cell>
          <cell r="E86">
            <v>0</v>
          </cell>
          <cell r="F86" t="str">
            <v>First Floor</v>
          </cell>
          <cell r="G86">
            <v>1</v>
          </cell>
          <cell r="H86" t="str">
            <v>cum</v>
          </cell>
          <cell r="I86">
            <v>22</v>
          </cell>
        </row>
        <row r="87">
          <cell r="B87">
            <v>496</v>
          </cell>
          <cell r="C87">
            <v>0</v>
          </cell>
          <cell r="D87" t="str">
            <v>b</v>
          </cell>
          <cell r="E87">
            <v>0</v>
          </cell>
          <cell r="F87" t="str">
            <v>Second Floor</v>
          </cell>
          <cell r="G87">
            <v>1</v>
          </cell>
          <cell r="H87" t="str">
            <v>cum</v>
          </cell>
          <cell r="I87">
            <v>27</v>
          </cell>
        </row>
        <row r="88">
          <cell r="B88">
            <v>497</v>
          </cell>
          <cell r="C88">
            <v>0</v>
          </cell>
          <cell r="D88" t="str">
            <v>c</v>
          </cell>
          <cell r="E88">
            <v>0</v>
          </cell>
          <cell r="F88" t="str">
            <v>Third Floor</v>
          </cell>
          <cell r="G88">
            <v>1</v>
          </cell>
          <cell r="H88" t="str">
            <v>cum</v>
          </cell>
          <cell r="I88">
            <v>37</v>
          </cell>
        </row>
        <row r="89">
          <cell r="B89">
            <v>498</v>
          </cell>
          <cell r="C89">
            <v>0</v>
          </cell>
          <cell r="D89" t="str">
            <v>d</v>
          </cell>
          <cell r="E89">
            <v>0</v>
          </cell>
          <cell r="F89" t="str">
            <v>Each Additional Floor</v>
          </cell>
          <cell r="G89">
            <v>1</v>
          </cell>
          <cell r="H89" t="str">
            <v>cum</v>
          </cell>
          <cell r="I89">
            <v>16</v>
          </cell>
        </row>
        <row r="90">
          <cell r="B90">
            <v>499</v>
          </cell>
          <cell r="C90">
            <v>0</v>
          </cell>
          <cell r="D90" t="str">
            <v>a</v>
          </cell>
          <cell r="E90">
            <v>0</v>
          </cell>
          <cell r="F90" t="str">
            <v>1st &amp; 2nd Floor</v>
          </cell>
          <cell r="G90">
            <v>10</v>
          </cell>
          <cell r="H90" t="str">
            <v>sqm</v>
          </cell>
          <cell r="I90">
            <v>25</v>
          </cell>
        </row>
        <row r="91">
          <cell r="B91">
            <v>500</v>
          </cell>
          <cell r="C91">
            <v>0</v>
          </cell>
          <cell r="D91" t="str">
            <v>b</v>
          </cell>
          <cell r="E91">
            <v>0</v>
          </cell>
          <cell r="F91" t="str">
            <v>2nd &amp; 3rd Floor</v>
          </cell>
          <cell r="G91">
            <v>10</v>
          </cell>
          <cell r="H91" t="str">
            <v>sqm</v>
          </cell>
          <cell r="I91">
            <v>50</v>
          </cell>
        </row>
        <row r="92">
          <cell r="B92">
            <v>501</v>
          </cell>
          <cell r="C92">
            <v>0</v>
          </cell>
          <cell r="D92" t="str">
            <v>c</v>
          </cell>
          <cell r="E92">
            <v>0</v>
          </cell>
          <cell r="F92" t="str">
            <v>3rd &amp; 4th Floor</v>
          </cell>
          <cell r="G92">
            <v>10</v>
          </cell>
          <cell r="H92" t="str">
            <v>sqm</v>
          </cell>
          <cell r="I92">
            <v>75</v>
          </cell>
        </row>
        <row r="93">
          <cell r="B93">
            <v>502</v>
          </cell>
          <cell r="C93">
            <v>0</v>
          </cell>
          <cell r="D93" t="str">
            <v>d</v>
          </cell>
          <cell r="E93">
            <v>0</v>
          </cell>
          <cell r="F93" t="str">
            <v>Each Additional Floor</v>
          </cell>
          <cell r="G93">
            <v>10</v>
          </cell>
          <cell r="H93" t="str">
            <v>sqm</v>
          </cell>
          <cell r="I93">
            <v>18</v>
          </cell>
        </row>
        <row r="94">
          <cell r="B94">
            <v>503</v>
          </cell>
          <cell r="C94">
            <v>0</v>
          </cell>
          <cell r="D94" t="str">
            <v>a</v>
          </cell>
          <cell r="E94">
            <v>0</v>
          </cell>
          <cell r="F94" t="str">
            <v>upto 150 mm depth</v>
          </cell>
          <cell r="G94">
            <v>10</v>
          </cell>
          <cell r="H94" t="str">
            <v>sqm</v>
          </cell>
          <cell r="I94">
            <v>525</v>
          </cell>
        </row>
        <row r="95">
          <cell r="B95">
            <v>504</v>
          </cell>
          <cell r="C95">
            <v>0</v>
          </cell>
          <cell r="D95" t="str">
            <v>b</v>
          </cell>
          <cell r="E95">
            <v>0</v>
          </cell>
          <cell r="F95" t="str">
            <v>above 150 mm depth and upto 300 mm depth</v>
          </cell>
          <cell r="G95">
            <v>10</v>
          </cell>
          <cell r="H95" t="str">
            <v>sqm</v>
          </cell>
          <cell r="I95">
            <v>850</v>
          </cell>
        </row>
        <row r="96">
          <cell r="B96">
            <v>510</v>
          </cell>
          <cell r="C96">
            <v>0</v>
          </cell>
          <cell r="D96" t="str">
            <v>g</v>
          </cell>
          <cell r="E96" t="str">
            <v xml:space="preserve">i </v>
          </cell>
          <cell r="F96" t="str">
            <v>0.60 m width</v>
          </cell>
          <cell r="G96">
            <v>1</v>
          </cell>
          <cell r="H96" t="str">
            <v>rmt</v>
          </cell>
          <cell r="I96">
            <v>25</v>
          </cell>
        </row>
        <row r="97">
          <cell r="B97">
            <v>511</v>
          </cell>
          <cell r="C97">
            <v>0</v>
          </cell>
          <cell r="D97" t="str">
            <v>g</v>
          </cell>
          <cell r="E97" t="str">
            <v>ii</v>
          </cell>
          <cell r="F97" t="str">
            <v>0.80 m width</v>
          </cell>
          <cell r="G97">
            <v>1</v>
          </cell>
          <cell r="H97" t="str">
            <v>rmt</v>
          </cell>
          <cell r="I97">
            <v>30</v>
          </cell>
        </row>
        <row r="98">
          <cell r="B98">
            <v>512</v>
          </cell>
          <cell r="C98">
            <v>0</v>
          </cell>
          <cell r="D98" t="str">
            <v>g</v>
          </cell>
          <cell r="E98" t="str">
            <v>iii</v>
          </cell>
          <cell r="F98" t="str">
            <v>1.00 m width</v>
          </cell>
          <cell r="G98">
            <v>1</v>
          </cell>
          <cell r="H98" t="str">
            <v>rmt</v>
          </cell>
          <cell r="I98">
            <v>35</v>
          </cell>
        </row>
        <row r="99">
          <cell r="B99">
            <v>513</v>
          </cell>
          <cell r="C99">
            <v>0</v>
          </cell>
          <cell r="D99" t="str">
            <v>h</v>
          </cell>
          <cell r="E99">
            <v>0</v>
          </cell>
          <cell r="F99" t="str">
            <v>T.Beams</v>
          </cell>
          <cell r="G99">
            <v>1</v>
          </cell>
          <cell r="H99" t="str">
            <v>cum</v>
          </cell>
          <cell r="I99">
            <v>650</v>
          </cell>
        </row>
        <row r="100">
          <cell r="B100">
            <v>514</v>
          </cell>
          <cell r="C100">
            <v>0</v>
          </cell>
          <cell r="D100">
            <v>0</v>
          </cell>
          <cell r="E100">
            <v>0</v>
          </cell>
          <cell r="F100" t="str">
            <v>Columns, Rectangular beams, L.Beams</v>
          </cell>
          <cell r="G100">
            <v>1</v>
          </cell>
          <cell r="H100" t="str">
            <v>cum</v>
          </cell>
          <cell r="I100">
            <v>550</v>
          </cell>
        </row>
        <row r="101">
          <cell r="B101">
            <v>515</v>
          </cell>
          <cell r="C101">
            <v>0</v>
          </cell>
          <cell r="D101">
            <v>0</v>
          </cell>
          <cell r="E101">
            <v>0</v>
          </cell>
          <cell r="F101" t="str">
            <v>Templates, Bed blocks,Footings</v>
          </cell>
          <cell r="G101">
            <v>1</v>
          </cell>
          <cell r="H101" t="str">
            <v>cum</v>
          </cell>
          <cell r="I101">
            <v>330</v>
          </cell>
        </row>
        <row r="102">
          <cell r="B102">
            <v>518</v>
          </cell>
          <cell r="C102">
            <v>0</v>
          </cell>
          <cell r="D102">
            <v>0</v>
          </cell>
          <cell r="E102">
            <v>0</v>
          </cell>
          <cell r="F102" t="str">
            <v>Lintels, Plinth Beams</v>
          </cell>
          <cell r="G102">
            <v>1</v>
          </cell>
          <cell r="H102" t="str">
            <v>cum</v>
          </cell>
          <cell r="I102">
            <v>450</v>
          </cell>
        </row>
        <row r="103">
          <cell r="B103">
            <v>519</v>
          </cell>
          <cell r="C103">
            <v>0</v>
          </cell>
          <cell r="D103">
            <v>0</v>
          </cell>
          <cell r="E103">
            <v>0</v>
          </cell>
          <cell r="F103" t="str">
            <v>Slabs above 300 mm depth</v>
          </cell>
          <cell r="G103">
            <v>1</v>
          </cell>
          <cell r="H103" t="str">
            <v>cum</v>
          </cell>
          <cell r="I103">
            <v>520</v>
          </cell>
        </row>
        <row r="104">
          <cell r="B104">
            <v>521</v>
          </cell>
          <cell r="C104">
            <v>0</v>
          </cell>
          <cell r="D104" t="str">
            <v>a</v>
          </cell>
          <cell r="E104">
            <v>0</v>
          </cell>
          <cell r="F104" t="str">
            <v>For mass concrete Piers, Abutments and steining well curb well caps etc.,</v>
          </cell>
          <cell r="G104">
            <v>1</v>
          </cell>
          <cell r="H104" t="str">
            <v>cum</v>
          </cell>
          <cell r="I104">
            <v>380</v>
          </cell>
        </row>
        <row r="105">
          <cell r="B105">
            <v>522</v>
          </cell>
          <cell r="C105">
            <v>0</v>
          </cell>
          <cell r="D105">
            <v>0</v>
          </cell>
          <cell r="E105">
            <v>0</v>
          </cell>
          <cell r="F105" t="str">
            <v>For RCC Piers, Abutments, Wings, Well steining weel curbs, well Caps etc.,</v>
          </cell>
          <cell r="G105">
            <v>1</v>
          </cell>
          <cell r="H105" t="str">
            <v>cum</v>
          </cell>
          <cell r="I105">
            <v>500</v>
          </cell>
        </row>
        <row r="106">
          <cell r="B106">
            <v>523</v>
          </cell>
          <cell r="C106">
            <v>0</v>
          </cell>
          <cell r="D106">
            <v>0</v>
          </cell>
          <cell r="E106">
            <v>0</v>
          </cell>
          <cell r="F106" t="str">
            <v>For RCC Deck Slabs</v>
          </cell>
          <cell r="G106">
            <v>1</v>
          </cell>
          <cell r="H106" t="str">
            <v>cum</v>
          </cell>
          <cell r="I106">
            <v>950</v>
          </cell>
        </row>
        <row r="107">
          <cell r="B107">
            <v>524</v>
          </cell>
          <cell r="C107">
            <v>0</v>
          </cell>
          <cell r="D107">
            <v>0</v>
          </cell>
          <cell r="E107">
            <v>0</v>
          </cell>
          <cell r="F107" t="str">
            <v>For RCC beams</v>
          </cell>
          <cell r="G107">
            <v>1</v>
          </cell>
          <cell r="H107" t="str">
            <v>cum</v>
          </cell>
          <cell r="I107">
            <v>1150</v>
          </cell>
        </row>
        <row r="108">
          <cell r="B108">
            <v>525</v>
          </cell>
          <cell r="C108">
            <v>0</v>
          </cell>
          <cell r="D108">
            <v>0</v>
          </cell>
          <cell r="E108">
            <v>0</v>
          </cell>
          <cell r="F108" t="str">
            <v>RCC hand rails</v>
          </cell>
          <cell r="G108">
            <v>1</v>
          </cell>
          <cell r="H108" t="str">
            <v>cum</v>
          </cell>
          <cell r="I108">
            <v>1250</v>
          </cell>
        </row>
        <row r="109">
          <cell r="B109">
            <v>526</v>
          </cell>
          <cell r="C109">
            <v>0</v>
          </cell>
          <cell r="D109">
            <v>0</v>
          </cell>
          <cell r="E109">
            <v>0</v>
          </cell>
          <cell r="F109" t="str">
            <v>CC pavements, Wearing Coats, approach slabs guide stone JM stone etc.</v>
          </cell>
          <cell r="G109">
            <v>1</v>
          </cell>
          <cell r="H109" t="str">
            <v>cum</v>
          </cell>
          <cell r="I109">
            <v>95</v>
          </cell>
        </row>
        <row r="110">
          <cell r="B110">
            <v>555</v>
          </cell>
          <cell r="C110">
            <v>0</v>
          </cell>
          <cell r="D110" t="str">
            <v>a</v>
          </cell>
          <cell r="E110">
            <v>0</v>
          </cell>
          <cell r="F110" t="str">
            <v>250 mm dia</v>
          </cell>
          <cell r="G110">
            <v>1</v>
          </cell>
          <cell r="H110" t="str">
            <v>rmt</v>
          </cell>
          <cell r="I110">
            <v>8</v>
          </cell>
        </row>
        <row r="111">
          <cell r="B111">
            <v>556</v>
          </cell>
          <cell r="C111">
            <v>0</v>
          </cell>
          <cell r="D111" t="str">
            <v>b</v>
          </cell>
          <cell r="E111">
            <v>0</v>
          </cell>
          <cell r="F111" t="str">
            <v>300 mm dia</v>
          </cell>
          <cell r="G111">
            <v>1</v>
          </cell>
          <cell r="H111" t="str">
            <v>rmt</v>
          </cell>
          <cell r="I111">
            <v>11</v>
          </cell>
        </row>
        <row r="112">
          <cell r="B112">
            <v>557</v>
          </cell>
          <cell r="C112">
            <v>0</v>
          </cell>
          <cell r="D112" t="str">
            <v>c</v>
          </cell>
          <cell r="E112">
            <v>0</v>
          </cell>
          <cell r="F112" t="str">
            <v>450 mm dia</v>
          </cell>
          <cell r="G112">
            <v>1</v>
          </cell>
          <cell r="H112" t="str">
            <v>rmt</v>
          </cell>
          <cell r="I112">
            <v>15</v>
          </cell>
        </row>
        <row r="113">
          <cell r="B113">
            <v>558</v>
          </cell>
          <cell r="C113">
            <v>0</v>
          </cell>
          <cell r="D113" t="str">
            <v>d</v>
          </cell>
          <cell r="E113">
            <v>0</v>
          </cell>
          <cell r="F113" t="str">
            <v>600 mm dia</v>
          </cell>
          <cell r="G113">
            <v>1</v>
          </cell>
          <cell r="H113" t="str">
            <v>rmt</v>
          </cell>
          <cell r="I113">
            <v>25</v>
          </cell>
        </row>
        <row r="114">
          <cell r="B114">
            <v>559</v>
          </cell>
          <cell r="C114">
            <v>0</v>
          </cell>
          <cell r="D114" t="str">
            <v>e</v>
          </cell>
          <cell r="E114">
            <v>0</v>
          </cell>
          <cell r="F114" t="str">
            <v>750 mm dia</v>
          </cell>
          <cell r="G114">
            <v>1</v>
          </cell>
          <cell r="H114" t="str">
            <v>rmt</v>
          </cell>
          <cell r="I114">
            <v>30</v>
          </cell>
        </row>
        <row r="115">
          <cell r="B115">
            <v>560</v>
          </cell>
          <cell r="C115">
            <v>0</v>
          </cell>
          <cell r="D115" t="str">
            <v>f</v>
          </cell>
          <cell r="E115">
            <v>0</v>
          </cell>
          <cell r="F115" t="str">
            <v>800 mm dia</v>
          </cell>
          <cell r="G115">
            <v>1</v>
          </cell>
          <cell r="H115" t="str">
            <v>rmt</v>
          </cell>
          <cell r="I115">
            <v>35</v>
          </cell>
        </row>
        <row r="116">
          <cell r="B116">
            <v>561</v>
          </cell>
          <cell r="C116">
            <v>0</v>
          </cell>
          <cell r="D116" t="str">
            <v>g</v>
          </cell>
          <cell r="E116">
            <v>0</v>
          </cell>
          <cell r="F116" t="str">
            <v>1000 mm dia</v>
          </cell>
          <cell r="G116">
            <v>1</v>
          </cell>
          <cell r="H116" t="str">
            <v>rmt</v>
          </cell>
          <cell r="I116">
            <v>40</v>
          </cell>
        </row>
        <row r="117">
          <cell r="B117">
            <v>562</v>
          </cell>
          <cell r="C117">
            <v>0</v>
          </cell>
          <cell r="D117" t="str">
            <v>h</v>
          </cell>
          <cell r="E117">
            <v>0</v>
          </cell>
          <cell r="F117" t="str">
            <v>1220 mm dia</v>
          </cell>
          <cell r="G117">
            <v>1</v>
          </cell>
          <cell r="H117" t="str">
            <v>rmt</v>
          </cell>
          <cell r="I117">
            <v>50</v>
          </cell>
        </row>
        <row r="118">
          <cell r="B118">
            <v>563</v>
          </cell>
          <cell r="C118">
            <v>0</v>
          </cell>
          <cell r="D118" t="str">
            <v>a</v>
          </cell>
          <cell r="E118">
            <v>0</v>
          </cell>
          <cell r="F118" t="str">
            <v>40 mm</v>
          </cell>
          <cell r="G118">
            <v>1</v>
          </cell>
          <cell r="H118" t="str">
            <v>sqm</v>
          </cell>
          <cell r="I118">
            <v>29</v>
          </cell>
        </row>
        <row r="119">
          <cell r="B119">
            <v>564</v>
          </cell>
          <cell r="C119">
            <v>0</v>
          </cell>
          <cell r="D119" t="str">
            <v>b</v>
          </cell>
          <cell r="E119">
            <v>0</v>
          </cell>
          <cell r="F119" t="str">
            <v>50 mm</v>
          </cell>
          <cell r="G119">
            <v>1</v>
          </cell>
          <cell r="H119" t="str">
            <v>sqm</v>
          </cell>
          <cell r="I119">
            <v>31</v>
          </cell>
        </row>
        <row r="120">
          <cell r="B120">
            <v>565</v>
          </cell>
          <cell r="C120">
            <v>0</v>
          </cell>
          <cell r="D120" t="str">
            <v>c</v>
          </cell>
          <cell r="E120">
            <v>0</v>
          </cell>
          <cell r="F120" t="str">
            <v>75 mm</v>
          </cell>
          <cell r="G120">
            <v>1</v>
          </cell>
          <cell r="H120" t="str">
            <v>sqm</v>
          </cell>
          <cell r="I120">
            <v>34</v>
          </cell>
        </row>
        <row r="121">
          <cell r="B121">
            <v>566</v>
          </cell>
          <cell r="C121">
            <v>0</v>
          </cell>
          <cell r="D121" t="str">
            <v>d</v>
          </cell>
          <cell r="E121">
            <v>0</v>
          </cell>
          <cell r="F121" t="str">
            <v>100 mm</v>
          </cell>
          <cell r="G121">
            <v>1</v>
          </cell>
          <cell r="H121" t="str">
            <v>sqm</v>
          </cell>
          <cell r="I121">
            <v>36</v>
          </cell>
        </row>
        <row r="122">
          <cell r="B122">
            <v>570</v>
          </cell>
          <cell r="C122">
            <v>52</v>
          </cell>
          <cell r="D122">
            <v>0</v>
          </cell>
          <cell r="E122">
            <v>0</v>
          </cell>
          <cell r="F122" t="str">
            <v>Picking 50mm to 100mm old metalled surface and sectioning</v>
          </cell>
          <cell r="G122">
            <v>10</v>
          </cell>
          <cell r="H122" t="str">
            <v>sqm</v>
          </cell>
          <cell r="I122">
            <v>10</v>
          </cell>
        </row>
        <row r="123">
          <cell r="B123">
            <v>571</v>
          </cell>
          <cell r="C123">
            <v>53</v>
          </cell>
          <cell r="D123">
            <v>0</v>
          </cell>
          <cell r="E123">
            <v>0</v>
          </cell>
          <cell r="F123" t="str">
            <v>Picking gravelled surface 25mm deep and levelling and sectioning</v>
          </cell>
          <cell r="G123">
            <v>10</v>
          </cell>
          <cell r="H123" t="str">
            <v>sqm</v>
          </cell>
          <cell r="I123">
            <v>2.5</v>
          </cell>
        </row>
        <row r="124">
          <cell r="B124">
            <v>572</v>
          </cell>
          <cell r="C124">
            <v>54</v>
          </cell>
          <cell r="D124">
            <v>0</v>
          </cell>
          <cell r="E124">
            <v>0</v>
          </cell>
          <cell r="F124" t="str">
            <v>Picking existing BT survace and removal of chips</v>
          </cell>
          <cell r="G124">
            <v>10</v>
          </cell>
          <cell r="H124" t="str">
            <v>sqm</v>
          </cell>
          <cell r="I124">
            <v>9.5</v>
          </cell>
        </row>
      </sheetData>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mpRoaddam"/>
      <sheetName val="rdamdata"/>
      <sheetName val="CDdata (2)"/>
      <sheetName val="1v600stone"/>
      <sheetName val="2v900stone"/>
      <sheetName val="3v900stone"/>
      <sheetName val="CDdata"/>
      <sheetName val="F7hp600"/>
      <sheetName val="1v900"/>
      <sheetName val="cwaydata (2)"/>
      <sheetName val="LLCWay"/>
      <sheetName val="1v900stone"/>
      <sheetName val="lead-st"/>
      <sheetName val="CDdata (3)"/>
      <sheetName val="F7hp1v900"/>
      <sheetName val="F7hp2v900"/>
      <sheetName val="F7hp3v900"/>
      <sheetName val="Hydra"/>
      <sheetName val="XXXXX"/>
      <sheetName val="XXXXXXXXXXXXX"/>
      <sheetName val="Bridge-well"/>
      <sheetName val="Wells data"/>
      <sheetName val="Road det"/>
      <sheetName val="Road Abs"/>
      <sheetName val="Cause way"/>
      <sheetName val="note file"/>
      <sheetName val="Sheet1"/>
      <sheetName val="Abstact"/>
      <sheetName val="Lead"/>
      <sheetName val="Data-Road "/>
      <sheetName val="DATA-CD "/>
      <sheetName val="water_cost_certificate"/>
      <sheetName val="Model sh"/>
      <sheetName val="Seig_Calculations"/>
      <sheetName val="transport"/>
      <sheetName val="#REF!"/>
      <sheetName val="leads"/>
      <sheetName val="#REF"/>
      <sheetName val="v"/>
      <sheetName val="r"/>
      <sheetName val="PUMP_DATA"/>
      <sheetName val="Sheet5"/>
      <sheetName val="Input Data"/>
      <sheetName val="SSR-rates"/>
      <sheetName val="C-data"/>
      <sheetName val="DATA_PRG"/>
      <sheetName val="Lead statement ss5"/>
      <sheetName val="MRATES"/>
      <sheetName val="m"/>
      <sheetName val="maya"/>
    </sheetNames>
    <sheetDataSet>
      <sheetData sheetId="0"/>
      <sheetData sheetId="1" refreshError="1">
        <row r="6">
          <cell r="J6">
            <v>336.1</v>
          </cell>
        </row>
        <row r="7">
          <cell r="J7">
            <v>640.6</v>
          </cell>
        </row>
        <row r="8">
          <cell r="J8">
            <v>528.1</v>
          </cell>
        </row>
      </sheetData>
      <sheetData sheetId="2"/>
      <sheetData sheetId="3"/>
      <sheetData sheetId="4"/>
      <sheetData sheetId="5"/>
      <sheetData sheetId="6"/>
      <sheetData sheetId="7"/>
      <sheetData sheetId="8"/>
      <sheetData sheetId="9"/>
      <sheetData sheetId="10"/>
      <sheetData sheetId="11"/>
      <sheetData sheetId="12" refreshError="1"/>
      <sheetData sheetId="13"/>
      <sheetData sheetId="14"/>
      <sheetData sheetId="15"/>
      <sheetData sheetId="16">
        <row r="7">
          <cell r="L7">
            <v>470</v>
          </cell>
        </row>
      </sheetData>
      <sheetData sheetId="17">
        <row r="7">
          <cell r="L7">
            <v>470</v>
          </cell>
        </row>
      </sheetData>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abstract"/>
      <sheetName val="detailed"/>
      <sheetName val="btrates"/>
      <sheetName val="cost"/>
      <sheetName val="thick"/>
      <sheetName val="Leadcost"/>
      <sheetName val="leads"/>
      <sheetName val="data"/>
      <sheetName val="hp900"/>
      <sheetName val="CDdata (2)"/>
      <sheetName val="1v900"/>
      <sheetName val="2v900"/>
      <sheetName val="3v900"/>
      <sheetName val="impRdam"/>
      <sheetName val="lchart"/>
      <sheetName val="lchart1"/>
      <sheetName val="Lead"/>
      <sheetName val="Materials"/>
      <sheetName val="Data "/>
      <sheetName val="Retaing"/>
      <sheetName val="Abstract(F6)"/>
      <sheetName val="rdamdata"/>
      <sheetName val="Sheet1"/>
      <sheetName val="Labour"/>
      <sheetName val="data existing_do not delete"/>
      <sheetName val="lead-st"/>
      <sheetName val="bom"/>
      <sheetName val="C-data"/>
      <sheetName val="r"/>
      <sheetName val="Material"/>
      <sheetName val="Plant &amp;  Machinery"/>
      <sheetName val="v"/>
      <sheetName val="#REF"/>
      <sheetName val="CDdata_(2)"/>
      <sheetName val="HDPE"/>
      <sheetName val="DI"/>
      <sheetName val="pvc"/>
      <sheetName val="pvc_basic"/>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3">
          <cell r="A3" t="str">
            <v>Sno</v>
          </cell>
        </row>
        <row r="7">
          <cell r="H7">
            <v>48</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sheetData sheetId="35" refreshError="1"/>
      <sheetData sheetId="36" refreshError="1"/>
      <sheetData sheetId="37" refreshError="1"/>
      <sheetData sheetId="38"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abstract"/>
      <sheetName val="detailed"/>
      <sheetName val="cdAbst"/>
      <sheetName val="cost"/>
      <sheetName val="data"/>
      <sheetName val="hp900"/>
      <sheetName val="CDdata (2)"/>
      <sheetName val="1v900"/>
      <sheetName val="2v900"/>
      <sheetName val="3v900"/>
      <sheetName val="impRdam"/>
      <sheetName val="CDdata"/>
      <sheetName val="lchart"/>
      <sheetName val="keymap"/>
      <sheetName val="LS"/>
      <sheetName val="CS"/>
      <sheetName val="leads"/>
      <sheetName val="Labour"/>
      <sheetName val="Material"/>
      <sheetName val="Plant &amp;  Machinery"/>
      <sheetName val="r"/>
      <sheetName val="rdamdata"/>
      <sheetName val="m"/>
      <sheetName val="Sheet1"/>
      <sheetName val="v"/>
      <sheetName val="l"/>
      <sheetName val="CDdata_(2)"/>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ow r="3">
          <cell r="A3" t="str">
            <v>Sno</v>
          </cell>
          <cell r="B3" t="str">
            <v>Lead</v>
          </cell>
          <cell r="D3" t="str">
            <v>Earth</v>
          </cell>
          <cell r="E3" t="str">
            <v>Metal</v>
          </cell>
        </row>
        <row r="4">
          <cell r="A4">
            <v>1</v>
          </cell>
          <cell r="B4">
            <v>100</v>
          </cell>
          <cell r="C4" t="str">
            <v>m</v>
          </cell>
          <cell r="D4">
            <v>16</v>
          </cell>
        </row>
        <row r="5">
          <cell r="A5">
            <v>2</v>
          </cell>
          <cell r="B5">
            <v>200</v>
          </cell>
          <cell r="C5" t="str">
            <v>m</v>
          </cell>
          <cell r="D5">
            <v>25</v>
          </cell>
        </row>
        <row r="6">
          <cell r="A6">
            <v>3</v>
          </cell>
          <cell r="B6">
            <v>300</v>
          </cell>
          <cell r="C6" t="str">
            <v>m</v>
          </cell>
          <cell r="D6">
            <v>33</v>
          </cell>
        </row>
        <row r="7">
          <cell r="A7">
            <v>4</v>
          </cell>
          <cell r="B7">
            <v>400</v>
          </cell>
          <cell r="C7" t="str">
            <v>m</v>
          </cell>
          <cell r="D7">
            <v>45</v>
          </cell>
        </row>
        <row r="8">
          <cell r="A8">
            <v>5</v>
          </cell>
          <cell r="B8">
            <v>500</v>
          </cell>
          <cell r="C8" t="str">
            <v>m</v>
          </cell>
          <cell r="D8">
            <v>56</v>
          </cell>
          <cell r="E8">
            <v>64</v>
          </cell>
        </row>
        <row r="9">
          <cell r="A9">
            <v>6</v>
          </cell>
          <cell r="B9">
            <v>1</v>
          </cell>
          <cell r="C9" t="str">
            <v>KM</v>
          </cell>
          <cell r="D9">
            <v>58</v>
          </cell>
          <cell r="E9">
            <v>67</v>
          </cell>
        </row>
        <row r="10">
          <cell r="A10">
            <v>7</v>
          </cell>
          <cell r="B10">
            <v>2</v>
          </cell>
          <cell r="C10" t="str">
            <v>KM</v>
          </cell>
          <cell r="D10">
            <v>61</v>
          </cell>
          <cell r="E10">
            <v>69</v>
          </cell>
        </row>
        <row r="11">
          <cell r="A11">
            <v>8</v>
          </cell>
          <cell r="B11">
            <v>3</v>
          </cell>
          <cell r="C11" t="str">
            <v>KM</v>
          </cell>
          <cell r="D11">
            <v>64</v>
          </cell>
          <cell r="E11">
            <v>72</v>
          </cell>
        </row>
        <row r="12">
          <cell r="A12">
            <v>9</v>
          </cell>
          <cell r="B12">
            <v>4</v>
          </cell>
          <cell r="C12" t="str">
            <v>KM</v>
          </cell>
          <cell r="D12">
            <v>67</v>
          </cell>
          <cell r="E12">
            <v>75</v>
          </cell>
        </row>
        <row r="13">
          <cell r="A13">
            <v>10</v>
          </cell>
          <cell r="B13">
            <v>5</v>
          </cell>
          <cell r="C13" t="str">
            <v>KM</v>
          </cell>
          <cell r="D13">
            <v>70</v>
          </cell>
          <cell r="E13">
            <v>78</v>
          </cell>
        </row>
        <row r="14">
          <cell r="A14">
            <v>11</v>
          </cell>
          <cell r="B14">
            <v>6</v>
          </cell>
          <cell r="C14" t="str">
            <v>KM</v>
          </cell>
          <cell r="D14">
            <v>72</v>
          </cell>
          <cell r="E14">
            <v>82</v>
          </cell>
        </row>
        <row r="15">
          <cell r="A15">
            <v>12</v>
          </cell>
          <cell r="B15">
            <v>7</v>
          </cell>
          <cell r="C15" t="str">
            <v>KM</v>
          </cell>
          <cell r="D15">
            <v>76</v>
          </cell>
          <cell r="E15">
            <v>84</v>
          </cell>
        </row>
        <row r="16">
          <cell r="A16">
            <v>13</v>
          </cell>
          <cell r="B16">
            <v>8</v>
          </cell>
          <cell r="C16" t="str">
            <v>KM</v>
          </cell>
          <cell r="D16">
            <v>79</v>
          </cell>
          <cell r="E16">
            <v>86</v>
          </cell>
        </row>
        <row r="17">
          <cell r="A17">
            <v>14</v>
          </cell>
          <cell r="B17">
            <v>9</v>
          </cell>
          <cell r="C17" t="str">
            <v>KM</v>
          </cell>
          <cell r="D17">
            <v>82</v>
          </cell>
          <cell r="E17">
            <v>90</v>
          </cell>
        </row>
        <row r="18">
          <cell r="A18">
            <v>15</v>
          </cell>
          <cell r="B18">
            <v>10</v>
          </cell>
          <cell r="C18" t="str">
            <v>KM</v>
          </cell>
          <cell r="D18">
            <v>85</v>
          </cell>
          <cell r="E18">
            <v>92</v>
          </cell>
        </row>
        <row r="19">
          <cell r="A19">
            <v>16</v>
          </cell>
          <cell r="B19">
            <v>11</v>
          </cell>
          <cell r="C19" t="str">
            <v>KM</v>
          </cell>
          <cell r="D19">
            <v>89</v>
          </cell>
          <cell r="E19">
            <v>95</v>
          </cell>
        </row>
        <row r="20">
          <cell r="A20">
            <v>17</v>
          </cell>
          <cell r="B20">
            <v>12</v>
          </cell>
          <cell r="C20" t="str">
            <v>KM</v>
          </cell>
          <cell r="D20">
            <v>91</v>
          </cell>
          <cell r="E20">
            <v>99</v>
          </cell>
        </row>
        <row r="21">
          <cell r="A21">
            <v>18</v>
          </cell>
          <cell r="B21">
            <v>13</v>
          </cell>
          <cell r="C21" t="str">
            <v>KM</v>
          </cell>
          <cell r="D21">
            <v>94</v>
          </cell>
          <cell r="E21">
            <v>102</v>
          </cell>
        </row>
        <row r="22">
          <cell r="A22">
            <v>19</v>
          </cell>
          <cell r="B22">
            <v>14</v>
          </cell>
          <cell r="C22" t="str">
            <v>KM</v>
          </cell>
          <cell r="D22">
            <v>97</v>
          </cell>
          <cell r="E22">
            <v>105</v>
          </cell>
        </row>
        <row r="23">
          <cell r="A23">
            <v>20</v>
          </cell>
          <cell r="B23">
            <v>15</v>
          </cell>
          <cell r="C23" t="str">
            <v>KM</v>
          </cell>
          <cell r="D23">
            <v>100</v>
          </cell>
          <cell r="E23">
            <v>107</v>
          </cell>
        </row>
        <row r="24">
          <cell r="A24">
            <v>21</v>
          </cell>
          <cell r="B24">
            <v>16</v>
          </cell>
          <cell r="C24" t="str">
            <v>KM</v>
          </cell>
          <cell r="D24">
            <v>102</v>
          </cell>
          <cell r="E24">
            <v>110</v>
          </cell>
        </row>
        <row r="25">
          <cell r="A25">
            <v>22</v>
          </cell>
          <cell r="B25">
            <v>17</v>
          </cell>
          <cell r="C25" t="str">
            <v>KM</v>
          </cell>
          <cell r="D25">
            <v>106</v>
          </cell>
          <cell r="E25">
            <v>113</v>
          </cell>
        </row>
        <row r="26">
          <cell r="A26">
            <v>23</v>
          </cell>
          <cell r="B26">
            <v>18</v>
          </cell>
          <cell r="C26" t="str">
            <v>KM</v>
          </cell>
          <cell r="D26">
            <v>109</v>
          </cell>
          <cell r="E26">
            <v>116</v>
          </cell>
        </row>
        <row r="27">
          <cell r="A27">
            <v>24</v>
          </cell>
          <cell r="B27">
            <v>19</v>
          </cell>
          <cell r="C27" t="str">
            <v>KM</v>
          </cell>
          <cell r="D27">
            <v>112</v>
          </cell>
          <cell r="E27">
            <v>118</v>
          </cell>
        </row>
        <row r="28">
          <cell r="A28">
            <v>25</v>
          </cell>
          <cell r="B28">
            <v>20</v>
          </cell>
          <cell r="C28" t="str">
            <v>KM</v>
          </cell>
          <cell r="D28">
            <v>115</v>
          </cell>
          <cell r="E28">
            <v>122</v>
          </cell>
        </row>
        <row r="29">
          <cell r="A29">
            <v>26</v>
          </cell>
          <cell r="B29">
            <v>21</v>
          </cell>
          <cell r="C29" t="str">
            <v>KM</v>
          </cell>
          <cell r="D29">
            <v>117.5</v>
          </cell>
          <cell r="E29">
            <v>125</v>
          </cell>
        </row>
        <row r="30">
          <cell r="A30">
            <v>27</v>
          </cell>
          <cell r="B30">
            <v>22</v>
          </cell>
          <cell r="C30" t="str">
            <v>KM</v>
          </cell>
          <cell r="D30">
            <v>120</v>
          </cell>
          <cell r="E30">
            <v>128</v>
          </cell>
        </row>
        <row r="31">
          <cell r="A31">
            <v>28</v>
          </cell>
          <cell r="B31">
            <v>23</v>
          </cell>
          <cell r="C31" t="str">
            <v>KM</v>
          </cell>
          <cell r="D31">
            <v>122.5</v>
          </cell>
          <cell r="E31">
            <v>131</v>
          </cell>
        </row>
        <row r="32">
          <cell r="A32">
            <v>29</v>
          </cell>
          <cell r="B32">
            <v>24</v>
          </cell>
          <cell r="C32" t="str">
            <v>KM</v>
          </cell>
          <cell r="D32">
            <v>125</v>
          </cell>
          <cell r="E32">
            <v>134</v>
          </cell>
        </row>
        <row r="33">
          <cell r="A33">
            <v>30</v>
          </cell>
          <cell r="B33">
            <v>25</v>
          </cell>
          <cell r="C33" t="str">
            <v>KM</v>
          </cell>
          <cell r="D33">
            <v>127.5</v>
          </cell>
          <cell r="E33">
            <v>137</v>
          </cell>
        </row>
        <row r="34">
          <cell r="A34">
            <v>31</v>
          </cell>
          <cell r="B34">
            <v>26</v>
          </cell>
          <cell r="C34" t="str">
            <v>KM</v>
          </cell>
          <cell r="D34">
            <v>130</v>
          </cell>
          <cell r="E34">
            <v>140</v>
          </cell>
        </row>
        <row r="35">
          <cell r="A35">
            <v>32</v>
          </cell>
          <cell r="B35">
            <v>27</v>
          </cell>
          <cell r="C35" t="str">
            <v>KM</v>
          </cell>
          <cell r="D35">
            <v>132.5</v>
          </cell>
          <cell r="E35">
            <v>143</v>
          </cell>
        </row>
        <row r="36">
          <cell r="A36">
            <v>33</v>
          </cell>
          <cell r="B36">
            <v>28</v>
          </cell>
          <cell r="C36" t="str">
            <v>KM</v>
          </cell>
          <cell r="D36">
            <v>135</v>
          </cell>
          <cell r="E36">
            <v>146</v>
          </cell>
        </row>
        <row r="37">
          <cell r="A37">
            <v>34</v>
          </cell>
          <cell r="B37">
            <v>29</v>
          </cell>
          <cell r="C37" t="str">
            <v>KM</v>
          </cell>
          <cell r="D37">
            <v>137.5</v>
          </cell>
          <cell r="E37">
            <v>149</v>
          </cell>
        </row>
        <row r="38">
          <cell r="A38">
            <v>35</v>
          </cell>
          <cell r="B38">
            <v>30</v>
          </cell>
          <cell r="C38" t="str">
            <v>KM</v>
          </cell>
          <cell r="D38">
            <v>140</v>
          </cell>
          <cell r="E38">
            <v>152</v>
          </cell>
        </row>
        <row r="39">
          <cell r="A39">
            <v>36</v>
          </cell>
          <cell r="B39">
            <v>31</v>
          </cell>
          <cell r="C39" t="str">
            <v>KM</v>
          </cell>
          <cell r="D39">
            <v>142.5</v>
          </cell>
          <cell r="E39">
            <v>155</v>
          </cell>
        </row>
        <row r="40">
          <cell r="A40">
            <v>37</v>
          </cell>
          <cell r="B40">
            <v>32</v>
          </cell>
          <cell r="C40" t="str">
            <v>KM</v>
          </cell>
          <cell r="D40">
            <v>145</v>
          </cell>
          <cell r="E40">
            <v>158</v>
          </cell>
        </row>
        <row r="41">
          <cell r="A41">
            <v>38</v>
          </cell>
          <cell r="B41">
            <v>33</v>
          </cell>
          <cell r="C41" t="str">
            <v>KM</v>
          </cell>
          <cell r="D41">
            <v>147.5</v>
          </cell>
          <cell r="E41">
            <v>161</v>
          </cell>
        </row>
        <row r="42">
          <cell r="A42">
            <v>39</v>
          </cell>
          <cell r="B42">
            <v>34</v>
          </cell>
          <cell r="C42" t="str">
            <v>KM</v>
          </cell>
          <cell r="D42">
            <v>150</v>
          </cell>
          <cell r="E42">
            <v>164</v>
          </cell>
        </row>
        <row r="43">
          <cell r="A43">
            <v>40</v>
          </cell>
          <cell r="B43">
            <v>35</v>
          </cell>
          <cell r="C43" t="str">
            <v>KM</v>
          </cell>
          <cell r="D43">
            <v>152.5</v>
          </cell>
          <cell r="E43">
            <v>167</v>
          </cell>
        </row>
        <row r="44">
          <cell r="A44">
            <v>41</v>
          </cell>
          <cell r="B44">
            <v>36</v>
          </cell>
          <cell r="C44" t="str">
            <v>KM</v>
          </cell>
          <cell r="D44">
            <v>155</v>
          </cell>
          <cell r="E44">
            <v>170</v>
          </cell>
        </row>
        <row r="45">
          <cell r="A45">
            <v>42</v>
          </cell>
          <cell r="B45">
            <v>37</v>
          </cell>
          <cell r="C45" t="str">
            <v>KM</v>
          </cell>
          <cell r="D45">
            <v>157.5</v>
          </cell>
          <cell r="E45">
            <v>173</v>
          </cell>
        </row>
        <row r="46">
          <cell r="A46">
            <v>43</v>
          </cell>
          <cell r="B46">
            <v>38</v>
          </cell>
          <cell r="C46" t="str">
            <v>KM</v>
          </cell>
          <cell r="D46">
            <v>160</v>
          </cell>
          <cell r="E46">
            <v>176</v>
          </cell>
        </row>
        <row r="47">
          <cell r="A47">
            <v>44</v>
          </cell>
          <cell r="B47">
            <v>39</v>
          </cell>
          <cell r="C47" t="str">
            <v>KM</v>
          </cell>
          <cell r="D47">
            <v>162.5</v>
          </cell>
          <cell r="E47">
            <v>179</v>
          </cell>
        </row>
        <row r="48">
          <cell r="A48">
            <v>45</v>
          </cell>
          <cell r="B48">
            <v>40</v>
          </cell>
          <cell r="C48" t="str">
            <v>KM</v>
          </cell>
          <cell r="D48">
            <v>165</v>
          </cell>
          <cell r="E48">
            <v>182</v>
          </cell>
        </row>
        <row r="49">
          <cell r="A49">
            <v>46</v>
          </cell>
          <cell r="B49">
            <v>41</v>
          </cell>
          <cell r="C49" t="str">
            <v>KM</v>
          </cell>
          <cell r="D49">
            <v>167.5</v>
          </cell>
          <cell r="E49">
            <v>185</v>
          </cell>
        </row>
        <row r="50">
          <cell r="A50">
            <v>47</v>
          </cell>
          <cell r="B50">
            <v>42</v>
          </cell>
          <cell r="C50" t="str">
            <v>KM</v>
          </cell>
          <cell r="D50">
            <v>170</v>
          </cell>
          <cell r="E50">
            <v>188</v>
          </cell>
        </row>
        <row r="51">
          <cell r="A51">
            <v>48</v>
          </cell>
          <cell r="B51">
            <v>43</v>
          </cell>
          <cell r="C51" t="str">
            <v>KM</v>
          </cell>
          <cell r="D51">
            <v>172.5</v>
          </cell>
          <cell r="E51">
            <v>191</v>
          </cell>
        </row>
        <row r="52">
          <cell r="A52">
            <v>49</v>
          </cell>
          <cell r="B52">
            <v>44</v>
          </cell>
          <cell r="C52" t="str">
            <v>KM</v>
          </cell>
          <cell r="D52">
            <v>175</v>
          </cell>
          <cell r="E52">
            <v>194</v>
          </cell>
        </row>
        <row r="53">
          <cell r="A53">
            <v>50</v>
          </cell>
          <cell r="B53">
            <v>45</v>
          </cell>
          <cell r="C53" t="str">
            <v>KM</v>
          </cell>
          <cell r="D53">
            <v>177.5</v>
          </cell>
          <cell r="E53">
            <v>197</v>
          </cell>
        </row>
        <row r="54">
          <cell r="A54">
            <v>51</v>
          </cell>
          <cell r="B54">
            <v>46</v>
          </cell>
          <cell r="C54" t="str">
            <v>KM</v>
          </cell>
          <cell r="D54">
            <v>180</v>
          </cell>
          <cell r="E54">
            <v>200</v>
          </cell>
        </row>
        <row r="55">
          <cell r="A55">
            <v>52</v>
          </cell>
          <cell r="B55">
            <v>47</v>
          </cell>
          <cell r="C55" t="str">
            <v>KM</v>
          </cell>
          <cell r="D55">
            <v>182.5</v>
          </cell>
          <cell r="E55">
            <v>203</v>
          </cell>
        </row>
        <row r="56">
          <cell r="A56">
            <v>53</v>
          </cell>
          <cell r="B56">
            <v>48</v>
          </cell>
          <cell r="C56" t="str">
            <v>KM</v>
          </cell>
          <cell r="D56">
            <v>185</v>
          </cell>
          <cell r="E56">
            <v>206</v>
          </cell>
        </row>
        <row r="57">
          <cell r="A57">
            <v>54</v>
          </cell>
          <cell r="B57">
            <v>49</v>
          </cell>
          <cell r="C57" t="str">
            <v>KM</v>
          </cell>
          <cell r="D57">
            <v>187.5</v>
          </cell>
          <cell r="E57">
            <v>209</v>
          </cell>
        </row>
        <row r="58">
          <cell r="A58">
            <v>55</v>
          </cell>
          <cell r="B58">
            <v>50</v>
          </cell>
          <cell r="C58" t="str">
            <v>KM</v>
          </cell>
          <cell r="D58">
            <v>190</v>
          </cell>
          <cell r="E58">
            <v>212</v>
          </cell>
        </row>
        <row r="59">
          <cell r="A59">
            <v>56</v>
          </cell>
          <cell r="B59">
            <v>51</v>
          </cell>
          <cell r="C59" t="str">
            <v>KM</v>
          </cell>
          <cell r="D59">
            <v>192.3</v>
          </cell>
          <cell r="E59">
            <v>214.8</v>
          </cell>
        </row>
        <row r="60">
          <cell r="A60">
            <v>57</v>
          </cell>
          <cell r="B60">
            <v>52</v>
          </cell>
          <cell r="C60" t="str">
            <v>KM</v>
          </cell>
          <cell r="D60">
            <v>194.6</v>
          </cell>
          <cell r="E60">
            <v>217.6</v>
          </cell>
        </row>
        <row r="61">
          <cell r="A61">
            <v>58</v>
          </cell>
          <cell r="B61">
            <v>53</v>
          </cell>
          <cell r="C61" t="str">
            <v>KM</v>
          </cell>
          <cell r="D61">
            <v>196.9</v>
          </cell>
          <cell r="E61">
            <v>220.4</v>
          </cell>
        </row>
        <row r="62">
          <cell r="A62">
            <v>59</v>
          </cell>
          <cell r="B62">
            <v>54</v>
          </cell>
          <cell r="C62" t="str">
            <v>KM</v>
          </cell>
          <cell r="D62">
            <v>199.2</v>
          </cell>
          <cell r="E62">
            <v>223.2</v>
          </cell>
        </row>
        <row r="63">
          <cell r="A63">
            <v>60</v>
          </cell>
          <cell r="B63">
            <v>55</v>
          </cell>
          <cell r="C63" t="str">
            <v>KM</v>
          </cell>
          <cell r="D63">
            <v>201.5</v>
          </cell>
          <cell r="E63">
            <v>226</v>
          </cell>
        </row>
        <row r="64">
          <cell r="A64">
            <v>61</v>
          </cell>
          <cell r="B64">
            <v>56</v>
          </cell>
          <cell r="C64" t="str">
            <v>KM</v>
          </cell>
          <cell r="D64">
            <v>203.8</v>
          </cell>
          <cell r="E64">
            <v>228.8</v>
          </cell>
        </row>
        <row r="65">
          <cell r="A65">
            <v>62</v>
          </cell>
          <cell r="B65">
            <v>57</v>
          </cell>
          <cell r="C65" t="str">
            <v>KM</v>
          </cell>
          <cell r="D65">
            <v>206.1</v>
          </cell>
          <cell r="E65">
            <v>231.6</v>
          </cell>
        </row>
        <row r="66">
          <cell r="A66">
            <v>63</v>
          </cell>
          <cell r="B66">
            <v>58</v>
          </cell>
          <cell r="C66" t="str">
            <v>KM</v>
          </cell>
          <cell r="D66">
            <v>208.4</v>
          </cell>
          <cell r="E66">
            <v>234.4</v>
          </cell>
        </row>
        <row r="67">
          <cell r="A67">
            <v>64</v>
          </cell>
          <cell r="B67">
            <v>59</v>
          </cell>
          <cell r="C67" t="str">
            <v>KM</v>
          </cell>
          <cell r="D67">
            <v>210.7</v>
          </cell>
          <cell r="E67">
            <v>237.2</v>
          </cell>
        </row>
        <row r="68">
          <cell r="A68">
            <v>65</v>
          </cell>
          <cell r="B68">
            <v>60</v>
          </cell>
          <cell r="C68" t="str">
            <v>KM</v>
          </cell>
          <cell r="D68">
            <v>213</v>
          </cell>
          <cell r="E68">
            <v>240</v>
          </cell>
        </row>
        <row r="69">
          <cell r="A69">
            <v>66</v>
          </cell>
          <cell r="B69">
            <v>61</v>
          </cell>
          <cell r="C69" t="str">
            <v>KM</v>
          </cell>
          <cell r="D69">
            <v>215.3</v>
          </cell>
          <cell r="E69">
            <v>242.8</v>
          </cell>
        </row>
        <row r="70">
          <cell r="A70">
            <v>67</v>
          </cell>
          <cell r="B70">
            <v>62</v>
          </cell>
          <cell r="C70" t="str">
            <v>KM</v>
          </cell>
          <cell r="D70">
            <v>217.6</v>
          </cell>
          <cell r="E70">
            <v>245.6</v>
          </cell>
        </row>
        <row r="71">
          <cell r="A71">
            <v>68</v>
          </cell>
          <cell r="B71">
            <v>63</v>
          </cell>
          <cell r="C71" t="str">
            <v>KM</v>
          </cell>
          <cell r="D71">
            <v>219.9</v>
          </cell>
          <cell r="E71">
            <v>248.4</v>
          </cell>
        </row>
        <row r="72">
          <cell r="A72">
            <v>69</v>
          </cell>
          <cell r="B72">
            <v>64</v>
          </cell>
          <cell r="C72" t="str">
            <v>KM</v>
          </cell>
          <cell r="D72">
            <v>222.2</v>
          </cell>
          <cell r="E72">
            <v>251.2</v>
          </cell>
        </row>
        <row r="73">
          <cell r="A73">
            <v>70</v>
          </cell>
          <cell r="B73">
            <v>65</v>
          </cell>
          <cell r="C73" t="str">
            <v>KM</v>
          </cell>
          <cell r="D73">
            <v>224.5</v>
          </cell>
          <cell r="E73">
            <v>254</v>
          </cell>
        </row>
        <row r="74">
          <cell r="A74">
            <v>71</v>
          </cell>
          <cell r="B74">
            <v>66</v>
          </cell>
          <cell r="C74" t="str">
            <v>KM</v>
          </cell>
          <cell r="D74">
            <v>226.8</v>
          </cell>
          <cell r="E74">
            <v>256.8</v>
          </cell>
        </row>
        <row r="75">
          <cell r="A75">
            <v>72</v>
          </cell>
          <cell r="B75">
            <v>67</v>
          </cell>
          <cell r="C75" t="str">
            <v>KM</v>
          </cell>
          <cell r="D75">
            <v>229.1</v>
          </cell>
          <cell r="E75">
            <v>259.60000000000002</v>
          </cell>
        </row>
        <row r="76">
          <cell r="A76">
            <v>73</v>
          </cell>
          <cell r="B76">
            <v>68</v>
          </cell>
          <cell r="C76" t="str">
            <v>KM</v>
          </cell>
          <cell r="D76">
            <v>231.4</v>
          </cell>
          <cell r="E76">
            <v>262.39999999999998</v>
          </cell>
        </row>
        <row r="77">
          <cell r="A77">
            <v>74</v>
          </cell>
          <cell r="B77">
            <v>69</v>
          </cell>
          <cell r="C77" t="str">
            <v>KM</v>
          </cell>
          <cell r="D77">
            <v>233.7</v>
          </cell>
          <cell r="E77">
            <v>265.2</v>
          </cell>
        </row>
        <row r="78">
          <cell r="A78">
            <v>75</v>
          </cell>
          <cell r="B78">
            <v>70</v>
          </cell>
          <cell r="C78" t="str">
            <v>KM</v>
          </cell>
          <cell r="D78">
            <v>236</v>
          </cell>
          <cell r="E78">
            <v>268</v>
          </cell>
        </row>
        <row r="79">
          <cell r="A79">
            <v>76</v>
          </cell>
          <cell r="B79">
            <v>71</v>
          </cell>
          <cell r="C79" t="str">
            <v>KM</v>
          </cell>
          <cell r="D79">
            <v>238.3</v>
          </cell>
          <cell r="E79">
            <v>270.8</v>
          </cell>
        </row>
        <row r="80">
          <cell r="A80">
            <v>77</v>
          </cell>
          <cell r="B80">
            <v>72</v>
          </cell>
          <cell r="C80" t="str">
            <v>KM</v>
          </cell>
          <cell r="D80">
            <v>240.6</v>
          </cell>
          <cell r="E80">
            <v>273.60000000000002</v>
          </cell>
        </row>
        <row r="81">
          <cell r="A81">
            <v>78</v>
          </cell>
          <cell r="B81">
            <v>73</v>
          </cell>
          <cell r="C81" t="str">
            <v>KM</v>
          </cell>
          <cell r="D81">
            <v>242.9</v>
          </cell>
          <cell r="E81">
            <v>276.39999999999998</v>
          </cell>
        </row>
        <row r="82">
          <cell r="A82">
            <v>79</v>
          </cell>
          <cell r="B82">
            <v>74</v>
          </cell>
          <cell r="C82" t="str">
            <v>KM</v>
          </cell>
          <cell r="D82">
            <v>245.2</v>
          </cell>
          <cell r="E82">
            <v>279.2</v>
          </cell>
        </row>
        <row r="83">
          <cell r="A83">
            <v>80</v>
          </cell>
          <cell r="B83">
            <v>75</v>
          </cell>
          <cell r="C83" t="str">
            <v>KM</v>
          </cell>
          <cell r="D83">
            <v>247.5</v>
          </cell>
          <cell r="E83">
            <v>282</v>
          </cell>
        </row>
        <row r="84">
          <cell r="A84">
            <v>81</v>
          </cell>
          <cell r="B84">
            <v>76</v>
          </cell>
          <cell r="C84" t="str">
            <v>KM</v>
          </cell>
          <cell r="D84">
            <v>249.8</v>
          </cell>
          <cell r="E84">
            <v>284.8</v>
          </cell>
        </row>
        <row r="85">
          <cell r="A85">
            <v>82</v>
          </cell>
          <cell r="B85">
            <v>77</v>
          </cell>
          <cell r="C85" t="str">
            <v>KM</v>
          </cell>
          <cell r="D85">
            <v>252.1</v>
          </cell>
          <cell r="E85">
            <v>287.60000000000002</v>
          </cell>
        </row>
        <row r="86">
          <cell r="A86">
            <v>83</v>
          </cell>
          <cell r="B86">
            <v>78</v>
          </cell>
          <cell r="C86" t="str">
            <v>KM</v>
          </cell>
          <cell r="D86">
            <v>254.4</v>
          </cell>
          <cell r="E86">
            <v>290.39999999999998</v>
          </cell>
        </row>
        <row r="87">
          <cell r="A87">
            <v>84</v>
          </cell>
          <cell r="B87">
            <v>79</v>
          </cell>
          <cell r="C87" t="str">
            <v>KM</v>
          </cell>
          <cell r="D87">
            <v>256.7</v>
          </cell>
          <cell r="E87">
            <v>293.2</v>
          </cell>
        </row>
        <row r="88">
          <cell r="A88">
            <v>85</v>
          </cell>
          <cell r="B88">
            <v>80</v>
          </cell>
          <cell r="C88" t="str">
            <v>KM</v>
          </cell>
          <cell r="D88">
            <v>259</v>
          </cell>
          <cell r="E88">
            <v>296</v>
          </cell>
        </row>
        <row r="89">
          <cell r="A89">
            <v>86</v>
          </cell>
          <cell r="B89">
            <v>81</v>
          </cell>
          <cell r="C89" t="str">
            <v>KM</v>
          </cell>
          <cell r="D89">
            <v>261.3</v>
          </cell>
          <cell r="E89">
            <v>298.8</v>
          </cell>
        </row>
        <row r="90">
          <cell r="A90">
            <v>87</v>
          </cell>
          <cell r="B90">
            <v>82</v>
          </cell>
          <cell r="C90" t="str">
            <v>KM</v>
          </cell>
          <cell r="D90">
            <v>263.60000000000002</v>
          </cell>
          <cell r="E90">
            <v>301.60000000000002</v>
          </cell>
        </row>
        <row r="91">
          <cell r="A91">
            <v>88</v>
          </cell>
          <cell r="B91">
            <v>83</v>
          </cell>
          <cell r="C91" t="str">
            <v>KM</v>
          </cell>
          <cell r="D91">
            <v>265.89999999999998</v>
          </cell>
          <cell r="E91">
            <v>304.39999999999998</v>
          </cell>
        </row>
        <row r="92">
          <cell r="A92">
            <v>89</v>
          </cell>
          <cell r="B92">
            <v>84</v>
          </cell>
          <cell r="C92" t="str">
            <v>KM</v>
          </cell>
          <cell r="D92">
            <v>268.2</v>
          </cell>
          <cell r="E92">
            <v>307.2</v>
          </cell>
        </row>
        <row r="93">
          <cell r="A93">
            <v>90</v>
          </cell>
          <cell r="B93">
            <v>85</v>
          </cell>
          <cell r="C93" t="str">
            <v>KM</v>
          </cell>
          <cell r="D93">
            <v>270.5</v>
          </cell>
          <cell r="E93">
            <v>310</v>
          </cell>
        </row>
        <row r="94">
          <cell r="A94">
            <v>91</v>
          </cell>
          <cell r="B94">
            <v>86</v>
          </cell>
          <cell r="C94" t="str">
            <v>KM</v>
          </cell>
          <cell r="D94">
            <v>272.8</v>
          </cell>
          <cell r="E94">
            <v>312.8</v>
          </cell>
        </row>
        <row r="95">
          <cell r="A95">
            <v>92</v>
          </cell>
          <cell r="B95">
            <v>87</v>
          </cell>
          <cell r="C95" t="str">
            <v>KM</v>
          </cell>
          <cell r="D95">
            <v>275.10000000000002</v>
          </cell>
          <cell r="E95">
            <v>315.60000000000002</v>
          </cell>
        </row>
        <row r="96">
          <cell r="A96">
            <v>93</v>
          </cell>
          <cell r="B96">
            <v>88</v>
          </cell>
          <cell r="C96" t="str">
            <v>KM</v>
          </cell>
          <cell r="D96">
            <v>277.39999999999998</v>
          </cell>
          <cell r="E96">
            <v>318.39999999999998</v>
          </cell>
        </row>
        <row r="97">
          <cell r="A97">
            <v>94</v>
          </cell>
          <cell r="B97">
            <v>89</v>
          </cell>
          <cell r="C97" t="str">
            <v>KM</v>
          </cell>
          <cell r="D97">
            <v>279.7</v>
          </cell>
          <cell r="E97">
            <v>321.2</v>
          </cell>
        </row>
        <row r="98">
          <cell r="A98">
            <v>95</v>
          </cell>
          <cell r="B98">
            <v>90</v>
          </cell>
          <cell r="C98" t="str">
            <v>KM</v>
          </cell>
          <cell r="D98">
            <v>282</v>
          </cell>
          <cell r="E98">
            <v>324</v>
          </cell>
        </row>
        <row r="99">
          <cell r="A99">
            <v>96</v>
          </cell>
          <cell r="B99">
            <v>91</v>
          </cell>
          <cell r="C99" t="str">
            <v>KM</v>
          </cell>
          <cell r="D99">
            <v>284.3</v>
          </cell>
          <cell r="E99">
            <v>326.8</v>
          </cell>
        </row>
        <row r="100">
          <cell r="A100">
            <v>97</v>
          </cell>
          <cell r="B100">
            <v>92</v>
          </cell>
          <cell r="C100" t="str">
            <v>KM</v>
          </cell>
          <cell r="D100">
            <v>286.60000000000002</v>
          </cell>
          <cell r="E100">
            <v>329.6</v>
          </cell>
        </row>
        <row r="101">
          <cell r="A101">
            <v>98</v>
          </cell>
          <cell r="B101">
            <v>93</v>
          </cell>
          <cell r="C101" t="str">
            <v>KM</v>
          </cell>
          <cell r="D101">
            <v>288.89999999999998</v>
          </cell>
          <cell r="E101">
            <v>332.4</v>
          </cell>
        </row>
        <row r="102">
          <cell r="A102">
            <v>99</v>
          </cell>
          <cell r="B102">
            <v>94</v>
          </cell>
          <cell r="C102" t="str">
            <v>KM</v>
          </cell>
          <cell r="D102">
            <v>291.2</v>
          </cell>
          <cell r="E102">
            <v>335.2</v>
          </cell>
        </row>
        <row r="103">
          <cell r="A103">
            <v>100</v>
          </cell>
          <cell r="B103">
            <v>95</v>
          </cell>
          <cell r="C103" t="str">
            <v>KM</v>
          </cell>
          <cell r="D103">
            <v>293.5</v>
          </cell>
          <cell r="E103">
            <v>338</v>
          </cell>
        </row>
        <row r="104">
          <cell r="A104">
            <v>101</v>
          </cell>
          <cell r="B104">
            <v>96</v>
          </cell>
          <cell r="C104" t="str">
            <v>KM</v>
          </cell>
          <cell r="D104">
            <v>295.8</v>
          </cell>
          <cell r="E104">
            <v>340.8</v>
          </cell>
        </row>
        <row r="105">
          <cell r="A105">
            <v>102</v>
          </cell>
          <cell r="B105">
            <v>97</v>
          </cell>
          <cell r="C105" t="str">
            <v>KM</v>
          </cell>
          <cell r="D105">
            <v>298.10000000000002</v>
          </cell>
          <cell r="E105">
            <v>343.6</v>
          </cell>
        </row>
        <row r="106">
          <cell r="A106">
            <v>103</v>
          </cell>
          <cell r="B106">
            <v>98</v>
          </cell>
          <cell r="C106" t="str">
            <v>KM</v>
          </cell>
          <cell r="D106">
            <v>300.39999999999998</v>
          </cell>
          <cell r="E106">
            <v>346.4</v>
          </cell>
        </row>
        <row r="107">
          <cell r="A107">
            <v>104</v>
          </cell>
          <cell r="B107">
            <v>99</v>
          </cell>
          <cell r="C107" t="str">
            <v>KM</v>
          </cell>
          <cell r="D107">
            <v>302.7</v>
          </cell>
          <cell r="E107">
            <v>349.2</v>
          </cell>
        </row>
        <row r="108">
          <cell r="A108">
            <v>105</v>
          </cell>
          <cell r="B108">
            <v>100</v>
          </cell>
          <cell r="C108" t="str">
            <v>KM</v>
          </cell>
          <cell r="D108">
            <v>305</v>
          </cell>
          <cell r="E108">
            <v>352</v>
          </cell>
        </row>
      </sheetData>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6pave"/>
      <sheetName val="F7hp900"/>
      <sheetName val="F7hp600"/>
      <sheetName val="F7slb3m"/>
      <sheetName val="F7slb4m"/>
      <sheetName val="F8rate"/>
      <sheetName val="Sheet2"/>
      <sheetName val="CDdata"/>
      <sheetName val="Sheet1"/>
      <sheetName val="leads"/>
      <sheetName val="rdamdata"/>
      <sheetName val="lead-st"/>
      <sheetName val="r"/>
      <sheetName val="v"/>
    </sheetNames>
    <sheetDataSet>
      <sheetData sheetId="0"/>
      <sheetData sheetId="1"/>
      <sheetData sheetId="2"/>
      <sheetData sheetId="3" refreshError="1"/>
      <sheetData sheetId="4"/>
      <sheetData sheetId="5"/>
      <sheetData sheetId="6"/>
      <sheetData sheetId="7" refreshError="1"/>
      <sheetData sheetId="8">
        <row r="2">
          <cell r="W2" t="str">
            <v>KM</v>
          </cell>
          <cell r="X2" t="str">
            <v>Metal</v>
          </cell>
          <cell r="Y2" t="str">
            <v>Gravel, Sand, earth</v>
          </cell>
        </row>
        <row r="3">
          <cell r="W3">
            <v>0.5</v>
          </cell>
          <cell r="X3">
            <v>64</v>
          </cell>
          <cell r="Y3">
            <v>56</v>
          </cell>
        </row>
        <row r="4">
          <cell r="W4">
            <v>1</v>
          </cell>
          <cell r="X4">
            <v>67</v>
          </cell>
          <cell r="Y4">
            <v>58</v>
          </cell>
        </row>
        <row r="5">
          <cell r="W5">
            <v>2</v>
          </cell>
          <cell r="X5">
            <v>69</v>
          </cell>
          <cell r="Y5">
            <v>61</v>
          </cell>
        </row>
        <row r="6">
          <cell r="W6">
            <v>3</v>
          </cell>
          <cell r="X6">
            <v>72</v>
          </cell>
          <cell r="Y6">
            <v>64</v>
          </cell>
        </row>
        <row r="7">
          <cell r="W7">
            <v>4</v>
          </cell>
          <cell r="X7">
            <v>75</v>
          </cell>
          <cell r="Y7">
            <v>67</v>
          </cell>
        </row>
        <row r="8">
          <cell r="W8">
            <v>5</v>
          </cell>
          <cell r="X8">
            <v>78</v>
          </cell>
          <cell r="Y8">
            <v>70</v>
          </cell>
        </row>
        <row r="9">
          <cell r="W9">
            <v>6</v>
          </cell>
          <cell r="X9">
            <v>82</v>
          </cell>
          <cell r="Y9">
            <v>72</v>
          </cell>
        </row>
        <row r="10">
          <cell r="W10">
            <v>7</v>
          </cell>
          <cell r="X10">
            <v>84</v>
          </cell>
          <cell r="Y10">
            <v>76</v>
          </cell>
        </row>
        <row r="11">
          <cell r="W11">
            <v>8</v>
          </cell>
          <cell r="X11">
            <v>86</v>
          </cell>
          <cell r="Y11">
            <v>79</v>
          </cell>
        </row>
        <row r="12">
          <cell r="W12">
            <v>9</v>
          </cell>
          <cell r="X12">
            <v>90</v>
          </cell>
          <cell r="Y12">
            <v>82</v>
          </cell>
        </row>
        <row r="13">
          <cell r="W13">
            <v>10</v>
          </cell>
          <cell r="X13">
            <v>92</v>
          </cell>
          <cell r="Y13">
            <v>85</v>
          </cell>
        </row>
        <row r="14">
          <cell r="W14">
            <v>11</v>
          </cell>
          <cell r="X14">
            <v>95</v>
          </cell>
          <cell r="Y14">
            <v>89</v>
          </cell>
        </row>
        <row r="15">
          <cell r="W15">
            <v>12</v>
          </cell>
          <cell r="X15">
            <v>99</v>
          </cell>
          <cell r="Y15">
            <v>91</v>
          </cell>
        </row>
        <row r="16">
          <cell r="W16">
            <v>13</v>
          </cell>
          <cell r="X16">
            <v>102</v>
          </cell>
          <cell r="Y16">
            <v>94</v>
          </cell>
        </row>
        <row r="17">
          <cell r="W17">
            <v>14</v>
          </cell>
          <cell r="X17">
            <v>105</v>
          </cell>
          <cell r="Y17">
            <v>97</v>
          </cell>
        </row>
        <row r="18">
          <cell r="W18">
            <v>15</v>
          </cell>
          <cell r="X18">
            <v>107</v>
          </cell>
          <cell r="Y18">
            <v>100</v>
          </cell>
        </row>
        <row r="19">
          <cell r="W19">
            <v>16</v>
          </cell>
          <cell r="X19">
            <v>110</v>
          </cell>
          <cell r="Y19">
            <v>102</v>
          </cell>
        </row>
        <row r="20">
          <cell r="W20">
            <v>17</v>
          </cell>
          <cell r="X20">
            <v>113</v>
          </cell>
          <cell r="Y20">
            <v>106</v>
          </cell>
        </row>
        <row r="21">
          <cell r="W21">
            <v>18</v>
          </cell>
          <cell r="X21">
            <v>116</v>
          </cell>
          <cell r="Y21">
            <v>109</v>
          </cell>
        </row>
        <row r="22">
          <cell r="W22">
            <v>19</v>
          </cell>
          <cell r="X22">
            <v>118</v>
          </cell>
          <cell r="Y22">
            <v>112</v>
          </cell>
        </row>
        <row r="23">
          <cell r="W23">
            <v>20</v>
          </cell>
          <cell r="X23">
            <v>122</v>
          </cell>
          <cell r="Y23">
            <v>115</v>
          </cell>
        </row>
        <row r="24">
          <cell r="W24">
            <v>21</v>
          </cell>
          <cell r="X24">
            <v>125</v>
          </cell>
          <cell r="Y24">
            <v>117.3</v>
          </cell>
        </row>
        <row r="25">
          <cell r="W25">
            <v>22</v>
          </cell>
          <cell r="X25">
            <v>128</v>
          </cell>
          <cell r="Y25">
            <v>119.6</v>
          </cell>
        </row>
        <row r="26">
          <cell r="W26">
            <v>23</v>
          </cell>
          <cell r="X26">
            <v>131</v>
          </cell>
          <cell r="Y26">
            <v>121.9</v>
          </cell>
        </row>
        <row r="27">
          <cell r="W27">
            <v>24</v>
          </cell>
          <cell r="X27">
            <v>134</v>
          </cell>
          <cell r="Y27">
            <v>124.2</v>
          </cell>
        </row>
        <row r="28">
          <cell r="W28">
            <v>25</v>
          </cell>
          <cell r="X28">
            <v>137</v>
          </cell>
          <cell r="Y28">
            <v>126.5</v>
          </cell>
        </row>
        <row r="29">
          <cell r="W29">
            <v>26</v>
          </cell>
          <cell r="X29">
            <v>140</v>
          </cell>
          <cell r="Y29">
            <v>128.80000000000001</v>
          </cell>
        </row>
        <row r="30">
          <cell r="W30">
            <v>27</v>
          </cell>
          <cell r="X30">
            <v>143</v>
          </cell>
          <cell r="Y30">
            <v>131.1</v>
          </cell>
        </row>
        <row r="31">
          <cell r="W31">
            <v>28</v>
          </cell>
          <cell r="X31">
            <v>146</v>
          </cell>
          <cell r="Y31">
            <v>133.4</v>
          </cell>
        </row>
        <row r="32">
          <cell r="W32">
            <v>29</v>
          </cell>
          <cell r="X32">
            <v>149</v>
          </cell>
          <cell r="Y32">
            <v>135.69999999999999</v>
          </cell>
        </row>
        <row r="33">
          <cell r="W33">
            <v>30</v>
          </cell>
          <cell r="X33">
            <v>152</v>
          </cell>
          <cell r="Y33">
            <v>138</v>
          </cell>
        </row>
        <row r="34">
          <cell r="W34">
            <v>31</v>
          </cell>
          <cell r="X34">
            <v>155</v>
          </cell>
          <cell r="Y34">
            <v>140.30000000000001</v>
          </cell>
        </row>
        <row r="35">
          <cell r="W35">
            <v>32</v>
          </cell>
          <cell r="X35">
            <v>158</v>
          </cell>
          <cell r="Y35">
            <v>142.6</v>
          </cell>
        </row>
        <row r="36">
          <cell r="W36">
            <v>33</v>
          </cell>
          <cell r="X36">
            <v>161</v>
          </cell>
          <cell r="Y36">
            <v>144.9</v>
          </cell>
        </row>
        <row r="37">
          <cell r="W37">
            <v>34</v>
          </cell>
          <cell r="X37">
            <v>164</v>
          </cell>
          <cell r="Y37">
            <v>147.19999999999999</v>
          </cell>
        </row>
        <row r="38">
          <cell r="W38">
            <v>35</v>
          </cell>
          <cell r="X38">
            <v>167</v>
          </cell>
          <cell r="Y38">
            <v>149.5</v>
          </cell>
        </row>
        <row r="39">
          <cell r="W39">
            <v>36</v>
          </cell>
          <cell r="X39">
            <v>170</v>
          </cell>
          <cell r="Y39">
            <v>151.80000000000001</v>
          </cell>
        </row>
        <row r="40">
          <cell r="W40">
            <v>37</v>
          </cell>
          <cell r="X40">
            <v>173</v>
          </cell>
          <cell r="Y40">
            <v>154.1</v>
          </cell>
        </row>
        <row r="41">
          <cell r="W41">
            <v>38</v>
          </cell>
          <cell r="X41">
            <v>176</v>
          </cell>
          <cell r="Y41">
            <v>156.4</v>
          </cell>
        </row>
        <row r="42">
          <cell r="W42">
            <v>39</v>
          </cell>
          <cell r="X42">
            <v>179</v>
          </cell>
          <cell r="Y42">
            <v>158.69999999999999</v>
          </cell>
        </row>
        <row r="43">
          <cell r="W43">
            <v>40</v>
          </cell>
          <cell r="X43">
            <v>182</v>
          </cell>
          <cell r="Y43">
            <v>161</v>
          </cell>
        </row>
        <row r="44">
          <cell r="W44">
            <v>41</v>
          </cell>
          <cell r="X44">
            <v>185</v>
          </cell>
          <cell r="Y44">
            <v>163.30000000000001</v>
          </cell>
        </row>
        <row r="45">
          <cell r="W45">
            <v>42</v>
          </cell>
          <cell r="X45">
            <v>188</v>
          </cell>
          <cell r="Y45">
            <v>165.6</v>
          </cell>
        </row>
        <row r="46">
          <cell r="W46">
            <v>43</v>
          </cell>
          <cell r="X46">
            <v>191</v>
          </cell>
          <cell r="Y46">
            <v>167.9</v>
          </cell>
        </row>
        <row r="47">
          <cell r="W47">
            <v>44</v>
          </cell>
          <cell r="X47">
            <v>194</v>
          </cell>
          <cell r="Y47">
            <v>170.2</v>
          </cell>
        </row>
        <row r="48">
          <cell r="W48">
            <v>45</v>
          </cell>
          <cell r="X48">
            <v>197</v>
          </cell>
          <cell r="Y48">
            <v>172.5</v>
          </cell>
        </row>
        <row r="49">
          <cell r="W49">
            <v>46</v>
          </cell>
          <cell r="X49">
            <v>200</v>
          </cell>
          <cell r="Y49">
            <v>174.8</v>
          </cell>
        </row>
        <row r="50">
          <cell r="W50">
            <v>47</v>
          </cell>
          <cell r="X50">
            <v>203</v>
          </cell>
          <cell r="Y50">
            <v>177.1</v>
          </cell>
        </row>
        <row r="51">
          <cell r="W51">
            <v>48</v>
          </cell>
          <cell r="X51">
            <v>206</v>
          </cell>
          <cell r="Y51">
            <v>179.4</v>
          </cell>
        </row>
        <row r="52">
          <cell r="W52">
            <v>49</v>
          </cell>
          <cell r="X52">
            <v>209</v>
          </cell>
          <cell r="Y52">
            <v>181.7</v>
          </cell>
        </row>
        <row r="53">
          <cell r="W53">
            <v>50</v>
          </cell>
          <cell r="X53">
            <v>212</v>
          </cell>
          <cell r="Y53">
            <v>184</v>
          </cell>
        </row>
        <row r="54">
          <cell r="W54">
            <v>51</v>
          </cell>
          <cell r="X54">
            <v>214.8</v>
          </cell>
          <cell r="Y54">
            <v>186.3</v>
          </cell>
        </row>
        <row r="55">
          <cell r="W55">
            <v>52</v>
          </cell>
          <cell r="X55">
            <v>217.6</v>
          </cell>
          <cell r="Y55">
            <v>188.6</v>
          </cell>
        </row>
        <row r="56">
          <cell r="W56">
            <v>53</v>
          </cell>
          <cell r="X56">
            <v>220.4</v>
          </cell>
          <cell r="Y56">
            <v>190.9</v>
          </cell>
        </row>
        <row r="57">
          <cell r="W57">
            <v>54</v>
          </cell>
          <cell r="X57">
            <v>223.2</v>
          </cell>
          <cell r="Y57">
            <v>193.2</v>
          </cell>
        </row>
        <row r="58">
          <cell r="W58">
            <v>55</v>
          </cell>
          <cell r="X58">
            <v>226</v>
          </cell>
          <cell r="Y58">
            <v>195.5</v>
          </cell>
        </row>
        <row r="59">
          <cell r="W59">
            <v>56</v>
          </cell>
          <cell r="X59">
            <v>228.8</v>
          </cell>
          <cell r="Y59">
            <v>197.8</v>
          </cell>
        </row>
        <row r="60">
          <cell r="W60">
            <v>57</v>
          </cell>
          <cell r="X60">
            <v>231.6</v>
          </cell>
          <cell r="Y60">
            <v>200.1</v>
          </cell>
        </row>
        <row r="61">
          <cell r="W61">
            <v>58</v>
          </cell>
          <cell r="X61">
            <v>234.4</v>
          </cell>
          <cell r="Y61">
            <v>202.4</v>
          </cell>
        </row>
        <row r="62">
          <cell r="W62">
            <v>59</v>
          </cell>
          <cell r="X62">
            <v>237.2</v>
          </cell>
          <cell r="Y62">
            <v>204.7</v>
          </cell>
        </row>
        <row r="63">
          <cell r="W63">
            <v>60</v>
          </cell>
          <cell r="X63">
            <v>240</v>
          </cell>
          <cell r="Y63">
            <v>207</v>
          </cell>
        </row>
        <row r="64">
          <cell r="W64">
            <v>61</v>
          </cell>
          <cell r="X64">
            <v>242.8</v>
          </cell>
          <cell r="Y64">
            <v>209.3</v>
          </cell>
        </row>
        <row r="65">
          <cell r="W65">
            <v>62</v>
          </cell>
          <cell r="X65">
            <v>245.6</v>
          </cell>
          <cell r="Y65">
            <v>211.6</v>
          </cell>
        </row>
        <row r="66">
          <cell r="W66">
            <v>63</v>
          </cell>
          <cell r="X66">
            <v>248.4</v>
          </cell>
          <cell r="Y66">
            <v>213.9</v>
          </cell>
        </row>
        <row r="67">
          <cell r="W67">
            <v>64</v>
          </cell>
          <cell r="X67">
            <v>251.2</v>
          </cell>
          <cell r="Y67">
            <v>216.2</v>
          </cell>
        </row>
        <row r="68">
          <cell r="W68">
            <v>65</v>
          </cell>
          <cell r="X68">
            <v>254</v>
          </cell>
          <cell r="Y68">
            <v>218.5</v>
          </cell>
        </row>
        <row r="69">
          <cell r="W69">
            <v>66</v>
          </cell>
          <cell r="X69">
            <v>256.8</v>
          </cell>
          <cell r="Y69">
            <v>220.8</v>
          </cell>
        </row>
        <row r="70">
          <cell r="W70">
            <v>67</v>
          </cell>
          <cell r="X70">
            <v>259.60000000000002</v>
          </cell>
          <cell r="Y70">
            <v>223.1</v>
          </cell>
        </row>
        <row r="71">
          <cell r="W71">
            <v>68</v>
          </cell>
          <cell r="X71">
            <v>262.39999999999998</v>
          </cell>
          <cell r="Y71">
            <v>225.4</v>
          </cell>
        </row>
        <row r="72">
          <cell r="W72">
            <v>69</v>
          </cell>
          <cell r="X72">
            <v>265.2</v>
          </cell>
          <cell r="Y72">
            <v>227.7</v>
          </cell>
        </row>
        <row r="73">
          <cell r="W73">
            <v>70</v>
          </cell>
          <cell r="X73">
            <v>268</v>
          </cell>
          <cell r="Y73">
            <v>230</v>
          </cell>
        </row>
        <row r="74">
          <cell r="W74">
            <v>71</v>
          </cell>
          <cell r="X74">
            <v>270.8</v>
          </cell>
          <cell r="Y74">
            <v>232.3</v>
          </cell>
        </row>
        <row r="75">
          <cell r="W75">
            <v>72</v>
          </cell>
          <cell r="X75">
            <v>273.60000000000002</v>
          </cell>
          <cell r="Y75">
            <v>234.6</v>
          </cell>
        </row>
        <row r="76">
          <cell r="W76">
            <v>73</v>
          </cell>
          <cell r="X76">
            <v>276.39999999999998</v>
          </cell>
          <cell r="Y76">
            <v>236.9</v>
          </cell>
        </row>
        <row r="77">
          <cell r="W77">
            <v>74</v>
          </cell>
          <cell r="X77">
            <v>279.2</v>
          </cell>
          <cell r="Y77">
            <v>239.2</v>
          </cell>
        </row>
        <row r="78">
          <cell r="W78">
            <v>75</v>
          </cell>
          <cell r="X78">
            <v>282</v>
          </cell>
          <cell r="Y78">
            <v>241.5</v>
          </cell>
        </row>
        <row r="79">
          <cell r="W79">
            <v>76</v>
          </cell>
          <cell r="X79">
            <v>284.8</v>
          </cell>
          <cell r="Y79">
            <v>243.8</v>
          </cell>
        </row>
        <row r="80">
          <cell r="W80">
            <v>77</v>
          </cell>
          <cell r="X80">
            <v>287.60000000000002</v>
          </cell>
          <cell r="Y80">
            <v>246.1</v>
          </cell>
        </row>
        <row r="81">
          <cell r="W81">
            <v>78</v>
          </cell>
          <cell r="X81">
            <v>290.39999999999998</v>
          </cell>
          <cell r="Y81">
            <v>248.4</v>
          </cell>
        </row>
        <row r="82">
          <cell r="W82">
            <v>79</v>
          </cell>
          <cell r="X82">
            <v>293.2</v>
          </cell>
          <cell r="Y82">
            <v>250.7</v>
          </cell>
        </row>
        <row r="83">
          <cell r="W83">
            <v>80</v>
          </cell>
          <cell r="X83">
            <v>296</v>
          </cell>
          <cell r="Y83">
            <v>253</v>
          </cell>
        </row>
        <row r="84">
          <cell r="W84">
            <v>81</v>
          </cell>
          <cell r="X84">
            <v>298.8</v>
          </cell>
          <cell r="Y84">
            <v>255.3</v>
          </cell>
        </row>
        <row r="85">
          <cell r="W85">
            <v>82</v>
          </cell>
          <cell r="X85">
            <v>301.60000000000002</v>
          </cell>
          <cell r="Y85">
            <v>257.60000000000002</v>
          </cell>
        </row>
        <row r="86">
          <cell r="W86">
            <v>83</v>
          </cell>
          <cell r="X86">
            <v>304.39999999999998</v>
          </cell>
          <cell r="Y86">
            <v>259.89999999999998</v>
          </cell>
        </row>
        <row r="87">
          <cell r="W87">
            <v>84</v>
          </cell>
          <cell r="X87">
            <v>307.2</v>
          </cell>
          <cell r="Y87">
            <v>262.2</v>
          </cell>
        </row>
        <row r="88">
          <cell r="W88">
            <v>85</v>
          </cell>
          <cell r="X88">
            <v>310</v>
          </cell>
          <cell r="Y88">
            <v>264.5</v>
          </cell>
        </row>
        <row r="89">
          <cell r="W89">
            <v>86</v>
          </cell>
          <cell r="X89">
            <v>312.8</v>
          </cell>
          <cell r="Y89">
            <v>266.8</v>
          </cell>
        </row>
        <row r="90">
          <cell r="W90">
            <v>87</v>
          </cell>
          <cell r="X90">
            <v>315.60000000000002</v>
          </cell>
          <cell r="Y90">
            <v>269.10000000000002</v>
          </cell>
        </row>
        <row r="91">
          <cell r="W91">
            <v>88</v>
          </cell>
          <cell r="X91">
            <v>318.39999999999998</v>
          </cell>
          <cell r="Y91">
            <v>271.39999999999998</v>
          </cell>
        </row>
        <row r="92">
          <cell r="W92">
            <v>89</v>
          </cell>
          <cell r="X92">
            <v>321.2</v>
          </cell>
          <cell r="Y92">
            <v>273.7</v>
          </cell>
        </row>
        <row r="93">
          <cell r="W93">
            <v>90</v>
          </cell>
          <cell r="X93">
            <v>324</v>
          </cell>
          <cell r="Y93">
            <v>276</v>
          </cell>
        </row>
        <row r="94">
          <cell r="W94">
            <v>91</v>
          </cell>
          <cell r="X94">
            <v>326.8</v>
          </cell>
          <cell r="Y94">
            <v>278.3</v>
          </cell>
        </row>
        <row r="95">
          <cell r="W95">
            <v>92</v>
          </cell>
          <cell r="X95">
            <v>329.6</v>
          </cell>
          <cell r="Y95">
            <v>280.60000000000002</v>
          </cell>
        </row>
        <row r="96">
          <cell r="W96">
            <v>93</v>
          </cell>
          <cell r="X96">
            <v>332.4</v>
          </cell>
          <cell r="Y96">
            <v>282.89999999999998</v>
          </cell>
        </row>
        <row r="97">
          <cell r="W97">
            <v>94</v>
          </cell>
          <cell r="X97">
            <v>335.2</v>
          </cell>
          <cell r="Y97">
            <v>285.2</v>
          </cell>
        </row>
        <row r="98">
          <cell r="W98">
            <v>95</v>
          </cell>
          <cell r="X98">
            <v>338</v>
          </cell>
          <cell r="Y98">
            <v>287.5</v>
          </cell>
        </row>
        <row r="99">
          <cell r="W99">
            <v>96</v>
          </cell>
          <cell r="X99">
            <v>340.8</v>
          </cell>
          <cell r="Y99">
            <v>289.8</v>
          </cell>
        </row>
        <row r="100">
          <cell r="W100">
            <v>97</v>
          </cell>
          <cell r="X100">
            <v>343.6</v>
          </cell>
          <cell r="Y100">
            <v>292.10000000000002</v>
          </cell>
        </row>
        <row r="101">
          <cell r="W101">
            <v>98</v>
          </cell>
          <cell r="X101">
            <v>346.4</v>
          </cell>
          <cell r="Y101">
            <v>294.39999999999998</v>
          </cell>
        </row>
        <row r="102">
          <cell r="W102">
            <v>99</v>
          </cell>
          <cell r="X102">
            <v>349.2</v>
          </cell>
          <cell r="Y102">
            <v>296.7</v>
          </cell>
        </row>
        <row r="103">
          <cell r="W103">
            <v>100</v>
          </cell>
          <cell r="X103">
            <v>352</v>
          </cell>
          <cell r="Y103">
            <v>299</v>
          </cell>
        </row>
      </sheetData>
      <sheetData sheetId="9" refreshError="1"/>
      <sheetData sheetId="10" refreshError="1"/>
      <sheetData sheetId="11" refreshError="1"/>
      <sheetData sheetId="12" refreshError="1"/>
      <sheetData sheetId="13"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Sheet1"/>
      <sheetName val="leads"/>
      <sheetName val="rdamdata"/>
      <sheetName val="Lead statement"/>
      <sheetName val="stone"/>
    </sheetNames>
    <sheetDataSet>
      <sheetData sheetId="0"/>
      <sheetData sheetId="1"/>
      <sheetData sheetId="2"/>
      <sheetData sheetId="3"/>
      <sheetData sheetId="4"/>
      <sheetData sheetId="5"/>
      <sheetData sheetId="6"/>
      <sheetData sheetId="7"/>
      <sheetData sheetId="8" refreshError="1">
        <row r="2">
          <cell r="F2">
            <v>100</v>
          </cell>
        </row>
        <row r="4">
          <cell r="F4">
            <v>65</v>
          </cell>
        </row>
      </sheetData>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ro_bldg"/>
      <sheetName val="mpp_bldg"/>
      <sheetName val="abstract"/>
      <sheetName val="detailed"/>
      <sheetName val="sanitory"/>
      <sheetName val="septic_tank"/>
      <sheetName val="electri"/>
      <sheetName val="c_wall"/>
      <sheetName val="data_sein"/>
      <sheetName val="v"/>
      <sheetName val="r"/>
      <sheetName val="l"/>
      <sheetName val="door"/>
      <sheetName val="win"/>
      <sheetName val="Levels"/>
      <sheetName val="rdamdata"/>
      <sheetName val="lead-st"/>
      <sheetName val="leads"/>
      <sheetName val="MRATES"/>
      <sheetName val="Road Detail Est."/>
      <sheetName val="Road data"/>
      <sheetName val="Lea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2">
          <cell r="A2">
            <v>1</v>
          </cell>
          <cell r="B2" t="str">
            <v>Name of the work</v>
          </cell>
          <cell r="C2" t="str">
            <v>Construction of MPP Building at  Nadigudem</v>
          </cell>
        </row>
        <row r="3">
          <cell r="A3">
            <v>2</v>
          </cell>
          <cell r="B3" t="str">
            <v>Est.cost</v>
          </cell>
          <cell r="C3">
            <v>17</v>
          </cell>
        </row>
        <row r="4">
          <cell r="A4">
            <v>3</v>
          </cell>
          <cell r="B4" t="str">
            <v>Grant</v>
          </cell>
          <cell r="C4" t="str">
            <v>MPP</v>
          </cell>
        </row>
        <row r="5">
          <cell r="A5">
            <v>4</v>
          </cell>
          <cell r="B5" t="str">
            <v>Soils</v>
          </cell>
          <cell r="C5" t="str">
            <v>og</v>
          </cell>
        </row>
        <row r="6">
          <cell r="A6">
            <v>5</v>
          </cell>
          <cell r="B6" t="str">
            <v>Cement</v>
          </cell>
          <cell r="D6">
            <v>2500</v>
          </cell>
          <cell r="E6" t="str">
            <v>/MT</v>
          </cell>
        </row>
        <row r="7">
          <cell r="A7">
            <v>6</v>
          </cell>
          <cell r="B7" t="str">
            <v>Steel</v>
          </cell>
          <cell r="D7">
            <v>15000</v>
          </cell>
          <cell r="E7" t="str">
            <v>/MT</v>
          </cell>
        </row>
        <row r="8">
          <cell r="A8">
            <v>7</v>
          </cell>
          <cell r="B8" t="str">
            <v>Metal lead</v>
          </cell>
          <cell r="C8" t="str">
            <v>Akupamula</v>
          </cell>
          <cell r="D8">
            <v>15</v>
          </cell>
          <cell r="E8" t="str">
            <v>KM</v>
          </cell>
        </row>
        <row r="9">
          <cell r="A9">
            <v>8</v>
          </cell>
          <cell r="B9" t="str">
            <v>Crushed meal lead</v>
          </cell>
          <cell r="C9" t="str">
            <v>Akupamula</v>
          </cell>
          <cell r="D9">
            <v>15</v>
          </cell>
          <cell r="E9" t="str">
            <v>KM</v>
          </cell>
        </row>
        <row r="10">
          <cell r="A10">
            <v>9</v>
          </cell>
          <cell r="B10" t="str">
            <v>Sand Lead</v>
          </cell>
          <cell r="C10" t="str">
            <v>Palair</v>
          </cell>
          <cell r="D10">
            <v>32</v>
          </cell>
          <cell r="E10" t="str">
            <v>KM</v>
          </cell>
        </row>
        <row r="11">
          <cell r="A11">
            <v>10</v>
          </cell>
          <cell r="B11" t="str">
            <v>Bricks lead</v>
          </cell>
          <cell r="C11" t="str">
            <v>Kishnavagu</v>
          </cell>
          <cell r="D11">
            <v>6</v>
          </cell>
          <cell r="E11" t="str">
            <v>KM</v>
          </cell>
        </row>
        <row r="12">
          <cell r="A12">
            <v>11</v>
          </cell>
          <cell r="B12" t="str">
            <v>Polished Shabad Stone lead</v>
          </cell>
          <cell r="C12" t="str">
            <v>Kodad</v>
          </cell>
          <cell r="D12">
            <v>22</v>
          </cell>
          <cell r="E12" t="str">
            <v>KM</v>
          </cell>
        </row>
        <row r="13">
          <cell r="A13">
            <v>12</v>
          </cell>
          <cell r="B13" t="str">
            <v>Village</v>
          </cell>
          <cell r="C13" t="str">
            <v>Nadigudem</v>
          </cell>
        </row>
        <row r="14">
          <cell r="A14">
            <v>13</v>
          </cell>
          <cell r="B14" t="str">
            <v>mandal code</v>
          </cell>
          <cell r="D14">
            <v>145</v>
          </cell>
        </row>
        <row r="15">
          <cell r="A15">
            <v>14</v>
          </cell>
          <cell r="B15" t="str">
            <v>Acco proof powder</v>
          </cell>
          <cell r="C15">
            <v>30</v>
          </cell>
          <cell r="D15" t="str">
            <v>per kg</v>
          </cell>
        </row>
        <row r="16">
          <cell r="A16">
            <v>15</v>
          </cell>
          <cell r="B16" t="str">
            <v>Mandal</v>
          </cell>
          <cell r="C16" t="str">
            <v>Kodad</v>
          </cell>
        </row>
        <row r="17">
          <cell r="A17">
            <v>16</v>
          </cell>
          <cell r="B17" t="str">
            <v>Sub-division</v>
          </cell>
          <cell r="C17" t="str">
            <v>Kodad</v>
          </cell>
        </row>
        <row r="18">
          <cell r="A18">
            <v>17</v>
          </cell>
          <cell r="B18" t="str">
            <v>Division</v>
          </cell>
          <cell r="C18" t="str">
            <v>Miryalaguda</v>
          </cell>
        </row>
        <row r="19">
          <cell r="A19">
            <v>18</v>
          </cell>
          <cell r="B19" t="str">
            <v>SO</v>
          </cell>
          <cell r="C19" t="str">
            <v>ae</v>
          </cell>
        </row>
        <row r="20">
          <cell r="A20">
            <v>19</v>
          </cell>
          <cell r="B20" t="str">
            <v>AE</v>
          </cell>
          <cell r="C20" t="str">
            <v>K.Ranadheer Reddy</v>
          </cell>
        </row>
        <row r="21">
          <cell r="A21">
            <v>20</v>
          </cell>
          <cell r="B21" t="str">
            <v>DEE</v>
          </cell>
          <cell r="C21" t="str">
            <v>D.Vijaya Kumar</v>
          </cell>
        </row>
        <row r="22">
          <cell r="A22">
            <v>21</v>
          </cell>
          <cell r="B22" t="str">
            <v>EE</v>
          </cell>
          <cell r="C22" t="str">
            <v>VVRAS Jagannatha Rao</v>
          </cell>
        </row>
      </sheetData>
      <sheetData sheetId="10" refreshError="1">
        <row r="1">
          <cell r="B1" t="str">
            <v>SNO</v>
          </cell>
          <cell r="C1" t="str">
            <v>SSITEMNO</v>
          </cell>
          <cell r="F1" t="str">
            <v>DETAILS</v>
          </cell>
          <cell r="G1" t="str">
            <v>Unit</v>
          </cell>
          <cell r="H1" t="str">
            <v>PER</v>
          </cell>
          <cell r="I1" t="str">
            <v>RATE</v>
          </cell>
        </row>
        <row r="2">
          <cell r="B2">
            <v>1</v>
          </cell>
          <cell r="C2" t="str">
            <v>1ab</v>
          </cell>
          <cell r="F2" t="str">
            <v>1st Class Mason</v>
          </cell>
          <cell r="G2">
            <v>1</v>
          </cell>
          <cell r="H2" t="str">
            <v>each</v>
          </cell>
          <cell r="I2">
            <v>86</v>
          </cell>
        </row>
        <row r="3">
          <cell r="B3">
            <v>26</v>
          </cell>
          <cell r="C3">
            <v>17</v>
          </cell>
          <cell r="F3" t="str">
            <v>Spl.grade Mason</v>
          </cell>
          <cell r="G3">
            <v>1</v>
          </cell>
          <cell r="H3" t="str">
            <v>each</v>
          </cell>
          <cell r="I3">
            <v>0</v>
          </cell>
        </row>
        <row r="4">
          <cell r="B4">
            <v>28</v>
          </cell>
          <cell r="C4" t="str">
            <v>1a</v>
          </cell>
          <cell r="F4" t="str">
            <v>2nd Class Mason</v>
          </cell>
          <cell r="G4">
            <v>1</v>
          </cell>
          <cell r="H4" t="str">
            <v>each</v>
          </cell>
          <cell r="I4">
            <v>75</v>
          </cell>
        </row>
        <row r="5">
          <cell r="B5">
            <v>53</v>
          </cell>
          <cell r="C5">
            <v>2</v>
          </cell>
          <cell r="F5" t="str">
            <v>Man Mazdoor</v>
          </cell>
          <cell r="G5">
            <v>1</v>
          </cell>
          <cell r="H5" t="str">
            <v>each</v>
          </cell>
          <cell r="I5">
            <v>55</v>
          </cell>
        </row>
        <row r="6">
          <cell r="B6">
            <v>54</v>
          </cell>
          <cell r="C6">
            <v>3</v>
          </cell>
          <cell r="F6" t="str">
            <v>Woman Mazdoor</v>
          </cell>
          <cell r="G6">
            <v>1</v>
          </cell>
          <cell r="H6" t="str">
            <v>each</v>
          </cell>
          <cell r="I6">
            <v>55</v>
          </cell>
        </row>
        <row r="7">
          <cell r="B7">
            <v>60</v>
          </cell>
          <cell r="C7" t="str">
            <v>1a</v>
          </cell>
          <cell r="F7" t="str">
            <v>2nd Class Bricks</v>
          </cell>
          <cell r="G7">
            <v>1000</v>
          </cell>
          <cell r="H7" t="str">
            <v>Nos</v>
          </cell>
          <cell r="I7">
            <v>1200</v>
          </cell>
        </row>
        <row r="8">
          <cell r="B8">
            <v>67</v>
          </cell>
          <cell r="C8" t="str">
            <v>2c</v>
          </cell>
          <cell r="F8" t="str">
            <v>RR stone Granite Variety</v>
          </cell>
          <cell r="G8">
            <v>1</v>
          </cell>
          <cell r="H8" t="str">
            <v>cum</v>
          </cell>
          <cell r="I8">
            <v>75</v>
          </cell>
        </row>
        <row r="9">
          <cell r="B9">
            <v>72</v>
          </cell>
          <cell r="C9" t="str">
            <v>3a</v>
          </cell>
          <cell r="F9" t="str">
            <v>CR stone Granite Variety</v>
          </cell>
          <cell r="G9">
            <v>1</v>
          </cell>
          <cell r="H9" t="str">
            <v>cum</v>
          </cell>
          <cell r="I9">
            <v>109</v>
          </cell>
        </row>
        <row r="10">
          <cell r="B10">
            <v>80</v>
          </cell>
          <cell r="F10" t="str">
            <v>6 mm SS</v>
          </cell>
          <cell r="G10">
            <v>1</v>
          </cell>
          <cell r="H10" t="str">
            <v>cum</v>
          </cell>
          <cell r="I10">
            <v>170</v>
          </cell>
        </row>
        <row r="11">
          <cell r="B11">
            <v>81</v>
          </cell>
          <cell r="F11" t="str">
            <v>5 to 7 mm IRC</v>
          </cell>
          <cell r="G11">
            <v>1</v>
          </cell>
          <cell r="H11" t="str">
            <v>cum</v>
          </cell>
          <cell r="I11">
            <v>170</v>
          </cell>
        </row>
        <row r="12">
          <cell r="B12">
            <v>82</v>
          </cell>
          <cell r="F12" t="str">
            <v>10 mm SS</v>
          </cell>
          <cell r="G12">
            <v>1</v>
          </cell>
          <cell r="H12" t="str">
            <v>cum</v>
          </cell>
          <cell r="I12">
            <v>250</v>
          </cell>
        </row>
        <row r="13">
          <cell r="B13">
            <v>83</v>
          </cell>
          <cell r="F13" t="str">
            <v>10 to 11.2 IRC</v>
          </cell>
          <cell r="G13">
            <v>1</v>
          </cell>
          <cell r="H13" t="str">
            <v>cum</v>
          </cell>
          <cell r="I13">
            <v>250</v>
          </cell>
        </row>
        <row r="14">
          <cell r="B14">
            <v>84</v>
          </cell>
          <cell r="F14" t="str">
            <v>12 mm SS</v>
          </cell>
          <cell r="G14">
            <v>1</v>
          </cell>
          <cell r="H14" t="str">
            <v>cum</v>
          </cell>
          <cell r="I14">
            <v>300</v>
          </cell>
        </row>
        <row r="15">
          <cell r="B15">
            <v>85</v>
          </cell>
          <cell r="F15" t="str">
            <v>12 to 14 mm IRC</v>
          </cell>
          <cell r="G15">
            <v>1</v>
          </cell>
          <cell r="H15" t="str">
            <v>cum</v>
          </cell>
          <cell r="I15">
            <v>300</v>
          </cell>
        </row>
        <row r="16">
          <cell r="B16">
            <v>86</v>
          </cell>
          <cell r="F16" t="str">
            <v>20 mm SS</v>
          </cell>
          <cell r="G16">
            <v>1</v>
          </cell>
          <cell r="H16" t="str">
            <v>cum</v>
          </cell>
          <cell r="I16">
            <v>380</v>
          </cell>
        </row>
        <row r="17">
          <cell r="B17">
            <v>87</v>
          </cell>
          <cell r="F17" t="str">
            <v>20 to 22 mm IRC</v>
          </cell>
          <cell r="G17">
            <v>1</v>
          </cell>
          <cell r="H17" t="str">
            <v>cum</v>
          </cell>
          <cell r="I17">
            <v>375</v>
          </cell>
        </row>
        <row r="18">
          <cell r="B18">
            <v>88</v>
          </cell>
          <cell r="F18" t="str">
            <v>25 mm SS</v>
          </cell>
          <cell r="G18">
            <v>1</v>
          </cell>
          <cell r="H18" t="str">
            <v>cum</v>
          </cell>
          <cell r="I18">
            <v>300</v>
          </cell>
        </row>
        <row r="19">
          <cell r="B19">
            <v>89</v>
          </cell>
          <cell r="F19" t="str">
            <v>25 to 27 mm IRC</v>
          </cell>
          <cell r="G19">
            <v>1</v>
          </cell>
          <cell r="H19" t="str">
            <v>cum</v>
          </cell>
          <cell r="I19">
            <v>300</v>
          </cell>
        </row>
        <row r="20">
          <cell r="B20">
            <v>90</v>
          </cell>
          <cell r="F20" t="str">
            <v>40 mm SS</v>
          </cell>
          <cell r="G20">
            <v>1</v>
          </cell>
          <cell r="H20" t="str">
            <v>cum</v>
          </cell>
          <cell r="I20">
            <v>215</v>
          </cell>
        </row>
        <row r="21">
          <cell r="B21">
            <v>91</v>
          </cell>
          <cell r="F21" t="str">
            <v>40 to 45 mm IRC</v>
          </cell>
          <cell r="G21">
            <v>1</v>
          </cell>
          <cell r="H21" t="str">
            <v>cum</v>
          </cell>
          <cell r="I21">
            <v>200</v>
          </cell>
        </row>
        <row r="22">
          <cell r="B22">
            <v>92</v>
          </cell>
          <cell r="F22" t="str">
            <v>50 mm SS</v>
          </cell>
          <cell r="G22">
            <v>1</v>
          </cell>
          <cell r="H22" t="str">
            <v>cum</v>
          </cell>
          <cell r="I22">
            <v>150</v>
          </cell>
        </row>
        <row r="23">
          <cell r="B23">
            <v>93</v>
          </cell>
          <cell r="F23" t="str">
            <v>50 to 55mm IRC</v>
          </cell>
          <cell r="G23">
            <v>1</v>
          </cell>
          <cell r="H23" t="str">
            <v>cum</v>
          </cell>
          <cell r="I23">
            <v>120</v>
          </cell>
        </row>
        <row r="24">
          <cell r="B24">
            <v>94</v>
          </cell>
          <cell r="F24" t="str">
            <v>60 mm SS</v>
          </cell>
          <cell r="G24">
            <v>1</v>
          </cell>
          <cell r="H24" t="str">
            <v>cum</v>
          </cell>
          <cell r="I24">
            <v>150</v>
          </cell>
        </row>
        <row r="25">
          <cell r="B25">
            <v>95</v>
          </cell>
          <cell r="F25" t="str">
            <v>60 to 63 mm IRC</v>
          </cell>
          <cell r="G25">
            <v>1</v>
          </cell>
          <cell r="H25" t="str">
            <v>cum</v>
          </cell>
          <cell r="I25">
            <v>110</v>
          </cell>
        </row>
        <row r="26">
          <cell r="B26">
            <v>96</v>
          </cell>
          <cell r="F26" t="str">
            <v>65 mm SS</v>
          </cell>
          <cell r="G26">
            <v>1</v>
          </cell>
          <cell r="H26" t="str">
            <v>cum</v>
          </cell>
          <cell r="I26">
            <v>150</v>
          </cell>
        </row>
        <row r="27">
          <cell r="B27">
            <v>97</v>
          </cell>
          <cell r="F27" t="str">
            <v>65 mm IRC</v>
          </cell>
          <cell r="G27">
            <v>1</v>
          </cell>
          <cell r="H27" t="str">
            <v>cum</v>
          </cell>
          <cell r="I27">
            <v>120</v>
          </cell>
        </row>
        <row r="28">
          <cell r="B28">
            <v>98</v>
          </cell>
          <cell r="F28" t="str">
            <v>75 mm SS</v>
          </cell>
          <cell r="G28">
            <v>1</v>
          </cell>
          <cell r="H28" t="str">
            <v>cum</v>
          </cell>
          <cell r="I28">
            <v>95</v>
          </cell>
        </row>
        <row r="29">
          <cell r="B29">
            <v>99</v>
          </cell>
          <cell r="F29" t="str">
            <v>75 mm IRC</v>
          </cell>
          <cell r="G29">
            <v>1</v>
          </cell>
          <cell r="H29" t="str">
            <v>cum</v>
          </cell>
          <cell r="I29">
            <v>95</v>
          </cell>
        </row>
        <row r="30">
          <cell r="B30">
            <v>100</v>
          </cell>
          <cell r="F30" t="str">
            <v>Blasting</v>
          </cell>
          <cell r="G30">
            <v>1</v>
          </cell>
          <cell r="H30" t="str">
            <v>cum</v>
          </cell>
          <cell r="I30">
            <v>40</v>
          </cell>
        </row>
        <row r="31">
          <cell r="B31">
            <v>101</v>
          </cell>
          <cell r="F31" t="str">
            <v>Metal Crushing</v>
          </cell>
          <cell r="G31">
            <v>1</v>
          </cell>
          <cell r="H31" t="str">
            <v>cum</v>
          </cell>
          <cell r="I31">
            <v>0.25</v>
          </cell>
        </row>
        <row r="32">
          <cell r="B32">
            <v>127</v>
          </cell>
          <cell r="C32">
            <v>9</v>
          </cell>
          <cell r="F32" t="str">
            <v>Gravel</v>
          </cell>
          <cell r="G32">
            <v>1</v>
          </cell>
          <cell r="H32" t="str">
            <v>cum</v>
          </cell>
          <cell r="I32">
            <v>25</v>
          </cell>
        </row>
        <row r="33">
          <cell r="B33">
            <v>128</v>
          </cell>
          <cell r="F33" t="str">
            <v>Quarry rubbish</v>
          </cell>
          <cell r="G33">
            <v>1</v>
          </cell>
          <cell r="H33" t="str">
            <v>cum</v>
          </cell>
          <cell r="I33">
            <v>11</v>
          </cell>
        </row>
        <row r="34">
          <cell r="B34">
            <v>129</v>
          </cell>
          <cell r="F34" t="str">
            <v>Sand for Mortar, Seal coat</v>
          </cell>
          <cell r="G34">
            <v>1</v>
          </cell>
          <cell r="H34" t="str">
            <v>cum</v>
          </cell>
          <cell r="I34">
            <v>50</v>
          </cell>
        </row>
        <row r="35">
          <cell r="B35">
            <v>130</v>
          </cell>
          <cell r="F35" t="str">
            <v>Sand for Filling, Blindage</v>
          </cell>
          <cell r="G35">
            <v>1</v>
          </cell>
          <cell r="H35" t="str">
            <v>cum</v>
          </cell>
          <cell r="I35">
            <v>20</v>
          </cell>
        </row>
        <row r="36">
          <cell r="B36">
            <v>133</v>
          </cell>
          <cell r="C36">
            <v>15</v>
          </cell>
          <cell r="F36" t="str">
            <v>40 mm thick 0.762 m x.457 m</v>
          </cell>
          <cell r="G36">
            <v>1</v>
          </cell>
          <cell r="H36" t="str">
            <v>sqm</v>
          </cell>
          <cell r="I36">
            <v>70</v>
          </cell>
        </row>
        <row r="37">
          <cell r="B37">
            <v>134</v>
          </cell>
          <cell r="C37">
            <v>16</v>
          </cell>
          <cell r="F37" t="str">
            <v>50 mm thick 0.762 m x.457 m</v>
          </cell>
          <cell r="G37">
            <v>1</v>
          </cell>
          <cell r="H37" t="str">
            <v>sqm</v>
          </cell>
          <cell r="I37">
            <v>80</v>
          </cell>
        </row>
        <row r="38">
          <cell r="B38">
            <v>136</v>
          </cell>
          <cell r="F38" t="str">
            <v>25.4 mm thick White</v>
          </cell>
          <cell r="G38">
            <v>10</v>
          </cell>
          <cell r="H38" t="str">
            <v>sqm</v>
          </cell>
          <cell r="I38">
            <v>550</v>
          </cell>
        </row>
        <row r="39">
          <cell r="B39">
            <v>137</v>
          </cell>
          <cell r="F39" t="str">
            <v>25.4 mm thick Blue</v>
          </cell>
          <cell r="G39">
            <v>10</v>
          </cell>
          <cell r="H39" t="str">
            <v>sqm</v>
          </cell>
          <cell r="I39">
            <v>600</v>
          </cell>
        </row>
        <row r="40">
          <cell r="B40">
            <v>138</v>
          </cell>
          <cell r="F40" t="str">
            <v>25.4 mm thick White</v>
          </cell>
          <cell r="G40">
            <v>10</v>
          </cell>
          <cell r="H40" t="str">
            <v>sqm</v>
          </cell>
          <cell r="I40">
            <v>600</v>
          </cell>
        </row>
        <row r="41">
          <cell r="B41">
            <v>139</v>
          </cell>
          <cell r="F41" t="str">
            <v>25.4 mm thick Blue</v>
          </cell>
          <cell r="G41">
            <v>10</v>
          </cell>
          <cell r="H41" t="str">
            <v>sqm</v>
          </cell>
          <cell r="I41">
            <v>700</v>
          </cell>
        </row>
        <row r="42">
          <cell r="B42">
            <v>140</v>
          </cell>
          <cell r="F42" t="str">
            <v>25.4 mm thick White  0.457mx0.457 m</v>
          </cell>
          <cell r="G42">
            <v>10</v>
          </cell>
          <cell r="H42" t="str">
            <v>sqm</v>
          </cell>
          <cell r="I42">
            <v>1000</v>
          </cell>
        </row>
        <row r="43">
          <cell r="B43">
            <v>141</v>
          </cell>
          <cell r="F43" t="str">
            <v>25.4 mm thick Blue  0.457mx0.457 m</v>
          </cell>
          <cell r="G43">
            <v>10</v>
          </cell>
          <cell r="H43" t="str">
            <v>sqm</v>
          </cell>
          <cell r="I43">
            <v>1150</v>
          </cell>
        </row>
        <row r="44">
          <cell r="B44">
            <v>142</v>
          </cell>
          <cell r="C44">
            <v>20</v>
          </cell>
          <cell r="F44" t="str">
            <v>25.4 mm thick   0.457mx0.457 m</v>
          </cell>
          <cell r="G44">
            <v>10</v>
          </cell>
          <cell r="H44" t="str">
            <v>sqm</v>
          </cell>
          <cell r="I44">
            <v>900</v>
          </cell>
        </row>
        <row r="45">
          <cell r="B45">
            <v>143</v>
          </cell>
          <cell r="C45">
            <v>21</v>
          </cell>
          <cell r="F45" t="str">
            <v>25.4 mm thick 0.254mx0.254 m White</v>
          </cell>
          <cell r="G45">
            <v>10</v>
          </cell>
          <cell r="H45" t="str">
            <v>sqm</v>
          </cell>
          <cell r="I45">
            <v>2700</v>
          </cell>
        </row>
        <row r="46">
          <cell r="B46">
            <v>168</v>
          </cell>
          <cell r="F46" t="str">
            <v>Cement Mortar</v>
          </cell>
          <cell r="G46">
            <v>1</v>
          </cell>
          <cell r="H46" t="str">
            <v>cum</v>
          </cell>
          <cell r="I46">
            <v>15</v>
          </cell>
        </row>
        <row r="47">
          <cell r="B47">
            <v>169</v>
          </cell>
          <cell r="F47" t="str">
            <v>By Machine</v>
          </cell>
          <cell r="G47">
            <v>1</v>
          </cell>
          <cell r="H47" t="str">
            <v>cum</v>
          </cell>
          <cell r="I47">
            <v>25</v>
          </cell>
        </row>
        <row r="48">
          <cell r="B48">
            <v>175</v>
          </cell>
          <cell r="F48" t="str">
            <v>White Cement</v>
          </cell>
          <cell r="G48">
            <v>1</v>
          </cell>
          <cell r="H48" t="str">
            <v>kg</v>
          </cell>
          <cell r="I48">
            <v>9</v>
          </cell>
        </row>
        <row r="49">
          <cell r="B49">
            <v>176</v>
          </cell>
          <cell r="F49" t="str">
            <v xml:space="preserve">Scantling below 2m </v>
          </cell>
          <cell r="G49">
            <v>1</v>
          </cell>
          <cell r="H49" t="str">
            <v>cum</v>
          </cell>
          <cell r="I49">
            <v>50000</v>
          </cell>
        </row>
        <row r="50">
          <cell r="B50">
            <v>177</v>
          </cell>
          <cell r="F50" t="str">
            <v xml:space="preserve">Scantling above 2m </v>
          </cell>
          <cell r="G50">
            <v>1</v>
          </cell>
          <cell r="H50" t="str">
            <v>cum</v>
          </cell>
          <cell r="I50">
            <v>52000</v>
          </cell>
        </row>
        <row r="51">
          <cell r="B51">
            <v>178</v>
          </cell>
          <cell r="F51" t="str">
            <v>Planks of all sizes</v>
          </cell>
          <cell r="G51">
            <v>1</v>
          </cell>
          <cell r="H51" t="str">
            <v>cum</v>
          </cell>
          <cell r="I51">
            <v>55000</v>
          </cell>
        </row>
        <row r="52">
          <cell r="B52">
            <v>176</v>
          </cell>
          <cell r="F52" t="str">
            <v xml:space="preserve">Scantling below 2m </v>
          </cell>
          <cell r="G52">
            <v>1</v>
          </cell>
          <cell r="H52" t="str">
            <v>cum</v>
          </cell>
          <cell r="I52">
            <v>40000</v>
          </cell>
        </row>
        <row r="53">
          <cell r="B53">
            <v>177</v>
          </cell>
          <cell r="F53" t="str">
            <v xml:space="preserve">Scantling above 2m </v>
          </cell>
          <cell r="G53">
            <v>1</v>
          </cell>
          <cell r="H53" t="str">
            <v>cum</v>
          </cell>
          <cell r="I53">
            <v>42000</v>
          </cell>
        </row>
        <row r="54">
          <cell r="B54">
            <v>178</v>
          </cell>
          <cell r="F54" t="str">
            <v>Planks of all sizes</v>
          </cell>
          <cell r="G54">
            <v>1</v>
          </cell>
          <cell r="H54" t="str">
            <v>cum</v>
          </cell>
          <cell r="I54">
            <v>45000</v>
          </cell>
        </row>
        <row r="55">
          <cell r="B55">
            <v>187</v>
          </cell>
          <cell r="F55" t="str">
            <v>Steel fabrication</v>
          </cell>
          <cell r="G55">
            <v>1</v>
          </cell>
          <cell r="H55" t="str">
            <v>kg</v>
          </cell>
          <cell r="I55">
            <v>3.25</v>
          </cell>
        </row>
        <row r="56">
          <cell r="B56">
            <v>234</v>
          </cell>
          <cell r="F56" t="str">
            <v>25 mm thick</v>
          </cell>
          <cell r="G56">
            <v>1</v>
          </cell>
          <cell r="H56" t="str">
            <v>sqm</v>
          </cell>
          <cell r="I56">
            <v>80</v>
          </cell>
        </row>
        <row r="57">
          <cell r="B57">
            <v>235</v>
          </cell>
          <cell r="F57" t="str">
            <v>40 mm thick</v>
          </cell>
          <cell r="G57">
            <v>1</v>
          </cell>
          <cell r="H57" t="str">
            <v>sqm</v>
          </cell>
          <cell r="I57">
            <v>105</v>
          </cell>
        </row>
        <row r="58">
          <cell r="B58">
            <v>236</v>
          </cell>
          <cell r="F58" t="str">
            <v>50 mm thick</v>
          </cell>
          <cell r="G58">
            <v>1</v>
          </cell>
          <cell r="H58" t="str">
            <v>sqm</v>
          </cell>
          <cell r="I58">
            <v>140</v>
          </cell>
        </row>
        <row r="59">
          <cell r="B59">
            <v>239</v>
          </cell>
          <cell r="F59" t="str">
            <v>Dry powder Distemper</v>
          </cell>
          <cell r="G59">
            <v>1</v>
          </cell>
          <cell r="H59" t="str">
            <v>kg</v>
          </cell>
          <cell r="I59">
            <v>20</v>
          </cell>
        </row>
        <row r="60">
          <cell r="B60">
            <v>240</v>
          </cell>
          <cell r="F60" t="str">
            <v>Oil bound washable Distemper</v>
          </cell>
          <cell r="G60">
            <v>1</v>
          </cell>
          <cell r="H60" t="str">
            <v>kg</v>
          </cell>
          <cell r="I60">
            <v>60</v>
          </cell>
        </row>
        <row r="61">
          <cell r="B61">
            <v>245</v>
          </cell>
          <cell r="F61" t="str">
            <v>Alluminium paint 1st grade</v>
          </cell>
          <cell r="G61">
            <v>1</v>
          </cell>
          <cell r="H61" t="str">
            <v>litre</v>
          </cell>
          <cell r="I61">
            <v>176</v>
          </cell>
        </row>
        <row r="62">
          <cell r="B62">
            <v>246</v>
          </cell>
          <cell r="F62" t="str">
            <v>Anti corrosive bitument pain (Black) grade -1</v>
          </cell>
          <cell r="G62">
            <v>1</v>
          </cell>
          <cell r="H62" t="str">
            <v>litre</v>
          </cell>
          <cell r="I62">
            <v>250</v>
          </cell>
        </row>
        <row r="63">
          <cell r="B63">
            <v>247</v>
          </cell>
          <cell r="F63" t="str">
            <v>Red oxide Primer Paint grade-I</v>
          </cell>
          <cell r="G63">
            <v>1</v>
          </cell>
          <cell r="H63" t="str">
            <v>litre</v>
          </cell>
          <cell r="I63">
            <v>55</v>
          </cell>
        </row>
        <row r="64">
          <cell r="B64">
            <v>248</v>
          </cell>
          <cell r="F64" t="str">
            <v>Red oxide Primer Paint grade-II</v>
          </cell>
          <cell r="G64">
            <v>1</v>
          </cell>
          <cell r="H64" t="str">
            <v>litre</v>
          </cell>
          <cell r="I64">
            <v>45</v>
          </cell>
        </row>
        <row r="65">
          <cell r="B65">
            <v>249</v>
          </cell>
          <cell r="F65" t="str">
            <v>Synthetic enamel paints in all shades grade-I</v>
          </cell>
          <cell r="G65">
            <v>1</v>
          </cell>
          <cell r="H65" t="str">
            <v>litre</v>
          </cell>
          <cell r="I65">
            <v>130</v>
          </cell>
        </row>
        <row r="66">
          <cell r="B66">
            <v>250</v>
          </cell>
          <cell r="F66" t="str">
            <v>Synthetic enamel paints in all shades grade-II</v>
          </cell>
          <cell r="G66">
            <v>1</v>
          </cell>
          <cell r="H66" t="str">
            <v>litre</v>
          </cell>
          <cell r="I66">
            <v>95</v>
          </cell>
        </row>
        <row r="67">
          <cell r="B67">
            <v>251</v>
          </cell>
          <cell r="F67" t="str">
            <v>Plastic emultion paint grade-I</v>
          </cell>
          <cell r="G67">
            <v>1</v>
          </cell>
          <cell r="H67" t="str">
            <v>litre</v>
          </cell>
          <cell r="I67">
            <v>200</v>
          </cell>
        </row>
        <row r="68">
          <cell r="B68">
            <v>252</v>
          </cell>
          <cell r="C68">
            <v>63</v>
          </cell>
          <cell r="F68" t="str">
            <v>Oil Bound Distemper</v>
          </cell>
          <cell r="G68">
            <v>1</v>
          </cell>
          <cell r="H68" t="str">
            <v>kg</v>
          </cell>
          <cell r="I68">
            <v>40</v>
          </cell>
        </row>
        <row r="69">
          <cell r="B69">
            <v>253</v>
          </cell>
          <cell r="C69">
            <v>64</v>
          </cell>
          <cell r="F69" t="str">
            <v>Water proof cement paint of Superior Quality</v>
          </cell>
          <cell r="G69">
            <v>1</v>
          </cell>
          <cell r="H69" t="str">
            <v>kg</v>
          </cell>
          <cell r="I69">
            <v>30</v>
          </cell>
        </row>
        <row r="70">
          <cell r="B70">
            <v>254</v>
          </cell>
          <cell r="C70">
            <v>65</v>
          </cell>
          <cell r="F70" t="str">
            <v>White lead</v>
          </cell>
          <cell r="G70">
            <v>1</v>
          </cell>
          <cell r="H70" t="str">
            <v>kg</v>
          </cell>
          <cell r="I70">
            <v>50</v>
          </cell>
        </row>
        <row r="71">
          <cell r="B71">
            <v>255</v>
          </cell>
          <cell r="C71">
            <v>66</v>
          </cell>
          <cell r="F71" t="str">
            <v>Marble powder</v>
          </cell>
          <cell r="G71">
            <v>1</v>
          </cell>
          <cell r="H71" t="str">
            <v>kg</v>
          </cell>
          <cell r="I71">
            <v>12.5</v>
          </cell>
        </row>
        <row r="72">
          <cell r="B72">
            <v>256</v>
          </cell>
          <cell r="C72">
            <v>67</v>
          </cell>
          <cell r="F72" t="str">
            <v>Cement Primer grade-I</v>
          </cell>
          <cell r="G72">
            <v>1</v>
          </cell>
          <cell r="H72" t="str">
            <v>kg</v>
          </cell>
          <cell r="I72">
            <v>65</v>
          </cell>
        </row>
        <row r="73">
          <cell r="B73">
            <v>257</v>
          </cell>
          <cell r="F73" t="str">
            <v>Cement Primer grade-II</v>
          </cell>
          <cell r="G73">
            <v>1</v>
          </cell>
          <cell r="H73" t="str">
            <v>kg</v>
          </cell>
          <cell r="I73">
            <v>50</v>
          </cell>
        </row>
        <row r="74">
          <cell r="B74">
            <v>274</v>
          </cell>
          <cell r="D74" t="str">
            <v>b</v>
          </cell>
          <cell r="F74" t="str">
            <v>Fevicol</v>
          </cell>
          <cell r="G74">
            <v>1</v>
          </cell>
          <cell r="H74" t="str">
            <v>kg</v>
          </cell>
          <cell r="I74">
            <v>100</v>
          </cell>
        </row>
        <row r="75">
          <cell r="B75">
            <v>352</v>
          </cell>
          <cell r="D75" t="str">
            <v>a</v>
          </cell>
          <cell r="F75" t="str">
            <v>Clearing heavy jungle</v>
          </cell>
          <cell r="G75">
            <v>10</v>
          </cell>
          <cell r="H75" t="str">
            <v>sqm</v>
          </cell>
          <cell r="I75">
            <v>6</v>
          </cell>
        </row>
        <row r="76">
          <cell r="B76">
            <v>353</v>
          </cell>
          <cell r="D76" t="str">
            <v>b</v>
          </cell>
          <cell r="F76" t="str">
            <v>Clearing Light jungle</v>
          </cell>
          <cell r="G76">
            <v>10</v>
          </cell>
          <cell r="H76" t="str">
            <v>sqm</v>
          </cell>
          <cell r="I76">
            <v>5</v>
          </cell>
        </row>
        <row r="77">
          <cell r="B77">
            <v>354</v>
          </cell>
          <cell r="D77" t="str">
            <v>c</v>
          </cell>
          <cell r="F77" t="str">
            <v>Clearing Scrub jungle</v>
          </cell>
          <cell r="G77">
            <v>10</v>
          </cell>
          <cell r="H77" t="str">
            <v>sqm</v>
          </cell>
          <cell r="I77">
            <v>3</v>
          </cell>
        </row>
        <row r="78">
          <cell r="B78">
            <v>355</v>
          </cell>
          <cell r="D78" t="str">
            <v>d</v>
          </cell>
          <cell r="F78" t="str">
            <v xml:space="preserve">Cleaing Julie flora </v>
          </cell>
          <cell r="G78">
            <v>10</v>
          </cell>
          <cell r="H78" t="str">
            <v>sqm</v>
          </cell>
          <cell r="I78">
            <v>14</v>
          </cell>
        </row>
        <row r="79">
          <cell r="B79">
            <v>408</v>
          </cell>
          <cell r="D79" t="str">
            <v>a</v>
          </cell>
          <cell r="F79" t="str">
            <v>Loamy &amp; Clay soils like BC soils, Red earth &amp; OG SS 302 &amp; 303</v>
          </cell>
          <cell r="G79">
            <v>10</v>
          </cell>
          <cell r="H79" t="str">
            <v>cum</v>
          </cell>
          <cell r="I79">
            <v>235</v>
          </cell>
        </row>
        <row r="80">
          <cell r="B80">
            <v>409</v>
          </cell>
          <cell r="F80" t="str">
            <v>Loamy &amp; Clay soils like BC soils, Red earth &amp; OG SS 301</v>
          </cell>
          <cell r="G80">
            <v>10</v>
          </cell>
          <cell r="H80" t="str">
            <v>cum</v>
          </cell>
          <cell r="I80">
            <v>215</v>
          </cell>
        </row>
        <row r="81">
          <cell r="B81">
            <v>412</v>
          </cell>
          <cell r="F81" t="str">
            <v>Hard Gravelly Soils SS 302 &amp; 303</v>
          </cell>
          <cell r="G81">
            <v>10</v>
          </cell>
          <cell r="H81" t="str">
            <v>cum</v>
          </cell>
          <cell r="I81">
            <v>250</v>
          </cell>
        </row>
        <row r="82">
          <cell r="B82">
            <v>413</v>
          </cell>
          <cell r="F82" t="str">
            <v>Hard Gravelly Soils SS 301</v>
          </cell>
          <cell r="G82">
            <v>10</v>
          </cell>
          <cell r="H82" t="str">
            <v>cum</v>
          </cell>
          <cell r="I82">
            <v>230</v>
          </cell>
        </row>
        <row r="83">
          <cell r="B83">
            <v>459</v>
          </cell>
          <cell r="C83">
            <v>35</v>
          </cell>
          <cell r="F83" t="str">
            <v>Vibrating Concrete</v>
          </cell>
          <cell r="G83">
            <v>1</v>
          </cell>
          <cell r="H83" t="str">
            <v>cum</v>
          </cell>
          <cell r="I83">
            <v>22.4</v>
          </cell>
        </row>
        <row r="84">
          <cell r="B84">
            <v>460</v>
          </cell>
          <cell r="C84">
            <v>36</v>
          </cell>
          <cell r="F84" t="str">
            <v>Machine mixing Concrete</v>
          </cell>
          <cell r="G84">
            <v>1</v>
          </cell>
          <cell r="H84" t="str">
            <v>cum</v>
          </cell>
          <cell r="I84">
            <v>21.8</v>
          </cell>
        </row>
        <row r="85">
          <cell r="B85">
            <v>461</v>
          </cell>
          <cell r="C85">
            <v>37</v>
          </cell>
          <cell r="F85" t="str">
            <v>Power for Mixer</v>
          </cell>
          <cell r="G85">
            <v>1</v>
          </cell>
          <cell r="H85" t="str">
            <v>cum</v>
          </cell>
          <cell r="I85">
            <v>14.5</v>
          </cell>
        </row>
        <row r="86">
          <cell r="B86">
            <v>495</v>
          </cell>
          <cell r="C86">
            <v>40</v>
          </cell>
          <cell r="D86" t="str">
            <v>a</v>
          </cell>
          <cell r="F86" t="str">
            <v>First Floor</v>
          </cell>
          <cell r="G86">
            <v>1</v>
          </cell>
          <cell r="H86" t="str">
            <v>cum</v>
          </cell>
          <cell r="I86">
            <v>22</v>
          </cell>
        </row>
        <row r="87">
          <cell r="B87">
            <v>496</v>
          </cell>
          <cell r="D87" t="str">
            <v>b</v>
          </cell>
          <cell r="F87" t="str">
            <v>Second Floor</v>
          </cell>
          <cell r="G87">
            <v>1</v>
          </cell>
          <cell r="H87" t="str">
            <v>cum</v>
          </cell>
          <cell r="I87">
            <v>27</v>
          </cell>
        </row>
        <row r="88">
          <cell r="B88">
            <v>497</v>
          </cell>
          <cell r="D88" t="str">
            <v>c</v>
          </cell>
          <cell r="F88" t="str">
            <v>Third Floor</v>
          </cell>
          <cell r="G88">
            <v>1</v>
          </cell>
          <cell r="H88" t="str">
            <v>cum</v>
          </cell>
          <cell r="I88">
            <v>37</v>
          </cell>
        </row>
        <row r="89">
          <cell r="B89">
            <v>498</v>
          </cell>
          <cell r="D89" t="str">
            <v>d</v>
          </cell>
          <cell r="F89" t="str">
            <v>Each Additional Floor</v>
          </cell>
          <cell r="G89">
            <v>1</v>
          </cell>
          <cell r="H89" t="str">
            <v>cum</v>
          </cell>
          <cell r="I89">
            <v>16</v>
          </cell>
        </row>
        <row r="90">
          <cell r="B90">
            <v>499</v>
          </cell>
          <cell r="D90" t="str">
            <v>a</v>
          </cell>
          <cell r="F90" t="str">
            <v>1st &amp; 2nd Floor</v>
          </cell>
          <cell r="G90">
            <v>10</v>
          </cell>
          <cell r="H90" t="str">
            <v>sqm</v>
          </cell>
          <cell r="I90">
            <v>25</v>
          </cell>
        </row>
        <row r="91">
          <cell r="B91">
            <v>500</v>
          </cell>
          <cell r="D91" t="str">
            <v>b</v>
          </cell>
          <cell r="F91" t="str">
            <v>2nd &amp; 3rd Floor</v>
          </cell>
          <cell r="G91">
            <v>10</v>
          </cell>
          <cell r="H91" t="str">
            <v>sqm</v>
          </cell>
          <cell r="I91">
            <v>50</v>
          </cell>
        </row>
        <row r="92">
          <cell r="B92">
            <v>501</v>
          </cell>
          <cell r="D92" t="str">
            <v>c</v>
          </cell>
          <cell r="F92" t="str">
            <v>3rd &amp; 4th Floor</v>
          </cell>
          <cell r="G92">
            <v>10</v>
          </cell>
          <cell r="H92" t="str">
            <v>sqm</v>
          </cell>
          <cell r="I92">
            <v>75</v>
          </cell>
        </row>
        <row r="93">
          <cell r="B93">
            <v>502</v>
          </cell>
          <cell r="D93" t="str">
            <v>d</v>
          </cell>
          <cell r="F93" t="str">
            <v>Each Additional Floor</v>
          </cell>
          <cell r="G93">
            <v>10</v>
          </cell>
          <cell r="H93" t="str">
            <v>sqm</v>
          </cell>
          <cell r="I93">
            <v>18</v>
          </cell>
        </row>
        <row r="94">
          <cell r="B94">
            <v>503</v>
          </cell>
          <cell r="D94" t="str">
            <v>a</v>
          </cell>
          <cell r="F94" t="str">
            <v>upto 150 mm depth</v>
          </cell>
          <cell r="G94">
            <v>10</v>
          </cell>
          <cell r="H94" t="str">
            <v>sqm</v>
          </cell>
          <cell r="I94">
            <v>525</v>
          </cell>
        </row>
        <row r="95">
          <cell r="B95">
            <v>504</v>
          </cell>
          <cell r="D95" t="str">
            <v>b</v>
          </cell>
          <cell r="F95" t="str">
            <v>above 150 mm depth and upto 300 mm depth</v>
          </cell>
          <cell r="G95">
            <v>10</v>
          </cell>
          <cell r="H95" t="str">
            <v>sqm</v>
          </cell>
          <cell r="I95">
            <v>850</v>
          </cell>
        </row>
        <row r="96">
          <cell r="B96">
            <v>510</v>
          </cell>
          <cell r="D96" t="str">
            <v>g</v>
          </cell>
          <cell r="E96" t="str">
            <v xml:space="preserve">i </v>
          </cell>
          <cell r="F96" t="str">
            <v>0.60 m width</v>
          </cell>
          <cell r="G96">
            <v>1</v>
          </cell>
          <cell r="H96" t="str">
            <v>rmt</v>
          </cell>
          <cell r="I96">
            <v>25</v>
          </cell>
        </row>
        <row r="97">
          <cell r="B97">
            <v>511</v>
          </cell>
          <cell r="D97" t="str">
            <v>g</v>
          </cell>
          <cell r="E97" t="str">
            <v>ii</v>
          </cell>
          <cell r="F97" t="str">
            <v>0.80 m width</v>
          </cell>
          <cell r="G97">
            <v>1</v>
          </cell>
          <cell r="H97" t="str">
            <v>rmt</v>
          </cell>
          <cell r="I97">
            <v>30</v>
          </cell>
        </row>
        <row r="98">
          <cell r="B98">
            <v>512</v>
          </cell>
          <cell r="D98" t="str">
            <v>g</v>
          </cell>
          <cell r="E98" t="str">
            <v>iii</v>
          </cell>
          <cell r="F98" t="str">
            <v>1.00 m width</v>
          </cell>
          <cell r="G98">
            <v>1</v>
          </cell>
          <cell r="H98" t="str">
            <v>rmt</v>
          </cell>
          <cell r="I98">
            <v>35</v>
          </cell>
        </row>
        <row r="99">
          <cell r="B99">
            <v>513</v>
          </cell>
          <cell r="D99" t="str">
            <v>h</v>
          </cell>
          <cell r="F99" t="str">
            <v>T.Beams</v>
          </cell>
          <cell r="G99">
            <v>1</v>
          </cell>
          <cell r="H99" t="str">
            <v>cum</v>
          </cell>
          <cell r="I99">
            <v>650</v>
          </cell>
        </row>
        <row r="100">
          <cell r="B100">
            <v>514</v>
          </cell>
          <cell r="F100" t="str">
            <v>Columns, Rectangular beams, L.Beams</v>
          </cell>
          <cell r="G100">
            <v>1</v>
          </cell>
          <cell r="H100" t="str">
            <v>cum</v>
          </cell>
          <cell r="I100">
            <v>550</v>
          </cell>
        </row>
        <row r="101">
          <cell r="B101">
            <v>515</v>
          </cell>
          <cell r="F101" t="str">
            <v>Templates, Bed blocks,Footings</v>
          </cell>
          <cell r="G101">
            <v>1</v>
          </cell>
          <cell r="H101" t="str">
            <v>cum</v>
          </cell>
          <cell r="I101">
            <v>330</v>
          </cell>
        </row>
        <row r="102">
          <cell r="B102">
            <v>518</v>
          </cell>
          <cell r="F102" t="str">
            <v>Lintels, Plinth Beams</v>
          </cell>
          <cell r="G102">
            <v>1</v>
          </cell>
          <cell r="H102" t="str">
            <v>cum</v>
          </cell>
          <cell r="I102">
            <v>450</v>
          </cell>
        </row>
        <row r="103">
          <cell r="B103">
            <v>519</v>
          </cell>
          <cell r="F103" t="str">
            <v>Slabs above 300 mm depth</v>
          </cell>
          <cell r="G103">
            <v>1</v>
          </cell>
          <cell r="H103" t="str">
            <v>cum</v>
          </cell>
          <cell r="I103">
            <v>520</v>
          </cell>
        </row>
        <row r="104">
          <cell r="B104">
            <v>521</v>
          </cell>
          <cell r="D104" t="str">
            <v>a</v>
          </cell>
          <cell r="F104" t="str">
            <v>For mass concrete Piers, Abutments and steining well curb well caps etc.,</v>
          </cell>
          <cell r="G104">
            <v>1</v>
          </cell>
          <cell r="H104" t="str">
            <v>cum</v>
          </cell>
          <cell r="I104">
            <v>380</v>
          </cell>
        </row>
        <row r="105">
          <cell r="B105">
            <v>522</v>
          </cell>
          <cell r="F105" t="str">
            <v>For RCC Piers, Abutments, Wings, Well steining weel curbs, well Caps etc.,</v>
          </cell>
          <cell r="G105">
            <v>1</v>
          </cell>
          <cell r="H105" t="str">
            <v>cum</v>
          </cell>
          <cell r="I105">
            <v>500</v>
          </cell>
        </row>
        <row r="106">
          <cell r="B106">
            <v>523</v>
          </cell>
          <cell r="F106" t="str">
            <v>For RCC Deck Slabs</v>
          </cell>
          <cell r="G106">
            <v>1</v>
          </cell>
          <cell r="H106" t="str">
            <v>cum</v>
          </cell>
          <cell r="I106">
            <v>950</v>
          </cell>
        </row>
        <row r="107">
          <cell r="B107">
            <v>524</v>
          </cell>
          <cell r="F107" t="str">
            <v>For RCC beams</v>
          </cell>
          <cell r="G107">
            <v>1</v>
          </cell>
          <cell r="H107" t="str">
            <v>cum</v>
          </cell>
          <cell r="I107">
            <v>1150</v>
          </cell>
        </row>
        <row r="108">
          <cell r="B108">
            <v>525</v>
          </cell>
          <cell r="F108" t="str">
            <v>RCC hand rails</v>
          </cell>
          <cell r="G108">
            <v>1</v>
          </cell>
          <cell r="H108" t="str">
            <v>cum</v>
          </cell>
          <cell r="I108">
            <v>1250</v>
          </cell>
        </row>
        <row r="109">
          <cell r="B109">
            <v>526</v>
          </cell>
          <cell r="F109" t="str">
            <v>CC pavements, Wearing Coats, approach slabs guide stone JM stone etc.</v>
          </cell>
          <cell r="G109">
            <v>1</v>
          </cell>
          <cell r="H109" t="str">
            <v>cum</v>
          </cell>
          <cell r="I109">
            <v>95</v>
          </cell>
        </row>
        <row r="110">
          <cell r="B110">
            <v>555</v>
          </cell>
          <cell r="D110" t="str">
            <v>a</v>
          </cell>
          <cell r="F110" t="str">
            <v>250 mm dia</v>
          </cell>
          <cell r="G110">
            <v>1</v>
          </cell>
          <cell r="H110" t="str">
            <v>rmt</v>
          </cell>
          <cell r="I110">
            <v>8</v>
          </cell>
        </row>
        <row r="111">
          <cell r="B111">
            <v>556</v>
          </cell>
          <cell r="D111" t="str">
            <v>b</v>
          </cell>
          <cell r="F111" t="str">
            <v>300 mm dia</v>
          </cell>
          <cell r="G111">
            <v>1</v>
          </cell>
          <cell r="H111" t="str">
            <v>rmt</v>
          </cell>
          <cell r="I111">
            <v>11</v>
          </cell>
        </row>
        <row r="112">
          <cell r="B112">
            <v>557</v>
          </cell>
          <cell r="D112" t="str">
            <v>c</v>
          </cell>
          <cell r="F112" t="str">
            <v>450 mm dia</v>
          </cell>
          <cell r="G112">
            <v>1</v>
          </cell>
          <cell r="H112" t="str">
            <v>rmt</v>
          </cell>
          <cell r="I112">
            <v>15</v>
          </cell>
        </row>
        <row r="113">
          <cell r="B113">
            <v>558</v>
          </cell>
          <cell r="D113" t="str">
            <v>d</v>
          </cell>
          <cell r="F113" t="str">
            <v>600 mm dia</v>
          </cell>
          <cell r="G113">
            <v>1</v>
          </cell>
          <cell r="H113" t="str">
            <v>rmt</v>
          </cell>
          <cell r="I113">
            <v>25</v>
          </cell>
        </row>
        <row r="114">
          <cell r="B114">
            <v>559</v>
          </cell>
          <cell r="D114" t="str">
            <v>e</v>
          </cell>
          <cell r="F114" t="str">
            <v>750 mm dia</v>
          </cell>
          <cell r="G114">
            <v>1</v>
          </cell>
          <cell r="H114" t="str">
            <v>rmt</v>
          </cell>
          <cell r="I114">
            <v>30</v>
          </cell>
        </row>
        <row r="115">
          <cell r="B115">
            <v>560</v>
          </cell>
          <cell r="D115" t="str">
            <v>f</v>
          </cell>
          <cell r="F115" t="str">
            <v>800 mm dia</v>
          </cell>
          <cell r="G115">
            <v>1</v>
          </cell>
          <cell r="H115" t="str">
            <v>rmt</v>
          </cell>
          <cell r="I115">
            <v>35</v>
          </cell>
        </row>
        <row r="116">
          <cell r="B116">
            <v>561</v>
          </cell>
          <cell r="D116" t="str">
            <v>g</v>
          </cell>
          <cell r="F116" t="str">
            <v>1000 mm dia</v>
          </cell>
          <cell r="G116">
            <v>1</v>
          </cell>
          <cell r="H116" t="str">
            <v>rmt</v>
          </cell>
          <cell r="I116">
            <v>40</v>
          </cell>
        </row>
        <row r="117">
          <cell r="B117">
            <v>562</v>
          </cell>
          <cell r="D117" t="str">
            <v>h</v>
          </cell>
          <cell r="F117" t="str">
            <v>1220 mm dia</v>
          </cell>
          <cell r="G117">
            <v>1</v>
          </cell>
          <cell r="H117" t="str">
            <v>rmt</v>
          </cell>
          <cell r="I117">
            <v>50</v>
          </cell>
        </row>
        <row r="118">
          <cell r="B118">
            <v>563</v>
          </cell>
          <cell r="D118" t="str">
            <v>a</v>
          </cell>
          <cell r="F118" t="str">
            <v>40 mm</v>
          </cell>
          <cell r="G118">
            <v>1</v>
          </cell>
          <cell r="H118" t="str">
            <v>sqm</v>
          </cell>
          <cell r="I118">
            <v>29</v>
          </cell>
        </row>
        <row r="119">
          <cell r="B119">
            <v>564</v>
          </cell>
          <cell r="D119" t="str">
            <v>b</v>
          </cell>
          <cell r="F119" t="str">
            <v>50 mm</v>
          </cell>
          <cell r="G119">
            <v>1</v>
          </cell>
          <cell r="H119" t="str">
            <v>sqm</v>
          </cell>
          <cell r="I119">
            <v>31</v>
          </cell>
        </row>
        <row r="120">
          <cell r="B120">
            <v>565</v>
          </cell>
          <cell r="D120" t="str">
            <v>c</v>
          </cell>
          <cell r="F120" t="str">
            <v>75 mm</v>
          </cell>
          <cell r="G120">
            <v>1</v>
          </cell>
          <cell r="H120" t="str">
            <v>sqm</v>
          </cell>
          <cell r="I120">
            <v>34</v>
          </cell>
        </row>
        <row r="121">
          <cell r="B121">
            <v>566</v>
          </cell>
          <cell r="D121" t="str">
            <v>d</v>
          </cell>
          <cell r="F121" t="str">
            <v>100 mm</v>
          </cell>
          <cell r="G121">
            <v>1</v>
          </cell>
          <cell r="H121" t="str">
            <v>sqm</v>
          </cell>
          <cell r="I121">
            <v>36</v>
          </cell>
        </row>
        <row r="122">
          <cell r="B122">
            <v>570</v>
          </cell>
          <cell r="C122">
            <v>52</v>
          </cell>
          <cell r="F122" t="str">
            <v>Picking 50mm to 100mm old metalled surface and sectioning</v>
          </cell>
          <cell r="G122">
            <v>10</v>
          </cell>
          <cell r="H122" t="str">
            <v>sqm</v>
          </cell>
          <cell r="I122">
            <v>10</v>
          </cell>
        </row>
        <row r="123">
          <cell r="B123">
            <v>571</v>
          </cell>
          <cell r="C123">
            <v>53</v>
          </cell>
          <cell r="F123" t="str">
            <v>Picking gravelled surface 25mm deep and levelling and sectioning</v>
          </cell>
          <cell r="G123">
            <v>10</v>
          </cell>
          <cell r="H123" t="str">
            <v>sqm</v>
          </cell>
          <cell r="I123">
            <v>2.5</v>
          </cell>
        </row>
        <row r="124">
          <cell r="B124">
            <v>572</v>
          </cell>
          <cell r="C124">
            <v>54</v>
          </cell>
          <cell r="F124" t="str">
            <v>Picking existing BT survace and removal of chips</v>
          </cell>
          <cell r="G124">
            <v>10</v>
          </cell>
          <cell r="H124" t="str">
            <v>sqm</v>
          </cell>
          <cell r="I124">
            <v>9.5</v>
          </cell>
        </row>
      </sheetData>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mpRoaddam"/>
      <sheetName val="rdamdata"/>
      <sheetName val="CDdata (2)"/>
      <sheetName val="1v600stone"/>
      <sheetName val="2v900stone"/>
      <sheetName val="3v900stone"/>
      <sheetName val="CDdata"/>
      <sheetName val="F7hp600"/>
      <sheetName val="1v900"/>
      <sheetName val="cwaydata (2)"/>
      <sheetName val="LLCWay"/>
      <sheetName val="1v900stone"/>
      <sheetName val="lead-st"/>
      <sheetName val="CDdata (3)"/>
      <sheetName val="F7hp1v900"/>
      <sheetName val="F7hp2v900"/>
      <sheetName val="F7hp3v900"/>
      <sheetName val="Hydra"/>
      <sheetName val="v"/>
      <sheetName val="r"/>
      <sheetName val="Sheet1"/>
      <sheetName val="leads"/>
      <sheetName val="#REF"/>
      <sheetName val="lead_st"/>
      <sheetName val="CDdata_(2)"/>
      <sheetName val="cwaydata_(2)"/>
      <sheetName val="CDdata_(3)"/>
    </sheetNames>
    <sheetDataSet>
      <sheetData sheetId="0"/>
      <sheetData sheetId="1" refreshError="1">
        <row r="6">
          <cell r="J6">
            <v>336.1</v>
          </cell>
        </row>
        <row r="7">
          <cell r="J7">
            <v>640.6</v>
          </cell>
        </row>
        <row r="8">
          <cell r="J8">
            <v>528.1</v>
          </cell>
        </row>
      </sheetData>
      <sheetData sheetId="2"/>
      <sheetData sheetId="3"/>
      <sheetData sheetId="4"/>
      <sheetData sheetId="5"/>
      <sheetData sheetId="6"/>
      <sheetData sheetId="7"/>
      <sheetData sheetId="8"/>
      <sheetData sheetId="9"/>
      <sheetData sheetId="10"/>
      <sheetData sheetId="11"/>
      <sheetData sheetId="12" refreshError="1"/>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abstract"/>
      <sheetName val="detailed"/>
      <sheetName val="btrates"/>
      <sheetName val="cost"/>
      <sheetName val="thick"/>
      <sheetName val="Leadcost"/>
      <sheetName val="leads"/>
      <sheetName val="data"/>
      <sheetName val="hp900"/>
      <sheetName val="CDdata (2)"/>
      <sheetName val="1v900"/>
      <sheetName val="2v900"/>
      <sheetName val="3v900"/>
      <sheetName val="impRdam"/>
      <sheetName val="lchart"/>
      <sheetName val="lchart1"/>
      <sheetName val="Lead"/>
      <sheetName val="Materials"/>
      <sheetName val="Data "/>
      <sheetName val="Retaing"/>
      <sheetName val="Abstract(F6)"/>
      <sheetName val="rdam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7">
          <cell r="H7">
            <v>48</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abstract"/>
      <sheetName val="detailed"/>
      <sheetName val="cdAbst"/>
      <sheetName val="cost"/>
      <sheetName val="data"/>
      <sheetName val="hp900"/>
      <sheetName val="CDdata (2)"/>
      <sheetName val="1v900"/>
      <sheetName val="2v900"/>
      <sheetName val="3v900"/>
      <sheetName val="impRdam"/>
      <sheetName val="CDdata"/>
      <sheetName val="lchart"/>
      <sheetName val="keymap"/>
      <sheetName val="LS"/>
      <sheetName val="CS"/>
      <sheetName val="leads"/>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ow r="3">
          <cell r="A3" t="str">
            <v>Sno</v>
          </cell>
          <cell r="B3" t="str">
            <v>Lead</v>
          </cell>
          <cell r="D3" t="str">
            <v>Earth</v>
          </cell>
          <cell r="E3" t="str">
            <v>Metal</v>
          </cell>
        </row>
        <row r="4">
          <cell r="A4">
            <v>1</v>
          </cell>
          <cell r="B4">
            <v>100</v>
          </cell>
          <cell r="C4" t="str">
            <v>m</v>
          </cell>
          <cell r="D4">
            <v>16</v>
          </cell>
        </row>
        <row r="5">
          <cell r="A5">
            <v>2</v>
          </cell>
          <cell r="B5">
            <v>200</v>
          </cell>
          <cell r="C5" t="str">
            <v>m</v>
          </cell>
          <cell r="D5">
            <v>25</v>
          </cell>
        </row>
        <row r="6">
          <cell r="A6">
            <v>3</v>
          </cell>
          <cell r="B6">
            <v>300</v>
          </cell>
          <cell r="C6" t="str">
            <v>m</v>
          </cell>
          <cell r="D6">
            <v>33</v>
          </cell>
        </row>
        <row r="7">
          <cell r="A7">
            <v>4</v>
          </cell>
          <cell r="B7">
            <v>400</v>
          </cell>
          <cell r="C7" t="str">
            <v>m</v>
          </cell>
          <cell r="D7">
            <v>45</v>
          </cell>
        </row>
        <row r="8">
          <cell r="A8">
            <v>5</v>
          </cell>
          <cell r="B8">
            <v>500</v>
          </cell>
          <cell r="C8" t="str">
            <v>m</v>
          </cell>
          <cell r="D8">
            <v>56</v>
          </cell>
          <cell r="E8">
            <v>64</v>
          </cell>
        </row>
        <row r="9">
          <cell r="A9">
            <v>6</v>
          </cell>
          <cell r="B9">
            <v>1</v>
          </cell>
          <cell r="C9" t="str">
            <v>KM</v>
          </cell>
          <cell r="D9">
            <v>58</v>
          </cell>
          <cell r="E9">
            <v>67</v>
          </cell>
        </row>
        <row r="10">
          <cell r="A10">
            <v>7</v>
          </cell>
          <cell r="B10">
            <v>2</v>
          </cell>
          <cell r="C10" t="str">
            <v>KM</v>
          </cell>
          <cell r="D10">
            <v>61</v>
          </cell>
          <cell r="E10">
            <v>69</v>
          </cell>
        </row>
        <row r="11">
          <cell r="A11">
            <v>8</v>
          </cell>
          <cell r="B11">
            <v>3</v>
          </cell>
          <cell r="C11" t="str">
            <v>KM</v>
          </cell>
          <cell r="D11">
            <v>64</v>
          </cell>
          <cell r="E11">
            <v>72</v>
          </cell>
        </row>
        <row r="12">
          <cell r="A12">
            <v>9</v>
          </cell>
          <cell r="B12">
            <v>4</v>
          </cell>
          <cell r="C12" t="str">
            <v>KM</v>
          </cell>
          <cell r="D12">
            <v>67</v>
          </cell>
          <cell r="E12">
            <v>75</v>
          </cell>
        </row>
        <row r="13">
          <cell r="A13">
            <v>10</v>
          </cell>
          <cell r="B13">
            <v>5</v>
          </cell>
          <cell r="C13" t="str">
            <v>KM</v>
          </cell>
          <cell r="D13">
            <v>70</v>
          </cell>
          <cell r="E13">
            <v>78</v>
          </cell>
        </row>
        <row r="14">
          <cell r="A14">
            <v>11</v>
          </cell>
          <cell r="B14">
            <v>6</v>
          </cell>
          <cell r="C14" t="str">
            <v>KM</v>
          </cell>
          <cell r="D14">
            <v>72</v>
          </cell>
          <cell r="E14">
            <v>82</v>
          </cell>
        </row>
        <row r="15">
          <cell r="A15">
            <v>12</v>
          </cell>
          <cell r="B15">
            <v>7</v>
          </cell>
          <cell r="C15" t="str">
            <v>KM</v>
          </cell>
          <cell r="D15">
            <v>76</v>
          </cell>
          <cell r="E15">
            <v>84</v>
          </cell>
        </row>
        <row r="16">
          <cell r="A16">
            <v>13</v>
          </cell>
          <cell r="B16">
            <v>8</v>
          </cell>
          <cell r="C16" t="str">
            <v>KM</v>
          </cell>
          <cell r="D16">
            <v>79</v>
          </cell>
          <cell r="E16">
            <v>86</v>
          </cell>
        </row>
        <row r="17">
          <cell r="A17">
            <v>14</v>
          </cell>
          <cell r="B17">
            <v>9</v>
          </cell>
          <cell r="C17" t="str">
            <v>KM</v>
          </cell>
          <cell r="D17">
            <v>82</v>
          </cell>
          <cell r="E17">
            <v>90</v>
          </cell>
        </row>
        <row r="18">
          <cell r="A18">
            <v>15</v>
          </cell>
          <cell r="B18">
            <v>10</v>
          </cell>
          <cell r="C18" t="str">
            <v>KM</v>
          </cell>
          <cell r="D18">
            <v>85</v>
          </cell>
          <cell r="E18">
            <v>92</v>
          </cell>
        </row>
        <row r="19">
          <cell r="A19">
            <v>16</v>
          </cell>
          <cell r="B19">
            <v>11</v>
          </cell>
          <cell r="C19" t="str">
            <v>KM</v>
          </cell>
          <cell r="D19">
            <v>89</v>
          </cell>
          <cell r="E19">
            <v>95</v>
          </cell>
        </row>
        <row r="20">
          <cell r="A20">
            <v>17</v>
          </cell>
          <cell r="B20">
            <v>12</v>
          </cell>
          <cell r="C20" t="str">
            <v>KM</v>
          </cell>
          <cell r="D20">
            <v>91</v>
          </cell>
          <cell r="E20">
            <v>99</v>
          </cell>
        </row>
        <row r="21">
          <cell r="A21">
            <v>18</v>
          </cell>
          <cell r="B21">
            <v>13</v>
          </cell>
          <cell r="C21" t="str">
            <v>KM</v>
          </cell>
          <cell r="D21">
            <v>94</v>
          </cell>
          <cell r="E21">
            <v>102</v>
          </cell>
        </row>
        <row r="22">
          <cell r="A22">
            <v>19</v>
          </cell>
          <cell r="B22">
            <v>14</v>
          </cell>
          <cell r="C22" t="str">
            <v>KM</v>
          </cell>
          <cell r="D22">
            <v>97</v>
          </cell>
          <cell r="E22">
            <v>105</v>
          </cell>
        </row>
        <row r="23">
          <cell r="A23">
            <v>20</v>
          </cell>
          <cell r="B23">
            <v>15</v>
          </cell>
          <cell r="C23" t="str">
            <v>KM</v>
          </cell>
          <cell r="D23">
            <v>100</v>
          </cell>
          <cell r="E23">
            <v>107</v>
          </cell>
        </row>
        <row r="24">
          <cell r="A24">
            <v>21</v>
          </cell>
          <cell r="B24">
            <v>16</v>
          </cell>
          <cell r="C24" t="str">
            <v>KM</v>
          </cell>
          <cell r="D24">
            <v>102</v>
          </cell>
          <cell r="E24">
            <v>110</v>
          </cell>
        </row>
        <row r="25">
          <cell r="A25">
            <v>22</v>
          </cell>
          <cell r="B25">
            <v>17</v>
          </cell>
          <cell r="C25" t="str">
            <v>KM</v>
          </cell>
          <cell r="D25">
            <v>106</v>
          </cell>
          <cell r="E25">
            <v>113</v>
          </cell>
        </row>
        <row r="26">
          <cell r="A26">
            <v>23</v>
          </cell>
          <cell r="B26">
            <v>18</v>
          </cell>
          <cell r="C26" t="str">
            <v>KM</v>
          </cell>
          <cell r="D26">
            <v>109</v>
          </cell>
          <cell r="E26">
            <v>116</v>
          </cell>
        </row>
        <row r="27">
          <cell r="A27">
            <v>24</v>
          </cell>
          <cell r="B27">
            <v>19</v>
          </cell>
          <cell r="C27" t="str">
            <v>KM</v>
          </cell>
          <cell r="D27">
            <v>112</v>
          </cell>
          <cell r="E27">
            <v>118</v>
          </cell>
        </row>
        <row r="28">
          <cell r="A28">
            <v>25</v>
          </cell>
          <cell r="B28">
            <v>20</v>
          </cell>
          <cell r="C28" t="str">
            <v>KM</v>
          </cell>
          <cell r="D28">
            <v>115</v>
          </cell>
          <cell r="E28">
            <v>122</v>
          </cell>
        </row>
        <row r="29">
          <cell r="A29">
            <v>26</v>
          </cell>
          <cell r="B29">
            <v>21</v>
          </cell>
          <cell r="C29" t="str">
            <v>KM</v>
          </cell>
          <cell r="D29">
            <v>117.5</v>
          </cell>
          <cell r="E29">
            <v>125</v>
          </cell>
        </row>
        <row r="30">
          <cell r="A30">
            <v>27</v>
          </cell>
          <cell r="B30">
            <v>22</v>
          </cell>
          <cell r="C30" t="str">
            <v>KM</v>
          </cell>
          <cell r="D30">
            <v>120</v>
          </cell>
          <cell r="E30">
            <v>128</v>
          </cell>
        </row>
        <row r="31">
          <cell r="A31">
            <v>28</v>
          </cell>
          <cell r="B31">
            <v>23</v>
          </cell>
          <cell r="C31" t="str">
            <v>KM</v>
          </cell>
          <cell r="D31">
            <v>122.5</v>
          </cell>
          <cell r="E31">
            <v>131</v>
          </cell>
        </row>
        <row r="32">
          <cell r="A32">
            <v>29</v>
          </cell>
          <cell r="B32">
            <v>24</v>
          </cell>
          <cell r="C32" t="str">
            <v>KM</v>
          </cell>
          <cell r="D32">
            <v>125</v>
          </cell>
          <cell r="E32">
            <v>134</v>
          </cell>
        </row>
        <row r="33">
          <cell r="A33">
            <v>30</v>
          </cell>
          <cell r="B33">
            <v>25</v>
          </cell>
          <cell r="C33" t="str">
            <v>KM</v>
          </cell>
          <cell r="D33">
            <v>127.5</v>
          </cell>
          <cell r="E33">
            <v>137</v>
          </cell>
        </row>
        <row r="34">
          <cell r="A34">
            <v>31</v>
          </cell>
          <cell r="B34">
            <v>26</v>
          </cell>
          <cell r="C34" t="str">
            <v>KM</v>
          </cell>
          <cell r="D34">
            <v>130</v>
          </cell>
          <cell r="E34">
            <v>140</v>
          </cell>
        </row>
        <row r="35">
          <cell r="A35">
            <v>32</v>
          </cell>
          <cell r="B35">
            <v>27</v>
          </cell>
          <cell r="C35" t="str">
            <v>KM</v>
          </cell>
          <cell r="D35">
            <v>132.5</v>
          </cell>
          <cell r="E35">
            <v>143</v>
          </cell>
        </row>
        <row r="36">
          <cell r="A36">
            <v>33</v>
          </cell>
          <cell r="B36">
            <v>28</v>
          </cell>
          <cell r="C36" t="str">
            <v>KM</v>
          </cell>
          <cell r="D36">
            <v>135</v>
          </cell>
          <cell r="E36">
            <v>146</v>
          </cell>
        </row>
        <row r="37">
          <cell r="A37">
            <v>34</v>
          </cell>
          <cell r="B37">
            <v>29</v>
          </cell>
          <cell r="C37" t="str">
            <v>KM</v>
          </cell>
          <cell r="D37">
            <v>137.5</v>
          </cell>
          <cell r="E37">
            <v>149</v>
          </cell>
        </row>
        <row r="38">
          <cell r="A38">
            <v>35</v>
          </cell>
          <cell r="B38">
            <v>30</v>
          </cell>
          <cell r="C38" t="str">
            <v>KM</v>
          </cell>
          <cell r="D38">
            <v>140</v>
          </cell>
          <cell r="E38">
            <v>152</v>
          </cell>
        </row>
        <row r="39">
          <cell r="A39">
            <v>36</v>
          </cell>
          <cell r="B39">
            <v>31</v>
          </cell>
          <cell r="C39" t="str">
            <v>KM</v>
          </cell>
          <cell r="D39">
            <v>142.5</v>
          </cell>
          <cell r="E39">
            <v>155</v>
          </cell>
        </row>
        <row r="40">
          <cell r="A40">
            <v>37</v>
          </cell>
          <cell r="B40">
            <v>32</v>
          </cell>
          <cell r="C40" t="str">
            <v>KM</v>
          </cell>
          <cell r="D40">
            <v>145</v>
          </cell>
          <cell r="E40">
            <v>158</v>
          </cell>
        </row>
        <row r="41">
          <cell r="A41">
            <v>38</v>
          </cell>
          <cell r="B41">
            <v>33</v>
          </cell>
          <cell r="C41" t="str">
            <v>KM</v>
          </cell>
          <cell r="D41">
            <v>147.5</v>
          </cell>
          <cell r="E41">
            <v>161</v>
          </cell>
        </row>
        <row r="42">
          <cell r="A42">
            <v>39</v>
          </cell>
          <cell r="B42">
            <v>34</v>
          </cell>
          <cell r="C42" t="str">
            <v>KM</v>
          </cell>
          <cell r="D42">
            <v>150</v>
          </cell>
          <cell r="E42">
            <v>164</v>
          </cell>
        </row>
        <row r="43">
          <cell r="A43">
            <v>40</v>
          </cell>
          <cell r="B43">
            <v>35</v>
          </cell>
          <cell r="C43" t="str">
            <v>KM</v>
          </cell>
          <cell r="D43">
            <v>152.5</v>
          </cell>
          <cell r="E43">
            <v>167</v>
          </cell>
        </row>
        <row r="44">
          <cell r="A44">
            <v>41</v>
          </cell>
          <cell r="B44">
            <v>36</v>
          </cell>
          <cell r="C44" t="str">
            <v>KM</v>
          </cell>
          <cell r="D44">
            <v>155</v>
          </cell>
          <cell r="E44">
            <v>170</v>
          </cell>
        </row>
        <row r="45">
          <cell r="A45">
            <v>42</v>
          </cell>
          <cell r="B45">
            <v>37</v>
          </cell>
          <cell r="C45" t="str">
            <v>KM</v>
          </cell>
          <cell r="D45">
            <v>157.5</v>
          </cell>
          <cell r="E45">
            <v>173</v>
          </cell>
        </row>
        <row r="46">
          <cell r="A46">
            <v>43</v>
          </cell>
          <cell r="B46">
            <v>38</v>
          </cell>
          <cell r="C46" t="str">
            <v>KM</v>
          </cell>
          <cell r="D46">
            <v>160</v>
          </cell>
          <cell r="E46">
            <v>176</v>
          </cell>
        </row>
        <row r="47">
          <cell r="A47">
            <v>44</v>
          </cell>
          <cell r="B47">
            <v>39</v>
          </cell>
          <cell r="C47" t="str">
            <v>KM</v>
          </cell>
          <cell r="D47">
            <v>162.5</v>
          </cell>
          <cell r="E47">
            <v>179</v>
          </cell>
        </row>
        <row r="48">
          <cell r="A48">
            <v>45</v>
          </cell>
          <cell r="B48">
            <v>40</v>
          </cell>
          <cell r="C48" t="str">
            <v>KM</v>
          </cell>
          <cell r="D48">
            <v>165</v>
          </cell>
          <cell r="E48">
            <v>182</v>
          </cell>
        </row>
        <row r="49">
          <cell r="A49">
            <v>46</v>
          </cell>
          <cell r="B49">
            <v>41</v>
          </cell>
          <cell r="C49" t="str">
            <v>KM</v>
          </cell>
          <cell r="D49">
            <v>167.5</v>
          </cell>
          <cell r="E49">
            <v>185</v>
          </cell>
        </row>
        <row r="50">
          <cell r="A50">
            <v>47</v>
          </cell>
          <cell r="B50">
            <v>42</v>
          </cell>
          <cell r="C50" t="str">
            <v>KM</v>
          </cell>
          <cell r="D50">
            <v>170</v>
          </cell>
          <cell r="E50">
            <v>188</v>
          </cell>
        </row>
        <row r="51">
          <cell r="A51">
            <v>48</v>
          </cell>
          <cell r="B51">
            <v>43</v>
          </cell>
          <cell r="C51" t="str">
            <v>KM</v>
          </cell>
          <cell r="D51">
            <v>172.5</v>
          </cell>
          <cell r="E51">
            <v>191</v>
          </cell>
        </row>
        <row r="52">
          <cell r="A52">
            <v>49</v>
          </cell>
          <cell r="B52">
            <v>44</v>
          </cell>
          <cell r="C52" t="str">
            <v>KM</v>
          </cell>
          <cell r="D52">
            <v>175</v>
          </cell>
          <cell r="E52">
            <v>194</v>
          </cell>
        </row>
        <row r="53">
          <cell r="A53">
            <v>50</v>
          </cell>
          <cell r="B53">
            <v>45</v>
          </cell>
          <cell r="C53" t="str">
            <v>KM</v>
          </cell>
          <cell r="D53">
            <v>177.5</v>
          </cell>
          <cell r="E53">
            <v>197</v>
          </cell>
        </row>
        <row r="54">
          <cell r="A54">
            <v>51</v>
          </cell>
          <cell r="B54">
            <v>46</v>
          </cell>
          <cell r="C54" t="str">
            <v>KM</v>
          </cell>
          <cell r="D54">
            <v>180</v>
          </cell>
          <cell r="E54">
            <v>200</v>
          </cell>
        </row>
        <row r="55">
          <cell r="A55">
            <v>52</v>
          </cell>
          <cell r="B55">
            <v>47</v>
          </cell>
          <cell r="C55" t="str">
            <v>KM</v>
          </cell>
          <cell r="D55">
            <v>182.5</v>
          </cell>
          <cell r="E55">
            <v>203</v>
          </cell>
        </row>
        <row r="56">
          <cell r="A56">
            <v>53</v>
          </cell>
          <cell r="B56">
            <v>48</v>
          </cell>
          <cell r="C56" t="str">
            <v>KM</v>
          </cell>
          <cell r="D56">
            <v>185</v>
          </cell>
          <cell r="E56">
            <v>206</v>
          </cell>
        </row>
        <row r="57">
          <cell r="A57">
            <v>54</v>
          </cell>
          <cell r="B57">
            <v>49</v>
          </cell>
          <cell r="C57" t="str">
            <v>KM</v>
          </cell>
          <cell r="D57">
            <v>187.5</v>
          </cell>
          <cell r="E57">
            <v>209</v>
          </cell>
        </row>
        <row r="58">
          <cell r="A58">
            <v>55</v>
          </cell>
          <cell r="B58">
            <v>50</v>
          </cell>
          <cell r="C58" t="str">
            <v>KM</v>
          </cell>
          <cell r="D58">
            <v>190</v>
          </cell>
          <cell r="E58">
            <v>212</v>
          </cell>
        </row>
        <row r="59">
          <cell r="A59">
            <v>56</v>
          </cell>
          <cell r="B59">
            <v>51</v>
          </cell>
          <cell r="C59" t="str">
            <v>KM</v>
          </cell>
          <cell r="D59">
            <v>192.3</v>
          </cell>
          <cell r="E59">
            <v>214.8</v>
          </cell>
        </row>
        <row r="60">
          <cell r="A60">
            <v>57</v>
          </cell>
          <cell r="B60">
            <v>52</v>
          </cell>
          <cell r="C60" t="str">
            <v>KM</v>
          </cell>
          <cell r="D60">
            <v>194.6</v>
          </cell>
          <cell r="E60">
            <v>217.6</v>
          </cell>
        </row>
        <row r="61">
          <cell r="A61">
            <v>58</v>
          </cell>
          <cell r="B61">
            <v>53</v>
          </cell>
          <cell r="C61" t="str">
            <v>KM</v>
          </cell>
          <cell r="D61">
            <v>196.9</v>
          </cell>
          <cell r="E61">
            <v>220.4</v>
          </cell>
        </row>
        <row r="62">
          <cell r="A62">
            <v>59</v>
          </cell>
          <cell r="B62">
            <v>54</v>
          </cell>
          <cell r="C62" t="str">
            <v>KM</v>
          </cell>
          <cell r="D62">
            <v>199.2</v>
          </cell>
          <cell r="E62">
            <v>223.2</v>
          </cell>
        </row>
        <row r="63">
          <cell r="A63">
            <v>60</v>
          </cell>
          <cell r="B63">
            <v>55</v>
          </cell>
          <cell r="C63" t="str">
            <v>KM</v>
          </cell>
          <cell r="D63">
            <v>201.5</v>
          </cell>
          <cell r="E63">
            <v>226</v>
          </cell>
        </row>
        <row r="64">
          <cell r="A64">
            <v>61</v>
          </cell>
          <cell r="B64">
            <v>56</v>
          </cell>
          <cell r="C64" t="str">
            <v>KM</v>
          </cell>
          <cell r="D64">
            <v>203.8</v>
          </cell>
          <cell r="E64">
            <v>228.8</v>
          </cell>
        </row>
        <row r="65">
          <cell r="A65">
            <v>62</v>
          </cell>
          <cell r="B65">
            <v>57</v>
          </cell>
          <cell r="C65" t="str">
            <v>KM</v>
          </cell>
          <cell r="D65">
            <v>206.1</v>
          </cell>
          <cell r="E65">
            <v>231.6</v>
          </cell>
        </row>
        <row r="66">
          <cell r="A66">
            <v>63</v>
          </cell>
          <cell r="B66">
            <v>58</v>
          </cell>
          <cell r="C66" t="str">
            <v>KM</v>
          </cell>
          <cell r="D66">
            <v>208.4</v>
          </cell>
          <cell r="E66">
            <v>234.4</v>
          </cell>
        </row>
        <row r="67">
          <cell r="A67">
            <v>64</v>
          </cell>
          <cell r="B67">
            <v>59</v>
          </cell>
          <cell r="C67" t="str">
            <v>KM</v>
          </cell>
          <cell r="D67">
            <v>210.7</v>
          </cell>
          <cell r="E67">
            <v>237.2</v>
          </cell>
        </row>
        <row r="68">
          <cell r="A68">
            <v>65</v>
          </cell>
          <cell r="B68">
            <v>60</v>
          </cell>
          <cell r="C68" t="str">
            <v>KM</v>
          </cell>
          <cell r="D68">
            <v>213</v>
          </cell>
          <cell r="E68">
            <v>240</v>
          </cell>
        </row>
        <row r="69">
          <cell r="A69">
            <v>66</v>
          </cell>
          <cell r="B69">
            <v>61</v>
          </cell>
          <cell r="C69" t="str">
            <v>KM</v>
          </cell>
          <cell r="D69">
            <v>215.3</v>
          </cell>
          <cell r="E69">
            <v>242.8</v>
          </cell>
        </row>
        <row r="70">
          <cell r="A70">
            <v>67</v>
          </cell>
          <cell r="B70">
            <v>62</v>
          </cell>
          <cell r="C70" t="str">
            <v>KM</v>
          </cell>
          <cell r="D70">
            <v>217.6</v>
          </cell>
          <cell r="E70">
            <v>245.6</v>
          </cell>
        </row>
        <row r="71">
          <cell r="A71">
            <v>68</v>
          </cell>
          <cell r="B71">
            <v>63</v>
          </cell>
          <cell r="C71" t="str">
            <v>KM</v>
          </cell>
          <cell r="D71">
            <v>219.9</v>
          </cell>
          <cell r="E71">
            <v>248.4</v>
          </cell>
        </row>
        <row r="72">
          <cell r="A72">
            <v>69</v>
          </cell>
          <cell r="B72">
            <v>64</v>
          </cell>
          <cell r="C72" t="str">
            <v>KM</v>
          </cell>
          <cell r="D72">
            <v>222.2</v>
          </cell>
          <cell r="E72">
            <v>251.2</v>
          </cell>
        </row>
        <row r="73">
          <cell r="A73">
            <v>70</v>
          </cell>
          <cell r="B73">
            <v>65</v>
          </cell>
          <cell r="C73" t="str">
            <v>KM</v>
          </cell>
          <cell r="D73">
            <v>224.5</v>
          </cell>
          <cell r="E73">
            <v>254</v>
          </cell>
        </row>
        <row r="74">
          <cell r="A74">
            <v>71</v>
          </cell>
          <cell r="B74">
            <v>66</v>
          </cell>
          <cell r="C74" t="str">
            <v>KM</v>
          </cell>
          <cell r="D74">
            <v>226.8</v>
          </cell>
          <cell r="E74">
            <v>256.8</v>
          </cell>
        </row>
        <row r="75">
          <cell r="A75">
            <v>72</v>
          </cell>
          <cell r="B75">
            <v>67</v>
          </cell>
          <cell r="C75" t="str">
            <v>KM</v>
          </cell>
          <cell r="D75">
            <v>229.1</v>
          </cell>
          <cell r="E75">
            <v>259.60000000000002</v>
          </cell>
        </row>
        <row r="76">
          <cell r="A76">
            <v>73</v>
          </cell>
          <cell r="B76">
            <v>68</v>
          </cell>
          <cell r="C76" t="str">
            <v>KM</v>
          </cell>
          <cell r="D76">
            <v>231.4</v>
          </cell>
          <cell r="E76">
            <v>262.39999999999998</v>
          </cell>
        </row>
        <row r="77">
          <cell r="A77">
            <v>74</v>
          </cell>
          <cell r="B77">
            <v>69</v>
          </cell>
          <cell r="C77" t="str">
            <v>KM</v>
          </cell>
          <cell r="D77">
            <v>233.7</v>
          </cell>
          <cell r="E77">
            <v>265.2</v>
          </cell>
        </row>
        <row r="78">
          <cell r="A78">
            <v>75</v>
          </cell>
          <cell r="B78">
            <v>70</v>
          </cell>
          <cell r="C78" t="str">
            <v>KM</v>
          </cell>
          <cell r="D78">
            <v>236</v>
          </cell>
          <cell r="E78">
            <v>268</v>
          </cell>
        </row>
        <row r="79">
          <cell r="A79">
            <v>76</v>
          </cell>
          <cell r="B79">
            <v>71</v>
          </cell>
          <cell r="C79" t="str">
            <v>KM</v>
          </cell>
          <cell r="D79">
            <v>238.3</v>
          </cell>
          <cell r="E79">
            <v>270.8</v>
          </cell>
        </row>
        <row r="80">
          <cell r="A80">
            <v>77</v>
          </cell>
          <cell r="B80">
            <v>72</v>
          </cell>
          <cell r="C80" t="str">
            <v>KM</v>
          </cell>
          <cell r="D80">
            <v>240.6</v>
          </cell>
          <cell r="E80">
            <v>273.60000000000002</v>
          </cell>
        </row>
        <row r="81">
          <cell r="A81">
            <v>78</v>
          </cell>
          <cell r="B81">
            <v>73</v>
          </cell>
          <cell r="C81" t="str">
            <v>KM</v>
          </cell>
          <cell r="D81">
            <v>242.9</v>
          </cell>
          <cell r="E81">
            <v>276.39999999999998</v>
          </cell>
        </row>
        <row r="82">
          <cell r="A82">
            <v>79</v>
          </cell>
          <cell r="B82">
            <v>74</v>
          </cell>
          <cell r="C82" t="str">
            <v>KM</v>
          </cell>
          <cell r="D82">
            <v>245.2</v>
          </cell>
          <cell r="E82">
            <v>279.2</v>
          </cell>
        </row>
        <row r="83">
          <cell r="A83">
            <v>80</v>
          </cell>
          <cell r="B83">
            <v>75</v>
          </cell>
          <cell r="C83" t="str">
            <v>KM</v>
          </cell>
          <cell r="D83">
            <v>247.5</v>
          </cell>
          <cell r="E83">
            <v>282</v>
          </cell>
        </row>
        <row r="84">
          <cell r="A84">
            <v>81</v>
          </cell>
          <cell r="B84">
            <v>76</v>
          </cell>
          <cell r="C84" t="str">
            <v>KM</v>
          </cell>
          <cell r="D84">
            <v>249.8</v>
          </cell>
          <cell r="E84">
            <v>284.8</v>
          </cell>
        </row>
        <row r="85">
          <cell r="A85">
            <v>82</v>
          </cell>
          <cell r="B85">
            <v>77</v>
          </cell>
          <cell r="C85" t="str">
            <v>KM</v>
          </cell>
          <cell r="D85">
            <v>252.1</v>
          </cell>
          <cell r="E85">
            <v>287.60000000000002</v>
          </cell>
        </row>
        <row r="86">
          <cell r="A86">
            <v>83</v>
          </cell>
          <cell r="B86">
            <v>78</v>
          </cell>
          <cell r="C86" t="str">
            <v>KM</v>
          </cell>
          <cell r="D86">
            <v>254.4</v>
          </cell>
          <cell r="E86">
            <v>290.39999999999998</v>
          </cell>
        </row>
        <row r="87">
          <cell r="A87">
            <v>84</v>
          </cell>
          <cell r="B87">
            <v>79</v>
          </cell>
          <cell r="C87" t="str">
            <v>KM</v>
          </cell>
          <cell r="D87">
            <v>256.7</v>
          </cell>
          <cell r="E87">
            <v>293.2</v>
          </cell>
        </row>
        <row r="88">
          <cell r="A88">
            <v>85</v>
          </cell>
          <cell r="B88">
            <v>80</v>
          </cell>
          <cell r="C88" t="str">
            <v>KM</v>
          </cell>
          <cell r="D88">
            <v>259</v>
          </cell>
          <cell r="E88">
            <v>296</v>
          </cell>
        </row>
        <row r="89">
          <cell r="A89">
            <v>86</v>
          </cell>
          <cell r="B89">
            <v>81</v>
          </cell>
          <cell r="C89" t="str">
            <v>KM</v>
          </cell>
          <cell r="D89">
            <v>261.3</v>
          </cell>
          <cell r="E89">
            <v>298.8</v>
          </cell>
        </row>
        <row r="90">
          <cell r="A90">
            <v>87</v>
          </cell>
          <cell r="B90">
            <v>82</v>
          </cell>
          <cell r="C90" t="str">
            <v>KM</v>
          </cell>
          <cell r="D90">
            <v>263.60000000000002</v>
          </cell>
          <cell r="E90">
            <v>301.60000000000002</v>
          </cell>
        </row>
        <row r="91">
          <cell r="A91">
            <v>88</v>
          </cell>
          <cell r="B91">
            <v>83</v>
          </cell>
          <cell r="C91" t="str">
            <v>KM</v>
          </cell>
          <cell r="D91">
            <v>265.89999999999998</v>
          </cell>
          <cell r="E91">
            <v>304.39999999999998</v>
          </cell>
        </row>
        <row r="92">
          <cell r="A92">
            <v>89</v>
          </cell>
          <cell r="B92">
            <v>84</v>
          </cell>
          <cell r="C92" t="str">
            <v>KM</v>
          </cell>
          <cell r="D92">
            <v>268.2</v>
          </cell>
          <cell r="E92">
            <v>307.2</v>
          </cell>
        </row>
        <row r="93">
          <cell r="A93">
            <v>90</v>
          </cell>
          <cell r="B93">
            <v>85</v>
          </cell>
          <cell r="C93" t="str">
            <v>KM</v>
          </cell>
          <cell r="D93">
            <v>270.5</v>
          </cell>
          <cell r="E93">
            <v>310</v>
          </cell>
        </row>
        <row r="94">
          <cell r="A94">
            <v>91</v>
          </cell>
          <cell r="B94">
            <v>86</v>
          </cell>
          <cell r="C94" t="str">
            <v>KM</v>
          </cell>
          <cell r="D94">
            <v>272.8</v>
          </cell>
          <cell r="E94">
            <v>312.8</v>
          </cell>
        </row>
        <row r="95">
          <cell r="A95">
            <v>92</v>
          </cell>
          <cell r="B95">
            <v>87</v>
          </cell>
          <cell r="C95" t="str">
            <v>KM</v>
          </cell>
          <cell r="D95">
            <v>275.10000000000002</v>
          </cell>
          <cell r="E95">
            <v>315.60000000000002</v>
          </cell>
        </row>
        <row r="96">
          <cell r="A96">
            <v>93</v>
          </cell>
          <cell r="B96">
            <v>88</v>
          </cell>
          <cell r="C96" t="str">
            <v>KM</v>
          </cell>
          <cell r="D96">
            <v>277.39999999999998</v>
          </cell>
          <cell r="E96">
            <v>318.39999999999998</v>
          </cell>
        </row>
        <row r="97">
          <cell r="A97">
            <v>94</v>
          </cell>
          <cell r="B97">
            <v>89</v>
          </cell>
          <cell r="C97" t="str">
            <v>KM</v>
          </cell>
          <cell r="D97">
            <v>279.7</v>
          </cell>
          <cell r="E97">
            <v>321.2</v>
          </cell>
        </row>
        <row r="98">
          <cell r="A98">
            <v>95</v>
          </cell>
          <cell r="B98">
            <v>90</v>
          </cell>
          <cell r="C98" t="str">
            <v>KM</v>
          </cell>
          <cell r="D98">
            <v>282</v>
          </cell>
          <cell r="E98">
            <v>324</v>
          </cell>
        </row>
        <row r="99">
          <cell r="A99">
            <v>96</v>
          </cell>
          <cell r="B99">
            <v>91</v>
          </cell>
          <cell r="C99" t="str">
            <v>KM</v>
          </cell>
          <cell r="D99">
            <v>284.3</v>
          </cell>
          <cell r="E99">
            <v>326.8</v>
          </cell>
        </row>
        <row r="100">
          <cell r="A100">
            <v>97</v>
          </cell>
          <cell r="B100">
            <v>92</v>
          </cell>
          <cell r="C100" t="str">
            <v>KM</v>
          </cell>
          <cell r="D100">
            <v>286.60000000000002</v>
          </cell>
          <cell r="E100">
            <v>329.6</v>
          </cell>
        </row>
        <row r="101">
          <cell r="A101">
            <v>98</v>
          </cell>
          <cell r="B101">
            <v>93</v>
          </cell>
          <cell r="C101" t="str">
            <v>KM</v>
          </cell>
          <cell r="D101">
            <v>288.89999999999998</v>
          </cell>
          <cell r="E101">
            <v>332.4</v>
          </cell>
        </row>
        <row r="102">
          <cell r="A102">
            <v>99</v>
          </cell>
          <cell r="B102">
            <v>94</v>
          </cell>
          <cell r="C102" t="str">
            <v>KM</v>
          </cell>
          <cell r="D102">
            <v>291.2</v>
          </cell>
          <cell r="E102">
            <v>335.2</v>
          </cell>
        </row>
        <row r="103">
          <cell r="A103">
            <v>100</v>
          </cell>
          <cell r="B103">
            <v>95</v>
          </cell>
          <cell r="C103" t="str">
            <v>KM</v>
          </cell>
          <cell r="D103">
            <v>293.5</v>
          </cell>
          <cell r="E103">
            <v>338</v>
          </cell>
        </row>
        <row r="104">
          <cell r="A104">
            <v>101</v>
          </cell>
          <cell r="B104">
            <v>96</v>
          </cell>
          <cell r="C104" t="str">
            <v>KM</v>
          </cell>
          <cell r="D104">
            <v>295.8</v>
          </cell>
          <cell r="E104">
            <v>340.8</v>
          </cell>
        </row>
        <row r="105">
          <cell r="A105">
            <v>102</v>
          </cell>
          <cell r="B105">
            <v>97</v>
          </cell>
          <cell r="C105" t="str">
            <v>KM</v>
          </cell>
          <cell r="D105">
            <v>298.10000000000002</v>
          </cell>
          <cell r="E105">
            <v>343.6</v>
          </cell>
        </row>
        <row r="106">
          <cell r="A106">
            <v>103</v>
          </cell>
          <cell r="B106">
            <v>98</v>
          </cell>
          <cell r="C106" t="str">
            <v>KM</v>
          </cell>
          <cell r="D106">
            <v>300.39999999999998</v>
          </cell>
          <cell r="E106">
            <v>346.4</v>
          </cell>
        </row>
        <row r="107">
          <cell r="A107">
            <v>104</v>
          </cell>
          <cell r="B107">
            <v>99</v>
          </cell>
          <cell r="C107" t="str">
            <v>KM</v>
          </cell>
          <cell r="D107">
            <v>302.7</v>
          </cell>
          <cell r="E107">
            <v>349.2</v>
          </cell>
        </row>
        <row r="108">
          <cell r="A108">
            <v>105</v>
          </cell>
          <cell r="B108">
            <v>100</v>
          </cell>
          <cell r="C108" t="str">
            <v>KM</v>
          </cell>
          <cell r="D108">
            <v>305</v>
          </cell>
          <cell r="E108">
            <v>352</v>
          </cell>
        </row>
      </sheetData>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6pave"/>
      <sheetName val="F7hp900"/>
      <sheetName val="F7hp600"/>
      <sheetName val="F7slb3m"/>
      <sheetName val="F7slb4m"/>
      <sheetName val="F8rate"/>
      <sheetName val="Sheet2"/>
      <sheetName val="CDdata"/>
      <sheetName val="Sheet1"/>
      <sheetName val="leads"/>
    </sheetNames>
    <sheetDataSet>
      <sheetData sheetId="0"/>
      <sheetData sheetId="1"/>
      <sheetData sheetId="2"/>
      <sheetData sheetId="3" refreshError="1"/>
      <sheetData sheetId="4"/>
      <sheetData sheetId="5"/>
      <sheetData sheetId="6"/>
      <sheetData sheetId="7" refreshError="1"/>
      <sheetData sheetId="8">
        <row r="2">
          <cell r="W2" t="str">
            <v>KM</v>
          </cell>
          <cell r="X2" t="str">
            <v>Metal</v>
          </cell>
          <cell r="Y2" t="str">
            <v>Gravel, Sand, earth</v>
          </cell>
        </row>
        <row r="3">
          <cell r="W3">
            <v>0.5</v>
          </cell>
          <cell r="X3">
            <v>64</v>
          </cell>
          <cell r="Y3">
            <v>56</v>
          </cell>
        </row>
        <row r="4">
          <cell r="W4">
            <v>1</v>
          </cell>
          <cell r="X4">
            <v>67</v>
          </cell>
          <cell r="Y4">
            <v>58</v>
          </cell>
        </row>
        <row r="5">
          <cell r="W5">
            <v>2</v>
          </cell>
          <cell r="X5">
            <v>69</v>
          </cell>
          <cell r="Y5">
            <v>61</v>
          </cell>
        </row>
        <row r="6">
          <cell r="W6">
            <v>3</v>
          </cell>
          <cell r="X6">
            <v>72</v>
          </cell>
          <cell r="Y6">
            <v>64</v>
          </cell>
        </row>
        <row r="7">
          <cell r="W7">
            <v>4</v>
          </cell>
          <cell r="X7">
            <v>75</v>
          </cell>
          <cell r="Y7">
            <v>67</v>
          </cell>
        </row>
        <row r="8">
          <cell r="W8">
            <v>5</v>
          </cell>
          <cell r="X8">
            <v>78</v>
          </cell>
          <cell r="Y8">
            <v>70</v>
          </cell>
        </row>
        <row r="9">
          <cell r="W9">
            <v>6</v>
          </cell>
          <cell r="X9">
            <v>82</v>
          </cell>
          <cell r="Y9">
            <v>72</v>
          </cell>
        </row>
        <row r="10">
          <cell r="W10">
            <v>7</v>
          </cell>
          <cell r="X10">
            <v>84</v>
          </cell>
          <cell r="Y10">
            <v>76</v>
          </cell>
        </row>
        <row r="11">
          <cell r="W11">
            <v>8</v>
          </cell>
          <cell r="X11">
            <v>86</v>
          </cell>
          <cell r="Y11">
            <v>79</v>
          </cell>
        </row>
        <row r="12">
          <cell r="W12">
            <v>9</v>
          </cell>
          <cell r="X12">
            <v>90</v>
          </cell>
          <cell r="Y12">
            <v>82</v>
          </cell>
        </row>
        <row r="13">
          <cell r="W13">
            <v>10</v>
          </cell>
          <cell r="X13">
            <v>92</v>
          </cell>
          <cell r="Y13">
            <v>85</v>
          </cell>
        </row>
        <row r="14">
          <cell r="W14">
            <v>11</v>
          </cell>
          <cell r="X14">
            <v>95</v>
          </cell>
          <cell r="Y14">
            <v>89</v>
          </cell>
        </row>
        <row r="15">
          <cell r="W15">
            <v>12</v>
          </cell>
          <cell r="X15">
            <v>99</v>
          </cell>
          <cell r="Y15">
            <v>91</v>
          </cell>
        </row>
        <row r="16">
          <cell r="W16">
            <v>13</v>
          </cell>
          <cell r="X16">
            <v>102</v>
          </cell>
          <cell r="Y16">
            <v>94</v>
          </cell>
        </row>
        <row r="17">
          <cell r="W17">
            <v>14</v>
          </cell>
          <cell r="X17">
            <v>105</v>
          </cell>
          <cell r="Y17">
            <v>97</v>
          </cell>
        </row>
        <row r="18">
          <cell r="W18">
            <v>15</v>
          </cell>
          <cell r="X18">
            <v>107</v>
          </cell>
          <cell r="Y18">
            <v>100</v>
          </cell>
        </row>
        <row r="19">
          <cell r="W19">
            <v>16</v>
          </cell>
          <cell r="X19">
            <v>110</v>
          </cell>
          <cell r="Y19">
            <v>102</v>
          </cell>
        </row>
        <row r="20">
          <cell r="W20">
            <v>17</v>
          </cell>
          <cell r="X20">
            <v>113</v>
          </cell>
          <cell r="Y20">
            <v>106</v>
          </cell>
        </row>
        <row r="21">
          <cell r="W21">
            <v>18</v>
          </cell>
          <cell r="X21">
            <v>116</v>
          </cell>
          <cell r="Y21">
            <v>109</v>
          </cell>
        </row>
        <row r="22">
          <cell r="W22">
            <v>19</v>
          </cell>
          <cell r="X22">
            <v>118</v>
          </cell>
          <cell r="Y22">
            <v>112</v>
          </cell>
        </row>
        <row r="23">
          <cell r="W23">
            <v>20</v>
          </cell>
          <cell r="X23">
            <v>122</v>
          </cell>
          <cell r="Y23">
            <v>115</v>
          </cell>
        </row>
        <row r="24">
          <cell r="W24">
            <v>21</v>
          </cell>
          <cell r="X24">
            <v>125</v>
          </cell>
          <cell r="Y24">
            <v>117.3</v>
          </cell>
        </row>
        <row r="25">
          <cell r="W25">
            <v>22</v>
          </cell>
          <cell r="X25">
            <v>128</v>
          </cell>
          <cell r="Y25">
            <v>119.6</v>
          </cell>
        </row>
        <row r="26">
          <cell r="W26">
            <v>23</v>
          </cell>
          <cell r="X26">
            <v>131</v>
          </cell>
          <cell r="Y26">
            <v>121.9</v>
          </cell>
        </row>
        <row r="27">
          <cell r="W27">
            <v>24</v>
          </cell>
          <cell r="X27">
            <v>134</v>
          </cell>
          <cell r="Y27">
            <v>124.2</v>
          </cell>
        </row>
        <row r="28">
          <cell r="W28">
            <v>25</v>
          </cell>
          <cell r="X28">
            <v>137</v>
          </cell>
          <cell r="Y28">
            <v>126.5</v>
          </cell>
        </row>
        <row r="29">
          <cell r="W29">
            <v>26</v>
          </cell>
          <cell r="X29">
            <v>140</v>
          </cell>
          <cell r="Y29">
            <v>128.80000000000001</v>
          </cell>
        </row>
        <row r="30">
          <cell r="W30">
            <v>27</v>
          </cell>
          <cell r="X30">
            <v>143</v>
          </cell>
          <cell r="Y30">
            <v>131.1</v>
          </cell>
        </row>
        <row r="31">
          <cell r="W31">
            <v>28</v>
          </cell>
          <cell r="X31">
            <v>146</v>
          </cell>
          <cell r="Y31">
            <v>133.4</v>
          </cell>
        </row>
        <row r="32">
          <cell r="W32">
            <v>29</v>
          </cell>
          <cell r="X32">
            <v>149</v>
          </cell>
          <cell r="Y32">
            <v>135.69999999999999</v>
          </cell>
        </row>
        <row r="33">
          <cell r="W33">
            <v>30</v>
          </cell>
          <cell r="X33">
            <v>152</v>
          </cell>
          <cell r="Y33">
            <v>138</v>
          </cell>
        </row>
        <row r="34">
          <cell r="W34">
            <v>31</v>
          </cell>
          <cell r="X34">
            <v>155</v>
          </cell>
          <cell r="Y34">
            <v>140.30000000000001</v>
          </cell>
        </row>
        <row r="35">
          <cell r="W35">
            <v>32</v>
          </cell>
          <cell r="X35">
            <v>158</v>
          </cell>
          <cell r="Y35">
            <v>142.6</v>
          </cell>
        </row>
        <row r="36">
          <cell r="W36">
            <v>33</v>
          </cell>
          <cell r="X36">
            <v>161</v>
          </cell>
          <cell r="Y36">
            <v>144.9</v>
          </cell>
        </row>
        <row r="37">
          <cell r="W37">
            <v>34</v>
          </cell>
          <cell r="X37">
            <v>164</v>
          </cell>
          <cell r="Y37">
            <v>147.19999999999999</v>
          </cell>
        </row>
        <row r="38">
          <cell r="W38">
            <v>35</v>
          </cell>
          <cell r="X38">
            <v>167</v>
          </cell>
          <cell r="Y38">
            <v>149.5</v>
          </cell>
        </row>
        <row r="39">
          <cell r="W39">
            <v>36</v>
          </cell>
          <cell r="X39">
            <v>170</v>
          </cell>
          <cell r="Y39">
            <v>151.80000000000001</v>
          </cell>
        </row>
        <row r="40">
          <cell r="W40">
            <v>37</v>
          </cell>
          <cell r="X40">
            <v>173</v>
          </cell>
          <cell r="Y40">
            <v>154.1</v>
          </cell>
        </row>
        <row r="41">
          <cell r="W41">
            <v>38</v>
          </cell>
          <cell r="X41">
            <v>176</v>
          </cell>
          <cell r="Y41">
            <v>156.4</v>
          </cell>
        </row>
        <row r="42">
          <cell r="W42">
            <v>39</v>
          </cell>
          <cell r="X42">
            <v>179</v>
          </cell>
          <cell r="Y42">
            <v>158.69999999999999</v>
          </cell>
        </row>
        <row r="43">
          <cell r="W43">
            <v>40</v>
          </cell>
          <cell r="X43">
            <v>182</v>
          </cell>
          <cell r="Y43">
            <v>161</v>
          </cell>
        </row>
        <row r="44">
          <cell r="W44">
            <v>41</v>
          </cell>
          <cell r="X44">
            <v>185</v>
          </cell>
          <cell r="Y44">
            <v>163.30000000000001</v>
          </cell>
        </row>
        <row r="45">
          <cell r="W45">
            <v>42</v>
          </cell>
          <cell r="X45">
            <v>188</v>
          </cell>
          <cell r="Y45">
            <v>165.6</v>
          </cell>
        </row>
        <row r="46">
          <cell r="W46">
            <v>43</v>
          </cell>
          <cell r="X46">
            <v>191</v>
          </cell>
          <cell r="Y46">
            <v>167.9</v>
          </cell>
        </row>
        <row r="47">
          <cell r="W47">
            <v>44</v>
          </cell>
          <cell r="X47">
            <v>194</v>
          </cell>
          <cell r="Y47">
            <v>170.2</v>
          </cell>
        </row>
        <row r="48">
          <cell r="W48">
            <v>45</v>
          </cell>
          <cell r="X48">
            <v>197</v>
          </cell>
          <cell r="Y48">
            <v>172.5</v>
          </cell>
        </row>
        <row r="49">
          <cell r="W49">
            <v>46</v>
          </cell>
          <cell r="X49">
            <v>200</v>
          </cell>
          <cell r="Y49">
            <v>174.8</v>
          </cell>
        </row>
        <row r="50">
          <cell r="W50">
            <v>47</v>
          </cell>
          <cell r="X50">
            <v>203</v>
          </cell>
          <cell r="Y50">
            <v>177.1</v>
          </cell>
        </row>
        <row r="51">
          <cell r="W51">
            <v>48</v>
          </cell>
          <cell r="X51">
            <v>206</v>
          </cell>
          <cell r="Y51">
            <v>179.4</v>
          </cell>
        </row>
        <row r="52">
          <cell r="W52">
            <v>49</v>
          </cell>
          <cell r="X52">
            <v>209</v>
          </cell>
          <cell r="Y52">
            <v>181.7</v>
          </cell>
        </row>
        <row r="53">
          <cell r="W53">
            <v>50</v>
          </cell>
          <cell r="X53">
            <v>212</v>
          </cell>
          <cell r="Y53">
            <v>184</v>
          </cell>
        </row>
        <row r="54">
          <cell r="W54">
            <v>51</v>
          </cell>
          <cell r="X54">
            <v>214.8</v>
          </cell>
          <cell r="Y54">
            <v>186.3</v>
          </cell>
        </row>
        <row r="55">
          <cell r="W55">
            <v>52</v>
          </cell>
          <cell r="X55">
            <v>217.6</v>
          </cell>
          <cell r="Y55">
            <v>188.6</v>
          </cell>
        </row>
        <row r="56">
          <cell r="W56">
            <v>53</v>
          </cell>
          <cell r="X56">
            <v>220.4</v>
          </cell>
          <cell r="Y56">
            <v>190.9</v>
          </cell>
        </row>
        <row r="57">
          <cell r="W57">
            <v>54</v>
          </cell>
          <cell r="X57">
            <v>223.2</v>
          </cell>
          <cell r="Y57">
            <v>193.2</v>
          </cell>
        </row>
        <row r="58">
          <cell r="W58">
            <v>55</v>
          </cell>
          <cell r="X58">
            <v>226</v>
          </cell>
          <cell r="Y58">
            <v>195.5</v>
          </cell>
        </row>
        <row r="59">
          <cell r="W59">
            <v>56</v>
          </cell>
          <cell r="X59">
            <v>228.8</v>
          </cell>
          <cell r="Y59">
            <v>197.8</v>
          </cell>
        </row>
        <row r="60">
          <cell r="W60">
            <v>57</v>
          </cell>
          <cell r="X60">
            <v>231.6</v>
          </cell>
          <cell r="Y60">
            <v>200.1</v>
          </cell>
        </row>
        <row r="61">
          <cell r="W61">
            <v>58</v>
          </cell>
          <cell r="X61">
            <v>234.4</v>
          </cell>
          <cell r="Y61">
            <v>202.4</v>
          </cell>
        </row>
        <row r="62">
          <cell r="W62">
            <v>59</v>
          </cell>
          <cell r="X62">
            <v>237.2</v>
          </cell>
          <cell r="Y62">
            <v>204.7</v>
          </cell>
        </row>
        <row r="63">
          <cell r="W63">
            <v>60</v>
          </cell>
          <cell r="X63">
            <v>240</v>
          </cell>
          <cell r="Y63">
            <v>207</v>
          </cell>
        </row>
        <row r="64">
          <cell r="W64">
            <v>61</v>
          </cell>
          <cell r="X64">
            <v>242.8</v>
          </cell>
          <cell r="Y64">
            <v>209.3</v>
          </cell>
        </row>
        <row r="65">
          <cell r="W65">
            <v>62</v>
          </cell>
          <cell r="X65">
            <v>245.6</v>
          </cell>
          <cell r="Y65">
            <v>211.6</v>
          </cell>
        </row>
        <row r="66">
          <cell r="W66">
            <v>63</v>
          </cell>
          <cell r="X66">
            <v>248.4</v>
          </cell>
          <cell r="Y66">
            <v>213.9</v>
          </cell>
        </row>
        <row r="67">
          <cell r="W67">
            <v>64</v>
          </cell>
          <cell r="X67">
            <v>251.2</v>
          </cell>
          <cell r="Y67">
            <v>216.2</v>
          </cell>
        </row>
        <row r="68">
          <cell r="W68">
            <v>65</v>
          </cell>
          <cell r="X68">
            <v>254</v>
          </cell>
          <cell r="Y68">
            <v>218.5</v>
          </cell>
        </row>
        <row r="69">
          <cell r="W69">
            <v>66</v>
          </cell>
          <cell r="X69">
            <v>256.8</v>
          </cell>
          <cell r="Y69">
            <v>220.8</v>
          </cell>
        </row>
        <row r="70">
          <cell r="W70">
            <v>67</v>
          </cell>
          <cell r="X70">
            <v>259.60000000000002</v>
          </cell>
          <cell r="Y70">
            <v>223.1</v>
          </cell>
        </row>
        <row r="71">
          <cell r="W71">
            <v>68</v>
          </cell>
          <cell r="X71">
            <v>262.39999999999998</v>
          </cell>
          <cell r="Y71">
            <v>225.4</v>
          </cell>
        </row>
        <row r="72">
          <cell r="W72">
            <v>69</v>
          </cell>
          <cell r="X72">
            <v>265.2</v>
          </cell>
          <cell r="Y72">
            <v>227.7</v>
          </cell>
        </row>
        <row r="73">
          <cell r="W73">
            <v>70</v>
          </cell>
          <cell r="X73">
            <v>268</v>
          </cell>
          <cell r="Y73">
            <v>230</v>
          </cell>
        </row>
        <row r="74">
          <cell r="W74">
            <v>71</v>
          </cell>
          <cell r="X74">
            <v>270.8</v>
          </cell>
          <cell r="Y74">
            <v>232.3</v>
          </cell>
        </row>
        <row r="75">
          <cell r="W75">
            <v>72</v>
          </cell>
          <cell r="X75">
            <v>273.60000000000002</v>
          </cell>
          <cell r="Y75">
            <v>234.6</v>
          </cell>
        </row>
        <row r="76">
          <cell r="W76">
            <v>73</v>
          </cell>
          <cell r="X76">
            <v>276.39999999999998</v>
          </cell>
          <cell r="Y76">
            <v>236.9</v>
          </cell>
        </row>
        <row r="77">
          <cell r="W77">
            <v>74</v>
          </cell>
          <cell r="X77">
            <v>279.2</v>
          </cell>
          <cell r="Y77">
            <v>239.2</v>
          </cell>
        </row>
        <row r="78">
          <cell r="W78">
            <v>75</v>
          </cell>
          <cell r="X78">
            <v>282</v>
          </cell>
          <cell r="Y78">
            <v>241.5</v>
          </cell>
        </row>
        <row r="79">
          <cell r="W79">
            <v>76</v>
          </cell>
          <cell r="X79">
            <v>284.8</v>
          </cell>
          <cell r="Y79">
            <v>243.8</v>
          </cell>
        </row>
        <row r="80">
          <cell r="W80">
            <v>77</v>
          </cell>
          <cell r="X80">
            <v>287.60000000000002</v>
          </cell>
          <cell r="Y80">
            <v>246.1</v>
          </cell>
        </row>
        <row r="81">
          <cell r="W81">
            <v>78</v>
          </cell>
          <cell r="X81">
            <v>290.39999999999998</v>
          </cell>
          <cell r="Y81">
            <v>248.4</v>
          </cell>
        </row>
        <row r="82">
          <cell r="W82">
            <v>79</v>
          </cell>
          <cell r="X82">
            <v>293.2</v>
          </cell>
          <cell r="Y82">
            <v>250.7</v>
          </cell>
        </row>
        <row r="83">
          <cell r="W83">
            <v>80</v>
          </cell>
          <cell r="X83">
            <v>296</v>
          </cell>
          <cell r="Y83">
            <v>253</v>
          </cell>
        </row>
        <row r="84">
          <cell r="W84">
            <v>81</v>
          </cell>
          <cell r="X84">
            <v>298.8</v>
          </cell>
          <cell r="Y84">
            <v>255.3</v>
          </cell>
        </row>
        <row r="85">
          <cell r="W85">
            <v>82</v>
          </cell>
          <cell r="X85">
            <v>301.60000000000002</v>
          </cell>
          <cell r="Y85">
            <v>257.60000000000002</v>
          </cell>
        </row>
        <row r="86">
          <cell r="W86">
            <v>83</v>
          </cell>
          <cell r="X86">
            <v>304.39999999999998</v>
          </cell>
          <cell r="Y86">
            <v>259.89999999999998</v>
          </cell>
        </row>
        <row r="87">
          <cell r="W87">
            <v>84</v>
          </cell>
          <cell r="X87">
            <v>307.2</v>
          </cell>
          <cell r="Y87">
            <v>262.2</v>
          </cell>
        </row>
        <row r="88">
          <cell r="W88">
            <v>85</v>
          </cell>
          <cell r="X88">
            <v>310</v>
          </cell>
          <cell r="Y88">
            <v>264.5</v>
          </cell>
        </row>
        <row r="89">
          <cell r="W89">
            <v>86</v>
          </cell>
          <cell r="X89">
            <v>312.8</v>
          </cell>
          <cell r="Y89">
            <v>266.8</v>
          </cell>
        </row>
        <row r="90">
          <cell r="W90">
            <v>87</v>
          </cell>
          <cell r="X90">
            <v>315.60000000000002</v>
          </cell>
          <cell r="Y90">
            <v>269.10000000000002</v>
          </cell>
        </row>
        <row r="91">
          <cell r="W91">
            <v>88</v>
          </cell>
          <cell r="X91">
            <v>318.39999999999998</v>
          </cell>
          <cell r="Y91">
            <v>271.39999999999998</v>
          </cell>
        </row>
        <row r="92">
          <cell r="W92">
            <v>89</v>
          </cell>
          <cell r="X92">
            <v>321.2</v>
          </cell>
          <cell r="Y92">
            <v>273.7</v>
          </cell>
        </row>
        <row r="93">
          <cell r="W93">
            <v>90</v>
          </cell>
          <cell r="X93">
            <v>324</v>
          </cell>
          <cell r="Y93">
            <v>276</v>
          </cell>
        </row>
        <row r="94">
          <cell r="W94">
            <v>91</v>
          </cell>
          <cell r="X94">
            <v>326.8</v>
          </cell>
          <cell r="Y94">
            <v>278.3</v>
          </cell>
        </row>
        <row r="95">
          <cell r="W95">
            <v>92</v>
          </cell>
          <cell r="X95">
            <v>329.6</v>
          </cell>
          <cell r="Y95">
            <v>280.60000000000002</v>
          </cell>
        </row>
        <row r="96">
          <cell r="W96">
            <v>93</v>
          </cell>
          <cell r="X96">
            <v>332.4</v>
          </cell>
          <cell r="Y96">
            <v>282.89999999999998</v>
          </cell>
        </row>
        <row r="97">
          <cell r="W97">
            <v>94</v>
          </cell>
          <cell r="X97">
            <v>335.2</v>
          </cell>
          <cell r="Y97">
            <v>285.2</v>
          </cell>
        </row>
        <row r="98">
          <cell r="W98">
            <v>95</v>
          </cell>
          <cell r="X98">
            <v>338</v>
          </cell>
          <cell r="Y98">
            <v>287.5</v>
          </cell>
        </row>
        <row r="99">
          <cell r="W99">
            <v>96</v>
          </cell>
          <cell r="X99">
            <v>340.8</v>
          </cell>
          <cell r="Y99">
            <v>289.8</v>
          </cell>
        </row>
        <row r="100">
          <cell r="W100">
            <v>97</v>
          </cell>
          <cell r="X100">
            <v>343.6</v>
          </cell>
          <cell r="Y100">
            <v>292.10000000000002</v>
          </cell>
        </row>
        <row r="101">
          <cell r="W101">
            <v>98</v>
          </cell>
          <cell r="X101">
            <v>346.4</v>
          </cell>
          <cell r="Y101">
            <v>294.39999999999998</v>
          </cell>
        </row>
        <row r="102">
          <cell r="W102">
            <v>99</v>
          </cell>
          <cell r="X102">
            <v>349.2</v>
          </cell>
          <cell r="Y102">
            <v>296.7</v>
          </cell>
        </row>
        <row r="103">
          <cell r="W103">
            <v>100</v>
          </cell>
          <cell r="X103">
            <v>352</v>
          </cell>
          <cell r="Y103">
            <v>299</v>
          </cell>
        </row>
      </sheetData>
      <sheetData sheetId="9"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Sheet1"/>
    </sheetNames>
    <sheetDataSet>
      <sheetData sheetId="0"/>
      <sheetData sheetId="1"/>
      <sheetData sheetId="2"/>
      <sheetData sheetId="3"/>
      <sheetData sheetId="4"/>
      <sheetData sheetId="5"/>
      <sheetData sheetId="6"/>
      <sheetData sheetId="7"/>
      <sheetData sheetId="8" refreshError="1">
        <row r="4">
          <cell r="F4">
            <v>65</v>
          </cell>
        </row>
      </sheetData>
      <sheetData sheetId="9"/>
      <sheetData sheetId="10"/>
      <sheetData sheetId="11"/>
      <sheetData sheetId="12"/>
      <sheetData sheetId="13"/>
      <sheetData sheetId="14"/>
      <sheetData sheetId="15"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ro_bldg"/>
      <sheetName val="mpp_bldg"/>
      <sheetName val="abstract"/>
      <sheetName val="detailed"/>
      <sheetName val="sanitory"/>
      <sheetName val="septic_tank"/>
      <sheetName val="electri"/>
      <sheetName val="c_wall"/>
      <sheetName val="data_sein"/>
      <sheetName val="v"/>
      <sheetName val="r"/>
      <sheetName val="l"/>
      <sheetName val="door"/>
      <sheetName val="wi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2">
          <cell r="A2">
            <v>1</v>
          </cell>
          <cell r="B2" t="str">
            <v>Name of the work</v>
          </cell>
          <cell r="C2" t="str">
            <v>Construction of MPP Building at  Nadigudem</v>
          </cell>
        </row>
        <row r="3">
          <cell r="A3">
            <v>2</v>
          </cell>
          <cell r="B3" t="str">
            <v>Est.cost</v>
          </cell>
          <cell r="C3">
            <v>17</v>
          </cell>
        </row>
        <row r="4">
          <cell r="A4">
            <v>3</v>
          </cell>
          <cell r="B4" t="str">
            <v>Grant</v>
          </cell>
          <cell r="C4" t="str">
            <v>MPP</v>
          </cell>
        </row>
        <row r="5">
          <cell r="A5">
            <v>4</v>
          </cell>
          <cell r="B5" t="str">
            <v>Soils</v>
          </cell>
          <cell r="C5" t="str">
            <v>og</v>
          </cell>
        </row>
        <row r="6">
          <cell r="A6">
            <v>5</v>
          </cell>
          <cell r="B6" t="str">
            <v>Cement</v>
          </cell>
          <cell r="D6">
            <v>2500</v>
          </cell>
          <cell r="E6" t="str">
            <v>/MT</v>
          </cell>
        </row>
        <row r="7">
          <cell r="A7">
            <v>6</v>
          </cell>
          <cell r="B7" t="str">
            <v>Steel</v>
          </cell>
          <cell r="D7">
            <v>15000</v>
          </cell>
          <cell r="E7" t="str">
            <v>/MT</v>
          </cell>
        </row>
        <row r="8">
          <cell r="A8">
            <v>7</v>
          </cell>
          <cell r="B8" t="str">
            <v>Metal lead</v>
          </cell>
          <cell r="C8" t="str">
            <v>Akupamula</v>
          </cell>
          <cell r="D8">
            <v>15</v>
          </cell>
          <cell r="E8" t="str">
            <v>KM</v>
          </cell>
        </row>
        <row r="9">
          <cell r="A9">
            <v>8</v>
          </cell>
          <cell r="B9" t="str">
            <v>Crushed meal lead</v>
          </cell>
          <cell r="C9" t="str">
            <v>Akupamula</v>
          </cell>
          <cell r="D9">
            <v>15</v>
          </cell>
          <cell r="E9" t="str">
            <v>KM</v>
          </cell>
        </row>
        <row r="10">
          <cell r="A10">
            <v>9</v>
          </cell>
          <cell r="B10" t="str">
            <v>Sand Lead</v>
          </cell>
          <cell r="C10" t="str">
            <v>Palair</v>
          </cell>
          <cell r="D10">
            <v>32</v>
          </cell>
          <cell r="E10" t="str">
            <v>KM</v>
          </cell>
        </row>
        <row r="11">
          <cell r="A11">
            <v>10</v>
          </cell>
          <cell r="B11" t="str">
            <v>Bricks lead</v>
          </cell>
          <cell r="C11" t="str">
            <v>Kishnavagu</v>
          </cell>
          <cell r="D11">
            <v>6</v>
          </cell>
          <cell r="E11" t="str">
            <v>KM</v>
          </cell>
        </row>
        <row r="12">
          <cell r="A12">
            <v>11</v>
          </cell>
          <cell r="B12" t="str">
            <v>Polished Shabad Stone lead</v>
          </cell>
          <cell r="C12" t="str">
            <v>Kodad</v>
          </cell>
          <cell r="D12">
            <v>22</v>
          </cell>
          <cell r="E12" t="str">
            <v>KM</v>
          </cell>
        </row>
        <row r="13">
          <cell r="A13">
            <v>12</v>
          </cell>
          <cell r="B13" t="str">
            <v>Village</v>
          </cell>
          <cell r="C13" t="str">
            <v>Nadigudem</v>
          </cell>
        </row>
        <row r="14">
          <cell r="A14">
            <v>13</v>
          </cell>
          <cell r="B14" t="str">
            <v>mandal code</v>
          </cell>
          <cell r="D14">
            <v>145</v>
          </cell>
        </row>
        <row r="15">
          <cell r="A15">
            <v>14</v>
          </cell>
          <cell r="B15" t="str">
            <v>Acco proof powder</v>
          </cell>
          <cell r="C15">
            <v>30</v>
          </cell>
          <cell r="D15" t="str">
            <v>per kg</v>
          </cell>
        </row>
        <row r="16">
          <cell r="A16">
            <v>15</v>
          </cell>
          <cell r="B16" t="str">
            <v>Mandal</v>
          </cell>
          <cell r="C16" t="str">
            <v>Kodad</v>
          </cell>
        </row>
        <row r="17">
          <cell r="A17">
            <v>16</v>
          </cell>
          <cell r="B17" t="str">
            <v>Sub-division</v>
          </cell>
          <cell r="C17" t="str">
            <v>Kodad</v>
          </cell>
        </row>
        <row r="18">
          <cell r="A18">
            <v>17</v>
          </cell>
          <cell r="B18" t="str">
            <v>Division</v>
          </cell>
          <cell r="C18" t="str">
            <v>Miryalaguda</v>
          </cell>
        </row>
        <row r="19">
          <cell r="A19">
            <v>18</v>
          </cell>
          <cell r="B19" t="str">
            <v>SO</v>
          </cell>
          <cell r="C19" t="str">
            <v>ae</v>
          </cell>
        </row>
        <row r="20">
          <cell r="A20">
            <v>19</v>
          </cell>
          <cell r="B20" t="str">
            <v>AE</v>
          </cell>
          <cell r="C20" t="str">
            <v>K.Ranadheer Reddy</v>
          </cell>
        </row>
        <row r="21">
          <cell r="A21">
            <v>20</v>
          </cell>
          <cell r="B21" t="str">
            <v>DEE</v>
          </cell>
          <cell r="C21" t="str">
            <v>D.Vijaya Kumar</v>
          </cell>
        </row>
        <row r="22">
          <cell r="A22">
            <v>21</v>
          </cell>
          <cell r="B22" t="str">
            <v>EE</v>
          </cell>
          <cell r="C22" t="str">
            <v>VVRAS Jagannatha Rao</v>
          </cell>
        </row>
      </sheetData>
      <sheetData sheetId="10" refreshError="1">
        <row r="1">
          <cell r="B1" t="str">
            <v>SNO</v>
          </cell>
          <cell r="C1" t="str">
            <v>SSITEMNO</v>
          </cell>
          <cell r="F1" t="str">
            <v>DETAILS</v>
          </cell>
          <cell r="G1" t="str">
            <v>Unit</v>
          </cell>
          <cell r="H1" t="str">
            <v>PER</v>
          </cell>
          <cell r="I1" t="str">
            <v>RATE</v>
          </cell>
        </row>
        <row r="2">
          <cell r="B2">
            <v>1</v>
          </cell>
          <cell r="C2" t="str">
            <v>1ab</v>
          </cell>
          <cell r="F2" t="str">
            <v>1st Class Mason</v>
          </cell>
          <cell r="G2">
            <v>1</v>
          </cell>
          <cell r="H2" t="str">
            <v>each</v>
          </cell>
          <cell r="I2">
            <v>86</v>
          </cell>
        </row>
        <row r="3">
          <cell r="B3">
            <v>26</v>
          </cell>
          <cell r="C3">
            <v>17</v>
          </cell>
          <cell r="F3" t="str">
            <v>Spl.grade Mason</v>
          </cell>
          <cell r="G3">
            <v>1</v>
          </cell>
          <cell r="H3" t="str">
            <v>each</v>
          </cell>
          <cell r="I3">
            <v>0</v>
          </cell>
        </row>
        <row r="4">
          <cell r="B4">
            <v>28</v>
          </cell>
          <cell r="C4" t="str">
            <v>1a</v>
          </cell>
          <cell r="F4" t="str">
            <v>2nd Class Mason</v>
          </cell>
          <cell r="G4">
            <v>1</v>
          </cell>
          <cell r="H4" t="str">
            <v>each</v>
          </cell>
          <cell r="I4">
            <v>75</v>
          </cell>
        </row>
        <row r="5">
          <cell r="B5">
            <v>53</v>
          </cell>
          <cell r="C5">
            <v>2</v>
          </cell>
          <cell r="F5" t="str">
            <v>Man Mazdoor</v>
          </cell>
          <cell r="G5">
            <v>1</v>
          </cell>
          <cell r="H5" t="str">
            <v>each</v>
          </cell>
          <cell r="I5">
            <v>55</v>
          </cell>
        </row>
        <row r="6">
          <cell r="B6">
            <v>54</v>
          </cell>
          <cell r="C6">
            <v>3</v>
          </cell>
          <cell r="F6" t="str">
            <v>Woman Mazdoor</v>
          </cell>
          <cell r="G6">
            <v>1</v>
          </cell>
          <cell r="H6" t="str">
            <v>each</v>
          </cell>
          <cell r="I6">
            <v>55</v>
          </cell>
        </row>
        <row r="7">
          <cell r="B7">
            <v>60</v>
          </cell>
          <cell r="C7" t="str">
            <v>1a</v>
          </cell>
          <cell r="F7" t="str">
            <v>2nd Class Bricks</v>
          </cell>
          <cell r="G7">
            <v>1000</v>
          </cell>
          <cell r="H7" t="str">
            <v>Nos</v>
          </cell>
          <cell r="I7">
            <v>1200</v>
          </cell>
        </row>
        <row r="8">
          <cell r="B8">
            <v>67</v>
          </cell>
          <cell r="C8" t="str">
            <v>2c</v>
          </cell>
          <cell r="F8" t="str">
            <v>RR stone Granite Variety</v>
          </cell>
          <cell r="G8">
            <v>1</v>
          </cell>
          <cell r="H8" t="str">
            <v>cum</v>
          </cell>
          <cell r="I8">
            <v>75</v>
          </cell>
        </row>
        <row r="9">
          <cell r="B9">
            <v>72</v>
          </cell>
          <cell r="C9" t="str">
            <v>3a</v>
          </cell>
          <cell r="F9" t="str">
            <v>CR stone Granite Variety</v>
          </cell>
          <cell r="G9">
            <v>1</v>
          </cell>
          <cell r="H9" t="str">
            <v>cum</v>
          </cell>
          <cell r="I9">
            <v>109</v>
          </cell>
        </row>
        <row r="10">
          <cell r="B10">
            <v>80</v>
          </cell>
          <cell r="F10" t="str">
            <v>6 mm SS</v>
          </cell>
          <cell r="G10">
            <v>1</v>
          </cell>
          <cell r="H10" t="str">
            <v>cum</v>
          </cell>
          <cell r="I10">
            <v>170</v>
          </cell>
        </row>
        <row r="11">
          <cell r="B11">
            <v>81</v>
          </cell>
          <cell r="F11" t="str">
            <v>5 to 7 mm IRC</v>
          </cell>
          <cell r="G11">
            <v>1</v>
          </cell>
          <cell r="H11" t="str">
            <v>cum</v>
          </cell>
          <cell r="I11">
            <v>170</v>
          </cell>
        </row>
        <row r="12">
          <cell r="B12">
            <v>82</v>
          </cell>
          <cell r="F12" t="str">
            <v>10 mm SS</v>
          </cell>
          <cell r="G12">
            <v>1</v>
          </cell>
          <cell r="H12" t="str">
            <v>cum</v>
          </cell>
          <cell r="I12">
            <v>250</v>
          </cell>
        </row>
        <row r="13">
          <cell r="B13">
            <v>83</v>
          </cell>
          <cell r="F13" t="str">
            <v>10 to 11.2 IRC</v>
          </cell>
          <cell r="G13">
            <v>1</v>
          </cell>
          <cell r="H13" t="str">
            <v>cum</v>
          </cell>
          <cell r="I13">
            <v>250</v>
          </cell>
        </row>
        <row r="14">
          <cell r="B14">
            <v>84</v>
          </cell>
          <cell r="F14" t="str">
            <v>12 mm SS</v>
          </cell>
          <cell r="G14">
            <v>1</v>
          </cell>
          <cell r="H14" t="str">
            <v>cum</v>
          </cell>
          <cell r="I14">
            <v>300</v>
          </cell>
        </row>
        <row r="15">
          <cell r="B15">
            <v>85</v>
          </cell>
          <cell r="F15" t="str">
            <v>12 to 14 mm IRC</v>
          </cell>
          <cell r="G15">
            <v>1</v>
          </cell>
          <cell r="H15" t="str">
            <v>cum</v>
          </cell>
          <cell r="I15">
            <v>300</v>
          </cell>
        </row>
        <row r="16">
          <cell r="B16">
            <v>86</v>
          </cell>
          <cell r="F16" t="str">
            <v>20 mm SS</v>
          </cell>
          <cell r="G16">
            <v>1</v>
          </cell>
          <cell r="H16" t="str">
            <v>cum</v>
          </cell>
          <cell r="I16">
            <v>380</v>
          </cell>
        </row>
        <row r="17">
          <cell r="B17">
            <v>87</v>
          </cell>
          <cell r="F17" t="str">
            <v>20 to 22 mm IRC</v>
          </cell>
          <cell r="G17">
            <v>1</v>
          </cell>
          <cell r="H17" t="str">
            <v>cum</v>
          </cell>
          <cell r="I17">
            <v>375</v>
          </cell>
        </row>
        <row r="18">
          <cell r="B18">
            <v>88</v>
          </cell>
          <cell r="F18" t="str">
            <v>25 mm SS</v>
          </cell>
          <cell r="G18">
            <v>1</v>
          </cell>
          <cell r="H18" t="str">
            <v>cum</v>
          </cell>
          <cell r="I18">
            <v>300</v>
          </cell>
        </row>
        <row r="19">
          <cell r="B19">
            <v>89</v>
          </cell>
          <cell r="F19" t="str">
            <v>25 to 27 mm IRC</v>
          </cell>
          <cell r="G19">
            <v>1</v>
          </cell>
          <cell r="H19" t="str">
            <v>cum</v>
          </cell>
          <cell r="I19">
            <v>300</v>
          </cell>
        </row>
        <row r="20">
          <cell r="B20">
            <v>90</v>
          </cell>
          <cell r="F20" t="str">
            <v>40 mm SS</v>
          </cell>
          <cell r="G20">
            <v>1</v>
          </cell>
          <cell r="H20" t="str">
            <v>cum</v>
          </cell>
          <cell r="I20">
            <v>215</v>
          </cell>
        </row>
        <row r="21">
          <cell r="B21">
            <v>91</v>
          </cell>
          <cell r="F21" t="str">
            <v>40 to 45 mm IRC</v>
          </cell>
          <cell r="G21">
            <v>1</v>
          </cell>
          <cell r="H21" t="str">
            <v>cum</v>
          </cell>
          <cell r="I21">
            <v>200</v>
          </cell>
        </row>
        <row r="22">
          <cell r="B22">
            <v>92</v>
          </cell>
          <cell r="F22" t="str">
            <v>50 mm SS</v>
          </cell>
          <cell r="G22">
            <v>1</v>
          </cell>
          <cell r="H22" t="str">
            <v>cum</v>
          </cell>
          <cell r="I22">
            <v>150</v>
          </cell>
        </row>
        <row r="23">
          <cell r="B23">
            <v>93</v>
          </cell>
          <cell r="F23" t="str">
            <v>50 to 55mm IRC</v>
          </cell>
          <cell r="G23">
            <v>1</v>
          </cell>
          <cell r="H23" t="str">
            <v>cum</v>
          </cell>
          <cell r="I23">
            <v>120</v>
          </cell>
        </row>
        <row r="24">
          <cell r="B24">
            <v>94</v>
          </cell>
          <cell r="F24" t="str">
            <v>60 mm SS</v>
          </cell>
          <cell r="G24">
            <v>1</v>
          </cell>
          <cell r="H24" t="str">
            <v>cum</v>
          </cell>
          <cell r="I24">
            <v>150</v>
          </cell>
        </row>
        <row r="25">
          <cell r="B25">
            <v>95</v>
          </cell>
          <cell r="F25" t="str">
            <v>60 to 63 mm IRC</v>
          </cell>
          <cell r="G25">
            <v>1</v>
          </cell>
          <cell r="H25" t="str">
            <v>cum</v>
          </cell>
          <cell r="I25">
            <v>110</v>
          </cell>
        </row>
        <row r="26">
          <cell r="B26">
            <v>96</v>
          </cell>
          <cell r="F26" t="str">
            <v>65 mm SS</v>
          </cell>
          <cell r="G26">
            <v>1</v>
          </cell>
          <cell r="H26" t="str">
            <v>cum</v>
          </cell>
          <cell r="I26">
            <v>150</v>
          </cell>
        </row>
        <row r="27">
          <cell r="B27">
            <v>97</v>
          </cell>
          <cell r="F27" t="str">
            <v>65 mm IRC</v>
          </cell>
          <cell r="G27">
            <v>1</v>
          </cell>
          <cell r="H27" t="str">
            <v>cum</v>
          </cell>
          <cell r="I27">
            <v>120</v>
          </cell>
        </row>
        <row r="28">
          <cell r="B28">
            <v>98</v>
          </cell>
          <cell r="F28" t="str">
            <v>75 mm SS</v>
          </cell>
          <cell r="G28">
            <v>1</v>
          </cell>
          <cell r="H28" t="str">
            <v>cum</v>
          </cell>
          <cell r="I28">
            <v>95</v>
          </cell>
        </row>
        <row r="29">
          <cell r="B29">
            <v>99</v>
          </cell>
          <cell r="F29" t="str">
            <v>75 mm IRC</v>
          </cell>
          <cell r="G29">
            <v>1</v>
          </cell>
          <cell r="H29" t="str">
            <v>cum</v>
          </cell>
          <cell r="I29">
            <v>95</v>
          </cell>
        </row>
        <row r="30">
          <cell r="B30">
            <v>100</v>
          </cell>
          <cell r="F30" t="str">
            <v>Blasting</v>
          </cell>
          <cell r="G30">
            <v>1</v>
          </cell>
          <cell r="H30" t="str">
            <v>cum</v>
          </cell>
          <cell r="I30">
            <v>40</v>
          </cell>
        </row>
        <row r="31">
          <cell r="B31">
            <v>101</v>
          </cell>
          <cell r="F31" t="str">
            <v>Metal Crushing</v>
          </cell>
          <cell r="G31">
            <v>1</v>
          </cell>
          <cell r="H31" t="str">
            <v>cum</v>
          </cell>
          <cell r="I31">
            <v>0.25</v>
          </cell>
        </row>
        <row r="32">
          <cell r="B32">
            <v>127</v>
          </cell>
          <cell r="C32">
            <v>9</v>
          </cell>
          <cell r="F32" t="str">
            <v>Gravel</v>
          </cell>
          <cell r="G32">
            <v>1</v>
          </cell>
          <cell r="H32" t="str">
            <v>cum</v>
          </cell>
          <cell r="I32">
            <v>25</v>
          </cell>
        </row>
        <row r="33">
          <cell r="B33">
            <v>128</v>
          </cell>
          <cell r="F33" t="str">
            <v>Quarry rubbish</v>
          </cell>
          <cell r="G33">
            <v>1</v>
          </cell>
          <cell r="H33" t="str">
            <v>cum</v>
          </cell>
          <cell r="I33">
            <v>11</v>
          </cell>
        </row>
        <row r="34">
          <cell r="B34">
            <v>129</v>
          </cell>
          <cell r="F34" t="str">
            <v>Sand for Mortar, Seal coat</v>
          </cell>
          <cell r="G34">
            <v>1</v>
          </cell>
          <cell r="H34" t="str">
            <v>cum</v>
          </cell>
          <cell r="I34">
            <v>50</v>
          </cell>
        </row>
        <row r="35">
          <cell r="B35">
            <v>130</v>
          </cell>
          <cell r="F35" t="str">
            <v>Sand for Filling, Blindage</v>
          </cell>
          <cell r="G35">
            <v>1</v>
          </cell>
          <cell r="H35" t="str">
            <v>cum</v>
          </cell>
          <cell r="I35">
            <v>20</v>
          </cell>
        </row>
        <row r="36">
          <cell r="B36">
            <v>133</v>
          </cell>
          <cell r="C36">
            <v>15</v>
          </cell>
          <cell r="F36" t="str">
            <v>40 mm thick 0.762 m x.457 m</v>
          </cell>
          <cell r="G36">
            <v>1</v>
          </cell>
          <cell r="H36" t="str">
            <v>sqm</v>
          </cell>
          <cell r="I36">
            <v>70</v>
          </cell>
        </row>
        <row r="37">
          <cell r="B37">
            <v>134</v>
          </cell>
          <cell r="C37">
            <v>16</v>
          </cell>
          <cell r="F37" t="str">
            <v>50 mm thick 0.762 m x.457 m</v>
          </cell>
          <cell r="G37">
            <v>1</v>
          </cell>
          <cell r="H37" t="str">
            <v>sqm</v>
          </cell>
          <cell r="I37">
            <v>80</v>
          </cell>
        </row>
        <row r="38">
          <cell r="B38">
            <v>136</v>
          </cell>
          <cell r="F38" t="str">
            <v>25.4 mm thick White</v>
          </cell>
          <cell r="G38">
            <v>10</v>
          </cell>
          <cell r="H38" t="str">
            <v>sqm</v>
          </cell>
          <cell r="I38">
            <v>550</v>
          </cell>
        </row>
        <row r="39">
          <cell r="B39">
            <v>137</v>
          </cell>
          <cell r="F39" t="str">
            <v>25.4 mm thick Blue</v>
          </cell>
          <cell r="G39">
            <v>10</v>
          </cell>
          <cell r="H39" t="str">
            <v>sqm</v>
          </cell>
          <cell r="I39">
            <v>600</v>
          </cell>
        </row>
        <row r="40">
          <cell r="B40">
            <v>138</v>
          </cell>
          <cell r="F40" t="str">
            <v>25.4 mm thick White</v>
          </cell>
          <cell r="G40">
            <v>10</v>
          </cell>
          <cell r="H40" t="str">
            <v>sqm</v>
          </cell>
          <cell r="I40">
            <v>600</v>
          </cell>
        </row>
        <row r="41">
          <cell r="B41">
            <v>139</v>
          </cell>
          <cell r="F41" t="str">
            <v>25.4 mm thick Blue</v>
          </cell>
          <cell r="G41">
            <v>10</v>
          </cell>
          <cell r="H41" t="str">
            <v>sqm</v>
          </cell>
          <cell r="I41">
            <v>700</v>
          </cell>
        </row>
        <row r="42">
          <cell r="B42">
            <v>140</v>
          </cell>
          <cell r="F42" t="str">
            <v>25.4 mm thick White  0.457mx0.457 m</v>
          </cell>
          <cell r="G42">
            <v>10</v>
          </cell>
          <cell r="H42" t="str">
            <v>sqm</v>
          </cell>
          <cell r="I42">
            <v>1000</v>
          </cell>
        </row>
        <row r="43">
          <cell r="B43">
            <v>141</v>
          </cell>
          <cell r="F43" t="str">
            <v>25.4 mm thick Blue  0.457mx0.457 m</v>
          </cell>
          <cell r="G43">
            <v>10</v>
          </cell>
          <cell r="H43" t="str">
            <v>sqm</v>
          </cell>
          <cell r="I43">
            <v>1150</v>
          </cell>
        </row>
        <row r="44">
          <cell r="B44">
            <v>142</v>
          </cell>
          <cell r="C44">
            <v>20</v>
          </cell>
          <cell r="F44" t="str">
            <v>25.4 mm thick   0.457mx0.457 m</v>
          </cell>
          <cell r="G44">
            <v>10</v>
          </cell>
          <cell r="H44" t="str">
            <v>sqm</v>
          </cell>
          <cell r="I44">
            <v>900</v>
          </cell>
        </row>
        <row r="45">
          <cell r="B45">
            <v>143</v>
          </cell>
          <cell r="C45">
            <v>21</v>
          </cell>
          <cell r="F45" t="str">
            <v>25.4 mm thick 0.254mx0.254 m White</v>
          </cell>
          <cell r="G45">
            <v>10</v>
          </cell>
          <cell r="H45" t="str">
            <v>sqm</v>
          </cell>
          <cell r="I45">
            <v>2700</v>
          </cell>
        </row>
        <row r="46">
          <cell r="B46">
            <v>168</v>
          </cell>
          <cell r="F46" t="str">
            <v>Cement Mortar</v>
          </cell>
          <cell r="G46">
            <v>1</v>
          </cell>
          <cell r="H46" t="str">
            <v>cum</v>
          </cell>
          <cell r="I46">
            <v>15</v>
          </cell>
        </row>
        <row r="47">
          <cell r="B47">
            <v>169</v>
          </cell>
          <cell r="F47" t="str">
            <v>By Machine</v>
          </cell>
          <cell r="G47">
            <v>1</v>
          </cell>
          <cell r="H47" t="str">
            <v>cum</v>
          </cell>
          <cell r="I47">
            <v>25</v>
          </cell>
        </row>
        <row r="48">
          <cell r="B48">
            <v>175</v>
          </cell>
          <cell r="F48" t="str">
            <v>White Cement</v>
          </cell>
          <cell r="G48">
            <v>1</v>
          </cell>
          <cell r="H48" t="str">
            <v>kg</v>
          </cell>
          <cell r="I48">
            <v>9</v>
          </cell>
        </row>
        <row r="49">
          <cell r="B49">
            <v>176</v>
          </cell>
          <cell r="F49" t="str">
            <v xml:space="preserve">Scantling below 2m </v>
          </cell>
          <cell r="G49">
            <v>1</v>
          </cell>
          <cell r="H49" t="str">
            <v>cum</v>
          </cell>
          <cell r="I49">
            <v>50000</v>
          </cell>
        </row>
        <row r="50">
          <cell r="B50">
            <v>177</v>
          </cell>
          <cell r="F50" t="str">
            <v xml:space="preserve">Scantling above 2m </v>
          </cell>
          <cell r="G50">
            <v>1</v>
          </cell>
          <cell r="H50" t="str">
            <v>cum</v>
          </cell>
          <cell r="I50">
            <v>52000</v>
          </cell>
        </row>
        <row r="51">
          <cell r="B51">
            <v>178</v>
          </cell>
          <cell r="F51" t="str">
            <v>Planks of all sizes</v>
          </cell>
          <cell r="G51">
            <v>1</v>
          </cell>
          <cell r="H51" t="str">
            <v>cum</v>
          </cell>
          <cell r="I51">
            <v>55000</v>
          </cell>
        </row>
        <row r="52">
          <cell r="B52">
            <v>176</v>
          </cell>
          <cell r="F52" t="str">
            <v xml:space="preserve">Scantling below 2m </v>
          </cell>
          <cell r="G52">
            <v>1</v>
          </cell>
          <cell r="H52" t="str">
            <v>cum</v>
          </cell>
          <cell r="I52">
            <v>40000</v>
          </cell>
        </row>
        <row r="53">
          <cell r="B53">
            <v>177</v>
          </cell>
          <cell r="F53" t="str">
            <v xml:space="preserve">Scantling above 2m </v>
          </cell>
          <cell r="G53">
            <v>1</v>
          </cell>
          <cell r="H53" t="str">
            <v>cum</v>
          </cell>
          <cell r="I53">
            <v>42000</v>
          </cell>
        </row>
        <row r="54">
          <cell r="B54">
            <v>178</v>
          </cell>
          <cell r="F54" t="str">
            <v>Planks of all sizes</v>
          </cell>
          <cell r="G54">
            <v>1</v>
          </cell>
          <cell r="H54" t="str">
            <v>cum</v>
          </cell>
          <cell r="I54">
            <v>45000</v>
          </cell>
        </row>
        <row r="55">
          <cell r="B55">
            <v>187</v>
          </cell>
          <cell r="F55" t="str">
            <v>Steel fabrication</v>
          </cell>
          <cell r="G55">
            <v>1</v>
          </cell>
          <cell r="H55" t="str">
            <v>kg</v>
          </cell>
          <cell r="I55">
            <v>3.25</v>
          </cell>
        </row>
        <row r="56">
          <cell r="B56">
            <v>234</v>
          </cell>
          <cell r="F56" t="str">
            <v>25 mm thick</v>
          </cell>
          <cell r="G56">
            <v>1</v>
          </cell>
          <cell r="H56" t="str">
            <v>sqm</v>
          </cell>
          <cell r="I56">
            <v>80</v>
          </cell>
        </row>
        <row r="57">
          <cell r="B57">
            <v>235</v>
          </cell>
          <cell r="F57" t="str">
            <v>40 mm thick</v>
          </cell>
          <cell r="G57">
            <v>1</v>
          </cell>
          <cell r="H57" t="str">
            <v>sqm</v>
          </cell>
          <cell r="I57">
            <v>105</v>
          </cell>
        </row>
        <row r="58">
          <cell r="B58">
            <v>236</v>
          </cell>
          <cell r="F58" t="str">
            <v>50 mm thick</v>
          </cell>
          <cell r="G58">
            <v>1</v>
          </cell>
          <cell r="H58" t="str">
            <v>sqm</v>
          </cell>
          <cell r="I58">
            <v>140</v>
          </cell>
        </row>
        <row r="59">
          <cell r="B59">
            <v>239</v>
          </cell>
          <cell r="F59" t="str">
            <v>Dry powder Distemper</v>
          </cell>
          <cell r="G59">
            <v>1</v>
          </cell>
          <cell r="H59" t="str">
            <v>kg</v>
          </cell>
          <cell r="I59">
            <v>20</v>
          </cell>
        </row>
        <row r="60">
          <cell r="B60">
            <v>240</v>
          </cell>
          <cell r="F60" t="str">
            <v>Oil bound washable Distemper</v>
          </cell>
          <cell r="G60">
            <v>1</v>
          </cell>
          <cell r="H60" t="str">
            <v>kg</v>
          </cell>
          <cell r="I60">
            <v>60</v>
          </cell>
        </row>
        <row r="61">
          <cell r="B61">
            <v>245</v>
          </cell>
          <cell r="F61" t="str">
            <v>Alluminium paint 1st grade</v>
          </cell>
          <cell r="G61">
            <v>1</v>
          </cell>
          <cell r="H61" t="str">
            <v>litre</v>
          </cell>
          <cell r="I61">
            <v>176</v>
          </cell>
        </row>
        <row r="62">
          <cell r="B62">
            <v>246</v>
          </cell>
          <cell r="F62" t="str">
            <v>Anti corrosive bitument pain (Black) grade -1</v>
          </cell>
          <cell r="G62">
            <v>1</v>
          </cell>
          <cell r="H62" t="str">
            <v>litre</v>
          </cell>
          <cell r="I62">
            <v>250</v>
          </cell>
        </row>
        <row r="63">
          <cell r="B63">
            <v>247</v>
          </cell>
          <cell r="F63" t="str">
            <v>Red oxide Primer Paint grade-I</v>
          </cell>
          <cell r="G63">
            <v>1</v>
          </cell>
          <cell r="H63" t="str">
            <v>litre</v>
          </cell>
          <cell r="I63">
            <v>55</v>
          </cell>
        </row>
        <row r="64">
          <cell r="B64">
            <v>248</v>
          </cell>
          <cell r="F64" t="str">
            <v>Red oxide Primer Paint grade-II</v>
          </cell>
          <cell r="G64">
            <v>1</v>
          </cell>
          <cell r="H64" t="str">
            <v>litre</v>
          </cell>
          <cell r="I64">
            <v>45</v>
          </cell>
        </row>
        <row r="65">
          <cell r="B65">
            <v>249</v>
          </cell>
          <cell r="F65" t="str">
            <v>Synthetic enamel paints in all shades grade-I</v>
          </cell>
          <cell r="G65">
            <v>1</v>
          </cell>
          <cell r="H65" t="str">
            <v>litre</v>
          </cell>
          <cell r="I65">
            <v>130</v>
          </cell>
        </row>
        <row r="66">
          <cell r="B66">
            <v>250</v>
          </cell>
          <cell r="F66" t="str">
            <v>Synthetic enamel paints in all shades grade-II</v>
          </cell>
          <cell r="G66">
            <v>1</v>
          </cell>
          <cell r="H66" t="str">
            <v>litre</v>
          </cell>
          <cell r="I66">
            <v>95</v>
          </cell>
        </row>
        <row r="67">
          <cell r="B67">
            <v>251</v>
          </cell>
          <cell r="F67" t="str">
            <v>Plastic emultion paint grade-I</v>
          </cell>
          <cell r="G67">
            <v>1</v>
          </cell>
          <cell r="H67" t="str">
            <v>litre</v>
          </cell>
          <cell r="I67">
            <v>200</v>
          </cell>
        </row>
        <row r="68">
          <cell r="B68">
            <v>252</v>
          </cell>
          <cell r="C68">
            <v>63</v>
          </cell>
          <cell r="F68" t="str">
            <v>Oil Bound Distemper</v>
          </cell>
          <cell r="G68">
            <v>1</v>
          </cell>
          <cell r="H68" t="str">
            <v>kg</v>
          </cell>
          <cell r="I68">
            <v>40</v>
          </cell>
        </row>
        <row r="69">
          <cell r="B69">
            <v>253</v>
          </cell>
          <cell r="C69">
            <v>64</v>
          </cell>
          <cell r="F69" t="str">
            <v>Water proof cement paint of Superior Quality</v>
          </cell>
          <cell r="G69">
            <v>1</v>
          </cell>
          <cell r="H69" t="str">
            <v>kg</v>
          </cell>
          <cell r="I69">
            <v>30</v>
          </cell>
        </row>
        <row r="70">
          <cell r="B70">
            <v>254</v>
          </cell>
          <cell r="C70">
            <v>65</v>
          </cell>
          <cell r="F70" t="str">
            <v>White lead</v>
          </cell>
          <cell r="G70">
            <v>1</v>
          </cell>
          <cell r="H70" t="str">
            <v>kg</v>
          </cell>
          <cell r="I70">
            <v>50</v>
          </cell>
        </row>
        <row r="71">
          <cell r="B71">
            <v>255</v>
          </cell>
          <cell r="C71">
            <v>66</v>
          </cell>
          <cell r="F71" t="str">
            <v>Marble powder</v>
          </cell>
          <cell r="G71">
            <v>1</v>
          </cell>
          <cell r="H71" t="str">
            <v>kg</v>
          </cell>
          <cell r="I71">
            <v>12.5</v>
          </cell>
        </row>
        <row r="72">
          <cell r="B72">
            <v>256</v>
          </cell>
          <cell r="C72">
            <v>67</v>
          </cell>
          <cell r="F72" t="str">
            <v>Cement Primer grade-I</v>
          </cell>
          <cell r="G72">
            <v>1</v>
          </cell>
          <cell r="H72" t="str">
            <v>kg</v>
          </cell>
          <cell r="I72">
            <v>65</v>
          </cell>
        </row>
        <row r="73">
          <cell r="B73">
            <v>257</v>
          </cell>
          <cell r="F73" t="str">
            <v>Cement Primer grade-II</v>
          </cell>
          <cell r="G73">
            <v>1</v>
          </cell>
          <cell r="H73" t="str">
            <v>kg</v>
          </cell>
          <cell r="I73">
            <v>50</v>
          </cell>
        </row>
        <row r="74">
          <cell r="B74">
            <v>274</v>
          </cell>
          <cell r="D74" t="str">
            <v>b</v>
          </cell>
          <cell r="F74" t="str">
            <v>Fevicol</v>
          </cell>
          <cell r="G74">
            <v>1</v>
          </cell>
          <cell r="H74" t="str">
            <v>kg</v>
          </cell>
          <cell r="I74">
            <v>100</v>
          </cell>
        </row>
        <row r="75">
          <cell r="B75">
            <v>352</v>
          </cell>
          <cell r="D75" t="str">
            <v>a</v>
          </cell>
          <cell r="F75" t="str">
            <v>Clearing heavy jungle</v>
          </cell>
          <cell r="G75">
            <v>10</v>
          </cell>
          <cell r="H75" t="str">
            <v>sqm</v>
          </cell>
          <cell r="I75">
            <v>6</v>
          </cell>
        </row>
        <row r="76">
          <cell r="B76">
            <v>353</v>
          </cell>
          <cell r="D76" t="str">
            <v>b</v>
          </cell>
          <cell r="F76" t="str">
            <v>Clearing Light jungle</v>
          </cell>
          <cell r="G76">
            <v>10</v>
          </cell>
          <cell r="H76" t="str">
            <v>sqm</v>
          </cell>
          <cell r="I76">
            <v>5</v>
          </cell>
        </row>
        <row r="77">
          <cell r="B77">
            <v>354</v>
          </cell>
          <cell r="D77" t="str">
            <v>c</v>
          </cell>
          <cell r="F77" t="str">
            <v>Clearing Scrub jungle</v>
          </cell>
          <cell r="G77">
            <v>10</v>
          </cell>
          <cell r="H77" t="str">
            <v>sqm</v>
          </cell>
          <cell r="I77">
            <v>3</v>
          </cell>
        </row>
        <row r="78">
          <cell r="B78">
            <v>355</v>
          </cell>
          <cell r="D78" t="str">
            <v>d</v>
          </cell>
          <cell r="F78" t="str">
            <v xml:space="preserve">Cleaing Julie flora </v>
          </cell>
          <cell r="G78">
            <v>10</v>
          </cell>
          <cell r="H78" t="str">
            <v>sqm</v>
          </cell>
          <cell r="I78">
            <v>14</v>
          </cell>
        </row>
        <row r="79">
          <cell r="B79">
            <v>408</v>
          </cell>
          <cell r="D79" t="str">
            <v>a</v>
          </cell>
          <cell r="F79" t="str">
            <v>Loamy &amp; Clay soils like BC soils, Red earth &amp; OG SS 302 &amp; 303</v>
          </cell>
          <cell r="G79">
            <v>10</v>
          </cell>
          <cell r="H79" t="str">
            <v>cum</v>
          </cell>
          <cell r="I79">
            <v>235</v>
          </cell>
        </row>
        <row r="80">
          <cell r="B80">
            <v>409</v>
          </cell>
          <cell r="F80" t="str">
            <v>Loamy &amp; Clay soils like BC soils, Red earth &amp; OG SS 301</v>
          </cell>
          <cell r="G80">
            <v>10</v>
          </cell>
          <cell r="H80" t="str">
            <v>cum</v>
          </cell>
          <cell r="I80">
            <v>215</v>
          </cell>
        </row>
        <row r="81">
          <cell r="B81">
            <v>412</v>
          </cell>
          <cell r="F81" t="str">
            <v>Hard Gravelly Soils SS 302 &amp; 303</v>
          </cell>
          <cell r="G81">
            <v>10</v>
          </cell>
          <cell r="H81" t="str">
            <v>cum</v>
          </cell>
          <cell r="I81">
            <v>250</v>
          </cell>
        </row>
        <row r="82">
          <cell r="B82">
            <v>413</v>
          </cell>
          <cell r="F82" t="str">
            <v>Hard Gravelly Soils SS 301</v>
          </cell>
          <cell r="G82">
            <v>10</v>
          </cell>
          <cell r="H82" t="str">
            <v>cum</v>
          </cell>
          <cell r="I82">
            <v>230</v>
          </cell>
        </row>
        <row r="83">
          <cell r="B83">
            <v>459</v>
          </cell>
          <cell r="C83">
            <v>35</v>
          </cell>
          <cell r="F83" t="str">
            <v>Vibrating Concrete</v>
          </cell>
          <cell r="G83">
            <v>1</v>
          </cell>
          <cell r="H83" t="str">
            <v>cum</v>
          </cell>
          <cell r="I83">
            <v>22.4</v>
          </cell>
        </row>
        <row r="84">
          <cell r="B84">
            <v>460</v>
          </cell>
          <cell r="C84">
            <v>36</v>
          </cell>
          <cell r="F84" t="str">
            <v>Machine mixing Concrete</v>
          </cell>
          <cell r="G84">
            <v>1</v>
          </cell>
          <cell r="H84" t="str">
            <v>cum</v>
          </cell>
          <cell r="I84">
            <v>21.8</v>
          </cell>
        </row>
        <row r="85">
          <cell r="B85">
            <v>461</v>
          </cell>
          <cell r="C85">
            <v>37</v>
          </cell>
          <cell r="F85" t="str">
            <v>Power for Mixer</v>
          </cell>
          <cell r="G85">
            <v>1</v>
          </cell>
          <cell r="H85" t="str">
            <v>cum</v>
          </cell>
          <cell r="I85">
            <v>14.5</v>
          </cell>
        </row>
        <row r="86">
          <cell r="B86">
            <v>495</v>
          </cell>
          <cell r="C86">
            <v>40</v>
          </cell>
          <cell r="D86" t="str">
            <v>a</v>
          </cell>
          <cell r="F86" t="str">
            <v>First Floor</v>
          </cell>
          <cell r="G86">
            <v>1</v>
          </cell>
          <cell r="H86" t="str">
            <v>cum</v>
          </cell>
          <cell r="I86">
            <v>22</v>
          </cell>
        </row>
        <row r="87">
          <cell r="B87">
            <v>496</v>
          </cell>
          <cell r="D87" t="str">
            <v>b</v>
          </cell>
          <cell r="F87" t="str">
            <v>Second Floor</v>
          </cell>
          <cell r="G87">
            <v>1</v>
          </cell>
          <cell r="H87" t="str">
            <v>cum</v>
          </cell>
          <cell r="I87">
            <v>27</v>
          </cell>
        </row>
        <row r="88">
          <cell r="B88">
            <v>497</v>
          </cell>
          <cell r="D88" t="str">
            <v>c</v>
          </cell>
          <cell r="F88" t="str">
            <v>Third Floor</v>
          </cell>
          <cell r="G88">
            <v>1</v>
          </cell>
          <cell r="H88" t="str">
            <v>cum</v>
          </cell>
          <cell r="I88">
            <v>37</v>
          </cell>
        </row>
        <row r="89">
          <cell r="B89">
            <v>498</v>
          </cell>
          <cell r="D89" t="str">
            <v>d</v>
          </cell>
          <cell r="F89" t="str">
            <v>Each Additional Floor</v>
          </cell>
          <cell r="G89">
            <v>1</v>
          </cell>
          <cell r="H89" t="str">
            <v>cum</v>
          </cell>
          <cell r="I89">
            <v>16</v>
          </cell>
        </row>
        <row r="90">
          <cell r="B90">
            <v>499</v>
          </cell>
          <cell r="D90" t="str">
            <v>a</v>
          </cell>
          <cell r="F90" t="str">
            <v>1st &amp; 2nd Floor</v>
          </cell>
          <cell r="G90">
            <v>10</v>
          </cell>
          <cell r="H90" t="str">
            <v>sqm</v>
          </cell>
          <cell r="I90">
            <v>25</v>
          </cell>
        </row>
        <row r="91">
          <cell r="B91">
            <v>500</v>
          </cell>
          <cell r="D91" t="str">
            <v>b</v>
          </cell>
          <cell r="F91" t="str">
            <v>2nd &amp; 3rd Floor</v>
          </cell>
          <cell r="G91">
            <v>10</v>
          </cell>
          <cell r="H91" t="str">
            <v>sqm</v>
          </cell>
          <cell r="I91">
            <v>50</v>
          </cell>
        </row>
        <row r="92">
          <cell r="B92">
            <v>501</v>
          </cell>
          <cell r="D92" t="str">
            <v>c</v>
          </cell>
          <cell r="F92" t="str">
            <v>3rd &amp; 4th Floor</v>
          </cell>
          <cell r="G92">
            <v>10</v>
          </cell>
          <cell r="H92" t="str">
            <v>sqm</v>
          </cell>
          <cell r="I92">
            <v>75</v>
          </cell>
        </row>
        <row r="93">
          <cell r="B93">
            <v>502</v>
          </cell>
          <cell r="D93" t="str">
            <v>d</v>
          </cell>
          <cell r="F93" t="str">
            <v>Each Additional Floor</v>
          </cell>
          <cell r="G93">
            <v>10</v>
          </cell>
          <cell r="H93" t="str">
            <v>sqm</v>
          </cell>
          <cell r="I93">
            <v>18</v>
          </cell>
        </row>
        <row r="94">
          <cell r="B94">
            <v>503</v>
          </cell>
          <cell r="D94" t="str">
            <v>a</v>
          </cell>
          <cell r="F94" t="str">
            <v>upto 150 mm depth</v>
          </cell>
          <cell r="G94">
            <v>10</v>
          </cell>
          <cell r="H94" t="str">
            <v>sqm</v>
          </cell>
          <cell r="I94">
            <v>525</v>
          </cell>
        </row>
        <row r="95">
          <cell r="B95">
            <v>504</v>
          </cell>
          <cell r="D95" t="str">
            <v>b</v>
          </cell>
          <cell r="F95" t="str">
            <v>above 150 mm depth and upto 300 mm depth</v>
          </cell>
          <cell r="G95">
            <v>10</v>
          </cell>
          <cell r="H95" t="str">
            <v>sqm</v>
          </cell>
          <cell r="I95">
            <v>850</v>
          </cell>
        </row>
        <row r="96">
          <cell r="B96">
            <v>510</v>
          </cell>
          <cell r="D96" t="str">
            <v>g</v>
          </cell>
          <cell r="E96" t="str">
            <v xml:space="preserve">i </v>
          </cell>
          <cell r="F96" t="str">
            <v>0.60 m width</v>
          </cell>
          <cell r="G96">
            <v>1</v>
          </cell>
          <cell r="H96" t="str">
            <v>rmt</v>
          </cell>
          <cell r="I96">
            <v>25</v>
          </cell>
        </row>
        <row r="97">
          <cell r="B97">
            <v>511</v>
          </cell>
          <cell r="D97" t="str">
            <v>g</v>
          </cell>
          <cell r="E97" t="str">
            <v>ii</v>
          </cell>
          <cell r="F97" t="str">
            <v>0.80 m width</v>
          </cell>
          <cell r="G97">
            <v>1</v>
          </cell>
          <cell r="H97" t="str">
            <v>rmt</v>
          </cell>
          <cell r="I97">
            <v>30</v>
          </cell>
        </row>
        <row r="98">
          <cell r="B98">
            <v>512</v>
          </cell>
          <cell r="D98" t="str">
            <v>g</v>
          </cell>
          <cell r="E98" t="str">
            <v>iii</v>
          </cell>
          <cell r="F98" t="str">
            <v>1.00 m width</v>
          </cell>
          <cell r="G98">
            <v>1</v>
          </cell>
          <cell r="H98" t="str">
            <v>rmt</v>
          </cell>
          <cell r="I98">
            <v>35</v>
          </cell>
        </row>
        <row r="99">
          <cell r="B99">
            <v>513</v>
          </cell>
          <cell r="D99" t="str">
            <v>h</v>
          </cell>
          <cell r="F99" t="str">
            <v>T.Beams</v>
          </cell>
          <cell r="G99">
            <v>1</v>
          </cell>
          <cell r="H99" t="str">
            <v>cum</v>
          </cell>
          <cell r="I99">
            <v>650</v>
          </cell>
        </row>
        <row r="100">
          <cell r="B100">
            <v>514</v>
          </cell>
          <cell r="F100" t="str">
            <v>Columns, Rectangular beams, L.Beams</v>
          </cell>
          <cell r="G100">
            <v>1</v>
          </cell>
          <cell r="H100" t="str">
            <v>cum</v>
          </cell>
          <cell r="I100">
            <v>550</v>
          </cell>
        </row>
        <row r="101">
          <cell r="B101">
            <v>515</v>
          </cell>
          <cell r="F101" t="str">
            <v>Templates, Bed blocks,Footings</v>
          </cell>
          <cell r="G101">
            <v>1</v>
          </cell>
          <cell r="H101" t="str">
            <v>cum</v>
          </cell>
          <cell r="I101">
            <v>330</v>
          </cell>
        </row>
        <row r="102">
          <cell r="B102">
            <v>518</v>
          </cell>
          <cell r="F102" t="str">
            <v>Lintels, Plinth Beams</v>
          </cell>
          <cell r="G102">
            <v>1</v>
          </cell>
          <cell r="H102" t="str">
            <v>cum</v>
          </cell>
          <cell r="I102">
            <v>450</v>
          </cell>
        </row>
        <row r="103">
          <cell r="B103">
            <v>519</v>
          </cell>
          <cell r="F103" t="str">
            <v>Slabs above 300 mm depth</v>
          </cell>
          <cell r="G103">
            <v>1</v>
          </cell>
          <cell r="H103" t="str">
            <v>cum</v>
          </cell>
          <cell r="I103">
            <v>520</v>
          </cell>
        </row>
        <row r="104">
          <cell r="B104">
            <v>521</v>
          </cell>
          <cell r="D104" t="str">
            <v>a</v>
          </cell>
          <cell r="F104" t="str">
            <v>For mass concrete Piers, Abutments and steining well curb well caps etc.,</v>
          </cell>
          <cell r="G104">
            <v>1</v>
          </cell>
          <cell r="H104" t="str">
            <v>cum</v>
          </cell>
          <cell r="I104">
            <v>380</v>
          </cell>
        </row>
        <row r="105">
          <cell r="B105">
            <v>522</v>
          </cell>
          <cell r="F105" t="str">
            <v>For RCC Piers, Abutments, Wings, Well steining weel curbs, well Caps etc.,</v>
          </cell>
          <cell r="G105">
            <v>1</v>
          </cell>
          <cell r="H105" t="str">
            <v>cum</v>
          </cell>
          <cell r="I105">
            <v>500</v>
          </cell>
        </row>
        <row r="106">
          <cell r="B106">
            <v>523</v>
          </cell>
          <cell r="F106" t="str">
            <v>For RCC Deck Slabs</v>
          </cell>
          <cell r="G106">
            <v>1</v>
          </cell>
          <cell r="H106" t="str">
            <v>cum</v>
          </cell>
          <cell r="I106">
            <v>950</v>
          </cell>
        </row>
        <row r="107">
          <cell r="B107">
            <v>524</v>
          </cell>
          <cell r="F107" t="str">
            <v>For RCC beams</v>
          </cell>
          <cell r="G107">
            <v>1</v>
          </cell>
          <cell r="H107" t="str">
            <v>cum</v>
          </cell>
          <cell r="I107">
            <v>1150</v>
          </cell>
        </row>
        <row r="108">
          <cell r="B108">
            <v>525</v>
          </cell>
          <cell r="F108" t="str">
            <v>RCC hand rails</v>
          </cell>
          <cell r="G108">
            <v>1</v>
          </cell>
          <cell r="H108" t="str">
            <v>cum</v>
          </cell>
          <cell r="I108">
            <v>1250</v>
          </cell>
        </row>
        <row r="109">
          <cell r="B109">
            <v>526</v>
          </cell>
          <cell r="F109" t="str">
            <v>CC pavements, Wearing Coats, approach slabs guide stone JM stone etc.</v>
          </cell>
          <cell r="G109">
            <v>1</v>
          </cell>
          <cell r="H109" t="str">
            <v>cum</v>
          </cell>
          <cell r="I109">
            <v>95</v>
          </cell>
        </row>
        <row r="110">
          <cell r="B110">
            <v>555</v>
          </cell>
          <cell r="D110" t="str">
            <v>a</v>
          </cell>
          <cell r="F110" t="str">
            <v>250 mm dia</v>
          </cell>
          <cell r="G110">
            <v>1</v>
          </cell>
          <cell r="H110" t="str">
            <v>rmt</v>
          </cell>
          <cell r="I110">
            <v>8</v>
          </cell>
        </row>
        <row r="111">
          <cell r="B111">
            <v>556</v>
          </cell>
          <cell r="D111" t="str">
            <v>b</v>
          </cell>
          <cell r="F111" t="str">
            <v>300 mm dia</v>
          </cell>
          <cell r="G111">
            <v>1</v>
          </cell>
          <cell r="H111" t="str">
            <v>rmt</v>
          </cell>
          <cell r="I111">
            <v>11</v>
          </cell>
        </row>
        <row r="112">
          <cell r="B112">
            <v>557</v>
          </cell>
          <cell r="D112" t="str">
            <v>c</v>
          </cell>
          <cell r="F112" t="str">
            <v>450 mm dia</v>
          </cell>
          <cell r="G112">
            <v>1</v>
          </cell>
          <cell r="H112" t="str">
            <v>rmt</v>
          </cell>
          <cell r="I112">
            <v>15</v>
          </cell>
        </row>
        <row r="113">
          <cell r="B113">
            <v>558</v>
          </cell>
          <cell r="D113" t="str">
            <v>d</v>
          </cell>
          <cell r="F113" t="str">
            <v>600 mm dia</v>
          </cell>
          <cell r="G113">
            <v>1</v>
          </cell>
          <cell r="H113" t="str">
            <v>rmt</v>
          </cell>
          <cell r="I113">
            <v>25</v>
          </cell>
        </row>
        <row r="114">
          <cell r="B114">
            <v>559</v>
          </cell>
          <cell r="D114" t="str">
            <v>e</v>
          </cell>
          <cell r="F114" t="str">
            <v>750 mm dia</v>
          </cell>
          <cell r="G114">
            <v>1</v>
          </cell>
          <cell r="H114" t="str">
            <v>rmt</v>
          </cell>
          <cell r="I114">
            <v>30</v>
          </cell>
        </row>
        <row r="115">
          <cell r="B115">
            <v>560</v>
          </cell>
          <cell r="D115" t="str">
            <v>f</v>
          </cell>
          <cell r="F115" t="str">
            <v>800 mm dia</v>
          </cell>
          <cell r="G115">
            <v>1</v>
          </cell>
          <cell r="H115" t="str">
            <v>rmt</v>
          </cell>
          <cell r="I115">
            <v>35</v>
          </cell>
        </row>
        <row r="116">
          <cell r="B116">
            <v>561</v>
          </cell>
          <cell r="D116" t="str">
            <v>g</v>
          </cell>
          <cell r="F116" t="str">
            <v>1000 mm dia</v>
          </cell>
          <cell r="G116">
            <v>1</v>
          </cell>
          <cell r="H116" t="str">
            <v>rmt</v>
          </cell>
          <cell r="I116">
            <v>40</v>
          </cell>
        </row>
        <row r="117">
          <cell r="B117">
            <v>562</v>
          </cell>
          <cell r="D117" t="str">
            <v>h</v>
          </cell>
          <cell r="F117" t="str">
            <v>1220 mm dia</v>
          </cell>
          <cell r="G117">
            <v>1</v>
          </cell>
          <cell r="H117" t="str">
            <v>rmt</v>
          </cell>
          <cell r="I117">
            <v>50</v>
          </cell>
        </row>
        <row r="118">
          <cell r="B118">
            <v>563</v>
          </cell>
          <cell r="D118" t="str">
            <v>a</v>
          </cell>
          <cell r="F118" t="str">
            <v>40 mm</v>
          </cell>
          <cell r="G118">
            <v>1</v>
          </cell>
          <cell r="H118" t="str">
            <v>sqm</v>
          </cell>
          <cell r="I118">
            <v>29</v>
          </cell>
        </row>
        <row r="119">
          <cell r="B119">
            <v>564</v>
          </cell>
          <cell r="D119" t="str">
            <v>b</v>
          </cell>
          <cell r="F119" t="str">
            <v>50 mm</v>
          </cell>
          <cell r="G119">
            <v>1</v>
          </cell>
          <cell r="H119" t="str">
            <v>sqm</v>
          </cell>
          <cell r="I119">
            <v>31</v>
          </cell>
        </row>
        <row r="120">
          <cell r="B120">
            <v>565</v>
          </cell>
          <cell r="D120" t="str">
            <v>c</v>
          </cell>
          <cell r="F120" t="str">
            <v>75 mm</v>
          </cell>
          <cell r="G120">
            <v>1</v>
          </cell>
          <cell r="H120" t="str">
            <v>sqm</v>
          </cell>
          <cell r="I120">
            <v>34</v>
          </cell>
        </row>
        <row r="121">
          <cell r="B121">
            <v>566</v>
          </cell>
          <cell r="D121" t="str">
            <v>d</v>
          </cell>
          <cell r="F121" t="str">
            <v>100 mm</v>
          </cell>
          <cell r="G121">
            <v>1</v>
          </cell>
          <cell r="H121" t="str">
            <v>sqm</v>
          </cell>
          <cell r="I121">
            <v>36</v>
          </cell>
        </row>
        <row r="122">
          <cell r="B122">
            <v>570</v>
          </cell>
          <cell r="C122">
            <v>52</v>
          </cell>
          <cell r="F122" t="str">
            <v>Picking 50mm to 100mm old metalled surface and sectioning</v>
          </cell>
          <cell r="G122">
            <v>10</v>
          </cell>
          <cell r="H122" t="str">
            <v>sqm</v>
          </cell>
          <cell r="I122">
            <v>10</v>
          </cell>
        </row>
        <row r="123">
          <cell r="B123">
            <v>571</v>
          </cell>
          <cell r="C123">
            <v>53</v>
          </cell>
          <cell r="F123" t="str">
            <v>Picking gravelled surface 25mm deep and levelling and sectioning</v>
          </cell>
          <cell r="G123">
            <v>10</v>
          </cell>
          <cell r="H123" t="str">
            <v>sqm</v>
          </cell>
          <cell r="I123">
            <v>2.5</v>
          </cell>
        </row>
        <row r="124">
          <cell r="B124">
            <v>572</v>
          </cell>
          <cell r="C124">
            <v>54</v>
          </cell>
          <cell r="F124" t="str">
            <v>Picking existing BT survace and removal of chips</v>
          </cell>
          <cell r="G124">
            <v>10</v>
          </cell>
          <cell r="H124" t="str">
            <v>sqm</v>
          </cell>
          <cell r="I124">
            <v>9.5</v>
          </cell>
        </row>
      </sheetData>
      <sheetData sheetId="11"/>
      <sheetData sheetId="12" refreshError="1"/>
      <sheetData sheetId="13"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slip"/>
      <sheetName val="info"/>
      <sheetName val="details"/>
      <sheetName val="summary"/>
      <sheetName val="annexure"/>
      <sheetName val="abstract"/>
      <sheetName val="sreport"/>
      <sheetName val="detailed"/>
      <sheetName val="roadest"/>
      <sheetName val="cost"/>
      <sheetName val="data (2)"/>
      <sheetName val="lead"/>
      <sheetName val="data"/>
      <sheetName val="keymap"/>
      <sheetName val="leads"/>
      <sheetName val="C-dat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ow r="3">
          <cell r="J3">
            <v>94</v>
          </cell>
        </row>
      </sheetData>
      <sheetData sheetId="16"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DESIGEN_RCC_CULVERT"/>
      <sheetName val="DESIGENS_HP_CULVERT"/>
      <sheetName val="v"/>
      <sheetName val="r"/>
    </sheetNames>
    <sheetDataSet>
      <sheetData sheetId="0" refreshError="1">
        <row r="3">
          <cell r="B3" t="str">
            <v>PWD ROAD VATTEM TO PALEM (VIA) JAWAHARNAVODAYA SCHOOL,KARKONDA</v>
          </cell>
        </row>
        <row r="17">
          <cell r="H17">
            <v>2350</v>
          </cell>
        </row>
        <row r="32">
          <cell r="H32">
            <v>282.88</v>
          </cell>
        </row>
        <row r="37">
          <cell r="H37">
            <v>258.95999999999998</v>
          </cell>
        </row>
        <row r="59">
          <cell r="I59" t="str">
            <v>/cum</v>
          </cell>
        </row>
        <row r="67">
          <cell r="H67">
            <v>1410.4611040000002</v>
          </cell>
        </row>
        <row r="97">
          <cell r="H97">
            <v>2314.9090639999999</v>
          </cell>
        </row>
        <row r="105">
          <cell r="H105">
            <v>2722.5890640000002</v>
          </cell>
        </row>
        <row r="113">
          <cell r="H113">
            <v>2836.9890640000003</v>
          </cell>
        </row>
        <row r="182">
          <cell r="H182">
            <v>382.90917600000006</v>
          </cell>
        </row>
        <row r="189">
          <cell r="H189">
            <v>88.4</v>
          </cell>
        </row>
        <row r="199">
          <cell r="H199">
            <v>4.16</v>
          </cell>
        </row>
        <row r="215">
          <cell r="H215">
            <v>389.89599999999996</v>
          </cell>
        </row>
        <row r="233">
          <cell r="H233">
            <v>131.04</v>
          </cell>
        </row>
        <row r="245">
          <cell r="H245">
            <v>30.16</v>
          </cell>
        </row>
      </sheetData>
      <sheetData sheetId="1" refreshError="1"/>
      <sheetData sheetId="2" refreshError="1"/>
      <sheetData sheetId="3" refreshError="1"/>
      <sheetData sheetId="4"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bstract"/>
      <sheetName val="Data"/>
      <sheetName val="C-data"/>
    </sheetNames>
    <sheetDataSet>
      <sheetData sheetId="0"/>
      <sheetData sheetId="1"/>
      <sheetData sheetId="2"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M"/>
      <sheetName val="com st PM"/>
      <sheetName val="GM"/>
      <sheetName val="comst GM"/>
      <sheetName val="eweljlt"/>
      <sheetName val="pvc_basic"/>
      <sheetName val="pvc"/>
      <sheetName val="hdpe_basic"/>
      <sheetName val="HDPE"/>
      <sheetName val="DI"/>
      <sheetName val="CI"/>
      <sheetName val="G.R.P"/>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M"/>
      <sheetName val="com st PM"/>
      <sheetName val="GM"/>
      <sheetName val="comst GM"/>
      <sheetName val="eweljlt"/>
      <sheetName val="pvc_basic"/>
      <sheetName val="pvc"/>
      <sheetName val="hdpe_basic"/>
      <sheetName val="HDPE"/>
      <sheetName val="DI"/>
      <sheetName val="CI"/>
      <sheetName val="G.R.P"/>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osum"/>
      <sheetName val="172"/>
      <sheetName val="bom"/>
      <sheetName val="bo"/>
      <sheetName val="bom US"/>
      <sheetName val="pwrsum"/>
      <sheetName val="pwr "/>
      <sheetName val="24VBPS"/>
      <sheetName val="HPMPS"/>
      <sheetName val="LUs"/>
      <sheetName val="Nspt-smp-final-ORIGINAL"/>
      <sheetName val="Lead statement"/>
      <sheetName val="r"/>
      <sheetName val="leads"/>
      <sheetName val="MRATES"/>
      <sheetName val="SSR 2010-11 Rates"/>
      <sheetName val="rdamdata"/>
      <sheetName val="lead-st"/>
      <sheetName val="C-data"/>
      <sheetName val="Data"/>
      <sheetName val="wh_data"/>
      <sheetName val="wh_data_R"/>
      <sheetName val="CPHEEO"/>
      <sheetName val="input"/>
      <sheetName val="HDPE"/>
      <sheetName val="DI"/>
      <sheetName val="pvc"/>
      <sheetName val="Cover"/>
      <sheetName val="Material"/>
      <sheetName val="Works"/>
      <sheetName val="RMR"/>
      <sheetName val="General"/>
      <sheetName val="m"/>
      <sheetName val="FIRE ESTIMATE"/>
      <sheetName val="v"/>
      <sheetName val="Newabstract"/>
      <sheetName val="Data.F8.BTR"/>
      <sheetName val="mlead"/>
      <sheetName val="sup dat"/>
      <sheetName val="MRMECADAMoad data"/>
      <sheetName val="abs road"/>
      <sheetName val="Road data"/>
      <sheetName val="Sheet2"/>
      <sheetName val="CoverPage"/>
      <sheetName val="Sheet1"/>
      <sheetName val="0000000000000"/>
      <sheetName val="labour (2)"/>
      <sheetName val="LEAD"/>
      <sheetName val="R_Det"/>
      <sheetName val="Sent NHO"/>
      <sheetName val="hdpe_basic"/>
      <sheetName val="pvc_basic"/>
      <sheetName val="Usage"/>
      <sheetName val="Common "/>
      <sheetName val="SPT vs PHI"/>
      <sheetName val="Fee Rate Summary"/>
      <sheetName val="pvc-pipe-rates"/>
      <sheetName val="t_prsr"/>
      <sheetName val="wh"/>
      <sheetName val="Abs"/>
      <sheetName val="data existing_do not delete"/>
      <sheetName val="60-70"/>
      <sheetName val="80-100"/>
      <sheetName val="Emulsion MS"/>
      <sheetName val=" HSD"/>
      <sheetName val="water-hammar-strenght"/>
      <sheetName val="Labour"/>
    </sheetNames>
    <sheetDataSet>
      <sheetData sheetId="0"/>
      <sheetData sheetId="1"/>
      <sheetData sheetId="2" refreshError="1">
        <row r="2">
          <cell r="R2">
            <v>0</v>
          </cell>
        </row>
      </sheetData>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S"/>
      <sheetName val="maya"/>
      <sheetName val="ValveChamber"/>
      <sheetName val="CR"/>
      <sheetName val="ValveChamber -OHSR-legal"/>
      <sheetName val="DATA"/>
    </sheetNames>
    <sheetDataSet>
      <sheetData sheetId="0"/>
      <sheetData sheetId="1">
        <row r="1">
          <cell r="A1" t="str">
            <v xml:space="preserve">Earth work excation and depositing on bank with initial lead and lift in loamy and clayee soils as per ss301 for foundations </v>
          </cell>
        </row>
        <row r="2">
          <cell r="A2" t="str">
            <v xml:space="preserve">Earth work excation for ISOLATED works and depositing on bank with initial lead and lift in loamy and clayee soils as per ss301 for foundations </v>
          </cell>
        </row>
        <row r="3">
          <cell r="A3" t="str">
            <v>Description</v>
          </cell>
        </row>
        <row r="4">
          <cell r="A4" t="str">
            <v>C.C (1:6:10 ) Mix for Foundation Concrete to ISOLATED works using 40mm H.B.Q metal including cost &amp; conveyance of materials and labour charges seigniorage charges etc complete .</v>
          </cell>
        </row>
        <row r="5">
          <cell r="A5">
            <v>0</v>
          </cell>
        </row>
        <row r="6">
          <cell r="A6" t="str">
            <v>C.C (1:4:8 ) Mix for Foundation Concrete to ISOLATED works using 40mm H.B.G metal including cost &amp; conveyance of materials and labour charges seigniorage charges etc complete .</v>
          </cell>
        </row>
        <row r="11">
          <cell r="A11">
            <v>0</v>
          </cell>
        </row>
        <row r="12">
          <cell r="A12">
            <v>0</v>
          </cell>
        </row>
        <row r="13">
          <cell r="A13">
            <v>0</v>
          </cell>
        </row>
        <row r="14">
          <cell r="A14" t="str">
            <v>R.C.C.(1:2:4) mix for Side walls to VALVE CHAMBERS using 20mm HBG chips with necessary Qty of steel per 1 cum of concrete including C &amp; C of all materials and labour charges seig charges, centering , curing etc complete but excluding cost of steel and fab</v>
          </cell>
        </row>
        <row r="15">
          <cell r="A15">
            <v>0</v>
          </cell>
        </row>
        <row r="16">
          <cell r="A16" t="str">
            <v>R.C.C.(1:2:4) mix for Cover slab to VALVE CHAMBERS using 20mm HBG chips with necessary Qty of steel per 1 cum of concrete including C &amp; C of all materials and labour charges seig charges, centering , curing etc complete but excluding cost of steel and fab</v>
          </cell>
        </row>
        <row r="17">
          <cell r="A17">
            <v>0</v>
          </cell>
        </row>
        <row r="18">
          <cell r="A18" t="str">
            <v>R.C.C.(1:2:4) mix for Bottom slab to VALVE CHAMBERS using 20mm HBG chips with necessary Qty of steel per 1 cum of concrete including C &amp; C of all materials and labour charges seig charges, centering , curing etc complete but excluding cost of steel and fa</v>
          </cell>
        </row>
        <row r="23">
          <cell r="A23">
            <v>0</v>
          </cell>
        </row>
        <row r="24">
          <cell r="A24" t="str">
            <v>Plastering with CM.(1:5)mix 12mm thick for ISOLATED works including cost &amp; conveyance of all materials and labour charges etc,complete for all exposed brick work.</v>
          </cell>
        </row>
        <row r="25">
          <cell r="A25">
            <v>0</v>
          </cell>
        </row>
        <row r="26">
          <cell r="A26" t="str">
            <v>Plastering with C.M (1:3)mix 8mm thick for ISOLATED including cost &amp; conveyance of all materials and labour charges etc , complete.</v>
          </cell>
        </row>
        <row r="27">
          <cell r="A27">
            <v>0</v>
          </cell>
        </row>
        <row r="30">
          <cell r="A30">
            <v>0</v>
          </cell>
        </row>
        <row r="31">
          <cell r="A31" t="str">
            <v xml:space="preserve">Sanding filling in foundation and basement for ISOLATED works including cost &amp; conveyance of all materials and labour charges seig charges , wtering and tamping etc, complete  </v>
          </cell>
        </row>
        <row r="247">
          <cell r="A247" t="str">
            <v>VALVES</v>
          </cell>
        </row>
        <row r="248">
          <cell r="A248" t="str">
            <v>S &amp; D of CI D/F Double Air Valve 40MM dia suitable for working pressure upto 10Kg/cm2 conforming to G&amp;K Fig. H7 but excluding Transportation ,CED ,Sales Tax etc complete</v>
          </cell>
        </row>
        <row r="249">
          <cell r="A249" t="str">
            <v>S &amp; D of CI D/F Double Air Valve 50MM dia suitable for working pressure upto 10Kg/cm2 conforming to G&amp;K Fig. H7 but excluding Transportation ,CED ,Sales Tax etc complete</v>
          </cell>
        </row>
        <row r="250">
          <cell r="A250" t="str">
            <v>S &amp; D of CI D/F Double Air Valve 80MM dia suitable for working pressure upto 10Kg/cm2 conforming to G&amp;K Fig. H7 but excluding Transportation ,CED ,Sales Tax etc complete</v>
          </cell>
        </row>
        <row r="251">
          <cell r="A251" t="str">
            <v>S &amp; D of CI D/F Double Air Valve 100MM dia suitable for working pressure upto 10Kg/cm2 conforming to G&amp;K Fig. H7 but excluding Transportation ,CED ,Sales Tax etc complete</v>
          </cell>
        </row>
        <row r="252">
          <cell r="A252" t="str">
            <v>S &amp; D of CI D/F Double Air Valve 40MM dia Heavy duty suitable for working pressure upto 16Kg/cm2 without isolating vale, conforming to IS 14845 but excluding Transportation ,CED ,Sales Tax etc complete</v>
          </cell>
        </row>
        <row r="253">
          <cell r="A253" t="str">
            <v>S &amp; D of CI D/F Double Air Valve 50MM dia Heavy duty suitable for working pressure upto 16Kg/cm2 without isolating vale, conforming to IS 14845 but excluding Transportation ,CED ,Sales Tax etc complete</v>
          </cell>
        </row>
        <row r="254">
          <cell r="A254" t="str">
            <v>S &amp; D of CI D/F Double Air Valve 80MM dia Heavy duty suitable for working pressure upto 16Kg/cm2 without isolating vale, conforming to IS 14845 but excluding Transportation ,CED ,Sales Tax etc complete</v>
          </cell>
        </row>
        <row r="255">
          <cell r="A255" t="str">
            <v>S &amp; D of CI D/F Double Air Valve 100MM dia Heavy duty suitable for working pressure upto 16Kg/cm2 without isolating vale, conforming to IS 14845 but excluding Transportation ,CED ,Sales Tax etc complete</v>
          </cell>
        </row>
        <row r="256">
          <cell r="A256" t="str">
            <v>S &amp; D of CI D/F Kinetc Air Valve 40MM dia as per IS14845 Heavy duty with isolating valve bevel gear operated as per IS 14846 ,PIN-1.0  but excluding Transportation ,CED ,Sales Tax etc complete</v>
          </cell>
        </row>
        <row r="257">
          <cell r="A257" t="str">
            <v>S &amp; D of CI D/F Kinetc Air Valve 50MM dia as per IS14845 Heavy duty with isolating valve bevel gear operated as per IS 14846 ,PIN-1.0  but excluding Transportation ,CED ,Sales Tax etc complete</v>
          </cell>
        </row>
        <row r="258">
          <cell r="A258" t="str">
            <v>S &amp; D of CI D/F Kinetc Air Valve 80MM dia as per IS14845 Heavy duty with isolating valve bevel gear operated as per IS 14846 ,PIN-1.0  but excluding Transportation ,CED ,Sales Tax etc complete</v>
          </cell>
        </row>
        <row r="259">
          <cell r="A259" t="str">
            <v>S &amp; D of CI D/F Kinetc Air Valve 100MM dia as per IS14845 Heavy duty with isolating valve bevel gear operated as per IS 14846 ,PIN-1.0  but excluding Transportation ,CED ,Sales Tax etc complete</v>
          </cell>
        </row>
        <row r="260">
          <cell r="A260" t="str">
            <v>S &amp; D of CI D/F Kinetc Air Valve 40MM dia as per G&amp;K  H42K with isolating valve bevel gear operated as per IS 14845 PIN - 1.0  but excluding Transportation ,CED ,Sales Tax etc complete</v>
          </cell>
        </row>
        <row r="261">
          <cell r="A261" t="str">
            <v>S &amp; D of CI D/F Kinetc Air Valve 50MM dia as per G&amp;K  H42K with isolating valve bevel gear operated as per IS 14845 PIN - 1.0  but excluding Transportation ,CED ,Sales Tax etc complete</v>
          </cell>
        </row>
        <row r="262">
          <cell r="A262" t="str">
            <v>S &amp; D of CI D/F Kinetc Air Valve 80MM dia as per G&amp;K  H42K with isolating valve bevel gear operated as per IS 14845 PIN - 1.0  but excluding Transportation ,CED ,Sales Tax etc complete</v>
          </cell>
        </row>
        <row r="263">
          <cell r="A263" t="str">
            <v>S &amp; D of CI D/F Kinetc Air Valve 100MM dia as per G&amp;K  H42K with isolating valve bevel gear operated as per IS 14845 PIN - 1.0  but excluding Transportation ,CED ,Sales Tax etc complete</v>
          </cell>
        </row>
        <row r="264">
          <cell r="A264" t="str">
            <v>SLUICE VALVES</v>
          </cell>
        </row>
        <row r="265">
          <cell r="A265" t="str">
            <v xml:space="preserve">S &amp; D of CI D/F Sluice Valve 50MM dia conforming to IS 14846 / 2000 with amdt No:1 &amp; 2 components / parts  but excluding Transportation ,CED ,Sales Tax etc complete PN-1.0   with hand wheel </v>
          </cell>
        </row>
        <row r="266">
          <cell r="A266" t="str">
            <v xml:space="preserve">S &amp; D of CI D/F Sluice Valve 65MM dia conforming to IS 14846 / 2000 with amdt No:1 &amp; 2 components / parts  but excluding Transportation ,CED ,Sales Tax etc complete PN-1.0   with hand wheel </v>
          </cell>
        </row>
        <row r="267">
          <cell r="A267" t="str">
            <v xml:space="preserve">S &amp; D of CI D/F Sluice Valve 80MM dia conforming to IS 14846 / 2000 with amdt No:1 &amp; 2 components / parts  but excluding Transportation ,CED ,Sales Tax etc complete PN-1.0   with hand wheel </v>
          </cell>
        </row>
        <row r="268">
          <cell r="A268" t="str">
            <v xml:space="preserve">S &amp; D of CI D/F Sluice Valve 100MM dia conforming to IS 14846 / 2000 with amdt No:1 &amp; 2 components / parts  but excluding Transportation ,CED ,Sales Tax etc complete PN-1.0   with hand wheel </v>
          </cell>
        </row>
        <row r="269">
          <cell r="A269" t="str">
            <v>NON RETURN VALVES</v>
          </cell>
        </row>
        <row r="270">
          <cell r="A270" t="str">
            <v>S &amp; D of CI D/F Non -Return Valve Heavy duty 50MM dia round body conforming to IS 5312/part1/1984     PN-1.0 but excluding Transportation ,CED ,Sales Tax etc complete</v>
          </cell>
        </row>
        <row r="271">
          <cell r="A271" t="str">
            <v>S &amp; D of CI D/F Non -Return Valve Heavy duty 65MM dia round body conforming to IS 5312/part1/1984     PN-1.0 but excluding Transportation ,CED ,Sales Tax etc complete</v>
          </cell>
        </row>
        <row r="272">
          <cell r="A272" t="str">
            <v>S &amp; D of CI D/F Non -Return Valve Heavy duty 80MM dia round body conforming to IS 5312/part1/1984     PN-1.0 but excluding Transportation ,CED ,Sales Tax etc complete</v>
          </cell>
        </row>
        <row r="273">
          <cell r="A273" t="str">
            <v>S &amp; D of CI D/F Non -Return Valve Heavy duty 100MM dia round body conforming to IS 5312/part1/1984     PN-1.0 but excluding Transportation ,CED ,Sales Tax etc complete</v>
          </cell>
        </row>
        <row r="343">
          <cell r="B343" t="str">
            <v>Flanged spigot-Tail Piece</v>
          </cell>
        </row>
        <row r="344">
          <cell r="B344" t="str">
            <v>80MM Dia Flanged spigot-Tail Piece</v>
          </cell>
        </row>
        <row r="345">
          <cell r="B345" t="str">
            <v>100MM Dia Flanged spigot-Tail Piece</v>
          </cell>
        </row>
        <row r="346">
          <cell r="B346" t="str">
            <v>125MM Dia Flanged spigot-Tail Piece</v>
          </cell>
        </row>
        <row r="347">
          <cell r="B347" t="str">
            <v>150MM Dia Flanged spigot-Tail Piece</v>
          </cell>
        </row>
        <row r="348">
          <cell r="B348" t="str">
            <v>200MM Dia Flanged spigot-Tail Piece</v>
          </cell>
        </row>
        <row r="370">
          <cell r="B370" t="str">
            <v>CID Joints</v>
          </cell>
        </row>
        <row r="371">
          <cell r="B371" t="str">
            <v>80MM Dia CID joints including bolts &amp; nuts and rubber rings</v>
          </cell>
        </row>
        <row r="372">
          <cell r="B372" t="str">
            <v>100MM Dia CID joints including bolts &amp; nuts and rubber rings</v>
          </cell>
        </row>
        <row r="373">
          <cell r="B373" t="str">
            <v>125MM Dia CID joints including bolts &amp; nuts and rubber rings</v>
          </cell>
        </row>
        <row r="374">
          <cell r="B374" t="str">
            <v>150MM Dia CID joints including bolts &amp; nuts and rubber rings</v>
          </cell>
        </row>
        <row r="375">
          <cell r="B375" t="str">
            <v>200MM Dia CID joints including bolts &amp; nuts and rubber rings</v>
          </cell>
        </row>
      </sheetData>
      <sheetData sheetId="2"/>
      <sheetData sheetId="3"/>
      <sheetData sheetId="4"/>
      <sheetData sheetId="5"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data"/>
      <sheetName val="leads"/>
      <sheetName val="maya"/>
      <sheetName val="C-data"/>
      <sheetName val="RMR"/>
      <sheetName val="Lead statement"/>
      <sheetName val="R_Det"/>
      <sheetName val="Road data"/>
      <sheetName val="Sheet3"/>
      <sheetName val="coverpage"/>
      <sheetName val="Sheet1"/>
      <sheetName val="MRATES"/>
      <sheetName val="Lead"/>
      <sheetName val="Labour"/>
      <sheetName val="m"/>
      <sheetName val="rdamdata"/>
      <sheetName val="mlead"/>
      <sheetName val="Bitumen trunk"/>
      <sheetName val="Feeder"/>
      <sheetName val="R99 etc"/>
      <sheetName val="Trunk unpaved"/>
      <sheetName val="DATA_PRG"/>
      <sheetName val="HDPE"/>
      <sheetName val="DI"/>
      <sheetName val="pvc"/>
      <sheetName val="hdpe_basic"/>
      <sheetName val="pvc_basic"/>
      <sheetName val="Data_Renuals"/>
      <sheetName val="civ data"/>
      <sheetName val="Material"/>
      <sheetName val="Plant &amp;  Machinery"/>
      <sheetName val="Roadlist"/>
      <sheetName val="Estt"/>
      <sheetName val="bom"/>
      <sheetName val="DATA-BASE"/>
      <sheetName val="DATA-ABSTRACT"/>
      <sheetName val="SSR 2014-15 Rates"/>
      <sheetName val="Lead statement ss5"/>
      <sheetName val="Flight-1"/>
      <sheetName val="Road Detail Est."/>
      <sheetName val="WATER-HAMMER"/>
      <sheetName val="wh_data"/>
      <sheetName val="wh_data_R"/>
      <sheetName val="CPHEEO"/>
      <sheetName val="input"/>
      <sheetName val="ssr-rates"/>
      <sheetName val="Levels"/>
      <sheetName val="Data.F8.BTR"/>
      <sheetName val="Common "/>
      <sheetName val="Usage"/>
      <sheetName val="1"/>
      <sheetName val="2"/>
      <sheetName val="3"/>
      <sheetName val="4"/>
      <sheetName val="0000000000000"/>
      <sheetName val="BTR"/>
      <sheetName val="DES"/>
      <sheetName val="COVER"/>
      <sheetName val="HP PIPE  DATA"/>
      <sheetName val="SLAB  DATA"/>
      <sheetName val="Quarry"/>
      <sheetName val="Line"/>
      <sheetName val="CRUST"/>
      <sheetName val="QDTS"/>
      <sheetName val="Rates"/>
      <sheetName val="census91"/>
      <sheetName val="stone"/>
      <sheetName val="Nspt-smp-final-ORIGINAL"/>
      <sheetName val="GF SB Ok "/>
      <sheetName val="HDPE-pipe-rates"/>
      <sheetName val="pvc-pipe-rates"/>
      <sheetName val="final abstract"/>
      <sheetName val="MRoad data"/>
      <sheetName val="AV-HDPE"/>
      <sheetName val="Di_gate-HDPE"/>
      <sheetName val="splmidata"/>
      <sheetName val="ppraodata"/>
      <sheetName val="CONST"/>
      <sheetName val="Estimate "/>
      <sheetName val="EDWise"/>
      <sheetName val="BHANDUP"/>
      <sheetName val="PRECAST lightconc-II"/>
      <sheetName val="data existing_do not delete"/>
      <sheetName val="Basicrates"/>
      <sheetName val="ROADS"/>
      <sheetName val="Culverts"/>
      <sheetName val="General"/>
      <sheetName val="clvrt_data"/>
      <sheetName val="DATA-2005-06"/>
      <sheetName val="BWSCPlt"/>
      <sheetName val="CI"/>
      <sheetName val="G.R.P"/>
      <sheetName val="PSC REVISED"/>
      <sheetName val="C.D.Abs.Est."/>
      <sheetName val="Work_sheet"/>
      <sheetName val="Lead_statement"/>
    </sheetNames>
    <sheetDataSet>
      <sheetData sheetId="0">
        <row r="4">
          <cell r="F4">
            <v>65</v>
          </cell>
        </row>
      </sheetData>
      <sheetData sheetId="1"/>
      <sheetData sheetId="2"/>
      <sheetData sheetId="3"/>
      <sheetData sheetId="4"/>
      <sheetData sheetId="5"/>
      <sheetData sheetId="6"/>
      <sheetData sheetId="7"/>
      <sheetData sheetId="8" refreshError="1">
        <row r="2">
          <cell r="F2">
            <v>100</v>
          </cell>
        </row>
        <row r="4">
          <cell r="F4">
            <v>65</v>
          </cell>
        </row>
      </sheetData>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M"/>
      <sheetName val="com st PM"/>
      <sheetName val="GM"/>
      <sheetName val="comst GM"/>
      <sheetName val="eweljlt"/>
      <sheetName val="pvc_basic"/>
      <sheetName val="pvc"/>
      <sheetName val="hdpe_basic"/>
      <sheetName val="HDPE"/>
      <sheetName val="DI"/>
      <sheetName val="CI"/>
      <sheetName val="G.R.P"/>
    </sheetNames>
    <sheetDataSet>
      <sheetData sheetId="0"/>
      <sheetData sheetId="1"/>
      <sheetData sheetId="2"/>
      <sheetData sheetId="3"/>
      <sheetData sheetId="4" refreshError="1"/>
      <sheetData sheetId="5" refreshError="1">
        <row r="14">
          <cell r="G14">
            <v>35.35</v>
          </cell>
        </row>
        <row r="15">
          <cell r="G15">
            <v>49.78</v>
          </cell>
        </row>
        <row r="16">
          <cell r="G16">
            <v>72</v>
          </cell>
        </row>
        <row r="17">
          <cell r="G17">
            <v>93.9</v>
          </cell>
        </row>
        <row r="18">
          <cell r="G18">
            <v>117.01</v>
          </cell>
        </row>
        <row r="19">
          <cell r="G19">
            <v>154.61000000000001</v>
          </cell>
        </row>
        <row r="20">
          <cell r="G20">
            <v>197.16</v>
          </cell>
        </row>
        <row r="27">
          <cell r="G27">
            <v>35.159999999999997</v>
          </cell>
        </row>
        <row r="28">
          <cell r="G28">
            <v>49.04</v>
          </cell>
        </row>
        <row r="29">
          <cell r="G29">
            <v>70.27</v>
          </cell>
        </row>
        <row r="30">
          <cell r="G30">
            <v>102</v>
          </cell>
        </row>
        <row r="31">
          <cell r="G31">
            <v>128.19</v>
          </cell>
        </row>
        <row r="32">
          <cell r="G32">
            <v>167.11</v>
          </cell>
        </row>
        <row r="33">
          <cell r="G33">
            <v>217.34</v>
          </cell>
        </row>
        <row r="34">
          <cell r="G34">
            <v>281.33999999999997</v>
          </cell>
        </row>
        <row r="35">
          <cell r="G35">
            <v>340.32</v>
          </cell>
        </row>
        <row r="41">
          <cell r="G41">
            <v>54.3</v>
          </cell>
        </row>
        <row r="42">
          <cell r="G42">
            <v>77.55</v>
          </cell>
        </row>
        <row r="44">
          <cell r="G44">
            <v>165.03</v>
          </cell>
        </row>
        <row r="45">
          <cell r="G45">
            <v>216.24</v>
          </cell>
        </row>
        <row r="46">
          <cell r="G46">
            <v>265.97000000000003</v>
          </cell>
        </row>
      </sheetData>
      <sheetData sheetId="6" refreshError="1">
        <row r="31">
          <cell r="D31">
            <v>91.08</v>
          </cell>
          <cell r="E31">
            <v>107.35</v>
          </cell>
          <cell r="F31">
            <v>133.26</v>
          </cell>
          <cell r="G31">
            <v>158.58000000000001</v>
          </cell>
          <cell r="H31">
            <v>185.06</v>
          </cell>
          <cell r="I31">
            <v>236.46</v>
          </cell>
          <cell r="J31">
            <v>285.23</v>
          </cell>
        </row>
        <row r="46">
          <cell r="C46">
            <v>90.35</v>
          </cell>
          <cell r="D46">
            <v>106.67</v>
          </cell>
          <cell r="E46">
            <v>130.63999999999999</v>
          </cell>
          <cell r="F46">
            <v>167.37</v>
          </cell>
          <cell r="G46">
            <v>197.57</v>
          </cell>
          <cell r="H46">
            <v>242.04</v>
          </cell>
          <cell r="I46">
            <v>307.83</v>
          </cell>
          <cell r="J46">
            <v>380.99</v>
          </cell>
          <cell r="K46">
            <v>448.54</v>
          </cell>
        </row>
        <row r="61">
          <cell r="C61">
            <v>112.12</v>
          </cell>
          <cell r="D61">
            <v>135.81</v>
          </cell>
          <cell r="E61">
            <v>171.19</v>
          </cell>
          <cell r="F61">
            <v>232.15</v>
          </cell>
          <cell r="H61">
            <v>343.32</v>
          </cell>
        </row>
      </sheetData>
      <sheetData sheetId="7" refreshError="1">
        <row r="14">
          <cell r="G14">
            <v>40.78</v>
          </cell>
        </row>
        <row r="37">
          <cell r="G37">
            <v>730.74</v>
          </cell>
        </row>
        <row r="38">
          <cell r="G38">
            <v>899.42</v>
          </cell>
        </row>
        <row r="39">
          <cell r="G39">
            <v>1127.6099999999999</v>
          </cell>
        </row>
        <row r="40">
          <cell r="G40">
            <v>1430.04</v>
          </cell>
        </row>
      </sheetData>
      <sheetData sheetId="8" refreshError="1">
        <row r="16">
          <cell r="C16">
            <v>73.2</v>
          </cell>
        </row>
        <row r="30">
          <cell r="L30">
            <v>887.49</v>
          </cell>
          <cell r="M30">
            <v>1081.68</v>
          </cell>
          <cell r="N30">
            <v>1343.94</v>
          </cell>
          <cell r="O30">
            <v>1690.77</v>
          </cell>
        </row>
      </sheetData>
      <sheetData sheetId="9" refreshError="1">
        <row r="37">
          <cell r="C37">
            <v>678.83</v>
          </cell>
          <cell r="D37">
            <v>960.38</v>
          </cell>
          <cell r="F37">
            <v>1844.87</v>
          </cell>
          <cell r="G37">
            <v>2369.41</v>
          </cell>
        </row>
      </sheetData>
      <sheetData sheetId="10"/>
      <sheetData sheetId="1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M"/>
      <sheetName val="com st PM"/>
      <sheetName val="GM"/>
      <sheetName val="comst GM"/>
      <sheetName val="eweljlt"/>
      <sheetName val="pvc_basic"/>
      <sheetName val="pvc"/>
      <sheetName val="hdpe_basic"/>
      <sheetName val="HDPE"/>
      <sheetName val="DI"/>
      <sheetName val="CI"/>
      <sheetName val="G.R.P"/>
    </sheetNames>
    <sheetDataSet>
      <sheetData sheetId="0"/>
      <sheetData sheetId="1"/>
      <sheetData sheetId="2"/>
      <sheetData sheetId="3"/>
      <sheetData sheetId="4" refreshError="1"/>
      <sheetData sheetId="5" refreshError="1">
        <row r="30">
          <cell r="G30">
            <v>102</v>
          </cell>
        </row>
      </sheetData>
      <sheetData sheetId="6" refreshError="1">
        <row r="46">
          <cell r="H46">
            <v>242.04</v>
          </cell>
        </row>
        <row r="61">
          <cell r="E61">
            <v>171.19</v>
          </cell>
        </row>
      </sheetData>
      <sheetData sheetId="7" refreshError="1"/>
      <sheetData sheetId="8" refreshError="1">
        <row r="16">
          <cell r="C16">
            <v>73.2</v>
          </cell>
        </row>
        <row r="30">
          <cell r="M30">
            <v>1081.68</v>
          </cell>
          <cell r="O30">
            <v>1690.77</v>
          </cell>
        </row>
      </sheetData>
      <sheetData sheetId="9" refreshError="1">
        <row r="37">
          <cell r="D37">
            <v>960.38</v>
          </cell>
        </row>
      </sheetData>
      <sheetData sheetId="10"/>
      <sheetData sheetId="1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2V_3M_SLAB (2)"/>
      <sheetName val="RD_X"/>
      <sheetName val="ROAD_DAM_100M"/>
      <sheetName val="RD_100M"/>
      <sheetName val="CC_WC"/>
      <sheetName val="RD_VENTES"/>
      <sheetName val="r"/>
    </sheetNames>
    <sheetDataSet>
      <sheetData sheetId="0">
        <row r="20">
          <cell r="H20">
            <v>4</v>
          </cell>
        </row>
        <row r="22">
          <cell r="B22">
            <v>0</v>
          </cell>
        </row>
      </sheetData>
      <sheetData sheetId="1"/>
      <sheetData sheetId="2" refreshError="1"/>
      <sheetData sheetId="3"/>
      <sheetData sheetId="4"/>
      <sheetData sheetId="5"/>
      <sheetData sheetId="6"/>
      <sheetData sheetId="7"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eeder"/>
      <sheetName val="Trunk unpaved"/>
      <sheetName val="R99 etc"/>
      <sheetName val="Bitumen trunk"/>
      <sheetName val="paved"/>
      <sheetName val="defects"/>
      <sheetName val="Labour"/>
      <sheetName val="Material"/>
      <sheetName val="rdamdata"/>
      <sheetName val="lead-st"/>
      <sheetName val="v"/>
      <sheetName val="r"/>
      <sheetName val="wh_data_R"/>
      <sheetName val="data"/>
      <sheetName val="Trunk_unpaved"/>
      <sheetName val="R99_etc"/>
      <sheetName val="Bitumen_trunk"/>
      <sheetName val="LEAD"/>
      <sheetName val="m"/>
      <sheetName val="Leads"/>
      <sheetName val="Trunk_unpaved1"/>
      <sheetName val="R99_etc1"/>
      <sheetName val="Bitumen_trunk1"/>
      <sheetName val="Trunk_unpaved2"/>
      <sheetName val="R99_etc2"/>
      <sheetName val="Bitumen_trunk2"/>
      <sheetName val="Trunk_unpaved3"/>
      <sheetName val="R99_etc3"/>
      <sheetName val="Bitumen_trunk3"/>
      <sheetName val="Sheet1"/>
      <sheetName val="HDPE"/>
      <sheetName val="DI"/>
      <sheetName val="pvc"/>
      <sheetName val="coverpage"/>
      <sheetName val="DATA-BASE"/>
      <sheetName val="Sheet2"/>
      <sheetName val="Plant_&amp;__Machinery"/>
      <sheetName val="sectorwise"/>
      <sheetName val="detls"/>
      <sheetName val="hdpe_weights"/>
      <sheetName val="cover_(2)"/>
      <sheetName val="Levels"/>
      <sheetName val="Plant_&amp;__Machinery2"/>
      <sheetName val="t_prsr"/>
      <sheetName val="PVC_weights"/>
      <sheetName val="Road_data"/>
      <sheetName val="ssr-rates"/>
      <sheetName val="RMR"/>
      <sheetName val="l"/>
      <sheetName val="DATA-ABSTRACT"/>
      <sheetName val="wh"/>
      <sheetName val="hdpe_basic"/>
      <sheetName val="pvc_basic"/>
      <sheetName val="0000000000000"/>
      <sheetName val="index"/>
      <sheetName val="Abs_Road"/>
      <sheetName val="m1"/>
      <sheetName val="Estimate "/>
      <sheetName val="GROUND FLOOR"/>
      <sheetName val="mlead"/>
      <sheetName val="abs road"/>
      <sheetName val="Road data"/>
      <sheetName val="R_Det"/>
      <sheetName val="pop"/>
      <sheetName val="2ABC R+U_Sector_wise_2008_09"/>
      <sheetName val="SUMP1420KL@HW"/>
      <sheetName val="water-hammar-strenght"/>
      <sheetName val="Class IV Qtr. Ele"/>
      <sheetName val="Cover"/>
      <sheetName val="Abs"/>
      <sheetName val="wh_data"/>
      <sheetName val="CPHEEO"/>
      <sheetName val="input"/>
      <sheetName val="Data.F8.BTR"/>
      <sheetName val="id"/>
      <sheetName val="Lead statement"/>
      <sheetName val="MRATES"/>
      <sheetName val="Data_Renuals"/>
      <sheetName val="Rates SSR 2008-09"/>
      <sheetName val="bom"/>
      <sheetName val="Road Detail Est."/>
      <sheetName val="quarry"/>
      <sheetName val="maya"/>
      <sheetName val="C.D.Abs.Est."/>
      <sheetName val="Specification report"/>
      <sheetName val="AC"/>
      <sheetName val="AV-BWSC&amp;MS"/>
      <sheetName val="AV_AC"/>
      <sheetName val="AV-DI"/>
      <sheetName val="AV-HDPE"/>
      <sheetName val="di_Gate_AC"/>
      <sheetName val="Digate-BWSCP-MS"/>
      <sheetName val="DI_gate_di"/>
      <sheetName val="Di_gate-HDPE"/>
      <sheetName val="scour-DI-CI"/>
      <sheetName val="scour-pvc-hdpe-psc-bwsc"/>
      <sheetName val="int-Dia-hdpe"/>
      <sheetName val="int-Dia-pvc"/>
      <sheetName val="Gravity Main-Jukkal"/>
      <sheetName val="P "/>
      <sheetName val="civ data"/>
      <sheetName val="Nspt-smp-final-ORIGINAL"/>
      <sheetName val="pumping main"/>
      <sheetName val="Plant &amp;  Machinery"/>
      <sheetName val="data existing_do not delete"/>
      <sheetName val="PUMP_DATA"/>
      <sheetName val="final abstract"/>
      <sheetName val="Lead Sheet1"/>
      <sheetName val="MRMECADAMoad data"/>
      <sheetName val="Trunk_unpaved4"/>
      <sheetName val="R99_etc4"/>
      <sheetName val="Bitumen_trunk4"/>
      <sheetName val="Estimate_"/>
      <sheetName val="GROUND_FLOOR"/>
      <sheetName val="Road_data1"/>
      <sheetName val="Trunk_unpaved5"/>
      <sheetName val="R99_etc5"/>
      <sheetName val="Bitumen_trunk5"/>
      <sheetName val="Estimate_1"/>
      <sheetName val="GROUND_FLOOR1"/>
      <sheetName val="Road_data2"/>
      <sheetName val="_5wgdhabfinal00_01"/>
      <sheetName val="Analysis"/>
      <sheetName val="GM&amp;PM EST- final "/>
      <sheetName val="K.AV-HDPE"/>
      <sheetName val="scour-DI"/>
      <sheetName val="CI-scour-pvc-hdpe-psc-bwsc"/>
      <sheetName val="soft-HDPE"/>
      <sheetName val="soft-PVC"/>
      <sheetName val="DI-AV-DI-final"/>
      <sheetName val="DI-AV-HDPE- Final "/>
      <sheetName val="DI- Final"/>
      <sheetName val="DI_scour-DI-final"/>
      <sheetName val="DI_scour-pvc-hdpe-psc-bwsc"/>
      <sheetName val="DI SV on DI-final "/>
      <sheetName val="DI Sluice_HDPE"/>
      <sheetName val="HDPE-Final "/>
      <sheetName val="hdpe weights"/>
      <sheetName val="PVC weights"/>
      <sheetName val="Sheet9"/>
      <sheetName val="Data_Base"/>
      <sheetName val="Grand Abstract  (3)"/>
      <sheetName val="Bridges"/>
      <sheetName val="CBF (2)"/>
      <sheetName val="555555555555555555555555CBF BC "/>
      <sheetName val="CBF SC"/>
      <sheetName val="SDF 2016-17"/>
      <sheetName val="Fisheries Comminuty Halls"/>
      <sheetName val="MPLADS "/>
      <sheetName val="333333333333333333MPP Buildings"/>
      <sheetName val="RGPSA proforma"/>
      <sheetName val="22222222222CRR 2017-18 proforma"/>
      <sheetName val="Boq"/>
      <sheetName val="C-data"/>
      <sheetName val="Design"/>
      <sheetName val="MRoad data"/>
      <sheetName val="nodes"/>
      <sheetName val="int-Dia"/>
      <sheetName val="habs-list"/>
      <sheetName val="JAWAHAR-hyd-original"/>
      <sheetName val="JACKWELL"/>
      <sheetName val="Factory_rates"/>
      <sheetName val="Specification"/>
      <sheetName val="DATA_PRG"/>
      <sheetName val="GM&amp;PM EST"/>
      <sheetName val="GM&amp;PM WE1 EST"/>
      <sheetName val="airvalve-AC PN 1.60"/>
      <sheetName val="AV_GRP ms bwsc"/>
      <sheetName val="BWSCP"/>
      <sheetName val="Soft-sluice-AC,GRP PN 1.6"/>
      <sheetName val="soft-sluice-BWSC-MS"/>
      <sheetName val="DI sluice valve"/>
      <sheetName val="dbl-airvalve-HDPE"/>
      <sheetName val="dbl-airvalve-PVC"/>
      <sheetName val="soft sluice -HDPE"/>
      <sheetName val="DI-kintc air valve-DI"/>
      <sheetName val="PVC_dia"/>
      <sheetName val="PM&amp;GM"/>
      <sheetName val="AV-PVC"/>
      <sheetName val="DI gate-DI"/>
      <sheetName val="DIgate_PVC "/>
      <sheetName val="D2_CO"/>
      <sheetName val="Rates"/>
      <sheetName val="hdpe-rates"/>
      <sheetName val="pvc-rates"/>
      <sheetName val="data-WC"/>
      <sheetName val="Abstract of Wargal"/>
      <sheetName val="Leads Entry"/>
      <sheetName val="BTR"/>
      <sheetName val="est"/>
      <sheetName val="1v_1000_PC"/>
      <sheetName val="CD abs"/>
      <sheetName val="2v_1000_PC"/>
      <sheetName val="GenAbst"/>
      <sheetName val="Road-furniture"/>
      <sheetName val="1v_600_PC"/>
      <sheetName val="Retaining-wall"/>
      <sheetName val="6v_1000_RDVENTS"/>
      <sheetName val="(Road-Project)"/>
      <sheetName val="road est"/>
      <sheetName val="DIgate_PVC"/>
      <sheetName val="MS "/>
      <sheetName val="Line estimates"/>
      <sheetName val="sand"/>
      <sheetName val="stone"/>
      <sheetName val="TOP SLAB-beams"/>
      <sheetName val="Common "/>
      <sheetName val="zone-8"/>
      <sheetName val="MHNO_LEV"/>
      <sheetName val="HS 30.04.2015.Final"/>
      <sheetName val="Bed Class"/>
      <sheetName val="Cd"/>
      <sheetName val="SPT vs PHI"/>
      <sheetName val="co_5"/>
      <sheetName val="DATA SHEET"/>
      <sheetName val="Sheet5"/>
      <sheetName val="Basis"/>
      <sheetName val="Trunk Main"/>
      <sheetName val="Detail In Door Stad"/>
      <sheetName val="CAT_5"/>
      <sheetName val="Gen Abs"/>
      <sheetName val="Conveayance charges"/>
      <sheetName val="Conveyance"/>
      <sheetName val="well"/>
      <sheetName val="mas_hab"/>
      <sheetName val="VALV"/>
      <sheetName val="Usage"/>
      <sheetName val="General"/>
      <sheetName val="SCHEDULE"/>
      <sheetName val="schedule nos"/>
      <sheetName val="Database"/>
      <sheetName val="MEXICO-C"/>
      <sheetName val="ADJUS"/>
      <sheetName val="mat-jak (2)"/>
      <sheetName val="mat-Arm"/>
      <sheetName val="mat-jak"/>
      <sheetName val="Abs- bal"/>
      <sheetName val="comparitive- bal"/>
      <sheetName val="Bal Sub"/>
      <sheetName val="Cover- Jak"/>
      <sheetName val="Abs - jak"/>
      <sheetName val="comparitive- jak"/>
      <sheetName val="Cover- Arm"/>
      <sheetName val="Jak Sub"/>
      <sheetName val="Abs- Arm"/>
      <sheetName val="comparitive- arm"/>
      <sheetName val="Arm Sub"/>
      <sheetName val="Arm Sub (2)"/>
      <sheetName val="PART A"/>
      <sheetName val="Sheet3"/>
      <sheetName val="Open"/>
      <sheetName val="p&amp;m"/>
      <sheetName val="BALAN1"/>
      <sheetName val="11.Habitations"/>
      <sheetName val="GN-ST-10"/>
      <sheetName val="PRECAST lightconc-II"/>
      <sheetName val="MTC-estimate"/>
      <sheetName val="other rates"/>
      <sheetName val="SSR 2010-11 Rates"/>
      <sheetName val="Mp-team 1"/>
      <sheetName val="Class_IV_Qtr__Ele"/>
      <sheetName val="Data_F8_BTR"/>
      <sheetName val="Lead_statement"/>
      <sheetName val="C_D_Abs_Est_"/>
      <sheetName val="Rates_SSR_2008-09"/>
      <sheetName val="Specification_report"/>
      <sheetName val="2ABC_R+U_Sector_wise_2008_09"/>
      <sheetName val="Road_Detail_Est_"/>
      <sheetName val="MRoad_data"/>
      <sheetName val="pumping_main"/>
      <sheetName val="GM&amp;PM_EST-_final_"/>
      <sheetName val="K_AV-HDPE"/>
      <sheetName val="DI-AV-HDPE-_Final_"/>
      <sheetName val="DI-_Final"/>
      <sheetName val="DI_SV_on_DI-final_"/>
      <sheetName val="DI_Sluice_HDPE"/>
      <sheetName val="HDPE-Final_"/>
      <sheetName val="hdpe_weights1"/>
      <sheetName val="PVC_weights1"/>
      <sheetName val="Habcodes"/>
      <sheetName val="Works"/>
      <sheetName val="Abs weir"/>
      <sheetName val="Sluece (2)"/>
      <sheetName val="Sluece"/>
      <sheetName val="Abs sluice (2)"/>
      <sheetName val="Lead (2)"/>
      <sheetName val="MACHINACHERUVU"/>
      <sheetName val="Det Est Sluice"/>
      <sheetName val="Ab Guide wall"/>
      <sheetName val="Det Est guide wall"/>
      <sheetName val="DATA-CC-BW"/>
      <sheetName val="DATA-CC-Fdn"/>
      <sheetName val="DATA-EWE"/>
      <sheetName val="data 21-22 (2)"/>
      <sheetName val="deta weir"/>
      <sheetName val="deta sluice (2)"/>
      <sheetName val="SSR 2014-15 Rates"/>
      <sheetName val="Rate Analysis"/>
      <sheetName val="RAFT"/>
      <sheetName val="ABUT"/>
      <sheetName val="Abutment"/>
      <sheetName val="ABST CIVIL"/>
      <sheetName val="ewst"/>
      <sheetName val="HDPE-pipe-rates"/>
      <sheetName val="pvc-pipe-rates"/>
      <sheetName val="pt-cw"/>
      <sheetName val="Bridge Data 2005-06"/>
      <sheetName val="PROCTOR"/>
      <sheetName val="Line"/>
      <sheetName val="CRUST"/>
      <sheetName val="QDTS"/>
      <sheetName val="Sheet1 (2)"/>
      <sheetName val="Civil Datas"/>
      <sheetName val="Detailed"/>
      <sheetName val="economic PM"/>
      <sheetName val="Basicrates"/>
      <sheetName val="clvrt_data"/>
      <sheetName val="BWSCPlt"/>
      <sheetName val="CI"/>
      <sheetName val="G.R.P"/>
      <sheetName val="PSC REVISED"/>
      <sheetName val="Staff Acco."/>
      <sheetName val="Sent NHO"/>
      <sheetName val="Analy"/>
      <sheetName val="AE Water Supply"/>
      <sheetName val="B A"/>
      <sheetName val="Process"/>
      <sheetName val="final data"/>
      <sheetName val="CIV INV&amp;EXP"/>
      <sheetName val="VIP03"/>
      <sheetName val="VIP_02"/>
      <sheetName val="(1)FILL FIRST"/>
      <sheetName val="(2)PROGRESIV EXP."/>
      <sheetName val="(4)F-81 Exp.side"/>
      <sheetName val="(3)F-81 RECV."/>
      <sheetName val="BASE_ALL"/>
      <sheetName val="72"/>
      <sheetName val="Schedule &quot;B&quot;"/>
      <sheetName val="abs_CWrising"/>
      <sheetName val="abs-ph"/>
      <sheetName val="abs_sum&amp;cwr"/>
      <sheetName val="cons_sq_I"/>
      <sheetName val="const_stat_exp_pipe"/>
      <sheetName val="CC Road"/>
      <sheetName val="abs_wirefencin"/>
      <sheetName val="abs_cartage_material"/>
      <sheetName val="state-protect"/>
      <sheetName val="detal_gravit"/>
      <sheetName val="RCC_clear"/>
      <sheetName val="abstra_quarter"/>
      <sheetName val="detail_room"/>
      <sheetName val="unit_barbedwire"/>
      <sheetName val="weight_pipe"/>
      <sheetName val="NEW "/>
      <sheetName val="IDCCALHYD_GOO"/>
      <sheetName val="prjt"/>
      <sheetName val="Chamber on BW "/>
      <sheetName val="Main sheet"/>
      <sheetName val="DESBASTE"/>
      <sheetName val="LLEGADA"/>
      <sheetName val="New33KVSS_E3"/>
      <sheetName val="Prop aug of Ex 33KVSS_E3a"/>
      <sheetName val="OverviewBarmer"/>
      <sheetName val="app2"/>
      <sheetName val="CONNECT"/>
      <sheetName val="Flanged Beams"/>
      <sheetName val="Rectangular Beam"/>
      <sheetName val="EDWise"/>
      <sheetName val="WATER-HAMMER"/>
      <sheetName val="Trunk_unpaved6"/>
      <sheetName val="R99_etc6"/>
      <sheetName val="Bitumen_trunk6"/>
      <sheetName val="Estimate_2"/>
      <sheetName val="GROUND_FLOOR2"/>
      <sheetName val="Road_data3"/>
      <sheetName val="GM&amp;PM_WE1_EST"/>
      <sheetName val="airvalve-AC_PN_1_60"/>
      <sheetName val="AV_GRP_ms_bwsc"/>
      <sheetName val="Soft-sluice-AC,GRP_PN_1_6"/>
      <sheetName val="DI_sluice_valve"/>
      <sheetName val="Gravity_Main-Jukkal"/>
      <sheetName val="soft_sluice_-HDPE"/>
      <sheetName val="DI-kintc_air_valve-DI"/>
      <sheetName val="GM&amp;PM_EST"/>
      <sheetName val="DI_gate-DI"/>
      <sheetName val="DIgate_PVC_"/>
      <sheetName val="MS_"/>
      <sheetName val="Line_estimates"/>
      <sheetName val="Trunk_Main"/>
      <sheetName val="HS_30_04_2015_Final"/>
      <sheetName val="Bed_Class"/>
      <sheetName val="SPT_vs_PHI"/>
      <sheetName val="Plant_&amp;__Machinery1"/>
      <sheetName val="DATA_SHEET"/>
      <sheetName val="Detail_In_Door_Stad"/>
      <sheetName val="civ_data"/>
      <sheetName val="data_existing_do_not_delete"/>
      <sheetName val="final_abstract"/>
      <sheetName val="G_R_P"/>
      <sheetName val="PSC_REVISED"/>
      <sheetName val="PRECAST_lightconc-II"/>
      <sheetName val="P_"/>
      <sheetName val="Gen_Abs"/>
      <sheetName val="other_rates"/>
      <sheetName val="Grand_Abstract__(3)"/>
      <sheetName val="CBF_(2)"/>
      <sheetName val="555555555555555555555555CBF_BC_"/>
      <sheetName val="CBF_SC"/>
      <sheetName val="SDF_2016-17"/>
      <sheetName val="Fisheries_Comminuty_Halls"/>
      <sheetName val="MPLADS_"/>
      <sheetName val="333333333333333333MPP_Buildings"/>
      <sheetName val="RGPSA_proforma"/>
      <sheetName val="22222222222CRR_2017-18_proforma"/>
      <sheetName val="Lead_Sheet1"/>
      <sheetName val="MRMECADAMoad_data"/>
      <sheetName val="PH data"/>
      <sheetName val="s"/>
      <sheetName val="Newabstract"/>
    </sheetNames>
    <sheetDataSet>
      <sheetData sheetId="0" refreshError="1">
        <row r="1">
          <cell r="A1" t="str">
            <v>Table A5 - Feeder Road Sections</v>
          </cell>
          <cell r="B1">
            <v>0</v>
          </cell>
          <cell r="C1">
            <v>0</v>
          </cell>
          <cell r="D1">
            <v>0</v>
          </cell>
          <cell r="E1" t="str">
            <v>RS 722</v>
          </cell>
          <cell r="F1">
            <v>544</v>
          </cell>
          <cell r="G1" t="str">
            <v>S</v>
          </cell>
          <cell r="H1" t="str">
            <v>F</v>
          </cell>
          <cell r="I1" t="str">
            <v>Shire North TC - Kasangale (junction S139)</v>
          </cell>
          <cell r="J1" t="str">
            <v>T400</v>
          </cell>
          <cell r="K1">
            <v>4</v>
          </cell>
          <cell r="L1">
            <v>10.199999999999999</v>
          </cell>
        </row>
        <row r="2">
          <cell r="A2" t="str">
            <v>Road Section No.</v>
          </cell>
          <cell r="B2" t="str">
            <v>MOWS Project No.</v>
          </cell>
          <cell r="C2" t="str">
            <v>Region</v>
          </cell>
          <cell r="D2" t="str">
            <v>Road class</v>
          </cell>
          <cell r="E2" t="str">
            <v>Road section</v>
          </cell>
          <cell r="F2" t="str">
            <v>Designation</v>
          </cell>
          <cell r="G2" t="str">
            <v>Sequence</v>
          </cell>
          <cell r="H2" t="str">
            <v>Length (km)</v>
          </cell>
          <cell r="I2" t="str">
            <v>Trrrain</v>
          </cell>
          <cell r="J2" t="str">
            <v>District</v>
          </cell>
          <cell r="K2" t="str">
            <v>Map sheet No.</v>
          </cell>
          <cell r="L2" t="str">
            <v>Location comments</v>
          </cell>
        </row>
        <row r="3">
          <cell r="A3" t="str">
            <v>RS 443</v>
          </cell>
          <cell r="B3">
            <v>265</v>
          </cell>
          <cell r="C3" t="str">
            <v>N</v>
          </cell>
          <cell r="D3" t="str">
            <v>F</v>
          </cell>
          <cell r="E3" t="str">
            <v>Davide Kameme - James Kameme</v>
          </cell>
          <cell r="F3" t="str">
            <v>T300</v>
          </cell>
          <cell r="G3">
            <v>1</v>
          </cell>
          <cell r="H3">
            <v>15.2</v>
          </cell>
          <cell r="I3" t="str">
            <v>R</v>
          </cell>
          <cell r="J3" t="str">
            <v>CHITIPA</v>
          </cell>
          <cell r="K3">
            <v>1</v>
          </cell>
          <cell r="L3" t="str">
            <v>Part of RS1</v>
          </cell>
        </row>
        <row r="4">
          <cell r="A4" t="str">
            <v>RS 444</v>
          </cell>
          <cell r="B4">
            <v>266</v>
          </cell>
          <cell r="C4" t="str">
            <v>N</v>
          </cell>
          <cell r="D4" t="str">
            <v>F</v>
          </cell>
          <cell r="E4" t="str">
            <v>Fikolo Mkisi - Winston Kmeme</v>
          </cell>
          <cell r="F4" t="str">
            <v>T301</v>
          </cell>
          <cell r="G4">
            <v>1</v>
          </cell>
          <cell r="H4">
            <v>24.8</v>
          </cell>
          <cell r="I4" t="str">
            <v>R</v>
          </cell>
          <cell r="J4" t="str">
            <v>CHITIPA</v>
          </cell>
          <cell r="K4">
            <v>1</v>
          </cell>
          <cell r="L4" t="str">
            <v>Part of RS1</v>
          </cell>
        </row>
        <row r="5">
          <cell r="A5" t="str">
            <v>RS 445</v>
          </cell>
          <cell r="B5">
            <v>267</v>
          </cell>
          <cell r="C5" t="str">
            <v>N</v>
          </cell>
          <cell r="D5" t="str">
            <v>F</v>
          </cell>
          <cell r="E5" t="str">
            <v>Namatandala - Mwenichinga</v>
          </cell>
          <cell r="F5" t="str">
            <v>T302</v>
          </cell>
          <cell r="G5">
            <v>1</v>
          </cell>
          <cell r="H5">
            <v>22.4</v>
          </cell>
          <cell r="I5" t="str">
            <v>F</v>
          </cell>
          <cell r="J5" t="str">
            <v>CHITIPA</v>
          </cell>
          <cell r="K5">
            <v>1</v>
          </cell>
          <cell r="L5">
            <v>0</v>
          </cell>
        </row>
        <row r="6">
          <cell r="A6" t="str">
            <v>RS 446</v>
          </cell>
          <cell r="B6">
            <v>268</v>
          </cell>
          <cell r="C6" t="str">
            <v>N</v>
          </cell>
          <cell r="D6" t="str">
            <v>F</v>
          </cell>
          <cell r="E6" t="str">
            <v>Pinda River - Mwenitete</v>
          </cell>
          <cell r="F6" t="str">
            <v>T303</v>
          </cell>
          <cell r="G6">
            <v>1</v>
          </cell>
          <cell r="H6">
            <v>22.1</v>
          </cell>
          <cell r="I6" t="str">
            <v>R</v>
          </cell>
          <cell r="J6" t="str">
            <v>KARONGA</v>
          </cell>
          <cell r="K6">
            <v>1</v>
          </cell>
          <cell r="L6">
            <v>0</v>
          </cell>
        </row>
        <row r="7">
          <cell r="A7" t="str">
            <v>RS 447</v>
          </cell>
          <cell r="B7">
            <v>269</v>
          </cell>
          <cell r="C7" t="str">
            <v>N</v>
          </cell>
          <cell r="D7" t="str">
            <v>F</v>
          </cell>
          <cell r="E7" t="str">
            <v>Wovwe - Uliwa</v>
          </cell>
          <cell r="F7" t="str">
            <v>T304</v>
          </cell>
          <cell r="G7">
            <v>1</v>
          </cell>
          <cell r="H7">
            <v>28.3</v>
          </cell>
          <cell r="I7" t="str">
            <v>F</v>
          </cell>
          <cell r="J7" t="str">
            <v>KARONGA</v>
          </cell>
          <cell r="K7">
            <v>2</v>
          </cell>
          <cell r="L7">
            <v>0</v>
          </cell>
        </row>
        <row r="8">
          <cell r="A8" t="str">
            <v>RS 448</v>
          </cell>
          <cell r="B8">
            <v>270</v>
          </cell>
          <cell r="C8" t="str">
            <v>N</v>
          </cell>
          <cell r="D8" t="str">
            <v>F</v>
          </cell>
          <cell r="E8" t="str">
            <v>Hananiya - Chipoka Bawoli</v>
          </cell>
          <cell r="F8" t="str">
            <v>T305</v>
          </cell>
          <cell r="G8">
            <v>1</v>
          </cell>
          <cell r="H8">
            <v>47</v>
          </cell>
          <cell r="I8" t="str">
            <v>R</v>
          </cell>
          <cell r="J8" t="str">
            <v>RUMPHI</v>
          </cell>
          <cell r="K8" t="str">
            <v>2,3</v>
          </cell>
          <cell r="L8">
            <v>0</v>
          </cell>
        </row>
        <row r="9">
          <cell r="A9" t="str">
            <v>RS 450</v>
          </cell>
          <cell r="B9">
            <v>272</v>
          </cell>
          <cell r="C9" t="str">
            <v>N</v>
          </cell>
          <cell r="D9" t="str">
            <v>F</v>
          </cell>
          <cell r="E9" t="str">
            <v>Phwamphwa - Uzumara - Usowoya - Malongowe River</v>
          </cell>
          <cell r="F9" t="str">
            <v>T306</v>
          </cell>
          <cell r="G9">
            <v>1</v>
          </cell>
          <cell r="H9">
            <v>42.1</v>
          </cell>
          <cell r="I9" t="str">
            <v>H</v>
          </cell>
          <cell r="J9" t="str">
            <v>RUMPHI</v>
          </cell>
          <cell r="K9">
            <v>3</v>
          </cell>
          <cell r="L9">
            <v>0</v>
          </cell>
        </row>
        <row r="10">
          <cell r="A10" t="str">
            <v>RS 449</v>
          </cell>
          <cell r="B10">
            <v>271</v>
          </cell>
          <cell r="C10" t="str">
            <v>N</v>
          </cell>
          <cell r="D10" t="str">
            <v>F</v>
          </cell>
          <cell r="E10" t="str">
            <v>Malongowe River - Bula</v>
          </cell>
          <cell r="F10" t="str">
            <v>T306</v>
          </cell>
          <cell r="G10">
            <v>2</v>
          </cell>
          <cell r="H10">
            <v>19.5</v>
          </cell>
          <cell r="I10" t="str">
            <v>H</v>
          </cell>
          <cell r="J10" t="str">
            <v>MZIMBA</v>
          </cell>
          <cell r="K10">
            <v>3</v>
          </cell>
          <cell r="L10">
            <v>0</v>
          </cell>
        </row>
        <row r="11">
          <cell r="A11" t="str">
            <v>RS 451</v>
          </cell>
          <cell r="B11">
            <v>273</v>
          </cell>
          <cell r="C11" t="str">
            <v>N</v>
          </cell>
          <cell r="D11" t="str">
            <v>F</v>
          </cell>
          <cell r="E11" t="str">
            <v>Njakwa - Mthwalo</v>
          </cell>
          <cell r="F11" t="str">
            <v>T308</v>
          </cell>
          <cell r="G11">
            <v>1</v>
          </cell>
          <cell r="H11">
            <v>44</v>
          </cell>
          <cell r="I11" t="str">
            <v>R</v>
          </cell>
          <cell r="J11" t="str">
            <v>MZIMBA</v>
          </cell>
          <cell r="K11">
            <v>3</v>
          </cell>
          <cell r="L11">
            <v>0</v>
          </cell>
        </row>
        <row r="12">
          <cell r="A12" t="str">
            <v>RS 452</v>
          </cell>
          <cell r="B12">
            <v>274</v>
          </cell>
          <cell r="C12" t="str">
            <v>N</v>
          </cell>
          <cell r="D12" t="str">
            <v>F</v>
          </cell>
          <cell r="E12" t="str">
            <v>Chesamu - Engucwini</v>
          </cell>
          <cell r="F12" t="str">
            <v>T309</v>
          </cell>
          <cell r="G12">
            <v>1</v>
          </cell>
          <cell r="H12">
            <v>30.7</v>
          </cell>
          <cell r="I12" t="str">
            <v>R</v>
          </cell>
          <cell r="J12" t="str">
            <v>MZIMBA</v>
          </cell>
          <cell r="K12">
            <v>3</v>
          </cell>
          <cell r="L12" t="str">
            <v>Changed designation from T413  to M04</v>
          </cell>
        </row>
        <row r="13">
          <cell r="A13" t="str">
            <v>RS 454</v>
          </cell>
          <cell r="B13">
            <v>276</v>
          </cell>
          <cell r="C13" t="str">
            <v>N</v>
          </cell>
          <cell r="D13" t="str">
            <v>F</v>
          </cell>
          <cell r="E13" t="str">
            <v>Hewe - Vwaza Game Camp</v>
          </cell>
          <cell r="F13" t="str">
            <v>T310</v>
          </cell>
          <cell r="G13">
            <v>1</v>
          </cell>
          <cell r="H13">
            <v>41.5</v>
          </cell>
          <cell r="I13" t="str">
            <v>F</v>
          </cell>
          <cell r="J13" t="str">
            <v>RUMPHI</v>
          </cell>
          <cell r="K13" t="str">
            <v>2,3</v>
          </cell>
          <cell r="L13" t="str">
            <v xml:space="preserve">New section part of RS 330 </v>
          </cell>
        </row>
        <row r="14">
          <cell r="A14" t="str">
            <v>RS 453</v>
          </cell>
          <cell r="B14">
            <v>275</v>
          </cell>
          <cell r="C14" t="str">
            <v>N</v>
          </cell>
          <cell r="D14" t="str">
            <v>F</v>
          </cell>
          <cell r="E14" t="str">
            <v>Vwaza Game Camp - Munyanja</v>
          </cell>
          <cell r="F14" t="str">
            <v>T310</v>
          </cell>
          <cell r="G14">
            <v>2</v>
          </cell>
          <cell r="H14">
            <v>22.1</v>
          </cell>
          <cell r="I14" t="str">
            <v>F</v>
          </cell>
          <cell r="J14" t="str">
            <v>MZIMBA</v>
          </cell>
          <cell r="K14">
            <v>3</v>
          </cell>
          <cell r="L14">
            <v>0</v>
          </cell>
        </row>
        <row r="15">
          <cell r="A15" t="str">
            <v>RS 455</v>
          </cell>
          <cell r="B15">
            <v>277</v>
          </cell>
          <cell r="C15" t="str">
            <v>N</v>
          </cell>
          <cell r="D15" t="str">
            <v>F</v>
          </cell>
          <cell r="E15" t="str">
            <v>Munyanja - Sokopo Chinura</v>
          </cell>
          <cell r="F15" t="str">
            <v>T311</v>
          </cell>
          <cell r="G15">
            <v>1</v>
          </cell>
          <cell r="H15">
            <v>29.5</v>
          </cell>
          <cell r="I15" t="str">
            <v>F</v>
          </cell>
          <cell r="J15" t="str">
            <v>MZIMBA</v>
          </cell>
          <cell r="K15">
            <v>3</v>
          </cell>
          <cell r="L15">
            <v>0</v>
          </cell>
        </row>
        <row r="16">
          <cell r="A16" t="str">
            <v>RS 456</v>
          </cell>
          <cell r="B16">
            <v>278</v>
          </cell>
          <cell r="C16" t="str">
            <v>N</v>
          </cell>
          <cell r="D16" t="str">
            <v>F</v>
          </cell>
          <cell r="E16" t="str">
            <v>Yesaya Nkosi - Magodi Nyirenda</v>
          </cell>
          <cell r="F16" t="str">
            <v>T312</v>
          </cell>
          <cell r="G16">
            <v>1</v>
          </cell>
          <cell r="H16">
            <v>22</v>
          </cell>
          <cell r="I16" t="str">
            <v>R</v>
          </cell>
          <cell r="J16" t="str">
            <v>MZIMBA</v>
          </cell>
          <cell r="K16">
            <v>3</v>
          </cell>
          <cell r="L16">
            <v>0</v>
          </cell>
        </row>
        <row r="17">
          <cell r="A17" t="str">
            <v>RS 457</v>
          </cell>
          <cell r="B17">
            <v>279</v>
          </cell>
          <cell r="C17" t="str">
            <v>N</v>
          </cell>
          <cell r="D17" t="str">
            <v>F</v>
          </cell>
          <cell r="E17" t="str">
            <v>Eswazini - Kamchocho Banda</v>
          </cell>
          <cell r="F17" t="str">
            <v>T313</v>
          </cell>
          <cell r="G17">
            <v>1</v>
          </cell>
          <cell r="H17">
            <v>31.1</v>
          </cell>
          <cell r="I17" t="str">
            <v>R</v>
          </cell>
          <cell r="J17" t="str">
            <v>MZIMBA</v>
          </cell>
          <cell r="K17">
            <v>3</v>
          </cell>
          <cell r="L17">
            <v>0</v>
          </cell>
        </row>
        <row r="18">
          <cell r="A18" t="str">
            <v>RS 458</v>
          </cell>
          <cell r="B18">
            <v>280</v>
          </cell>
          <cell r="C18" t="str">
            <v>N</v>
          </cell>
          <cell r="D18" t="str">
            <v>F</v>
          </cell>
          <cell r="E18" t="str">
            <v>Emvuyeni - Emoneni</v>
          </cell>
          <cell r="F18" t="str">
            <v>T314</v>
          </cell>
          <cell r="G18">
            <v>1</v>
          </cell>
          <cell r="H18">
            <v>47</v>
          </cell>
          <cell r="I18" t="str">
            <v>R</v>
          </cell>
          <cell r="J18" t="str">
            <v>MZIMBA</v>
          </cell>
          <cell r="K18">
            <v>3</v>
          </cell>
          <cell r="L18">
            <v>0</v>
          </cell>
        </row>
        <row r="19">
          <cell r="A19" t="str">
            <v>RS 459</v>
          </cell>
          <cell r="B19">
            <v>281</v>
          </cell>
          <cell r="C19" t="str">
            <v>N</v>
          </cell>
          <cell r="D19" t="str">
            <v>F</v>
          </cell>
          <cell r="E19" t="str">
            <v>Mbowe - Mazamba Hill</v>
          </cell>
          <cell r="F19" t="str">
            <v>T315</v>
          </cell>
          <cell r="G19">
            <v>1</v>
          </cell>
          <cell r="H19">
            <v>19.8</v>
          </cell>
          <cell r="I19" t="str">
            <v>R</v>
          </cell>
          <cell r="J19" t="str">
            <v>MZIMBA</v>
          </cell>
          <cell r="K19">
            <v>3</v>
          </cell>
          <cell r="L19">
            <v>0</v>
          </cell>
        </row>
        <row r="20">
          <cell r="A20" t="str">
            <v>RS 460</v>
          </cell>
          <cell r="B20">
            <v>282</v>
          </cell>
          <cell r="C20" t="str">
            <v>N</v>
          </cell>
          <cell r="D20" t="str">
            <v>F</v>
          </cell>
          <cell r="E20" t="str">
            <v>Choma - Chikwina</v>
          </cell>
          <cell r="F20" t="str">
            <v>T316</v>
          </cell>
          <cell r="G20">
            <v>1</v>
          </cell>
          <cell r="H20">
            <v>12.6</v>
          </cell>
          <cell r="I20" t="str">
            <v>R</v>
          </cell>
          <cell r="J20" t="str">
            <v>NKHATA BAY</v>
          </cell>
          <cell r="K20">
            <v>3</v>
          </cell>
          <cell r="L20">
            <v>0</v>
          </cell>
        </row>
        <row r="21">
          <cell r="A21" t="str">
            <v>RS 461</v>
          </cell>
          <cell r="B21">
            <v>283</v>
          </cell>
          <cell r="C21" t="str">
            <v>N</v>
          </cell>
          <cell r="D21" t="str">
            <v>F</v>
          </cell>
          <cell r="E21" t="str">
            <v>Mzenga - Lwazi</v>
          </cell>
          <cell r="F21" t="str">
            <v>T317</v>
          </cell>
          <cell r="G21">
            <v>1</v>
          </cell>
          <cell r="H21">
            <v>23.6</v>
          </cell>
          <cell r="I21" t="str">
            <v>R</v>
          </cell>
          <cell r="J21" t="str">
            <v>NKHATA BAY</v>
          </cell>
          <cell r="K21">
            <v>3</v>
          </cell>
          <cell r="L21">
            <v>0</v>
          </cell>
        </row>
        <row r="22">
          <cell r="A22" t="str">
            <v>RS 463</v>
          </cell>
          <cell r="B22">
            <v>285</v>
          </cell>
          <cell r="C22" t="str">
            <v>N</v>
          </cell>
          <cell r="D22" t="str">
            <v>F</v>
          </cell>
          <cell r="E22" t="str">
            <v>Manyamula - Mbawa</v>
          </cell>
          <cell r="F22" t="str">
            <v>T321</v>
          </cell>
          <cell r="G22">
            <v>1</v>
          </cell>
          <cell r="H22">
            <v>19.100000000000001</v>
          </cell>
          <cell r="I22" t="str">
            <v>F</v>
          </cell>
          <cell r="J22" t="str">
            <v>MZIMBA</v>
          </cell>
          <cell r="K22">
            <v>4</v>
          </cell>
          <cell r="L22" t="str">
            <v>New section part of origional RS 179</v>
          </cell>
        </row>
        <row r="23">
          <cell r="A23" t="str">
            <v>RS 524</v>
          </cell>
          <cell r="B23">
            <v>346</v>
          </cell>
          <cell r="C23" t="str">
            <v>C</v>
          </cell>
          <cell r="D23" t="str">
            <v>F</v>
          </cell>
          <cell r="E23" t="str">
            <v>Kamtuwale - Chimaliro Police</v>
          </cell>
          <cell r="F23" t="str">
            <v>T323</v>
          </cell>
          <cell r="G23">
            <v>1</v>
          </cell>
          <cell r="H23">
            <v>36.1</v>
          </cell>
          <cell r="I23" t="str">
            <v>F</v>
          </cell>
          <cell r="J23" t="str">
            <v>KASUNGU</v>
          </cell>
          <cell r="K23">
            <v>5</v>
          </cell>
          <cell r="L23" t="str">
            <v>New section part of origional RS 179</v>
          </cell>
        </row>
        <row r="24">
          <cell r="A24" t="str">
            <v>RS 525</v>
          </cell>
          <cell r="B24">
            <v>347</v>
          </cell>
          <cell r="C24" t="str">
            <v>C</v>
          </cell>
          <cell r="D24" t="str">
            <v>F</v>
          </cell>
          <cell r="E24" t="str">
            <v>Mphomwa - Kamtuwale</v>
          </cell>
          <cell r="F24" t="str">
            <v>T324</v>
          </cell>
          <cell r="G24">
            <v>1</v>
          </cell>
          <cell r="H24">
            <v>11.3</v>
          </cell>
          <cell r="I24" t="str">
            <v>F</v>
          </cell>
          <cell r="J24" t="str">
            <v>KASUNGU</v>
          </cell>
          <cell r="K24">
            <v>5</v>
          </cell>
          <cell r="L24" t="str">
            <v>End point altered from Mphangara Stream to Chatanga</v>
          </cell>
        </row>
        <row r="25">
          <cell r="A25" t="str">
            <v>RS 528</v>
          </cell>
          <cell r="B25">
            <v>350</v>
          </cell>
          <cell r="C25" t="str">
            <v>C</v>
          </cell>
          <cell r="D25" t="str">
            <v>F</v>
          </cell>
          <cell r="E25" t="str">
            <v>Chasato - General Farming Estate</v>
          </cell>
          <cell r="F25" t="str">
            <v>T325</v>
          </cell>
          <cell r="G25">
            <v>1</v>
          </cell>
          <cell r="H25">
            <v>13.6</v>
          </cell>
          <cell r="I25" t="str">
            <v>F</v>
          </cell>
          <cell r="J25" t="str">
            <v>KASUNGU</v>
          </cell>
          <cell r="K25">
            <v>5</v>
          </cell>
          <cell r="L25">
            <v>0</v>
          </cell>
        </row>
        <row r="26">
          <cell r="A26" t="str">
            <v>RS 526</v>
          </cell>
          <cell r="B26">
            <v>348</v>
          </cell>
          <cell r="C26" t="str">
            <v>C</v>
          </cell>
          <cell r="D26" t="str">
            <v>F</v>
          </cell>
          <cell r="E26" t="str">
            <v>General Farming Estate - Dwangwa River</v>
          </cell>
          <cell r="F26" t="str">
            <v>T325</v>
          </cell>
          <cell r="G26">
            <v>2</v>
          </cell>
          <cell r="H26">
            <v>15.5</v>
          </cell>
          <cell r="I26" t="str">
            <v>R</v>
          </cell>
          <cell r="J26" t="str">
            <v>KASUNGU</v>
          </cell>
          <cell r="K26">
            <v>5</v>
          </cell>
          <cell r="L26">
            <v>0</v>
          </cell>
        </row>
        <row r="27">
          <cell r="A27" t="str">
            <v>RS 527</v>
          </cell>
          <cell r="B27">
            <v>349</v>
          </cell>
          <cell r="C27" t="str">
            <v>C</v>
          </cell>
          <cell r="D27" t="str">
            <v>F</v>
          </cell>
          <cell r="E27" t="str">
            <v>Dwangwa River - Mkanakhoti</v>
          </cell>
          <cell r="F27" t="str">
            <v>T325</v>
          </cell>
          <cell r="G27">
            <v>3</v>
          </cell>
          <cell r="H27">
            <v>16.2</v>
          </cell>
          <cell r="I27" t="str">
            <v>R</v>
          </cell>
          <cell r="J27" t="str">
            <v>KASUNGU</v>
          </cell>
          <cell r="K27">
            <v>5</v>
          </cell>
          <cell r="L27" t="str">
            <v>New section part of origional RS 181</v>
          </cell>
        </row>
        <row r="28">
          <cell r="A28" t="str">
            <v>RS 464</v>
          </cell>
          <cell r="B28">
            <v>286</v>
          </cell>
          <cell r="C28" t="str">
            <v>N</v>
          </cell>
          <cell r="D28" t="str">
            <v>F</v>
          </cell>
          <cell r="E28" t="str">
            <v>Chimaliro Forest-Mabulabo-Chiwandauka -Chombe</v>
          </cell>
          <cell r="F28" t="str">
            <v>T326</v>
          </cell>
          <cell r="G28">
            <v>1</v>
          </cell>
          <cell r="H28">
            <v>41</v>
          </cell>
          <cell r="I28" t="str">
            <v>R</v>
          </cell>
          <cell r="J28" t="str">
            <v>MZIMBA</v>
          </cell>
          <cell r="K28" t="str">
            <v>4,5</v>
          </cell>
          <cell r="L28">
            <v>0</v>
          </cell>
        </row>
        <row r="29">
          <cell r="A29" t="str">
            <v>RS 529</v>
          </cell>
          <cell r="B29">
            <v>351</v>
          </cell>
          <cell r="C29" t="str">
            <v>C</v>
          </cell>
          <cell r="D29" t="str">
            <v>F</v>
          </cell>
          <cell r="E29" t="str">
            <v>Kalula - Mabulabo</v>
          </cell>
          <cell r="F29" t="str">
            <v>T327</v>
          </cell>
          <cell r="G29">
            <v>1</v>
          </cell>
          <cell r="H29">
            <v>12.5</v>
          </cell>
          <cell r="I29" t="str">
            <v>R</v>
          </cell>
          <cell r="J29" t="str">
            <v>KASUNGU/MZIMBA</v>
          </cell>
          <cell r="K29">
            <v>4</v>
          </cell>
          <cell r="L29">
            <v>0</v>
          </cell>
        </row>
        <row r="30">
          <cell r="A30" t="str">
            <v>RS 534</v>
          </cell>
          <cell r="B30">
            <v>356</v>
          </cell>
          <cell r="C30" t="str">
            <v>C</v>
          </cell>
          <cell r="D30" t="str">
            <v>F</v>
          </cell>
          <cell r="E30" t="str">
            <v>Simlemba - Dwangwa River</v>
          </cell>
          <cell r="F30" t="str">
            <v>T328</v>
          </cell>
          <cell r="G30">
            <v>1</v>
          </cell>
          <cell r="H30">
            <v>7</v>
          </cell>
          <cell r="I30" t="str">
            <v>R</v>
          </cell>
          <cell r="J30" t="str">
            <v>KASUNGU</v>
          </cell>
          <cell r="K30">
            <v>5</v>
          </cell>
          <cell r="L30">
            <v>0</v>
          </cell>
        </row>
        <row r="31">
          <cell r="A31" t="str">
            <v>RS 531</v>
          </cell>
          <cell r="B31">
            <v>353</v>
          </cell>
          <cell r="C31" t="str">
            <v>C</v>
          </cell>
          <cell r="D31" t="str">
            <v>F</v>
          </cell>
          <cell r="E31" t="str">
            <v>Dwangwa River - Mwimwila</v>
          </cell>
          <cell r="F31" t="str">
            <v>T328</v>
          </cell>
          <cell r="G31">
            <v>2</v>
          </cell>
          <cell r="H31">
            <v>11</v>
          </cell>
          <cell r="I31" t="str">
            <v>R</v>
          </cell>
          <cell r="J31" t="str">
            <v>KASUNGU</v>
          </cell>
          <cell r="K31">
            <v>5</v>
          </cell>
          <cell r="L31">
            <v>0</v>
          </cell>
        </row>
        <row r="32">
          <cell r="A32" t="str">
            <v>RS 532</v>
          </cell>
          <cell r="B32">
            <v>354</v>
          </cell>
          <cell r="C32" t="str">
            <v>C</v>
          </cell>
          <cell r="D32" t="str">
            <v>F</v>
          </cell>
          <cell r="E32" t="str">
            <v>Mwimwila - Kapwaye</v>
          </cell>
          <cell r="F32" t="str">
            <v>T328</v>
          </cell>
          <cell r="G32">
            <v>3</v>
          </cell>
          <cell r="H32">
            <v>9.6999999999999993</v>
          </cell>
          <cell r="I32" t="str">
            <v>F</v>
          </cell>
          <cell r="J32" t="str">
            <v>KASUNGU</v>
          </cell>
          <cell r="K32">
            <v>5</v>
          </cell>
          <cell r="L32" t="str">
            <v>Changed designation from M5 to M18</v>
          </cell>
        </row>
        <row r="33">
          <cell r="A33" t="str">
            <v>RS 530</v>
          </cell>
          <cell r="B33">
            <v>352</v>
          </cell>
          <cell r="C33" t="str">
            <v>C</v>
          </cell>
          <cell r="D33" t="str">
            <v>F</v>
          </cell>
          <cell r="E33" t="str">
            <v>Kapwaye - Mphepo</v>
          </cell>
          <cell r="F33" t="str">
            <v>T328</v>
          </cell>
          <cell r="G33">
            <v>4</v>
          </cell>
          <cell r="H33">
            <v>21.7</v>
          </cell>
          <cell r="I33" t="str">
            <v>F</v>
          </cell>
          <cell r="J33" t="str">
            <v>KASUNGU</v>
          </cell>
          <cell r="K33">
            <v>5</v>
          </cell>
          <cell r="L33">
            <v>0</v>
          </cell>
        </row>
        <row r="34">
          <cell r="A34" t="str">
            <v>RS 533</v>
          </cell>
          <cell r="B34">
            <v>355</v>
          </cell>
          <cell r="C34" t="str">
            <v>C</v>
          </cell>
          <cell r="D34" t="str">
            <v>F</v>
          </cell>
          <cell r="E34" t="str">
            <v>Mphepo - Chasato</v>
          </cell>
          <cell r="F34" t="str">
            <v>T328</v>
          </cell>
          <cell r="G34">
            <v>5</v>
          </cell>
          <cell r="H34">
            <v>8.3000000000000007</v>
          </cell>
          <cell r="I34" t="str">
            <v>F</v>
          </cell>
          <cell r="J34" t="str">
            <v>KASUNGU</v>
          </cell>
          <cell r="K34">
            <v>5</v>
          </cell>
          <cell r="L34">
            <v>0</v>
          </cell>
        </row>
        <row r="35">
          <cell r="A35" t="str">
            <v>RS 466</v>
          </cell>
          <cell r="B35">
            <v>288</v>
          </cell>
          <cell r="C35" t="str">
            <v>N</v>
          </cell>
          <cell r="D35" t="str">
            <v>F</v>
          </cell>
          <cell r="E35" t="str">
            <v>Nthalire - Zambia border</v>
          </cell>
          <cell r="F35" t="str">
            <v>T331</v>
          </cell>
          <cell r="G35">
            <v>1</v>
          </cell>
          <cell r="H35">
            <v>10</v>
          </cell>
          <cell r="I35" t="str">
            <v>R</v>
          </cell>
          <cell r="J35" t="str">
            <v>CHITIPA</v>
          </cell>
          <cell r="K35">
            <v>2</v>
          </cell>
          <cell r="L35">
            <v>0</v>
          </cell>
        </row>
        <row r="36">
          <cell r="A36" t="str">
            <v>RS 535</v>
          </cell>
          <cell r="B36">
            <v>357</v>
          </cell>
          <cell r="C36" t="str">
            <v>C</v>
          </cell>
          <cell r="D36" t="str">
            <v>F</v>
          </cell>
          <cell r="E36" t="str">
            <v>Mkanda - General Farming Estate 68</v>
          </cell>
          <cell r="F36" t="str">
            <v>T333</v>
          </cell>
          <cell r="G36">
            <v>1</v>
          </cell>
          <cell r="H36">
            <v>16.5</v>
          </cell>
          <cell r="I36" t="str">
            <v>F</v>
          </cell>
          <cell r="J36" t="str">
            <v>MCHINJI</v>
          </cell>
          <cell r="K36">
            <v>5</v>
          </cell>
          <cell r="L36" t="str">
            <v>New section part of RS 225</v>
          </cell>
        </row>
        <row r="37">
          <cell r="A37" t="str">
            <v>RS 536</v>
          </cell>
          <cell r="B37">
            <v>358</v>
          </cell>
          <cell r="C37" t="str">
            <v>C</v>
          </cell>
          <cell r="D37" t="str">
            <v>F</v>
          </cell>
          <cell r="E37" t="str">
            <v>General Farming Estate 68 - Kapezi</v>
          </cell>
          <cell r="F37" t="str">
            <v>T333</v>
          </cell>
          <cell r="G37">
            <v>2</v>
          </cell>
          <cell r="H37">
            <v>20.399999999999999</v>
          </cell>
          <cell r="I37" t="str">
            <v>R</v>
          </cell>
          <cell r="J37" t="str">
            <v>MCHINJI</v>
          </cell>
          <cell r="K37">
            <v>6</v>
          </cell>
          <cell r="L37" t="str">
            <v>Changed designation from S120 to M18. Now by-passed.</v>
          </cell>
        </row>
        <row r="38">
          <cell r="A38" t="str">
            <v>RS 537</v>
          </cell>
          <cell r="B38">
            <v>259</v>
          </cell>
          <cell r="C38" t="str">
            <v>C</v>
          </cell>
          <cell r="D38" t="str">
            <v>F</v>
          </cell>
          <cell r="E38" t="str">
            <v>Chilanga - Kalolo</v>
          </cell>
          <cell r="F38" t="str">
            <v>T335</v>
          </cell>
          <cell r="G38">
            <v>1</v>
          </cell>
          <cell r="H38">
            <v>8.1999999999999993</v>
          </cell>
          <cell r="I38" t="str">
            <v>F</v>
          </cell>
          <cell r="J38" t="str">
            <v>KASUNGU</v>
          </cell>
          <cell r="K38">
            <v>5</v>
          </cell>
          <cell r="L38" t="str">
            <v>Changed to trunk</v>
          </cell>
        </row>
        <row r="39">
          <cell r="A39" t="str">
            <v>RS 538</v>
          </cell>
          <cell r="B39">
            <v>360</v>
          </cell>
          <cell r="C39" t="str">
            <v>C</v>
          </cell>
          <cell r="D39" t="str">
            <v>F</v>
          </cell>
          <cell r="E39" t="str">
            <v>Plaka Estate - Kapiri</v>
          </cell>
          <cell r="F39" t="str">
            <v>T336</v>
          </cell>
          <cell r="G39">
            <v>1</v>
          </cell>
          <cell r="H39">
            <v>28.2</v>
          </cell>
          <cell r="I39" t="str">
            <v>F</v>
          </cell>
          <cell r="J39" t="str">
            <v>MCHINJI</v>
          </cell>
          <cell r="K39">
            <v>5</v>
          </cell>
          <cell r="L39" t="str">
            <v>Contains road designated T322 (on 1:250,000 series map)</v>
          </cell>
        </row>
        <row r="40">
          <cell r="A40" t="str">
            <v>RS 539</v>
          </cell>
          <cell r="B40">
            <v>361</v>
          </cell>
          <cell r="C40" t="str">
            <v>C</v>
          </cell>
          <cell r="D40" t="str">
            <v>F</v>
          </cell>
          <cell r="E40" t="str">
            <v>Malipela - Misozi</v>
          </cell>
          <cell r="F40" t="str">
            <v>T337</v>
          </cell>
          <cell r="G40">
            <v>1</v>
          </cell>
          <cell r="H40">
            <v>9.1</v>
          </cell>
          <cell r="I40" t="str">
            <v>F</v>
          </cell>
          <cell r="J40" t="str">
            <v>KASUNGU</v>
          </cell>
          <cell r="K40">
            <v>5</v>
          </cell>
          <cell r="L40">
            <v>0</v>
          </cell>
        </row>
        <row r="41">
          <cell r="A41" t="str">
            <v>RS 659</v>
          </cell>
          <cell r="B41">
            <v>481</v>
          </cell>
          <cell r="C41" t="str">
            <v>C</v>
          </cell>
          <cell r="D41" t="str">
            <v>F</v>
          </cell>
          <cell r="E41" t="str">
            <v>Misozi - Kasela</v>
          </cell>
          <cell r="F41" t="str">
            <v>T337</v>
          </cell>
          <cell r="G41">
            <v>2</v>
          </cell>
          <cell r="H41">
            <v>14.9</v>
          </cell>
          <cell r="I41" t="str">
            <v>F</v>
          </cell>
          <cell r="J41" t="str">
            <v>KASUNGU</v>
          </cell>
          <cell r="K41">
            <v>5</v>
          </cell>
          <cell r="L41" t="str">
            <v>Changed designation from D194 to T337</v>
          </cell>
        </row>
        <row r="42">
          <cell r="A42" t="str">
            <v>RS 541</v>
          </cell>
          <cell r="B42">
            <v>363</v>
          </cell>
          <cell r="C42" t="str">
            <v>C</v>
          </cell>
          <cell r="D42" t="str">
            <v>F</v>
          </cell>
          <cell r="E42" t="str">
            <v>Mponela - Chososo</v>
          </cell>
          <cell r="F42" t="str">
            <v>T339</v>
          </cell>
          <cell r="G42">
            <v>1</v>
          </cell>
          <cell r="H42">
            <v>26.8</v>
          </cell>
          <cell r="I42" t="str">
            <v>F</v>
          </cell>
          <cell r="J42" t="str">
            <v>NTCHISI</v>
          </cell>
          <cell r="K42">
            <v>5</v>
          </cell>
          <cell r="L42">
            <v>0</v>
          </cell>
        </row>
        <row r="43">
          <cell r="A43" t="str">
            <v>RS 540</v>
          </cell>
          <cell r="B43">
            <v>362</v>
          </cell>
          <cell r="C43" t="str">
            <v>C</v>
          </cell>
          <cell r="D43" t="str">
            <v>F</v>
          </cell>
          <cell r="E43" t="str">
            <v>Guma - Bua River</v>
          </cell>
          <cell r="F43" t="str">
            <v>T339</v>
          </cell>
          <cell r="G43">
            <v>2</v>
          </cell>
          <cell r="H43">
            <v>15</v>
          </cell>
          <cell r="I43" t="str">
            <v>F</v>
          </cell>
          <cell r="J43" t="str">
            <v>NTCHISI</v>
          </cell>
          <cell r="K43">
            <v>5</v>
          </cell>
          <cell r="L43">
            <v>0</v>
          </cell>
        </row>
        <row r="44">
          <cell r="A44" t="str">
            <v>RS 542</v>
          </cell>
          <cell r="B44">
            <v>364</v>
          </cell>
          <cell r="C44" t="str">
            <v>C</v>
          </cell>
          <cell r="D44" t="str">
            <v>F</v>
          </cell>
          <cell r="E44" t="str">
            <v>Bua River - Chambwe</v>
          </cell>
          <cell r="F44" t="str">
            <v>T339</v>
          </cell>
          <cell r="G44">
            <v>3</v>
          </cell>
          <cell r="H44">
            <v>1.6</v>
          </cell>
          <cell r="I44" t="str">
            <v>F</v>
          </cell>
          <cell r="J44" t="str">
            <v>KASUNGU</v>
          </cell>
          <cell r="K44">
            <v>5</v>
          </cell>
          <cell r="L44">
            <v>0</v>
          </cell>
        </row>
        <row r="45">
          <cell r="A45" t="str">
            <v>RS 545</v>
          </cell>
          <cell r="B45">
            <v>367</v>
          </cell>
          <cell r="C45" t="str">
            <v>C</v>
          </cell>
          <cell r="D45" t="str">
            <v>F</v>
          </cell>
          <cell r="E45" t="str">
            <v>junction M7 - Ngombe</v>
          </cell>
          <cell r="F45" t="str">
            <v>T340</v>
          </cell>
          <cell r="G45">
            <v>1</v>
          </cell>
          <cell r="H45">
            <v>11.1</v>
          </cell>
          <cell r="I45" t="str">
            <v>F</v>
          </cell>
          <cell r="J45" t="str">
            <v>NTCHISI</v>
          </cell>
          <cell r="K45">
            <v>5</v>
          </cell>
          <cell r="L45">
            <v>0</v>
          </cell>
        </row>
        <row r="46">
          <cell r="A46" t="str">
            <v>RS 544</v>
          </cell>
          <cell r="B46">
            <v>366</v>
          </cell>
          <cell r="C46" t="str">
            <v>C</v>
          </cell>
          <cell r="D46" t="str">
            <v>F</v>
          </cell>
          <cell r="E46" t="str">
            <v>Ngombe - Kamsonga</v>
          </cell>
          <cell r="F46" t="str">
            <v>T340</v>
          </cell>
          <cell r="G46">
            <v>2</v>
          </cell>
          <cell r="H46">
            <v>9.8000000000000007</v>
          </cell>
          <cell r="I46" t="str">
            <v>F</v>
          </cell>
          <cell r="J46" t="str">
            <v>NTCHISI</v>
          </cell>
          <cell r="K46">
            <v>5</v>
          </cell>
          <cell r="L46">
            <v>0</v>
          </cell>
        </row>
        <row r="47">
          <cell r="A47" t="str">
            <v>RS 546</v>
          </cell>
          <cell r="B47">
            <v>368</v>
          </cell>
          <cell r="C47" t="str">
            <v>C</v>
          </cell>
          <cell r="D47" t="str">
            <v>F</v>
          </cell>
          <cell r="E47" t="str">
            <v>Kamsonga - Chungu (junction M18)</v>
          </cell>
          <cell r="F47" t="str">
            <v>T340</v>
          </cell>
          <cell r="G47">
            <v>3</v>
          </cell>
          <cell r="H47">
            <v>17.899999999999999</v>
          </cell>
          <cell r="I47" t="str">
            <v>F</v>
          </cell>
          <cell r="J47" t="str">
            <v>NTCHISI</v>
          </cell>
          <cell r="K47">
            <v>5</v>
          </cell>
          <cell r="L47" t="str">
            <v>Changed designation from S100 to S101</v>
          </cell>
        </row>
        <row r="48">
          <cell r="A48" t="str">
            <v>RS 553</v>
          </cell>
          <cell r="B48">
            <v>375</v>
          </cell>
          <cell r="C48" t="str">
            <v>C</v>
          </cell>
          <cell r="D48" t="str">
            <v>F</v>
          </cell>
          <cell r="E48" t="str">
            <v>Malenga (junction M18) - Mpamantha</v>
          </cell>
          <cell r="F48" t="str">
            <v>T341</v>
          </cell>
          <cell r="G48">
            <v>1</v>
          </cell>
          <cell r="H48">
            <v>15.9</v>
          </cell>
          <cell r="I48" t="str">
            <v>F</v>
          </cell>
          <cell r="J48" t="str">
            <v>NKHOTA KOTA</v>
          </cell>
          <cell r="K48">
            <v>5</v>
          </cell>
          <cell r="L48">
            <v>0</v>
          </cell>
        </row>
        <row r="49">
          <cell r="A49" t="str">
            <v>RS 548</v>
          </cell>
          <cell r="B49">
            <v>370</v>
          </cell>
          <cell r="C49" t="str">
            <v>C</v>
          </cell>
          <cell r="D49" t="str">
            <v>F</v>
          </cell>
          <cell r="E49" t="str">
            <v>Mpamantha - Luwi River</v>
          </cell>
          <cell r="F49" t="str">
            <v>T341</v>
          </cell>
          <cell r="G49">
            <v>2</v>
          </cell>
          <cell r="H49">
            <v>5.8</v>
          </cell>
          <cell r="I49" t="str">
            <v>F</v>
          </cell>
          <cell r="J49" t="str">
            <v>NKHOTA KOTA</v>
          </cell>
          <cell r="K49">
            <v>5</v>
          </cell>
          <cell r="L49">
            <v>0</v>
          </cell>
        </row>
        <row r="50">
          <cell r="A50" t="str">
            <v>RS 555</v>
          </cell>
          <cell r="B50">
            <v>377</v>
          </cell>
          <cell r="C50" t="str">
            <v>C</v>
          </cell>
          <cell r="D50" t="str">
            <v>F</v>
          </cell>
          <cell r="E50" t="str">
            <v>Luwi River - Chalunda</v>
          </cell>
          <cell r="F50" t="str">
            <v>T341</v>
          </cell>
          <cell r="G50">
            <v>3</v>
          </cell>
          <cell r="H50">
            <v>8</v>
          </cell>
          <cell r="I50" t="str">
            <v>F</v>
          </cell>
          <cell r="J50" t="str">
            <v>NKHOTA KOTA</v>
          </cell>
          <cell r="K50">
            <v>5</v>
          </cell>
          <cell r="L50">
            <v>0</v>
          </cell>
        </row>
        <row r="51">
          <cell r="A51" t="str">
            <v>RS 554</v>
          </cell>
          <cell r="B51">
            <v>376</v>
          </cell>
          <cell r="C51" t="str">
            <v>C</v>
          </cell>
          <cell r="D51" t="str">
            <v>F</v>
          </cell>
          <cell r="E51" t="str">
            <v>Chalunda - Gomadzi</v>
          </cell>
          <cell r="F51" t="str">
            <v>T341</v>
          </cell>
          <cell r="G51">
            <v>4</v>
          </cell>
          <cell r="H51">
            <v>5.4</v>
          </cell>
          <cell r="I51" t="str">
            <v>F</v>
          </cell>
          <cell r="J51" t="str">
            <v>NKHOTA KOTA</v>
          </cell>
          <cell r="K51">
            <v>5</v>
          </cell>
          <cell r="L51">
            <v>0</v>
          </cell>
        </row>
        <row r="52">
          <cell r="A52" t="str">
            <v>RS 549</v>
          </cell>
          <cell r="B52">
            <v>371</v>
          </cell>
          <cell r="C52" t="str">
            <v>C</v>
          </cell>
          <cell r="D52" t="str">
            <v>F</v>
          </cell>
          <cell r="E52" t="str">
            <v>Gomadzi - Kayoyo</v>
          </cell>
          <cell r="F52" t="str">
            <v>T341</v>
          </cell>
          <cell r="G52">
            <v>5</v>
          </cell>
          <cell r="H52">
            <v>8.6999999999999993</v>
          </cell>
          <cell r="I52" t="str">
            <v>F</v>
          </cell>
          <cell r="J52" t="str">
            <v>NKHOTA KOTA</v>
          </cell>
          <cell r="K52">
            <v>5</v>
          </cell>
          <cell r="L52">
            <v>0</v>
          </cell>
        </row>
        <row r="53">
          <cell r="A53" t="str">
            <v>RS 551</v>
          </cell>
          <cell r="B53">
            <v>373</v>
          </cell>
          <cell r="C53" t="str">
            <v>C</v>
          </cell>
          <cell r="D53" t="str">
            <v>F</v>
          </cell>
          <cell r="E53" t="str">
            <v>Kayoyo - Mwasambo</v>
          </cell>
          <cell r="F53" t="str">
            <v>T341</v>
          </cell>
          <cell r="G53">
            <v>6</v>
          </cell>
          <cell r="H53">
            <v>15.4</v>
          </cell>
          <cell r="I53" t="str">
            <v>F</v>
          </cell>
          <cell r="J53" t="str">
            <v>NKHOTA KOTA</v>
          </cell>
          <cell r="K53">
            <v>5</v>
          </cell>
          <cell r="L53">
            <v>0</v>
          </cell>
        </row>
        <row r="54">
          <cell r="A54" t="str">
            <v>RS 547</v>
          </cell>
          <cell r="B54">
            <v>369</v>
          </cell>
          <cell r="C54" t="str">
            <v>C</v>
          </cell>
          <cell r="D54" t="str">
            <v>F</v>
          </cell>
          <cell r="E54" t="str">
            <v>Mwasambo - Kasakula</v>
          </cell>
          <cell r="F54" t="str">
            <v>T341</v>
          </cell>
          <cell r="G54">
            <v>7</v>
          </cell>
          <cell r="H54">
            <v>5.0999999999999996</v>
          </cell>
          <cell r="I54" t="str">
            <v>F</v>
          </cell>
          <cell r="J54" t="str">
            <v>NKHOTA KOTA</v>
          </cell>
          <cell r="K54">
            <v>5</v>
          </cell>
          <cell r="L54">
            <v>0</v>
          </cell>
        </row>
        <row r="55">
          <cell r="A55" t="str">
            <v>RS 552</v>
          </cell>
          <cell r="B55">
            <v>374</v>
          </cell>
          <cell r="C55" t="str">
            <v>C</v>
          </cell>
          <cell r="D55" t="str">
            <v>F</v>
          </cell>
          <cell r="E55" t="str">
            <v>Kasakula - Chithembwe Village</v>
          </cell>
          <cell r="F55" t="str">
            <v>T341</v>
          </cell>
          <cell r="G55">
            <v>8</v>
          </cell>
          <cell r="H55">
            <v>12.2</v>
          </cell>
          <cell r="I55" t="str">
            <v>H</v>
          </cell>
          <cell r="J55" t="str">
            <v>NICHISI</v>
          </cell>
          <cell r="K55">
            <v>5</v>
          </cell>
          <cell r="L55">
            <v>0</v>
          </cell>
        </row>
        <row r="56">
          <cell r="A56" t="str">
            <v>RS 550</v>
          </cell>
          <cell r="B56">
            <v>372</v>
          </cell>
          <cell r="C56" t="str">
            <v>C</v>
          </cell>
          <cell r="D56" t="str">
            <v>F</v>
          </cell>
          <cell r="E56" t="str">
            <v>Chithembwe Village - Mbonekela (junction M7)</v>
          </cell>
          <cell r="F56" t="str">
            <v>T341</v>
          </cell>
          <cell r="G56">
            <v>9</v>
          </cell>
          <cell r="H56">
            <v>17.8</v>
          </cell>
          <cell r="I56" t="str">
            <v>H</v>
          </cell>
          <cell r="J56" t="str">
            <v>NTCHISI</v>
          </cell>
          <cell r="K56">
            <v>5</v>
          </cell>
          <cell r="L56">
            <v>0</v>
          </cell>
        </row>
        <row r="57">
          <cell r="A57" t="str">
            <v>RS 556</v>
          </cell>
          <cell r="B57">
            <v>378</v>
          </cell>
          <cell r="C57" t="str">
            <v>C</v>
          </cell>
          <cell r="D57" t="str">
            <v>F</v>
          </cell>
          <cell r="E57" t="str">
            <v>Kamwendo - Chiwoshya</v>
          </cell>
          <cell r="F57" t="str">
            <v>T342</v>
          </cell>
          <cell r="G57">
            <v>1</v>
          </cell>
          <cell r="H57">
            <v>17.5</v>
          </cell>
          <cell r="I57" t="str">
            <v>F</v>
          </cell>
          <cell r="J57" t="str">
            <v>MCHINJI</v>
          </cell>
          <cell r="K57">
            <v>6</v>
          </cell>
          <cell r="L57">
            <v>0</v>
          </cell>
        </row>
        <row r="58">
          <cell r="A58" t="str">
            <v>RS 557</v>
          </cell>
          <cell r="B58">
            <v>379</v>
          </cell>
          <cell r="C58" t="str">
            <v>C</v>
          </cell>
          <cell r="D58" t="str">
            <v>F</v>
          </cell>
          <cell r="E58" t="str">
            <v>Chiwoshya - Bua River (Near Mphanga)</v>
          </cell>
          <cell r="F58" t="str">
            <v>T342</v>
          </cell>
          <cell r="G58">
            <v>2</v>
          </cell>
          <cell r="H58">
            <v>8.9</v>
          </cell>
          <cell r="I58" t="str">
            <v>F</v>
          </cell>
          <cell r="J58" t="str">
            <v>MCHINJI</v>
          </cell>
          <cell r="K58">
            <v>6</v>
          </cell>
          <cell r="L58">
            <v>0</v>
          </cell>
        </row>
        <row r="59">
          <cell r="A59" t="str">
            <v>RS 558</v>
          </cell>
          <cell r="B59">
            <v>380</v>
          </cell>
          <cell r="C59" t="str">
            <v>C</v>
          </cell>
          <cell r="D59" t="str">
            <v>F</v>
          </cell>
          <cell r="E59" t="str">
            <v>Kasiya - Tonde</v>
          </cell>
          <cell r="F59" t="str">
            <v>T342</v>
          </cell>
          <cell r="G59">
            <v>3</v>
          </cell>
          <cell r="H59">
            <v>11</v>
          </cell>
          <cell r="I59" t="str">
            <v>F</v>
          </cell>
          <cell r="J59" t="str">
            <v>LILONGWE</v>
          </cell>
          <cell r="K59">
            <v>6</v>
          </cell>
          <cell r="L59">
            <v>0</v>
          </cell>
        </row>
        <row r="60">
          <cell r="A60" t="str">
            <v>RS 560</v>
          </cell>
          <cell r="B60">
            <v>382</v>
          </cell>
          <cell r="C60" t="str">
            <v>C</v>
          </cell>
          <cell r="D60" t="str">
            <v>F</v>
          </cell>
          <cell r="E60" t="str">
            <v>Mung'ona - Chiwoshya</v>
          </cell>
          <cell r="F60" t="str">
            <v>T343</v>
          </cell>
          <cell r="G60">
            <v>1</v>
          </cell>
          <cell r="H60">
            <v>18</v>
          </cell>
          <cell r="I60" t="str">
            <v>F</v>
          </cell>
          <cell r="J60" t="str">
            <v>MCHINJI</v>
          </cell>
          <cell r="K60">
            <v>6</v>
          </cell>
          <cell r="L60">
            <v>0</v>
          </cell>
        </row>
        <row r="61">
          <cell r="A61" t="str">
            <v>RS 559</v>
          </cell>
          <cell r="B61">
            <v>381</v>
          </cell>
          <cell r="C61" t="str">
            <v>C</v>
          </cell>
          <cell r="D61" t="str">
            <v>F</v>
          </cell>
          <cell r="E61" t="str">
            <v>Chiwoshya - Mavwere</v>
          </cell>
          <cell r="F61" t="str">
            <v>T343</v>
          </cell>
          <cell r="G61">
            <v>2</v>
          </cell>
          <cell r="H61">
            <v>15</v>
          </cell>
          <cell r="I61" t="str">
            <v>F</v>
          </cell>
          <cell r="J61" t="str">
            <v>MCHINJI</v>
          </cell>
          <cell r="K61">
            <v>6</v>
          </cell>
          <cell r="L61">
            <v>0</v>
          </cell>
        </row>
        <row r="62">
          <cell r="A62" t="str">
            <v>RS 561</v>
          </cell>
          <cell r="B62">
            <v>383</v>
          </cell>
          <cell r="C62" t="str">
            <v>C</v>
          </cell>
          <cell r="D62" t="str">
            <v>F</v>
          </cell>
          <cell r="E62" t="str">
            <v>Mavwere - Msitu</v>
          </cell>
          <cell r="F62" t="str">
            <v>T343</v>
          </cell>
          <cell r="G62">
            <v>3</v>
          </cell>
          <cell r="H62">
            <v>8.3000000000000007</v>
          </cell>
          <cell r="I62" t="str">
            <v>F</v>
          </cell>
          <cell r="J62" t="str">
            <v>MCHINJI</v>
          </cell>
          <cell r="K62">
            <v>6</v>
          </cell>
          <cell r="L62">
            <v>0</v>
          </cell>
        </row>
        <row r="63">
          <cell r="A63" t="str">
            <v>RS 562</v>
          </cell>
          <cell r="B63">
            <v>384</v>
          </cell>
          <cell r="C63" t="str">
            <v>C</v>
          </cell>
          <cell r="D63" t="str">
            <v>F</v>
          </cell>
          <cell r="E63" t="str">
            <v>Majiga - Daminga - junction D187</v>
          </cell>
          <cell r="F63" t="str">
            <v>T344</v>
          </cell>
          <cell r="G63">
            <v>1</v>
          </cell>
          <cell r="H63">
            <v>26</v>
          </cell>
          <cell r="I63" t="str">
            <v>F</v>
          </cell>
          <cell r="J63" t="str">
            <v>LILONGWE</v>
          </cell>
          <cell r="K63">
            <v>6</v>
          </cell>
          <cell r="L63" t="str">
            <v>Changed designation from M16 to S115</v>
          </cell>
        </row>
        <row r="64">
          <cell r="A64" t="str">
            <v>RS 563</v>
          </cell>
          <cell r="B64">
            <v>385</v>
          </cell>
          <cell r="C64" t="str">
            <v>C</v>
          </cell>
          <cell r="D64" t="str">
            <v>F</v>
          </cell>
          <cell r="E64" t="str">
            <v>Chileka (junction M12) - Mingondo T. C.</v>
          </cell>
          <cell r="F64" t="str">
            <v>T345</v>
          </cell>
          <cell r="G64">
            <v>1</v>
          </cell>
          <cell r="H64">
            <v>10.199999999999999</v>
          </cell>
          <cell r="I64" t="str">
            <v>F</v>
          </cell>
          <cell r="J64" t="str">
            <v>LILONGWE</v>
          </cell>
          <cell r="K64">
            <v>6</v>
          </cell>
          <cell r="L64">
            <v>0</v>
          </cell>
        </row>
        <row r="65">
          <cell r="A65" t="str">
            <v>RS 567</v>
          </cell>
          <cell r="B65">
            <v>389</v>
          </cell>
          <cell r="C65" t="str">
            <v>C</v>
          </cell>
          <cell r="D65" t="str">
            <v>F</v>
          </cell>
          <cell r="E65" t="str">
            <v>Mingondo T. C. - Likuni River</v>
          </cell>
          <cell r="F65" t="str">
            <v>T345</v>
          </cell>
          <cell r="G65">
            <v>2</v>
          </cell>
          <cell r="H65">
            <v>7.9</v>
          </cell>
          <cell r="I65" t="str">
            <v>F</v>
          </cell>
          <cell r="J65" t="str">
            <v>LILONGWE</v>
          </cell>
          <cell r="K65">
            <v>6</v>
          </cell>
          <cell r="L65">
            <v>0</v>
          </cell>
        </row>
        <row r="66">
          <cell r="A66" t="str">
            <v>RS 565</v>
          </cell>
          <cell r="B66">
            <v>387</v>
          </cell>
          <cell r="C66" t="str">
            <v>C</v>
          </cell>
          <cell r="D66" t="str">
            <v>F</v>
          </cell>
          <cell r="E66" t="str">
            <v>Likuni River - Njoka</v>
          </cell>
          <cell r="F66" t="str">
            <v>T345</v>
          </cell>
          <cell r="G66">
            <v>3</v>
          </cell>
          <cell r="H66">
            <v>8.4</v>
          </cell>
          <cell r="I66" t="str">
            <v>F</v>
          </cell>
          <cell r="J66" t="str">
            <v>LILONGWE</v>
          </cell>
          <cell r="K66">
            <v>6</v>
          </cell>
          <cell r="L66">
            <v>0</v>
          </cell>
        </row>
        <row r="67">
          <cell r="A67" t="str">
            <v>RS 566</v>
          </cell>
          <cell r="B67">
            <v>388</v>
          </cell>
          <cell r="C67" t="str">
            <v>C</v>
          </cell>
          <cell r="D67" t="str">
            <v>F</v>
          </cell>
          <cell r="E67" t="str">
            <v>Njoka - Malingunde (junction S124)</v>
          </cell>
          <cell r="F67" t="str">
            <v>T345</v>
          </cell>
          <cell r="G67">
            <v>4</v>
          </cell>
          <cell r="H67">
            <v>9.6999999999999993</v>
          </cell>
          <cell r="I67" t="str">
            <v>F</v>
          </cell>
          <cell r="J67" t="str">
            <v>LILONGWE</v>
          </cell>
          <cell r="K67">
            <v>6</v>
          </cell>
          <cell r="L67">
            <v>0</v>
          </cell>
        </row>
        <row r="68">
          <cell r="A68" t="str">
            <v>RS 569</v>
          </cell>
          <cell r="B68">
            <v>391</v>
          </cell>
          <cell r="C68" t="str">
            <v>C</v>
          </cell>
          <cell r="D68" t="str">
            <v>F</v>
          </cell>
          <cell r="E68" t="str">
            <v>Kayabwa - Badwa River</v>
          </cell>
          <cell r="F68" t="str">
            <v>T346</v>
          </cell>
          <cell r="G68">
            <v>1</v>
          </cell>
          <cell r="H68">
            <v>7.3</v>
          </cell>
          <cell r="I68" t="str">
            <v>F</v>
          </cell>
          <cell r="J68" t="str">
            <v>LILONGWE</v>
          </cell>
          <cell r="K68">
            <v>6</v>
          </cell>
          <cell r="L68">
            <v>0</v>
          </cell>
        </row>
        <row r="69">
          <cell r="A69" t="str">
            <v>RS 568</v>
          </cell>
          <cell r="B69">
            <v>390</v>
          </cell>
          <cell r="C69" t="str">
            <v>C</v>
          </cell>
          <cell r="D69" t="str">
            <v>F</v>
          </cell>
          <cell r="E69" t="str">
            <v>Badwa River - Mika</v>
          </cell>
          <cell r="F69" t="str">
            <v>T346</v>
          </cell>
          <cell r="G69">
            <v>2</v>
          </cell>
          <cell r="H69">
            <v>7.3</v>
          </cell>
          <cell r="I69" t="str">
            <v>F</v>
          </cell>
          <cell r="J69" t="str">
            <v>LILONGWE</v>
          </cell>
          <cell r="K69">
            <v>6</v>
          </cell>
          <cell r="L69">
            <v>0</v>
          </cell>
        </row>
        <row r="70">
          <cell r="A70" t="str">
            <v>RS 570</v>
          </cell>
          <cell r="B70">
            <v>382</v>
          </cell>
          <cell r="C70" t="str">
            <v>C</v>
          </cell>
          <cell r="D70" t="str">
            <v>F</v>
          </cell>
          <cell r="E70" t="str">
            <v xml:space="preserve">Mika - Kalonga </v>
          </cell>
          <cell r="F70" t="str">
            <v>T346</v>
          </cell>
          <cell r="G70">
            <v>3</v>
          </cell>
          <cell r="H70">
            <v>2.8</v>
          </cell>
          <cell r="I70" t="str">
            <v>F</v>
          </cell>
          <cell r="J70" t="str">
            <v>LILONGWE</v>
          </cell>
          <cell r="K70">
            <v>6</v>
          </cell>
          <cell r="L70">
            <v>0</v>
          </cell>
        </row>
        <row r="71">
          <cell r="A71" t="str">
            <v>RS 571</v>
          </cell>
          <cell r="B71">
            <v>393</v>
          </cell>
          <cell r="C71" t="str">
            <v>C</v>
          </cell>
          <cell r="D71" t="str">
            <v>F</v>
          </cell>
          <cell r="E71" t="str">
            <v>Mutu - Mwalilakwacha</v>
          </cell>
          <cell r="F71" t="str">
            <v>T347</v>
          </cell>
          <cell r="G71">
            <v>1</v>
          </cell>
          <cell r="H71">
            <v>26</v>
          </cell>
          <cell r="I71" t="str">
            <v>F</v>
          </cell>
          <cell r="J71" t="str">
            <v>LILONGWE</v>
          </cell>
          <cell r="K71">
            <v>6</v>
          </cell>
          <cell r="L71">
            <v>0</v>
          </cell>
        </row>
        <row r="72">
          <cell r="A72" t="str">
            <v>RS 572</v>
          </cell>
          <cell r="B72">
            <v>394</v>
          </cell>
          <cell r="C72" t="str">
            <v>C</v>
          </cell>
          <cell r="D72" t="str">
            <v>F</v>
          </cell>
          <cell r="E72" t="str">
            <v>Mponela - Mkulumimba</v>
          </cell>
          <cell r="F72" t="str">
            <v>T348</v>
          </cell>
          <cell r="G72">
            <v>1</v>
          </cell>
          <cell r="H72">
            <v>23.7</v>
          </cell>
          <cell r="I72" t="str">
            <v>F</v>
          </cell>
          <cell r="J72" t="str">
            <v>DOWA</v>
          </cell>
          <cell r="K72">
            <v>6</v>
          </cell>
          <cell r="L72">
            <v>0</v>
          </cell>
        </row>
        <row r="73">
          <cell r="A73" t="str">
            <v>RS 258</v>
          </cell>
          <cell r="B73">
            <v>80</v>
          </cell>
          <cell r="C73" t="str">
            <v>C</v>
          </cell>
          <cell r="D73" t="str">
            <v>F</v>
          </cell>
          <cell r="E73" t="str">
            <v>Kasuntha - Mkulumimba</v>
          </cell>
          <cell r="F73" t="str">
            <v>T349</v>
          </cell>
          <cell r="G73">
            <v>1</v>
          </cell>
          <cell r="H73">
            <v>11.6</v>
          </cell>
          <cell r="I73" t="str">
            <v>FL</v>
          </cell>
          <cell r="J73" t="str">
            <v>DOWA</v>
          </cell>
          <cell r="K73" t="str">
            <v>5,6</v>
          </cell>
          <cell r="L73" t="str">
            <v>Changed designation from S120 to T349</v>
          </cell>
        </row>
        <row r="74">
          <cell r="A74" t="str">
            <v>RS 573</v>
          </cell>
          <cell r="B74">
            <v>395</v>
          </cell>
          <cell r="C74" t="str">
            <v>C</v>
          </cell>
          <cell r="D74" t="str">
            <v>F</v>
          </cell>
          <cell r="E74" t="str">
            <v>Mponera - Ntchisi</v>
          </cell>
          <cell r="F74" t="str">
            <v>T350</v>
          </cell>
          <cell r="G74">
            <v>1</v>
          </cell>
          <cell r="H74">
            <v>40</v>
          </cell>
          <cell r="I74" t="str">
            <v>FL</v>
          </cell>
          <cell r="J74" t="str">
            <v>DOWA</v>
          </cell>
          <cell r="K74">
            <v>5</v>
          </cell>
          <cell r="L74">
            <v>0</v>
          </cell>
        </row>
        <row r="75">
          <cell r="A75" t="str">
            <v>RS 576</v>
          </cell>
          <cell r="B75">
            <v>398</v>
          </cell>
          <cell r="C75" t="str">
            <v>C</v>
          </cell>
          <cell r="D75" t="str">
            <v>F</v>
          </cell>
          <cell r="E75" t="str">
            <v>Mchinji Customs (junction M12) - Chikoka</v>
          </cell>
          <cell r="F75" t="str">
            <v>T351</v>
          </cell>
          <cell r="G75">
            <v>1</v>
          </cell>
          <cell r="H75">
            <v>9</v>
          </cell>
          <cell r="I75" t="str">
            <v>FL</v>
          </cell>
          <cell r="J75" t="str">
            <v>MCHINJI</v>
          </cell>
          <cell r="K75">
            <v>6</v>
          </cell>
          <cell r="L75">
            <v>0</v>
          </cell>
        </row>
        <row r="76">
          <cell r="A76" t="str">
            <v>RS 574</v>
          </cell>
          <cell r="B76">
            <v>396</v>
          </cell>
          <cell r="C76" t="str">
            <v>C</v>
          </cell>
          <cell r="D76" t="str">
            <v>F</v>
          </cell>
          <cell r="E76" t="str">
            <v>Chikoka - Likawe</v>
          </cell>
          <cell r="F76" t="str">
            <v>T351</v>
          </cell>
          <cell r="G76">
            <v>2</v>
          </cell>
          <cell r="H76">
            <v>6.5</v>
          </cell>
          <cell r="I76" t="str">
            <v>FL</v>
          </cell>
          <cell r="J76" t="str">
            <v>MCHINJI</v>
          </cell>
          <cell r="K76">
            <v>6</v>
          </cell>
          <cell r="L76">
            <v>0</v>
          </cell>
        </row>
        <row r="77">
          <cell r="A77" t="str">
            <v>RS 577</v>
          </cell>
          <cell r="B77">
            <v>399</v>
          </cell>
          <cell r="C77" t="str">
            <v>C</v>
          </cell>
          <cell r="D77" t="str">
            <v>F</v>
          </cell>
          <cell r="E77" t="str">
            <v>Likawe - Ulele</v>
          </cell>
          <cell r="F77" t="str">
            <v>T351</v>
          </cell>
          <cell r="G77">
            <v>3</v>
          </cell>
          <cell r="H77">
            <v>39.6</v>
          </cell>
          <cell r="I77" t="str">
            <v>FL</v>
          </cell>
          <cell r="J77" t="str">
            <v>MCHINJI</v>
          </cell>
          <cell r="K77">
            <v>6</v>
          </cell>
          <cell r="L77">
            <v>0</v>
          </cell>
        </row>
        <row r="78">
          <cell r="A78" t="str">
            <v>RS 575</v>
          </cell>
          <cell r="B78">
            <v>397</v>
          </cell>
          <cell r="C78" t="str">
            <v>C</v>
          </cell>
          <cell r="D78" t="str">
            <v>F</v>
          </cell>
          <cell r="E78" t="str">
            <v>Ulele - Kamwendo (junction M12)</v>
          </cell>
          <cell r="F78" t="str">
            <v>T351</v>
          </cell>
          <cell r="G78">
            <v>4</v>
          </cell>
          <cell r="H78">
            <v>14.8</v>
          </cell>
          <cell r="I78" t="str">
            <v>FL</v>
          </cell>
          <cell r="J78" t="str">
            <v>MCHINJI</v>
          </cell>
          <cell r="K78">
            <v>6</v>
          </cell>
          <cell r="L78">
            <v>0</v>
          </cell>
        </row>
        <row r="79">
          <cell r="A79" t="str">
            <v>RS 578</v>
          </cell>
          <cell r="B79">
            <v>400</v>
          </cell>
          <cell r="C79" t="str">
            <v>C</v>
          </cell>
          <cell r="D79" t="str">
            <v>F</v>
          </cell>
          <cell r="E79" t="str">
            <v>Benga (junction M5) - Juma</v>
          </cell>
          <cell r="F79" t="str">
            <v>T355</v>
          </cell>
          <cell r="G79">
            <v>1</v>
          </cell>
          <cell r="H79">
            <v>2.8</v>
          </cell>
          <cell r="I79" t="str">
            <v>FL</v>
          </cell>
          <cell r="J79" t="str">
            <v>NKHOTA KOTA</v>
          </cell>
          <cell r="K79">
            <v>5</v>
          </cell>
          <cell r="L79">
            <v>0</v>
          </cell>
        </row>
        <row r="80">
          <cell r="A80" t="str">
            <v>RS 579</v>
          </cell>
          <cell r="B80">
            <v>401</v>
          </cell>
          <cell r="C80" t="str">
            <v>C</v>
          </cell>
          <cell r="D80" t="str">
            <v>F</v>
          </cell>
          <cell r="E80" t="str">
            <v>Juma - Suluwi</v>
          </cell>
          <cell r="F80" t="str">
            <v>T355</v>
          </cell>
          <cell r="G80">
            <v>2</v>
          </cell>
          <cell r="H80">
            <v>8</v>
          </cell>
          <cell r="I80" t="str">
            <v>FL</v>
          </cell>
          <cell r="J80" t="str">
            <v>NKHOTA KOTA</v>
          </cell>
          <cell r="K80">
            <v>5</v>
          </cell>
          <cell r="L80">
            <v>0</v>
          </cell>
        </row>
        <row r="81">
          <cell r="A81" t="str">
            <v>RS 591</v>
          </cell>
          <cell r="B81">
            <v>413</v>
          </cell>
          <cell r="C81" t="str">
            <v>C</v>
          </cell>
          <cell r="D81" t="str">
            <v>F</v>
          </cell>
          <cell r="E81" t="str">
            <v>Suluwi - Kachisoka (junction M5)</v>
          </cell>
          <cell r="F81" t="str">
            <v>T355</v>
          </cell>
          <cell r="G81">
            <v>3</v>
          </cell>
          <cell r="H81">
            <v>9.5</v>
          </cell>
          <cell r="I81" t="str">
            <v>FL</v>
          </cell>
          <cell r="J81" t="str">
            <v>NKHOTA KOTA</v>
          </cell>
          <cell r="K81">
            <v>7</v>
          </cell>
          <cell r="L81" t="str">
            <v>Changed designation from T358 to T355</v>
          </cell>
        </row>
        <row r="82">
          <cell r="A82" t="str">
            <v>RS 580</v>
          </cell>
          <cell r="B82">
            <v>402</v>
          </cell>
          <cell r="C82" t="str">
            <v>C</v>
          </cell>
          <cell r="D82" t="str">
            <v>F</v>
          </cell>
          <cell r="E82" t="str">
            <v>Kanyenyeva (junction M14) - Chitala River Bridge</v>
          </cell>
          <cell r="F82" t="str">
            <v>T356</v>
          </cell>
          <cell r="G82">
            <v>1</v>
          </cell>
          <cell r="H82">
            <v>8.1999999999999993</v>
          </cell>
          <cell r="I82" t="str">
            <v>FL</v>
          </cell>
          <cell r="J82" t="str">
            <v>DOWA</v>
          </cell>
          <cell r="K82">
            <v>6</v>
          </cell>
          <cell r="L82">
            <v>0</v>
          </cell>
        </row>
        <row r="83">
          <cell r="A83" t="str">
            <v>RS 581</v>
          </cell>
          <cell r="B83">
            <v>403</v>
          </cell>
          <cell r="C83" t="str">
            <v>C</v>
          </cell>
          <cell r="D83" t="str">
            <v>F</v>
          </cell>
          <cell r="E83" t="str">
            <v>Chitala River Bridge - Sambo</v>
          </cell>
          <cell r="F83" t="str">
            <v>T356</v>
          </cell>
          <cell r="G83">
            <v>2</v>
          </cell>
          <cell r="H83">
            <v>12</v>
          </cell>
          <cell r="I83" t="str">
            <v>FL</v>
          </cell>
          <cell r="J83" t="str">
            <v>SALIMA</v>
          </cell>
          <cell r="K83">
            <v>6</v>
          </cell>
          <cell r="L83">
            <v>0</v>
          </cell>
        </row>
        <row r="84">
          <cell r="A84" t="str">
            <v>RS 582</v>
          </cell>
          <cell r="B84">
            <v>404</v>
          </cell>
          <cell r="C84" t="str">
            <v>C</v>
          </cell>
          <cell r="D84" t="str">
            <v>F</v>
          </cell>
          <cell r="E84" t="str">
            <v>Sambo - Nkhombedza (junction M5)</v>
          </cell>
          <cell r="F84" t="str">
            <v>T356</v>
          </cell>
          <cell r="G84">
            <v>3</v>
          </cell>
          <cell r="H84">
            <v>5.9</v>
          </cell>
          <cell r="I84" t="str">
            <v>FL</v>
          </cell>
          <cell r="J84" t="str">
            <v>SALIMA</v>
          </cell>
          <cell r="K84">
            <v>6</v>
          </cell>
          <cell r="L84">
            <v>0</v>
          </cell>
        </row>
        <row r="85">
          <cell r="A85" t="str">
            <v>RS 585</v>
          </cell>
          <cell r="B85">
            <v>407</v>
          </cell>
          <cell r="C85" t="str">
            <v>C</v>
          </cell>
          <cell r="D85" t="str">
            <v>F</v>
          </cell>
          <cell r="E85" t="str">
            <v>Chipemedza - Salima railway crossing</v>
          </cell>
          <cell r="F85" t="str">
            <v>T357</v>
          </cell>
          <cell r="G85">
            <v>1</v>
          </cell>
          <cell r="H85">
            <v>1.6</v>
          </cell>
          <cell r="I85" t="str">
            <v>FL</v>
          </cell>
          <cell r="J85" t="str">
            <v>SALIMA</v>
          </cell>
          <cell r="K85">
            <v>7</v>
          </cell>
          <cell r="L85">
            <v>0</v>
          </cell>
        </row>
        <row r="86">
          <cell r="A86" t="str">
            <v>RS 583</v>
          </cell>
          <cell r="B86">
            <v>405</v>
          </cell>
          <cell r="C86" t="str">
            <v>C</v>
          </cell>
          <cell r="D86" t="str">
            <v>F</v>
          </cell>
          <cell r="E86" t="str">
            <v>Salima railway crossing - Cherani</v>
          </cell>
          <cell r="F86" t="str">
            <v>T357</v>
          </cell>
          <cell r="G86">
            <v>2</v>
          </cell>
          <cell r="H86">
            <v>8.3000000000000007</v>
          </cell>
          <cell r="I86" t="str">
            <v>FL</v>
          </cell>
          <cell r="J86" t="str">
            <v>SALIMA</v>
          </cell>
          <cell r="K86">
            <v>7</v>
          </cell>
          <cell r="L86">
            <v>0</v>
          </cell>
        </row>
        <row r="87">
          <cell r="A87" t="str">
            <v>RS 584</v>
          </cell>
          <cell r="B87">
            <v>406</v>
          </cell>
          <cell r="C87" t="str">
            <v>C</v>
          </cell>
          <cell r="D87" t="str">
            <v>F</v>
          </cell>
          <cell r="E87" t="str">
            <v>Cherani - Kachulu</v>
          </cell>
          <cell r="F87" t="str">
            <v>T357</v>
          </cell>
          <cell r="G87">
            <v>3</v>
          </cell>
          <cell r="H87">
            <v>10.4</v>
          </cell>
          <cell r="I87" t="str">
            <v>FL</v>
          </cell>
          <cell r="J87" t="str">
            <v>SALIMA</v>
          </cell>
          <cell r="K87">
            <v>7</v>
          </cell>
          <cell r="L87">
            <v>0</v>
          </cell>
        </row>
        <row r="88">
          <cell r="A88" t="str">
            <v>RS 663</v>
          </cell>
          <cell r="B88">
            <v>485</v>
          </cell>
          <cell r="C88" t="str">
            <v>C</v>
          </cell>
          <cell r="D88" t="str">
            <v>F</v>
          </cell>
          <cell r="E88" t="str">
            <v>Kachulu - Lifuwu</v>
          </cell>
          <cell r="F88" t="str">
            <v>T357</v>
          </cell>
          <cell r="G88">
            <v>3</v>
          </cell>
          <cell r="H88">
            <v>7</v>
          </cell>
          <cell r="I88" t="str">
            <v>FL</v>
          </cell>
          <cell r="J88" t="str">
            <v>SALIMA</v>
          </cell>
          <cell r="K88">
            <v>7</v>
          </cell>
          <cell r="L88" t="str">
            <v>Changed designation from D276 to T357</v>
          </cell>
        </row>
        <row r="89">
          <cell r="A89" t="str">
            <v>RS 587</v>
          </cell>
          <cell r="B89">
            <v>409</v>
          </cell>
          <cell r="C89" t="str">
            <v>C</v>
          </cell>
          <cell r="D89" t="str">
            <v>F</v>
          </cell>
          <cell r="E89" t="str">
            <v>Lifuwu - Mikute</v>
          </cell>
          <cell r="F89" t="str">
            <v>T357</v>
          </cell>
          <cell r="G89">
            <v>5</v>
          </cell>
          <cell r="H89">
            <v>9.6</v>
          </cell>
          <cell r="I89" t="str">
            <v>FL</v>
          </cell>
          <cell r="J89" t="str">
            <v>SALIMA</v>
          </cell>
          <cell r="K89">
            <v>7</v>
          </cell>
          <cell r="L89" t="str">
            <v>Changed designation from T358 to T357</v>
          </cell>
        </row>
        <row r="90">
          <cell r="A90" t="str">
            <v>RS 586</v>
          </cell>
          <cell r="B90">
            <v>408</v>
          </cell>
          <cell r="C90" t="str">
            <v>C</v>
          </cell>
          <cell r="D90" t="str">
            <v>F</v>
          </cell>
          <cell r="E90" t="str">
            <v>Mikute - Nafulu</v>
          </cell>
          <cell r="F90" t="str">
            <v>T358</v>
          </cell>
          <cell r="G90">
            <v>1</v>
          </cell>
          <cell r="H90">
            <v>2.7</v>
          </cell>
          <cell r="I90" t="str">
            <v>FL</v>
          </cell>
          <cell r="J90" t="str">
            <v>SALIMA</v>
          </cell>
          <cell r="K90">
            <v>7</v>
          </cell>
          <cell r="L90">
            <v>0</v>
          </cell>
        </row>
        <row r="91">
          <cell r="A91" t="str">
            <v>RS 590</v>
          </cell>
          <cell r="B91">
            <v>412</v>
          </cell>
          <cell r="C91" t="str">
            <v>C</v>
          </cell>
          <cell r="D91" t="str">
            <v>F</v>
          </cell>
          <cell r="E91" t="str">
            <v>Nafulu - Kachule</v>
          </cell>
          <cell r="F91" t="str">
            <v>T358</v>
          </cell>
          <cell r="G91">
            <v>2</v>
          </cell>
          <cell r="H91">
            <v>10.5</v>
          </cell>
          <cell r="I91" t="str">
            <v>FL</v>
          </cell>
          <cell r="J91" t="str">
            <v>SALIMA</v>
          </cell>
          <cell r="K91">
            <v>7</v>
          </cell>
          <cell r="L91">
            <v>0</v>
          </cell>
        </row>
        <row r="92">
          <cell r="A92" t="str">
            <v>RS 589</v>
          </cell>
          <cell r="B92">
            <v>411</v>
          </cell>
          <cell r="C92" t="str">
            <v>C</v>
          </cell>
          <cell r="D92" t="str">
            <v>F</v>
          </cell>
          <cell r="E92" t="str">
            <v>Kachule - Maganga</v>
          </cell>
          <cell r="F92" t="str">
            <v>T358</v>
          </cell>
          <cell r="G92">
            <v>3</v>
          </cell>
          <cell r="H92">
            <v>2.4</v>
          </cell>
          <cell r="I92" t="str">
            <v>FL</v>
          </cell>
          <cell r="J92" t="str">
            <v>SALIMA</v>
          </cell>
          <cell r="K92">
            <v>7</v>
          </cell>
          <cell r="L92">
            <v>0</v>
          </cell>
        </row>
        <row r="93">
          <cell r="A93" t="str">
            <v>RS 588</v>
          </cell>
          <cell r="B93">
            <v>410</v>
          </cell>
          <cell r="C93" t="str">
            <v>C</v>
          </cell>
          <cell r="D93" t="str">
            <v>F</v>
          </cell>
          <cell r="E93" t="str">
            <v>Kachule - Chipemedza</v>
          </cell>
          <cell r="F93" t="str">
            <v>T358</v>
          </cell>
          <cell r="G93">
            <v>4</v>
          </cell>
          <cell r="H93">
            <v>10.8</v>
          </cell>
          <cell r="I93" t="str">
            <v>FL</v>
          </cell>
          <cell r="J93" t="str">
            <v>SALIMA</v>
          </cell>
          <cell r="K93">
            <v>7</v>
          </cell>
          <cell r="L93">
            <v>0</v>
          </cell>
        </row>
        <row r="94">
          <cell r="A94" t="str">
            <v>RS 594</v>
          </cell>
          <cell r="B94">
            <v>416</v>
          </cell>
          <cell r="C94" t="str">
            <v>C</v>
          </cell>
          <cell r="D94" t="str">
            <v>F</v>
          </cell>
          <cell r="E94" t="str">
            <v>Mpeya T.C - Kalembera</v>
          </cell>
          <cell r="F94" t="str">
            <v>T363</v>
          </cell>
          <cell r="G94">
            <v>1</v>
          </cell>
          <cell r="H94">
            <v>9.1999999999999993</v>
          </cell>
          <cell r="I94" t="str">
            <v>R</v>
          </cell>
          <cell r="J94" t="str">
            <v>LILONGWE</v>
          </cell>
          <cell r="K94">
            <v>6</v>
          </cell>
          <cell r="L94" t="str">
            <v>Section start changed to exclude Chendawaka Road (RS 154)</v>
          </cell>
        </row>
        <row r="95">
          <cell r="A95" t="str">
            <v>RS 593</v>
          </cell>
          <cell r="B95">
            <v>415</v>
          </cell>
          <cell r="C95" t="str">
            <v>C</v>
          </cell>
          <cell r="D95" t="str">
            <v>F</v>
          </cell>
          <cell r="E95" t="str">
            <v>Kalembera - Lundu</v>
          </cell>
          <cell r="F95" t="str">
            <v>T363</v>
          </cell>
          <cell r="G95">
            <v>2</v>
          </cell>
          <cell r="H95">
            <v>5.8</v>
          </cell>
          <cell r="I95" t="str">
            <v>R</v>
          </cell>
          <cell r="J95" t="str">
            <v>LILONGWE</v>
          </cell>
          <cell r="K95">
            <v>6</v>
          </cell>
          <cell r="L95">
            <v>0</v>
          </cell>
        </row>
        <row r="96">
          <cell r="A96" t="str">
            <v>RS 596</v>
          </cell>
          <cell r="B96">
            <v>418</v>
          </cell>
          <cell r="C96" t="str">
            <v>C</v>
          </cell>
          <cell r="D96" t="str">
            <v>F</v>
          </cell>
          <cell r="E96" t="str">
            <v>Samu (junction M12) - Kanyelele</v>
          </cell>
          <cell r="F96" t="str">
            <v>T364</v>
          </cell>
          <cell r="G96">
            <v>1</v>
          </cell>
          <cell r="H96">
            <v>5.7</v>
          </cell>
          <cell r="I96" t="str">
            <v>FL</v>
          </cell>
          <cell r="J96" t="str">
            <v>LILONGWE</v>
          </cell>
          <cell r="K96">
            <v>6</v>
          </cell>
          <cell r="L96">
            <v>0</v>
          </cell>
        </row>
        <row r="97">
          <cell r="A97" t="str">
            <v>RS 595</v>
          </cell>
          <cell r="B97">
            <v>417</v>
          </cell>
          <cell r="C97" t="str">
            <v>C</v>
          </cell>
          <cell r="D97" t="str">
            <v>F</v>
          </cell>
          <cell r="E97" t="str">
            <v>Kanyelele - Nakura</v>
          </cell>
          <cell r="F97" t="str">
            <v>T364</v>
          </cell>
          <cell r="G97">
            <v>2</v>
          </cell>
          <cell r="H97">
            <v>5.9</v>
          </cell>
          <cell r="I97" t="str">
            <v>FL</v>
          </cell>
          <cell r="J97" t="str">
            <v>LILONGWE</v>
          </cell>
          <cell r="K97">
            <v>6</v>
          </cell>
          <cell r="L97" t="str">
            <v>Changed junction road designation from M5</v>
          </cell>
        </row>
        <row r="98">
          <cell r="A98" t="str">
            <v>RS 669</v>
          </cell>
          <cell r="B98">
            <v>491</v>
          </cell>
          <cell r="C98" t="str">
            <v>C</v>
          </cell>
          <cell r="D98" t="str">
            <v>F</v>
          </cell>
          <cell r="E98" t="str">
            <v>Nakula - Kakoma</v>
          </cell>
          <cell r="F98" t="str">
            <v>T364</v>
          </cell>
          <cell r="G98">
            <v>3</v>
          </cell>
          <cell r="H98">
            <v>8.4</v>
          </cell>
          <cell r="I98" t="str">
            <v>FL</v>
          </cell>
          <cell r="J98" t="str">
            <v>LILONGWE</v>
          </cell>
          <cell r="K98">
            <v>6</v>
          </cell>
          <cell r="L98" t="str">
            <v>Changed designation from UDX to T364</v>
          </cell>
        </row>
        <row r="99">
          <cell r="A99" t="str">
            <v>RS 597</v>
          </cell>
          <cell r="B99">
            <v>419</v>
          </cell>
          <cell r="C99" t="str">
            <v>C</v>
          </cell>
          <cell r="D99" t="str">
            <v>F</v>
          </cell>
          <cell r="E99" t="str">
            <v>Kakoma - Njoka</v>
          </cell>
          <cell r="F99" t="str">
            <v>T364</v>
          </cell>
          <cell r="G99">
            <v>4</v>
          </cell>
          <cell r="H99">
            <v>11.9</v>
          </cell>
          <cell r="I99" t="str">
            <v>FL</v>
          </cell>
          <cell r="J99" t="str">
            <v>LILONGWE</v>
          </cell>
          <cell r="K99">
            <v>6</v>
          </cell>
          <cell r="L99">
            <v>0</v>
          </cell>
        </row>
        <row r="100">
          <cell r="A100" t="str">
            <v>RS 604</v>
          </cell>
          <cell r="B100">
            <v>426</v>
          </cell>
          <cell r="C100" t="str">
            <v>C</v>
          </cell>
          <cell r="D100" t="str">
            <v>F</v>
          </cell>
          <cell r="E100" t="str">
            <v>Kbyzala Village - Chizandu</v>
          </cell>
          <cell r="F100" t="str">
            <v>T366</v>
          </cell>
          <cell r="G100">
            <v>1</v>
          </cell>
          <cell r="H100">
            <v>12.1</v>
          </cell>
          <cell r="I100" t="str">
            <v>FL</v>
          </cell>
          <cell r="J100" t="str">
            <v>LILONGWE</v>
          </cell>
          <cell r="K100">
            <v>6</v>
          </cell>
          <cell r="L100">
            <v>0</v>
          </cell>
        </row>
        <row r="101">
          <cell r="A101" t="str">
            <v>RS 603</v>
          </cell>
          <cell r="B101">
            <v>425</v>
          </cell>
          <cell r="C101" t="str">
            <v>C</v>
          </cell>
          <cell r="D101" t="str">
            <v>F</v>
          </cell>
          <cell r="E101" t="str">
            <v>Chizandu - Kambanizithe</v>
          </cell>
          <cell r="F101" t="str">
            <v>T366</v>
          </cell>
          <cell r="G101">
            <v>2</v>
          </cell>
          <cell r="H101">
            <v>8.6999999999999993</v>
          </cell>
          <cell r="I101" t="str">
            <v>FL</v>
          </cell>
          <cell r="J101" t="str">
            <v>LILONGWE</v>
          </cell>
          <cell r="K101">
            <v>6</v>
          </cell>
          <cell r="L101" t="str">
            <v>Changed designation from D198 to S124</v>
          </cell>
        </row>
        <row r="102">
          <cell r="A102" t="str">
            <v>RS 601</v>
          </cell>
          <cell r="B102">
            <v>423</v>
          </cell>
          <cell r="C102" t="str">
            <v>C</v>
          </cell>
          <cell r="D102" t="str">
            <v>F</v>
          </cell>
          <cell r="E102" t="str">
            <v>Kambanizithe - Diamphwe River bridge</v>
          </cell>
          <cell r="F102" t="str">
            <v>T366</v>
          </cell>
          <cell r="G102">
            <v>3</v>
          </cell>
          <cell r="H102">
            <v>7.7</v>
          </cell>
          <cell r="I102" t="str">
            <v>FL</v>
          </cell>
          <cell r="J102" t="str">
            <v>LILONGWE</v>
          </cell>
          <cell r="K102">
            <v>6</v>
          </cell>
          <cell r="L102">
            <v>0</v>
          </cell>
        </row>
        <row r="103">
          <cell r="A103" t="str">
            <v>RS 598</v>
          </cell>
          <cell r="B103">
            <v>420</v>
          </cell>
          <cell r="C103" t="str">
            <v>C</v>
          </cell>
          <cell r="D103" t="str">
            <v>F</v>
          </cell>
          <cell r="E103" t="str">
            <v>Diamphwe River bridge - Kafere</v>
          </cell>
          <cell r="F103" t="str">
            <v>T366</v>
          </cell>
          <cell r="G103">
            <v>4</v>
          </cell>
          <cell r="H103">
            <v>12.2</v>
          </cell>
          <cell r="I103" t="str">
            <v>FL</v>
          </cell>
          <cell r="J103" t="str">
            <v>DEDZA</v>
          </cell>
          <cell r="K103">
            <v>6</v>
          </cell>
          <cell r="L103">
            <v>0</v>
          </cell>
        </row>
        <row r="104">
          <cell r="A104" t="str">
            <v>RS 602</v>
          </cell>
          <cell r="B104">
            <v>424</v>
          </cell>
          <cell r="C104" t="str">
            <v>C</v>
          </cell>
          <cell r="D104" t="str">
            <v>F</v>
          </cell>
          <cell r="E104" t="str">
            <v>Kafere - Dzalanyama</v>
          </cell>
          <cell r="F104" t="str">
            <v>T366</v>
          </cell>
          <cell r="G104">
            <v>5</v>
          </cell>
          <cell r="H104">
            <v>3.3</v>
          </cell>
          <cell r="I104" t="str">
            <v>FL</v>
          </cell>
          <cell r="J104" t="str">
            <v>DEDZA</v>
          </cell>
          <cell r="K104">
            <v>6</v>
          </cell>
          <cell r="L104">
            <v>0</v>
          </cell>
        </row>
        <row r="105">
          <cell r="A105" t="str">
            <v>RS 599</v>
          </cell>
          <cell r="B105">
            <v>421</v>
          </cell>
          <cell r="C105" t="str">
            <v>C</v>
          </cell>
          <cell r="D105" t="str">
            <v>F</v>
          </cell>
          <cell r="E105" t="str">
            <v>Dzalanyama - Mtengowagwa</v>
          </cell>
          <cell r="F105" t="str">
            <v>T366</v>
          </cell>
          <cell r="G105">
            <v>6</v>
          </cell>
          <cell r="H105">
            <v>31.3</v>
          </cell>
          <cell r="I105" t="str">
            <v>FL</v>
          </cell>
          <cell r="J105" t="str">
            <v>DEDZA</v>
          </cell>
          <cell r="K105">
            <v>6</v>
          </cell>
          <cell r="L105">
            <v>0</v>
          </cell>
        </row>
        <row r="106">
          <cell r="A106" t="str">
            <v>RS 662</v>
          </cell>
          <cell r="B106">
            <v>484</v>
          </cell>
          <cell r="C106" t="str">
            <v>C</v>
          </cell>
          <cell r="D106" t="str">
            <v>F</v>
          </cell>
          <cell r="E106" t="str">
            <v>Mtengowagwa - Mikonde</v>
          </cell>
          <cell r="F106" t="str">
            <v>T366</v>
          </cell>
          <cell r="G106">
            <v>7</v>
          </cell>
          <cell r="H106">
            <v>2.8</v>
          </cell>
          <cell r="I106" t="str">
            <v>FL</v>
          </cell>
          <cell r="J106" t="str">
            <v>DEDZA</v>
          </cell>
          <cell r="K106">
            <v>6</v>
          </cell>
          <cell r="L106" t="str">
            <v>Changed designation from D209 to T366</v>
          </cell>
        </row>
        <row r="107">
          <cell r="A107" t="str">
            <v>RS 600</v>
          </cell>
          <cell r="B107">
            <v>422</v>
          </cell>
          <cell r="C107" t="str">
            <v>C</v>
          </cell>
          <cell r="D107" t="str">
            <v>F</v>
          </cell>
          <cell r="E107" t="str">
            <v>Mikonde - Njonja</v>
          </cell>
          <cell r="F107" t="str">
            <v>T366</v>
          </cell>
          <cell r="G107">
            <v>8</v>
          </cell>
          <cell r="H107">
            <v>6.2</v>
          </cell>
          <cell r="I107" t="str">
            <v>FL</v>
          </cell>
          <cell r="J107" t="str">
            <v>DEDZA</v>
          </cell>
          <cell r="K107">
            <v>6</v>
          </cell>
          <cell r="L107">
            <v>0</v>
          </cell>
        </row>
        <row r="108">
          <cell r="A108" t="str">
            <v>RS 668</v>
          </cell>
          <cell r="B108">
            <v>490</v>
          </cell>
          <cell r="C108" t="str">
            <v>C</v>
          </cell>
          <cell r="D108" t="str">
            <v>F</v>
          </cell>
          <cell r="E108" t="str">
            <v>Mbala - Kambanizithe</v>
          </cell>
          <cell r="F108" t="str">
            <v>T367</v>
          </cell>
          <cell r="G108">
            <v>1</v>
          </cell>
          <cell r="H108">
            <v>8.1999999999999993</v>
          </cell>
          <cell r="I108" t="str">
            <v>FL</v>
          </cell>
          <cell r="J108" t="str">
            <v>LILONGWE</v>
          </cell>
          <cell r="K108">
            <v>6</v>
          </cell>
          <cell r="L108" t="str">
            <v>Changed designation from UD to T367.</v>
          </cell>
        </row>
        <row r="109">
          <cell r="A109" t="str">
            <v>RS 605</v>
          </cell>
          <cell r="B109">
            <v>427</v>
          </cell>
          <cell r="C109" t="str">
            <v>C</v>
          </cell>
          <cell r="D109" t="str">
            <v>F</v>
          </cell>
          <cell r="E109" t="str">
            <v>Diamphwe River - Mtengowangwa</v>
          </cell>
          <cell r="F109" t="str">
            <v>T368</v>
          </cell>
          <cell r="G109">
            <v>1</v>
          </cell>
          <cell r="H109">
            <v>18.600000000000001</v>
          </cell>
          <cell r="I109" t="str">
            <v>FL</v>
          </cell>
          <cell r="J109" t="str">
            <v>DEDZA</v>
          </cell>
          <cell r="K109">
            <v>6</v>
          </cell>
          <cell r="L109">
            <v>0</v>
          </cell>
        </row>
        <row r="110">
          <cell r="A110" t="str">
            <v>RS 608</v>
          </cell>
          <cell r="B110">
            <v>430</v>
          </cell>
          <cell r="C110" t="str">
            <v>C</v>
          </cell>
          <cell r="D110" t="str">
            <v>F</v>
          </cell>
          <cell r="E110" t="str">
            <v>Chalendewa - Nanjiri River</v>
          </cell>
          <cell r="F110" t="str">
            <v>T369</v>
          </cell>
          <cell r="G110">
            <v>1</v>
          </cell>
          <cell r="H110">
            <v>6.3</v>
          </cell>
          <cell r="I110" t="str">
            <v>FL</v>
          </cell>
          <cell r="J110" t="str">
            <v>LILONGWE</v>
          </cell>
          <cell r="K110">
            <v>6</v>
          </cell>
          <cell r="L110">
            <v>0</v>
          </cell>
        </row>
        <row r="111">
          <cell r="A111" t="str">
            <v>RS 607</v>
          </cell>
          <cell r="B111">
            <v>429</v>
          </cell>
          <cell r="C111" t="str">
            <v>C</v>
          </cell>
          <cell r="D111" t="str">
            <v>F</v>
          </cell>
          <cell r="E111" t="str">
            <v>Nanjiri River - Perete</v>
          </cell>
          <cell r="F111" t="str">
            <v>T369</v>
          </cell>
          <cell r="G111">
            <v>2</v>
          </cell>
          <cell r="H111">
            <v>9</v>
          </cell>
          <cell r="I111" t="str">
            <v>FL</v>
          </cell>
          <cell r="J111" t="str">
            <v>LILONGWE</v>
          </cell>
          <cell r="K111">
            <v>6</v>
          </cell>
          <cell r="L111">
            <v>0</v>
          </cell>
        </row>
        <row r="112">
          <cell r="A112" t="str">
            <v>RS 606</v>
          </cell>
          <cell r="B112">
            <v>428</v>
          </cell>
          <cell r="C112" t="str">
            <v>C</v>
          </cell>
          <cell r="D112" t="str">
            <v>F</v>
          </cell>
          <cell r="E112" t="str">
            <v>Perete - Chiwoko</v>
          </cell>
          <cell r="F112" t="str">
            <v>T369</v>
          </cell>
          <cell r="G112">
            <v>3</v>
          </cell>
          <cell r="H112">
            <v>5.9</v>
          </cell>
          <cell r="I112" t="str">
            <v>FL</v>
          </cell>
          <cell r="J112" t="str">
            <v>LILONGWE</v>
          </cell>
          <cell r="K112">
            <v>6</v>
          </cell>
          <cell r="L112">
            <v>0</v>
          </cell>
        </row>
        <row r="113">
          <cell r="A113" t="str">
            <v>RS 664</v>
          </cell>
          <cell r="B113">
            <v>486</v>
          </cell>
          <cell r="C113" t="str">
            <v>C</v>
          </cell>
          <cell r="D113" t="str">
            <v>F</v>
          </cell>
          <cell r="E113" t="str">
            <v>Kalumba T/Off (junction M1) - Chikhombe</v>
          </cell>
          <cell r="F113" t="str">
            <v>T370</v>
          </cell>
          <cell r="G113">
            <v>1</v>
          </cell>
          <cell r="H113">
            <v>10.5</v>
          </cell>
          <cell r="I113" t="str">
            <v>C</v>
          </cell>
          <cell r="J113" t="str">
            <v>LILONGWE</v>
          </cell>
          <cell r="K113">
            <v>8</v>
          </cell>
          <cell r="L113" t="str">
            <v>Changed designation from D370 to T370</v>
          </cell>
        </row>
        <row r="114">
          <cell r="A114" t="str">
            <v>RS 665</v>
          </cell>
          <cell r="B114">
            <v>487</v>
          </cell>
          <cell r="C114" t="str">
            <v>C</v>
          </cell>
          <cell r="D114" t="str">
            <v>F</v>
          </cell>
          <cell r="E114" t="str">
            <v>Chikhombe - Chiwoko</v>
          </cell>
          <cell r="F114" t="str">
            <v>T370</v>
          </cell>
          <cell r="G114">
            <v>2</v>
          </cell>
          <cell r="H114">
            <v>10.4</v>
          </cell>
          <cell r="I114" t="str">
            <v>C</v>
          </cell>
          <cell r="J114" t="str">
            <v>LILONGWE</v>
          </cell>
          <cell r="K114">
            <v>8</v>
          </cell>
          <cell r="L114" t="str">
            <v>Changed designation from D370 to T370</v>
          </cell>
        </row>
        <row r="115">
          <cell r="A115" t="str">
            <v>RS 609</v>
          </cell>
          <cell r="B115">
            <v>431</v>
          </cell>
          <cell r="C115" t="str">
            <v>C</v>
          </cell>
          <cell r="D115" t="str">
            <v>F</v>
          </cell>
          <cell r="E115" t="str">
            <v>Chiwoko - Chisendera</v>
          </cell>
          <cell r="F115" t="str">
            <v>T370</v>
          </cell>
          <cell r="G115">
            <v>3</v>
          </cell>
          <cell r="H115">
            <v>8</v>
          </cell>
          <cell r="I115" t="str">
            <v>FL</v>
          </cell>
          <cell r="J115" t="str">
            <v>LILONGWE</v>
          </cell>
          <cell r="K115">
            <v>6</v>
          </cell>
          <cell r="L115">
            <v>0</v>
          </cell>
        </row>
        <row r="116">
          <cell r="A116" t="str">
            <v>RS 614</v>
          </cell>
          <cell r="B116">
            <v>436</v>
          </cell>
          <cell r="C116" t="str">
            <v>C</v>
          </cell>
          <cell r="D116" t="str">
            <v>F</v>
          </cell>
          <cell r="E116" t="str">
            <v>junction M1 - Kakolo</v>
          </cell>
          <cell r="F116" t="str">
            <v>T372</v>
          </cell>
          <cell r="G116">
            <v>1</v>
          </cell>
          <cell r="H116">
            <v>7.7</v>
          </cell>
          <cell r="I116" t="str">
            <v>FL</v>
          </cell>
          <cell r="J116" t="str">
            <v>DEDZA</v>
          </cell>
          <cell r="K116">
            <v>6</v>
          </cell>
          <cell r="L116">
            <v>0</v>
          </cell>
        </row>
        <row r="117">
          <cell r="A117" t="str">
            <v>RS 616</v>
          </cell>
          <cell r="B117">
            <v>438</v>
          </cell>
          <cell r="C117" t="str">
            <v>C</v>
          </cell>
          <cell r="D117" t="str">
            <v>F</v>
          </cell>
          <cell r="E117" t="str">
            <v>Kakolo - Nkhonga</v>
          </cell>
          <cell r="F117" t="str">
            <v>T372</v>
          </cell>
          <cell r="G117">
            <v>2</v>
          </cell>
          <cell r="H117">
            <v>5.4</v>
          </cell>
          <cell r="I117" t="str">
            <v>FL</v>
          </cell>
          <cell r="J117" t="str">
            <v>DEDZA</v>
          </cell>
          <cell r="K117">
            <v>6</v>
          </cell>
          <cell r="L117">
            <v>0</v>
          </cell>
        </row>
        <row r="118">
          <cell r="A118" t="str">
            <v>RS 610</v>
          </cell>
          <cell r="B118">
            <v>432</v>
          </cell>
          <cell r="C118" t="str">
            <v>C</v>
          </cell>
          <cell r="D118" t="str">
            <v>F</v>
          </cell>
          <cell r="E118" t="str">
            <v>Mpatamilonde - Mpalale</v>
          </cell>
          <cell r="F118" t="str">
            <v>T372</v>
          </cell>
          <cell r="G118">
            <v>3</v>
          </cell>
          <cell r="H118">
            <v>20.3</v>
          </cell>
          <cell r="I118" t="str">
            <v>H</v>
          </cell>
          <cell r="J118" t="str">
            <v>DEDZA</v>
          </cell>
          <cell r="K118">
            <v>6</v>
          </cell>
          <cell r="L118">
            <v>0</v>
          </cell>
        </row>
        <row r="119">
          <cell r="A119" t="str">
            <v>RS 612</v>
          </cell>
          <cell r="B119">
            <v>434</v>
          </cell>
          <cell r="C119" t="str">
            <v>C</v>
          </cell>
          <cell r="D119" t="str">
            <v>F</v>
          </cell>
          <cell r="E119" t="str">
            <v>Mpalale - Dedza</v>
          </cell>
          <cell r="F119" t="str">
            <v>T372</v>
          </cell>
          <cell r="G119">
            <v>4</v>
          </cell>
          <cell r="H119">
            <v>7.5</v>
          </cell>
          <cell r="I119" t="str">
            <v>H</v>
          </cell>
          <cell r="J119" t="str">
            <v>DEDZA</v>
          </cell>
          <cell r="K119">
            <v>6</v>
          </cell>
          <cell r="L119">
            <v>0</v>
          </cell>
        </row>
        <row r="120">
          <cell r="A120" t="str">
            <v>RS 265</v>
          </cell>
          <cell r="B120">
            <v>87</v>
          </cell>
          <cell r="C120" t="str">
            <v>C</v>
          </cell>
          <cell r="D120" t="str">
            <v>F</v>
          </cell>
          <cell r="E120" t="str">
            <v>Chamadenga - Katete River</v>
          </cell>
          <cell r="F120" t="str">
            <v>T373</v>
          </cell>
          <cell r="G120">
            <v>1</v>
          </cell>
          <cell r="H120">
            <v>6.3</v>
          </cell>
          <cell r="I120" t="str">
            <v>FL</v>
          </cell>
          <cell r="J120" t="str">
            <v>LILONGWE</v>
          </cell>
          <cell r="K120">
            <v>6</v>
          </cell>
          <cell r="L120" t="str">
            <v>Changed designation from S121 to T373</v>
          </cell>
        </row>
        <row r="121">
          <cell r="A121" t="str">
            <v>RS 266</v>
          </cell>
          <cell r="B121">
            <v>88</v>
          </cell>
          <cell r="C121" t="str">
            <v>C</v>
          </cell>
          <cell r="D121" t="str">
            <v>F</v>
          </cell>
          <cell r="E121" t="str">
            <v>Katete River - Linthipe River Bridge</v>
          </cell>
          <cell r="F121" t="str">
            <v>T373</v>
          </cell>
          <cell r="G121">
            <v>2</v>
          </cell>
          <cell r="H121">
            <v>2.8</v>
          </cell>
          <cell r="I121" t="str">
            <v>R</v>
          </cell>
          <cell r="J121" t="str">
            <v>LILONGWE</v>
          </cell>
          <cell r="K121">
            <v>6</v>
          </cell>
          <cell r="L121" t="str">
            <v>Changed designation from S121 to T373</v>
          </cell>
        </row>
        <row r="122">
          <cell r="A122" t="str">
            <v>RS 619</v>
          </cell>
          <cell r="B122">
            <v>441</v>
          </cell>
          <cell r="C122" t="str">
            <v>C</v>
          </cell>
          <cell r="D122" t="str">
            <v>F</v>
          </cell>
          <cell r="E122" t="str">
            <v>Linthipe River River - Livuwadzi River (North)</v>
          </cell>
          <cell r="F122" t="str">
            <v>T373</v>
          </cell>
          <cell r="G122">
            <v>3</v>
          </cell>
          <cell r="H122">
            <v>5.6</v>
          </cell>
          <cell r="I122" t="str">
            <v>FL</v>
          </cell>
          <cell r="J122" t="str">
            <v>DEDZA</v>
          </cell>
          <cell r="K122">
            <v>6</v>
          </cell>
          <cell r="L122">
            <v>0</v>
          </cell>
        </row>
        <row r="123">
          <cell r="A123" t="str">
            <v>RS 620</v>
          </cell>
          <cell r="B123">
            <v>442</v>
          </cell>
          <cell r="C123" t="str">
            <v>C</v>
          </cell>
          <cell r="D123" t="str">
            <v>F</v>
          </cell>
          <cell r="E123" t="str">
            <v>Livuwadzi River (North) - Chilanga</v>
          </cell>
          <cell r="F123" t="str">
            <v>T373</v>
          </cell>
          <cell r="G123">
            <v>4</v>
          </cell>
          <cell r="H123">
            <v>4.7</v>
          </cell>
          <cell r="I123" t="str">
            <v>FL</v>
          </cell>
          <cell r="J123" t="str">
            <v>DEDZA</v>
          </cell>
          <cell r="K123">
            <v>6</v>
          </cell>
          <cell r="L123">
            <v>0</v>
          </cell>
        </row>
        <row r="124">
          <cell r="A124" t="str">
            <v>RS 618</v>
          </cell>
          <cell r="B124">
            <v>440</v>
          </cell>
          <cell r="C124" t="str">
            <v>C</v>
          </cell>
          <cell r="D124" t="str">
            <v>F</v>
          </cell>
          <cell r="E124" t="str">
            <v>Nkhonga - Livuwadzi river (South)</v>
          </cell>
          <cell r="F124" t="str">
            <v>T373</v>
          </cell>
          <cell r="G124">
            <v>5</v>
          </cell>
          <cell r="H124">
            <v>5.7</v>
          </cell>
          <cell r="I124" t="str">
            <v>R</v>
          </cell>
          <cell r="J124" t="str">
            <v>DEDZA</v>
          </cell>
          <cell r="K124">
            <v>6</v>
          </cell>
          <cell r="L124">
            <v>0</v>
          </cell>
        </row>
        <row r="125">
          <cell r="A125" t="str">
            <v>RS 617</v>
          </cell>
          <cell r="B125">
            <v>439</v>
          </cell>
          <cell r="C125" t="str">
            <v>C</v>
          </cell>
          <cell r="D125" t="str">
            <v>F</v>
          </cell>
          <cell r="E125" t="str">
            <v>Kapesi (junction M1) - Mlunduni</v>
          </cell>
          <cell r="F125" t="str">
            <v>T374</v>
          </cell>
          <cell r="G125">
            <v>1</v>
          </cell>
          <cell r="H125">
            <v>9.1999999999999993</v>
          </cell>
          <cell r="I125" t="str">
            <v>R</v>
          </cell>
          <cell r="J125" t="str">
            <v>DEDZA</v>
          </cell>
          <cell r="K125">
            <v>6</v>
          </cell>
          <cell r="L125" t="str">
            <v>Changed designation from D226 to T374</v>
          </cell>
        </row>
        <row r="126">
          <cell r="A126" t="str">
            <v>RS 627</v>
          </cell>
          <cell r="B126">
            <v>449</v>
          </cell>
          <cell r="C126" t="str">
            <v>C</v>
          </cell>
          <cell r="D126" t="str">
            <v>F</v>
          </cell>
          <cell r="E126" t="str">
            <v>Mlunduni - Namilulu</v>
          </cell>
          <cell r="F126" t="str">
            <v>T374</v>
          </cell>
          <cell r="G126">
            <v>2</v>
          </cell>
          <cell r="H126">
            <v>4.5</v>
          </cell>
          <cell r="I126" t="str">
            <v>R</v>
          </cell>
          <cell r="J126" t="str">
            <v>DEDZA</v>
          </cell>
          <cell r="K126">
            <v>6</v>
          </cell>
          <cell r="L126">
            <v>0</v>
          </cell>
        </row>
        <row r="127">
          <cell r="A127" t="str">
            <v>RS 622</v>
          </cell>
          <cell r="B127">
            <v>444</v>
          </cell>
          <cell r="C127" t="str">
            <v>C</v>
          </cell>
          <cell r="D127" t="str">
            <v>F</v>
          </cell>
          <cell r="E127" t="str">
            <v>Namilulu - Kumayani</v>
          </cell>
          <cell r="F127" t="str">
            <v>T374</v>
          </cell>
          <cell r="G127">
            <v>3</v>
          </cell>
          <cell r="H127">
            <v>10.199999999999999</v>
          </cell>
          <cell r="I127" t="str">
            <v>H</v>
          </cell>
          <cell r="J127" t="str">
            <v>DEDZA</v>
          </cell>
          <cell r="K127">
            <v>6</v>
          </cell>
          <cell r="L127">
            <v>0</v>
          </cell>
        </row>
        <row r="128">
          <cell r="A128" t="str">
            <v>RS 623</v>
          </cell>
          <cell r="B128">
            <v>445</v>
          </cell>
          <cell r="C128" t="str">
            <v>C</v>
          </cell>
          <cell r="D128" t="str">
            <v>F</v>
          </cell>
          <cell r="E128" t="str">
            <v>Kumayani - Tembwe</v>
          </cell>
          <cell r="F128" t="str">
            <v>T374</v>
          </cell>
          <cell r="G128">
            <v>4</v>
          </cell>
          <cell r="H128">
            <v>2.2000000000000002</v>
          </cell>
          <cell r="I128" t="str">
            <v>M</v>
          </cell>
          <cell r="J128" t="str">
            <v>DEDZA</v>
          </cell>
          <cell r="K128">
            <v>6</v>
          </cell>
          <cell r="L128">
            <v>0</v>
          </cell>
        </row>
        <row r="129">
          <cell r="A129" t="str">
            <v>RS 626</v>
          </cell>
          <cell r="B129">
            <v>448</v>
          </cell>
          <cell r="C129" t="str">
            <v>C</v>
          </cell>
          <cell r="D129" t="str">
            <v>F</v>
          </cell>
          <cell r="E129" t="str">
            <v>Tembwe - Mlulu River</v>
          </cell>
          <cell r="F129" t="str">
            <v>T374</v>
          </cell>
          <cell r="G129">
            <v>5</v>
          </cell>
          <cell r="H129">
            <v>5.6</v>
          </cell>
          <cell r="I129" t="str">
            <v>M</v>
          </cell>
          <cell r="J129" t="str">
            <v>DEDZA</v>
          </cell>
          <cell r="K129">
            <v>6</v>
          </cell>
          <cell r="L129">
            <v>0</v>
          </cell>
        </row>
        <row r="130">
          <cell r="A130" t="str">
            <v>RS 624</v>
          </cell>
          <cell r="B130">
            <v>446</v>
          </cell>
          <cell r="C130" t="str">
            <v>C</v>
          </cell>
          <cell r="D130" t="str">
            <v>F</v>
          </cell>
          <cell r="E130" t="str">
            <v>Mlulu River - Kuntawanga</v>
          </cell>
          <cell r="F130" t="str">
            <v>T374</v>
          </cell>
          <cell r="G130">
            <v>6</v>
          </cell>
          <cell r="H130">
            <v>6.7</v>
          </cell>
          <cell r="I130" t="str">
            <v>H</v>
          </cell>
          <cell r="J130" t="str">
            <v>DEDZA</v>
          </cell>
          <cell r="K130">
            <v>6</v>
          </cell>
          <cell r="L130">
            <v>0</v>
          </cell>
        </row>
        <row r="131">
          <cell r="A131" t="str">
            <v>RS 621</v>
          </cell>
          <cell r="B131">
            <v>443</v>
          </cell>
          <cell r="C131" t="str">
            <v>C</v>
          </cell>
          <cell r="D131" t="str">
            <v>F</v>
          </cell>
          <cell r="E131" t="str">
            <v>Kuntawanga - Mayani</v>
          </cell>
          <cell r="F131" t="str">
            <v>T374</v>
          </cell>
          <cell r="G131">
            <v>7</v>
          </cell>
          <cell r="H131">
            <v>3.6</v>
          </cell>
          <cell r="I131" t="str">
            <v>FL</v>
          </cell>
          <cell r="J131" t="str">
            <v>DEDZA</v>
          </cell>
          <cell r="K131">
            <v>6</v>
          </cell>
          <cell r="L131" t="str">
            <v xml:space="preserve">New section part of RS 78 </v>
          </cell>
        </row>
        <row r="132">
          <cell r="A132" t="str">
            <v>RS 631</v>
          </cell>
          <cell r="B132">
            <v>453</v>
          </cell>
          <cell r="C132" t="str">
            <v>C</v>
          </cell>
          <cell r="D132" t="str">
            <v>F</v>
          </cell>
          <cell r="E132" t="str">
            <v>Linthipe River Bridge- Chaseta</v>
          </cell>
          <cell r="F132" t="str">
            <v>T375</v>
          </cell>
          <cell r="G132">
            <v>1</v>
          </cell>
          <cell r="H132">
            <v>12.3</v>
          </cell>
          <cell r="I132" t="str">
            <v>H</v>
          </cell>
          <cell r="J132" t="str">
            <v>SALIMA</v>
          </cell>
          <cell r="K132">
            <v>6</v>
          </cell>
          <cell r="L132">
            <v>0</v>
          </cell>
        </row>
        <row r="133">
          <cell r="A133" t="str">
            <v>RS 629</v>
          </cell>
          <cell r="B133">
            <v>451</v>
          </cell>
          <cell r="C133" t="str">
            <v>C</v>
          </cell>
          <cell r="D133" t="str">
            <v>F</v>
          </cell>
          <cell r="E133" t="str">
            <v>Chaseta - Mponde</v>
          </cell>
          <cell r="F133" t="str">
            <v>T375</v>
          </cell>
          <cell r="G133">
            <v>2</v>
          </cell>
          <cell r="H133">
            <v>11</v>
          </cell>
          <cell r="I133" t="str">
            <v>M</v>
          </cell>
          <cell r="J133" t="str">
            <v>DEDZA</v>
          </cell>
          <cell r="K133">
            <v>6</v>
          </cell>
          <cell r="L133">
            <v>0</v>
          </cell>
        </row>
        <row r="134">
          <cell r="A134" t="str">
            <v>RS 632</v>
          </cell>
          <cell r="B134">
            <v>454</v>
          </cell>
          <cell r="C134" t="str">
            <v>C</v>
          </cell>
          <cell r="D134" t="str">
            <v>F</v>
          </cell>
          <cell r="E134" t="str">
            <v>Mponde - Gwengwe</v>
          </cell>
          <cell r="F134" t="str">
            <v>T375</v>
          </cell>
          <cell r="G134">
            <v>3</v>
          </cell>
          <cell r="H134">
            <v>8</v>
          </cell>
          <cell r="I134" t="str">
            <v>R</v>
          </cell>
          <cell r="J134" t="str">
            <v>DEDZA</v>
          </cell>
          <cell r="K134">
            <v>6</v>
          </cell>
          <cell r="L134">
            <v>0</v>
          </cell>
        </row>
        <row r="135">
          <cell r="A135" t="str">
            <v>RS 628</v>
          </cell>
          <cell r="B135">
            <v>450</v>
          </cell>
          <cell r="C135" t="str">
            <v>C</v>
          </cell>
          <cell r="D135" t="str">
            <v>F</v>
          </cell>
          <cell r="E135" t="str">
            <v>Gwengwe - Ngombe</v>
          </cell>
          <cell r="F135" t="str">
            <v>T375</v>
          </cell>
          <cell r="G135">
            <v>4</v>
          </cell>
          <cell r="H135">
            <v>3.9</v>
          </cell>
          <cell r="I135" t="str">
            <v>R</v>
          </cell>
          <cell r="J135" t="str">
            <v>DEDZA</v>
          </cell>
          <cell r="K135">
            <v>6</v>
          </cell>
          <cell r="L135" t="str">
            <v>New section added to cover origional RS 352</v>
          </cell>
        </row>
        <row r="136">
          <cell r="A136" t="str">
            <v>RS 630</v>
          </cell>
          <cell r="B136">
            <v>452</v>
          </cell>
          <cell r="C136" t="str">
            <v>C</v>
          </cell>
          <cell r="D136" t="str">
            <v>F</v>
          </cell>
          <cell r="E136" t="str">
            <v>Ngombe - Mayani</v>
          </cell>
          <cell r="F136" t="str">
            <v>T375</v>
          </cell>
          <cell r="G136">
            <v>5</v>
          </cell>
          <cell r="H136">
            <v>4.8</v>
          </cell>
          <cell r="I136" t="str">
            <v>R</v>
          </cell>
          <cell r="J136" t="str">
            <v>DEDZA</v>
          </cell>
          <cell r="K136">
            <v>6</v>
          </cell>
          <cell r="L136" t="str">
            <v>Changed designation from M16 to M14</v>
          </cell>
        </row>
        <row r="137">
          <cell r="A137" t="str">
            <v>RS 625</v>
          </cell>
          <cell r="B137">
            <v>447</v>
          </cell>
          <cell r="C137" t="str">
            <v>C</v>
          </cell>
          <cell r="D137" t="str">
            <v>F</v>
          </cell>
          <cell r="E137" t="str">
            <v>Mayani - Livuwadzi River</v>
          </cell>
          <cell r="F137" t="str">
            <v>T375</v>
          </cell>
          <cell r="G137">
            <v>6</v>
          </cell>
          <cell r="H137">
            <v>9.9</v>
          </cell>
          <cell r="I137" t="str">
            <v>FL</v>
          </cell>
          <cell r="J137" t="str">
            <v>DEDZA</v>
          </cell>
          <cell r="K137">
            <v>6</v>
          </cell>
          <cell r="L137" t="str">
            <v>Changed designation from T374 to T375</v>
          </cell>
        </row>
        <row r="138">
          <cell r="A138" t="str">
            <v>RS 613</v>
          </cell>
          <cell r="B138">
            <v>435</v>
          </cell>
          <cell r="C138" t="str">
            <v>C</v>
          </cell>
          <cell r="D138" t="str">
            <v>F</v>
          </cell>
          <cell r="E138" t="str">
            <v>Bembeke turnoff (junction M1) - Bembeke</v>
          </cell>
          <cell r="F138" t="str">
            <v>T376</v>
          </cell>
          <cell r="G138">
            <v>1</v>
          </cell>
          <cell r="H138">
            <v>9.8000000000000007</v>
          </cell>
          <cell r="I138" t="str">
            <v>R</v>
          </cell>
          <cell r="J138" t="str">
            <v>DEDZA</v>
          </cell>
          <cell r="K138">
            <v>7</v>
          </cell>
          <cell r="L138" t="str">
            <v>Changed designation from T372 to T376</v>
          </cell>
        </row>
        <row r="139">
          <cell r="A139" t="str">
            <v>RS 615</v>
          </cell>
          <cell r="B139">
            <v>437</v>
          </cell>
          <cell r="C139" t="str">
            <v>C</v>
          </cell>
          <cell r="D139" t="str">
            <v>F</v>
          </cell>
          <cell r="E139" t="str">
            <v>Bembeke - Chinkwita</v>
          </cell>
          <cell r="F139" t="str">
            <v>T376</v>
          </cell>
          <cell r="G139">
            <v>2</v>
          </cell>
          <cell r="H139">
            <v>4.5</v>
          </cell>
          <cell r="I139" t="str">
            <v>R</v>
          </cell>
          <cell r="J139" t="str">
            <v>DEDZA</v>
          </cell>
          <cell r="K139">
            <v>7</v>
          </cell>
          <cell r="L139" t="str">
            <v>Changed designation from T372 to T376</v>
          </cell>
        </row>
        <row r="140">
          <cell r="A140" t="str">
            <v>RS 674</v>
          </cell>
          <cell r="B140">
            <v>496</v>
          </cell>
          <cell r="C140" t="str">
            <v>S</v>
          </cell>
          <cell r="D140" t="str">
            <v>F</v>
          </cell>
          <cell r="E140" t="str">
            <v>Nsandu - Chimphamba</v>
          </cell>
          <cell r="F140" t="str">
            <v>T379</v>
          </cell>
          <cell r="G140">
            <v>1</v>
          </cell>
          <cell r="H140">
            <v>3.8</v>
          </cell>
          <cell r="I140" t="str">
            <v>R</v>
          </cell>
          <cell r="J140" t="str">
            <v>MANGOCHI</v>
          </cell>
          <cell r="K140">
            <v>7</v>
          </cell>
          <cell r="L140" t="str">
            <v>Changed designation from T378 to T379</v>
          </cell>
        </row>
        <row r="141">
          <cell r="A141" t="str">
            <v>RS 795</v>
          </cell>
          <cell r="B141">
            <v>617</v>
          </cell>
          <cell r="C141" t="str">
            <v>S</v>
          </cell>
          <cell r="D141" t="str">
            <v>F</v>
          </cell>
          <cell r="E141" t="str">
            <v>Chimphamba - Malembo</v>
          </cell>
          <cell r="F141" t="str">
            <v>T379</v>
          </cell>
          <cell r="G141">
            <v>2</v>
          </cell>
          <cell r="H141">
            <v>19</v>
          </cell>
          <cell r="I141" t="str">
            <v>FL</v>
          </cell>
          <cell r="J141" t="str">
            <v>MANGOCHI</v>
          </cell>
          <cell r="K141">
            <v>7</v>
          </cell>
          <cell r="L141" t="str">
            <v>Changed designation from D231 to T379</v>
          </cell>
        </row>
        <row r="142">
          <cell r="A142" t="str">
            <v>RS 796</v>
          </cell>
          <cell r="B142">
            <v>618</v>
          </cell>
          <cell r="C142" t="str">
            <v>S</v>
          </cell>
          <cell r="D142" t="str">
            <v>F</v>
          </cell>
          <cell r="E142" t="str">
            <v>Malembo - Kuchilipa</v>
          </cell>
          <cell r="F142" t="str">
            <v>T379</v>
          </cell>
          <cell r="G142">
            <v>3</v>
          </cell>
          <cell r="H142">
            <v>2.6</v>
          </cell>
          <cell r="I142" t="str">
            <v>FL</v>
          </cell>
          <cell r="J142" t="str">
            <v>MANGOCHI</v>
          </cell>
          <cell r="K142">
            <v>7</v>
          </cell>
          <cell r="L142" t="str">
            <v>Changed designation from D231 to T379</v>
          </cell>
        </row>
        <row r="143">
          <cell r="A143" t="str">
            <v>RS 634</v>
          </cell>
          <cell r="B143">
            <v>456</v>
          </cell>
          <cell r="C143" t="str">
            <v>C</v>
          </cell>
          <cell r="D143" t="str">
            <v>F</v>
          </cell>
          <cell r="E143" t="str">
            <v>Bemvu - Thumbi River</v>
          </cell>
          <cell r="F143" t="str">
            <v>T380</v>
          </cell>
          <cell r="G143">
            <v>1</v>
          </cell>
          <cell r="H143">
            <v>8.3000000000000007</v>
          </cell>
          <cell r="I143" t="str">
            <v>R</v>
          </cell>
          <cell r="J143" t="str">
            <v>NTCHEU</v>
          </cell>
          <cell r="K143">
            <v>8</v>
          </cell>
          <cell r="L143" t="str">
            <v>Changed designation from T361 to M30</v>
          </cell>
        </row>
        <row r="144">
          <cell r="A144" t="str">
            <v>RS 633</v>
          </cell>
          <cell r="B144">
            <v>455</v>
          </cell>
          <cell r="C144" t="str">
            <v>C</v>
          </cell>
          <cell r="D144" t="str">
            <v>F</v>
          </cell>
          <cell r="E144" t="str">
            <v>Thumbi River - Matale</v>
          </cell>
          <cell r="F144" t="str">
            <v>T380</v>
          </cell>
          <cell r="G144">
            <v>2</v>
          </cell>
          <cell r="H144">
            <v>12.6</v>
          </cell>
          <cell r="I144" t="str">
            <v>R</v>
          </cell>
          <cell r="J144" t="str">
            <v>NTCHEU</v>
          </cell>
          <cell r="K144">
            <v>8</v>
          </cell>
          <cell r="L144">
            <v>0</v>
          </cell>
        </row>
        <row r="145">
          <cell r="A145" t="str">
            <v>RS 677</v>
          </cell>
          <cell r="B145">
            <v>499</v>
          </cell>
          <cell r="C145" t="str">
            <v>S</v>
          </cell>
          <cell r="D145" t="str">
            <v>F</v>
          </cell>
          <cell r="E145" t="str">
            <v>Chamba - Kungwa River</v>
          </cell>
          <cell r="F145" t="str">
            <v>T381</v>
          </cell>
          <cell r="G145">
            <v>1</v>
          </cell>
          <cell r="H145">
            <v>23.8</v>
          </cell>
          <cell r="I145" t="str">
            <v>FL</v>
          </cell>
          <cell r="J145" t="str">
            <v>MANGOCHI</v>
          </cell>
          <cell r="K145">
            <v>7</v>
          </cell>
          <cell r="L145" t="str">
            <v>Changed from urban to trunk</v>
          </cell>
        </row>
        <row r="146">
          <cell r="A146" t="str">
            <v>RS 676</v>
          </cell>
          <cell r="B146">
            <v>498</v>
          </cell>
          <cell r="C146" t="str">
            <v>S</v>
          </cell>
          <cell r="D146" t="str">
            <v>F</v>
          </cell>
          <cell r="E146" t="str">
            <v>Kungira River - Nsonde</v>
          </cell>
          <cell r="F146" t="str">
            <v>T381</v>
          </cell>
          <cell r="G146">
            <v>2</v>
          </cell>
          <cell r="H146">
            <v>19.3</v>
          </cell>
          <cell r="I146" t="str">
            <v>R</v>
          </cell>
          <cell r="J146" t="str">
            <v>MANGOCHI &amp; MACHINGA</v>
          </cell>
          <cell r="K146">
            <v>8</v>
          </cell>
          <cell r="L146">
            <v>0</v>
          </cell>
        </row>
        <row r="147">
          <cell r="A147" t="str">
            <v>RS 794</v>
          </cell>
          <cell r="B147">
            <v>616</v>
          </cell>
          <cell r="C147" t="str">
            <v>S</v>
          </cell>
          <cell r="D147" t="str">
            <v>F</v>
          </cell>
          <cell r="E147" t="str">
            <v>Nsonde - Kapire</v>
          </cell>
          <cell r="F147" t="str">
            <v>T381</v>
          </cell>
          <cell r="G147">
            <v>3</v>
          </cell>
          <cell r="H147">
            <v>14.7</v>
          </cell>
          <cell r="I147" t="str">
            <v>H</v>
          </cell>
          <cell r="J147" t="str">
            <v>MANGOCHI</v>
          </cell>
          <cell r="K147">
            <v>8</v>
          </cell>
          <cell r="L147" t="str">
            <v>Changed designation from D226 to T381</v>
          </cell>
        </row>
        <row r="148">
          <cell r="A148" t="str">
            <v>RS 673</v>
          </cell>
          <cell r="B148">
            <v>495</v>
          </cell>
          <cell r="C148" t="str">
            <v>S</v>
          </cell>
          <cell r="D148" t="str">
            <v>F</v>
          </cell>
          <cell r="E148" t="str">
            <v>Kapire - Mbela (junction S133)</v>
          </cell>
          <cell r="F148" t="str">
            <v>T381</v>
          </cell>
          <cell r="G148">
            <v>4</v>
          </cell>
          <cell r="H148">
            <v>16.5</v>
          </cell>
          <cell r="I148" t="str">
            <v>H</v>
          </cell>
          <cell r="J148" t="str">
            <v>MACHINGA</v>
          </cell>
          <cell r="K148">
            <v>8</v>
          </cell>
          <cell r="L148" t="str">
            <v>Changed designation from S133  to T381</v>
          </cell>
        </row>
        <row r="149">
          <cell r="A149" t="str">
            <v>RS 675</v>
          </cell>
          <cell r="B149">
            <v>497</v>
          </cell>
          <cell r="C149" t="str">
            <v>S</v>
          </cell>
          <cell r="D149" t="str">
            <v>F</v>
          </cell>
          <cell r="E149" t="str">
            <v xml:space="preserve"> Chantulo (junction M10) - Bwanje </v>
          </cell>
          <cell r="F149" t="str">
            <v>T382</v>
          </cell>
          <cell r="G149">
            <v>1</v>
          </cell>
          <cell r="H149">
            <v>17.899999999999999</v>
          </cell>
          <cell r="I149" t="str">
            <v>FL</v>
          </cell>
          <cell r="J149" t="str">
            <v>MANGOCHI</v>
          </cell>
          <cell r="K149">
            <v>7</v>
          </cell>
          <cell r="L149" t="str">
            <v>Changed designation from T381 toT382</v>
          </cell>
        </row>
        <row r="150">
          <cell r="A150" t="str">
            <v>RS 635</v>
          </cell>
          <cell r="B150">
            <v>457</v>
          </cell>
          <cell r="C150" t="str">
            <v>C</v>
          </cell>
          <cell r="D150" t="str">
            <v>F</v>
          </cell>
          <cell r="E150" t="str">
            <v>Namwiri - Kasinje (junction M5)</v>
          </cell>
          <cell r="F150" t="str">
            <v>T382</v>
          </cell>
          <cell r="G150">
            <v>2</v>
          </cell>
          <cell r="H150">
            <v>14.4</v>
          </cell>
          <cell r="I150" t="str">
            <v>FL</v>
          </cell>
          <cell r="J150" t="str">
            <v>NTCHEU</v>
          </cell>
          <cell r="K150">
            <v>8</v>
          </cell>
          <cell r="L150" t="str">
            <v>Changed designation from T381 toT382</v>
          </cell>
        </row>
        <row r="151">
          <cell r="A151" t="str">
            <v>RS 637</v>
          </cell>
          <cell r="B151">
            <v>459</v>
          </cell>
          <cell r="C151" t="str">
            <v>C</v>
          </cell>
          <cell r="D151" t="str">
            <v>F</v>
          </cell>
          <cell r="E151" t="str">
            <v>Khwekhwelele (junction (S127) - Nkhulo</v>
          </cell>
          <cell r="F151" t="str">
            <v>T383</v>
          </cell>
          <cell r="G151">
            <v>1</v>
          </cell>
          <cell r="H151">
            <v>12.2</v>
          </cell>
          <cell r="I151" t="str">
            <v>R</v>
          </cell>
          <cell r="J151" t="str">
            <v>NTCHEU</v>
          </cell>
          <cell r="K151">
            <v>8</v>
          </cell>
          <cell r="L151" t="str">
            <v>Changed designation from S124 to S135</v>
          </cell>
        </row>
        <row r="152">
          <cell r="A152" t="str">
            <v>RS 636</v>
          </cell>
          <cell r="B152">
            <v>458</v>
          </cell>
          <cell r="C152" t="str">
            <v>C</v>
          </cell>
          <cell r="D152" t="str">
            <v>F</v>
          </cell>
          <cell r="E152" t="str">
            <v>Nkhulo - Musso</v>
          </cell>
          <cell r="F152" t="str">
            <v>T383</v>
          </cell>
          <cell r="G152">
            <v>2</v>
          </cell>
          <cell r="H152">
            <v>6.9</v>
          </cell>
          <cell r="I152" t="str">
            <v>R</v>
          </cell>
          <cell r="J152" t="str">
            <v>NTCHEU</v>
          </cell>
          <cell r="K152">
            <v>8</v>
          </cell>
          <cell r="L152" t="str">
            <v>Changed designation from S124 to S135</v>
          </cell>
        </row>
        <row r="153">
          <cell r="A153" t="str">
            <v>RS 638</v>
          </cell>
          <cell r="B153">
            <v>460</v>
          </cell>
          <cell r="C153" t="str">
            <v>C</v>
          </cell>
          <cell r="D153" t="str">
            <v>F</v>
          </cell>
          <cell r="E153" t="str">
            <v>Musso - Kandeu (junction S134)</v>
          </cell>
          <cell r="F153" t="str">
            <v>T383</v>
          </cell>
          <cell r="G153">
            <v>3</v>
          </cell>
          <cell r="H153">
            <v>4.5</v>
          </cell>
          <cell r="I153" t="str">
            <v>R</v>
          </cell>
          <cell r="J153" t="str">
            <v>NTCHEU</v>
          </cell>
          <cell r="K153">
            <v>8</v>
          </cell>
          <cell r="L153">
            <v>0</v>
          </cell>
        </row>
        <row r="154">
          <cell r="A154" t="str">
            <v>RS 641</v>
          </cell>
          <cell r="B154">
            <v>463</v>
          </cell>
          <cell r="C154" t="str">
            <v>C</v>
          </cell>
          <cell r="D154" t="str">
            <v>F</v>
          </cell>
          <cell r="E154" t="str">
            <v>Bilila (junction M5) - Linengwe River</v>
          </cell>
          <cell r="F154" t="str">
            <v>T384</v>
          </cell>
          <cell r="G154">
            <v>1</v>
          </cell>
          <cell r="H154">
            <v>5</v>
          </cell>
          <cell r="I154" t="str">
            <v>FL</v>
          </cell>
          <cell r="J154" t="str">
            <v>NTCHEU</v>
          </cell>
          <cell r="K154">
            <v>8</v>
          </cell>
          <cell r="L154" t="str">
            <v>Changed designation from T398 to S135</v>
          </cell>
        </row>
        <row r="155">
          <cell r="A155" t="str">
            <v>RS 643</v>
          </cell>
          <cell r="B155">
            <v>465</v>
          </cell>
          <cell r="C155" t="str">
            <v>C</v>
          </cell>
          <cell r="D155" t="str">
            <v>F</v>
          </cell>
          <cell r="E155" t="str">
            <v>Linengwe River - Njereza</v>
          </cell>
          <cell r="F155" t="str">
            <v>T384</v>
          </cell>
          <cell r="G155">
            <v>2</v>
          </cell>
          <cell r="H155">
            <v>6.8</v>
          </cell>
          <cell r="I155" t="str">
            <v>FL</v>
          </cell>
          <cell r="J155" t="str">
            <v>NTCHEU</v>
          </cell>
          <cell r="K155">
            <v>8</v>
          </cell>
          <cell r="L155" t="str">
            <v>Changed designation from T398 to S135</v>
          </cell>
        </row>
        <row r="156">
          <cell r="A156" t="str">
            <v>RS 645</v>
          </cell>
          <cell r="B156">
            <v>467</v>
          </cell>
          <cell r="C156" t="str">
            <v>C</v>
          </cell>
          <cell r="D156" t="str">
            <v>F</v>
          </cell>
          <cell r="E156" t="str">
            <v>Njereza - Chauya</v>
          </cell>
          <cell r="F156" t="str">
            <v>T384</v>
          </cell>
          <cell r="G156">
            <v>3</v>
          </cell>
          <cell r="H156">
            <v>4.9000000000000004</v>
          </cell>
          <cell r="I156" t="str">
            <v>R</v>
          </cell>
          <cell r="J156" t="str">
            <v>NTCHEU</v>
          </cell>
          <cell r="K156">
            <v>8</v>
          </cell>
          <cell r="L156">
            <v>0</v>
          </cell>
        </row>
        <row r="157">
          <cell r="A157" t="str">
            <v>RS 640</v>
          </cell>
          <cell r="B157">
            <v>462</v>
          </cell>
          <cell r="C157" t="str">
            <v>C</v>
          </cell>
          <cell r="D157" t="str">
            <v>F</v>
          </cell>
          <cell r="E157" t="str">
            <v>Chauya - Chirigwalo</v>
          </cell>
          <cell r="F157" t="str">
            <v>T384</v>
          </cell>
          <cell r="G157">
            <v>4</v>
          </cell>
          <cell r="H157">
            <v>8.8000000000000007</v>
          </cell>
          <cell r="I157" t="str">
            <v>R</v>
          </cell>
          <cell r="J157" t="str">
            <v>NTCHEU</v>
          </cell>
          <cell r="K157">
            <v>8</v>
          </cell>
          <cell r="L157" t="str">
            <v>Changed designation from M15 to S128</v>
          </cell>
        </row>
        <row r="158">
          <cell r="A158" t="str">
            <v>RS 639</v>
          </cell>
          <cell r="B158">
            <v>461</v>
          </cell>
          <cell r="C158" t="str">
            <v>C</v>
          </cell>
          <cell r="D158" t="str">
            <v>F</v>
          </cell>
          <cell r="E158" t="str">
            <v>Chirigwalo - Kansapato (junction S134)</v>
          </cell>
          <cell r="F158" t="str">
            <v>T384</v>
          </cell>
          <cell r="G158">
            <v>5</v>
          </cell>
          <cell r="H158">
            <v>8.9</v>
          </cell>
          <cell r="I158" t="str">
            <v>FL</v>
          </cell>
          <cell r="J158" t="str">
            <v>NTCHEU</v>
          </cell>
          <cell r="K158">
            <v>8</v>
          </cell>
          <cell r="L158">
            <v>0</v>
          </cell>
        </row>
        <row r="159">
          <cell r="A159" t="str">
            <v>RS 680</v>
          </cell>
          <cell r="B159">
            <v>502</v>
          </cell>
          <cell r="C159" t="str">
            <v>S</v>
          </cell>
          <cell r="D159" t="str">
            <v>F</v>
          </cell>
          <cell r="E159" t="str">
            <v>Mangochi - Issa</v>
          </cell>
          <cell r="F159" t="str">
            <v>T385</v>
          </cell>
          <cell r="G159">
            <v>1</v>
          </cell>
          <cell r="H159">
            <v>13</v>
          </cell>
          <cell r="I159" t="str">
            <v>FL</v>
          </cell>
          <cell r="J159" t="str">
            <v>MANGOCHI</v>
          </cell>
          <cell r="K159">
            <v>8</v>
          </cell>
          <cell r="L159">
            <v>0</v>
          </cell>
        </row>
        <row r="160">
          <cell r="A160" t="str">
            <v>RS 678</v>
          </cell>
          <cell r="B160">
            <v>500</v>
          </cell>
          <cell r="C160" t="str">
            <v>S</v>
          </cell>
          <cell r="D160" t="str">
            <v>F</v>
          </cell>
          <cell r="E160" t="str">
            <v>Issa - Katete River</v>
          </cell>
          <cell r="F160" t="str">
            <v>T385</v>
          </cell>
          <cell r="G160">
            <v>2</v>
          </cell>
          <cell r="H160">
            <v>15.4</v>
          </cell>
          <cell r="I160" t="str">
            <v>R</v>
          </cell>
          <cell r="J160" t="str">
            <v>MANGOCHI</v>
          </cell>
          <cell r="K160">
            <v>8</v>
          </cell>
          <cell r="L160">
            <v>0</v>
          </cell>
        </row>
        <row r="161">
          <cell r="A161" t="str">
            <v>RS 679</v>
          </cell>
          <cell r="B161">
            <v>501</v>
          </cell>
          <cell r="C161" t="str">
            <v>S</v>
          </cell>
          <cell r="D161" t="str">
            <v>F</v>
          </cell>
          <cell r="E161" t="str">
            <v>Katete River - Nsonde</v>
          </cell>
          <cell r="F161" t="str">
            <v>T385</v>
          </cell>
          <cell r="G161">
            <v>3</v>
          </cell>
          <cell r="H161">
            <v>23.4</v>
          </cell>
          <cell r="I161" t="str">
            <v>R</v>
          </cell>
          <cell r="J161" t="str">
            <v>MACHINGA</v>
          </cell>
          <cell r="K161">
            <v>8</v>
          </cell>
          <cell r="L161" t="str">
            <v>Changed designation from S142 to S139</v>
          </cell>
        </row>
        <row r="162">
          <cell r="A162" t="str">
            <v>RS 681</v>
          </cell>
          <cell r="B162">
            <v>503</v>
          </cell>
          <cell r="C162" t="str">
            <v>S</v>
          </cell>
          <cell r="D162" t="str">
            <v>F</v>
          </cell>
          <cell r="E162" t="str">
            <v>Nsonde - Nankulukuti</v>
          </cell>
          <cell r="F162" t="str">
            <v>T385</v>
          </cell>
          <cell r="G162">
            <v>4</v>
          </cell>
          <cell r="H162">
            <v>8.5</v>
          </cell>
          <cell r="I162" t="str">
            <v>R</v>
          </cell>
          <cell r="J162" t="str">
            <v>MANGOCHI</v>
          </cell>
          <cell r="K162">
            <v>8</v>
          </cell>
          <cell r="L162">
            <v>0</v>
          </cell>
        </row>
        <row r="163">
          <cell r="A163" t="str">
            <v>RS 646</v>
          </cell>
          <cell r="B163">
            <v>468</v>
          </cell>
          <cell r="C163" t="str">
            <v>C</v>
          </cell>
          <cell r="D163" t="str">
            <v>F</v>
          </cell>
          <cell r="E163" t="str">
            <v>Nankulukuti - Nampoya</v>
          </cell>
          <cell r="F163" t="str">
            <v>T385</v>
          </cell>
          <cell r="G163">
            <v>5</v>
          </cell>
          <cell r="H163">
            <v>8.1999999999999993</v>
          </cell>
          <cell r="I163" t="str">
            <v>FL</v>
          </cell>
          <cell r="J163" t="str">
            <v>NTCHEU</v>
          </cell>
          <cell r="K163">
            <v>8</v>
          </cell>
          <cell r="L163">
            <v>0</v>
          </cell>
        </row>
        <row r="164">
          <cell r="A164" t="str">
            <v>RS 647</v>
          </cell>
          <cell r="B164">
            <v>469</v>
          </cell>
          <cell r="C164" t="str">
            <v>C</v>
          </cell>
          <cell r="D164" t="str">
            <v>F</v>
          </cell>
          <cell r="E164" t="str">
            <v>Nampoya - Linengwe River</v>
          </cell>
          <cell r="F164" t="str">
            <v>T385</v>
          </cell>
          <cell r="G164">
            <v>6</v>
          </cell>
          <cell r="H164">
            <v>9</v>
          </cell>
          <cell r="I164" t="str">
            <v>FL</v>
          </cell>
          <cell r="J164" t="str">
            <v>NTCHEU</v>
          </cell>
          <cell r="K164">
            <v>8</v>
          </cell>
          <cell r="L164">
            <v>0</v>
          </cell>
        </row>
        <row r="165">
          <cell r="A165" t="str">
            <v>RS 684</v>
          </cell>
          <cell r="B165">
            <v>506</v>
          </cell>
          <cell r="C165" t="str">
            <v>S</v>
          </cell>
          <cell r="D165" t="str">
            <v>F</v>
          </cell>
          <cell r="E165" t="str">
            <v>Idulusi (junction M3) - Itunji</v>
          </cell>
          <cell r="F165" t="str">
            <v>T386</v>
          </cell>
          <cell r="G165">
            <v>1</v>
          </cell>
          <cell r="H165">
            <v>16</v>
          </cell>
          <cell r="I165" t="str">
            <v>R</v>
          </cell>
          <cell r="J165" t="str">
            <v>MANGOCHI</v>
          </cell>
          <cell r="K165">
            <v>7</v>
          </cell>
          <cell r="L165" t="str">
            <v>Changed from feeder to trunk as bitumen road</v>
          </cell>
        </row>
        <row r="166">
          <cell r="A166" t="str">
            <v>RS 682</v>
          </cell>
          <cell r="B166">
            <v>504</v>
          </cell>
          <cell r="C166" t="str">
            <v>S</v>
          </cell>
          <cell r="D166" t="str">
            <v>F</v>
          </cell>
          <cell r="E166" t="str">
            <v>Itunji - Mpita</v>
          </cell>
          <cell r="F166" t="str">
            <v>T386</v>
          </cell>
          <cell r="G166">
            <v>2</v>
          </cell>
          <cell r="H166">
            <v>13.9</v>
          </cell>
          <cell r="I166" t="str">
            <v>R</v>
          </cell>
          <cell r="J166" t="str">
            <v>MANGOCHI</v>
          </cell>
          <cell r="K166">
            <v>7</v>
          </cell>
          <cell r="L166" t="str">
            <v>Changed designation from S116 to T334. Changed to trunk</v>
          </cell>
        </row>
        <row r="167">
          <cell r="A167" t="str">
            <v>RS 683</v>
          </cell>
          <cell r="B167">
            <v>505</v>
          </cell>
          <cell r="C167" t="str">
            <v>S</v>
          </cell>
          <cell r="D167" t="str">
            <v>F</v>
          </cell>
          <cell r="E167" t="str">
            <v>Mpita - Kwisimba</v>
          </cell>
          <cell r="F167" t="str">
            <v>T386</v>
          </cell>
          <cell r="G167">
            <v>3</v>
          </cell>
          <cell r="H167">
            <v>8.8000000000000007</v>
          </cell>
          <cell r="I167" t="str">
            <v>R</v>
          </cell>
          <cell r="J167" t="str">
            <v>MANGOCHI</v>
          </cell>
          <cell r="K167">
            <v>7</v>
          </cell>
          <cell r="L167">
            <v>0</v>
          </cell>
        </row>
        <row r="168">
          <cell r="A168" t="str">
            <v>RS 797</v>
          </cell>
          <cell r="B168">
            <v>619</v>
          </cell>
          <cell r="C168" t="str">
            <v>S</v>
          </cell>
          <cell r="D168" t="str">
            <v>F</v>
          </cell>
          <cell r="E168" t="str">
            <v>Namwera - Chithumba</v>
          </cell>
          <cell r="F168" t="str">
            <v>T387</v>
          </cell>
          <cell r="G168">
            <v>1</v>
          </cell>
          <cell r="H168">
            <v>9.3000000000000007</v>
          </cell>
          <cell r="I168" t="str">
            <v>FL</v>
          </cell>
          <cell r="J168" t="str">
            <v>MANGOCHI</v>
          </cell>
          <cell r="K168">
            <v>7</v>
          </cell>
          <cell r="L168" t="str">
            <v>Changed designation from D232 to T387</v>
          </cell>
        </row>
        <row r="169">
          <cell r="A169" t="str">
            <v>RS 798</v>
          </cell>
          <cell r="B169">
            <v>620</v>
          </cell>
          <cell r="C169" t="str">
            <v>S</v>
          </cell>
          <cell r="D169" t="str">
            <v>F</v>
          </cell>
          <cell r="E169" t="str">
            <v>Chithumba - ID/Y</v>
          </cell>
          <cell r="F169" t="str">
            <v>T387</v>
          </cell>
          <cell r="G169">
            <v>2</v>
          </cell>
          <cell r="H169">
            <v>21.4</v>
          </cell>
          <cell r="I169" t="str">
            <v>FL</v>
          </cell>
          <cell r="J169" t="str">
            <v>MANGOCHI</v>
          </cell>
          <cell r="K169">
            <v>7</v>
          </cell>
          <cell r="L169" t="str">
            <v>Changed designation from D232 to T387</v>
          </cell>
        </row>
        <row r="170">
          <cell r="A170" t="str">
            <v>RS 688</v>
          </cell>
          <cell r="B170">
            <v>510</v>
          </cell>
          <cell r="C170" t="str">
            <v>S</v>
          </cell>
          <cell r="D170" t="str">
            <v>F</v>
          </cell>
          <cell r="E170" t="str">
            <v>Mbalula - Lingamadzi River</v>
          </cell>
          <cell r="F170" t="str">
            <v>T388</v>
          </cell>
          <cell r="G170">
            <v>1</v>
          </cell>
          <cell r="H170">
            <v>11.7</v>
          </cell>
          <cell r="I170" t="str">
            <v>R</v>
          </cell>
          <cell r="J170" t="str">
            <v>MANGOCHI</v>
          </cell>
          <cell r="K170">
            <v>8</v>
          </cell>
          <cell r="L170">
            <v>0</v>
          </cell>
        </row>
        <row r="171">
          <cell r="A171" t="str">
            <v>RS 689</v>
          </cell>
          <cell r="B171">
            <v>511</v>
          </cell>
          <cell r="C171" t="str">
            <v>S</v>
          </cell>
          <cell r="D171" t="str">
            <v>F</v>
          </cell>
          <cell r="E171" t="str">
            <v>Lingamadzi River - Malombe</v>
          </cell>
          <cell r="F171" t="str">
            <v>T388</v>
          </cell>
          <cell r="G171">
            <v>2</v>
          </cell>
          <cell r="H171">
            <v>16.399999999999999</v>
          </cell>
          <cell r="I171" t="str">
            <v>FL</v>
          </cell>
          <cell r="J171" t="str">
            <v>MANGOCHI</v>
          </cell>
          <cell r="K171">
            <v>8</v>
          </cell>
          <cell r="L171">
            <v>0</v>
          </cell>
        </row>
        <row r="172">
          <cell r="A172" t="str">
            <v>RS 687</v>
          </cell>
          <cell r="B172">
            <v>509</v>
          </cell>
          <cell r="C172" t="str">
            <v>S</v>
          </cell>
          <cell r="D172" t="str">
            <v>F</v>
          </cell>
          <cell r="E172" t="str">
            <v>Malombe - Masanje River</v>
          </cell>
          <cell r="F172" t="str">
            <v>T388</v>
          </cell>
          <cell r="G172">
            <v>3</v>
          </cell>
          <cell r="H172">
            <v>25.4</v>
          </cell>
          <cell r="I172" t="str">
            <v>R</v>
          </cell>
          <cell r="J172" t="str">
            <v>MANGOCHI</v>
          </cell>
          <cell r="K172">
            <v>8</v>
          </cell>
          <cell r="L172">
            <v>0</v>
          </cell>
        </row>
        <row r="173">
          <cell r="A173" t="str">
            <v>RS 686</v>
          </cell>
          <cell r="B173">
            <v>508</v>
          </cell>
          <cell r="C173" t="str">
            <v>S</v>
          </cell>
          <cell r="D173" t="str">
            <v>F</v>
          </cell>
          <cell r="E173" t="str">
            <v>Masanje River - Namandanje River</v>
          </cell>
          <cell r="F173" t="str">
            <v>T388</v>
          </cell>
          <cell r="G173">
            <v>4</v>
          </cell>
          <cell r="H173">
            <v>12.1</v>
          </cell>
          <cell r="I173" t="str">
            <v>R</v>
          </cell>
          <cell r="J173" t="str">
            <v>MANGOCHI &amp; MACHINGA</v>
          </cell>
          <cell r="K173">
            <v>8</v>
          </cell>
          <cell r="L173">
            <v>0</v>
          </cell>
        </row>
        <row r="174">
          <cell r="A174" t="str">
            <v>RS 694</v>
          </cell>
          <cell r="B174">
            <v>516</v>
          </cell>
          <cell r="C174" t="str">
            <v>S</v>
          </cell>
          <cell r="D174" t="str">
            <v>F</v>
          </cell>
          <cell r="E174" t="str">
            <v>Masuku (junction S131) - Nakapa</v>
          </cell>
          <cell r="F174" t="str">
            <v>T389</v>
          </cell>
          <cell r="G174">
            <v>1</v>
          </cell>
          <cell r="H174">
            <v>7.9</v>
          </cell>
          <cell r="I174" t="str">
            <v>R</v>
          </cell>
          <cell r="J174" t="str">
            <v>MANGOCHI</v>
          </cell>
          <cell r="K174">
            <v>8</v>
          </cell>
          <cell r="L174">
            <v>0</v>
          </cell>
        </row>
        <row r="175">
          <cell r="A175" t="str">
            <v>RS 690</v>
          </cell>
          <cell r="B175">
            <v>512</v>
          </cell>
          <cell r="C175" t="str">
            <v>S</v>
          </cell>
          <cell r="D175" t="str">
            <v>F</v>
          </cell>
          <cell r="E175" t="str">
            <v>Nakapa - Lisimba Estate</v>
          </cell>
          <cell r="F175" t="str">
            <v>T389</v>
          </cell>
          <cell r="G175">
            <v>2</v>
          </cell>
          <cell r="H175">
            <v>4.4000000000000004</v>
          </cell>
          <cell r="I175" t="str">
            <v>R</v>
          </cell>
          <cell r="J175" t="str">
            <v>MANGOCHI</v>
          </cell>
          <cell r="K175">
            <v>8</v>
          </cell>
          <cell r="L175">
            <v>0</v>
          </cell>
        </row>
        <row r="176">
          <cell r="A176" t="str">
            <v>RS 692</v>
          </cell>
          <cell r="B176">
            <v>514</v>
          </cell>
          <cell r="C176" t="str">
            <v>S</v>
          </cell>
          <cell r="D176" t="str">
            <v>F</v>
          </cell>
          <cell r="E176" t="str">
            <v>Lisimba Estate - Nyenyezi River</v>
          </cell>
          <cell r="F176" t="str">
            <v>T389</v>
          </cell>
          <cell r="G176">
            <v>3</v>
          </cell>
          <cell r="H176">
            <v>8.9</v>
          </cell>
          <cell r="I176" t="str">
            <v>R</v>
          </cell>
          <cell r="J176" t="str">
            <v>MANGOCHI</v>
          </cell>
          <cell r="K176">
            <v>8</v>
          </cell>
          <cell r="L176" t="str">
            <v>Name changed from Kwacha Rd - Marhattma</v>
          </cell>
        </row>
        <row r="177">
          <cell r="A177" t="str">
            <v>RS 693</v>
          </cell>
          <cell r="B177">
            <v>515</v>
          </cell>
          <cell r="C177" t="str">
            <v>S</v>
          </cell>
          <cell r="D177" t="str">
            <v>F</v>
          </cell>
          <cell r="E177" t="str">
            <v>Nyenyezi River - Nkwepere ADMARC</v>
          </cell>
          <cell r="F177" t="str">
            <v>T389</v>
          </cell>
          <cell r="G177">
            <v>4</v>
          </cell>
          <cell r="H177">
            <v>5.0999999999999996</v>
          </cell>
          <cell r="I177" t="str">
            <v>R</v>
          </cell>
          <cell r="J177" t="str">
            <v>MANGOCHI</v>
          </cell>
          <cell r="K177">
            <v>8</v>
          </cell>
          <cell r="L177" t="str">
            <v>Name modified by City Council</v>
          </cell>
        </row>
        <row r="178">
          <cell r="A178" t="str">
            <v>RS 691</v>
          </cell>
          <cell r="B178">
            <v>513</v>
          </cell>
          <cell r="C178" t="str">
            <v>S</v>
          </cell>
          <cell r="D178" t="str">
            <v>F</v>
          </cell>
          <cell r="E178" t="str">
            <v>Nkwepele ADMARC - Nantwe</v>
          </cell>
          <cell r="F178" t="str">
            <v>T389</v>
          </cell>
          <cell r="G178">
            <v>5</v>
          </cell>
          <cell r="H178">
            <v>19.100000000000001</v>
          </cell>
          <cell r="I178" t="str">
            <v>R</v>
          </cell>
          <cell r="J178" t="str">
            <v>MANGOCHI</v>
          </cell>
          <cell r="K178">
            <v>8</v>
          </cell>
          <cell r="L178" t="str">
            <v>Name modified</v>
          </cell>
        </row>
        <row r="179">
          <cell r="A179" t="str">
            <v>RS 695</v>
          </cell>
          <cell r="B179">
            <v>517</v>
          </cell>
          <cell r="C179" t="str">
            <v>S</v>
          </cell>
          <cell r="D179" t="str">
            <v>F</v>
          </cell>
          <cell r="E179" t="str">
            <v>Ntaja - Nanyumbu</v>
          </cell>
          <cell r="F179" t="str">
            <v>T390</v>
          </cell>
          <cell r="G179">
            <v>5</v>
          </cell>
          <cell r="H179">
            <v>5.8</v>
          </cell>
          <cell r="I179" t="str">
            <v>R</v>
          </cell>
          <cell r="J179" t="str">
            <v>MACHINGA</v>
          </cell>
          <cell r="K179">
            <v>8</v>
          </cell>
          <cell r="L179" t="str">
            <v>Changed designation from S129 to S139</v>
          </cell>
        </row>
        <row r="180">
          <cell r="A180" t="str">
            <v>RS 701</v>
          </cell>
          <cell r="B180">
            <v>523</v>
          </cell>
          <cell r="C180" t="str">
            <v>S</v>
          </cell>
          <cell r="D180" t="str">
            <v>F</v>
          </cell>
          <cell r="E180" t="str">
            <v>Machina - Nkhokwe</v>
          </cell>
          <cell r="F180" t="str">
            <v>T391</v>
          </cell>
          <cell r="G180">
            <v>1</v>
          </cell>
          <cell r="H180">
            <v>16.399999999999999</v>
          </cell>
          <cell r="I180" t="str">
            <v>FL</v>
          </cell>
          <cell r="J180" t="str">
            <v>MACHINGA</v>
          </cell>
          <cell r="K180">
            <v>8</v>
          </cell>
          <cell r="L180" t="str">
            <v>Changed designation from T392 to T391</v>
          </cell>
        </row>
        <row r="181">
          <cell r="A181" t="str">
            <v>RS 702</v>
          </cell>
          <cell r="B181">
            <v>524</v>
          </cell>
          <cell r="C181" t="str">
            <v>S</v>
          </cell>
          <cell r="D181" t="str">
            <v>F</v>
          </cell>
          <cell r="E181" t="str">
            <v>Nkhokwe - Mpakaka</v>
          </cell>
          <cell r="F181" t="str">
            <v>T391</v>
          </cell>
          <cell r="G181">
            <v>2</v>
          </cell>
          <cell r="H181">
            <v>6.8</v>
          </cell>
          <cell r="I181" t="str">
            <v>FL</v>
          </cell>
          <cell r="J181" t="str">
            <v>MACHINGA</v>
          </cell>
          <cell r="K181">
            <v>8</v>
          </cell>
          <cell r="L181" t="str">
            <v>Changed designation from T392 to T391</v>
          </cell>
        </row>
        <row r="182">
          <cell r="A182" t="str">
            <v>RS 700</v>
          </cell>
          <cell r="B182">
            <v>522</v>
          </cell>
          <cell r="C182" t="str">
            <v>S</v>
          </cell>
          <cell r="D182" t="str">
            <v>F</v>
          </cell>
          <cell r="E182" t="str">
            <v>Nantwe - Maundani</v>
          </cell>
          <cell r="F182" t="str">
            <v>T392</v>
          </cell>
          <cell r="G182">
            <v>1</v>
          </cell>
          <cell r="H182">
            <v>3.9</v>
          </cell>
          <cell r="I182" t="str">
            <v>R</v>
          </cell>
          <cell r="J182" t="str">
            <v>MANGOCHI</v>
          </cell>
          <cell r="K182">
            <v>8</v>
          </cell>
          <cell r="L182" t="str">
            <v>Changed designation from S142 to S139</v>
          </cell>
        </row>
        <row r="183">
          <cell r="A183" t="str">
            <v>RS 696</v>
          </cell>
          <cell r="B183">
            <v>518</v>
          </cell>
          <cell r="C183" t="str">
            <v>S</v>
          </cell>
          <cell r="D183" t="str">
            <v>F</v>
          </cell>
          <cell r="E183" t="str">
            <v>Maundani - Machina</v>
          </cell>
          <cell r="F183" t="str">
            <v>T392</v>
          </cell>
          <cell r="G183">
            <v>2</v>
          </cell>
          <cell r="H183">
            <v>17</v>
          </cell>
          <cell r="I183" t="str">
            <v>H</v>
          </cell>
          <cell r="J183" t="str">
            <v>MANGOCHI</v>
          </cell>
          <cell r="K183">
            <v>8</v>
          </cell>
          <cell r="L183">
            <v>0</v>
          </cell>
        </row>
        <row r="184">
          <cell r="A184" t="str">
            <v>RS 699</v>
          </cell>
          <cell r="B184">
            <v>521</v>
          </cell>
          <cell r="C184" t="str">
            <v>S</v>
          </cell>
          <cell r="D184" t="str">
            <v>F</v>
          </cell>
          <cell r="E184" t="str">
            <v>Chikwewo - Beyadi</v>
          </cell>
          <cell r="F184" t="str">
            <v>T392</v>
          </cell>
          <cell r="G184">
            <v>3</v>
          </cell>
          <cell r="H184">
            <v>10.6</v>
          </cell>
          <cell r="I184" t="str">
            <v>FL</v>
          </cell>
          <cell r="J184" t="str">
            <v>MACHINGA</v>
          </cell>
          <cell r="K184">
            <v>8</v>
          </cell>
          <cell r="L184">
            <v>0</v>
          </cell>
        </row>
        <row r="185">
          <cell r="A185" t="str">
            <v>RS 697</v>
          </cell>
          <cell r="B185">
            <v>519</v>
          </cell>
          <cell r="C185" t="str">
            <v>S</v>
          </cell>
          <cell r="D185" t="str">
            <v>F</v>
          </cell>
          <cell r="E185" t="str">
            <v>Beyadi - Nanyumbu</v>
          </cell>
          <cell r="F185" t="str">
            <v>T392</v>
          </cell>
          <cell r="G185">
            <v>4</v>
          </cell>
          <cell r="H185">
            <v>13.7</v>
          </cell>
          <cell r="I185" t="str">
            <v>FL</v>
          </cell>
          <cell r="J185" t="str">
            <v>MANGOCHI</v>
          </cell>
          <cell r="K185">
            <v>8</v>
          </cell>
          <cell r="L185">
            <v>0</v>
          </cell>
        </row>
        <row r="186">
          <cell r="A186" t="str">
            <v>RS 705</v>
          </cell>
          <cell r="B186">
            <v>527</v>
          </cell>
          <cell r="C186" t="str">
            <v>S</v>
          </cell>
          <cell r="D186" t="str">
            <v>F</v>
          </cell>
          <cell r="E186" t="str">
            <v>Nsanama - Namanja Village</v>
          </cell>
          <cell r="F186" t="str">
            <v>T393</v>
          </cell>
          <cell r="G186">
            <v>1</v>
          </cell>
          <cell r="H186">
            <v>18.7</v>
          </cell>
          <cell r="I186" t="str">
            <v>FL</v>
          </cell>
          <cell r="J186" t="str">
            <v>MACHINGA</v>
          </cell>
          <cell r="K186">
            <v>8</v>
          </cell>
          <cell r="L186">
            <v>0</v>
          </cell>
        </row>
        <row r="187">
          <cell r="A187" t="str">
            <v>RS 703</v>
          </cell>
          <cell r="B187">
            <v>525</v>
          </cell>
          <cell r="C187" t="str">
            <v>S</v>
          </cell>
          <cell r="D187" t="str">
            <v>F</v>
          </cell>
          <cell r="E187" t="str">
            <v>Namanja Village - Namanja Station</v>
          </cell>
          <cell r="F187" t="str">
            <v>T393</v>
          </cell>
          <cell r="G187">
            <v>2</v>
          </cell>
          <cell r="H187">
            <v>4.2</v>
          </cell>
          <cell r="I187" t="str">
            <v>FL</v>
          </cell>
          <cell r="J187" t="str">
            <v>MACHINGA</v>
          </cell>
          <cell r="K187">
            <v>8</v>
          </cell>
          <cell r="L187">
            <v>0</v>
          </cell>
        </row>
        <row r="188">
          <cell r="A188" t="str">
            <v>RS 704</v>
          </cell>
          <cell r="B188">
            <v>526</v>
          </cell>
          <cell r="C188" t="str">
            <v>S</v>
          </cell>
          <cell r="D188" t="str">
            <v>F</v>
          </cell>
          <cell r="E188" t="str">
            <v>Namanja Station - Nayuchi (Mozambique border)</v>
          </cell>
          <cell r="F188" t="str">
            <v>T393</v>
          </cell>
          <cell r="G188">
            <v>3</v>
          </cell>
          <cell r="H188">
            <v>22.1</v>
          </cell>
          <cell r="I188" t="str">
            <v>FL</v>
          </cell>
          <cell r="J188" t="str">
            <v>MACHINGA</v>
          </cell>
          <cell r="K188">
            <v>8</v>
          </cell>
          <cell r="L188">
            <v>0</v>
          </cell>
        </row>
        <row r="189">
          <cell r="A189" t="str">
            <v>RS 652</v>
          </cell>
          <cell r="B189">
            <v>474</v>
          </cell>
          <cell r="C189" t="str">
            <v>C</v>
          </cell>
          <cell r="D189" t="str">
            <v>F</v>
          </cell>
          <cell r="E189" t="str">
            <v>Biliate (junction S135) - Kandoma</v>
          </cell>
          <cell r="F189" t="str">
            <v>T394</v>
          </cell>
          <cell r="G189">
            <v>1</v>
          </cell>
          <cell r="H189">
            <v>8.9</v>
          </cell>
          <cell r="I189" t="str">
            <v>R</v>
          </cell>
          <cell r="J189" t="str">
            <v>NTCHEU</v>
          </cell>
          <cell r="K189">
            <v>8</v>
          </cell>
          <cell r="L189" t="str">
            <v xml:space="preserve">Length changed </v>
          </cell>
        </row>
        <row r="190">
          <cell r="A190" t="str">
            <v>RS 649</v>
          </cell>
          <cell r="B190">
            <v>471</v>
          </cell>
          <cell r="C190" t="str">
            <v>C</v>
          </cell>
          <cell r="D190" t="str">
            <v>F</v>
          </cell>
          <cell r="E190" t="str">
            <v>Kandoma - Lipangwe</v>
          </cell>
          <cell r="F190" t="str">
            <v>T394</v>
          </cell>
          <cell r="G190">
            <v>2</v>
          </cell>
          <cell r="H190">
            <v>10.8</v>
          </cell>
          <cell r="I190" t="str">
            <v>R</v>
          </cell>
          <cell r="J190" t="str">
            <v>NTCHEU</v>
          </cell>
          <cell r="K190">
            <v>8</v>
          </cell>
          <cell r="L190" t="str">
            <v>New section part of origional RS 148</v>
          </cell>
        </row>
        <row r="191">
          <cell r="A191" t="str">
            <v>RS 655</v>
          </cell>
          <cell r="B191">
            <v>477</v>
          </cell>
          <cell r="C191" t="str">
            <v>C</v>
          </cell>
          <cell r="D191" t="str">
            <v>F</v>
          </cell>
          <cell r="E191" t="str">
            <v>Lipangwe - Matale</v>
          </cell>
          <cell r="F191" t="str">
            <v>T394</v>
          </cell>
          <cell r="G191">
            <v>3</v>
          </cell>
          <cell r="H191">
            <v>5.7</v>
          </cell>
          <cell r="I191" t="str">
            <v>R</v>
          </cell>
          <cell r="J191" t="str">
            <v>NTCHEU</v>
          </cell>
          <cell r="K191">
            <v>8</v>
          </cell>
          <cell r="L191">
            <v>0</v>
          </cell>
        </row>
        <row r="192">
          <cell r="A192" t="str">
            <v>RS 650</v>
          </cell>
          <cell r="B192">
            <v>472</v>
          </cell>
          <cell r="C192" t="str">
            <v>C</v>
          </cell>
          <cell r="D192" t="str">
            <v>F</v>
          </cell>
          <cell r="E192" t="str">
            <v>Matale - Bonongwe</v>
          </cell>
          <cell r="F192" t="str">
            <v>T394</v>
          </cell>
          <cell r="G192">
            <v>4</v>
          </cell>
          <cell r="H192">
            <v>4.8</v>
          </cell>
          <cell r="I192" t="str">
            <v>FL</v>
          </cell>
          <cell r="J192" t="str">
            <v>NTCHEU</v>
          </cell>
          <cell r="K192">
            <v>8</v>
          </cell>
          <cell r="L192">
            <v>0</v>
          </cell>
        </row>
        <row r="193">
          <cell r="A193" t="str">
            <v>RS 653</v>
          </cell>
          <cell r="B193">
            <v>475</v>
          </cell>
          <cell r="C193" t="str">
            <v>C</v>
          </cell>
          <cell r="D193" t="str">
            <v>F</v>
          </cell>
          <cell r="E193" t="str">
            <v>Bonongwe - Senzani (junction M1)</v>
          </cell>
          <cell r="F193" t="str">
            <v>T394</v>
          </cell>
          <cell r="G193">
            <v>5</v>
          </cell>
          <cell r="H193">
            <v>7.1</v>
          </cell>
          <cell r="I193" t="str">
            <v>R</v>
          </cell>
          <cell r="J193" t="str">
            <v>NTCHEU</v>
          </cell>
          <cell r="K193">
            <v>8</v>
          </cell>
          <cell r="L193">
            <v>0</v>
          </cell>
        </row>
        <row r="194">
          <cell r="A194" t="str">
            <v>RS 648</v>
          </cell>
          <cell r="B194">
            <v>470</v>
          </cell>
          <cell r="C194" t="str">
            <v>C</v>
          </cell>
          <cell r="D194" t="str">
            <v>F</v>
          </cell>
          <cell r="E194" t="str">
            <v>Doviko (junction S135) - Matande</v>
          </cell>
          <cell r="F194" t="str">
            <v>T395</v>
          </cell>
          <cell r="G194">
            <v>1</v>
          </cell>
          <cell r="H194">
            <v>10.8</v>
          </cell>
          <cell r="I194" t="str">
            <v>R</v>
          </cell>
          <cell r="J194" t="str">
            <v>NTCHEU</v>
          </cell>
          <cell r="K194">
            <v>8</v>
          </cell>
          <cell r="L194" t="str">
            <v>Changed designation from T394 to T395</v>
          </cell>
        </row>
        <row r="195">
          <cell r="A195" t="str">
            <v>RS 657</v>
          </cell>
          <cell r="B195">
            <v>479</v>
          </cell>
          <cell r="C195" t="str">
            <v>C</v>
          </cell>
          <cell r="D195" t="str">
            <v>F</v>
          </cell>
          <cell r="E195" t="str">
            <v>Matande - Jumbe</v>
          </cell>
          <cell r="F195" t="str">
            <v>T395</v>
          </cell>
          <cell r="G195">
            <v>2</v>
          </cell>
          <cell r="H195">
            <v>4.5999999999999996</v>
          </cell>
          <cell r="I195" t="str">
            <v>R</v>
          </cell>
          <cell r="J195" t="str">
            <v>NTCHEU</v>
          </cell>
          <cell r="K195">
            <v>8</v>
          </cell>
          <cell r="L195" t="str">
            <v>Changed designation from T394 to T395</v>
          </cell>
        </row>
        <row r="196">
          <cell r="A196" t="str">
            <v>RS 654</v>
          </cell>
          <cell r="B196">
            <v>476</v>
          </cell>
          <cell r="C196" t="str">
            <v>C</v>
          </cell>
          <cell r="D196" t="str">
            <v>F</v>
          </cell>
          <cell r="E196" t="str">
            <v>Jumbe - Bayani</v>
          </cell>
          <cell r="F196" t="str">
            <v>T395</v>
          </cell>
          <cell r="G196">
            <v>3</v>
          </cell>
          <cell r="H196">
            <v>10</v>
          </cell>
          <cell r="I196" t="str">
            <v>R</v>
          </cell>
          <cell r="J196" t="str">
            <v>NTCHEU</v>
          </cell>
          <cell r="K196">
            <v>8</v>
          </cell>
          <cell r="L196" t="str">
            <v>Changed designation from T394 to T395</v>
          </cell>
        </row>
        <row r="197">
          <cell r="A197" t="str">
            <v>RS 651</v>
          </cell>
          <cell r="B197">
            <v>473</v>
          </cell>
          <cell r="C197" t="str">
            <v>C</v>
          </cell>
          <cell r="D197" t="str">
            <v>F</v>
          </cell>
          <cell r="E197" t="str">
            <v>Bayani - Zingilizi</v>
          </cell>
          <cell r="F197" t="str">
            <v>T395</v>
          </cell>
          <cell r="G197">
            <v>4</v>
          </cell>
          <cell r="H197">
            <v>8.1</v>
          </cell>
          <cell r="I197" t="str">
            <v>R</v>
          </cell>
          <cell r="J197" t="str">
            <v>NTCHEU</v>
          </cell>
          <cell r="K197">
            <v>8</v>
          </cell>
          <cell r="L197" t="str">
            <v>Changed designation from T394 to T395</v>
          </cell>
        </row>
        <row r="198">
          <cell r="A198" t="str">
            <v>RS 656</v>
          </cell>
          <cell r="B198">
            <v>478</v>
          </cell>
          <cell r="C198" t="str">
            <v>C</v>
          </cell>
          <cell r="D198" t="str">
            <v>F</v>
          </cell>
          <cell r="E198" t="str">
            <v>Zingilizi - Chilenga (junction S135)</v>
          </cell>
          <cell r="F198" t="str">
            <v>T395</v>
          </cell>
          <cell r="G198">
            <v>5</v>
          </cell>
          <cell r="H198">
            <v>8.6</v>
          </cell>
          <cell r="I198" t="str">
            <v>R</v>
          </cell>
          <cell r="J198" t="str">
            <v>NTCHEU</v>
          </cell>
          <cell r="K198">
            <v>8</v>
          </cell>
          <cell r="L198" t="str">
            <v>Changed designation from T394 to T395</v>
          </cell>
        </row>
        <row r="199">
          <cell r="A199" t="str">
            <v>RS 709</v>
          </cell>
          <cell r="B199">
            <v>531</v>
          </cell>
          <cell r="C199" t="str">
            <v>S</v>
          </cell>
          <cell r="D199" t="str">
            <v>F</v>
          </cell>
          <cell r="E199" t="str">
            <v>Kweneza (junction S135) - Kambale Ag.Station</v>
          </cell>
          <cell r="F199" t="str">
            <v>T396</v>
          </cell>
          <cell r="G199">
            <v>1</v>
          </cell>
          <cell r="H199">
            <v>13.5</v>
          </cell>
          <cell r="I199" t="str">
            <v>H</v>
          </cell>
          <cell r="J199" t="str">
            <v>MWANZA</v>
          </cell>
          <cell r="K199">
            <v>8</v>
          </cell>
        </row>
        <row r="200">
          <cell r="A200" t="str">
            <v>RS 706</v>
          </cell>
          <cell r="B200">
            <v>528</v>
          </cell>
          <cell r="C200" t="str">
            <v>S</v>
          </cell>
          <cell r="D200" t="str">
            <v>F</v>
          </cell>
          <cell r="E200" t="str">
            <v>Kambale Ag. Station - Nkase River</v>
          </cell>
          <cell r="F200" t="str">
            <v>T396</v>
          </cell>
          <cell r="G200">
            <v>2</v>
          </cell>
          <cell r="H200">
            <v>23.3</v>
          </cell>
          <cell r="I200" t="str">
            <v>H</v>
          </cell>
          <cell r="J200" t="str">
            <v>MWANZA</v>
          </cell>
          <cell r="K200">
            <v>8</v>
          </cell>
        </row>
        <row r="201">
          <cell r="A201" t="str">
            <v>RS 707</v>
          </cell>
          <cell r="B201">
            <v>529</v>
          </cell>
          <cell r="C201" t="str">
            <v>S</v>
          </cell>
          <cell r="D201" t="str">
            <v>F</v>
          </cell>
          <cell r="E201" t="str">
            <v>Nkase River - Lisungwi River</v>
          </cell>
          <cell r="F201" t="str">
            <v>T396</v>
          </cell>
          <cell r="G201">
            <v>3</v>
          </cell>
          <cell r="H201">
            <v>8.3000000000000007</v>
          </cell>
          <cell r="I201" t="str">
            <v>R</v>
          </cell>
          <cell r="J201" t="str">
            <v>MWANZA</v>
          </cell>
          <cell r="K201">
            <v>8</v>
          </cell>
        </row>
        <row r="202">
          <cell r="A202" t="str">
            <v>RS 708</v>
          </cell>
          <cell r="B202">
            <v>530</v>
          </cell>
          <cell r="C202" t="str">
            <v>S</v>
          </cell>
          <cell r="D202" t="str">
            <v>F</v>
          </cell>
          <cell r="E202" t="str">
            <v>Lisungwi River - Kamwamba (junction M1)</v>
          </cell>
          <cell r="F202" t="str">
            <v>T396</v>
          </cell>
          <cell r="G202">
            <v>4</v>
          </cell>
          <cell r="H202">
            <v>13.7</v>
          </cell>
          <cell r="I202" t="str">
            <v>R</v>
          </cell>
          <cell r="J202" t="str">
            <v>MWANZA</v>
          </cell>
          <cell r="K202">
            <v>8</v>
          </cell>
        </row>
        <row r="203">
          <cell r="A203" t="str">
            <v>RS 713</v>
          </cell>
          <cell r="B203">
            <v>535</v>
          </cell>
          <cell r="C203" t="str">
            <v>S</v>
          </cell>
          <cell r="D203" t="str">
            <v>F</v>
          </cell>
          <cell r="E203" t="str">
            <v>Kambale Ag. Station - Neno</v>
          </cell>
          <cell r="F203" t="str">
            <v>T397</v>
          </cell>
          <cell r="G203">
            <v>1</v>
          </cell>
          <cell r="H203">
            <v>13</v>
          </cell>
          <cell r="I203" t="str">
            <v>R</v>
          </cell>
          <cell r="J203" t="str">
            <v>MWANZA</v>
          </cell>
          <cell r="K203">
            <v>9</v>
          </cell>
        </row>
        <row r="204">
          <cell r="A204" t="str">
            <v>RS 711</v>
          </cell>
          <cell r="B204">
            <v>533</v>
          </cell>
          <cell r="C204" t="str">
            <v>S</v>
          </cell>
          <cell r="D204" t="str">
            <v>F</v>
          </cell>
          <cell r="E204" t="str">
            <v>Neno - Nyakoko</v>
          </cell>
          <cell r="F204" t="str">
            <v>T397</v>
          </cell>
          <cell r="G204">
            <v>2</v>
          </cell>
          <cell r="H204">
            <v>11.3</v>
          </cell>
          <cell r="I204" t="str">
            <v>R</v>
          </cell>
          <cell r="J204" t="str">
            <v>MWANZA</v>
          </cell>
          <cell r="K204">
            <v>9</v>
          </cell>
        </row>
        <row r="205">
          <cell r="A205" t="str">
            <v>RS 712</v>
          </cell>
          <cell r="B205">
            <v>534</v>
          </cell>
          <cell r="C205" t="str">
            <v>S</v>
          </cell>
          <cell r="D205" t="str">
            <v>F</v>
          </cell>
          <cell r="E205" t="str">
            <v>Nyakoko - Butawo</v>
          </cell>
          <cell r="F205" t="str">
            <v>T397</v>
          </cell>
          <cell r="G205">
            <v>3</v>
          </cell>
          <cell r="H205">
            <v>6.5</v>
          </cell>
          <cell r="I205" t="str">
            <v>R</v>
          </cell>
          <cell r="J205" t="str">
            <v>MWANZA</v>
          </cell>
          <cell r="K205">
            <v>9</v>
          </cell>
        </row>
        <row r="206">
          <cell r="A206" t="str">
            <v>RS 710</v>
          </cell>
          <cell r="B206">
            <v>532</v>
          </cell>
          <cell r="C206" t="str">
            <v>S</v>
          </cell>
          <cell r="D206" t="str">
            <v>F</v>
          </cell>
          <cell r="E206" t="str">
            <v>Butawo - Zaka (junction M6)</v>
          </cell>
          <cell r="F206" t="str">
            <v>T397</v>
          </cell>
          <cell r="G206">
            <v>4</v>
          </cell>
          <cell r="H206">
            <v>20</v>
          </cell>
          <cell r="I206" t="str">
            <v>R</v>
          </cell>
          <cell r="J206" t="str">
            <v>MWANZA</v>
          </cell>
          <cell r="K206">
            <v>9</v>
          </cell>
        </row>
        <row r="207">
          <cell r="A207" t="str">
            <v>RS 714</v>
          </cell>
          <cell r="B207">
            <v>536</v>
          </cell>
          <cell r="C207" t="str">
            <v>S</v>
          </cell>
          <cell r="D207" t="str">
            <v>F</v>
          </cell>
          <cell r="E207" t="str">
            <v>Kanjiwa - Nyakoko</v>
          </cell>
          <cell r="F207" t="str">
            <v>T398</v>
          </cell>
          <cell r="G207">
            <v>1</v>
          </cell>
          <cell r="H207">
            <v>24.7</v>
          </cell>
          <cell r="I207" t="str">
            <v>H</v>
          </cell>
          <cell r="J207" t="str">
            <v>MWANZA</v>
          </cell>
          <cell r="K207">
            <v>9</v>
          </cell>
        </row>
        <row r="208">
          <cell r="A208" t="str">
            <v>RS 719</v>
          </cell>
          <cell r="B208">
            <v>541</v>
          </cell>
          <cell r="C208" t="str">
            <v>S</v>
          </cell>
          <cell r="D208" t="str">
            <v>F</v>
          </cell>
          <cell r="E208" t="str">
            <v>Chiendausiku (junction M8) - Maduwane</v>
          </cell>
          <cell r="F208" t="str">
            <v>T399</v>
          </cell>
          <cell r="G208">
            <v>1</v>
          </cell>
          <cell r="H208">
            <v>12.3</v>
          </cell>
          <cell r="I208" t="str">
            <v>H</v>
          </cell>
          <cell r="J208" t="str">
            <v>MWANZA</v>
          </cell>
          <cell r="K208">
            <v>8</v>
          </cell>
        </row>
        <row r="209">
          <cell r="A209" t="str">
            <v>RS 717</v>
          </cell>
          <cell r="B209">
            <v>539</v>
          </cell>
          <cell r="C209" t="str">
            <v>S</v>
          </cell>
          <cell r="D209" t="str">
            <v>F</v>
          </cell>
          <cell r="E209" t="str">
            <v>Maduwane - Utale</v>
          </cell>
          <cell r="F209" t="str">
            <v>T399</v>
          </cell>
          <cell r="G209">
            <v>2</v>
          </cell>
          <cell r="H209">
            <v>8.8000000000000007</v>
          </cell>
          <cell r="I209" t="str">
            <v>FL</v>
          </cell>
          <cell r="J209" t="str">
            <v>MACHINGA</v>
          </cell>
          <cell r="K209">
            <v>8</v>
          </cell>
        </row>
        <row r="210">
          <cell r="A210" t="str">
            <v>RS 718</v>
          </cell>
          <cell r="B210">
            <v>540</v>
          </cell>
          <cell r="C210" t="str">
            <v>S</v>
          </cell>
          <cell r="D210" t="str">
            <v>F</v>
          </cell>
          <cell r="E210" t="str">
            <v>Utale - Nyanyala (junction M1)</v>
          </cell>
          <cell r="F210" t="str">
            <v>T399</v>
          </cell>
          <cell r="G210">
            <v>3</v>
          </cell>
          <cell r="H210">
            <v>26.7</v>
          </cell>
          <cell r="I210" t="str">
            <v>FL</v>
          </cell>
          <cell r="J210" t="str">
            <v>MACHINGA</v>
          </cell>
          <cell r="K210">
            <v>8</v>
          </cell>
        </row>
        <row r="211">
          <cell r="A211" t="str">
            <v>RS 720</v>
          </cell>
          <cell r="B211">
            <v>542</v>
          </cell>
          <cell r="C211" t="str">
            <v>S</v>
          </cell>
          <cell r="D211" t="str">
            <v>F</v>
          </cell>
          <cell r="E211" t="str">
            <v>Ntalika (junction M8) - Phalula</v>
          </cell>
          <cell r="F211" t="str">
            <v>T400</v>
          </cell>
          <cell r="G211">
            <v>1</v>
          </cell>
          <cell r="H211">
            <v>5.0999999999999996</v>
          </cell>
          <cell r="I211" t="str">
            <v>FL</v>
          </cell>
          <cell r="J211" t="str">
            <v>MACHINGA</v>
          </cell>
          <cell r="K211">
            <v>8</v>
          </cell>
        </row>
        <row r="212">
          <cell r="A212" t="str">
            <v>RS 723</v>
          </cell>
          <cell r="B212">
            <v>545</v>
          </cell>
          <cell r="C212" t="str">
            <v>S</v>
          </cell>
          <cell r="D212" t="str">
            <v>F</v>
          </cell>
          <cell r="E212" t="str">
            <v>Phalula - Utale</v>
          </cell>
          <cell r="F212" t="str">
            <v>T400</v>
          </cell>
          <cell r="G212">
            <v>2</v>
          </cell>
          <cell r="H212">
            <v>17.100000000000001</v>
          </cell>
          <cell r="I212" t="str">
            <v>FL</v>
          </cell>
          <cell r="J212" t="str">
            <v>MACHINGA</v>
          </cell>
          <cell r="K212">
            <v>8</v>
          </cell>
        </row>
        <row r="213">
          <cell r="A213" t="str">
            <v>RS 721</v>
          </cell>
          <cell r="B213">
            <v>543</v>
          </cell>
          <cell r="C213" t="str">
            <v>S</v>
          </cell>
          <cell r="D213" t="str">
            <v>F</v>
          </cell>
          <cell r="E213" t="str">
            <v>Utale - Shire North T.C</v>
          </cell>
          <cell r="F213" t="str">
            <v>T400</v>
          </cell>
          <cell r="G213">
            <v>3</v>
          </cell>
          <cell r="H213">
            <v>17.5</v>
          </cell>
          <cell r="I213" t="str">
            <v>FL</v>
          </cell>
          <cell r="J213" t="str">
            <v>MACHINGA</v>
          </cell>
          <cell r="K213">
            <v>8</v>
          </cell>
        </row>
        <row r="214">
          <cell r="A214" t="str">
            <v>RS 722</v>
          </cell>
          <cell r="B214">
            <v>544</v>
          </cell>
          <cell r="C214" t="str">
            <v>S</v>
          </cell>
          <cell r="D214" t="str">
            <v>F</v>
          </cell>
          <cell r="E214" t="str">
            <v>Shire North TC - Kasangale (junction S139)</v>
          </cell>
          <cell r="F214" t="str">
            <v>T400</v>
          </cell>
          <cell r="G214">
            <v>4</v>
          </cell>
          <cell r="H214">
            <v>10.199999999999999</v>
          </cell>
          <cell r="I214" t="str">
            <v>R</v>
          </cell>
          <cell r="J214" t="str">
            <v>ZOMBA</v>
          </cell>
          <cell r="K214">
            <v>8</v>
          </cell>
        </row>
        <row r="215">
          <cell r="A215" t="str">
            <v>RS 724</v>
          </cell>
          <cell r="B215">
            <v>546</v>
          </cell>
          <cell r="C215" t="str">
            <v>S</v>
          </cell>
          <cell r="D215" t="str">
            <v>F</v>
          </cell>
          <cell r="E215" t="str">
            <v>Machinga (junction M3) - Chigwandembo Bridge</v>
          </cell>
          <cell r="F215" t="str">
            <v>T401</v>
          </cell>
          <cell r="G215">
            <v>1</v>
          </cell>
          <cell r="H215">
            <v>8.6999999999999993</v>
          </cell>
          <cell r="I215" t="str">
            <v>FL</v>
          </cell>
          <cell r="J215" t="str">
            <v>MACHINGA</v>
          </cell>
          <cell r="K215">
            <v>8</v>
          </cell>
        </row>
        <row r="216">
          <cell r="A216" t="str">
            <v>RS 725</v>
          </cell>
          <cell r="B216">
            <v>547</v>
          </cell>
          <cell r="C216" t="str">
            <v>S</v>
          </cell>
          <cell r="D216" t="str">
            <v>F</v>
          </cell>
          <cell r="E216" t="str">
            <v>Chikwandembo River - Chinseu</v>
          </cell>
          <cell r="F216" t="str">
            <v>T401</v>
          </cell>
          <cell r="G216">
            <v>2</v>
          </cell>
          <cell r="H216">
            <v>14</v>
          </cell>
          <cell r="I216" t="str">
            <v>R</v>
          </cell>
          <cell r="J216" t="str">
            <v>ZOMBA</v>
          </cell>
          <cell r="K216">
            <v>8</v>
          </cell>
        </row>
        <row r="217">
          <cell r="A217" t="str">
            <v>RS 726</v>
          </cell>
          <cell r="B217">
            <v>548</v>
          </cell>
          <cell r="C217" t="str">
            <v>S</v>
          </cell>
          <cell r="D217" t="str">
            <v>F</v>
          </cell>
          <cell r="E217" t="str">
            <v>Chinseu - Chikwenga (junction S139)</v>
          </cell>
          <cell r="F217" t="str">
            <v>T401</v>
          </cell>
          <cell r="G217">
            <v>3</v>
          </cell>
          <cell r="H217">
            <v>7</v>
          </cell>
          <cell r="I217" t="str">
            <v>R</v>
          </cell>
          <cell r="J217" t="str">
            <v>ZOMBA</v>
          </cell>
          <cell r="K217">
            <v>8</v>
          </cell>
        </row>
        <row r="218">
          <cell r="A218" t="str">
            <v>RS 728</v>
          </cell>
          <cell r="B218">
            <v>550</v>
          </cell>
          <cell r="C218" t="str">
            <v>S</v>
          </cell>
          <cell r="D218" t="str">
            <v>F</v>
          </cell>
          <cell r="E218" t="str">
            <v>Naminga (junction S131) - Malopa</v>
          </cell>
          <cell r="F218" t="str">
            <v>T402</v>
          </cell>
          <cell r="G218">
            <v>1</v>
          </cell>
          <cell r="H218">
            <v>5.3</v>
          </cell>
          <cell r="I218" t="str">
            <v>R</v>
          </cell>
          <cell r="J218" t="str">
            <v>MACHINGA</v>
          </cell>
          <cell r="K218">
            <v>8</v>
          </cell>
        </row>
        <row r="219">
          <cell r="A219" t="str">
            <v>RS 730</v>
          </cell>
          <cell r="B219">
            <v>552</v>
          </cell>
          <cell r="C219" t="str">
            <v>S</v>
          </cell>
          <cell r="D219" t="str">
            <v>F</v>
          </cell>
          <cell r="E219" t="str">
            <v>Malopa - Namikonya Stream</v>
          </cell>
          <cell r="F219" t="str">
            <v>T402</v>
          </cell>
          <cell r="G219">
            <v>2</v>
          </cell>
          <cell r="H219">
            <v>14.4</v>
          </cell>
          <cell r="I219" t="str">
            <v>H</v>
          </cell>
          <cell r="J219" t="str">
            <v>MACHINGA</v>
          </cell>
          <cell r="K219">
            <v>8</v>
          </cell>
        </row>
        <row r="220">
          <cell r="A220" t="str">
            <v>RS 727</v>
          </cell>
          <cell r="B220">
            <v>549</v>
          </cell>
          <cell r="C220" t="str">
            <v>S</v>
          </cell>
          <cell r="D220" t="str">
            <v>F</v>
          </cell>
          <cell r="E220" t="str">
            <v>Namikonya Stream - Chamatwa</v>
          </cell>
          <cell r="F220" t="str">
            <v>T402</v>
          </cell>
          <cell r="G220">
            <v>3</v>
          </cell>
          <cell r="H220">
            <v>7.6</v>
          </cell>
          <cell r="I220" t="str">
            <v>R</v>
          </cell>
          <cell r="J220" t="str">
            <v>MACHINGA</v>
          </cell>
          <cell r="K220">
            <v>8</v>
          </cell>
        </row>
        <row r="221">
          <cell r="A221" t="str">
            <v>RS 729</v>
          </cell>
          <cell r="B221">
            <v>551</v>
          </cell>
          <cell r="C221" t="str">
            <v>S</v>
          </cell>
          <cell r="D221" t="str">
            <v>F</v>
          </cell>
          <cell r="E221" t="str">
            <v>Chamatwa - Likwenu River (junction M3)</v>
          </cell>
          <cell r="F221" t="str">
            <v>T402</v>
          </cell>
          <cell r="G221">
            <v>4</v>
          </cell>
          <cell r="H221">
            <v>6</v>
          </cell>
          <cell r="I221" t="str">
            <v>FL</v>
          </cell>
          <cell r="J221" t="str">
            <v>MACHINGA &amp; ZOMBA</v>
          </cell>
          <cell r="K221">
            <v>8</v>
          </cell>
        </row>
        <row r="222">
          <cell r="A222" t="str">
            <v>RS 732</v>
          </cell>
          <cell r="B222">
            <v>554</v>
          </cell>
          <cell r="C222" t="str">
            <v>S</v>
          </cell>
          <cell r="D222" t="str">
            <v>F</v>
          </cell>
          <cell r="E222" t="str">
            <v>Jokala - Msondole</v>
          </cell>
          <cell r="F222" t="str">
            <v>T403</v>
          </cell>
          <cell r="G222">
            <v>2</v>
          </cell>
          <cell r="H222">
            <v>8.6999999999999993</v>
          </cell>
          <cell r="I222" t="str">
            <v>R</v>
          </cell>
          <cell r="J222" t="str">
            <v>ZOMBA</v>
          </cell>
          <cell r="K222">
            <v>8</v>
          </cell>
          <cell r="L222" t="str">
            <v>Changed designation from S156 to S151</v>
          </cell>
        </row>
        <row r="223">
          <cell r="A223" t="str">
            <v>RS 734</v>
          </cell>
          <cell r="B223">
            <v>556</v>
          </cell>
          <cell r="C223" t="str">
            <v>S</v>
          </cell>
          <cell r="D223" t="str">
            <v>F</v>
          </cell>
          <cell r="E223" t="str">
            <v>Mpyupyu T.C. (junction S143)  - Chamba</v>
          </cell>
          <cell r="F223" t="str">
            <v>T404</v>
          </cell>
          <cell r="G223">
            <v>1</v>
          </cell>
          <cell r="H223">
            <v>7.9</v>
          </cell>
          <cell r="I223" t="str">
            <v>R</v>
          </cell>
          <cell r="J223" t="str">
            <v>ZOMBA</v>
          </cell>
          <cell r="K223">
            <v>9</v>
          </cell>
        </row>
        <row r="224">
          <cell r="A224" t="str">
            <v>RS 733</v>
          </cell>
          <cell r="B224">
            <v>555</v>
          </cell>
          <cell r="C224" t="str">
            <v>S</v>
          </cell>
          <cell r="D224" t="str">
            <v>F</v>
          </cell>
          <cell r="E224" t="str">
            <v>Chamba - Jali (junction S144)</v>
          </cell>
          <cell r="F224" t="str">
            <v>T404</v>
          </cell>
          <cell r="G224">
            <v>2</v>
          </cell>
          <cell r="H224">
            <v>6.6</v>
          </cell>
          <cell r="I224" t="str">
            <v>R</v>
          </cell>
          <cell r="J224" t="str">
            <v>ZOMBA</v>
          </cell>
          <cell r="K224">
            <v>9</v>
          </cell>
        </row>
        <row r="225">
          <cell r="A225" t="str">
            <v>RS 731</v>
          </cell>
          <cell r="B225">
            <v>553</v>
          </cell>
          <cell r="C225" t="str">
            <v>S</v>
          </cell>
          <cell r="D225" t="str">
            <v>F</v>
          </cell>
          <cell r="E225" t="str">
            <v>Thodwe (junction M3) - Mayaka</v>
          </cell>
          <cell r="F225" t="str">
            <v>T405</v>
          </cell>
          <cell r="G225">
            <v>1</v>
          </cell>
          <cell r="H225">
            <v>21</v>
          </cell>
          <cell r="I225" t="str">
            <v>R</v>
          </cell>
          <cell r="J225" t="str">
            <v>ZOMBA</v>
          </cell>
          <cell r="K225">
            <v>9</v>
          </cell>
          <cell r="L225" t="str">
            <v>Changed designation from T403 to T405</v>
          </cell>
        </row>
        <row r="226">
          <cell r="A226" t="str">
            <v>RS 745</v>
          </cell>
          <cell r="B226">
            <v>567</v>
          </cell>
          <cell r="C226" t="str">
            <v>S</v>
          </cell>
          <cell r="D226" t="str">
            <v>F</v>
          </cell>
          <cell r="E226" t="str">
            <v>Mayaka - Jali (junction S144)</v>
          </cell>
          <cell r="F226" t="str">
            <v>T405</v>
          </cell>
          <cell r="G226">
            <v>2</v>
          </cell>
          <cell r="H226">
            <v>14.6</v>
          </cell>
          <cell r="I226" t="str">
            <v>FL</v>
          </cell>
          <cell r="J226" t="str">
            <v>ZOMBA</v>
          </cell>
          <cell r="K226">
            <v>9</v>
          </cell>
          <cell r="L226" t="str">
            <v>Changed designation from T408 to T405</v>
          </cell>
        </row>
        <row r="227">
          <cell r="A227" t="str">
            <v>RS 735</v>
          </cell>
          <cell r="B227">
            <v>557</v>
          </cell>
          <cell r="C227" t="str">
            <v>S</v>
          </cell>
          <cell r="D227" t="str">
            <v>F</v>
          </cell>
          <cell r="E227" t="str">
            <v>Maphanda junction S144) - Chigumukire</v>
          </cell>
          <cell r="F227" t="str">
            <v>T405</v>
          </cell>
          <cell r="G227">
            <v>3</v>
          </cell>
          <cell r="H227">
            <v>10.5</v>
          </cell>
          <cell r="I227" t="str">
            <v>R</v>
          </cell>
          <cell r="J227" t="str">
            <v>ZOMBA</v>
          </cell>
          <cell r="K227">
            <v>9</v>
          </cell>
          <cell r="L227" t="str">
            <v>Changed designation from M9 to S152</v>
          </cell>
        </row>
        <row r="228">
          <cell r="A228" t="str">
            <v>RS 736</v>
          </cell>
          <cell r="B228">
            <v>558</v>
          </cell>
          <cell r="C228" t="str">
            <v>S</v>
          </cell>
          <cell r="D228" t="str">
            <v>F</v>
          </cell>
          <cell r="E228" t="str">
            <v>Chigumukire - Joni</v>
          </cell>
          <cell r="F228" t="str">
            <v>T405</v>
          </cell>
          <cell r="G228">
            <v>4</v>
          </cell>
          <cell r="H228">
            <v>19.5</v>
          </cell>
          <cell r="I228" t="str">
            <v>R</v>
          </cell>
          <cell r="J228" t="str">
            <v>ZOMBA &amp; PHALOMBE</v>
          </cell>
          <cell r="K228">
            <v>9</v>
          </cell>
          <cell r="L228" t="str">
            <v>Changed designation from S151 to S152</v>
          </cell>
        </row>
        <row r="229">
          <cell r="A229" t="str">
            <v>RS 738</v>
          </cell>
          <cell r="B229">
            <v>560</v>
          </cell>
          <cell r="C229" t="str">
            <v>S</v>
          </cell>
          <cell r="D229" t="str">
            <v>F</v>
          </cell>
          <cell r="E229" t="str">
            <v>Nyungwe (junction M3) - Lirangwe</v>
          </cell>
          <cell r="F229" t="str">
            <v>T406</v>
          </cell>
          <cell r="G229">
            <v>1</v>
          </cell>
          <cell r="H229">
            <v>4.0999999999999996</v>
          </cell>
          <cell r="I229" t="str">
            <v>R</v>
          </cell>
          <cell r="J229" t="str">
            <v>CHIRADZULU</v>
          </cell>
          <cell r="K229">
            <v>9</v>
          </cell>
        </row>
        <row r="230">
          <cell r="A230" t="str">
            <v>RS 737</v>
          </cell>
          <cell r="B230">
            <v>559</v>
          </cell>
          <cell r="C230" t="str">
            <v>S</v>
          </cell>
          <cell r="D230" t="str">
            <v>F</v>
          </cell>
          <cell r="E230" t="str">
            <v>Lirangwe - Chidzolo (Mudi)</v>
          </cell>
          <cell r="F230" t="str">
            <v>T406</v>
          </cell>
          <cell r="G230">
            <v>2</v>
          </cell>
          <cell r="H230">
            <v>4.5999999999999996</v>
          </cell>
          <cell r="I230" t="str">
            <v>R</v>
          </cell>
          <cell r="J230" t="str">
            <v>CHIRADZULU</v>
          </cell>
          <cell r="K230">
            <v>9</v>
          </cell>
          <cell r="L230" t="str">
            <v>Part of origional RS 148</v>
          </cell>
        </row>
        <row r="231">
          <cell r="A231" t="str">
            <v>RS 739</v>
          </cell>
          <cell r="B231">
            <v>561</v>
          </cell>
          <cell r="C231" t="str">
            <v>S</v>
          </cell>
          <cell r="D231" t="str">
            <v>F</v>
          </cell>
          <cell r="E231" t="str">
            <v>Chidzolo (mudi) - Lunzu (junction M1)</v>
          </cell>
          <cell r="F231" t="str">
            <v>T406</v>
          </cell>
          <cell r="G231">
            <v>3</v>
          </cell>
          <cell r="H231">
            <v>11.7</v>
          </cell>
          <cell r="I231" t="str">
            <v>R</v>
          </cell>
          <cell r="J231" t="str">
            <v>BLANTYRE</v>
          </cell>
          <cell r="K231">
            <v>9</v>
          </cell>
          <cell r="L231" t="str">
            <v>Road section redefined</v>
          </cell>
        </row>
        <row r="232">
          <cell r="A232" t="str">
            <v>RS 740</v>
          </cell>
          <cell r="B232">
            <v>562</v>
          </cell>
          <cell r="C232" t="str">
            <v>S</v>
          </cell>
          <cell r="D232" t="str">
            <v>F</v>
          </cell>
          <cell r="E232" t="str">
            <v>Magomero (junction M3) - Namadzi River bridge</v>
          </cell>
          <cell r="F232" t="str">
            <v>T407</v>
          </cell>
          <cell r="G232">
            <v>1</v>
          </cell>
          <cell r="H232">
            <v>8.1999999999999993</v>
          </cell>
          <cell r="I232" t="str">
            <v>R</v>
          </cell>
          <cell r="J232" t="str">
            <v>CHIRADZULU &amp; ZOMBA</v>
          </cell>
          <cell r="K232">
            <v>9</v>
          </cell>
        </row>
        <row r="233">
          <cell r="A233" t="str">
            <v>RS 742</v>
          </cell>
          <cell r="B233">
            <v>564</v>
          </cell>
          <cell r="C233" t="str">
            <v>S</v>
          </cell>
          <cell r="D233" t="str">
            <v>F</v>
          </cell>
          <cell r="E233" t="str">
            <v>Namadzi River bridge - Mali</v>
          </cell>
          <cell r="F233" t="str">
            <v>T407</v>
          </cell>
          <cell r="G233">
            <v>2</v>
          </cell>
          <cell r="H233">
            <v>9.1</v>
          </cell>
          <cell r="I233" t="str">
            <v>R</v>
          </cell>
          <cell r="J233" t="str">
            <v>ZOMBA</v>
          </cell>
          <cell r="K233">
            <v>9</v>
          </cell>
        </row>
        <row r="234">
          <cell r="A234" t="str">
            <v>RS 741</v>
          </cell>
          <cell r="B234">
            <v>563</v>
          </cell>
          <cell r="C234" t="str">
            <v>S</v>
          </cell>
          <cell r="D234" t="str">
            <v>F</v>
          </cell>
          <cell r="E234" t="str">
            <v>Mali - Matiti</v>
          </cell>
          <cell r="F234" t="str">
            <v>T407</v>
          </cell>
          <cell r="G234">
            <v>3</v>
          </cell>
          <cell r="H234">
            <v>9.5</v>
          </cell>
          <cell r="I234" t="str">
            <v>R</v>
          </cell>
          <cell r="J234" t="str">
            <v>ZOMBA</v>
          </cell>
          <cell r="K234">
            <v>9</v>
          </cell>
        </row>
        <row r="235">
          <cell r="A235" t="str">
            <v>RS 743</v>
          </cell>
          <cell r="B235">
            <v>565</v>
          </cell>
          <cell r="C235" t="str">
            <v>S</v>
          </cell>
          <cell r="D235" t="str">
            <v>F</v>
          </cell>
          <cell r="E235" t="str">
            <v>Mayaka - Utwe River</v>
          </cell>
          <cell r="F235" t="str">
            <v>T408</v>
          </cell>
          <cell r="G235">
            <v>1</v>
          </cell>
          <cell r="H235">
            <v>9.6</v>
          </cell>
          <cell r="I235" t="str">
            <v>FL</v>
          </cell>
          <cell r="J235" t="str">
            <v>ZOMBA</v>
          </cell>
          <cell r="K235">
            <v>9</v>
          </cell>
        </row>
        <row r="236">
          <cell r="A236" t="str">
            <v>RS 746</v>
          </cell>
          <cell r="B236">
            <v>658</v>
          </cell>
          <cell r="C236" t="str">
            <v>S</v>
          </cell>
          <cell r="D236" t="str">
            <v>F</v>
          </cell>
          <cell r="E236" t="str">
            <v>Utwe River - Matiti</v>
          </cell>
          <cell r="F236" t="str">
            <v>T408</v>
          </cell>
          <cell r="G236">
            <v>2</v>
          </cell>
          <cell r="H236">
            <v>4.3</v>
          </cell>
          <cell r="I236" t="str">
            <v>FL</v>
          </cell>
          <cell r="J236" t="str">
            <v>ZOMBA</v>
          </cell>
          <cell r="K236">
            <v>9</v>
          </cell>
        </row>
        <row r="237">
          <cell r="A237" t="str">
            <v>RS 744</v>
          </cell>
          <cell r="B237">
            <v>566</v>
          </cell>
          <cell r="C237" t="str">
            <v>S</v>
          </cell>
          <cell r="D237" t="str">
            <v>F</v>
          </cell>
          <cell r="E237" t="str">
            <v>Milepa (junction S145) - Mombezi River</v>
          </cell>
          <cell r="F237" t="str">
            <v>T408</v>
          </cell>
          <cell r="G237">
            <v>3</v>
          </cell>
          <cell r="H237">
            <v>4.5</v>
          </cell>
          <cell r="I237" t="str">
            <v>FL</v>
          </cell>
          <cell r="J237" t="str">
            <v>PHALOMBE</v>
          </cell>
          <cell r="K237">
            <v>9</v>
          </cell>
        </row>
        <row r="238">
          <cell r="A238" t="str">
            <v>RS 747</v>
          </cell>
          <cell r="B238">
            <v>659</v>
          </cell>
          <cell r="C238" t="str">
            <v>S</v>
          </cell>
          <cell r="D238" t="str">
            <v>F</v>
          </cell>
          <cell r="E238" t="str">
            <v>Mombezi River - Kandulo</v>
          </cell>
          <cell r="F238" t="str">
            <v>T408</v>
          </cell>
          <cell r="G238">
            <v>4</v>
          </cell>
          <cell r="H238">
            <v>15.5</v>
          </cell>
          <cell r="I238" t="str">
            <v>R</v>
          </cell>
          <cell r="J238" t="str">
            <v>PHALOMBE</v>
          </cell>
          <cell r="K238">
            <v>9</v>
          </cell>
        </row>
        <row r="239">
          <cell r="A239" t="str">
            <v>RS 793</v>
          </cell>
          <cell r="B239">
            <v>615</v>
          </cell>
          <cell r="C239" t="str">
            <v>S</v>
          </cell>
          <cell r="D239" t="str">
            <v>F</v>
          </cell>
          <cell r="E239" t="str">
            <v>Kandulo - junction S147</v>
          </cell>
          <cell r="F239" t="str">
            <v>T408</v>
          </cell>
          <cell r="G239">
            <v>5</v>
          </cell>
          <cell r="H239">
            <v>15</v>
          </cell>
          <cell r="I239" t="str">
            <v>R</v>
          </cell>
          <cell r="J239" t="str">
            <v>MULANJE</v>
          </cell>
          <cell r="K239">
            <v>9</v>
          </cell>
          <cell r="L239" t="str">
            <v>Changed designation from T463 to T408</v>
          </cell>
        </row>
        <row r="240">
          <cell r="A240" t="str">
            <v>RS 748</v>
          </cell>
          <cell r="B240">
            <v>570</v>
          </cell>
          <cell r="C240" t="str">
            <v>S</v>
          </cell>
          <cell r="D240" t="str">
            <v>F</v>
          </cell>
          <cell r="E240" t="str">
            <v>Chileka Airport - Chilomoni</v>
          </cell>
          <cell r="F240" t="str">
            <v>T409</v>
          </cell>
          <cell r="G240">
            <v>1</v>
          </cell>
          <cell r="H240">
            <v>21.1</v>
          </cell>
          <cell r="I240" t="str">
            <v>H</v>
          </cell>
          <cell r="J240" t="str">
            <v>BLANTYRE</v>
          </cell>
          <cell r="K240">
            <v>9</v>
          </cell>
        </row>
        <row r="241">
          <cell r="A241" t="str">
            <v>RS 749</v>
          </cell>
          <cell r="B241">
            <v>571</v>
          </cell>
          <cell r="C241" t="str">
            <v>S</v>
          </cell>
          <cell r="D241" t="str">
            <v>F</v>
          </cell>
          <cell r="E241" t="str">
            <v>Chilomoni - Blantyre</v>
          </cell>
          <cell r="F241" t="str">
            <v>T409</v>
          </cell>
          <cell r="G241">
            <v>2</v>
          </cell>
          <cell r="H241">
            <v>5.7</v>
          </cell>
          <cell r="I241" t="str">
            <v>H</v>
          </cell>
          <cell r="J241" t="str">
            <v>BLANTYRE</v>
          </cell>
          <cell r="K241">
            <v>9</v>
          </cell>
        </row>
        <row r="242">
          <cell r="A242" t="str">
            <v>RS 751</v>
          </cell>
          <cell r="B242">
            <v>573</v>
          </cell>
          <cell r="C242" t="str">
            <v>S</v>
          </cell>
          <cell r="D242" t="str">
            <v>F</v>
          </cell>
          <cell r="E242" t="str">
            <v>Chinkankheni - Chatha</v>
          </cell>
          <cell r="F242" t="str">
            <v>T411</v>
          </cell>
          <cell r="G242">
            <v>1</v>
          </cell>
          <cell r="H242">
            <v>11.5</v>
          </cell>
          <cell r="I242" t="str">
            <v>R</v>
          </cell>
          <cell r="J242" t="str">
            <v>BLANTYRE</v>
          </cell>
          <cell r="K242">
            <v>9</v>
          </cell>
        </row>
        <row r="243">
          <cell r="A243" t="str">
            <v>RS 750</v>
          </cell>
          <cell r="B243">
            <v>572</v>
          </cell>
          <cell r="C243" t="str">
            <v>S</v>
          </cell>
          <cell r="D243" t="str">
            <v>F</v>
          </cell>
          <cell r="E243" t="str">
            <v>Chatha - Mzembere</v>
          </cell>
          <cell r="F243" t="str">
            <v>T411</v>
          </cell>
          <cell r="G243">
            <v>2</v>
          </cell>
          <cell r="H243">
            <v>6.9</v>
          </cell>
          <cell r="I243" t="str">
            <v>R</v>
          </cell>
          <cell r="J243" t="str">
            <v>CHIRADZULU</v>
          </cell>
          <cell r="K243">
            <v>9</v>
          </cell>
        </row>
        <row r="244">
          <cell r="A244" t="str">
            <v>RS 753</v>
          </cell>
          <cell r="B244">
            <v>575</v>
          </cell>
          <cell r="C244" t="str">
            <v>S</v>
          </cell>
          <cell r="D244" t="str">
            <v>F</v>
          </cell>
          <cell r="E244" t="str">
            <v>Mikolongwe - Namitambo</v>
          </cell>
          <cell r="F244" t="str">
            <v>T412</v>
          </cell>
          <cell r="G244">
            <v>1</v>
          </cell>
          <cell r="H244">
            <v>7.6</v>
          </cell>
          <cell r="I244" t="str">
            <v>R</v>
          </cell>
          <cell r="J244" t="str">
            <v>CHIRADZULU</v>
          </cell>
          <cell r="K244">
            <v>9</v>
          </cell>
        </row>
        <row r="245">
          <cell r="A245" t="str">
            <v>RS 752</v>
          </cell>
          <cell r="B245">
            <v>574</v>
          </cell>
          <cell r="C245" t="str">
            <v>S</v>
          </cell>
          <cell r="D245" t="str">
            <v>F</v>
          </cell>
          <cell r="E245" t="str">
            <v>Namitambo - Namulenga</v>
          </cell>
          <cell r="F245" t="str">
            <v>T412</v>
          </cell>
          <cell r="G245">
            <v>2</v>
          </cell>
          <cell r="H245">
            <v>7.8</v>
          </cell>
          <cell r="I245" t="str">
            <v>FL</v>
          </cell>
          <cell r="J245" t="str">
            <v>CHIRADZULU</v>
          </cell>
          <cell r="K245">
            <v>9</v>
          </cell>
        </row>
        <row r="246">
          <cell r="A246" t="str">
            <v>RS 756</v>
          </cell>
          <cell r="B246">
            <v>578</v>
          </cell>
          <cell r="C246" t="str">
            <v>S</v>
          </cell>
          <cell r="D246" t="str">
            <v>F</v>
          </cell>
          <cell r="E246" t="str">
            <v>Namlenga - Chilemba</v>
          </cell>
          <cell r="F246" t="str">
            <v>T412</v>
          </cell>
          <cell r="G246">
            <v>3</v>
          </cell>
          <cell r="H246">
            <v>2.5</v>
          </cell>
          <cell r="I246" t="str">
            <v>FL</v>
          </cell>
          <cell r="J246" t="str">
            <v>PHALOMBE</v>
          </cell>
          <cell r="K246">
            <v>9</v>
          </cell>
          <cell r="L246" t="str">
            <v>Changed designation from T413 to T412</v>
          </cell>
        </row>
        <row r="247">
          <cell r="A247" t="str">
            <v>RS 759</v>
          </cell>
          <cell r="B247">
            <v>581</v>
          </cell>
          <cell r="C247" t="str">
            <v>S</v>
          </cell>
          <cell r="D247" t="str">
            <v>F</v>
          </cell>
          <cell r="E247" t="str">
            <v>Bwanaisa - Mwanyenga</v>
          </cell>
          <cell r="F247" t="str">
            <v>T413</v>
          </cell>
          <cell r="G247">
            <v>1</v>
          </cell>
          <cell r="H247">
            <v>15.5</v>
          </cell>
          <cell r="I247" t="str">
            <v>FL</v>
          </cell>
          <cell r="J247" t="str">
            <v>PHALOMBE</v>
          </cell>
          <cell r="K247">
            <v>9</v>
          </cell>
        </row>
        <row r="248">
          <cell r="A248" t="str">
            <v>RS 755</v>
          </cell>
          <cell r="B248">
            <v>577</v>
          </cell>
          <cell r="C248" t="str">
            <v>S</v>
          </cell>
          <cell r="D248" t="str">
            <v>F</v>
          </cell>
          <cell r="E248" t="str">
            <v>Mwanyenga - Kandulo T.C.</v>
          </cell>
          <cell r="F248" t="str">
            <v>T413</v>
          </cell>
          <cell r="G248">
            <v>2</v>
          </cell>
          <cell r="H248">
            <v>16.399999999999999</v>
          </cell>
          <cell r="I248" t="str">
            <v>FL</v>
          </cell>
          <cell r="J248" t="str">
            <v>PHALOMBE</v>
          </cell>
          <cell r="K248">
            <v>9</v>
          </cell>
        </row>
        <row r="249">
          <cell r="A249" t="str">
            <v>RS 757</v>
          </cell>
          <cell r="B249">
            <v>579</v>
          </cell>
          <cell r="C249" t="str">
            <v>S</v>
          </cell>
          <cell r="D249" t="str">
            <v>F</v>
          </cell>
          <cell r="E249" t="str">
            <v>Kandulo T.C. - Chilemba</v>
          </cell>
          <cell r="F249" t="str">
            <v>T413</v>
          </cell>
          <cell r="G249">
            <v>3</v>
          </cell>
          <cell r="H249">
            <v>7.6</v>
          </cell>
          <cell r="I249" t="str">
            <v>FL</v>
          </cell>
          <cell r="J249" t="str">
            <v>PHALOMBE</v>
          </cell>
          <cell r="K249">
            <v>9</v>
          </cell>
        </row>
        <row r="250">
          <cell r="A250" t="str">
            <v>RS 754</v>
          </cell>
          <cell r="B250">
            <v>576</v>
          </cell>
          <cell r="C250" t="str">
            <v>S</v>
          </cell>
          <cell r="D250" t="str">
            <v>F</v>
          </cell>
          <cell r="E250" t="str">
            <v>Chilemba - Thuchila T.C.</v>
          </cell>
          <cell r="F250" t="str">
            <v>T413</v>
          </cell>
          <cell r="G250">
            <v>4</v>
          </cell>
          <cell r="H250">
            <v>3.6</v>
          </cell>
          <cell r="I250" t="str">
            <v>FL</v>
          </cell>
          <cell r="J250" t="str">
            <v>MULANJE</v>
          </cell>
          <cell r="K250">
            <v>9</v>
          </cell>
        </row>
        <row r="251">
          <cell r="A251" t="str">
            <v>RS 760</v>
          </cell>
          <cell r="B251">
            <v>582</v>
          </cell>
          <cell r="C251" t="str">
            <v>S</v>
          </cell>
          <cell r="D251" t="str">
            <v>F</v>
          </cell>
          <cell r="E251" t="str">
            <v>Nkhulambe - Phalombe</v>
          </cell>
          <cell r="F251" t="str">
            <v>T414</v>
          </cell>
          <cell r="G251">
            <v>1</v>
          </cell>
          <cell r="H251">
            <v>14.3</v>
          </cell>
          <cell r="I251" t="str">
            <v>H</v>
          </cell>
          <cell r="J251" t="str">
            <v>MULANJE</v>
          </cell>
          <cell r="K251">
            <v>9</v>
          </cell>
        </row>
        <row r="252">
          <cell r="A252" t="str">
            <v>RS 762</v>
          </cell>
          <cell r="B252">
            <v>584</v>
          </cell>
          <cell r="C252" t="str">
            <v>S</v>
          </cell>
          <cell r="D252" t="str">
            <v>F</v>
          </cell>
          <cell r="E252" t="str">
            <v>Singano - Chilinga</v>
          </cell>
          <cell r="F252" t="str">
            <v>T415</v>
          </cell>
          <cell r="G252">
            <v>1</v>
          </cell>
          <cell r="H252">
            <v>10.9</v>
          </cell>
          <cell r="I252" t="str">
            <v>FL</v>
          </cell>
          <cell r="J252" t="str">
            <v>MULANJE</v>
          </cell>
          <cell r="K252">
            <v>9</v>
          </cell>
        </row>
        <row r="253">
          <cell r="A253" t="str">
            <v>RS 764</v>
          </cell>
          <cell r="B253">
            <v>586</v>
          </cell>
          <cell r="C253" t="str">
            <v>S</v>
          </cell>
          <cell r="D253" t="str">
            <v>F</v>
          </cell>
          <cell r="E253" t="str">
            <v>Chilinga - Nkhulambe</v>
          </cell>
          <cell r="F253" t="str">
            <v>T415</v>
          </cell>
          <cell r="G253">
            <v>2</v>
          </cell>
          <cell r="H253">
            <v>8.6999999999999993</v>
          </cell>
          <cell r="I253" t="str">
            <v>H</v>
          </cell>
          <cell r="J253" t="str">
            <v>MULANJE</v>
          </cell>
          <cell r="K253">
            <v>9</v>
          </cell>
        </row>
        <row r="254">
          <cell r="A254" t="str">
            <v>RS 765</v>
          </cell>
          <cell r="B254">
            <v>587</v>
          </cell>
          <cell r="C254" t="str">
            <v>S</v>
          </cell>
          <cell r="D254" t="str">
            <v>F</v>
          </cell>
          <cell r="E254" t="str">
            <v>Nkhulambe - Sukasanje River</v>
          </cell>
          <cell r="F254" t="str">
            <v>T415</v>
          </cell>
          <cell r="G254">
            <v>3</v>
          </cell>
          <cell r="H254">
            <v>8</v>
          </cell>
          <cell r="I254" t="str">
            <v>FL</v>
          </cell>
          <cell r="J254" t="str">
            <v>MULANJE</v>
          </cell>
          <cell r="K254">
            <v>9</v>
          </cell>
        </row>
        <row r="255">
          <cell r="A255" t="str">
            <v>RS 761</v>
          </cell>
          <cell r="B255">
            <v>583</v>
          </cell>
          <cell r="C255" t="str">
            <v>S</v>
          </cell>
          <cell r="D255" t="str">
            <v>F</v>
          </cell>
          <cell r="E255" t="str">
            <v>Sukasanje River - Nanchidwa</v>
          </cell>
          <cell r="F255" t="str">
            <v>T415</v>
          </cell>
          <cell r="G255">
            <v>4</v>
          </cell>
          <cell r="H255">
            <v>15.8</v>
          </cell>
          <cell r="I255" t="str">
            <v>FL</v>
          </cell>
          <cell r="J255" t="str">
            <v>MULANJE</v>
          </cell>
          <cell r="K255">
            <v>9</v>
          </cell>
        </row>
        <row r="256">
          <cell r="A256" t="str">
            <v>RS 763</v>
          </cell>
          <cell r="B256">
            <v>585</v>
          </cell>
          <cell r="C256" t="str">
            <v>S</v>
          </cell>
          <cell r="D256" t="str">
            <v>F</v>
          </cell>
          <cell r="E256" t="str">
            <v>Nanchindwa - Muloza (Mozambique border)</v>
          </cell>
          <cell r="F256" t="str">
            <v>T415</v>
          </cell>
          <cell r="G256">
            <v>5</v>
          </cell>
          <cell r="H256">
            <v>7.3</v>
          </cell>
          <cell r="I256" t="str">
            <v>H</v>
          </cell>
          <cell r="J256" t="str">
            <v>MULANJE</v>
          </cell>
          <cell r="K256">
            <v>9</v>
          </cell>
        </row>
        <row r="257">
          <cell r="A257" t="str">
            <v>RS 368</v>
          </cell>
          <cell r="B257">
            <v>190</v>
          </cell>
          <cell r="C257" t="str">
            <v>S</v>
          </cell>
          <cell r="D257" t="str">
            <v>F</v>
          </cell>
          <cell r="E257" t="str">
            <v>Chikwawa - Chikwawa</v>
          </cell>
          <cell r="F257" t="str">
            <v>T416</v>
          </cell>
          <cell r="G257">
            <v>1</v>
          </cell>
          <cell r="H257">
            <v>3.1</v>
          </cell>
          <cell r="I257" t="str">
            <v>H</v>
          </cell>
          <cell r="J257" t="str">
            <v>CHIKWAWA</v>
          </cell>
          <cell r="K257">
            <v>9</v>
          </cell>
          <cell r="L257" t="str">
            <v>Changed designation from S136 to T416</v>
          </cell>
        </row>
        <row r="258">
          <cell r="A258" t="str">
            <v>RS 373</v>
          </cell>
          <cell r="B258">
            <v>195</v>
          </cell>
          <cell r="C258" t="str">
            <v>S</v>
          </cell>
          <cell r="D258" t="str">
            <v>F</v>
          </cell>
          <cell r="E258" t="str">
            <v>Chikwawa - Kapichira Falls</v>
          </cell>
          <cell r="F258" t="str">
            <v>T416</v>
          </cell>
          <cell r="G258">
            <v>2</v>
          </cell>
          <cell r="H258">
            <v>18.7</v>
          </cell>
          <cell r="I258" t="str">
            <v>R</v>
          </cell>
          <cell r="J258" t="str">
            <v>CHIKWAWA</v>
          </cell>
          <cell r="K258">
            <v>9</v>
          </cell>
          <cell r="L258" t="str">
            <v>Changed designation from S136 to T416</v>
          </cell>
        </row>
        <row r="259">
          <cell r="A259" t="str">
            <v>RS 767</v>
          </cell>
          <cell r="B259">
            <v>589</v>
          </cell>
          <cell r="C259" t="str">
            <v>S</v>
          </cell>
          <cell r="D259" t="str">
            <v>F</v>
          </cell>
          <cell r="E259" t="str">
            <v>Bvumbwe - Kumtendere</v>
          </cell>
          <cell r="F259" t="str">
            <v>T417</v>
          </cell>
          <cell r="G259">
            <v>1</v>
          </cell>
          <cell r="H259">
            <v>5.9</v>
          </cell>
          <cell r="I259" t="str">
            <v>R</v>
          </cell>
          <cell r="J259" t="str">
            <v>THYOLO</v>
          </cell>
          <cell r="K259">
            <v>9</v>
          </cell>
          <cell r="L259" t="str">
            <v>Changed designation from T418 to T418</v>
          </cell>
        </row>
        <row r="260">
          <cell r="A260" t="str">
            <v>RS 771</v>
          </cell>
          <cell r="B260">
            <v>593</v>
          </cell>
          <cell r="C260" t="str">
            <v>S</v>
          </cell>
          <cell r="D260" t="str">
            <v>F</v>
          </cell>
          <cell r="E260" t="str">
            <v>Kumtendere - Amali</v>
          </cell>
          <cell r="F260" t="str">
            <v>T417</v>
          </cell>
          <cell r="G260">
            <v>2</v>
          </cell>
          <cell r="H260">
            <v>4.9000000000000004</v>
          </cell>
          <cell r="I260" t="str">
            <v>FL</v>
          </cell>
          <cell r="J260" t="str">
            <v>THYOLO</v>
          </cell>
          <cell r="K260">
            <v>9</v>
          </cell>
          <cell r="L260" t="str">
            <v>Changed designation from T418 to T417</v>
          </cell>
        </row>
        <row r="261">
          <cell r="A261" t="str">
            <v>RS 769</v>
          </cell>
          <cell r="B261">
            <v>591</v>
          </cell>
          <cell r="C261" t="str">
            <v>S</v>
          </cell>
          <cell r="D261" t="str">
            <v>F</v>
          </cell>
          <cell r="E261" t="str">
            <v>Amalika - Thunga</v>
          </cell>
          <cell r="F261" t="str">
            <v>T417</v>
          </cell>
          <cell r="G261">
            <v>3</v>
          </cell>
          <cell r="H261">
            <v>3.5</v>
          </cell>
          <cell r="I261" t="str">
            <v>FL</v>
          </cell>
          <cell r="J261" t="str">
            <v>THYOLO</v>
          </cell>
          <cell r="K261">
            <v>9</v>
          </cell>
          <cell r="L261" t="str">
            <v>Changed designation from T418 to T418</v>
          </cell>
        </row>
        <row r="262">
          <cell r="A262" t="str">
            <v>RS 766</v>
          </cell>
          <cell r="B262">
            <v>588</v>
          </cell>
          <cell r="C262" t="str">
            <v>S</v>
          </cell>
          <cell r="D262" t="str">
            <v>F</v>
          </cell>
          <cell r="E262" t="str">
            <v>Thunga - Chidzunga</v>
          </cell>
          <cell r="F262" t="str">
            <v>T418</v>
          </cell>
          <cell r="G262">
            <v>1</v>
          </cell>
          <cell r="H262">
            <v>6.2</v>
          </cell>
          <cell r="I262" t="str">
            <v>FL</v>
          </cell>
          <cell r="J262" t="str">
            <v>THYOLO</v>
          </cell>
          <cell r="K262">
            <v>9</v>
          </cell>
        </row>
        <row r="263">
          <cell r="A263" t="str">
            <v>RS 770</v>
          </cell>
          <cell r="B263">
            <v>592</v>
          </cell>
          <cell r="C263" t="str">
            <v>S</v>
          </cell>
          <cell r="D263" t="str">
            <v>F</v>
          </cell>
          <cell r="E263" t="str">
            <v>Chidzunga - Changalo</v>
          </cell>
          <cell r="F263" t="str">
            <v>T418</v>
          </cell>
          <cell r="G263">
            <v>2</v>
          </cell>
          <cell r="H263">
            <v>4.4000000000000004</v>
          </cell>
          <cell r="I263" t="str">
            <v>R</v>
          </cell>
          <cell r="J263" t="str">
            <v>THYOLO</v>
          </cell>
          <cell r="K263">
            <v>9</v>
          </cell>
        </row>
        <row r="264">
          <cell r="A264" t="str">
            <v>RS 768</v>
          </cell>
          <cell r="B264">
            <v>590</v>
          </cell>
          <cell r="C264" t="str">
            <v>S</v>
          </cell>
          <cell r="D264" t="str">
            <v>F</v>
          </cell>
          <cell r="E264" t="str">
            <v>Changalo - Masenjere</v>
          </cell>
          <cell r="F264" t="str">
            <v>T418</v>
          </cell>
          <cell r="G264">
            <v>3</v>
          </cell>
          <cell r="H264">
            <v>6.7</v>
          </cell>
          <cell r="I264" t="str">
            <v>R</v>
          </cell>
          <cell r="J264" t="str">
            <v>THYOLO</v>
          </cell>
          <cell r="K264">
            <v>9</v>
          </cell>
        </row>
        <row r="265">
          <cell r="A265" t="str">
            <v>RS 424</v>
          </cell>
          <cell r="B265">
            <v>246</v>
          </cell>
          <cell r="C265" t="str">
            <v>S</v>
          </cell>
          <cell r="D265" t="str">
            <v>F</v>
          </cell>
          <cell r="E265" t="str">
            <v>Thuchira River - Chonde</v>
          </cell>
          <cell r="F265" t="str">
            <v>T419</v>
          </cell>
          <cell r="G265">
            <v>1</v>
          </cell>
          <cell r="H265">
            <v>3.1</v>
          </cell>
          <cell r="I265" t="str">
            <v>FL</v>
          </cell>
          <cell r="J265" t="str">
            <v>MULANJE</v>
          </cell>
          <cell r="K265">
            <v>9</v>
          </cell>
          <cell r="L265" t="str">
            <v>Changed designation from S149 to T419</v>
          </cell>
        </row>
        <row r="266">
          <cell r="A266" t="str">
            <v>RS 775</v>
          </cell>
          <cell r="B266">
            <v>597</v>
          </cell>
          <cell r="C266" t="str">
            <v>S</v>
          </cell>
          <cell r="D266" t="str">
            <v>F</v>
          </cell>
          <cell r="E266" t="str">
            <v>Luchenza - Kumadzi</v>
          </cell>
          <cell r="F266" t="str">
            <v>T420</v>
          </cell>
          <cell r="G266">
            <v>1</v>
          </cell>
          <cell r="H266">
            <v>18.7</v>
          </cell>
          <cell r="I266" t="str">
            <v>R</v>
          </cell>
          <cell r="J266" t="str">
            <v>THYOLO</v>
          </cell>
          <cell r="K266">
            <v>9</v>
          </cell>
        </row>
        <row r="267">
          <cell r="A267" t="str">
            <v>RS 772</v>
          </cell>
          <cell r="B267">
            <v>594</v>
          </cell>
          <cell r="C267" t="str">
            <v>S</v>
          </cell>
          <cell r="D267" t="str">
            <v>F</v>
          </cell>
          <cell r="E267" t="str">
            <v>Kumadzi - Sandama</v>
          </cell>
          <cell r="F267" t="str">
            <v>T420</v>
          </cell>
          <cell r="G267">
            <v>2</v>
          </cell>
          <cell r="H267">
            <v>17.3</v>
          </cell>
          <cell r="I267" t="str">
            <v>H</v>
          </cell>
          <cell r="J267" t="str">
            <v>THYOLO</v>
          </cell>
          <cell r="K267">
            <v>9</v>
          </cell>
        </row>
        <row r="268">
          <cell r="A268" t="str">
            <v>RS 773</v>
          </cell>
          <cell r="B268">
            <v>595</v>
          </cell>
          <cell r="C268" t="str">
            <v>S</v>
          </cell>
          <cell r="D268" t="str">
            <v>F</v>
          </cell>
          <cell r="E268" t="str">
            <v>Sandama - Mtepera</v>
          </cell>
          <cell r="F268" t="str">
            <v>T420</v>
          </cell>
          <cell r="G268">
            <v>3</v>
          </cell>
          <cell r="H268">
            <v>8.4</v>
          </cell>
          <cell r="I268" t="str">
            <v>FL</v>
          </cell>
          <cell r="J268" t="str">
            <v>THYOLO</v>
          </cell>
          <cell r="K268">
            <v>9</v>
          </cell>
        </row>
        <row r="269">
          <cell r="A269" t="str">
            <v>RS 774</v>
          </cell>
          <cell r="B269">
            <v>596</v>
          </cell>
          <cell r="C269" t="str">
            <v>S</v>
          </cell>
          <cell r="D269" t="str">
            <v>F</v>
          </cell>
          <cell r="E269" t="str">
            <v>Mtepera - Kolopwa</v>
          </cell>
          <cell r="F269" t="str">
            <v>T420</v>
          </cell>
          <cell r="G269">
            <v>4</v>
          </cell>
          <cell r="H269">
            <v>6.7</v>
          </cell>
          <cell r="I269" t="str">
            <v>H</v>
          </cell>
          <cell r="J269" t="str">
            <v>THYOLO</v>
          </cell>
          <cell r="K269">
            <v>9</v>
          </cell>
        </row>
        <row r="270">
          <cell r="A270" t="str">
            <v>RS 435</v>
          </cell>
          <cell r="B270">
            <v>257</v>
          </cell>
          <cell r="C270" t="str">
            <v>S</v>
          </cell>
          <cell r="D270" t="str">
            <v>F</v>
          </cell>
          <cell r="E270" t="str">
            <v>Kolopwa - Chinzama</v>
          </cell>
          <cell r="F270" t="str">
            <v>T420</v>
          </cell>
          <cell r="G270">
            <v>5</v>
          </cell>
          <cell r="H270">
            <v>5.8</v>
          </cell>
          <cell r="I270" t="str">
            <v>H</v>
          </cell>
          <cell r="J270" t="str">
            <v>THYOLO</v>
          </cell>
          <cell r="K270">
            <v>9</v>
          </cell>
          <cell r="L270" t="str">
            <v>Changed, S151 to T420</v>
          </cell>
        </row>
        <row r="271">
          <cell r="A271" t="str">
            <v>RS 776</v>
          </cell>
          <cell r="B271">
            <v>598</v>
          </cell>
          <cell r="C271" t="str">
            <v>S</v>
          </cell>
          <cell r="D271" t="str">
            <v>F</v>
          </cell>
          <cell r="E271" t="str">
            <v>Msikawanjala - Simbatiyawo</v>
          </cell>
          <cell r="F271" t="str">
            <v>T421</v>
          </cell>
          <cell r="G271">
            <v>1</v>
          </cell>
          <cell r="H271">
            <v>4.5999999999999996</v>
          </cell>
          <cell r="I271" t="str">
            <v>FL</v>
          </cell>
          <cell r="J271" t="str">
            <v>MULANJE</v>
          </cell>
          <cell r="K271">
            <v>9</v>
          </cell>
        </row>
        <row r="272">
          <cell r="A272" t="str">
            <v>RS 777</v>
          </cell>
          <cell r="B272">
            <v>599</v>
          </cell>
          <cell r="C272" t="str">
            <v>S</v>
          </cell>
          <cell r="D272" t="str">
            <v>F</v>
          </cell>
          <cell r="E272" t="str">
            <v>Simbatiyawo - Khombezi River</v>
          </cell>
          <cell r="F272" t="str">
            <v>T421</v>
          </cell>
          <cell r="G272">
            <v>2</v>
          </cell>
          <cell r="H272">
            <v>2.9</v>
          </cell>
          <cell r="I272" t="str">
            <v>FL</v>
          </cell>
          <cell r="J272" t="str">
            <v>MULANJE</v>
          </cell>
          <cell r="K272">
            <v>9</v>
          </cell>
        </row>
        <row r="273">
          <cell r="A273" t="str">
            <v>RS 778</v>
          </cell>
          <cell r="B273">
            <v>600</v>
          </cell>
          <cell r="C273" t="str">
            <v>S</v>
          </cell>
          <cell r="D273" t="str">
            <v>F</v>
          </cell>
          <cell r="E273" t="str">
            <v>Khombezi River - Mitombozi</v>
          </cell>
          <cell r="F273" t="str">
            <v>T421</v>
          </cell>
          <cell r="G273">
            <v>3</v>
          </cell>
          <cell r="H273">
            <v>12</v>
          </cell>
          <cell r="I273" t="str">
            <v>FL</v>
          </cell>
          <cell r="J273" t="str">
            <v>MULANJE</v>
          </cell>
          <cell r="K273">
            <v>9</v>
          </cell>
        </row>
        <row r="274">
          <cell r="A274" t="str">
            <v>RS 779</v>
          </cell>
          <cell r="B274">
            <v>601</v>
          </cell>
          <cell r="C274" t="str">
            <v>S</v>
          </cell>
          <cell r="D274" t="str">
            <v>F</v>
          </cell>
          <cell r="E274" t="str">
            <v>Malambi - Siyama</v>
          </cell>
          <cell r="F274" t="str">
            <v>T422</v>
          </cell>
          <cell r="G274">
            <v>1</v>
          </cell>
          <cell r="H274">
            <v>7.6</v>
          </cell>
          <cell r="I274" t="str">
            <v>FL</v>
          </cell>
          <cell r="J274" t="str">
            <v>MULANJE</v>
          </cell>
          <cell r="K274">
            <v>9</v>
          </cell>
        </row>
        <row r="275">
          <cell r="A275" t="str">
            <v>RS 783</v>
          </cell>
          <cell r="B275">
            <v>605</v>
          </cell>
          <cell r="C275" t="str">
            <v>S</v>
          </cell>
          <cell r="D275" t="str">
            <v>F</v>
          </cell>
          <cell r="E275" t="str">
            <v>Lengwe T.O. - Tomali</v>
          </cell>
          <cell r="F275" t="str">
            <v>T423</v>
          </cell>
          <cell r="G275">
            <v>1</v>
          </cell>
          <cell r="H275">
            <v>9.8000000000000007</v>
          </cell>
          <cell r="I275" t="str">
            <v>FL</v>
          </cell>
          <cell r="J275" t="str">
            <v>CHIKWAWA</v>
          </cell>
          <cell r="K275">
            <v>9</v>
          </cell>
        </row>
        <row r="276">
          <cell r="A276" t="str">
            <v>RS 780</v>
          </cell>
          <cell r="B276">
            <v>602</v>
          </cell>
          <cell r="C276" t="str">
            <v>S</v>
          </cell>
          <cell r="D276" t="str">
            <v>F</v>
          </cell>
          <cell r="E276" t="str">
            <v>Tomali -  Mbuzi</v>
          </cell>
          <cell r="F276" t="str">
            <v>T423</v>
          </cell>
          <cell r="G276">
            <v>2</v>
          </cell>
          <cell r="H276">
            <v>15.9</v>
          </cell>
          <cell r="I276" t="str">
            <v>R</v>
          </cell>
          <cell r="J276" t="str">
            <v>CHIKWAWA</v>
          </cell>
          <cell r="K276">
            <v>9</v>
          </cell>
          <cell r="L276" t="str">
            <v>Changed designation from T422 to T423</v>
          </cell>
        </row>
        <row r="277">
          <cell r="A277" t="str">
            <v>RS 781</v>
          </cell>
          <cell r="B277">
            <v>603</v>
          </cell>
          <cell r="C277" t="str">
            <v>S</v>
          </cell>
          <cell r="D277" t="str">
            <v>F</v>
          </cell>
          <cell r="E277" t="str">
            <v>Mbuzi - Njirang'ombe River</v>
          </cell>
          <cell r="F277" t="str">
            <v>T423</v>
          </cell>
          <cell r="G277">
            <v>3</v>
          </cell>
          <cell r="H277">
            <v>15.8</v>
          </cell>
          <cell r="I277" t="str">
            <v>FL</v>
          </cell>
          <cell r="J277" t="str">
            <v>CHIKWAWA</v>
          </cell>
          <cell r="K277">
            <v>9</v>
          </cell>
        </row>
        <row r="278">
          <cell r="A278" t="str">
            <v>RS 782</v>
          </cell>
          <cell r="B278">
            <v>604</v>
          </cell>
          <cell r="C278" t="str">
            <v>S</v>
          </cell>
          <cell r="D278" t="str">
            <v>F</v>
          </cell>
          <cell r="E278" t="str">
            <v>Njirang'ombe River - Gama</v>
          </cell>
          <cell r="F278" t="str">
            <v>T423</v>
          </cell>
          <cell r="G278">
            <v>4</v>
          </cell>
          <cell r="H278">
            <v>21.1</v>
          </cell>
          <cell r="I278" t="str">
            <v>FL</v>
          </cell>
          <cell r="J278" t="str">
            <v>CHIKWAWA</v>
          </cell>
          <cell r="K278">
            <v>10</v>
          </cell>
        </row>
        <row r="279">
          <cell r="A279" t="str">
            <v>RS 789</v>
          </cell>
          <cell r="B279">
            <v>611</v>
          </cell>
          <cell r="C279" t="str">
            <v>S</v>
          </cell>
          <cell r="D279" t="str">
            <v>F</v>
          </cell>
          <cell r="E279" t="str">
            <v>Goma - Namikalango River</v>
          </cell>
          <cell r="F279" t="str">
            <v>T424</v>
          </cell>
          <cell r="G279">
            <v>1</v>
          </cell>
          <cell r="H279">
            <v>7.9</v>
          </cell>
          <cell r="I279" t="str">
            <v>R</v>
          </cell>
          <cell r="J279" t="str">
            <v>NSANJE</v>
          </cell>
          <cell r="K279">
            <v>10</v>
          </cell>
          <cell r="L279" t="str">
            <v>Changed designation from T424 to T425</v>
          </cell>
        </row>
        <row r="280">
          <cell r="A280" t="str">
            <v>RS 785</v>
          </cell>
          <cell r="B280">
            <v>607</v>
          </cell>
          <cell r="C280" t="str">
            <v>S</v>
          </cell>
          <cell r="D280" t="str">
            <v>F</v>
          </cell>
          <cell r="E280" t="str">
            <v>Namikalango River - Ngabu</v>
          </cell>
          <cell r="F280" t="str">
            <v>T424</v>
          </cell>
          <cell r="G280">
            <v>2</v>
          </cell>
          <cell r="H280">
            <v>7.1</v>
          </cell>
          <cell r="I280" t="str">
            <v>FL</v>
          </cell>
          <cell r="J280" t="str">
            <v>CHIKWAWA</v>
          </cell>
          <cell r="K280">
            <v>10</v>
          </cell>
        </row>
        <row r="281">
          <cell r="A281" t="str">
            <v>RS 786</v>
          </cell>
          <cell r="B281">
            <v>608</v>
          </cell>
          <cell r="C281" t="str">
            <v>S</v>
          </cell>
          <cell r="D281" t="str">
            <v>F</v>
          </cell>
          <cell r="E281" t="str">
            <v>Ngabu - Ngabu roundabout</v>
          </cell>
          <cell r="F281" t="str">
            <v>T424</v>
          </cell>
          <cell r="G281">
            <v>3</v>
          </cell>
          <cell r="H281">
            <v>5.5</v>
          </cell>
          <cell r="I281" t="str">
            <v>FL</v>
          </cell>
          <cell r="J281" t="str">
            <v>CHIKWAWA</v>
          </cell>
          <cell r="K281">
            <v>10</v>
          </cell>
        </row>
        <row r="282">
          <cell r="A282" t="str">
            <v>RS 784</v>
          </cell>
          <cell r="B282">
            <v>606</v>
          </cell>
          <cell r="C282" t="str">
            <v>S</v>
          </cell>
          <cell r="D282" t="str">
            <v>F</v>
          </cell>
          <cell r="E282" t="str">
            <v>Ngabu roundabout - Saopa</v>
          </cell>
          <cell r="F282" t="str">
            <v>T424</v>
          </cell>
          <cell r="G282">
            <v>4</v>
          </cell>
          <cell r="H282">
            <v>6.9</v>
          </cell>
          <cell r="I282" t="str">
            <v>FL</v>
          </cell>
          <cell r="J282" t="str">
            <v>CHIKWAWA</v>
          </cell>
          <cell r="K282">
            <v>10</v>
          </cell>
        </row>
        <row r="283">
          <cell r="A283" t="str">
            <v>RS 787</v>
          </cell>
          <cell r="B283">
            <v>609</v>
          </cell>
          <cell r="C283" t="str">
            <v>S</v>
          </cell>
          <cell r="D283" t="str">
            <v>F</v>
          </cell>
          <cell r="E283" t="str">
            <v>Saopa - Mozambique boundary</v>
          </cell>
          <cell r="F283" t="str">
            <v>T424</v>
          </cell>
          <cell r="G283">
            <v>5</v>
          </cell>
          <cell r="H283">
            <v>9</v>
          </cell>
          <cell r="I283" t="str">
            <v>FL</v>
          </cell>
          <cell r="J283" t="str">
            <v>CHIKWAWA</v>
          </cell>
          <cell r="K283">
            <v>10</v>
          </cell>
        </row>
        <row r="284">
          <cell r="A284" t="str">
            <v>RS 788</v>
          </cell>
          <cell r="B284">
            <v>610</v>
          </cell>
          <cell r="C284" t="str">
            <v>S</v>
          </cell>
          <cell r="D284" t="str">
            <v>F</v>
          </cell>
          <cell r="E284" t="str">
            <v>Lundu - Mbewu House</v>
          </cell>
          <cell r="F284" t="str">
            <v>T425</v>
          </cell>
          <cell r="G284">
            <v>1</v>
          </cell>
          <cell r="H284">
            <v>19.600000000000001</v>
          </cell>
          <cell r="I284" t="str">
            <v>FL</v>
          </cell>
          <cell r="J284" t="str">
            <v>NSANJE</v>
          </cell>
          <cell r="K284">
            <v>10</v>
          </cell>
        </row>
        <row r="285">
          <cell r="A285" t="str">
            <v>RS 791</v>
          </cell>
          <cell r="B285">
            <v>613</v>
          </cell>
          <cell r="C285" t="str">
            <v>S</v>
          </cell>
          <cell r="D285" t="str">
            <v>F</v>
          </cell>
          <cell r="E285" t="str">
            <v>Marka - Dundu river</v>
          </cell>
          <cell r="F285" t="str">
            <v>T426</v>
          </cell>
          <cell r="G285">
            <v>1</v>
          </cell>
          <cell r="H285">
            <v>10.9</v>
          </cell>
          <cell r="I285" t="str">
            <v>R</v>
          </cell>
          <cell r="J285" t="str">
            <v>NSANJE</v>
          </cell>
          <cell r="K285">
            <v>10</v>
          </cell>
        </row>
        <row r="286">
          <cell r="A286" t="str">
            <v>RS 792</v>
          </cell>
          <cell r="B286">
            <v>614</v>
          </cell>
          <cell r="C286" t="str">
            <v>S</v>
          </cell>
          <cell r="D286" t="str">
            <v>F</v>
          </cell>
          <cell r="E286" t="str">
            <v>Dundu River - Lulwe</v>
          </cell>
          <cell r="F286" t="str">
            <v>T426</v>
          </cell>
          <cell r="G286">
            <v>2</v>
          </cell>
          <cell r="H286">
            <v>6.7</v>
          </cell>
          <cell r="I286" t="str">
            <v>FL</v>
          </cell>
          <cell r="J286" t="str">
            <v>NSANJE</v>
          </cell>
          <cell r="K286">
            <v>10</v>
          </cell>
        </row>
        <row r="287">
          <cell r="A287" t="str">
            <v>RS 667</v>
          </cell>
          <cell r="B287">
            <v>489</v>
          </cell>
          <cell r="C287" t="str">
            <v>C</v>
          </cell>
          <cell r="D287" t="str">
            <v>F</v>
          </cell>
          <cell r="E287" t="str">
            <v>Area 25  - Kasengere/Ndodani - Junction T347</v>
          </cell>
          <cell r="F287" t="str">
            <v>UD</v>
          </cell>
          <cell r="G287">
            <v>1</v>
          </cell>
          <cell r="H287">
            <v>10</v>
          </cell>
          <cell r="I287" t="str">
            <v>R</v>
          </cell>
          <cell r="J287" t="str">
            <v>LILONGWE</v>
          </cell>
          <cell r="K287">
            <v>6</v>
          </cell>
        </row>
        <row r="288">
          <cell r="A288" t="str">
            <v>RS 467</v>
          </cell>
          <cell r="B288">
            <v>289</v>
          </cell>
          <cell r="C288" t="str">
            <v>N</v>
          </cell>
          <cell r="D288" t="str">
            <v>F</v>
          </cell>
          <cell r="E288" t="str">
            <v>Davide Kameme-Titi</v>
          </cell>
          <cell r="F288" t="str">
            <v>D001</v>
          </cell>
          <cell r="G288">
            <v>1</v>
          </cell>
          <cell r="H288">
            <v>14</v>
          </cell>
          <cell r="I288" t="str">
            <v>H</v>
          </cell>
          <cell r="J288" t="str">
            <v>CHITIPA</v>
          </cell>
          <cell r="K288">
            <v>1</v>
          </cell>
        </row>
        <row r="289">
          <cell r="A289" t="str">
            <v>RS 444</v>
          </cell>
          <cell r="B289">
            <v>266</v>
          </cell>
          <cell r="C289" t="str">
            <v>N</v>
          </cell>
          <cell r="D289" t="str">
            <v>F</v>
          </cell>
          <cell r="E289" t="str">
            <v>Fikolo Mkisi - Winston Kmeme</v>
          </cell>
          <cell r="F289" t="str">
            <v>T301</v>
          </cell>
          <cell r="G289">
            <v>1</v>
          </cell>
          <cell r="H289">
            <v>24.8</v>
          </cell>
          <cell r="I289">
            <v>1</v>
          </cell>
          <cell r="J289" t="str">
            <v>CHITIPA</v>
          </cell>
          <cell r="K289">
            <v>1</v>
          </cell>
          <cell r="L289" t="str">
            <v>Changed designation from T301 to D2</v>
          </cell>
        </row>
        <row r="290">
          <cell r="A290" t="str">
            <v>RS 469</v>
          </cell>
          <cell r="B290">
            <v>291</v>
          </cell>
          <cell r="C290" t="str">
            <v>N</v>
          </cell>
          <cell r="D290" t="str">
            <v>F</v>
          </cell>
          <cell r="E290" t="str">
            <v>Karonga Village - Fikolo Mkisi</v>
          </cell>
          <cell r="F290" t="str">
            <v>D003</v>
          </cell>
          <cell r="G290">
            <v>1</v>
          </cell>
          <cell r="H290">
            <v>32</v>
          </cell>
          <cell r="I290" t="str">
            <v>H</v>
          </cell>
          <cell r="J290" t="str">
            <v>CHITIPA</v>
          </cell>
          <cell r="K290">
            <v>1</v>
          </cell>
        </row>
        <row r="291">
          <cell r="A291" t="str">
            <v>RS 470</v>
          </cell>
          <cell r="B291">
            <v>292</v>
          </cell>
          <cell r="C291" t="str">
            <v>N</v>
          </cell>
          <cell r="D291" t="str">
            <v>F</v>
          </cell>
          <cell r="E291" t="str">
            <v>Fikolo Mkisi - Nkhangwa - junctionT301</v>
          </cell>
          <cell r="F291" t="str">
            <v>D003</v>
          </cell>
          <cell r="G291">
            <v>2</v>
          </cell>
          <cell r="H291">
            <v>11</v>
          </cell>
          <cell r="I291" t="str">
            <v>R</v>
          </cell>
          <cell r="J291" t="str">
            <v>CHITIPA</v>
          </cell>
          <cell r="K291">
            <v>1</v>
          </cell>
        </row>
        <row r="292">
          <cell r="A292" t="str">
            <v>RS 471</v>
          </cell>
          <cell r="B292">
            <v>293</v>
          </cell>
          <cell r="C292" t="str">
            <v>N</v>
          </cell>
          <cell r="D292" t="str">
            <v>F</v>
          </cell>
          <cell r="E292" t="str">
            <v>Nkhangwa - junction D008</v>
          </cell>
          <cell r="F292" t="str">
            <v>D006</v>
          </cell>
          <cell r="G292">
            <v>1</v>
          </cell>
          <cell r="H292">
            <v>9.5</v>
          </cell>
          <cell r="I292" t="str">
            <v>F</v>
          </cell>
          <cell r="J292" t="str">
            <v>CHITIPA</v>
          </cell>
          <cell r="K292">
            <v>1</v>
          </cell>
        </row>
        <row r="293">
          <cell r="A293" t="str">
            <v>RS 472</v>
          </cell>
          <cell r="B293">
            <v>294</v>
          </cell>
          <cell r="C293" t="str">
            <v>N</v>
          </cell>
          <cell r="D293" t="str">
            <v>F</v>
          </cell>
          <cell r="E293" t="str">
            <v>Junction D6 &amp; D8 - Junction D3</v>
          </cell>
          <cell r="F293" t="str">
            <v>D007</v>
          </cell>
          <cell r="G293">
            <v>1</v>
          </cell>
          <cell r="H293">
            <v>8.6999999999999993</v>
          </cell>
          <cell r="I293" t="str">
            <v>R</v>
          </cell>
          <cell r="J293" t="str">
            <v>CHITIPA</v>
          </cell>
          <cell r="K293">
            <v>1</v>
          </cell>
        </row>
        <row r="294">
          <cell r="A294" t="str">
            <v>RS 473</v>
          </cell>
          <cell r="B294">
            <v>295</v>
          </cell>
          <cell r="C294" t="str">
            <v>N</v>
          </cell>
          <cell r="D294" t="str">
            <v>F</v>
          </cell>
          <cell r="E294" t="str">
            <v>Chitipa - Junction D6 &amp; D7</v>
          </cell>
          <cell r="F294" t="str">
            <v>D008</v>
          </cell>
          <cell r="G294">
            <v>1</v>
          </cell>
          <cell r="H294">
            <v>8.5</v>
          </cell>
          <cell r="I294" t="str">
            <v>F</v>
          </cell>
          <cell r="J294" t="str">
            <v>CHITIPA</v>
          </cell>
          <cell r="K294">
            <v>1</v>
          </cell>
        </row>
        <row r="295">
          <cell r="A295" t="str">
            <v>RS 474</v>
          </cell>
          <cell r="B295">
            <v>296</v>
          </cell>
          <cell r="C295" t="str">
            <v>N</v>
          </cell>
          <cell r="D295" t="str">
            <v>F</v>
          </cell>
          <cell r="E295" t="str">
            <v>junction M26 - S.E. Chinunkha</v>
          </cell>
          <cell r="F295" t="str">
            <v>D009</v>
          </cell>
          <cell r="G295">
            <v>1</v>
          </cell>
          <cell r="H295">
            <v>10.5</v>
          </cell>
          <cell r="I295" t="str">
            <v>H</v>
          </cell>
          <cell r="J295" t="str">
            <v>CHITIPA</v>
          </cell>
          <cell r="K295">
            <v>1</v>
          </cell>
        </row>
        <row r="296">
          <cell r="A296" t="str">
            <v>RS 475</v>
          </cell>
          <cell r="B296">
            <v>297</v>
          </cell>
          <cell r="C296" t="str">
            <v>N</v>
          </cell>
          <cell r="D296" t="str">
            <v>F</v>
          </cell>
          <cell r="E296" t="str">
            <v>Misuku South - Tanzania Border</v>
          </cell>
          <cell r="F296" t="str">
            <v>D010</v>
          </cell>
          <cell r="G296">
            <v>1</v>
          </cell>
          <cell r="H296">
            <v>11.1</v>
          </cell>
          <cell r="I296" t="str">
            <v>H</v>
          </cell>
          <cell r="J296" t="str">
            <v>CHITIPA</v>
          </cell>
          <cell r="K296">
            <v>1</v>
          </cell>
        </row>
        <row r="297">
          <cell r="A297" t="str">
            <v>RS 476</v>
          </cell>
          <cell r="B297">
            <v>298</v>
          </cell>
          <cell r="C297" t="str">
            <v>N</v>
          </cell>
          <cell r="D297" t="str">
            <v>F</v>
          </cell>
          <cell r="E297" t="str">
            <v>Sokora - Misuku</v>
          </cell>
          <cell r="F297" t="str">
            <v>D011</v>
          </cell>
          <cell r="G297">
            <v>1</v>
          </cell>
          <cell r="H297">
            <v>5.0999999999999996</v>
          </cell>
          <cell r="I297" t="str">
            <v>H</v>
          </cell>
          <cell r="J297" t="str">
            <v>CHITIPA</v>
          </cell>
          <cell r="K297">
            <v>1</v>
          </cell>
        </row>
        <row r="298">
          <cell r="A298" t="str">
            <v>RS 477</v>
          </cell>
          <cell r="B298">
            <v>299</v>
          </cell>
          <cell r="C298" t="str">
            <v>N</v>
          </cell>
          <cell r="D298" t="str">
            <v>F</v>
          </cell>
          <cell r="E298" t="str">
            <v>Mwakalomba - Songwe River</v>
          </cell>
          <cell r="F298" t="str">
            <v>D015</v>
          </cell>
          <cell r="G298">
            <v>1</v>
          </cell>
          <cell r="H298">
            <v>15.3</v>
          </cell>
          <cell r="I298" t="str">
            <v>H</v>
          </cell>
          <cell r="J298" t="str">
            <v>KARONGA</v>
          </cell>
          <cell r="K298">
            <v>1</v>
          </cell>
        </row>
        <row r="299">
          <cell r="A299" t="str">
            <v>RS 478</v>
          </cell>
          <cell r="B299">
            <v>300</v>
          </cell>
          <cell r="C299" t="str">
            <v>N</v>
          </cell>
          <cell r="D299" t="str">
            <v>F</v>
          </cell>
          <cell r="E299" t="str">
            <v>Kakoma - West of M1</v>
          </cell>
          <cell r="F299" t="str">
            <v>D020</v>
          </cell>
          <cell r="G299">
            <v>1</v>
          </cell>
          <cell r="H299">
            <v>11</v>
          </cell>
          <cell r="I299" t="str">
            <v>F</v>
          </cell>
          <cell r="J299" t="str">
            <v>KARONGA</v>
          </cell>
          <cell r="K299">
            <v>1</v>
          </cell>
        </row>
        <row r="300">
          <cell r="A300" t="str">
            <v>RS 479</v>
          </cell>
          <cell r="B300">
            <v>301</v>
          </cell>
          <cell r="C300" t="str">
            <v>N</v>
          </cell>
          <cell r="D300" t="str">
            <v>F</v>
          </cell>
          <cell r="E300" t="str">
            <v>Usaka loop - junction M1</v>
          </cell>
          <cell r="F300" t="str">
            <v>D021</v>
          </cell>
          <cell r="G300">
            <v>1</v>
          </cell>
          <cell r="H300">
            <v>17.5</v>
          </cell>
          <cell r="I300" t="str">
            <v>H</v>
          </cell>
          <cell r="J300" t="str">
            <v>KARONGA</v>
          </cell>
          <cell r="K300">
            <v>1</v>
          </cell>
        </row>
        <row r="301">
          <cell r="A301" t="str">
            <v>RS 480</v>
          </cell>
          <cell r="B301">
            <v>302</v>
          </cell>
          <cell r="C301" t="str">
            <v>N</v>
          </cell>
          <cell r="D301" t="str">
            <v>F</v>
          </cell>
          <cell r="E301" t="str">
            <v>Mwandwa - Mwandwa South</v>
          </cell>
          <cell r="F301" t="str">
            <v>D022</v>
          </cell>
          <cell r="G301">
            <v>1</v>
          </cell>
          <cell r="H301">
            <v>6.5</v>
          </cell>
          <cell r="I301" t="str">
            <v>F</v>
          </cell>
          <cell r="J301" t="str">
            <v>KARONGA</v>
          </cell>
          <cell r="K301">
            <v>1</v>
          </cell>
        </row>
        <row r="302">
          <cell r="A302" t="str">
            <v>RS 481</v>
          </cell>
          <cell r="B302">
            <v>303</v>
          </cell>
          <cell r="C302" t="str">
            <v>N</v>
          </cell>
          <cell r="D302" t="str">
            <v>F</v>
          </cell>
          <cell r="E302" t="str">
            <v>Mlali - Mwambelo Village</v>
          </cell>
          <cell r="F302" t="str">
            <v>D023</v>
          </cell>
          <cell r="G302">
            <v>1</v>
          </cell>
          <cell r="H302">
            <v>2.5</v>
          </cell>
          <cell r="I302" t="str">
            <v>F</v>
          </cell>
          <cell r="J302" t="str">
            <v>KARONGA</v>
          </cell>
          <cell r="K302">
            <v>2</v>
          </cell>
        </row>
        <row r="303">
          <cell r="A303" t="str">
            <v>RS 482</v>
          </cell>
          <cell r="B303">
            <v>304</v>
          </cell>
          <cell r="C303" t="str">
            <v>N</v>
          </cell>
          <cell r="D303" t="str">
            <v>F</v>
          </cell>
          <cell r="E303" t="str">
            <v>Nyungwe - Thawilo</v>
          </cell>
          <cell r="F303" t="str">
            <v>D024</v>
          </cell>
          <cell r="G303">
            <v>1</v>
          </cell>
          <cell r="H303">
            <v>6.1</v>
          </cell>
          <cell r="I303" t="str">
            <v>F</v>
          </cell>
          <cell r="J303" t="str">
            <v>KARONGA</v>
          </cell>
          <cell r="K303">
            <v>2</v>
          </cell>
        </row>
        <row r="304">
          <cell r="A304" t="str">
            <v>RS 483</v>
          </cell>
          <cell r="B304">
            <v>305</v>
          </cell>
          <cell r="C304" t="str">
            <v>N</v>
          </cell>
          <cell r="D304" t="str">
            <v>F</v>
          </cell>
          <cell r="E304" t="str">
            <v>Wovwe - Wovwe Scheme</v>
          </cell>
          <cell r="F304" t="str">
            <v>D025</v>
          </cell>
          <cell r="G304">
            <v>1</v>
          </cell>
          <cell r="H304">
            <v>2.5</v>
          </cell>
          <cell r="I304" t="str">
            <v>F</v>
          </cell>
          <cell r="J304" t="str">
            <v>KARONGA</v>
          </cell>
          <cell r="K304">
            <v>2</v>
          </cell>
        </row>
        <row r="305">
          <cell r="A305" t="str">
            <v>RS 484</v>
          </cell>
          <cell r="B305">
            <v>306</v>
          </cell>
          <cell r="C305" t="str">
            <v>N</v>
          </cell>
          <cell r="D305" t="str">
            <v>F</v>
          </cell>
          <cell r="E305" t="str">
            <v>Hara - Bundi</v>
          </cell>
          <cell r="F305" t="str">
            <v>D026</v>
          </cell>
          <cell r="G305">
            <v>1</v>
          </cell>
          <cell r="H305">
            <v>2.6</v>
          </cell>
          <cell r="I305" t="str">
            <v>F</v>
          </cell>
          <cell r="J305" t="str">
            <v>KARONGA</v>
          </cell>
          <cell r="K305">
            <v>2</v>
          </cell>
        </row>
        <row r="306">
          <cell r="A306" t="str">
            <v>RS 485</v>
          </cell>
          <cell r="B306">
            <v>307</v>
          </cell>
          <cell r="C306" t="str">
            <v>N</v>
          </cell>
          <cell r="D306" t="str">
            <v>F</v>
          </cell>
          <cell r="E306" t="str">
            <v>Lura - Mchenga</v>
          </cell>
          <cell r="F306" t="str">
            <v>D030</v>
          </cell>
          <cell r="G306">
            <v>1</v>
          </cell>
          <cell r="H306">
            <v>11.2</v>
          </cell>
          <cell r="I306" t="str">
            <v>R</v>
          </cell>
          <cell r="J306" t="str">
            <v>RUMPHI</v>
          </cell>
          <cell r="K306">
            <v>2</v>
          </cell>
        </row>
        <row r="307">
          <cell r="A307" t="str">
            <v>RS 486</v>
          </cell>
          <cell r="B307">
            <v>308</v>
          </cell>
          <cell r="C307" t="str">
            <v>N</v>
          </cell>
          <cell r="D307" t="str">
            <v>F</v>
          </cell>
          <cell r="E307" t="str">
            <v>South Lura - West T305</v>
          </cell>
          <cell r="F307" t="str">
            <v>D031</v>
          </cell>
          <cell r="G307">
            <v>1</v>
          </cell>
          <cell r="H307">
            <v>3.1</v>
          </cell>
          <cell r="I307" t="str">
            <v>R</v>
          </cell>
          <cell r="J307" t="str">
            <v>RUMPHI</v>
          </cell>
          <cell r="K307">
            <v>2</v>
          </cell>
        </row>
        <row r="308">
          <cell r="A308" t="str">
            <v>RS 487</v>
          </cell>
          <cell r="B308">
            <v>309</v>
          </cell>
          <cell r="C308" t="str">
            <v>N</v>
          </cell>
          <cell r="D308" t="str">
            <v>F</v>
          </cell>
          <cell r="E308" t="str">
            <v>Hewe - Chisimuka</v>
          </cell>
          <cell r="F308" t="str">
            <v>D032</v>
          </cell>
          <cell r="G308">
            <v>1</v>
          </cell>
          <cell r="H308">
            <v>7.1</v>
          </cell>
          <cell r="I308" t="str">
            <v>R</v>
          </cell>
          <cell r="J308" t="str">
            <v>RUMPHI</v>
          </cell>
          <cell r="K308">
            <v>2</v>
          </cell>
        </row>
        <row r="309">
          <cell r="A309" t="str">
            <v>RS 488</v>
          </cell>
          <cell r="B309">
            <v>310</v>
          </cell>
          <cell r="C309" t="str">
            <v>N</v>
          </cell>
          <cell r="D309" t="str">
            <v>F</v>
          </cell>
          <cell r="E309" t="str">
            <v>Katowo - South West Katowo</v>
          </cell>
          <cell r="F309" t="str">
            <v>D033</v>
          </cell>
          <cell r="G309">
            <v>1</v>
          </cell>
          <cell r="H309">
            <v>6.5</v>
          </cell>
          <cell r="I309" t="str">
            <v>R</v>
          </cell>
          <cell r="J309" t="str">
            <v>RUMPHI</v>
          </cell>
          <cell r="K309">
            <v>2</v>
          </cell>
        </row>
        <row r="310">
          <cell r="A310" t="str">
            <v>RS 489</v>
          </cell>
          <cell r="B310">
            <v>311</v>
          </cell>
          <cell r="C310" t="str">
            <v>N</v>
          </cell>
          <cell r="D310" t="str">
            <v>F</v>
          </cell>
          <cell r="E310" t="str">
            <v>Katowo - East Katowo</v>
          </cell>
          <cell r="F310" t="str">
            <v>D034</v>
          </cell>
          <cell r="G310">
            <v>1</v>
          </cell>
          <cell r="H310">
            <v>2.8</v>
          </cell>
          <cell r="I310" t="str">
            <v>R</v>
          </cell>
          <cell r="J310" t="str">
            <v>RUMPHI</v>
          </cell>
          <cell r="K310">
            <v>2</v>
          </cell>
        </row>
        <row r="311">
          <cell r="A311" t="str">
            <v>RS 490</v>
          </cell>
          <cell r="B311">
            <v>312</v>
          </cell>
          <cell r="C311" t="str">
            <v>N</v>
          </cell>
          <cell r="D311" t="str">
            <v>F</v>
          </cell>
          <cell r="E311" t="str">
            <v>South Katowo - West S104</v>
          </cell>
          <cell r="F311" t="str">
            <v>D035</v>
          </cell>
          <cell r="G311">
            <v>1</v>
          </cell>
          <cell r="H311">
            <v>7.2</v>
          </cell>
          <cell r="I311" t="str">
            <v>F</v>
          </cell>
          <cell r="J311" t="str">
            <v>MZIMBA</v>
          </cell>
          <cell r="K311">
            <v>3</v>
          </cell>
        </row>
        <row r="312">
          <cell r="A312" t="str">
            <v>RS 491</v>
          </cell>
          <cell r="B312">
            <v>313</v>
          </cell>
          <cell r="C312" t="str">
            <v>N</v>
          </cell>
          <cell r="D312" t="str">
            <v>F</v>
          </cell>
          <cell r="E312" t="str">
            <v>South East Bembe - Chikwawa East</v>
          </cell>
          <cell r="F312" t="str">
            <v>D036</v>
          </cell>
          <cell r="G312">
            <v>1</v>
          </cell>
          <cell r="H312">
            <v>13.4</v>
          </cell>
          <cell r="I312" t="str">
            <v>F</v>
          </cell>
          <cell r="J312" t="str">
            <v>RUMPHI</v>
          </cell>
          <cell r="K312">
            <v>3</v>
          </cell>
        </row>
        <row r="313">
          <cell r="A313" t="str">
            <v>RS 492</v>
          </cell>
          <cell r="B313">
            <v>314</v>
          </cell>
          <cell r="C313" t="str">
            <v>N</v>
          </cell>
          <cell r="D313" t="str">
            <v>F</v>
          </cell>
          <cell r="E313" t="str">
            <v>North Bolero - Junction M9</v>
          </cell>
          <cell r="F313" t="str">
            <v>D037</v>
          </cell>
          <cell r="G313">
            <v>1</v>
          </cell>
          <cell r="H313">
            <v>12.2</v>
          </cell>
          <cell r="I313" t="str">
            <v>R</v>
          </cell>
          <cell r="J313" t="str">
            <v>RUMPHI</v>
          </cell>
          <cell r="K313">
            <v>3</v>
          </cell>
        </row>
        <row r="314">
          <cell r="A314" t="str">
            <v>RS 493</v>
          </cell>
          <cell r="B314">
            <v>315</v>
          </cell>
          <cell r="C314" t="str">
            <v>N</v>
          </cell>
          <cell r="D314" t="str">
            <v>F</v>
          </cell>
          <cell r="E314" t="str">
            <v>North West Bolero - North East Bolero</v>
          </cell>
          <cell r="F314" t="str">
            <v>D038</v>
          </cell>
          <cell r="G314">
            <v>1</v>
          </cell>
          <cell r="H314">
            <v>9.8000000000000007</v>
          </cell>
          <cell r="I314" t="str">
            <v>F</v>
          </cell>
          <cell r="J314" t="str">
            <v>RUMPHI</v>
          </cell>
          <cell r="K314">
            <v>3</v>
          </cell>
        </row>
        <row r="315">
          <cell r="A315" t="str">
            <v>RS 494</v>
          </cell>
          <cell r="B315">
            <v>316</v>
          </cell>
          <cell r="C315" t="str">
            <v>N</v>
          </cell>
          <cell r="D315" t="str">
            <v>F</v>
          </cell>
          <cell r="E315" t="str">
            <v>Kawalazi - Junction M5</v>
          </cell>
          <cell r="F315" t="str">
            <v>D044</v>
          </cell>
          <cell r="G315">
            <v>1</v>
          </cell>
          <cell r="H315">
            <v>16.399999999999999</v>
          </cell>
          <cell r="I315" t="str">
            <v>F</v>
          </cell>
          <cell r="J315" t="str">
            <v>NKHATA BAY</v>
          </cell>
          <cell r="K315">
            <v>3</v>
          </cell>
        </row>
        <row r="316">
          <cell r="A316" t="str">
            <v>RS 495</v>
          </cell>
          <cell r="B316">
            <v>317</v>
          </cell>
          <cell r="C316" t="str">
            <v>N</v>
          </cell>
          <cell r="D316" t="str">
            <v>F</v>
          </cell>
          <cell r="E316" t="str">
            <v>Chintheche - Mugondi</v>
          </cell>
          <cell r="F316" t="str">
            <v>D045</v>
          </cell>
          <cell r="G316">
            <v>1</v>
          </cell>
          <cell r="H316">
            <v>5.3</v>
          </cell>
          <cell r="I316" t="str">
            <v>R</v>
          </cell>
          <cell r="J316" t="str">
            <v>NKHATA BAY</v>
          </cell>
          <cell r="K316">
            <v>4</v>
          </cell>
        </row>
        <row r="317">
          <cell r="A317" t="str">
            <v>RS 496</v>
          </cell>
          <cell r="B317">
            <v>318</v>
          </cell>
          <cell r="C317" t="str">
            <v>N</v>
          </cell>
          <cell r="D317" t="str">
            <v>F</v>
          </cell>
          <cell r="E317" t="str">
            <v>Kamwe - Vongo</v>
          </cell>
          <cell r="F317" t="str">
            <v>D050</v>
          </cell>
          <cell r="G317">
            <v>1</v>
          </cell>
          <cell r="H317">
            <v>12</v>
          </cell>
          <cell r="I317" t="str">
            <v>R</v>
          </cell>
          <cell r="J317" t="str">
            <v>RUMPHI</v>
          </cell>
          <cell r="K317">
            <v>3</v>
          </cell>
        </row>
        <row r="318">
          <cell r="A318" t="str">
            <v>RS 497</v>
          </cell>
          <cell r="B318">
            <v>319</v>
          </cell>
          <cell r="C318" t="str">
            <v>N</v>
          </cell>
          <cell r="D318" t="str">
            <v>F</v>
          </cell>
          <cell r="E318" t="str">
            <v>Chankhalamu - Chiwotcha</v>
          </cell>
          <cell r="F318" t="str">
            <v>D051</v>
          </cell>
          <cell r="G318">
            <v>1</v>
          </cell>
          <cell r="H318">
            <v>14</v>
          </cell>
          <cell r="I318" t="str">
            <v>F</v>
          </cell>
          <cell r="J318" t="str">
            <v>MZIMBA</v>
          </cell>
          <cell r="K318">
            <v>3</v>
          </cell>
        </row>
        <row r="319">
          <cell r="A319" t="str">
            <v>RS 498</v>
          </cell>
          <cell r="B319">
            <v>320</v>
          </cell>
          <cell r="C319" t="str">
            <v>N</v>
          </cell>
          <cell r="D319" t="str">
            <v>F</v>
          </cell>
          <cell r="E319" t="str">
            <v>Ngoma - Junction M9</v>
          </cell>
          <cell r="F319" t="str">
            <v>D052</v>
          </cell>
          <cell r="G319">
            <v>1</v>
          </cell>
          <cell r="H319">
            <v>9</v>
          </cell>
          <cell r="I319" t="str">
            <v>F</v>
          </cell>
          <cell r="J319" t="str">
            <v>MZIMBA</v>
          </cell>
          <cell r="K319">
            <v>3</v>
          </cell>
        </row>
        <row r="320">
          <cell r="A320" t="str">
            <v>RS 499</v>
          </cell>
          <cell r="B320">
            <v>321</v>
          </cell>
          <cell r="C320" t="str">
            <v>N</v>
          </cell>
          <cell r="D320" t="str">
            <v>F</v>
          </cell>
          <cell r="E320" t="str">
            <v>Ezweleri School - Junction S107</v>
          </cell>
          <cell r="F320" t="str">
            <v>D053</v>
          </cell>
          <cell r="G320">
            <v>1</v>
          </cell>
          <cell r="H320">
            <v>6.1</v>
          </cell>
          <cell r="I320" t="str">
            <v>F</v>
          </cell>
          <cell r="J320" t="str">
            <v>MZIMBA</v>
          </cell>
          <cell r="K320">
            <v>3</v>
          </cell>
        </row>
        <row r="321">
          <cell r="A321" t="str">
            <v>RS 500</v>
          </cell>
          <cell r="B321">
            <v>322</v>
          </cell>
          <cell r="C321" t="str">
            <v>N</v>
          </cell>
          <cell r="D321" t="str">
            <v>F</v>
          </cell>
          <cell r="E321" t="str">
            <v>Emvuyeni - North Emvuyeni</v>
          </cell>
          <cell r="F321" t="str">
            <v>D054</v>
          </cell>
          <cell r="G321">
            <v>1</v>
          </cell>
          <cell r="H321">
            <v>4.3</v>
          </cell>
          <cell r="I321" t="str">
            <v>F</v>
          </cell>
          <cell r="J321" t="str">
            <v>MZIMBA</v>
          </cell>
          <cell r="K321">
            <v>3</v>
          </cell>
        </row>
        <row r="322">
          <cell r="A322" t="str">
            <v>RS 501</v>
          </cell>
          <cell r="B322">
            <v>323</v>
          </cell>
          <cell r="C322" t="str">
            <v>N</v>
          </cell>
          <cell r="D322" t="str">
            <v>F</v>
          </cell>
          <cell r="E322" t="str">
            <v>Mzambazi - Junction S106</v>
          </cell>
          <cell r="F322" t="str">
            <v>D055</v>
          </cell>
          <cell r="G322">
            <v>1</v>
          </cell>
          <cell r="H322">
            <v>6.5</v>
          </cell>
          <cell r="I322" t="str">
            <v>F</v>
          </cell>
          <cell r="J322" t="str">
            <v>MZIMBA</v>
          </cell>
          <cell r="K322">
            <v>3</v>
          </cell>
        </row>
        <row r="323">
          <cell r="A323" t="str">
            <v>RS 502</v>
          </cell>
          <cell r="B323">
            <v>324</v>
          </cell>
          <cell r="C323" t="str">
            <v>N</v>
          </cell>
          <cell r="D323" t="str">
            <v>F</v>
          </cell>
          <cell r="E323" t="str">
            <v>Mtwalo - Junction D057</v>
          </cell>
          <cell r="F323" t="str">
            <v>D056</v>
          </cell>
          <cell r="G323">
            <v>1</v>
          </cell>
          <cell r="H323">
            <v>15</v>
          </cell>
          <cell r="I323" t="str">
            <v>F</v>
          </cell>
          <cell r="J323" t="str">
            <v>MZIMBA</v>
          </cell>
          <cell r="K323">
            <v>3</v>
          </cell>
        </row>
        <row r="324">
          <cell r="A324" t="str">
            <v>RS 503</v>
          </cell>
          <cell r="B324">
            <v>325</v>
          </cell>
          <cell r="C324" t="str">
            <v>N</v>
          </cell>
          <cell r="D324" t="str">
            <v>F</v>
          </cell>
          <cell r="E324" t="str">
            <v>Tione Bar - Njuyu School</v>
          </cell>
          <cell r="F324" t="str">
            <v>D057</v>
          </cell>
          <cell r="G324">
            <v>1</v>
          </cell>
          <cell r="H324">
            <v>10.5</v>
          </cell>
          <cell r="I324" t="str">
            <v>R</v>
          </cell>
          <cell r="J324" t="str">
            <v>MZIMBA</v>
          </cell>
          <cell r="K324">
            <v>3</v>
          </cell>
        </row>
        <row r="325">
          <cell r="A325" t="str">
            <v>RS 504</v>
          </cell>
          <cell r="B325">
            <v>326</v>
          </cell>
          <cell r="C325" t="str">
            <v>N</v>
          </cell>
          <cell r="D325" t="str">
            <v>F</v>
          </cell>
          <cell r="E325" t="str">
            <v>Chisengeze - Junction T313</v>
          </cell>
          <cell r="F325" t="str">
            <v>D058</v>
          </cell>
          <cell r="G325">
            <v>1</v>
          </cell>
          <cell r="H325">
            <v>12.6</v>
          </cell>
          <cell r="I325" t="str">
            <v>R</v>
          </cell>
          <cell r="J325" t="str">
            <v>MZIMBA</v>
          </cell>
          <cell r="K325">
            <v>3</v>
          </cell>
        </row>
        <row r="326">
          <cell r="A326" t="str">
            <v>RS 505</v>
          </cell>
          <cell r="B326">
            <v>327</v>
          </cell>
          <cell r="C326" t="str">
            <v>N</v>
          </cell>
          <cell r="D326" t="str">
            <v>F</v>
          </cell>
          <cell r="E326" t="str">
            <v>Mzalangwe - Junction T313</v>
          </cell>
          <cell r="F326" t="str">
            <v>D059</v>
          </cell>
          <cell r="G326">
            <v>1</v>
          </cell>
          <cell r="H326">
            <v>15.9</v>
          </cell>
          <cell r="I326" t="str">
            <v>F</v>
          </cell>
          <cell r="J326" t="str">
            <v>MZIMBA</v>
          </cell>
          <cell r="K326">
            <v>3</v>
          </cell>
        </row>
        <row r="327">
          <cell r="A327" t="str">
            <v>RS 506</v>
          </cell>
          <cell r="B327">
            <v>328</v>
          </cell>
          <cell r="C327" t="str">
            <v>N</v>
          </cell>
          <cell r="D327" t="str">
            <v>F</v>
          </cell>
          <cell r="E327" t="str">
            <v>Lunjika - Junction S107</v>
          </cell>
          <cell r="F327" t="str">
            <v>D060</v>
          </cell>
          <cell r="G327">
            <v>1</v>
          </cell>
          <cell r="H327">
            <v>4.8</v>
          </cell>
          <cell r="I327" t="str">
            <v>F</v>
          </cell>
          <cell r="J327" t="str">
            <v>MZIMBA</v>
          </cell>
          <cell r="K327">
            <v>3</v>
          </cell>
        </row>
        <row r="328">
          <cell r="A328" t="str">
            <v>RS 507</v>
          </cell>
          <cell r="B328">
            <v>329</v>
          </cell>
          <cell r="C328" t="str">
            <v>N</v>
          </cell>
          <cell r="D328" t="str">
            <v>F</v>
          </cell>
          <cell r="E328" t="str">
            <v>Chakazi - Ngomiya</v>
          </cell>
          <cell r="F328" t="str">
            <v>D061</v>
          </cell>
          <cell r="G328">
            <v>1</v>
          </cell>
          <cell r="H328">
            <v>10.199999999999999</v>
          </cell>
          <cell r="I328" t="str">
            <v>F</v>
          </cell>
          <cell r="J328" t="str">
            <v>MZIMBA</v>
          </cell>
          <cell r="K328">
            <v>3</v>
          </cell>
        </row>
        <row r="329">
          <cell r="A329" t="str">
            <v>RS 508</v>
          </cell>
          <cell r="B329">
            <v>330</v>
          </cell>
          <cell r="C329" t="str">
            <v>N</v>
          </cell>
          <cell r="D329" t="str">
            <v>F</v>
          </cell>
          <cell r="E329" t="str">
            <v>Mbawa - Junction M20</v>
          </cell>
          <cell r="F329" t="str">
            <v>D064</v>
          </cell>
          <cell r="G329">
            <v>1</v>
          </cell>
          <cell r="H329">
            <v>5.2</v>
          </cell>
          <cell r="I329" t="str">
            <v>F</v>
          </cell>
          <cell r="J329" t="str">
            <v>MZIMBA</v>
          </cell>
          <cell r="K329">
            <v>4</v>
          </cell>
        </row>
        <row r="330">
          <cell r="A330" t="str">
            <v>RS 509</v>
          </cell>
          <cell r="B330">
            <v>331</v>
          </cell>
          <cell r="C330" t="str">
            <v>N</v>
          </cell>
          <cell r="D330" t="str">
            <v>F</v>
          </cell>
          <cell r="E330" t="str">
            <v>Ehleni - Hoho</v>
          </cell>
          <cell r="F330" t="str">
            <v>D065</v>
          </cell>
          <cell r="G330">
            <v>1</v>
          </cell>
          <cell r="H330">
            <v>8.4</v>
          </cell>
          <cell r="I330" t="str">
            <v>F</v>
          </cell>
          <cell r="J330" t="str">
            <v>MZIMBA</v>
          </cell>
          <cell r="K330">
            <v>4</v>
          </cell>
        </row>
        <row r="331">
          <cell r="A331" t="str">
            <v>RS 510</v>
          </cell>
          <cell r="B331">
            <v>332</v>
          </cell>
          <cell r="C331" t="str">
            <v>N</v>
          </cell>
          <cell r="D331" t="str">
            <v>F</v>
          </cell>
          <cell r="E331" t="str">
            <v>Hoho - Hoho School</v>
          </cell>
          <cell r="F331" t="str">
            <v>D066</v>
          </cell>
          <cell r="G331">
            <v>1</v>
          </cell>
          <cell r="H331">
            <v>5.9</v>
          </cell>
          <cell r="I331" t="str">
            <v>F</v>
          </cell>
          <cell r="J331" t="str">
            <v>MZIMBA</v>
          </cell>
          <cell r="K331">
            <v>4</v>
          </cell>
        </row>
        <row r="332">
          <cell r="A332" t="str">
            <v>RS 511</v>
          </cell>
          <cell r="B332">
            <v>333</v>
          </cell>
          <cell r="C332" t="str">
            <v>N</v>
          </cell>
          <cell r="D332" t="str">
            <v>F</v>
          </cell>
          <cell r="E332" t="str">
            <v>Msesa School - Junction D68</v>
          </cell>
          <cell r="F332" t="str">
            <v>D067</v>
          </cell>
          <cell r="G332">
            <v>1</v>
          </cell>
          <cell r="H332">
            <v>6.1</v>
          </cell>
          <cell r="I332" t="str">
            <v>F</v>
          </cell>
          <cell r="J332" t="str">
            <v>MZIMBA</v>
          </cell>
          <cell r="K332">
            <v>4</v>
          </cell>
        </row>
        <row r="333">
          <cell r="A333" t="str">
            <v>RS 512</v>
          </cell>
          <cell r="B333">
            <v>334</v>
          </cell>
          <cell r="C333" t="str">
            <v>N</v>
          </cell>
          <cell r="D333" t="str">
            <v>F</v>
          </cell>
          <cell r="E333" t="str">
            <v>Chizani - Junction D74</v>
          </cell>
          <cell r="F333" t="str">
            <v>D068</v>
          </cell>
          <cell r="G333">
            <v>1</v>
          </cell>
          <cell r="H333">
            <v>18.8</v>
          </cell>
          <cell r="I333" t="str">
            <v>F</v>
          </cell>
          <cell r="J333" t="str">
            <v>MZIMBA</v>
          </cell>
          <cell r="K333">
            <v>4</v>
          </cell>
        </row>
        <row r="334">
          <cell r="A334" t="str">
            <v>RS 513</v>
          </cell>
          <cell r="B334">
            <v>335</v>
          </cell>
          <cell r="C334" t="str">
            <v>N</v>
          </cell>
          <cell r="D334" t="str">
            <v>F</v>
          </cell>
          <cell r="E334" t="str">
            <v>Nyoni - Kapita School</v>
          </cell>
          <cell r="F334" t="str">
            <v>D069</v>
          </cell>
          <cell r="G334">
            <v>1</v>
          </cell>
          <cell r="H334">
            <v>6.5</v>
          </cell>
          <cell r="I334" t="str">
            <v>R</v>
          </cell>
          <cell r="J334" t="str">
            <v>MZIMBA</v>
          </cell>
          <cell r="K334">
            <v>4</v>
          </cell>
        </row>
        <row r="335">
          <cell r="A335" t="str">
            <v>RS 514</v>
          </cell>
          <cell r="B335">
            <v>336</v>
          </cell>
          <cell r="C335" t="str">
            <v>N</v>
          </cell>
          <cell r="D335" t="str">
            <v>F</v>
          </cell>
          <cell r="E335" t="str">
            <v>Kanika - Luwelezi School</v>
          </cell>
          <cell r="F335" t="str">
            <v>D070</v>
          </cell>
          <cell r="G335">
            <v>1</v>
          </cell>
          <cell r="H335">
            <v>13.5</v>
          </cell>
          <cell r="I335" t="str">
            <v>F</v>
          </cell>
          <cell r="J335" t="str">
            <v>MZIMBA</v>
          </cell>
          <cell r="K335">
            <v>4</v>
          </cell>
        </row>
        <row r="336">
          <cell r="A336" t="str">
            <v>RS 515</v>
          </cell>
          <cell r="B336">
            <v>337</v>
          </cell>
          <cell r="C336" t="str">
            <v>N</v>
          </cell>
          <cell r="D336" t="str">
            <v>F</v>
          </cell>
          <cell r="E336" t="str">
            <v>Chiwandauka - Kanjuchi School</v>
          </cell>
          <cell r="F336" t="str">
            <v>D071</v>
          </cell>
          <cell r="G336">
            <v>1</v>
          </cell>
          <cell r="H336">
            <v>8.6</v>
          </cell>
          <cell r="I336" t="str">
            <v>R</v>
          </cell>
          <cell r="J336" t="str">
            <v>MZIMBA</v>
          </cell>
          <cell r="K336">
            <v>4</v>
          </cell>
        </row>
        <row r="337">
          <cell r="A337" t="str">
            <v>RS 516</v>
          </cell>
          <cell r="B337">
            <v>338</v>
          </cell>
          <cell r="C337" t="str">
            <v>N</v>
          </cell>
          <cell r="D337" t="str">
            <v>F</v>
          </cell>
          <cell r="E337" t="str">
            <v>Jenda - Jenda East</v>
          </cell>
          <cell r="F337" t="str">
            <v>D072</v>
          </cell>
          <cell r="G337">
            <v>1</v>
          </cell>
          <cell r="H337">
            <v>4.3</v>
          </cell>
          <cell r="I337" t="str">
            <v>F</v>
          </cell>
          <cell r="J337" t="str">
            <v>MZIMBA</v>
          </cell>
          <cell r="K337">
            <v>4</v>
          </cell>
        </row>
        <row r="338">
          <cell r="A338" t="str">
            <v>RS 517</v>
          </cell>
          <cell r="B338">
            <v>339</v>
          </cell>
          <cell r="C338" t="str">
            <v>N</v>
          </cell>
          <cell r="D338" t="str">
            <v>F</v>
          </cell>
          <cell r="E338" t="str">
            <v>South Luwawa - North Zawa</v>
          </cell>
          <cell r="F338" t="str">
            <v>D073</v>
          </cell>
          <cell r="G338">
            <v>1</v>
          </cell>
          <cell r="H338">
            <v>11.2</v>
          </cell>
          <cell r="I338" t="str">
            <v>R</v>
          </cell>
          <cell r="J338" t="str">
            <v>MZIMBA</v>
          </cell>
          <cell r="K338">
            <v>4</v>
          </cell>
        </row>
        <row r="339">
          <cell r="A339" t="str">
            <v>RS 518</v>
          </cell>
          <cell r="B339">
            <v>340</v>
          </cell>
          <cell r="C339" t="str">
            <v>N</v>
          </cell>
          <cell r="D339" t="str">
            <v>F</v>
          </cell>
          <cell r="E339" t="str">
            <v>Hoho - Junctio M1 South</v>
          </cell>
          <cell r="F339" t="str">
            <v>D074</v>
          </cell>
          <cell r="G339">
            <v>1</v>
          </cell>
          <cell r="H339">
            <v>8.9</v>
          </cell>
          <cell r="I339" t="str">
            <v>R</v>
          </cell>
          <cell r="J339" t="str">
            <v>MZIMBA</v>
          </cell>
          <cell r="K339">
            <v>4</v>
          </cell>
        </row>
        <row r="340">
          <cell r="A340" t="str">
            <v>RS 227</v>
          </cell>
          <cell r="B340">
            <v>49</v>
          </cell>
          <cell r="C340" t="str">
            <v>C</v>
          </cell>
          <cell r="D340" t="str">
            <v>F</v>
          </cell>
          <cell r="E340" t="str">
            <v>Chimaliro Forest Camp - Kakwale River</v>
          </cell>
          <cell r="F340" t="str">
            <v>D076</v>
          </cell>
          <cell r="G340">
            <v>1</v>
          </cell>
          <cell r="H340">
            <v>5</v>
          </cell>
          <cell r="I340" t="str">
            <v>F</v>
          </cell>
          <cell r="J340" t="str">
            <v>KASUNGU</v>
          </cell>
          <cell r="K340">
            <v>4</v>
          </cell>
          <cell r="L340" t="str">
            <v>Changed designation from S133 to D76 &amp; trunk to feeder</v>
          </cell>
        </row>
        <row r="341">
          <cell r="A341" t="str">
            <v>RS 658</v>
          </cell>
          <cell r="B341">
            <v>480</v>
          </cell>
          <cell r="C341" t="str">
            <v>C</v>
          </cell>
          <cell r="D341" t="str">
            <v>F</v>
          </cell>
          <cell r="E341" t="str">
            <v>Likuni - Chankhandwe</v>
          </cell>
          <cell r="F341" t="str">
            <v>D194</v>
          </cell>
          <cell r="G341">
            <v>1</v>
          </cell>
          <cell r="H341">
            <v>5.2</v>
          </cell>
          <cell r="I341" t="str">
            <v>F</v>
          </cell>
          <cell r="J341" t="str">
            <v>LILONGWE</v>
          </cell>
          <cell r="K341">
            <v>6</v>
          </cell>
          <cell r="L341" t="str">
            <v>Changed designation from S133 to D76 &amp; trunk to feeder</v>
          </cell>
        </row>
        <row r="342">
          <cell r="A342" t="str">
            <v>RS 660</v>
          </cell>
          <cell r="B342">
            <v>482</v>
          </cell>
          <cell r="C342" t="str">
            <v>C</v>
          </cell>
          <cell r="D342" t="str">
            <v>F</v>
          </cell>
          <cell r="E342" t="str">
            <v>Dzalanyama - Malingunde</v>
          </cell>
          <cell r="F342" t="str">
            <v>D197</v>
          </cell>
          <cell r="G342">
            <v>1</v>
          </cell>
          <cell r="H342">
            <v>32</v>
          </cell>
          <cell r="I342" t="str">
            <v>F</v>
          </cell>
          <cell r="J342" t="str">
            <v>LILONGWE</v>
          </cell>
          <cell r="K342">
            <v>6</v>
          </cell>
        </row>
        <row r="343">
          <cell r="A343" t="str">
            <v>RS 799</v>
          </cell>
          <cell r="B343">
            <v>621</v>
          </cell>
          <cell r="C343" t="str">
            <v>S</v>
          </cell>
          <cell r="D343" t="str">
            <v>F</v>
          </cell>
          <cell r="E343" t="str">
            <v>UD/Y - Itunji</v>
          </cell>
          <cell r="F343" t="str">
            <v>D256</v>
          </cell>
          <cell r="G343">
            <v>1</v>
          </cell>
          <cell r="H343">
            <v>11.9</v>
          </cell>
          <cell r="I343" t="str">
            <v>R</v>
          </cell>
          <cell r="J343" t="str">
            <v>MANGOCHI</v>
          </cell>
          <cell r="K343">
            <v>7</v>
          </cell>
        </row>
        <row r="344">
          <cell r="A344" t="str">
            <v>RS 832</v>
          </cell>
          <cell r="B344">
            <v>654</v>
          </cell>
          <cell r="C344" t="str">
            <v>S</v>
          </cell>
          <cell r="D344" t="str">
            <v>F</v>
          </cell>
          <cell r="E344" t="str">
            <v>junction S129 - junction T400</v>
          </cell>
          <cell r="F344" t="str">
            <v>D286</v>
          </cell>
          <cell r="G344">
            <v>1</v>
          </cell>
          <cell r="H344">
            <v>9</v>
          </cell>
          <cell r="I344" t="str">
            <v>FL</v>
          </cell>
          <cell r="J344" t="str">
            <v>ZOMBA</v>
          </cell>
          <cell r="K344">
            <v>8</v>
          </cell>
          <cell r="L344" t="str">
            <v>Changed designation from UD/J to D286</v>
          </cell>
        </row>
        <row r="345">
          <cell r="A345" t="str">
            <v>RS 801</v>
          </cell>
          <cell r="B345">
            <v>623</v>
          </cell>
          <cell r="C345" t="str">
            <v>S</v>
          </cell>
          <cell r="D345" t="str">
            <v>F</v>
          </cell>
          <cell r="E345" t="str">
            <v>North Jokala - Lake Chilwa</v>
          </cell>
          <cell r="F345" t="str">
            <v>D293</v>
          </cell>
          <cell r="G345">
            <v>1</v>
          </cell>
          <cell r="H345">
            <v>32</v>
          </cell>
          <cell r="I345" t="str">
            <v>F</v>
          </cell>
          <cell r="J345" t="str">
            <v>ZOMBA</v>
          </cell>
          <cell r="K345">
            <v>8</v>
          </cell>
          <cell r="L345" t="str">
            <v>Changed designation from UD/J to D286</v>
          </cell>
        </row>
        <row r="346">
          <cell r="A346" t="str">
            <v>RS 802</v>
          </cell>
          <cell r="B346">
            <v>624</v>
          </cell>
          <cell r="C346" t="str">
            <v>S</v>
          </cell>
          <cell r="D346" t="str">
            <v>F</v>
          </cell>
          <cell r="E346" t="str">
            <v>Utwe River - junction S144</v>
          </cell>
          <cell r="F346" t="str">
            <v>D302</v>
          </cell>
          <cell r="G346">
            <v>1</v>
          </cell>
          <cell r="H346">
            <v>18.600000000000001</v>
          </cell>
          <cell r="I346" t="str">
            <v>F</v>
          </cell>
          <cell r="J346" t="str">
            <v>ZOMBA</v>
          </cell>
          <cell r="K346">
            <v>9</v>
          </cell>
        </row>
        <row r="347">
          <cell r="A347" t="str">
            <v>RS 803</v>
          </cell>
          <cell r="B347">
            <v>625</v>
          </cell>
          <cell r="C347" t="str">
            <v>S</v>
          </cell>
          <cell r="D347" t="str">
            <v>F</v>
          </cell>
          <cell r="E347" t="str">
            <v>Lisungwi River - junction D314</v>
          </cell>
          <cell r="F347" t="str">
            <v>D313</v>
          </cell>
          <cell r="G347">
            <v>1</v>
          </cell>
          <cell r="H347">
            <v>12.6</v>
          </cell>
          <cell r="I347" t="str">
            <v>F</v>
          </cell>
          <cell r="J347" t="str">
            <v>MWANZA</v>
          </cell>
          <cell r="K347">
            <v>9</v>
          </cell>
        </row>
        <row r="348">
          <cell r="A348" t="str">
            <v>RS 804</v>
          </cell>
          <cell r="B348">
            <v>626</v>
          </cell>
          <cell r="C348" t="str">
            <v>S</v>
          </cell>
          <cell r="D348" t="str">
            <v>F</v>
          </cell>
          <cell r="E348" t="str">
            <v>Machimbeya - junction D313</v>
          </cell>
          <cell r="F348" t="str">
            <v>D314</v>
          </cell>
          <cell r="G348">
            <v>1</v>
          </cell>
          <cell r="H348">
            <v>9</v>
          </cell>
          <cell r="I348" t="str">
            <v>F</v>
          </cell>
          <cell r="J348" t="str">
            <v>MWANZA</v>
          </cell>
          <cell r="K348">
            <v>9</v>
          </cell>
        </row>
        <row r="349">
          <cell r="A349" t="str">
            <v>RS 805</v>
          </cell>
          <cell r="B349">
            <v>627</v>
          </cell>
          <cell r="C349" t="str">
            <v>S</v>
          </cell>
          <cell r="D349" t="str">
            <v>F</v>
          </cell>
          <cell r="E349" t="str">
            <v>junction S138 - junction S137</v>
          </cell>
          <cell r="F349" t="str">
            <v>D320</v>
          </cell>
          <cell r="G349">
            <v>1</v>
          </cell>
          <cell r="H349">
            <v>10</v>
          </cell>
          <cell r="I349" t="str">
            <v>R</v>
          </cell>
          <cell r="J349" t="str">
            <v>BLANTYRE</v>
          </cell>
          <cell r="K349">
            <v>9</v>
          </cell>
        </row>
        <row r="350">
          <cell r="A350" t="str">
            <v>RS 806</v>
          </cell>
          <cell r="B350">
            <v>628</v>
          </cell>
          <cell r="C350" t="str">
            <v>S</v>
          </cell>
          <cell r="D350" t="str">
            <v>F</v>
          </cell>
          <cell r="E350" t="str">
            <v>junction S139 - East Boundary Zomba</v>
          </cell>
          <cell r="F350" t="str">
            <v>D322</v>
          </cell>
          <cell r="G350">
            <v>1</v>
          </cell>
          <cell r="H350">
            <v>8</v>
          </cell>
          <cell r="I350" t="str">
            <v>R</v>
          </cell>
          <cell r="J350" t="str">
            <v>BLANTYRE</v>
          </cell>
          <cell r="K350">
            <v>9</v>
          </cell>
        </row>
        <row r="351">
          <cell r="A351" t="str">
            <v>RS 807</v>
          </cell>
          <cell r="B351">
            <v>629</v>
          </cell>
          <cell r="C351" t="str">
            <v>S</v>
          </cell>
          <cell r="D351" t="str">
            <v>F</v>
          </cell>
          <cell r="E351" t="str">
            <v>Chikombero (junction M1) - Machinjiri</v>
          </cell>
          <cell r="F351" t="str">
            <v>D326</v>
          </cell>
          <cell r="G351">
            <v>1</v>
          </cell>
          <cell r="H351">
            <v>5.8</v>
          </cell>
          <cell r="I351" t="str">
            <v>R</v>
          </cell>
          <cell r="J351" t="str">
            <v>BLANTYRE</v>
          </cell>
          <cell r="K351">
            <v>9</v>
          </cell>
          <cell r="L351" t="str">
            <v>Changed end &amp; length to remove bitumen section</v>
          </cell>
        </row>
        <row r="352">
          <cell r="A352" t="str">
            <v>RS 808</v>
          </cell>
          <cell r="B352">
            <v>630</v>
          </cell>
          <cell r="C352" t="str">
            <v>S</v>
          </cell>
          <cell r="D352" t="str">
            <v>F</v>
          </cell>
          <cell r="E352" t="str">
            <v>M1 junction - Near Chikwawa Boundary</v>
          </cell>
          <cell r="F352" t="str">
            <v>D328</v>
          </cell>
          <cell r="G352">
            <v>1</v>
          </cell>
          <cell r="H352">
            <v>10.5</v>
          </cell>
          <cell r="I352" t="str">
            <v>R</v>
          </cell>
          <cell r="J352" t="str">
            <v>BLANTYRE</v>
          </cell>
          <cell r="K352">
            <v>9</v>
          </cell>
          <cell r="L352" t="str">
            <v>Changed end &amp; length to remove bitumen section</v>
          </cell>
        </row>
        <row r="353">
          <cell r="A353" t="str">
            <v>RS 809</v>
          </cell>
          <cell r="B353">
            <v>631</v>
          </cell>
          <cell r="C353" t="str">
            <v>S</v>
          </cell>
          <cell r="D353" t="str">
            <v>F</v>
          </cell>
          <cell r="E353" t="str">
            <v>Chikwawa Boundary - junction S137</v>
          </cell>
          <cell r="F353" t="str">
            <v>D329</v>
          </cell>
          <cell r="G353">
            <v>1</v>
          </cell>
          <cell r="H353">
            <v>18</v>
          </cell>
          <cell r="I353" t="str">
            <v>H</v>
          </cell>
          <cell r="J353" t="str">
            <v>BLANTYRE</v>
          </cell>
          <cell r="K353">
            <v>9</v>
          </cell>
        </row>
        <row r="354">
          <cell r="A354" t="str">
            <v>RS 810</v>
          </cell>
          <cell r="B354">
            <v>632</v>
          </cell>
          <cell r="C354" t="str">
            <v>S</v>
          </cell>
          <cell r="D354" t="str">
            <v>F</v>
          </cell>
          <cell r="E354" t="str">
            <v>junction M1 - junction M2</v>
          </cell>
          <cell r="F354" t="str">
            <v>D330</v>
          </cell>
          <cell r="G354">
            <v>1</v>
          </cell>
          <cell r="H354">
            <v>7</v>
          </cell>
          <cell r="I354" t="str">
            <v>H</v>
          </cell>
          <cell r="J354" t="str">
            <v>BLANTYRE</v>
          </cell>
          <cell r="K354">
            <v>9</v>
          </cell>
        </row>
        <row r="355">
          <cell r="A355" t="str">
            <v>RS 811</v>
          </cell>
          <cell r="B355">
            <v>633</v>
          </cell>
          <cell r="C355" t="str">
            <v>S</v>
          </cell>
          <cell r="D355" t="str">
            <v>F</v>
          </cell>
          <cell r="E355" t="str">
            <v xml:space="preserve">Mbulumbudzi East - junction T407 </v>
          </cell>
          <cell r="F355" t="str">
            <v>D336</v>
          </cell>
          <cell r="G355">
            <v>1</v>
          </cell>
          <cell r="H355">
            <v>9</v>
          </cell>
          <cell r="I355" t="str">
            <v>R</v>
          </cell>
          <cell r="J355" t="str">
            <v>BLANTYRE</v>
          </cell>
          <cell r="K355">
            <v>9</v>
          </cell>
        </row>
        <row r="356">
          <cell r="A356" t="str">
            <v>RS 812</v>
          </cell>
          <cell r="B356">
            <v>634</v>
          </cell>
          <cell r="C356" t="str">
            <v>S</v>
          </cell>
          <cell r="D356" t="str">
            <v>F</v>
          </cell>
          <cell r="E356" t="str">
            <v>junction D336 - junction D341</v>
          </cell>
          <cell r="F356" t="str">
            <v>D338</v>
          </cell>
          <cell r="G356">
            <v>1</v>
          </cell>
          <cell r="H356">
            <v>12</v>
          </cell>
          <cell r="I356" t="str">
            <v>R</v>
          </cell>
          <cell r="J356" t="str">
            <v>CHIRADZULU</v>
          </cell>
          <cell r="K356">
            <v>9</v>
          </cell>
        </row>
        <row r="357">
          <cell r="A357" t="str">
            <v>RS 813</v>
          </cell>
          <cell r="B357">
            <v>635</v>
          </cell>
          <cell r="C357" t="str">
            <v>S</v>
          </cell>
          <cell r="D357" t="str">
            <v>F</v>
          </cell>
          <cell r="E357" t="str">
            <v>Chinkankheni East - Zomba Boundary</v>
          </cell>
          <cell r="F357" t="str">
            <v>D341</v>
          </cell>
          <cell r="G357">
            <v>1</v>
          </cell>
          <cell r="H357">
            <v>17.5</v>
          </cell>
          <cell r="I357" t="str">
            <v>F</v>
          </cell>
          <cell r="J357" t="str">
            <v>CHIRADZULU</v>
          </cell>
          <cell r="K357">
            <v>9</v>
          </cell>
        </row>
        <row r="358">
          <cell r="A358" t="str">
            <v>RS 814</v>
          </cell>
          <cell r="B358">
            <v>636</v>
          </cell>
          <cell r="C358" t="str">
            <v>S</v>
          </cell>
          <cell r="D358" t="str">
            <v>F</v>
          </cell>
          <cell r="E358" t="str">
            <v>junction T411 - junction T412</v>
          </cell>
          <cell r="F358" t="str">
            <v>D343</v>
          </cell>
          <cell r="G358">
            <v>1</v>
          </cell>
          <cell r="H358">
            <v>11.5</v>
          </cell>
          <cell r="I358" t="str">
            <v>K</v>
          </cell>
          <cell r="J358" t="str">
            <v>CHIRADZULU</v>
          </cell>
          <cell r="K358">
            <v>9</v>
          </cell>
        </row>
        <row r="359">
          <cell r="A359" t="str">
            <v>RS 815</v>
          </cell>
          <cell r="B359">
            <v>637</v>
          </cell>
          <cell r="C359" t="str">
            <v>S</v>
          </cell>
          <cell r="D359" t="str">
            <v>F</v>
          </cell>
          <cell r="E359" t="str">
            <v>junction M4 - South Thuchila River</v>
          </cell>
          <cell r="F359" t="str">
            <v>D345</v>
          </cell>
          <cell r="G359">
            <v>1</v>
          </cell>
          <cell r="H359">
            <v>18</v>
          </cell>
          <cell r="I359" t="str">
            <v>F</v>
          </cell>
          <cell r="J359" t="str">
            <v>MULANJE</v>
          </cell>
          <cell r="K359">
            <v>9</v>
          </cell>
        </row>
        <row r="360">
          <cell r="A360" t="str">
            <v>RS 816</v>
          </cell>
          <cell r="B360">
            <v>638</v>
          </cell>
          <cell r="C360" t="str">
            <v>S</v>
          </cell>
          <cell r="D360" t="str">
            <v>F</v>
          </cell>
          <cell r="E360" t="str">
            <v>junction S147 - Holo</v>
          </cell>
          <cell r="F360" t="str">
            <v>D364</v>
          </cell>
          <cell r="G360">
            <v>1</v>
          </cell>
          <cell r="H360">
            <v>11</v>
          </cell>
          <cell r="I360" t="str">
            <v>F</v>
          </cell>
          <cell r="J360" t="str">
            <v>MULANJE</v>
          </cell>
          <cell r="K360">
            <v>9</v>
          </cell>
        </row>
        <row r="361">
          <cell r="A361" t="str">
            <v>RS 817</v>
          </cell>
          <cell r="B361">
            <v>639</v>
          </cell>
          <cell r="C361" t="str">
            <v>S</v>
          </cell>
          <cell r="D361" t="str">
            <v>F</v>
          </cell>
          <cell r="E361" t="str">
            <v>Thuchila - junction T463</v>
          </cell>
          <cell r="F361" t="str">
            <v>D368</v>
          </cell>
          <cell r="G361">
            <v>1</v>
          </cell>
          <cell r="H361">
            <v>17</v>
          </cell>
          <cell r="I361" t="str">
            <v>F</v>
          </cell>
          <cell r="J361" t="str">
            <v>MULANJE</v>
          </cell>
          <cell r="K361">
            <v>9</v>
          </cell>
        </row>
        <row r="362">
          <cell r="A362" t="str">
            <v>RS 818</v>
          </cell>
          <cell r="B362">
            <v>640</v>
          </cell>
          <cell r="C362" t="str">
            <v>S</v>
          </cell>
          <cell r="D362" t="str">
            <v>F</v>
          </cell>
          <cell r="E362" t="str">
            <v>North Chilinga - South Singano</v>
          </cell>
          <cell r="F362" t="str">
            <v>D369</v>
          </cell>
          <cell r="G362">
            <v>1</v>
          </cell>
          <cell r="H362">
            <v>8</v>
          </cell>
          <cell r="I362" t="str">
            <v>F</v>
          </cell>
          <cell r="J362" t="str">
            <v>MULANJE</v>
          </cell>
          <cell r="K362">
            <v>9</v>
          </cell>
        </row>
        <row r="363">
          <cell r="A363" t="str">
            <v>RS 819</v>
          </cell>
          <cell r="B363">
            <v>641</v>
          </cell>
          <cell r="C363" t="str">
            <v>S</v>
          </cell>
          <cell r="D363" t="str">
            <v>F</v>
          </cell>
          <cell r="E363" t="str">
            <v>Luwanje - Mkoti</v>
          </cell>
          <cell r="F363" t="str">
            <v>D370</v>
          </cell>
          <cell r="G363">
            <v>1</v>
          </cell>
          <cell r="H363">
            <v>2.5</v>
          </cell>
          <cell r="I363" t="str">
            <v>F</v>
          </cell>
          <cell r="J363" t="str">
            <v>MULANJE</v>
          </cell>
          <cell r="K363">
            <v>9</v>
          </cell>
        </row>
        <row r="364">
          <cell r="A364" t="str">
            <v>RS 820</v>
          </cell>
          <cell r="B364">
            <v>642</v>
          </cell>
          <cell r="C364" t="str">
            <v>S</v>
          </cell>
          <cell r="D364" t="str">
            <v>F</v>
          </cell>
          <cell r="E364" t="str">
            <v>Mkoti - Msikawanjala</v>
          </cell>
          <cell r="F364" t="str">
            <v>D370</v>
          </cell>
          <cell r="G364">
            <v>2</v>
          </cell>
          <cell r="H364">
            <v>7.3</v>
          </cell>
          <cell r="I364" t="str">
            <v>F</v>
          </cell>
          <cell r="J364" t="str">
            <v>MULANJE</v>
          </cell>
          <cell r="K364">
            <v>9</v>
          </cell>
        </row>
        <row r="365">
          <cell r="A365" t="str">
            <v>RS 821</v>
          </cell>
          <cell r="B365">
            <v>643</v>
          </cell>
          <cell r="C365" t="str">
            <v>S</v>
          </cell>
          <cell r="D365" t="str">
            <v>F</v>
          </cell>
          <cell r="E365" t="str">
            <v xml:space="preserve">Nort West Mulanje - junction S149 </v>
          </cell>
          <cell r="F365" t="str">
            <v>D372</v>
          </cell>
          <cell r="G365">
            <v>1</v>
          </cell>
          <cell r="H365">
            <v>9</v>
          </cell>
          <cell r="I365" t="str">
            <v>F</v>
          </cell>
          <cell r="J365" t="str">
            <v>MULANJE</v>
          </cell>
          <cell r="K365">
            <v>9</v>
          </cell>
        </row>
        <row r="366">
          <cell r="A366" t="str">
            <v>RS 822</v>
          </cell>
          <cell r="B366">
            <v>644</v>
          </cell>
          <cell r="C366" t="str">
            <v>S</v>
          </cell>
          <cell r="D366" t="str">
            <v>F</v>
          </cell>
          <cell r="E366" t="str">
            <v>North West Mulanje - South Siyama</v>
          </cell>
          <cell r="F366" t="str">
            <v>D373</v>
          </cell>
          <cell r="G366">
            <v>1</v>
          </cell>
          <cell r="H366">
            <v>10</v>
          </cell>
          <cell r="I366" t="str">
            <v>F</v>
          </cell>
          <cell r="J366" t="str">
            <v>MULANJE</v>
          </cell>
          <cell r="K366">
            <v>9</v>
          </cell>
        </row>
        <row r="367">
          <cell r="A367" t="str">
            <v>RS 823</v>
          </cell>
          <cell r="B367">
            <v>645</v>
          </cell>
          <cell r="C367" t="str">
            <v>S</v>
          </cell>
          <cell r="D367" t="str">
            <v>F</v>
          </cell>
          <cell r="E367" t="str">
            <v>Changoima - West Mwanza Boundary</v>
          </cell>
          <cell r="F367" t="str">
            <v>D379</v>
          </cell>
          <cell r="G367">
            <v>1</v>
          </cell>
          <cell r="H367">
            <v>11</v>
          </cell>
          <cell r="I367" t="str">
            <v>F</v>
          </cell>
          <cell r="J367" t="str">
            <v>CHIKWAWA</v>
          </cell>
          <cell r="K367">
            <v>9</v>
          </cell>
        </row>
        <row r="368">
          <cell r="A368" t="str">
            <v>RS 824</v>
          </cell>
          <cell r="B368">
            <v>646</v>
          </cell>
          <cell r="C368" t="str">
            <v>S</v>
          </cell>
          <cell r="D368" t="str">
            <v>F</v>
          </cell>
          <cell r="E368" t="str">
            <v>Nkhongono - North Nkhongono</v>
          </cell>
          <cell r="F368" t="str">
            <v>D380</v>
          </cell>
          <cell r="G368">
            <v>1</v>
          </cell>
          <cell r="H368">
            <v>21</v>
          </cell>
          <cell r="I368" t="str">
            <v>F</v>
          </cell>
          <cell r="J368" t="str">
            <v>CHIKWAWA</v>
          </cell>
          <cell r="K368">
            <v>9</v>
          </cell>
        </row>
        <row r="369">
          <cell r="A369" t="str">
            <v>RS 825</v>
          </cell>
          <cell r="B369">
            <v>647</v>
          </cell>
          <cell r="C369" t="str">
            <v>S</v>
          </cell>
          <cell r="D369" t="str">
            <v>F</v>
          </cell>
          <cell r="E369" t="str">
            <v>Tomali - South East Phwazi</v>
          </cell>
          <cell r="F369" t="str">
            <v>D383</v>
          </cell>
          <cell r="G369">
            <v>1</v>
          </cell>
          <cell r="H369">
            <v>16</v>
          </cell>
          <cell r="I369" t="str">
            <v>F</v>
          </cell>
          <cell r="J369" t="str">
            <v>CHIKWAWA</v>
          </cell>
          <cell r="K369">
            <v>9</v>
          </cell>
        </row>
        <row r="370">
          <cell r="A370" t="str">
            <v>RS 826</v>
          </cell>
          <cell r="B370">
            <v>648</v>
          </cell>
          <cell r="C370" t="str">
            <v>S</v>
          </cell>
          <cell r="D370" t="str">
            <v>F</v>
          </cell>
          <cell r="E370" t="str">
            <v>North Goma - West M1</v>
          </cell>
          <cell r="F370" t="str">
            <v>D386</v>
          </cell>
          <cell r="G370">
            <v>1</v>
          </cell>
          <cell r="H370">
            <v>13</v>
          </cell>
          <cell r="I370" t="str">
            <v>F</v>
          </cell>
          <cell r="J370" t="str">
            <v>CHIKWAWA</v>
          </cell>
          <cell r="K370">
            <v>10</v>
          </cell>
        </row>
        <row r="371">
          <cell r="A371" t="str">
            <v>RS 666</v>
          </cell>
          <cell r="B371">
            <v>488</v>
          </cell>
          <cell r="C371" t="str">
            <v>C</v>
          </cell>
          <cell r="D371" t="str">
            <v>F</v>
          </cell>
          <cell r="E371" t="str">
            <v>Mbala - Diamphwe River</v>
          </cell>
          <cell r="F371" t="str">
            <v>UD</v>
          </cell>
          <cell r="G371">
            <v>3</v>
          </cell>
          <cell r="H371">
            <v>7.7</v>
          </cell>
          <cell r="I371" t="str">
            <v>FL</v>
          </cell>
          <cell r="J371" t="str">
            <v>DEDZA</v>
          </cell>
          <cell r="K371">
            <v>6</v>
          </cell>
        </row>
        <row r="372">
          <cell r="A372" t="str">
            <v>RS 833</v>
          </cell>
          <cell r="B372">
            <v>655</v>
          </cell>
          <cell r="C372" t="str">
            <v>S</v>
          </cell>
          <cell r="D372" t="str">
            <v>F</v>
          </cell>
          <cell r="E372" t="str">
            <v>Lunzu - North East Zomba Boundary</v>
          </cell>
          <cell r="F372" t="str">
            <v>UD</v>
          </cell>
          <cell r="G372">
            <v>6</v>
          </cell>
          <cell r="H372">
            <v>11</v>
          </cell>
          <cell r="I372" t="str">
            <v>R</v>
          </cell>
          <cell r="J372" t="str">
            <v>BLANTYRE</v>
          </cell>
          <cell r="K372">
            <v>9</v>
          </cell>
        </row>
        <row r="373">
          <cell r="A373" t="str">
            <v>RS 827</v>
          </cell>
          <cell r="B373">
            <v>649</v>
          </cell>
          <cell r="C373" t="str">
            <v>S</v>
          </cell>
          <cell r="D373" t="str">
            <v>F</v>
          </cell>
          <cell r="E373" t="str">
            <v>Mayaka - Mulanje Boundary</v>
          </cell>
          <cell r="F373" t="str">
            <v>UD/C</v>
          </cell>
          <cell r="G373">
            <v>1</v>
          </cell>
          <cell r="H373">
            <v>12</v>
          </cell>
          <cell r="I373" t="str">
            <v>FL</v>
          </cell>
          <cell r="J373" t="str">
            <v>ZOMBA</v>
          </cell>
          <cell r="K373">
            <v>9</v>
          </cell>
        </row>
        <row r="374">
          <cell r="A374" t="str">
            <v>RS 828</v>
          </cell>
          <cell r="B374">
            <v>650</v>
          </cell>
          <cell r="C374" t="str">
            <v>S</v>
          </cell>
          <cell r="D374" t="str">
            <v>F</v>
          </cell>
          <cell r="E374" t="str">
            <v>South West Singano - junction S144</v>
          </cell>
          <cell r="F374" t="str">
            <v>UD/D</v>
          </cell>
          <cell r="G374">
            <v>2</v>
          </cell>
          <cell r="H374">
            <v>12</v>
          </cell>
          <cell r="I374" t="str">
            <v>H</v>
          </cell>
          <cell r="J374" t="str">
            <v>PHALOMBE</v>
          </cell>
          <cell r="K374">
            <v>9</v>
          </cell>
        </row>
        <row r="375">
          <cell r="A375" t="str">
            <v>RS 829</v>
          </cell>
          <cell r="B375">
            <v>651</v>
          </cell>
          <cell r="C375" t="str">
            <v>S</v>
          </cell>
          <cell r="D375" t="str">
            <v>F</v>
          </cell>
          <cell r="E375" t="str">
            <v>South  Ngona - East S136</v>
          </cell>
          <cell r="F375" t="str">
            <v>UD/F</v>
          </cell>
          <cell r="G375">
            <v>3</v>
          </cell>
          <cell r="H375">
            <v>9</v>
          </cell>
          <cell r="I375" t="str">
            <v>H</v>
          </cell>
          <cell r="J375" t="str">
            <v>CHIKWAWA</v>
          </cell>
          <cell r="K375">
            <v>9</v>
          </cell>
        </row>
        <row r="376">
          <cell r="A376" t="str">
            <v>RS 830</v>
          </cell>
          <cell r="B376">
            <v>652</v>
          </cell>
          <cell r="C376" t="str">
            <v>S</v>
          </cell>
          <cell r="D376" t="str">
            <v>F</v>
          </cell>
          <cell r="E376" t="str">
            <v>North Gogomwa - junction T411</v>
          </cell>
          <cell r="F376" t="str">
            <v>UD/I</v>
          </cell>
          <cell r="G376">
            <v>4</v>
          </cell>
          <cell r="H376">
            <v>9</v>
          </cell>
          <cell r="I376" t="str">
            <v>H</v>
          </cell>
          <cell r="J376" t="str">
            <v>CHIRADZULU</v>
          </cell>
          <cell r="K376">
            <v>9</v>
          </cell>
        </row>
        <row r="377">
          <cell r="A377" t="str">
            <v>RS 831</v>
          </cell>
          <cell r="B377">
            <v>653</v>
          </cell>
          <cell r="C377" t="str">
            <v>S</v>
          </cell>
          <cell r="D377" t="str">
            <v>F</v>
          </cell>
          <cell r="E377" t="str">
            <v>Chirimba - mid junction between Chizolo and Limbe</v>
          </cell>
          <cell r="F377" t="str">
            <v>UD/I</v>
          </cell>
          <cell r="G377">
            <v>5</v>
          </cell>
          <cell r="H377">
            <v>7</v>
          </cell>
          <cell r="I377" t="str">
            <v>H</v>
          </cell>
          <cell r="J377" t="str">
            <v>BLANTYRE</v>
          </cell>
          <cell r="K377">
            <v>9</v>
          </cell>
        </row>
        <row r="378">
          <cell r="A378" t="str">
            <v>RS 521</v>
          </cell>
          <cell r="B378">
            <v>343</v>
          </cell>
          <cell r="C378" t="str">
            <v>N</v>
          </cell>
          <cell r="D378" t="str">
            <v>F</v>
          </cell>
          <cell r="E378" t="str">
            <v>Mdima - Mhlafuta</v>
          </cell>
          <cell r="F378" t="str">
            <v>UDX</v>
          </cell>
          <cell r="G378">
            <v>7</v>
          </cell>
          <cell r="H378">
            <v>4.4000000000000004</v>
          </cell>
          <cell r="I378" t="str">
            <v>FL</v>
          </cell>
          <cell r="J378" t="str">
            <v>MZIMBA</v>
          </cell>
          <cell r="K378">
            <v>4</v>
          </cell>
        </row>
        <row r="379">
          <cell r="A379" t="str">
            <v>RS 522</v>
          </cell>
          <cell r="B379">
            <v>344</v>
          </cell>
          <cell r="C379" t="str">
            <v>N</v>
          </cell>
          <cell r="D379" t="str">
            <v>F</v>
          </cell>
          <cell r="E379" t="str">
            <v>Malema - Kazguli village</v>
          </cell>
          <cell r="F379" t="str">
            <v>UDX</v>
          </cell>
          <cell r="G379">
            <v>8</v>
          </cell>
          <cell r="H379">
            <v>20.100000000000001</v>
          </cell>
          <cell r="I379" t="str">
            <v>R</v>
          </cell>
          <cell r="J379" t="str">
            <v>MZIMBA</v>
          </cell>
          <cell r="K379">
            <v>4</v>
          </cell>
        </row>
        <row r="380">
          <cell r="A380" t="str">
            <v>RS 523</v>
          </cell>
          <cell r="B380">
            <v>345</v>
          </cell>
          <cell r="C380" t="str">
            <v>N</v>
          </cell>
          <cell r="D380" t="str">
            <v>F</v>
          </cell>
          <cell r="E380" t="str">
            <v>Kasichi - Edingeni</v>
          </cell>
          <cell r="F380" t="str">
            <v>UDY</v>
          </cell>
          <cell r="G380">
            <v>11</v>
          </cell>
          <cell r="H380">
            <v>19.3</v>
          </cell>
          <cell r="I380" t="str">
            <v>FL</v>
          </cell>
          <cell r="J380" t="str">
            <v>MZIMBA</v>
          </cell>
          <cell r="K380">
            <v>4</v>
          </cell>
        </row>
        <row r="381">
          <cell r="A381" t="str">
            <v>RS 834</v>
          </cell>
          <cell r="B381">
            <v>656</v>
          </cell>
          <cell r="C381" t="str">
            <v>S</v>
          </cell>
          <cell r="D381" t="str">
            <v>F</v>
          </cell>
          <cell r="E381" t="str">
            <v>Mtengo Wambalame - Lunzu</v>
          </cell>
          <cell r="F381" t="str">
            <v>IB2</v>
          </cell>
          <cell r="G381">
            <v>1</v>
          </cell>
          <cell r="H381">
            <v>12</v>
          </cell>
          <cell r="I381" t="str">
            <v>R</v>
          </cell>
          <cell r="J381" t="str">
            <v>BLANTYRE</v>
          </cell>
          <cell r="K381">
            <v>9</v>
          </cell>
        </row>
        <row r="382">
          <cell r="A382" t="str">
            <v>RS 520</v>
          </cell>
          <cell r="B382">
            <v>342</v>
          </cell>
          <cell r="C382" t="str">
            <v>N</v>
          </cell>
          <cell r="D382" t="str">
            <v>F</v>
          </cell>
          <cell r="E382" t="str">
            <v>Katoto Admarc - Sibande - junction M1</v>
          </cell>
          <cell r="F382" t="str">
            <v>PR11</v>
          </cell>
          <cell r="G382">
            <v>1</v>
          </cell>
          <cell r="H382">
            <v>25.1</v>
          </cell>
          <cell r="I382" t="str">
            <v>R</v>
          </cell>
          <cell r="J382" t="str">
            <v>MZIMBA</v>
          </cell>
          <cell r="K382">
            <v>3</v>
          </cell>
        </row>
        <row r="383">
          <cell r="A383" t="str">
            <v>RS 671</v>
          </cell>
          <cell r="B383">
            <v>493</v>
          </cell>
          <cell r="C383" t="str">
            <v>C</v>
          </cell>
          <cell r="D383" t="str">
            <v>F</v>
          </cell>
          <cell r="E383" t="str">
            <v>North Ngodzi River - Lake Malawi</v>
          </cell>
          <cell r="F383" t="str">
            <v>PR58</v>
          </cell>
          <cell r="G383">
            <v>1</v>
          </cell>
          <cell r="H383">
            <v>8</v>
          </cell>
          <cell r="I383" t="str">
            <v>F</v>
          </cell>
          <cell r="J383" t="str">
            <v>SALIMA</v>
          </cell>
          <cell r="K383">
            <v>7</v>
          </cell>
        </row>
        <row r="384">
          <cell r="A384" t="str">
            <v>RS 672</v>
          </cell>
          <cell r="B384">
            <v>494</v>
          </cell>
          <cell r="C384" t="str">
            <v>C</v>
          </cell>
          <cell r="D384" t="str">
            <v>F</v>
          </cell>
          <cell r="E384" t="str">
            <v>junction T357 - West Chelani</v>
          </cell>
          <cell r="F384" t="str">
            <v>PR92</v>
          </cell>
          <cell r="G384">
            <v>1</v>
          </cell>
          <cell r="H384">
            <v>11.5</v>
          </cell>
          <cell r="I384" t="str">
            <v>F</v>
          </cell>
          <cell r="J384" t="str">
            <v>SALMA</v>
          </cell>
          <cell r="K384">
            <v>7</v>
          </cell>
        </row>
        <row r="385">
          <cell r="A385" t="str">
            <v>RS 672</v>
          </cell>
          <cell r="B385">
            <v>494</v>
          </cell>
          <cell r="C385" t="str">
            <v>C</v>
          </cell>
          <cell r="D385" t="str">
            <v>F</v>
          </cell>
          <cell r="E385" t="str">
            <v>junction T357 - West Chelani</v>
          </cell>
          <cell r="F385" t="str">
            <v>PR92</v>
          </cell>
          <cell r="G385">
            <v>1</v>
          </cell>
          <cell r="H385">
            <v>11.5</v>
          </cell>
          <cell r="I385" t="str">
            <v>F</v>
          </cell>
          <cell r="J385" t="str">
            <v>SALMA</v>
          </cell>
          <cell r="K385">
            <v>7</v>
          </cell>
        </row>
        <row r="386">
          <cell r="A386" t="str">
            <v>Count</v>
          </cell>
          <cell r="B386">
            <v>382</v>
          </cell>
          <cell r="C386">
            <v>0</v>
          </cell>
          <cell r="D386">
            <v>0</v>
          </cell>
          <cell r="E386">
            <v>0</v>
          </cell>
          <cell r="F386" t="str">
            <v>Total length</v>
          </cell>
          <cell r="G386">
            <v>0</v>
          </cell>
          <cell r="H386">
            <v>4489.2000000000016</v>
          </cell>
          <cell r="I386">
            <v>0</v>
          </cell>
          <cell r="J386" t="str">
            <v>km</v>
          </cell>
        </row>
      </sheetData>
      <sheetData sheetId="1" refreshError="1">
        <row r="1">
          <cell r="A1" t="str">
            <v>Table A5 - Feeder Road Sections</v>
          </cell>
        </row>
        <row r="2">
          <cell r="A2" t="str">
            <v>Road Section No.</v>
          </cell>
          <cell r="B2" t="str">
            <v>MOWS Project No.</v>
          </cell>
          <cell r="C2" t="str">
            <v>Region</v>
          </cell>
          <cell r="D2" t="str">
            <v>Road class</v>
          </cell>
          <cell r="E2" t="str">
            <v>Road section</v>
          </cell>
          <cell r="F2" t="str">
            <v>Designation</v>
          </cell>
          <cell r="G2" t="str">
            <v>Sequence</v>
          </cell>
          <cell r="H2" t="str">
            <v>Length (km)</v>
          </cell>
          <cell r="I2" t="str">
            <v>Trrrain</v>
          </cell>
          <cell r="J2" t="str">
            <v>District</v>
          </cell>
          <cell r="K2" t="str">
            <v>Map sheet No.</v>
          </cell>
          <cell r="L2" t="str">
            <v>Comments</v>
          </cell>
        </row>
        <row r="3">
          <cell r="A3" t="str">
            <v>RS 317</v>
          </cell>
          <cell r="B3">
            <v>139</v>
          </cell>
          <cell r="C3" t="str">
            <v>S</v>
          </cell>
          <cell r="D3" t="str">
            <v>T</v>
          </cell>
          <cell r="E3" t="str">
            <v>Bangula - Tengani</v>
          </cell>
          <cell r="F3" t="str">
            <v>M01</v>
          </cell>
          <cell r="G3">
            <v>53</v>
          </cell>
          <cell r="H3">
            <v>21.6</v>
          </cell>
          <cell r="I3" t="str">
            <v>F</v>
          </cell>
          <cell r="J3" t="str">
            <v>NSANJE</v>
          </cell>
          <cell r="K3">
            <v>10</v>
          </cell>
          <cell r="L3" t="str">
            <v>Part of RS1</v>
          </cell>
        </row>
        <row r="4">
          <cell r="A4" t="str">
            <v>RS 318</v>
          </cell>
          <cell r="B4">
            <v>140</v>
          </cell>
          <cell r="C4" t="str">
            <v>S</v>
          </cell>
          <cell r="D4" t="str">
            <v>T</v>
          </cell>
          <cell r="E4" t="str">
            <v>Tengani - Chigumukire</v>
          </cell>
          <cell r="F4" t="str">
            <v>M01</v>
          </cell>
          <cell r="G4">
            <v>54</v>
          </cell>
          <cell r="H4">
            <v>11.2</v>
          </cell>
          <cell r="I4" t="str">
            <v>F</v>
          </cell>
          <cell r="J4" t="str">
            <v>NSANJE</v>
          </cell>
          <cell r="K4">
            <v>10</v>
          </cell>
          <cell r="L4" t="str">
            <v>Part of RS1</v>
          </cell>
        </row>
        <row r="5">
          <cell r="A5" t="str">
            <v>RS 320</v>
          </cell>
          <cell r="B5">
            <v>142</v>
          </cell>
          <cell r="C5" t="str">
            <v>S</v>
          </cell>
          <cell r="D5" t="str">
            <v>T</v>
          </cell>
          <cell r="E5" t="str">
            <v>Chigumukire - Lundu</v>
          </cell>
          <cell r="F5" t="str">
            <v>M01</v>
          </cell>
          <cell r="G5">
            <v>55</v>
          </cell>
          <cell r="H5">
            <v>14</v>
          </cell>
          <cell r="I5" t="str">
            <v>F</v>
          </cell>
          <cell r="J5" t="str">
            <v>NSANJE</v>
          </cell>
          <cell r="K5">
            <v>10</v>
          </cell>
        </row>
        <row r="6">
          <cell r="A6" t="str">
            <v>RS 314</v>
          </cell>
          <cell r="B6">
            <v>136</v>
          </cell>
          <cell r="C6" t="str">
            <v>S</v>
          </cell>
          <cell r="D6" t="str">
            <v>T</v>
          </cell>
          <cell r="E6" t="str">
            <v>Lundu - Nsanje Marka</v>
          </cell>
          <cell r="F6" t="str">
            <v>M01</v>
          </cell>
          <cell r="G6">
            <v>56</v>
          </cell>
          <cell r="H6">
            <v>28</v>
          </cell>
          <cell r="I6" t="str">
            <v>F</v>
          </cell>
          <cell r="J6" t="str">
            <v>NSANJE</v>
          </cell>
          <cell r="K6">
            <v>10</v>
          </cell>
        </row>
        <row r="7">
          <cell r="A7" t="str">
            <v>RS 327</v>
          </cell>
          <cell r="B7">
            <v>149</v>
          </cell>
          <cell r="C7" t="str">
            <v>S</v>
          </cell>
          <cell r="D7" t="str">
            <v>T</v>
          </cell>
          <cell r="E7" t="str">
            <v>Mbalula - Chowe</v>
          </cell>
          <cell r="F7" t="str">
            <v>M03</v>
          </cell>
          <cell r="G7">
            <v>16</v>
          </cell>
          <cell r="H7">
            <v>7.2</v>
          </cell>
          <cell r="I7" t="str">
            <v>H</v>
          </cell>
          <cell r="J7" t="str">
            <v>MANGOCHI</v>
          </cell>
          <cell r="K7">
            <v>8</v>
          </cell>
        </row>
        <row r="8">
          <cell r="A8" t="str">
            <v>RS 325</v>
          </cell>
          <cell r="B8">
            <v>147</v>
          </cell>
          <cell r="C8" t="str">
            <v>S</v>
          </cell>
          <cell r="D8" t="str">
            <v>T</v>
          </cell>
          <cell r="E8" t="str">
            <v>Matola - Idulusi</v>
          </cell>
          <cell r="F8" t="str">
            <v>M03</v>
          </cell>
          <cell r="G8">
            <v>18</v>
          </cell>
          <cell r="H8">
            <v>4.2</v>
          </cell>
          <cell r="I8" t="str">
            <v>H</v>
          </cell>
          <cell r="J8" t="str">
            <v>MANGOCHI</v>
          </cell>
          <cell r="K8">
            <v>8</v>
          </cell>
        </row>
        <row r="9">
          <cell r="A9" t="str">
            <v>RS 328</v>
          </cell>
          <cell r="B9">
            <v>150</v>
          </cell>
          <cell r="C9" t="str">
            <v>S</v>
          </cell>
          <cell r="D9" t="str">
            <v>T</v>
          </cell>
          <cell r="E9" t="str">
            <v>Idulusi - Namwera</v>
          </cell>
          <cell r="F9" t="str">
            <v>M03</v>
          </cell>
          <cell r="G9">
            <v>19</v>
          </cell>
          <cell r="H9">
            <v>12.7</v>
          </cell>
          <cell r="I9" t="str">
            <v>R</v>
          </cell>
          <cell r="J9" t="str">
            <v>MANGOCHI</v>
          </cell>
          <cell r="K9">
            <v>7</v>
          </cell>
        </row>
        <row r="10">
          <cell r="A10" t="str">
            <v>RS 323</v>
          </cell>
          <cell r="B10">
            <v>145</v>
          </cell>
          <cell r="C10" t="str">
            <v>S</v>
          </cell>
          <cell r="D10" t="str">
            <v>T</v>
          </cell>
          <cell r="E10" t="str">
            <v>Namwera - Chiponde</v>
          </cell>
          <cell r="F10" t="str">
            <v>M03</v>
          </cell>
          <cell r="G10">
            <v>20</v>
          </cell>
          <cell r="H10">
            <v>12.9</v>
          </cell>
          <cell r="I10" t="str">
            <v>R</v>
          </cell>
          <cell r="J10" t="str">
            <v>MANGOCHI</v>
          </cell>
          <cell r="K10">
            <v>7</v>
          </cell>
        </row>
        <row r="11">
          <cell r="A11" t="str">
            <v>RS 329</v>
          </cell>
          <cell r="B11">
            <v>151</v>
          </cell>
          <cell r="C11" t="str">
            <v>S</v>
          </cell>
          <cell r="D11" t="str">
            <v>T</v>
          </cell>
          <cell r="E11" t="str">
            <v>Mikolongwe - Losa</v>
          </cell>
          <cell r="F11" t="str">
            <v>M04</v>
          </cell>
          <cell r="G11">
            <v>3</v>
          </cell>
          <cell r="H11">
            <v>13.1</v>
          </cell>
          <cell r="I11" t="str">
            <v>R</v>
          </cell>
          <cell r="J11" t="str">
            <v>CHIRADZULU</v>
          </cell>
          <cell r="K11">
            <v>9</v>
          </cell>
        </row>
        <row r="12">
          <cell r="A12" t="str">
            <v>RS 758</v>
          </cell>
          <cell r="B12">
            <v>580</v>
          </cell>
          <cell r="C12" t="str">
            <v>S</v>
          </cell>
          <cell r="D12" t="str">
            <v>T</v>
          </cell>
          <cell r="E12" t="str">
            <v>Losa - Thuchila River Bridge</v>
          </cell>
          <cell r="F12" t="str">
            <v>M04</v>
          </cell>
          <cell r="G12">
            <v>4</v>
          </cell>
          <cell r="H12">
            <v>8.6999999999999993</v>
          </cell>
          <cell r="I12" t="str">
            <v>F</v>
          </cell>
          <cell r="J12" t="str">
            <v>MULANJE</v>
          </cell>
          <cell r="K12">
            <v>9</v>
          </cell>
          <cell r="L12" t="str">
            <v>Changed designation from T413  to M04</v>
          </cell>
        </row>
        <row r="13">
          <cell r="A13" t="str">
            <v>RS 838</v>
          </cell>
          <cell r="B13" t="str">
            <v>n.a.</v>
          </cell>
          <cell r="C13" t="str">
            <v>S</v>
          </cell>
          <cell r="D13" t="str">
            <v>T</v>
          </cell>
          <cell r="E13" t="str">
            <v>Thuchila River Bridge - Luwanje T.C.</v>
          </cell>
          <cell r="F13" t="str">
            <v>M04</v>
          </cell>
          <cell r="G13">
            <v>5</v>
          </cell>
          <cell r="H13">
            <v>6.9</v>
          </cell>
          <cell r="I13" t="str">
            <v>R</v>
          </cell>
          <cell r="J13" t="str">
            <v>MULANJE</v>
          </cell>
          <cell r="K13">
            <v>9</v>
          </cell>
          <cell r="L13" t="str">
            <v xml:space="preserve">New section part of RS 330 </v>
          </cell>
        </row>
        <row r="14">
          <cell r="A14" t="str">
            <v>RS 215</v>
          </cell>
          <cell r="B14">
            <v>37</v>
          </cell>
          <cell r="C14" t="str">
            <v>C</v>
          </cell>
          <cell r="D14" t="str">
            <v>T</v>
          </cell>
          <cell r="E14" t="str">
            <v>Zowonela - Mbobo</v>
          </cell>
          <cell r="F14" t="str">
            <v>M07</v>
          </cell>
          <cell r="G14">
            <v>1</v>
          </cell>
          <cell r="H14">
            <v>12.2</v>
          </cell>
          <cell r="I14" t="str">
            <v>L</v>
          </cell>
          <cell r="J14" t="str">
            <v>NTCHISI</v>
          </cell>
          <cell r="K14">
            <v>5</v>
          </cell>
        </row>
        <row r="15">
          <cell r="A15" t="str">
            <v>RS 209</v>
          </cell>
          <cell r="B15">
            <v>31</v>
          </cell>
          <cell r="C15" t="str">
            <v>C</v>
          </cell>
          <cell r="D15" t="str">
            <v>T</v>
          </cell>
          <cell r="E15" t="str">
            <v>Mpala T.C. - Zowonela</v>
          </cell>
          <cell r="F15" t="str">
            <v>M07</v>
          </cell>
          <cell r="G15">
            <v>2</v>
          </cell>
          <cell r="H15">
            <v>9.8000000000000007</v>
          </cell>
          <cell r="I15" t="str">
            <v>R</v>
          </cell>
          <cell r="J15" t="str">
            <v>NTCHISI</v>
          </cell>
          <cell r="K15">
            <v>5</v>
          </cell>
        </row>
        <row r="16">
          <cell r="A16" t="str">
            <v>RS 214</v>
          </cell>
          <cell r="B16">
            <v>36</v>
          </cell>
          <cell r="C16" t="str">
            <v>C</v>
          </cell>
          <cell r="D16" t="str">
            <v>T</v>
          </cell>
          <cell r="E16" t="str">
            <v>Mpala T.C. - Ntchisi</v>
          </cell>
          <cell r="F16" t="str">
            <v>M07</v>
          </cell>
          <cell r="G16">
            <v>3</v>
          </cell>
          <cell r="H16">
            <v>12.9</v>
          </cell>
          <cell r="I16" t="str">
            <v>R</v>
          </cell>
          <cell r="J16" t="str">
            <v>NTCHISI</v>
          </cell>
          <cell r="K16">
            <v>5</v>
          </cell>
        </row>
        <row r="17">
          <cell r="A17" t="str">
            <v>RS 208</v>
          </cell>
          <cell r="B17">
            <v>30</v>
          </cell>
          <cell r="C17" t="str">
            <v>C</v>
          </cell>
          <cell r="D17" t="str">
            <v>T</v>
          </cell>
          <cell r="E17" t="str">
            <v>Nchisi - Km17.45</v>
          </cell>
          <cell r="F17" t="str">
            <v>M07</v>
          </cell>
          <cell r="G17">
            <v>4</v>
          </cell>
          <cell r="H17">
            <v>1.6</v>
          </cell>
          <cell r="I17" t="str">
            <v>R</v>
          </cell>
          <cell r="J17" t="str">
            <v>NTCHISI</v>
          </cell>
          <cell r="K17">
            <v>5</v>
          </cell>
        </row>
        <row r="18">
          <cell r="A18" t="str">
            <v>RS 211</v>
          </cell>
          <cell r="B18">
            <v>33</v>
          </cell>
          <cell r="C18" t="str">
            <v>C</v>
          </cell>
          <cell r="D18" t="str">
            <v>T</v>
          </cell>
          <cell r="E18" t="str">
            <v>Km17.45 - Mbonekela</v>
          </cell>
          <cell r="F18" t="str">
            <v>M07</v>
          </cell>
          <cell r="G18">
            <v>5</v>
          </cell>
          <cell r="H18">
            <v>17.399999999999999</v>
          </cell>
          <cell r="I18" t="str">
            <v>R</v>
          </cell>
          <cell r="J18" t="str">
            <v>NTCHISI</v>
          </cell>
          <cell r="K18">
            <v>5</v>
          </cell>
        </row>
        <row r="19">
          <cell r="A19" t="str">
            <v>RS 212</v>
          </cell>
          <cell r="B19">
            <v>34</v>
          </cell>
          <cell r="C19" t="str">
            <v>C</v>
          </cell>
          <cell r="D19" t="str">
            <v>T</v>
          </cell>
          <cell r="E19" t="str">
            <v>Mwangala - Dzaleka</v>
          </cell>
          <cell r="F19" t="str">
            <v>M07</v>
          </cell>
          <cell r="G19">
            <v>6</v>
          </cell>
          <cell r="H19">
            <v>25.4</v>
          </cell>
          <cell r="I19" t="str">
            <v>R</v>
          </cell>
          <cell r="J19" t="str">
            <v>DOWA</v>
          </cell>
          <cell r="K19" t="str">
            <v>5,6</v>
          </cell>
        </row>
        <row r="20">
          <cell r="A20" t="str">
            <v>RS 210</v>
          </cell>
          <cell r="B20">
            <v>32</v>
          </cell>
          <cell r="C20" t="str">
            <v>C</v>
          </cell>
          <cell r="D20" t="str">
            <v>T</v>
          </cell>
          <cell r="E20" t="str">
            <v>Dzaleka - Zidunge</v>
          </cell>
          <cell r="F20" t="str">
            <v>M07</v>
          </cell>
          <cell r="G20">
            <v>7</v>
          </cell>
          <cell r="H20">
            <v>5.2</v>
          </cell>
          <cell r="I20" t="str">
            <v>R</v>
          </cell>
          <cell r="J20" t="str">
            <v>DOWA</v>
          </cell>
          <cell r="K20">
            <v>5</v>
          </cell>
        </row>
        <row r="21">
          <cell r="A21" t="str">
            <v>RS 213</v>
          </cell>
          <cell r="B21">
            <v>35</v>
          </cell>
          <cell r="C21" t="str">
            <v>C</v>
          </cell>
          <cell r="D21" t="str">
            <v>T</v>
          </cell>
          <cell r="E21" t="str">
            <v>Zidunge - Othambwe</v>
          </cell>
          <cell r="F21" t="str">
            <v>M07</v>
          </cell>
          <cell r="G21">
            <v>8</v>
          </cell>
          <cell r="H21">
            <v>7.9</v>
          </cell>
          <cell r="I21" t="str">
            <v>F</v>
          </cell>
          <cell r="J21" t="str">
            <v>DOWA</v>
          </cell>
          <cell r="K21">
            <v>6</v>
          </cell>
        </row>
        <row r="22">
          <cell r="A22" t="str">
            <v>RS 847</v>
          </cell>
          <cell r="B22" t="str">
            <v>n.a.</v>
          </cell>
          <cell r="C22" t="str">
            <v>N</v>
          </cell>
          <cell r="D22" t="str">
            <v>T</v>
          </cell>
          <cell r="E22" t="str">
            <v>Mkoma (Tanzania border) - Chitipa</v>
          </cell>
          <cell r="F22" t="str">
            <v>M09</v>
          </cell>
          <cell r="G22">
            <v>1</v>
          </cell>
          <cell r="H22">
            <v>44.5</v>
          </cell>
          <cell r="I22" t="str">
            <v>R</v>
          </cell>
          <cell r="J22" t="str">
            <v>CHITIPA</v>
          </cell>
          <cell r="K22">
            <v>1</v>
          </cell>
          <cell r="L22" t="str">
            <v>New section part of origional RS 179</v>
          </cell>
        </row>
        <row r="23">
          <cell r="A23" t="str">
            <v>RS 848</v>
          </cell>
          <cell r="B23" t="str">
            <v>n.a.</v>
          </cell>
          <cell r="C23" t="str">
            <v>N</v>
          </cell>
          <cell r="D23" t="str">
            <v>T</v>
          </cell>
          <cell r="E23" t="str">
            <v>Chitipa - Chelinda T/off</v>
          </cell>
          <cell r="F23" t="str">
            <v>M09</v>
          </cell>
          <cell r="G23">
            <v>2</v>
          </cell>
          <cell r="H23">
            <v>166.8</v>
          </cell>
          <cell r="I23" t="str">
            <v>R</v>
          </cell>
          <cell r="J23" t="str">
            <v>CHITIPA</v>
          </cell>
          <cell r="K23">
            <v>1</v>
          </cell>
          <cell r="L23" t="str">
            <v>New section part of origional RS 179</v>
          </cell>
        </row>
        <row r="24">
          <cell r="A24" t="str">
            <v>RS 181</v>
          </cell>
          <cell r="B24">
            <v>3</v>
          </cell>
          <cell r="C24" t="str">
            <v>N</v>
          </cell>
          <cell r="D24" t="str">
            <v>T</v>
          </cell>
          <cell r="E24" t="str">
            <v>Chelinda T/off - Chitanga</v>
          </cell>
          <cell r="F24" t="str">
            <v>M09</v>
          </cell>
          <cell r="G24">
            <v>3</v>
          </cell>
          <cell r="H24">
            <v>62.8</v>
          </cell>
          <cell r="I24" t="str">
            <v>R</v>
          </cell>
          <cell r="J24" t="str">
            <v>RUMPHI</v>
          </cell>
          <cell r="K24" t="str">
            <v>2,3</v>
          </cell>
          <cell r="L24" t="str">
            <v>End point altered from Mphangara Stream to Chatanga</v>
          </cell>
        </row>
        <row r="25">
          <cell r="A25" t="str">
            <v>RS 182</v>
          </cell>
          <cell r="B25">
            <v>4</v>
          </cell>
          <cell r="C25" t="str">
            <v>N</v>
          </cell>
          <cell r="D25" t="str">
            <v>T</v>
          </cell>
          <cell r="E25" t="str">
            <v>Mphangara Stream-Bow-Emcisweni-Kamchocho-Chitapa</v>
          </cell>
          <cell r="F25" t="str">
            <v>M09</v>
          </cell>
          <cell r="G25">
            <v>4</v>
          </cell>
          <cell r="H25">
            <v>95</v>
          </cell>
          <cell r="I25" t="str">
            <v>R</v>
          </cell>
          <cell r="J25" t="str">
            <v>MZIMBA</v>
          </cell>
          <cell r="K25" t="str">
            <v>3,4</v>
          </cell>
        </row>
        <row r="26">
          <cell r="A26" t="str">
            <v>RS 180</v>
          </cell>
          <cell r="B26">
            <v>2</v>
          </cell>
          <cell r="C26" t="str">
            <v>N</v>
          </cell>
          <cell r="D26" t="str">
            <v>T</v>
          </cell>
          <cell r="E26" t="str">
            <v>Chitapa - Majighasawa</v>
          </cell>
          <cell r="F26" t="str">
            <v>M09</v>
          </cell>
          <cell r="G26">
            <v>5</v>
          </cell>
          <cell r="H26">
            <v>31.8</v>
          </cell>
          <cell r="I26" t="str">
            <v>R</v>
          </cell>
          <cell r="J26" t="str">
            <v>MZIMBA</v>
          </cell>
          <cell r="K26" t="str">
            <v>3,4</v>
          </cell>
        </row>
        <row r="27">
          <cell r="A27" t="str">
            <v>RS 849</v>
          </cell>
          <cell r="B27" t="str">
            <v>n.a.</v>
          </cell>
          <cell r="C27" t="str">
            <v>N</v>
          </cell>
          <cell r="D27" t="str">
            <v>T</v>
          </cell>
          <cell r="E27" t="str">
            <v>Chitanga - Mphangara Stream</v>
          </cell>
          <cell r="F27" t="str">
            <v>M09</v>
          </cell>
          <cell r="G27">
            <v>6</v>
          </cell>
          <cell r="H27">
            <v>21.2</v>
          </cell>
          <cell r="I27">
            <v>3</v>
          </cell>
          <cell r="J27" t="str">
            <v>MZIMBA</v>
          </cell>
          <cell r="K27">
            <v>3</v>
          </cell>
          <cell r="L27" t="str">
            <v>New section part of origional RS 181</v>
          </cell>
        </row>
        <row r="28">
          <cell r="A28" t="str">
            <v>RS 183</v>
          </cell>
          <cell r="B28">
            <v>5</v>
          </cell>
          <cell r="C28" t="str">
            <v>N</v>
          </cell>
          <cell r="D28" t="str">
            <v>T</v>
          </cell>
          <cell r="E28" t="str">
            <v>Chiweta - Malongowe River</v>
          </cell>
          <cell r="F28" t="str">
            <v>M11</v>
          </cell>
          <cell r="G28">
            <v>1</v>
          </cell>
          <cell r="H28">
            <v>33.200000000000003</v>
          </cell>
          <cell r="I28" t="str">
            <v>R</v>
          </cell>
          <cell r="J28" t="str">
            <v>RUMPHI</v>
          </cell>
          <cell r="K28" t="str">
            <v>2,3</v>
          </cell>
        </row>
        <row r="29">
          <cell r="A29" t="str">
            <v>RS 184</v>
          </cell>
          <cell r="B29">
            <v>6</v>
          </cell>
          <cell r="C29" t="str">
            <v>N</v>
          </cell>
          <cell r="D29" t="str">
            <v>T</v>
          </cell>
          <cell r="E29" t="str">
            <v>Malongowe River - Usisya - Timbiri</v>
          </cell>
          <cell r="F29" t="str">
            <v>M11</v>
          </cell>
          <cell r="G29">
            <v>2</v>
          </cell>
          <cell r="H29">
            <v>63</v>
          </cell>
          <cell r="I29" t="str">
            <v>R</v>
          </cell>
          <cell r="J29" t="str">
            <v>MZIMBA</v>
          </cell>
          <cell r="K29">
            <v>3</v>
          </cell>
        </row>
        <row r="30">
          <cell r="A30" t="str">
            <v>RS 220</v>
          </cell>
          <cell r="B30">
            <v>42</v>
          </cell>
          <cell r="C30" t="str">
            <v>C</v>
          </cell>
          <cell r="D30" t="str">
            <v>T</v>
          </cell>
          <cell r="E30" t="str">
            <v>Dzaleka - Dowa</v>
          </cell>
          <cell r="F30" t="str">
            <v>M16</v>
          </cell>
          <cell r="G30">
            <v>1</v>
          </cell>
          <cell r="H30">
            <v>7.4</v>
          </cell>
          <cell r="I30" t="str">
            <v>R</v>
          </cell>
          <cell r="J30" t="str">
            <v>DOWA</v>
          </cell>
          <cell r="K30">
            <v>6</v>
          </cell>
        </row>
        <row r="31">
          <cell r="A31" t="str">
            <v>RS 219</v>
          </cell>
          <cell r="B31">
            <v>41</v>
          </cell>
          <cell r="C31" t="str">
            <v>C</v>
          </cell>
          <cell r="D31" t="str">
            <v>T</v>
          </cell>
          <cell r="E31" t="str">
            <v>Dowa - Chezi</v>
          </cell>
          <cell r="F31" t="str">
            <v>M16</v>
          </cell>
          <cell r="G31">
            <v>2</v>
          </cell>
          <cell r="H31">
            <v>16.600000000000001</v>
          </cell>
          <cell r="I31" t="str">
            <v>H</v>
          </cell>
          <cell r="J31" t="str">
            <v>DOWA</v>
          </cell>
          <cell r="K31">
            <v>6</v>
          </cell>
        </row>
        <row r="32">
          <cell r="A32" t="str">
            <v>RS 049</v>
          </cell>
          <cell r="B32">
            <v>49</v>
          </cell>
          <cell r="C32" t="str">
            <v>C</v>
          </cell>
          <cell r="D32" t="str">
            <v>T</v>
          </cell>
          <cell r="E32" t="str">
            <v>Nkhota-kota - Malenga</v>
          </cell>
          <cell r="F32" t="str">
            <v>M18</v>
          </cell>
          <cell r="G32">
            <v>1</v>
          </cell>
          <cell r="H32">
            <v>5.6</v>
          </cell>
          <cell r="I32" t="str">
            <v>F</v>
          </cell>
          <cell r="J32" t="str">
            <v>NKHOTA KOTA</v>
          </cell>
          <cell r="K32">
            <v>5</v>
          </cell>
          <cell r="L32" t="str">
            <v>Changed designation from M5 to M18</v>
          </cell>
        </row>
        <row r="33">
          <cell r="A33" t="str">
            <v>RS 224</v>
          </cell>
          <cell r="B33">
            <v>46</v>
          </cell>
          <cell r="C33" t="str">
            <v>C</v>
          </cell>
          <cell r="D33" t="str">
            <v>T</v>
          </cell>
          <cell r="E33" t="str">
            <v>Malenga - Nkhotakota Game Reserve</v>
          </cell>
          <cell r="F33" t="str">
            <v>M18</v>
          </cell>
          <cell r="G33">
            <v>2</v>
          </cell>
          <cell r="H33">
            <v>16.100000000000001</v>
          </cell>
          <cell r="I33" t="str">
            <v>F</v>
          </cell>
          <cell r="J33" t="str">
            <v>NKHOTA KOTA</v>
          </cell>
          <cell r="K33">
            <v>5</v>
          </cell>
        </row>
        <row r="34">
          <cell r="A34" t="str">
            <v>RS 222</v>
          </cell>
          <cell r="B34">
            <v>44</v>
          </cell>
          <cell r="C34" t="str">
            <v>C</v>
          </cell>
          <cell r="D34" t="str">
            <v>T</v>
          </cell>
          <cell r="E34" t="str">
            <v>Nkhotakota Game Reserve - Mbobo</v>
          </cell>
          <cell r="F34" t="str">
            <v>M18</v>
          </cell>
          <cell r="G34">
            <v>3</v>
          </cell>
          <cell r="H34">
            <v>32.6</v>
          </cell>
          <cell r="I34" t="str">
            <v>R</v>
          </cell>
          <cell r="J34" t="str">
            <v>NKHOTA KOTA &amp; NTCHISI</v>
          </cell>
          <cell r="K34">
            <v>5</v>
          </cell>
        </row>
        <row r="35">
          <cell r="A35" t="str">
            <v>RS 223</v>
          </cell>
          <cell r="B35">
            <v>45</v>
          </cell>
          <cell r="C35" t="str">
            <v>C</v>
          </cell>
          <cell r="D35" t="str">
            <v>T</v>
          </cell>
          <cell r="E35" t="str">
            <v>Mbobo - Malomo T.C.</v>
          </cell>
          <cell r="F35" t="str">
            <v>M18</v>
          </cell>
          <cell r="G35">
            <v>4</v>
          </cell>
          <cell r="H35">
            <v>18.100000000000001</v>
          </cell>
          <cell r="I35" t="str">
            <v>R</v>
          </cell>
          <cell r="J35" t="str">
            <v>NTCHISI</v>
          </cell>
          <cell r="K35">
            <v>5</v>
          </cell>
        </row>
        <row r="36">
          <cell r="A36" t="str">
            <v>RS 837</v>
          </cell>
          <cell r="B36" t="str">
            <v>n.a.</v>
          </cell>
          <cell r="C36" t="str">
            <v>C</v>
          </cell>
          <cell r="D36" t="str">
            <v>T</v>
          </cell>
          <cell r="E36" t="str">
            <v>Malomo T.C. - Chima</v>
          </cell>
          <cell r="F36" t="str">
            <v>M18</v>
          </cell>
          <cell r="G36">
            <v>5</v>
          </cell>
          <cell r="H36">
            <v>14.4</v>
          </cell>
          <cell r="I36" t="str">
            <v>R</v>
          </cell>
          <cell r="J36" t="str">
            <v>LILONGWE</v>
          </cell>
          <cell r="K36">
            <v>6</v>
          </cell>
          <cell r="L36" t="str">
            <v>New section part of RS 225</v>
          </cell>
        </row>
        <row r="37">
          <cell r="A37" t="str">
            <v>RS 259</v>
          </cell>
          <cell r="B37">
            <v>81</v>
          </cell>
          <cell r="C37" t="str">
            <v>C</v>
          </cell>
          <cell r="D37" t="str">
            <v>T</v>
          </cell>
          <cell r="E37" t="str">
            <v>Chima - Chilowamatambe</v>
          </cell>
          <cell r="F37" t="str">
            <v>M18</v>
          </cell>
          <cell r="G37">
            <v>6</v>
          </cell>
          <cell r="H37">
            <v>14.9</v>
          </cell>
          <cell r="I37" t="str">
            <v>F</v>
          </cell>
          <cell r="J37" t="str">
            <v>KASUNGU</v>
          </cell>
          <cell r="K37">
            <v>5</v>
          </cell>
          <cell r="L37" t="str">
            <v>Changed designation from S120 to M18. Now by-passed.</v>
          </cell>
        </row>
        <row r="38">
          <cell r="A38" t="str">
            <v>RS 261</v>
          </cell>
          <cell r="B38">
            <v>83</v>
          </cell>
          <cell r="C38" t="str">
            <v>C</v>
          </cell>
          <cell r="D38" t="str">
            <v>T</v>
          </cell>
          <cell r="E38" t="str">
            <v>Chilowamatambe - Chiwengo</v>
          </cell>
          <cell r="F38" t="str">
            <v>M18</v>
          </cell>
          <cell r="G38">
            <v>7</v>
          </cell>
          <cell r="H38">
            <v>15.9</v>
          </cell>
          <cell r="I38" t="str">
            <v>F</v>
          </cell>
          <cell r="J38" t="str">
            <v>KASUNGU</v>
          </cell>
          <cell r="K38">
            <v>5</v>
          </cell>
          <cell r="L38" t="str">
            <v>Changed designation from S120 to M18. Now by-passed.</v>
          </cell>
        </row>
        <row r="39">
          <cell r="A39" t="str">
            <v>RS 185</v>
          </cell>
          <cell r="B39">
            <v>7</v>
          </cell>
          <cell r="C39" t="str">
            <v>N</v>
          </cell>
          <cell r="D39" t="str">
            <v>T</v>
          </cell>
          <cell r="E39" t="str">
            <v>Luwawa (junction M1) - Mqocha - Jenda (junction S112)</v>
          </cell>
          <cell r="F39" t="str">
            <v>M20</v>
          </cell>
          <cell r="G39">
            <v>1</v>
          </cell>
          <cell r="H39">
            <v>78.5</v>
          </cell>
          <cell r="I39" t="str">
            <v>F</v>
          </cell>
          <cell r="J39" t="str">
            <v>MZIMBA</v>
          </cell>
          <cell r="K39">
            <v>4</v>
          </cell>
          <cell r="L39" t="str">
            <v>Contains road designated T322 (on 1:250,000 series map)</v>
          </cell>
        </row>
        <row r="40">
          <cell r="A40" t="str">
            <v>RS 186</v>
          </cell>
          <cell r="B40">
            <v>8</v>
          </cell>
          <cell r="C40" t="str">
            <v>N</v>
          </cell>
          <cell r="D40" t="str">
            <v>T</v>
          </cell>
          <cell r="E40" t="str">
            <v>Mzimba - Mtangatanga</v>
          </cell>
          <cell r="F40" t="str">
            <v>M22</v>
          </cell>
          <cell r="G40">
            <v>1</v>
          </cell>
          <cell r="H40">
            <v>24</v>
          </cell>
          <cell r="I40" t="str">
            <v>R</v>
          </cell>
          <cell r="J40" t="str">
            <v>MZIMBA</v>
          </cell>
          <cell r="K40">
            <v>4</v>
          </cell>
        </row>
        <row r="41">
          <cell r="A41" t="str">
            <v>RS 187</v>
          </cell>
          <cell r="B41">
            <v>9</v>
          </cell>
          <cell r="C41" t="str">
            <v>N</v>
          </cell>
          <cell r="D41" t="str">
            <v>T</v>
          </cell>
          <cell r="E41" t="str">
            <v>Rumphi - Bolero - Chitanga</v>
          </cell>
          <cell r="F41" t="str">
            <v>M24</v>
          </cell>
          <cell r="G41">
            <v>3</v>
          </cell>
          <cell r="H41">
            <v>37.799999999999997</v>
          </cell>
          <cell r="I41" t="str">
            <v>F</v>
          </cell>
          <cell r="J41" t="str">
            <v>RUMPHI</v>
          </cell>
          <cell r="K41">
            <v>3</v>
          </cell>
          <cell r="L41" t="str">
            <v>Section start changed to Rumphi</v>
          </cell>
        </row>
        <row r="42">
          <cell r="A42" t="str">
            <v>RS 189</v>
          </cell>
          <cell r="B42">
            <v>11</v>
          </cell>
          <cell r="C42" t="str">
            <v>N</v>
          </cell>
          <cell r="D42" t="str">
            <v>T</v>
          </cell>
          <cell r="E42" t="str">
            <v>Chitipa-Lufira River</v>
          </cell>
          <cell r="F42" t="str">
            <v>M26</v>
          </cell>
          <cell r="G42">
            <v>1</v>
          </cell>
          <cell r="H42">
            <v>43</v>
          </cell>
          <cell r="I42" t="str">
            <v>F</v>
          </cell>
          <cell r="J42" t="str">
            <v>CHITIPA</v>
          </cell>
          <cell r="K42">
            <v>1</v>
          </cell>
        </row>
        <row r="43">
          <cell r="A43" t="str">
            <v>RS 188</v>
          </cell>
          <cell r="B43">
            <v>10</v>
          </cell>
          <cell r="C43" t="str">
            <v>N</v>
          </cell>
          <cell r="D43" t="str">
            <v>T</v>
          </cell>
          <cell r="E43" t="str">
            <v>Lufira river-Karonga</v>
          </cell>
          <cell r="F43" t="str">
            <v>M26</v>
          </cell>
          <cell r="G43">
            <v>2</v>
          </cell>
          <cell r="H43">
            <v>43</v>
          </cell>
          <cell r="I43" t="str">
            <v>F&amp;H</v>
          </cell>
          <cell r="J43" t="str">
            <v>CHITIPA &amp; KARONGA</v>
          </cell>
          <cell r="K43" t="str">
            <v>1,2</v>
          </cell>
        </row>
        <row r="44">
          <cell r="A44" t="str">
            <v>RS 190</v>
          </cell>
          <cell r="B44">
            <v>12</v>
          </cell>
          <cell r="C44" t="str">
            <v>N</v>
          </cell>
          <cell r="D44" t="str">
            <v>T</v>
          </cell>
          <cell r="E44" t="str">
            <v>Chisenga - Chisenga customs</v>
          </cell>
          <cell r="F44" t="str">
            <v>S085</v>
          </cell>
          <cell r="G44">
            <v>1</v>
          </cell>
          <cell r="H44">
            <v>12.6</v>
          </cell>
          <cell r="I44" t="str">
            <v>F</v>
          </cell>
          <cell r="J44" t="str">
            <v>CHITIPA</v>
          </cell>
          <cell r="K44">
            <v>2</v>
          </cell>
        </row>
        <row r="45">
          <cell r="A45" t="str">
            <v>RS 192</v>
          </cell>
          <cell r="B45">
            <v>14</v>
          </cell>
          <cell r="C45" t="str">
            <v>N</v>
          </cell>
          <cell r="D45" t="str">
            <v>T</v>
          </cell>
          <cell r="E45" t="str">
            <v>Chendo - Mwakaromba</v>
          </cell>
          <cell r="F45" t="str">
            <v>S100</v>
          </cell>
          <cell r="G45">
            <v>2</v>
          </cell>
          <cell r="H45">
            <v>178.5</v>
          </cell>
          <cell r="I45" t="str">
            <v>F&amp;H</v>
          </cell>
          <cell r="J45" t="str">
            <v>CHITIPA &amp; KARONGA</v>
          </cell>
          <cell r="K45">
            <v>1</v>
          </cell>
        </row>
        <row r="46">
          <cell r="A46" t="str">
            <v>RS 193</v>
          </cell>
          <cell r="B46">
            <v>15</v>
          </cell>
          <cell r="C46" t="str">
            <v>N</v>
          </cell>
          <cell r="D46" t="str">
            <v>T</v>
          </cell>
          <cell r="E46" t="str">
            <v>Kapirinkhonde - Uledi</v>
          </cell>
          <cell r="F46" t="str">
            <v>S101</v>
          </cell>
          <cell r="G46">
            <v>1</v>
          </cell>
          <cell r="H46">
            <v>33.200000000000003</v>
          </cell>
          <cell r="I46" t="str">
            <v>R</v>
          </cell>
          <cell r="J46" t="str">
            <v>CHITIPA &amp; KARONGA</v>
          </cell>
          <cell r="K46">
            <v>2</v>
          </cell>
        </row>
        <row r="47">
          <cell r="A47" t="str">
            <v>RS 191</v>
          </cell>
          <cell r="B47">
            <v>13</v>
          </cell>
          <cell r="C47" t="str">
            <v>N</v>
          </cell>
          <cell r="D47" t="str">
            <v>T</v>
          </cell>
          <cell r="E47" t="str">
            <v>Uledi - Mpata</v>
          </cell>
          <cell r="F47" t="str">
            <v>S101</v>
          </cell>
          <cell r="G47">
            <v>2</v>
          </cell>
          <cell r="H47">
            <v>28</v>
          </cell>
          <cell r="I47" t="str">
            <v>H</v>
          </cell>
          <cell r="J47" t="str">
            <v>KARONGA</v>
          </cell>
          <cell r="K47">
            <v>2</v>
          </cell>
          <cell r="L47" t="str">
            <v>Changed designation from S100 to S101</v>
          </cell>
        </row>
        <row r="48">
          <cell r="A48" t="str">
            <v>RS 195</v>
          </cell>
          <cell r="B48">
            <v>17</v>
          </cell>
          <cell r="C48" t="str">
            <v>N</v>
          </cell>
          <cell r="D48" t="str">
            <v>T</v>
          </cell>
          <cell r="E48" t="str">
            <v>Gamba T/off - Hananiya - Livingstonia (junction M1)</v>
          </cell>
          <cell r="F48" t="str">
            <v>S103</v>
          </cell>
          <cell r="G48">
            <v>1</v>
          </cell>
          <cell r="H48">
            <v>58.1</v>
          </cell>
          <cell r="I48" t="str">
            <v>H</v>
          </cell>
          <cell r="J48" t="str">
            <v>RUMPHI</v>
          </cell>
          <cell r="K48">
            <v>2</v>
          </cell>
        </row>
        <row r="49">
          <cell r="A49" t="str">
            <v>RS 196</v>
          </cell>
          <cell r="B49">
            <v>18</v>
          </cell>
          <cell r="C49" t="str">
            <v>N</v>
          </cell>
          <cell r="D49" t="str">
            <v>T</v>
          </cell>
          <cell r="E49" t="str">
            <v>Hewe - Makonyola</v>
          </cell>
          <cell r="F49" t="str">
            <v>S104</v>
          </cell>
          <cell r="G49">
            <v>1</v>
          </cell>
          <cell r="H49">
            <v>12.8</v>
          </cell>
          <cell r="I49" t="str">
            <v>R</v>
          </cell>
          <cell r="J49" t="str">
            <v>RUMPHI</v>
          </cell>
          <cell r="K49" t="str">
            <v>2,3</v>
          </cell>
        </row>
        <row r="50">
          <cell r="A50" t="str">
            <v>RS 197</v>
          </cell>
          <cell r="B50">
            <v>19</v>
          </cell>
          <cell r="C50" t="str">
            <v>N</v>
          </cell>
          <cell r="D50" t="str">
            <v>T</v>
          </cell>
          <cell r="E50" t="str">
            <v>Chanyama - Mbalachanda - Munyanja - Kazuni</v>
          </cell>
          <cell r="F50" t="str">
            <v>S105</v>
          </cell>
          <cell r="G50">
            <v>1</v>
          </cell>
          <cell r="H50">
            <v>75</v>
          </cell>
          <cell r="I50" t="str">
            <v>F</v>
          </cell>
          <cell r="J50" t="str">
            <v>MZIMBA</v>
          </cell>
          <cell r="K50">
            <v>3</v>
          </cell>
        </row>
        <row r="51">
          <cell r="A51" t="str">
            <v>RS 198</v>
          </cell>
          <cell r="B51">
            <v>20</v>
          </cell>
          <cell r="C51" t="str">
            <v>N</v>
          </cell>
          <cell r="D51" t="str">
            <v>T</v>
          </cell>
          <cell r="E51" t="str">
            <v>Agripa Jere - Euthini - Mtantha</v>
          </cell>
          <cell r="F51" t="str">
            <v>S106</v>
          </cell>
          <cell r="G51">
            <v>1</v>
          </cell>
          <cell r="H51">
            <v>33.1</v>
          </cell>
          <cell r="I51" t="str">
            <v>F</v>
          </cell>
          <cell r="J51" t="str">
            <v>MZIMBA</v>
          </cell>
          <cell r="K51">
            <v>3</v>
          </cell>
        </row>
        <row r="52">
          <cell r="A52" t="str">
            <v>RS 199</v>
          </cell>
          <cell r="B52">
            <v>21</v>
          </cell>
          <cell r="C52" t="str">
            <v>N</v>
          </cell>
          <cell r="D52" t="str">
            <v>T</v>
          </cell>
          <cell r="E52" t="str">
            <v>Ekwendeni - Kafukule - Eswazini - junction M22</v>
          </cell>
          <cell r="F52" t="str">
            <v>S107</v>
          </cell>
          <cell r="G52">
            <v>1</v>
          </cell>
          <cell r="H52">
            <v>82</v>
          </cell>
          <cell r="I52" t="str">
            <v>F</v>
          </cell>
          <cell r="J52" t="str">
            <v>MZIMBA</v>
          </cell>
          <cell r="K52" t="str">
            <v>3,4</v>
          </cell>
        </row>
        <row r="53">
          <cell r="A53" t="str">
            <v>RS 200</v>
          </cell>
          <cell r="B53">
            <v>22</v>
          </cell>
          <cell r="C53" t="str">
            <v>N</v>
          </cell>
          <cell r="D53" t="str">
            <v>T</v>
          </cell>
          <cell r="E53" t="str">
            <v>Usisya - Bula - Choma Hill</v>
          </cell>
          <cell r="F53" t="str">
            <v>S108</v>
          </cell>
          <cell r="G53">
            <v>1</v>
          </cell>
          <cell r="H53">
            <v>22</v>
          </cell>
          <cell r="I53" t="str">
            <v>H</v>
          </cell>
          <cell r="J53" t="str">
            <v>MZIMBA</v>
          </cell>
          <cell r="K53">
            <v>3</v>
          </cell>
        </row>
        <row r="54">
          <cell r="A54" t="str">
            <v>RS 201</v>
          </cell>
          <cell r="B54">
            <v>23</v>
          </cell>
          <cell r="C54" t="str">
            <v>N</v>
          </cell>
          <cell r="D54" t="str">
            <v>T</v>
          </cell>
          <cell r="E54" t="str">
            <v>Choma Hill - Mzuzu</v>
          </cell>
          <cell r="F54" t="str">
            <v>S108</v>
          </cell>
          <cell r="G54">
            <v>2</v>
          </cell>
          <cell r="H54">
            <v>16.5</v>
          </cell>
          <cell r="I54" t="str">
            <v>F</v>
          </cell>
          <cell r="J54" t="str">
            <v>MZIMBA</v>
          </cell>
          <cell r="K54">
            <v>3</v>
          </cell>
        </row>
        <row r="55">
          <cell r="A55" t="str">
            <v>RS 202</v>
          </cell>
          <cell r="B55">
            <v>24</v>
          </cell>
          <cell r="C55" t="str">
            <v>N</v>
          </cell>
          <cell r="D55" t="str">
            <v>T</v>
          </cell>
          <cell r="E55" t="str">
            <v>Mwazisi River - Chikwawa</v>
          </cell>
          <cell r="F55" t="str">
            <v>S109</v>
          </cell>
          <cell r="G55">
            <v>1</v>
          </cell>
          <cell r="H55">
            <v>13.2</v>
          </cell>
          <cell r="I55" t="str">
            <v>F</v>
          </cell>
          <cell r="J55" t="str">
            <v>RUMPI</v>
          </cell>
          <cell r="K55">
            <v>3</v>
          </cell>
        </row>
        <row r="56">
          <cell r="A56" t="str">
            <v>RS 203</v>
          </cell>
          <cell r="B56">
            <v>25</v>
          </cell>
          <cell r="C56" t="str">
            <v>N</v>
          </cell>
          <cell r="D56" t="str">
            <v>T</v>
          </cell>
          <cell r="E56" t="str">
            <v>Chintheche - Mazamba Hill</v>
          </cell>
          <cell r="F56" t="str">
            <v>S110</v>
          </cell>
          <cell r="G56">
            <v>1</v>
          </cell>
          <cell r="H56">
            <v>41</v>
          </cell>
          <cell r="I56" t="str">
            <v>H</v>
          </cell>
          <cell r="J56" t="str">
            <v>NKHATA BAY</v>
          </cell>
          <cell r="K56">
            <v>3</v>
          </cell>
        </row>
        <row r="57">
          <cell r="A57" t="str">
            <v>RS 204</v>
          </cell>
          <cell r="B57">
            <v>26</v>
          </cell>
          <cell r="C57" t="str">
            <v>N</v>
          </cell>
          <cell r="D57" t="str">
            <v>T</v>
          </cell>
          <cell r="E57" t="str">
            <v>Engalaweni - Kandodo Chisi</v>
          </cell>
          <cell r="F57" t="str">
            <v>S111</v>
          </cell>
          <cell r="G57">
            <v>1</v>
          </cell>
          <cell r="H57">
            <v>25.9</v>
          </cell>
          <cell r="I57" t="str">
            <v>R</v>
          </cell>
          <cell r="J57" t="str">
            <v>MZIMBA</v>
          </cell>
          <cell r="K57">
            <v>4</v>
          </cell>
        </row>
        <row r="58">
          <cell r="A58" t="str">
            <v>RS 205</v>
          </cell>
          <cell r="B58">
            <v>27</v>
          </cell>
          <cell r="C58" t="str">
            <v>N</v>
          </cell>
          <cell r="D58" t="str">
            <v>T</v>
          </cell>
          <cell r="E58" t="str">
            <v>Chaiso - Kamteteka</v>
          </cell>
          <cell r="F58" t="str">
            <v>S112</v>
          </cell>
          <cell r="G58">
            <v>1</v>
          </cell>
          <cell r="H58">
            <v>7.1</v>
          </cell>
          <cell r="I58" t="str">
            <v>F</v>
          </cell>
          <cell r="J58" t="str">
            <v>MZIMBA</v>
          </cell>
          <cell r="K58">
            <v>4</v>
          </cell>
        </row>
        <row r="59">
          <cell r="A59" t="str">
            <v>RS 206</v>
          </cell>
          <cell r="B59">
            <v>28</v>
          </cell>
          <cell r="C59" t="str">
            <v>N</v>
          </cell>
          <cell r="D59" t="str">
            <v>T</v>
          </cell>
          <cell r="E59" t="str">
            <v>Kamteteka - Edingeni - Embangweni - Jenda</v>
          </cell>
          <cell r="F59" t="str">
            <v>S112</v>
          </cell>
          <cell r="G59">
            <v>2</v>
          </cell>
          <cell r="H59">
            <v>84</v>
          </cell>
          <cell r="I59" t="str">
            <v>F</v>
          </cell>
          <cell r="J59" t="str">
            <v>MZIMBA</v>
          </cell>
          <cell r="K59">
            <v>4</v>
          </cell>
        </row>
        <row r="60">
          <cell r="A60" t="str">
            <v>RS 207</v>
          </cell>
          <cell r="B60">
            <v>29</v>
          </cell>
          <cell r="C60" t="str">
            <v>N</v>
          </cell>
          <cell r="D60" t="str">
            <v>T</v>
          </cell>
          <cell r="E60" t="str">
            <v>Rumphi River - Luwelezi - Kakwale River</v>
          </cell>
          <cell r="F60" t="str">
            <v>S113</v>
          </cell>
          <cell r="G60">
            <v>1</v>
          </cell>
          <cell r="H60">
            <v>44.9</v>
          </cell>
          <cell r="I60" t="str">
            <v>H</v>
          </cell>
          <cell r="J60" t="str">
            <v>NKHATA BAY</v>
          </cell>
          <cell r="K60">
            <v>4</v>
          </cell>
        </row>
        <row r="61">
          <cell r="A61" t="str">
            <v>RS 226</v>
          </cell>
          <cell r="B61">
            <v>48</v>
          </cell>
          <cell r="C61" t="str">
            <v>C</v>
          </cell>
          <cell r="D61" t="str">
            <v>T</v>
          </cell>
          <cell r="E61" t="str">
            <v>Kachinda - Chimaliro Police</v>
          </cell>
          <cell r="F61" t="str">
            <v>S113</v>
          </cell>
          <cell r="G61">
            <v>2</v>
          </cell>
          <cell r="H61">
            <v>13</v>
          </cell>
          <cell r="I61" t="str">
            <v>F</v>
          </cell>
          <cell r="J61" t="str">
            <v>KASUNGU</v>
          </cell>
          <cell r="K61">
            <v>4</v>
          </cell>
        </row>
        <row r="62">
          <cell r="A62" t="str">
            <v>RS 229</v>
          </cell>
          <cell r="B62">
            <v>51</v>
          </cell>
          <cell r="C62" t="str">
            <v>C</v>
          </cell>
          <cell r="D62" t="str">
            <v>T</v>
          </cell>
          <cell r="E62" t="str">
            <v>Kasungu - Lifupa (Kasungu National Park)</v>
          </cell>
          <cell r="F62" t="str">
            <v>S114</v>
          </cell>
          <cell r="G62">
            <v>1</v>
          </cell>
          <cell r="H62">
            <v>47</v>
          </cell>
          <cell r="I62" t="str">
            <v>F</v>
          </cell>
          <cell r="J62" t="str">
            <v>KASUNGU</v>
          </cell>
          <cell r="K62">
            <v>5</v>
          </cell>
        </row>
        <row r="63">
          <cell r="A63" t="str">
            <v>RS 218</v>
          </cell>
          <cell r="B63">
            <v>40</v>
          </cell>
          <cell r="C63" t="str">
            <v>C</v>
          </cell>
          <cell r="D63" t="str">
            <v>T</v>
          </cell>
          <cell r="E63" t="str">
            <v>Zidunge - Senga</v>
          </cell>
          <cell r="F63" t="str">
            <v>S115</v>
          </cell>
          <cell r="G63">
            <v>1</v>
          </cell>
          <cell r="H63">
            <v>8.3000000000000007</v>
          </cell>
          <cell r="I63" t="str">
            <v>F</v>
          </cell>
          <cell r="J63" t="str">
            <v>DOWA</v>
          </cell>
          <cell r="K63">
            <v>6</v>
          </cell>
          <cell r="L63" t="str">
            <v>Changed designation from M16 to S115</v>
          </cell>
        </row>
        <row r="64">
          <cell r="A64" t="str">
            <v>RS 233</v>
          </cell>
          <cell r="B64">
            <v>55</v>
          </cell>
          <cell r="C64" t="str">
            <v>C</v>
          </cell>
          <cell r="D64" t="str">
            <v>T</v>
          </cell>
          <cell r="E64" t="str">
            <v>Senga - Dangaliro</v>
          </cell>
          <cell r="F64" t="str">
            <v>S115</v>
          </cell>
          <cell r="G64">
            <v>2</v>
          </cell>
          <cell r="H64">
            <v>10.7</v>
          </cell>
          <cell r="I64" t="str">
            <v>F</v>
          </cell>
          <cell r="J64" t="str">
            <v>DOWA</v>
          </cell>
          <cell r="K64">
            <v>6</v>
          </cell>
        </row>
        <row r="65">
          <cell r="A65" t="str">
            <v>RS 232</v>
          </cell>
          <cell r="B65">
            <v>54</v>
          </cell>
          <cell r="C65" t="str">
            <v>C</v>
          </cell>
          <cell r="D65" t="str">
            <v>T</v>
          </cell>
          <cell r="E65" t="str">
            <v>Dangaliro - Mkulumimba</v>
          </cell>
          <cell r="F65" t="str">
            <v>S115</v>
          </cell>
          <cell r="G65">
            <v>3</v>
          </cell>
          <cell r="H65">
            <v>15.4</v>
          </cell>
          <cell r="I65" t="str">
            <v>F</v>
          </cell>
          <cell r="J65" t="str">
            <v>DOWA</v>
          </cell>
          <cell r="K65">
            <v>6</v>
          </cell>
        </row>
        <row r="66">
          <cell r="A66" t="str">
            <v>RS 231</v>
          </cell>
          <cell r="B66">
            <v>53</v>
          </cell>
          <cell r="C66" t="str">
            <v>C</v>
          </cell>
          <cell r="D66" t="str">
            <v>T</v>
          </cell>
          <cell r="E66" t="str">
            <v>Mkulumimba - Bua River Bridge</v>
          </cell>
          <cell r="F66" t="str">
            <v>S115</v>
          </cell>
          <cell r="G66">
            <v>4</v>
          </cell>
          <cell r="H66">
            <v>13</v>
          </cell>
          <cell r="I66" t="str">
            <v>F</v>
          </cell>
          <cell r="J66" t="str">
            <v>DOWA &amp; LILONGWE</v>
          </cell>
          <cell r="K66">
            <v>6</v>
          </cell>
        </row>
        <row r="67">
          <cell r="A67" t="str">
            <v>RS 238</v>
          </cell>
          <cell r="B67">
            <v>60</v>
          </cell>
          <cell r="C67" t="str">
            <v>C</v>
          </cell>
          <cell r="D67" t="str">
            <v>T</v>
          </cell>
          <cell r="E67" t="str">
            <v>Mpala T.C. - Ganondo</v>
          </cell>
          <cell r="F67" t="str">
            <v>S116</v>
          </cell>
          <cell r="G67">
            <v>1</v>
          </cell>
          <cell r="H67">
            <v>3.8</v>
          </cell>
          <cell r="I67" t="str">
            <v>F</v>
          </cell>
          <cell r="J67" t="str">
            <v>NTCHISI</v>
          </cell>
          <cell r="K67">
            <v>5</v>
          </cell>
        </row>
        <row r="68">
          <cell r="A68" t="str">
            <v>RS 241</v>
          </cell>
          <cell r="B68">
            <v>63</v>
          </cell>
          <cell r="C68" t="str">
            <v>C</v>
          </cell>
          <cell r="D68" t="str">
            <v>T</v>
          </cell>
          <cell r="E68" t="str">
            <v>Gonondo - Kamsonga</v>
          </cell>
          <cell r="F68" t="str">
            <v>S116</v>
          </cell>
          <cell r="G68">
            <v>2</v>
          </cell>
          <cell r="H68">
            <v>12.3</v>
          </cell>
          <cell r="I68" t="str">
            <v>R</v>
          </cell>
          <cell r="J68" t="str">
            <v>NTCHISI</v>
          </cell>
          <cell r="K68">
            <v>5</v>
          </cell>
        </row>
        <row r="69">
          <cell r="A69" t="str">
            <v>RS 243</v>
          </cell>
          <cell r="B69">
            <v>65</v>
          </cell>
          <cell r="C69" t="str">
            <v>C</v>
          </cell>
          <cell r="D69" t="str">
            <v>T</v>
          </cell>
          <cell r="E69" t="str">
            <v>Kamsonga - Muchala</v>
          </cell>
          <cell r="F69" t="str">
            <v>S116</v>
          </cell>
          <cell r="G69">
            <v>3</v>
          </cell>
          <cell r="H69">
            <v>12.3</v>
          </cell>
          <cell r="I69" t="str">
            <v>R</v>
          </cell>
          <cell r="J69" t="str">
            <v>NTCHISI</v>
          </cell>
          <cell r="K69">
            <v>5</v>
          </cell>
        </row>
        <row r="70">
          <cell r="A70" t="str">
            <v>RS 236</v>
          </cell>
          <cell r="B70">
            <v>58</v>
          </cell>
          <cell r="C70" t="str">
            <v>C</v>
          </cell>
          <cell r="D70" t="str">
            <v>T</v>
          </cell>
          <cell r="E70" t="str">
            <v>Muchala - Chisoso</v>
          </cell>
          <cell r="F70" t="str">
            <v>S116</v>
          </cell>
          <cell r="G70">
            <v>4</v>
          </cell>
          <cell r="H70">
            <v>5.5</v>
          </cell>
          <cell r="I70" t="str">
            <v>F</v>
          </cell>
          <cell r="J70" t="str">
            <v>NTCHISI</v>
          </cell>
          <cell r="K70">
            <v>5</v>
          </cell>
        </row>
        <row r="71">
          <cell r="A71" t="str">
            <v>RS 242</v>
          </cell>
          <cell r="B71">
            <v>64</v>
          </cell>
          <cell r="C71" t="str">
            <v>C</v>
          </cell>
          <cell r="D71" t="str">
            <v>T</v>
          </cell>
          <cell r="E71" t="str">
            <v>Chisoso - Madisi</v>
          </cell>
          <cell r="F71" t="str">
            <v>S116</v>
          </cell>
          <cell r="G71">
            <v>5</v>
          </cell>
          <cell r="H71">
            <v>16.100000000000001</v>
          </cell>
          <cell r="I71" t="str">
            <v>F</v>
          </cell>
          <cell r="J71" t="str">
            <v>DOWA</v>
          </cell>
          <cell r="K71">
            <v>5</v>
          </cell>
        </row>
        <row r="72">
          <cell r="A72" t="str">
            <v>RS 234</v>
          </cell>
          <cell r="B72">
            <v>56</v>
          </cell>
          <cell r="C72" t="str">
            <v>C</v>
          </cell>
          <cell r="D72" t="str">
            <v>T</v>
          </cell>
          <cell r="E72" t="str">
            <v>Madisi - Bua River Bridge</v>
          </cell>
          <cell r="F72" t="str">
            <v>S116</v>
          </cell>
          <cell r="G72">
            <v>6</v>
          </cell>
          <cell r="H72">
            <v>14.1</v>
          </cell>
          <cell r="I72" t="str">
            <v>F</v>
          </cell>
          <cell r="J72" t="str">
            <v>DOWA</v>
          </cell>
          <cell r="K72">
            <v>5</v>
          </cell>
        </row>
        <row r="73">
          <cell r="A73" t="str">
            <v>RS 239</v>
          </cell>
          <cell r="B73">
            <v>61</v>
          </cell>
          <cell r="C73" t="str">
            <v>C</v>
          </cell>
          <cell r="D73" t="str">
            <v>T</v>
          </cell>
          <cell r="E73" t="str">
            <v>Matutu - Kamuzu School</v>
          </cell>
          <cell r="F73" t="str">
            <v>S116</v>
          </cell>
          <cell r="G73">
            <v>9</v>
          </cell>
          <cell r="H73">
            <v>21.6</v>
          </cell>
          <cell r="I73" t="str">
            <v>F</v>
          </cell>
          <cell r="J73" t="str">
            <v>MCHINJI</v>
          </cell>
          <cell r="K73">
            <v>6</v>
          </cell>
          <cell r="L73" t="str">
            <v>Changed designation from S120 to T349</v>
          </cell>
        </row>
        <row r="74">
          <cell r="A74" t="str">
            <v>RS 246</v>
          </cell>
          <cell r="B74">
            <v>68</v>
          </cell>
          <cell r="C74" t="str">
            <v>C</v>
          </cell>
          <cell r="D74" t="str">
            <v>T</v>
          </cell>
          <cell r="E74" t="str">
            <v xml:space="preserve"> Mbabzi - Chilobwe - Santhe</v>
          </cell>
          <cell r="F74" t="str">
            <v>S117</v>
          </cell>
          <cell r="G74">
            <v>3</v>
          </cell>
          <cell r="H74">
            <v>93</v>
          </cell>
          <cell r="I74" t="str">
            <v>F</v>
          </cell>
          <cell r="J74" t="str">
            <v>LL &amp; MC &amp; KU</v>
          </cell>
          <cell r="K74" t="str">
            <v>6,5</v>
          </cell>
        </row>
        <row r="75">
          <cell r="A75" t="str">
            <v>RS 247</v>
          </cell>
          <cell r="B75">
            <v>69</v>
          </cell>
          <cell r="C75" t="str">
            <v>C</v>
          </cell>
          <cell r="D75" t="str">
            <v>T</v>
          </cell>
          <cell r="E75" t="str">
            <v>Changuluwa - Kachenje School</v>
          </cell>
          <cell r="F75" t="str">
            <v>S118</v>
          </cell>
          <cell r="G75">
            <v>1</v>
          </cell>
          <cell r="H75">
            <v>21</v>
          </cell>
          <cell r="I75" t="str">
            <v>F</v>
          </cell>
          <cell r="J75" t="str">
            <v>KASUNGU</v>
          </cell>
          <cell r="K75">
            <v>5</v>
          </cell>
        </row>
        <row r="76">
          <cell r="A76" t="str">
            <v>RS 250</v>
          </cell>
          <cell r="B76">
            <v>72</v>
          </cell>
          <cell r="C76" t="str">
            <v>C</v>
          </cell>
          <cell r="D76" t="str">
            <v>T</v>
          </cell>
          <cell r="E76" t="str">
            <v>Kamutu Village - Mavumbi River</v>
          </cell>
          <cell r="F76" t="str">
            <v>S118</v>
          </cell>
          <cell r="G76">
            <v>2</v>
          </cell>
          <cell r="H76">
            <v>5</v>
          </cell>
          <cell r="I76" t="str">
            <v>F</v>
          </cell>
          <cell r="J76" t="str">
            <v>KASUNGU</v>
          </cell>
          <cell r="K76">
            <v>5</v>
          </cell>
        </row>
        <row r="77">
          <cell r="A77" t="str">
            <v>RS 249</v>
          </cell>
          <cell r="B77">
            <v>71</v>
          </cell>
          <cell r="C77" t="str">
            <v>C</v>
          </cell>
          <cell r="D77" t="str">
            <v>T</v>
          </cell>
          <cell r="E77" t="str">
            <v>Mavumbi River - G.F. Estate 54</v>
          </cell>
          <cell r="F77" t="str">
            <v>S118</v>
          </cell>
          <cell r="G77">
            <v>3</v>
          </cell>
          <cell r="H77">
            <v>11</v>
          </cell>
          <cell r="I77" t="str">
            <v>F</v>
          </cell>
          <cell r="J77" t="str">
            <v>KASUNGU</v>
          </cell>
          <cell r="K77">
            <v>5</v>
          </cell>
        </row>
        <row r="78">
          <cell r="A78" t="str">
            <v>RS 248</v>
          </cell>
          <cell r="B78">
            <v>70</v>
          </cell>
          <cell r="C78" t="str">
            <v>C</v>
          </cell>
          <cell r="D78" t="str">
            <v>T</v>
          </cell>
          <cell r="E78" t="str">
            <v>Plaka Estate - G.F. Estate 54</v>
          </cell>
          <cell r="F78" t="str">
            <v>S118</v>
          </cell>
          <cell r="G78">
            <v>4</v>
          </cell>
          <cell r="H78">
            <v>26.4</v>
          </cell>
          <cell r="I78" t="str">
            <v>F</v>
          </cell>
          <cell r="J78" t="str">
            <v>MCHINJI</v>
          </cell>
          <cell r="K78">
            <v>5</v>
          </cell>
        </row>
        <row r="79">
          <cell r="A79" t="str">
            <v>RS 253</v>
          </cell>
          <cell r="B79">
            <v>75</v>
          </cell>
          <cell r="C79" t="str">
            <v>C</v>
          </cell>
          <cell r="D79" t="str">
            <v>T</v>
          </cell>
          <cell r="E79" t="str">
            <v>Mkanda - Chawala T.C.</v>
          </cell>
          <cell r="F79" t="str">
            <v>S118</v>
          </cell>
          <cell r="G79">
            <v>5</v>
          </cell>
          <cell r="H79">
            <v>9.3000000000000007</v>
          </cell>
          <cell r="I79" t="str">
            <v>F</v>
          </cell>
          <cell r="J79" t="str">
            <v>MCHINJI</v>
          </cell>
          <cell r="K79" t="str">
            <v>5,6</v>
          </cell>
        </row>
        <row r="80">
          <cell r="A80" t="str">
            <v>RS 251</v>
          </cell>
          <cell r="B80">
            <v>73</v>
          </cell>
          <cell r="C80" t="str">
            <v>C</v>
          </cell>
          <cell r="D80" t="str">
            <v>T</v>
          </cell>
          <cell r="E80" t="str">
            <v>Chawala T.C. - Mchinji School</v>
          </cell>
          <cell r="F80" t="str">
            <v>S118</v>
          </cell>
          <cell r="G80">
            <v>6</v>
          </cell>
          <cell r="H80">
            <v>15.5</v>
          </cell>
          <cell r="I80" t="str">
            <v>F</v>
          </cell>
          <cell r="J80" t="str">
            <v>MCHINJI</v>
          </cell>
          <cell r="K80">
            <v>6</v>
          </cell>
        </row>
        <row r="81">
          <cell r="A81" t="str">
            <v>RS 252</v>
          </cell>
          <cell r="B81">
            <v>74</v>
          </cell>
          <cell r="C81" t="str">
            <v>C</v>
          </cell>
          <cell r="D81" t="str">
            <v>T</v>
          </cell>
          <cell r="E81" t="str">
            <v>Mchinji School - Kamuzu School</v>
          </cell>
          <cell r="F81" t="str">
            <v>S118</v>
          </cell>
          <cell r="G81">
            <v>7</v>
          </cell>
          <cell r="H81">
            <v>10.8</v>
          </cell>
          <cell r="I81" t="str">
            <v>F</v>
          </cell>
          <cell r="J81" t="str">
            <v>MCHINJI</v>
          </cell>
          <cell r="K81">
            <v>6</v>
          </cell>
          <cell r="L81" t="str">
            <v>Changed designation from M2 to M4</v>
          </cell>
        </row>
        <row r="82">
          <cell r="A82" t="str">
            <v>RS 257</v>
          </cell>
          <cell r="B82">
            <v>79</v>
          </cell>
          <cell r="C82" t="str">
            <v>C</v>
          </cell>
          <cell r="D82" t="str">
            <v>T</v>
          </cell>
          <cell r="E82" t="str">
            <v>Mchepa - Kaniche</v>
          </cell>
          <cell r="F82" t="str">
            <v>S119</v>
          </cell>
          <cell r="G82">
            <v>1</v>
          </cell>
          <cell r="H82">
            <v>3.4</v>
          </cell>
          <cell r="I82" t="str">
            <v>R</v>
          </cell>
          <cell r="J82" t="str">
            <v>SALIMA</v>
          </cell>
          <cell r="K82">
            <v>7</v>
          </cell>
        </row>
        <row r="83">
          <cell r="A83" t="str">
            <v>RS 256</v>
          </cell>
          <cell r="B83">
            <v>78</v>
          </cell>
          <cell r="C83" t="str">
            <v>C</v>
          </cell>
          <cell r="D83" t="str">
            <v>T</v>
          </cell>
          <cell r="E83" t="str">
            <v>Kaniche - Kanongola</v>
          </cell>
          <cell r="F83" t="str">
            <v>S119</v>
          </cell>
          <cell r="G83">
            <v>2</v>
          </cell>
          <cell r="H83">
            <v>9.4</v>
          </cell>
          <cell r="I83" t="str">
            <v>R</v>
          </cell>
          <cell r="J83" t="str">
            <v>SALIMA</v>
          </cell>
          <cell r="K83">
            <v>6</v>
          </cell>
        </row>
        <row r="84">
          <cell r="A84" t="str">
            <v>RS 255</v>
          </cell>
          <cell r="B84">
            <v>77</v>
          </cell>
          <cell r="C84" t="str">
            <v>C</v>
          </cell>
          <cell r="D84" t="str">
            <v>T</v>
          </cell>
          <cell r="E84" t="str">
            <v>Kanongola - Mafika</v>
          </cell>
          <cell r="F84" t="str">
            <v>S119</v>
          </cell>
          <cell r="G84">
            <v>3</v>
          </cell>
          <cell r="H84">
            <v>18.899999999999999</v>
          </cell>
          <cell r="I84" t="str">
            <v>R</v>
          </cell>
          <cell r="J84" t="str">
            <v>DOWA</v>
          </cell>
          <cell r="K84">
            <v>6</v>
          </cell>
        </row>
        <row r="85">
          <cell r="A85" t="str">
            <v>RS 254</v>
          </cell>
          <cell r="B85">
            <v>76</v>
          </cell>
          <cell r="C85" t="str">
            <v>C</v>
          </cell>
          <cell r="D85" t="str">
            <v>T</v>
          </cell>
          <cell r="E85" t="str">
            <v>Mafika - Lipanda</v>
          </cell>
          <cell r="F85" t="str">
            <v>S119</v>
          </cell>
          <cell r="G85">
            <v>4</v>
          </cell>
          <cell r="H85">
            <v>16.899999999999999</v>
          </cell>
          <cell r="I85" t="str">
            <v>R</v>
          </cell>
          <cell r="J85" t="str">
            <v>DOWA</v>
          </cell>
          <cell r="K85">
            <v>6</v>
          </cell>
        </row>
        <row r="86">
          <cell r="A86" t="str">
            <v>RS 272</v>
          </cell>
          <cell r="B86">
            <v>94</v>
          </cell>
          <cell r="C86" t="str">
            <v>C</v>
          </cell>
          <cell r="D86" t="str">
            <v>T</v>
          </cell>
          <cell r="E86" t="str">
            <v>Kachinchezo - Kachiwele</v>
          </cell>
          <cell r="F86" t="str">
            <v>S121</v>
          </cell>
          <cell r="G86">
            <v>1</v>
          </cell>
          <cell r="H86">
            <v>7.6</v>
          </cell>
          <cell r="I86" t="str">
            <v>F</v>
          </cell>
          <cell r="J86" t="str">
            <v>LILONGWE</v>
          </cell>
          <cell r="K86">
            <v>6</v>
          </cell>
        </row>
        <row r="87">
          <cell r="A87" t="str">
            <v>RS 267</v>
          </cell>
          <cell r="B87">
            <v>89</v>
          </cell>
          <cell r="C87" t="str">
            <v>C</v>
          </cell>
          <cell r="D87" t="str">
            <v>T</v>
          </cell>
          <cell r="E87" t="str">
            <v>Kachiwele - Lilongwe river</v>
          </cell>
          <cell r="F87" t="str">
            <v>S121</v>
          </cell>
          <cell r="G87">
            <v>2</v>
          </cell>
          <cell r="H87">
            <v>6.7</v>
          </cell>
          <cell r="I87" t="str">
            <v>H</v>
          </cell>
          <cell r="J87" t="str">
            <v>LILONGWE</v>
          </cell>
          <cell r="K87">
            <v>6</v>
          </cell>
        </row>
        <row r="88">
          <cell r="A88" t="str">
            <v>RS 268</v>
          </cell>
          <cell r="B88">
            <v>90</v>
          </cell>
          <cell r="C88" t="str">
            <v>C</v>
          </cell>
          <cell r="D88" t="str">
            <v>T</v>
          </cell>
          <cell r="E88" t="str">
            <v>Lilongwe River - Milungu</v>
          </cell>
          <cell r="F88" t="str">
            <v>S121</v>
          </cell>
          <cell r="G88">
            <v>3</v>
          </cell>
          <cell r="H88">
            <v>15.5</v>
          </cell>
          <cell r="I88" t="str">
            <v>R</v>
          </cell>
          <cell r="J88" t="str">
            <v>LILONGWE</v>
          </cell>
          <cell r="K88">
            <v>6</v>
          </cell>
          <cell r="L88" t="str">
            <v>Changed designation from D276 to T357</v>
          </cell>
        </row>
        <row r="89">
          <cell r="A89" t="str">
            <v>RS 270</v>
          </cell>
          <cell r="B89">
            <v>92</v>
          </cell>
          <cell r="C89" t="str">
            <v>C</v>
          </cell>
          <cell r="D89" t="str">
            <v>T</v>
          </cell>
          <cell r="E89" t="str">
            <v>Milungu - Chimbalanga</v>
          </cell>
          <cell r="F89" t="str">
            <v>S121</v>
          </cell>
          <cell r="G89">
            <v>4</v>
          </cell>
          <cell r="H89">
            <v>7.3</v>
          </cell>
          <cell r="I89" t="str">
            <v>H</v>
          </cell>
          <cell r="J89" t="str">
            <v>LILONGWE</v>
          </cell>
          <cell r="K89">
            <v>6</v>
          </cell>
          <cell r="L89" t="str">
            <v>Changed designation from T358 to T357</v>
          </cell>
        </row>
        <row r="90">
          <cell r="A90" t="str">
            <v>RS 264</v>
          </cell>
          <cell r="B90">
            <v>86</v>
          </cell>
          <cell r="C90" t="str">
            <v>C</v>
          </cell>
          <cell r="D90" t="str">
            <v>T</v>
          </cell>
          <cell r="E90" t="str">
            <v>Chimbalanga - Mphunzi</v>
          </cell>
          <cell r="F90" t="str">
            <v>S121</v>
          </cell>
          <cell r="G90">
            <v>5</v>
          </cell>
          <cell r="H90">
            <v>4.2</v>
          </cell>
          <cell r="I90" t="str">
            <v>R</v>
          </cell>
          <cell r="J90" t="str">
            <v>LILONGWE</v>
          </cell>
          <cell r="K90">
            <v>6</v>
          </cell>
        </row>
        <row r="91">
          <cell r="A91" t="str">
            <v>RS 262</v>
          </cell>
          <cell r="B91">
            <v>84</v>
          </cell>
          <cell r="C91" t="str">
            <v>C</v>
          </cell>
          <cell r="D91" t="str">
            <v>T</v>
          </cell>
          <cell r="E91" t="str">
            <v>Mphunzi - Mpeya T.C.</v>
          </cell>
          <cell r="F91" t="str">
            <v>S121</v>
          </cell>
          <cell r="G91">
            <v>6</v>
          </cell>
          <cell r="H91">
            <v>5.9</v>
          </cell>
          <cell r="I91" t="str">
            <v>F</v>
          </cell>
          <cell r="J91" t="str">
            <v>LILONGWE</v>
          </cell>
          <cell r="K91">
            <v>6</v>
          </cell>
        </row>
        <row r="92">
          <cell r="A92" t="str">
            <v>RS 269</v>
          </cell>
          <cell r="B92">
            <v>91</v>
          </cell>
          <cell r="C92" t="str">
            <v>C</v>
          </cell>
          <cell r="D92" t="str">
            <v>T</v>
          </cell>
          <cell r="E92" t="str">
            <v>Mpeya T.C. - Chamadenga</v>
          </cell>
          <cell r="F92" t="str">
            <v>S121</v>
          </cell>
          <cell r="G92">
            <v>7</v>
          </cell>
          <cell r="H92">
            <v>6.4</v>
          </cell>
          <cell r="I92" t="str">
            <v>F</v>
          </cell>
          <cell r="J92" t="str">
            <v>LILONGWE</v>
          </cell>
          <cell r="K92">
            <v>6</v>
          </cell>
        </row>
        <row r="93">
          <cell r="A93" t="str">
            <v>RS 273</v>
          </cell>
          <cell r="B93">
            <v>95</v>
          </cell>
          <cell r="C93" t="str">
            <v>C</v>
          </cell>
          <cell r="D93" t="str">
            <v>T</v>
          </cell>
          <cell r="E93" t="str">
            <v>Chamadenga - Kamphata</v>
          </cell>
          <cell r="F93" t="str">
            <v>S121</v>
          </cell>
          <cell r="G93">
            <v>8</v>
          </cell>
          <cell r="H93">
            <v>9.1</v>
          </cell>
          <cell r="I93" t="str">
            <v>F</v>
          </cell>
          <cell r="J93" t="str">
            <v>LILONGWE</v>
          </cell>
          <cell r="K93">
            <v>6</v>
          </cell>
        </row>
        <row r="94">
          <cell r="A94" t="str">
            <v>RS 278</v>
          </cell>
          <cell r="B94">
            <v>100</v>
          </cell>
          <cell r="C94" t="str">
            <v>C</v>
          </cell>
          <cell r="D94" t="str">
            <v>T</v>
          </cell>
          <cell r="E94" t="str">
            <v>Kaunda Road - Lingadzi River</v>
          </cell>
          <cell r="F94" t="str">
            <v>S123</v>
          </cell>
          <cell r="G94">
            <v>1</v>
          </cell>
          <cell r="H94">
            <v>6</v>
          </cell>
          <cell r="I94" t="str">
            <v>F</v>
          </cell>
          <cell r="J94" t="str">
            <v>LILONGWE</v>
          </cell>
          <cell r="K94">
            <v>6</v>
          </cell>
          <cell r="L94" t="str">
            <v>Section start changed to exclude Chendawaka Road (RS 154)</v>
          </cell>
        </row>
        <row r="95">
          <cell r="A95" t="str">
            <v>RS 277</v>
          </cell>
          <cell r="B95">
            <v>99</v>
          </cell>
          <cell r="C95" t="str">
            <v>C</v>
          </cell>
          <cell r="D95" t="str">
            <v>T</v>
          </cell>
          <cell r="E95" t="str">
            <v>Lingadzi River - Chitedze</v>
          </cell>
          <cell r="F95" t="str">
            <v>S123</v>
          </cell>
          <cell r="G95">
            <v>2</v>
          </cell>
          <cell r="H95">
            <v>15.2</v>
          </cell>
          <cell r="I95" t="str">
            <v>F</v>
          </cell>
          <cell r="J95" t="str">
            <v>LILONGWE</v>
          </cell>
          <cell r="K95">
            <v>6</v>
          </cell>
        </row>
        <row r="96">
          <cell r="A96" t="str">
            <v>RS 282</v>
          </cell>
          <cell r="B96">
            <v>104</v>
          </cell>
          <cell r="C96" t="str">
            <v>C</v>
          </cell>
          <cell r="D96" t="str">
            <v>T</v>
          </cell>
          <cell r="E96" t="str">
            <v>Likuni - Kakoma</v>
          </cell>
          <cell r="F96" t="str">
            <v>S124</v>
          </cell>
          <cell r="G96">
            <v>3</v>
          </cell>
          <cell r="H96">
            <v>10.3</v>
          </cell>
          <cell r="I96" t="str">
            <v>F</v>
          </cell>
          <cell r="J96" t="str">
            <v>LILONGWE</v>
          </cell>
          <cell r="K96">
            <v>6</v>
          </cell>
        </row>
        <row r="97">
          <cell r="A97" t="str">
            <v>RS 292</v>
          </cell>
          <cell r="B97">
            <v>114</v>
          </cell>
          <cell r="C97" t="str">
            <v>C</v>
          </cell>
          <cell r="D97" t="str">
            <v>T</v>
          </cell>
          <cell r="E97" t="str">
            <v>Kakoma - Malingunde</v>
          </cell>
          <cell r="F97" t="str">
            <v>S124</v>
          </cell>
          <cell r="G97">
            <v>4</v>
          </cell>
          <cell r="H97">
            <v>7</v>
          </cell>
          <cell r="I97" t="str">
            <v>F</v>
          </cell>
          <cell r="J97" t="str">
            <v>LILONGWE</v>
          </cell>
          <cell r="K97">
            <v>6</v>
          </cell>
          <cell r="L97" t="str">
            <v>Changed junction road designation from M5</v>
          </cell>
        </row>
        <row r="98">
          <cell r="A98" t="str">
            <v>RS 564</v>
          </cell>
          <cell r="B98">
            <v>386</v>
          </cell>
          <cell r="C98" t="str">
            <v>C</v>
          </cell>
          <cell r="D98" t="str">
            <v>T</v>
          </cell>
          <cell r="E98" t="str">
            <v>Malingunde - Kabyzala Village</v>
          </cell>
          <cell r="F98" t="str">
            <v>S124</v>
          </cell>
          <cell r="G98">
            <v>5</v>
          </cell>
          <cell r="H98">
            <v>3.3</v>
          </cell>
          <cell r="I98" t="str">
            <v>F</v>
          </cell>
          <cell r="J98" t="str">
            <v>LILONGWE</v>
          </cell>
          <cell r="K98">
            <v>6</v>
          </cell>
          <cell r="L98" t="str">
            <v>Changed designation from T345 to S124</v>
          </cell>
        </row>
        <row r="99">
          <cell r="A99" t="str">
            <v>RS 271</v>
          </cell>
          <cell r="B99">
            <v>93</v>
          </cell>
          <cell r="C99" t="str">
            <v>C</v>
          </cell>
          <cell r="D99" t="str">
            <v>T</v>
          </cell>
          <cell r="E99" t="str">
            <v>Kabyzala Village - Nsengere</v>
          </cell>
          <cell r="F99" t="str">
            <v>S124</v>
          </cell>
          <cell r="G99">
            <v>6</v>
          </cell>
          <cell r="H99">
            <v>14.6</v>
          </cell>
          <cell r="I99" t="str">
            <v>F</v>
          </cell>
          <cell r="J99" t="str">
            <v>LILONGWE</v>
          </cell>
          <cell r="K99">
            <v>6</v>
          </cell>
        </row>
        <row r="100">
          <cell r="A100" t="str">
            <v>RS 279</v>
          </cell>
          <cell r="B100">
            <v>101</v>
          </cell>
          <cell r="C100" t="str">
            <v>C</v>
          </cell>
          <cell r="D100" t="str">
            <v>T</v>
          </cell>
          <cell r="E100" t="str">
            <v>Mitundu - Sitima</v>
          </cell>
          <cell r="F100" t="str">
            <v>S124</v>
          </cell>
          <cell r="G100">
            <v>7</v>
          </cell>
          <cell r="H100">
            <v>3.6</v>
          </cell>
          <cell r="I100" t="str">
            <v>F</v>
          </cell>
          <cell r="J100" t="str">
            <v>LILONGWE</v>
          </cell>
          <cell r="K100">
            <v>6</v>
          </cell>
        </row>
        <row r="101">
          <cell r="A101" t="str">
            <v>RS 661</v>
          </cell>
          <cell r="B101">
            <v>483</v>
          </cell>
          <cell r="C101" t="str">
            <v>C</v>
          </cell>
          <cell r="D101" t="str">
            <v>T</v>
          </cell>
          <cell r="E101" t="str">
            <v>Sitima - Kambalanje</v>
          </cell>
          <cell r="F101" t="str">
            <v>S124</v>
          </cell>
          <cell r="G101">
            <v>8</v>
          </cell>
          <cell r="H101">
            <v>1.9</v>
          </cell>
          <cell r="I101" t="str">
            <v>F</v>
          </cell>
          <cell r="J101" t="str">
            <v>LILONGWE</v>
          </cell>
          <cell r="K101">
            <v>6</v>
          </cell>
          <cell r="L101" t="str">
            <v>Changed designation from D198 to S124</v>
          </cell>
        </row>
        <row r="102">
          <cell r="A102" t="str">
            <v>RS 284</v>
          </cell>
          <cell r="B102">
            <v>106</v>
          </cell>
          <cell r="C102" t="str">
            <v>C</v>
          </cell>
          <cell r="D102" t="str">
            <v>T</v>
          </cell>
          <cell r="E102" t="str">
            <v>Kambalanje - Chisendera</v>
          </cell>
          <cell r="F102" t="str">
            <v>S124</v>
          </cell>
          <cell r="G102">
            <v>9</v>
          </cell>
          <cell r="H102">
            <v>7.5</v>
          </cell>
          <cell r="I102" t="str">
            <v>F</v>
          </cell>
          <cell r="J102" t="str">
            <v>LILONGWE</v>
          </cell>
          <cell r="K102">
            <v>6</v>
          </cell>
        </row>
        <row r="103">
          <cell r="A103" t="str">
            <v>RS 286</v>
          </cell>
          <cell r="B103">
            <v>108</v>
          </cell>
          <cell r="C103" t="str">
            <v>C</v>
          </cell>
          <cell r="D103" t="str">
            <v>T</v>
          </cell>
          <cell r="E103" t="str">
            <v>Chisendera - Mlozesi</v>
          </cell>
          <cell r="F103" t="str">
            <v>S124</v>
          </cell>
          <cell r="G103">
            <v>10</v>
          </cell>
          <cell r="H103">
            <v>4.9000000000000004</v>
          </cell>
          <cell r="I103" t="str">
            <v>F</v>
          </cell>
          <cell r="J103" t="str">
            <v>LILONGWE</v>
          </cell>
          <cell r="K103">
            <v>6</v>
          </cell>
        </row>
        <row r="104">
          <cell r="A104" t="str">
            <v>RS 288</v>
          </cell>
          <cell r="B104">
            <v>110</v>
          </cell>
          <cell r="C104" t="str">
            <v>C</v>
          </cell>
          <cell r="D104" t="str">
            <v>T</v>
          </cell>
          <cell r="E104" t="str">
            <v>Mlozesi - Diamphwe River</v>
          </cell>
          <cell r="F104" t="str">
            <v>S124</v>
          </cell>
          <cell r="G104">
            <v>11</v>
          </cell>
          <cell r="H104">
            <v>4.5</v>
          </cell>
          <cell r="I104" t="str">
            <v>F</v>
          </cell>
          <cell r="J104" t="str">
            <v>LILONGWE</v>
          </cell>
          <cell r="K104">
            <v>6</v>
          </cell>
        </row>
        <row r="105">
          <cell r="A105" t="str">
            <v>RS 290</v>
          </cell>
          <cell r="B105">
            <v>112</v>
          </cell>
          <cell r="C105" t="str">
            <v>C</v>
          </cell>
          <cell r="D105" t="str">
            <v>T</v>
          </cell>
          <cell r="E105" t="str">
            <v>Diamphwe River - Chidewere</v>
          </cell>
          <cell r="F105" t="str">
            <v>S124</v>
          </cell>
          <cell r="G105">
            <v>12</v>
          </cell>
          <cell r="H105">
            <v>9.4</v>
          </cell>
          <cell r="I105" t="str">
            <v>F</v>
          </cell>
          <cell r="J105" t="str">
            <v>DEDZA</v>
          </cell>
          <cell r="K105">
            <v>6</v>
          </cell>
        </row>
        <row r="106">
          <cell r="A106" t="str">
            <v>RS 281</v>
          </cell>
          <cell r="B106">
            <v>103</v>
          </cell>
          <cell r="C106" t="str">
            <v>C</v>
          </cell>
          <cell r="D106" t="str">
            <v>T</v>
          </cell>
          <cell r="E106" t="str">
            <v>Chidewere - Lobi</v>
          </cell>
          <cell r="F106" t="str">
            <v>S124</v>
          </cell>
          <cell r="G106">
            <v>13</v>
          </cell>
          <cell r="H106">
            <v>13</v>
          </cell>
          <cell r="I106" t="str">
            <v>F</v>
          </cell>
          <cell r="J106" t="str">
            <v>DEDZA</v>
          </cell>
          <cell r="K106">
            <v>6</v>
          </cell>
          <cell r="L106" t="str">
            <v>Changed designation from D209 to T366</v>
          </cell>
        </row>
        <row r="107">
          <cell r="A107" t="str">
            <v>RS 283</v>
          </cell>
          <cell r="B107">
            <v>105</v>
          </cell>
          <cell r="C107" t="str">
            <v>C</v>
          </cell>
          <cell r="D107" t="str">
            <v>T</v>
          </cell>
          <cell r="E107" t="str">
            <v>Lobi - Maonde</v>
          </cell>
          <cell r="F107" t="str">
            <v>S124</v>
          </cell>
          <cell r="G107">
            <v>14</v>
          </cell>
          <cell r="H107">
            <v>5.9</v>
          </cell>
          <cell r="I107" t="str">
            <v>F</v>
          </cell>
          <cell r="J107" t="str">
            <v>DEDZA</v>
          </cell>
          <cell r="K107">
            <v>6</v>
          </cell>
        </row>
        <row r="108">
          <cell r="A108" t="str">
            <v>RS 280</v>
          </cell>
          <cell r="B108">
            <v>102</v>
          </cell>
          <cell r="C108" t="str">
            <v>C</v>
          </cell>
          <cell r="D108" t="str">
            <v>T</v>
          </cell>
          <cell r="E108" t="str">
            <v>Maonde - Kaliyodzi</v>
          </cell>
          <cell r="F108" t="str">
            <v>S124</v>
          </cell>
          <cell r="G108">
            <v>15</v>
          </cell>
          <cell r="H108">
            <v>1.8</v>
          </cell>
          <cell r="I108" t="str">
            <v>F</v>
          </cell>
          <cell r="J108" t="str">
            <v>DEDZA</v>
          </cell>
          <cell r="K108">
            <v>6</v>
          </cell>
          <cell r="L108" t="str">
            <v>Changed designation from UD to T367.</v>
          </cell>
        </row>
        <row r="109">
          <cell r="A109" t="str">
            <v>RS 291</v>
          </cell>
          <cell r="B109">
            <v>113</v>
          </cell>
          <cell r="C109" t="str">
            <v>C</v>
          </cell>
          <cell r="D109" t="str">
            <v>T</v>
          </cell>
          <cell r="E109" t="str">
            <v>Kaliyodzi - Jumbe</v>
          </cell>
          <cell r="F109" t="str">
            <v>S124</v>
          </cell>
          <cell r="G109">
            <v>16</v>
          </cell>
          <cell r="H109">
            <v>7.8</v>
          </cell>
          <cell r="I109" t="str">
            <v>F</v>
          </cell>
          <cell r="J109" t="str">
            <v>DEDZA</v>
          </cell>
          <cell r="K109">
            <v>6</v>
          </cell>
        </row>
        <row r="110">
          <cell r="A110" t="str">
            <v>RS 285</v>
          </cell>
          <cell r="B110">
            <v>107</v>
          </cell>
          <cell r="C110" t="str">
            <v>C</v>
          </cell>
          <cell r="D110" t="str">
            <v>T</v>
          </cell>
          <cell r="E110" t="str">
            <v>Jumbe - Mchaneka</v>
          </cell>
          <cell r="F110" t="str">
            <v>S124</v>
          </cell>
          <cell r="G110">
            <v>17</v>
          </cell>
          <cell r="H110">
            <v>4.8</v>
          </cell>
          <cell r="I110" t="str">
            <v>F</v>
          </cell>
          <cell r="J110" t="str">
            <v>DEDZA</v>
          </cell>
          <cell r="K110">
            <v>6</v>
          </cell>
        </row>
        <row r="111">
          <cell r="A111" t="str">
            <v>RS 293</v>
          </cell>
          <cell r="B111">
            <v>115</v>
          </cell>
          <cell r="C111" t="str">
            <v>C</v>
          </cell>
          <cell r="D111" t="str">
            <v>T</v>
          </cell>
          <cell r="E111" t="str">
            <v>Bunda - Nsendere</v>
          </cell>
          <cell r="F111" t="str">
            <v>S125</v>
          </cell>
          <cell r="G111">
            <v>3</v>
          </cell>
          <cell r="H111">
            <v>4.5999999999999996</v>
          </cell>
          <cell r="I111" t="str">
            <v>F</v>
          </cell>
          <cell r="J111" t="str">
            <v>LILONGWE</v>
          </cell>
          <cell r="K111">
            <v>6</v>
          </cell>
        </row>
        <row r="112">
          <cell r="A112" t="str">
            <v>RS 296</v>
          </cell>
          <cell r="B112">
            <v>118</v>
          </cell>
          <cell r="C112" t="str">
            <v>C</v>
          </cell>
          <cell r="D112" t="str">
            <v>T</v>
          </cell>
          <cell r="E112" t="str">
            <v>Nsendere - Mitundu</v>
          </cell>
          <cell r="F112" t="str">
            <v>S125</v>
          </cell>
          <cell r="G112">
            <v>4</v>
          </cell>
          <cell r="H112">
            <v>2.7</v>
          </cell>
          <cell r="I112" t="str">
            <v>F</v>
          </cell>
          <cell r="J112" t="str">
            <v>LILONGWE</v>
          </cell>
          <cell r="K112">
            <v>6</v>
          </cell>
        </row>
        <row r="113">
          <cell r="A113" t="str">
            <v>RS 300</v>
          </cell>
          <cell r="B113">
            <v>122</v>
          </cell>
          <cell r="C113" t="str">
            <v>C</v>
          </cell>
          <cell r="D113" t="str">
            <v>T</v>
          </cell>
          <cell r="E113" t="str">
            <v>junction M1 - Thete</v>
          </cell>
          <cell r="F113" t="str">
            <v>S126</v>
          </cell>
          <cell r="G113">
            <v>1</v>
          </cell>
          <cell r="H113">
            <v>18</v>
          </cell>
          <cell r="I113" t="str">
            <v>F</v>
          </cell>
          <cell r="J113" t="str">
            <v>DEDZA</v>
          </cell>
          <cell r="K113">
            <v>6</v>
          </cell>
          <cell r="L113" t="str">
            <v>Changed designation from D370 to T370</v>
          </cell>
        </row>
        <row r="114">
          <cell r="A114" t="str">
            <v>RS 301</v>
          </cell>
          <cell r="B114">
            <v>123</v>
          </cell>
          <cell r="C114" t="str">
            <v>C</v>
          </cell>
          <cell r="D114" t="str">
            <v>T</v>
          </cell>
          <cell r="E114" t="str">
            <v>Thete - Lobi</v>
          </cell>
          <cell r="F114" t="str">
            <v>S126</v>
          </cell>
          <cell r="G114">
            <v>2</v>
          </cell>
          <cell r="H114">
            <v>9.1</v>
          </cell>
          <cell r="I114" t="str">
            <v>F</v>
          </cell>
          <cell r="J114" t="str">
            <v>DEDZA</v>
          </cell>
          <cell r="K114">
            <v>6</v>
          </cell>
          <cell r="L114" t="str">
            <v>Changed designation from D370 to T370</v>
          </cell>
        </row>
        <row r="115">
          <cell r="A115" t="str">
            <v>RS 306</v>
          </cell>
          <cell r="B115">
            <v>128</v>
          </cell>
          <cell r="C115" t="str">
            <v>C</v>
          </cell>
          <cell r="D115" t="str">
            <v>T</v>
          </cell>
          <cell r="E115" t="str">
            <v>Masasa (junction M1) - Chapita</v>
          </cell>
          <cell r="F115" t="str">
            <v>S127</v>
          </cell>
          <cell r="G115">
            <v>1</v>
          </cell>
          <cell r="H115">
            <v>2.2000000000000002</v>
          </cell>
          <cell r="I115" t="str">
            <v>F</v>
          </cell>
          <cell r="J115" t="str">
            <v>DEDZA</v>
          </cell>
          <cell r="K115">
            <v>7</v>
          </cell>
        </row>
        <row r="116">
          <cell r="A116" t="str">
            <v>RS 302</v>
          </cell>
          <cell r="B116">
            <v>124</v>
          </cell>
          <cell r="C116" t="str">
            <v>C</v>
          </cell>
          <cell r="D116" t="str">
            <v>T</v>
          </cell>
          <cell r="E116" t="str">
            <v>Chapita - Khwekhwelele</v>
          </cell>
          <cell r="F116" t="str">
            <v>S127</v>
          </cell>
          <cell r="G116">
            <v>2</v>
          </cell>
          <cell r="H116">
            <v>16.5</v>
          </cell>
          <cell r="I116" t="str">
            <v>R</v>
          </cell>
          <cell r="J116" t="str">
            <v>DEDZA</v>
          </cell>
          <cell r="K116">
            <v>7</v>
          </cell>
        </row>
        <row r="117">
          <cell r="A117" t="str">
            <v>RS 303</v>
          </cell>
          <cell r="B117">
            <v>125</v>
          </cell>
          <cell r="C117" t="str">
            <v>C</v>
          </cell>
          <cell r="D117" t="str">
            <v>T</v>
          </cell>
          <cell r="E117" t="str">
            <v>Chitambe River - Mganja</v>
          </cell>
          <cell r="F117" t="str">
            <v>S127</v>
          </cell>
          <cell r="G117">
            <v>3</v>
          </cell>
          <cell r="H117">
            <v>3.7</v>
          </cell>
          <cell r="I117" t="str">
            <v>R</v>
          </cell>
          <cell r="J117" t="str">
            <v>DEDZA</v>
          </cell>
          <cell r="K117">
            <v>7</v>
          </cell>
        </row>
        <row r="118">
          <cell r="A118" t="str">
            <v>RS 305</v>
          </cell>
          <cell r="B118">
            <v>127</v>
          </cell>
          <cell r="C118" t="str">
            <v>C</v>
          </cell>
          <cell r="D118" t="str">
            <v>T</v>
          </cell>
          <cell r="E118" t="str">
            <v>Golomoti - Liwenga</v>
          </cell>
          <cell r="F118" t="str">
            <v>S127</v>
          </cell>
          <cell r="G118">
            <v>5</v>
          </cell>
          <cell r="H118">
            <v>5.6</v>
          </cell>
          <cell r="I118" t="str">
            <v>R</v>
          </cell>
          <cell r="J118" t="str">
            <v>DEDZA</v>
          </cell>
          <cell r="K118">
            <v>7</v>
          </cell>
        </row>
        <row r="119">
          <cell r="A119" t="str">
            <v>RS 304</v>
          </cell>
          <cell r="B119">
            <v>126</v>
          </cell>
          <cell r="C119" t="str">
            <v>C</v>
          </cell>
          <cell r="D119" t="str">
            <v>T</v>
          </cell>
          <cell r="E119" t="str">
            <v>Liwenga - Kapiri (junction M10)</v>
          </cell>
          <cell r="F119" t="str">
            <v>S127</v>
          </cell>
          <cell r="G119">
            <v>6</v>
          </cell>
          <cell r="H119">
            <v>12</v>
          </cell>
          <cell r="I119" t="str">
            <v>F</v>
          </cell>
          <cell r="J119" t="str">
            <v>DEDZA</v>
          </cell>
          <cell r="K119">
            <v>7</v>
          </cell>
        </row>
        <row r="120">
          <cell r="A120" t="str">
            <v>RS 342</v>
          </cell>
          <cell r="B120">
            <v>164</v>
          </cell>
          <cell r="C120" t="str">
            <v>S</v>
          </cell>
          <cell r="D120" t="str">
            <v>T</v>
          </cell>
          <cell r="E120" t="str">
            <v>Maganga - Kwilasya</v>
          </cell>
          <cell r="F120" t="str">
            <v>S129</v>
          </cell>
          <cell r="G120">
            <v>1</v>
          </cell>
          <cell r="H120">
            <v>13.8</v>
          </cell>
          <cell r="I120" t="str">
            <v>F</v>
          </cell>
          <cell r="J120" t="str">
            <v>MANGOCHI</v>
          </cell>
          <cell r="K120">
            <v>7</v>
          </cell>
          <cell r="L120" t="str">
            <v>Changed designation from S121 to T373</v>
          </cell>
        </row>
        <row r="121">
          <cell r="A121" t="str">
            <v>RS 344</v>
          </cell>
          <cell r="B121">
            <v>166</v>
          </cell>
          <cell r="C121" t="str">
            <v>S</v>
          </cell>
          <cell r="D121" t="str">
            <v>T</v>
          </cell>
          <cell r="E121" t="str">
            <v>Kwilasya - Makanjira</v>
          </cell>
          <cell r="F121" t="str">
            <v>S129</v>
          </cell>
          <cell r="G121">
            <v>2</v>
          </cell>
          <cell r="H121">
            <v>15.8</v>
          </cell>
          <cell r="I121" t="str">
            <v>F</v>
          </cell>
          <cell r="J121" t="str">
            <v>MANGOCHI</v>
          </cell>
          <cell r="K121">
            <v>7</v>
          </cell>
          <cell r="L121" t="str">
            <v>Changed designation from S121 to T373</v>
          </cell>
        </row>
        <row r="122">
          <cell r="A122" t="str">
            <v>RS 340</v>
          </cell>
          <cell r="B122">
            <v>162</v>
          </cell>
          <cell r="C122" t="str">
            <v>S</v>
          </cell>
          <cell r="D122" t="str">
            <v>T</v>
          </cell>
          <cell r="E122" t="str">
            <v>Makanjira - Chilawe</v>
          </cell>
          <cell r="F122" t="str">
            <v>S129</v>
          </cell>
          <cell r="G122">
            <v>3</v>
          </cell>
          <cell r="H122">
            <v>13.6</v>
          </cell>
          <cell r="I122" t="str">
            <v>F</v>
          </cell>
          <cell r="J122" t="str">
            <v>MANGOCHI</v>
          </cell>
          <cell r="K122">
            <v>7</v>
          </cell>
        </row>
        <row r="123">
          <cell r="A123" t="str">
            <v>RS 338</v>
          </cell>
          <cell r="B123">
            <v>160</v>
          </cell>
          <cell r="C123" t="str">
            <v>S</v>
          </cell>
          <cell r="D123" t="str">
            <v>T</v>
          </cell>
          <cell r="E123" t="str">
            <v>Chilawe - Binali</v>
          </cell>
          <cell r="F123" t="str">
            <v>S129</v>
          </cell>
          <cell r="G123">
            <v>4</v>
          </cell>
          <cell r="H123">
            <v>11.8</v>
          </cell>
          <cell r="I123" t="str">
            <v>F</v>
          </cell>
          <cell r="J123" t="str">
            <v>MANGOCHI</v>
          </cell>
          <cell r="K123">
            <v>7</v>
          </cell>
        </row>
        <row r="124">
          <cell r="A124" t="str">
            <v>RS 341</v>
          </cell>
          <cell r="B124">
            <v>163</v>
          </cell>
          <cell r="C124" t="str">
            <v>S</v>
          </cell>
          <cell r="D124" t="str">
            <v>T</v>
          </cell>
          <cell r="E124" t="str">
            <v>Binali - Mdala</v>
          </cell>
          <cell r="F124" t="str">
            <v>S129</v>
          </cell>
          <cell r="G124">
            <v>5</v>
          </cell>
          <cell r="H124">
            <v>7.9</v>
          </cell>
          <cell r="I124" t="str">
            <v>F</v>
          </cell>
          <cell r="J124" t="str">
            <v>MANGOCHI</v>
          </cell>
          <cell r="K124">
            <v>7</v>
          </cell>
        </row>
        <row r="125">
          <cell r="A125" t="str">
            <v>RS 335</v>
          </cell>
          <cell r="B125">
            <v>157</v>
          </cell>
          <cell r="C125" t="str">
            <v>S</v>
          </cell>
          <cell r="D125" t="str">
            <v>T</v>
          </cell>
          <cell r="E125" t="str">
            <v>Mdala - Unga River</v>
          </cell>
          <cell r="F125" t="str">
            <v>S129</v>
          </cell>
          <cell r="G125">
            <v>6</v>
          </cell>
          <cell r="H125">
            <v>5.4</v>
          </cell>
          <cell r="I125" t="str">
            <v>F</v>
          </cell>
          <cell r="J125" t="str">
            <v>MANGOCHI</v>
          </cell>
          <cell r="K125">
            <v>7</v>
          </cell>
          <cell r="L125" t="str">
            <v>Changed designation from D226 to T374</v>
          </cell>
        </row>
        <row r="126">
          <cell r="A126" t="str">
            <v>RS 346</v>
          </cell>
          <cell r="B126">
            <v>168</v>
          </cell>
          <cell r="C126" t="str">
            <v>S</v>
          </cell>
          <cell r="D126" t="str">
            <v>T</v>
          </cell>
          <cell r="E126" t="str">
            <v>Unga River - Lilembe River</v>
          </cell>
          <cell r="F126" t="str">
            <v>S129</v>
          </cell>
          <cell r="G126">
            <v>7</v>
          </cell>
          <cell r="H126">
            <v>8.1</v>
          </cell>
          <cell r="I126" t="str">
            <v>F</v>
          </cell>
          <cell r="J126" t="str">
            <v>MANGOCHI</v>
          </cell>
          <cell r="K126">
            <v>7</v>
          </cell>
        </row>
        <row r="127">
          <cell r="A127" t="str">
            <v>RS 334</v>
          </cell>
          <cell r="B127">
            <v>156</v>
          </cell>
          <cell r="C127" t="str">
            <v>S</v>
          </cell>
          <cell r="D127" t="str">
            <v>T</v>
          </cell>
          <cell r="E127" t="str">
            <v>Lilembe River - Lungwena River</v>
          </cell>
          <cell r="F127" t="str">
            <v>S129</v>
          </cell>
          <cell r="G127">
            <v>8</v>
          </cell>
          <cell r="H127">
            <v>23.5</v>
          </cell>
          <cell r="I127" t="str">
            <v>F</v>
          </cell>
          <cell r="J127" t="str">
            <v>MANGOCHI</v>
          </cell>
          <cell r="K127">
            <v>7</v>
          </cell>
        </row>
        <row r="128">
          <cell r="A128" t="str">
            <v>RS 345</v>
          </cell>
          <cell r="B128">
            <v>167</v>
          </cell>
          <cell r="C128" t="str">
            <v>S</v>
          </cell>
          <cell r="D128" t="str">
            <v>T</v>
          </cell>
          <cell r="E128" t="str">
            <v>Lungwena River - Malindi</v>
          </cell>
          <cell r="F128" t="str">
            <v>S129</v>
          </cell>
          <cell r="G128">
            <v>9</v>
          </cell>
          <cell r="H128">
            <v>14.3</v>
          </cell>
          <cell r="I128" t="str">
            <v>F</v>
          </cell>
          <cell r="J128" t="str">
            <v>MANGOCHI</v>
          </cell>
          <cell r="K128">
            <v>7</v>
          </cell>
        </row>
        <row r="129">
          <cell r="A129" t="str">
            <v>RS 336</v>
          </cell>
          <cell r="B129">
            <v>158</v>
          </cell>
          <cell r="C129" t="str">
            <v>S</v>
          </cell>
          <cell r="D129" t="str">
            <v>T</v>
          </cell>
          <cell r="E129" t="str">
            <v>Malindi - Chingo (junction M3)</v>
          </cell>
          <cell r="F129" t="str">
            <v>S129</v>
          </cell>
          <cell r="G129">
            <v>10</v>
          </cell>
          <cell r="H129">
            <v>12</v>
          </cell>
          <cell r="I129" t="str">
            <v>F</v>
          </cell>
          <cell r="J129" t="str">
            <v>MANGOCHI</v>
          </cell>
          <cell r="K129">
            <v>7</v>
          </cell>
        </row>
        <row r="130">
          <cell r="A130" t="str">
            <v>RS 350</v>
          </cell>
          <cell r="B130">
            <v>172</v>
          </cell>
          <cell r="C130" t="str">
            <v>S</v>
          </cell>
          <cell r="D130" t="str">
            <v>T</v>
          </cell>
          <cell r="E130" t="str">
            <v>Chiponde (junction M3) - Mandimba</v>
          </cell>
          <cell r="F130" t="str">
            <v>S131</v>
          </cell>
          <cell r="G130">
            <v>1</v>
          </cell>
          <cell r="H130">
            <v>1</v>
          </cell>
          <cell r="I130" t="str">
            <v>R</v>
          </cell>
          <cell r="J130" t="str">
            <v>MANGOCHI</v>
          </cell>
          <cell r="K130">
            <v>7</v>
          </cell>
        </row>
        <row r="131">
          <cell r="A131" t="str">
            <v>RS 353</v>
          </cell>
          <cell r="B131">
            <v>175</v>
          </cell>
          <cell r="C131" t="str">
            <v>S</v>
          </cell>
          <cell r="D131" t="str">
            <v>T</v>
          </cell>
          <cell r="E131" t="str">
            <v>Mandimba - Masuku</v>
          </cell>
          <cell r="F131" t="str">
            <v>S131</v>
          </cell>
          <cell r="G131">
            <v>2</v>
          </cell>
          <cell r="H131">
            <v>10.9</v>
          </cell>
          <cell r="I131" t="str">
            <v>F</v>
          </cell>
          <cell r="J131" t="str">
            <v>MANGOCHI</v>
          </cell>
          <cell r="K131">
            <v>8</v>
          </cell>
          <cell r="L131" t="str">
            <v xml:space="preserve">New section part of RS 78 </v>
          </cell>
        </row>
        <row r="132">
          <cell r="A132" t="str">
            <v>RS 356</v>
          </cell>
          <cell r="B132">
            <v>178</v>
          </cell>
          <cell r="C132" t="str">
            <v>S</v>
          </cell>
          <cell r="D132" t="str">
            <v>T</v>
          </cell>
          <cell r="E132" t="str">
            <v>Masuku - Nkumba</v>
          </cell>
          <cell r="F132" t="str">
            <v>S131</v>
          </cell>
          <cell r="G132">
            <v>3</v>
          </cell>
          <cell r="H132">
            <v>17.600000000000001</v>
          </cell>
          <cell r="I132" t="str">
            <v>R</v>
          </cell>
          <cell r="J132" t="str">
            <v>MACHINGA</v>
          </cell>
          <cell r="K132">
            <v>8</v>
          </cell>
        </row>
        <row r="133">
          <cell r="A133" t="str">
            <v>RS 349</v>
          </cell>
          <cell r="B133">
            <v>171</v>
          </cell>
          <cell r="C133" t="str">
            <v>S</v>
          </cell>
          <cell r="D133" t="str">
            <v>T</v>
          </cell>
          <cell r="E133" t="str">
            <v>Nkumba - Nselema</v>
          </cell>
          <cell r="F133" t="str">
            <v>S131</v>
          </cell>
          <cell r="G133">
            <v>4</v>
          </cell>
          <cell r="H133">
            <v>17.600000000000001</v>
          </cell>
          <cell r="I133" t="str">
            <v>R</v>
          </cell>
          <cell r="J133" t="str">
            <v>MACHINGA</v>
          </cell>
          <cell r="K133">
            <v>8</v>
          </cell>
        </row>
        <row r="134">
          <cell r="A134" t="str">
            <v>RS 355</v>
          </cell>
          <cell r="B134">
            <v>177</v>
          </cell>
          <cell r="C134" t="str">
            <v>S</v>
          </cell>
          <cell r="D134" t="str">
            <v>T</v>
          </cell>
          <cell r="E134" t="str">
            <v>Matope - Ntaja</v>
          </cell>
          <cell r="F134" t="str">
            <v>S131</v>
          </cell>
          <cell r="G134">
            <v>5</v>
          </cell>
          <cell r="H134">
            <v>7.5</v>
          </cell>
          <cell r="I134" t="str">
            <v>R</v>
          </cell>
          <cell r="J134" t="str">
            <v>MACHINGA</v>
          </cell>
          <cell r="K134">
            <v>8</v>
          </cell>
        </row>
        <row r="135">
          <cell r="A135" t="str">
            <v>RS 845</v>
          </cell>
          <cell r="B135" t="str">
            <v>n.a.</v>
          </cell>
          <cell r="C135" t="str">
            <v>S</v>
          </cell>
          <cell r="D135" t="str">
            <v>T</v>
          </cell>
          <cell r="E135" t="str">
            <v>Ntaja - Singwa</v>
          </cell>
          <cell r="F135" t="str">
            <v>S131</v>
          </cell>
          <cell r="G135">
            <v>6</v>
          </cell>
          <cell r="H135">
            <v>11.2</v>
          </cell>
          <cell r="I135" t="str">
            <v>R</v>
          </cell>
          <cell r="J135" t="str">
            <v>MACHINGA</v>
          </cell>
          <cell r="K135">
            <v>8</v>
          </cell>
          <cell r="L135" t="str">
            <v>New section added to cover origional RS 352</v>
          </cell>
        </row>
        <row r="136">
          <cell r="A136" t="str">
            <v>RS 347</v>
          </cell>
          <cell r="B136">
            <v>169</v>
          </cell>
          <cell r="C136" t="str">
            <v>S</v>
          </cell>
          <cell r="D136" t="str">
            <v>T</v>
          </cell>
          <cell r="E136" t="str">
            <v>Singwa - Nsanama</v>
          </cell>
          <cell r="F136" t="str">
            <v>S131</v>
          </cell>
          <cell r="G136">
            <v>7</v>
          </cell>
          <cell r="H136">
            <v>13.2</v>
          </cell>
          <cell r="I136" t="str">
            <v>R</v>
          </cell>
          <cell r="J136" t="str">
            <v>MACHINGA</v>
          </cell>
          <cell r="K136">
            <v>8</v>
          </cell>
          <cell r="L136" t="str">
            <v>Changed designation from M16 to M14</v>
          </cell>
        </row>
        <row r="137">
          <cell r="A137" t="str">
            <v>RS 351</v>
          </cell>
          <cell r="B137">
            <v>173</v>
          </cell>
          <cell r="C137" t="str">
            <v>S</v>
          </cell>
          <cell r="D137" t="str">
            <v>T</v>
          </cell>
          <cell r="E137" t="str">
            <v>Nsanama - Naminga</v>
          </cell>
          <cell r="F137" t="str">
            <v>S131</v>
          </cell>
          <cell r="G137">
            <v>8</v>
          </cell>
          <cell r="H137">
            <v>8.6999999999999993</v>
          </cell>
          <cell r="I137" t="str">
            <v>R</v>
          </cell>
          <cell r="J137" t="str">
            <v>MACHINGA</v>
          </cell>
          <cell r="K137">
            <v>8</v>
          </cell>
          <cell r="L137" t="str">
            <v xml:space="preserve">Changed designation from M16 to M14 </v>
          </cell>
        </row>
        <row r="138">
          <cell r="A138" t="str">
            <v>RS 685</v>
          </cell>
          <cell r="B138">
            <v>507</v>
          </cell>
          <cell r="C138" t="str">
            <v>S</v>
          </cell>
          <cell r="D138" t="str">
            <v>T</v>
          </cell>
          <cell r="E138" t="str">
            <v>Singwa (junction S131) - Mbonechera</v>
          </cell>
          <cell r="F138" t="str">
            <v>S132</v>
          </cell>
          <cell r="G138">
            <v>1</v>
          </cell>
          <cell r="H138">
            <v>6.6</v>
          </cell>
          <cell r="I138" t="str">
            <v>R</v>
          </cell>
          <cell r="J138" t="str">
            <v>MACHINGA</v>
          </cell>
          <cell r="K138">
            <v>8</v>
          </cell>
          <cell r="L138" t="str">
            <v>Changed designation from T388 to S132</v>
          </cell>
        </row>
        <row r="139">
          <cell r="A139" t="str">
            <v>RS 358</v>
          </cell>
          <cell r="B139">
            <v>180</v>
          </cell>
          <cell r="C139" t="str">
            <v>S</v>
          </cell>
          <cell r="D139" t="str">
            <v>T</v>
          </cell>
          <cell r="E139" t="str">
            <v>Mbonechera - Mweso</v>
          </cell>
          <cell r="F139" t="str">
            <v>S132</v>
          </cell>
          <cell r="G139">
            <v>2</v>
          </cell>
          <cell r="H139">
            <v>11</v>
          </cell>
          <cell r="I139" t="str">
            <v>R</v>
          </cell>
          <cell r="J139" t="str">
            <v>MACHINGA</v>
          </cell>
          <cell r="K139">
            <v>8</v>
          </cell>
          <cell r="L139" t="str">
            <v>Changed designation from M5 to M14</v>
          </cell>
        </row>
        <row r="140">
          <cell r="A140" t="str">
            <v>RS 357</v>
          </cell>
          <cell r="B140">
            <v>179</v>
          </cell>
          <cell r="C140" t="str">
            <v>S</v>
          </cell>
          <cell r="D140" t="str">
            <v>T</v>
          </cell>
          <cell r="E140" t="str">
            <v>Mweso - Namandanje River</v>
          </cell>
          <cell r="F140" t="str">
            <v>S132</v>
          </cell>
          <cell r="G140">
            <v>3</v>
          </cell>
          <cell r="H140">
            <v>3</v>
          </cell>
          <cell r="I140" t="str">
            <v>R</v>
          </cell>
          <cell r="J140" t="str">
            <v>MACHINGA</v>
          </cell>
          <cell r="K140">
            <v>8</v>
          </cell>
          <cell r="L140" t="str">
            <v xml:space="preserve">Changed designation from S120 to M18 </v>
          </cell>
        </row>
        <row r="141">
          <cell r="A141" t="str">
            <v>RS 359</v>
          </cell>
          <cell r="B141">
            <v>181</v>
          </cell>
          <cell r="C141" t="str">
            <v>S</v>
          </cell>
          <cell r="D141" t="str">
            <v>T</v>
          </cell>
          <cell r="E141" t="str">
            <v>Balaka - Mbela</v>
          </cell>
          <cell r="F141" t="str">
            <v>S133</v>
          </cell>
          <cell r="G141">
            <v>1</v>
          </cell>
          <cell r="H141">
            <v>14.5</v>
          </cell>
          <cell r="I141" t="str">
            <v>R</v>
          </cell>
          <cell r="J141" t="str">
            <v>MACHINGA</v>
          </cell>
          <cell r="K141">
            <v>8</v>
          </cell>
          <cell r="L141" t="str">
            <v>Changed designation from D231 to T379</v>
          </cell>
        </row>
        <row r="142">
          <cell r="A142" t="str">
            <v>RS 361</v>
          </cell>
          <cell r="B142">
            <v>183</v>
          </cell>
          <cell r="C142" t="str">
            <v>S</v>
          </cell>
          <cell r="D142" t="str">
            <v>T</v>
          </cell>
          <cell r="E142" t="str">
            <v>Mbela - Mzimundilinde</v>
          </cell>
          <cell r="F142" t="str">
            <v>S133</v>
          </cell>
          <cell r="G142">
            <v>2</v>
          </cell>
          <cell r="H142">
            <v>7.9</v>
          </cell>
          <cell r="I142" t="str">
            <v>F</v>
          </cell>
          <cell r="J142" t="str">
            <v>MACHINGA</v>
          </cell>
          <cell r="K142">
            <v>8</v>
          </cell>
          <cell r="L142" t="str">
            <v>Changed designation from D231 to T379</v>
          </cell>
        </row>
        <row r="143">
          <cell r="A143" t="str">
            <v>RS 360</v>
          </cell>
          <cell r="B143">
            <v>182</v>
          </cell>
          <cell r="C143" t="str">
            <v>S</v>
          </cell>
          <cell r="D143" t="str">
            <v>T</v>
          </cell>
          <cell r="E143" t="str">
            <v>Mzimundilinde - Hoba</v>
          </cell>
          <cell r="F143" t="str">
            <v>S133</v>
          </cell>
          <cell r="G143">
            <v>3</v>
          </cell>
          <cell r="H143">
            <v>6</v>
          </cell>
          <cell r="I143" t="str">
            <v>F</v>
          </cell>
          <cell r="J143" t="str">
            <v>MACHINGA</v>
          </cell>
          <cell r="K143">
            <v>8</v>
          </cell>
          <cell r="L143" t="str">
            <v>Changed designation from T361 to M30</v>
          </cell>
        </row>
        <row r="144">
          <cell r="A144" t="str">
            <v>RS 310</v>
          </cell>
          <cell r="B144">
            <v>132</v>
          </cell>
          <cell r="C144" t="str">
            <v>C</v>
          </cell>
          <cell r="D144" t="str">
            <v>T</v>
          </cell>
          <cell r="E144" t="str">
            <v>Kasinje (junction M5) - Mtambalika</v>
          </cell>
          <cell r="F144" t="str">
            <v>S134</v>
          </cell>
          <cell r="G144">
            <v>1</v>
          </cell>
          <cell r="H144">
            <v>5.0999999999999996</v>
          </cell>
          <cell r="I144" t="str">
            <v>H</v>
          </cell>
          <cell r="J144" t="str">
            <v>NTCHEU</v>
          </cell>
          <cell r="K144">
            <v>8</v>
          </cell>
        </row>
        <row r="145">
          <cell r="A145" t="str">
            <v>RS 311</v>
          </cell>
          <cell r="B145">
            <v>133</v>
          </cell>
          <cell r="C145" t="str">
            <v>C</v>
          </cell>
          <cell r="D145" t="str">
            <v>T</v>
          </cell>
          <cell r="E145" t="str">
            <v>Mtambalika - Kandeu</v>
          </cell>
          <cell r="F145" t="str">
            <v>S134</v>
          </cell>
          <cell r="G145">
            <v>2</v>
          </cell>
          <cell r="H145">
            <v>8.4</v>
          </cell>
          <cell r="I145" t="str">
            <v>H</v>
          </cell>
          <cell r="J145" t="str">
            <v>NTCHEU</v>
          </cell>
          <cell r="K145">
            <v>8</v>
          </cell>
          <cell r="L145" t="str">
            <v>Changed from urban to trunk</v>
          </cell>
        </row>
        <row r="146">
          <cell r="A146" t="str">
            <v>RS 308</v>
          </cell>
          <cell r="B146">
            <v>130</v>
          </cell>
          <cell r="C146" t="str">
            <v>C</v>
          </cell>
          <cell r="D146" t="str">
            <v>T</v>
          </cell>
          <cell r="E146" t="str">
            <v>Kandeu - Sitolo</v>
          </cell>
          <cell r="F146" t="str">
            <v>S134</v>
          </cell>
          <cell r="G146">
            <v>3</v>
          </cell>
          <cell r="H146">
            <v>4.8</v>
          </cell>
          <cell r="I146" t="str">
            <v>M</v>
          </cell>
          <cell r="J146" t="str">
            <v>NTCHEU</v>
          </cell>
          <cell r="K146">
            <v>8</v>
          </cell>
        </row>
        <row r="147">
          <cell r="A147" t="str">
            <v>RS 309</v>
          </cell>
          <cell r="B147">
            <v>131</v>
          </cell>
          <cell r="C147" t="str">
            <v>C</v>
          </cell>
          <cell r="D147" t="str">
            <v>T</v>
          </cell>
          <cell r="E147" t="str">
            <v>Sitolo - Kabekele</v>
          </cell>
          <cell r="F147" t="str">
            <v>S134</v>
          </cell>
          <cell r="G147">
            <v>4</v>
          </cell>
          <cell r="H147">
            <v>4.7</v>
          </cell>
          <cell r="I147" t="str">
            <v>H</v>
          </cell>
          <cell r="J147" t="str">
            <v>NTCHEU</v>
          </cell>
          <cell r="K147">
            <v>8</v>
          </cell>
          <cell r="L147" t="str">
            <v>Changed designation from D226 to T381</v>
          </cell>
        </row>
        <row r="148">
          <cell r="A148" t="str">
            <v>RS 312</v>
          </cell>
          <cell r="B148">
            <v>134</v>
          </cell>
          <cell r="C148" t="str">
            <v>C</v>
          </cell>
          <cell r="D148" t="str">
            <v>T</v>
          </cell>
          <cell r="E148" t="str">
            <v>Kabekele - Kansapato (junction T384)</v>
          </cell>
          <cell r="F148" t="str">
            <v>S134</v>
          </cell>
          <cell r="G148">
            <v>6</v>
          </cell>
          <cell r="H148">
            <v>7.8</v>
          </cell>
          <cell r="I148" t="str">
            <v>R</v>
          </cell>
          <cell r="J148" t="str">
            <v>NTCHEU</v>
          </cell>
          <cell r="K148">
            <v>8</v>
          </cell>
          <cell r="L148" t="str">
            <v>Part currently bitumen</v>
          </cell>
        </row>
        <row r="149">
          <cell r="A149" t="str">
            <v>RS 644</v>
          </cell>
          <cell r="B149">
            <v>466</v>
          </cell>
          <cell r="C149" t="str">
            <v>C</v>
          </cell>
          <cell r="D149" t="str">
            <v>T</v>
          </cell>
          <cell r="E149" t="str">
            <v>Kazembe - Ntcheu (junction M1)</v>
          </cell>
          <cell r="F149" t="str">
            <v>S134</v>
          </cell>
          <cell r="G149">
            <v>8</v>
          </cell>
          <cell r="H149">
            <v>9</v>
          </cell>
          <cell r="I149" t="str">
            <v>FL</v>
          </cell>
          <cell r="J149" t="str">
            <v>NTCHEU</v>
          </cell>
          <cell r="K149">
            <v>8</v>
          </cell>
          <cell r="L149" t="str">
            <v>Changed designation from T384 to S134</v>
          </cell>
        </row>
        <row r="150">
          <cell r="A150" t="str">
            <v>RS 295</v>
          </cell>
          <cell r="B150">
            <v>117</v>
          </cell>
          <cell r="C150" t="str">
            <v>C</v>
          </cell>
          <cell r="D150" t="str">
            <v>T</v>
          </cell>
          <cell r="E150" t="str">
            <v>Biriwiri (junction M1) - Kalonga</v>
          </cell>
          <cell r="F150" t="str">
            <v>S135</v>
          </cell>
          <cell r="G150">
            <v>1</v>
          </cell>
          <cell r="H150">
            <v>13.7</v>
          </cell>
          <cell r="I150" t="str">
            <v>R</v>
          </cell>
          <cell r="J150" t="str">
            <v>NTCHEU</v>
          </cell>
          <cell r="K150">
            <v>8</v>
          </cell>
          <cell r="L150" t="str">
            <v>Changed designation from S124 to S135</v>
          </cell>
        </row>
        <row r="151">
          <cell r="A151" t="str">
            <v>RS 299</v>
          </cell>
          <cell r="B151">
            <v>121</v>
          </cell>
          <cell r="C151" t="str">
            <v>C</v>
          </cell>
          <cell r="D151" t="str">
            <v>T</v>
          </cell>
          <cell r="E151" t="str">
            <v>Kalonga - Biliate</v>
          </cell>
          <cell r="F151" t="str">
            <v>S135</v>
          </cell>
          <cell r="G151">
            <v>2</v>
          </cell>
          <cell r="H151">
            <v>20.9</v>
          </cell>
          <cell r="I151" t="str">
            <v>R</v>
          </cell>
          <cell r="J151" t="str">
            <v>NTCHEU</v>
          </cell>
          <cell r="K151">
            <v>8</v>
          </cell>
          <cell r="L151" t="str">
            <v>Changed designation from S124 to S135</v>
          </cell>
        </row>
        <row r="152">
          <cell r="A152" t="str">
            <v>RS 297</v>
          </cell>
          <cell r="B152">
            <v>119</v>
          </cell>
          <cell r="C152" t="str">
            <v>C</v>
          </cell>
          <cell r="D152" t="str">
            <v>T</v>
          </cell>
          <cell r="E152" t="str">
            <v>Biliate - Doviko</v>
          </cell>
          <cell r="F152" t="str">
            <v>S135</v>
          </cell>
          <cell r="G152">
            <v>3</v>
          </cell>
          <cell r="H152">
            <v>11.2</v>
          </cell>
          <cell r="I152" t="str">
            <v>FL</v>
          </cell>
          <cell r="J152" t="str">
            <v>NTCHEU</v>
          </cell>
          <cell r="K152">
            <v>8</v>
          </cell>
          <cell r="L152" t="str">
            <v>Changed designation from S124 to S135</v>
          </cell>
        </row>
        <row r="153">
          <cell r="A153" t="str">
            <v>RS 313</v>
          </cell>
          <cell r="B153">
            <v>135</v>
          </cell>
          <cell r="C153" t="str">
            <v>C</v>
          </cell>
          <cell r="D153" t="str">
            <v>T</v>
          </cell>
          <cell r="E153" t="str">
            <v>Doviko - Chilengo</v>
          </cell>
          <cell r="F153" t="str">
            <v>S135</v>
          </cell>
          <cell r="G153">
            <v>4</v>
          </cell>
          <cell r="H153">
            <v>20.5</v>
          </cell>
          <cell r="I153" t="str">
            <v>H</v>
          </cell>
          <cell r="J153" t="str">
            <v>NTCHEU</v>
          </cell>
          <cell r="K153">
            <v>8</v>
          </cell>
        </row>
        <row r="154">
          <cell r="A154" t="str">
            <v>RS 716</v>
          </cell>
          <cell r="B154">
            <v>538</v>
          </cell>
          <cell r="C154" t="str">
            <v>S</v>
          </cell>
          <cell r="D154" t="str">
            <v>T</v>
          </cell>
          <cell r="E154" t="str">
            <v>Chilengo - Kweneza</v>
          </cell>
          <cell r="F154" t="str">
            <v>S135</v>
          </cell>
          <cell r="G154">
            <v>6</v>
          </cell>
          <cell r="H154">
            <v>10.7</v>
          </cell>
          <cell r="I154" t="str">
            <v>R</v>
          </cell>
          <cell r="J154" t="str">
            <v>MWANZA</v>
          </cell>
          <cell r="K154">
            <v>8</v>
          </cell>
          <cell r="L154" t="str">
            <v>Changed designation from T398 to S135</v>
          </cell>
        </row>
        <row r="155">
          <cell r="A155" t="str">
            <v>RS 715</v>
          </cell>
          <cell r="B155">
            <v>537</v>
          </cell>
          <cell r="C155" t="str">
            <v>S</v>
          </cell>
          <cell r="D155" t="str">
            <v>T</v>
          </cell>
          <cell r="E155" t="str">
            <v>Kweneza - Kanjiwa</v>
          </cell>
          <cell r="F155" t="str">
            <v>S135</v>
          </cell>
          <cell r="G155">
            <v>7</v>
          </cell>
          <cell r="H155">
            <v>8.4</v>
          </cell>
          <cell r="I155" t="str">
            <v>H</v>
          </cell>
          <cell r="J155" t="str">
            <v>MWANZA</v>
          </cell>
          <cell r="K155">
            <v>8</v>
          </cell>
          <cell r="L155" t="str">
            <v>Changed designation from T398 to S135</v>
          </cell>
        </row>
        <row r="156">
          <cell r="A156" t="str">
            <v>RS 365</v>
          </cell>
          <cell r="B156">
            <v>187</v>
          </cell>
          <cell r="C156" t="str">
            <v>S</v>
          </cell>
          <cell r="D156" t="str">
            <v>T</v>
          </cell>
          <cell r="E156" t="str">
            <v>Kanjiwa - Chipondeni</v>
          </cell>
          <cell r="F156" t="str">
            <v>S135</v>
          </cell>
          <cell r="G156">
            <v>8</v>
          </cell>
          <cell r="H156">
            <v>22.2</v>
          </cell>
          <cell r="I156" t="str">
            <v>H</v>
          </cell>
          <cell r="J156" t="str">
            <v>MWANZA</v>
          </cell>
          <cell r="K156">
            <v>9</v>
          </cell>
        </row>
        <row r="157">
          <cell r="A157" t="str">
            <v>RS 362</v>
          </cell>
          <cell r="B157">
            <v>184</v>
          </cell>
          <cell r="C157" t="str">
            <v>S</v>
          </cell>
          <cell r="D157" t="str">
            <v>T</v>
          </cell>
          <cell r="E157" t="str">
            <v>Chipondeni - Kunenekude</v>
          </cell>
          <cell r="F157" t="str">
            <v>S135</v>
          </cell>
          <cell r="G157">
            <v>9</v>
          </cell>
          <cell r="H157">
            <v>5.5</v>
          </cell>
          <cell r="I157" t="str">
            <v>H</v>
          </cell>
          <cell r="J157" t="str">
            <v>MWANZA</v>
          </cell>
          <cell r="K157">
            <v>9</v>
          </cell>
          <cell r="L157" t="str">
            <v>Changed designation from M15 to S128</v>
          </cell>
        </row>
        <row r="158">
          <cell r="A158" t="str">
            <v>RS 363</v>
          </cell>
          <cell r="B158">
            <v>185</v>
          </cell>
          <cell r="C158" t="str">
            <v>S</v>
          </cell>
          <cell r="D158" t="str">
            <v>T</v>
          </cell>
          <cell r="E158" t="str">
            <v>Kunenekude - Mwanza Admarc</v>
          </cell>
          <cell r="F158" t="str">
            <v>S135</v>
          </cell>
          <cell r="G158">
            <v>10</v>
          </cell>
          <cell r="H158">
            <v>12</v>
          </cell>
          <cell r="I158" t="str">
            <v>H</v>
          </cell>
          <cell r="J158" t="str">
            <v>MWANZA</v>
          </cell>
          <cell r="K158">
            <v>9</v>
          </cell>
        </row>
        <row r="159">
          <cell r="A159" t="str">
            <v>RS 364</v>
          </cell>
          <cell r="B159">
            <v>186</v>
          </cell>
          <cell r="C159" t="str">
            <v>S</v>
          </cell>
          <cell r="D159" t="str">
            <v>T</v>
          </cell>
          <cell r="E159" t="str">
            <v>Mwanza Admarc - Liwonde Village (junction M6)</v>
          </cell>
          <cell r="F159" t="str">
            <v>S135</v>
          </cell>
          <cell r="G159">
            <v>11</v>
          </cell>
          <cell r="H159">
            <v>3.8</v>
          </cell>
          <cell r="I159" t="str">
            <v>R</v>
          </cell>
          <cell r="J159" t="str">
            <v>MWANZA</v>
          </cell>
          <cell r="K159">
            <v>9</v>
          </cell>
        </row>
        <row r="160">
          <cell r="A160" t="str">
            <v>RS 367</v>
          </cell>
          <cell r="B160">
            <v>189</v>
          </cell>
          <cell r="C160" t="str">
            <v>S</v>
          </cell>
          <cell r="D160" t="str">
            <v>T</v>
          </cell>
          <cell r="E160" t="str">
            <v>Mwanza (junction M6) - Chimulango</v>
          </cell>
          <cell r="F160" t="str">
            <v>S136</v>
          </cell>
          <cell r="G160">
            <v>1</v>
          </cell>
          <cell r="H160">
            <v>10.7</v>
          </cell>
          <cell r="I160" t="str">
            <v>R</v>
          </cell>
          <cell r="J160" t="str">
            <v>MWANZA</v>
          </cell>
          <cell r="K160">
            <v>9</v>
          </cell>
        </row>
        <row r="161">
          <cell r="A161" t="str">
            <v>RS 374</v>
          </cell>
          <cell r="B161">
            <v>196</v>
          </cell>
          <cell r="C161" t="str">
            <v>S</v>
          </cell>
          <cell r="D161" t="str">
            <v>T</v>
          </cell>
          <cell r="E161" t="str">
            <v>Chimulango - Chikoleka</v>
          </cell>
          <cell r="F161" t="str">
            <v>S136</v>
          </cell>
          <cell r="G161">
            <v>2</v>
          </cell>
          <cell r="H161">
            <v>5.9</v>
          </cell>
          <cell r="I161" t="str">
            <v>R</v>
          </cell>
          <cell r="J161" t="str">
            <v>MWANZA</v>
          </cell>
          <cell r="K161">
            <v>9</v>
          </cell>
          <cell r="L161" t="str">
            <v>Changed designation from S142 to S139</v>
          </cell>
        </row>
        <row r="162">
          <cell r="A162" t="str">
            <v>RS 372</v>
          </cell>
          <cell r="B162">
            <v>194</v>
          </cell>
          <cell r="C162" t="str">
            <v>S</v>
          </cell>
          <cell r="D162" t="str">
            <v>T</v>
          </cell>
          <cell r="E162" t="str">
            <v>Chikoleka - Thambani</v>
          </cell>
          <cell r="F162" t="str">
            <v>S136</v>
          </cell>
          <cell r="G162">
            <v>3</v>
          </cell>
          <cell r="H162">
            <v>6.6</v>
          </cell>
          <cell r="I162" t="str">
            <v>H</v>
          </cell>
          <cell r="J162" t="str">
            <v>MWANZA</v>
          </cell>
          <cell r="K162">
            <v>9</v>
          </cell>
        </row>
        <row r="163">
          <cell r="A163" t="str">
            <v>RS 370</v>
          </cell>
          <cell r="B163">
            <v>192</v>
          </cell>
          <cell r="C163" t="str">
            <v>S</v>
          </cell>
          <cell r="D163" t="str">
            <v>T</v>
          </cell>
          <cell r="E163" t="str">
            <v>Thambani - Ngoma River</v>
          </cell>
          <cell r="F163" t="str">
            <v>S136</v>
          </cell>
          <cell r="G163">
            <v>4</v>
          </cell>
          <cell r="H163">
            <v>7.5</v>
          </cell>
          <cell r="I163" t="str">
            <v>R</v>
          </cell>
          <cell r="J163" t="str">
            <v>MWANZA</v>
          </cell>
          <cell r="K163">
            <v>9</v>
          </cell>
        </row>
        <row r="164">
          <cell r="A164" t="str">
            <v>RS 371</v>
          </cell>
          <cell r="B164">
            <v>193</v>
          </cell>
          <cell r="C164" t="str">
            <v>S</v>
          </cell>
          <cell r="D164" t="str">
            <v>T</v>
          </cell>
          <cell r="E164" t="str">
            <v>Ngoma River - Changoima</v>
          </cell>
          <cell r="F164" t="str">
            <v>S136</v>
          </cell>
          <cell r="G164">
            <v>5</v>
          </cell>
          <cell r="H164">
            <v>10.9</v>
          </cell>
          <cell r="I164" t="str">
            <v>FL</v>
          </cell>
          <cell r="J164" t="str">
            <v>CHIKWAWA</v>
          </cell>
          <cell r="K164">
            <v>9</v>
          </cell>
        </row>
        <row r="165">
          <cell r="A165" t="str">
            <v>RS 376</v>
          </cell>
          <cell r="B165">
            <v>198</v>
          </cell>
          <cell r="C165" t="str">
            <v>S</v>
          </cell>
          <cell r="D165" t="str">
            <v>T</v>
          </cell>
          <cell r="E165" t="str">
            <v>Changoima - Balalika</v>
          </cell>
          <cell r="F165" t="str">
            <v>S136</v>
          </cell>
          <cell r="G165">
            <v>6</v>
          </cell>
          <cell r="H165">
            <v>9.1</v>
          </cell>
          <cell r="I165" t="str">
            <v>R</v>
          </cell>
          <cell r="J165" t="str">
            <v>CHIKWAWA</v>
          </cell>
          <cell r="K165">
            <v>9</v>
          </cell>
          <cell r="L165" t="str">
            <v>Changed from feeder to trunk as bitumen road</v>
          </cell>
        </row>
        <row r="166">
          <cell r="A166" t="str">
            <v>RS 369</v>
          </cell>
          <cell r="B166">
            <v>191</v>
          </cell>
          <cell r="C166" t="str">
            <v>S</v>
          </cell>
          <cell r="D166" t="str">
            <v>T</v>
          </cell>
          <cell r="E166" t="str">
            <v>Balalika - Mwanza River</v>
          </cell>
          <cell r="F166" t="str">
            <v>S136</v>
          </cell>
          <cell r="G166">
            <v>7</v>
          </cell>
          <cell r="H166">
            <v>10.4</v>
          </cell>
          <cell r="I166" t="str">
            <v>R</v>
          </cell>
          <cell r="J166" t="str">
            <v>CHIKWAWA</v>
          </cell>
          <cell r="K166">
            <v>9</v>
          </cell>
          <cell r="L166" t="str">
            <v>Changed designation from S116 to T334. Changed to trunk</v>
          </cell>
        </row>
        <row r="167">
          <cell r="A167" t="str">
            <v>RS 377</v>
          </cell>
          <cell r="B167">
            <v>199</v>
          </cell>
          <cell r="C167" t="str">
            <v>S</v>
          </cell>
          <cell r="D167" t="str">
            <v>T</v>
          </cell>
          <cell r="E167" t="str">
            <v>Mwanza River - Nkhongono</v>
          </cell>
          <cell r="F167" t="str">
            <v>S136</v>
          </cell>
          <cell r="G167">
            <v>8</v>
          </cell>
          <cell r="H167">
            <v>16.399999999999999</v>
          </cell>
          <cell r="I167" t="str">
            <v>F</v>
          </cell>
          <cell r="J167" t="str">
            <v>CHIKWAWA</v>
          </cell>
          <cell r="K167">
            <v>9</v>
          </cell>
        </row>
        <row r="168">
          <cell r="A168" t="str">
            <v>RS 366</v>
          </cell>
          <cell r="B168">
            <v>188</v>
          </cell>
          <cell r="C168" t="str">
            <v>S</v>
          </cell>
          <cell r="D168" t="str">
            <v>T</v>
          </cell>
          <cell r="E168" t="str">
            <v>Nkhongono - Fombe</v>
          </cell>
          <cell r="F168" t="str">
            <v>S136</v>
          </cell>
          <cell r="G168">
            <v>9</v>
          </cell>
          <cell r="H168">
            <v>10.8</v>
          </cell>
          <cell r="I168" t="str">
            <v>R</v>
          </cell>
          <cell r="J168" t="str">
            <v>CHIKWAWA</v>
          </cell>
          <cell r="K168">
            <v>9</v>
          </cell>
          <cell r="L168" t="str">
            <v>Changed designation from D232 to T387</v>
          </cell>
        </row>
        <row r="169">
          <cell r="A169" t="str">
            <v>RS 378</v>
          </cell>
          <cell r="B169">
            <v>200</v>
          </cell>
          <cell r="C169" t="str">
            <v>S</v>
          </cell>
          <cell r="D169" t="str">
            <v>T</v>
          </cell>
          <cell r="E169" t="str">
            <v>Fombe - Chikwawa (junction T416)</v>
          </cell>
          <cell r="F169" t="str">
            <v>S136</v>
          </cell>
          <cell r="G169">
            <v>10</v>
          </cell>
          <cell r="H169">
            <v>8</v>
          </cell>
          <cell r="I169" t="str">
            <v>P</v>
          </cell>
          <cell r="J169" t="str">
            <v>CHIKWAWA</v>
          </cell>
          <cell r="K169">
            <v>9</v>
          </cell>
          <cell r="L169" t="str">
            <v>Changed designation from D232 to T387</v>
          </cell>
        </row>
        <row r="170">
          <cell r="A170" t="str">
            <v>RS 379</v>
          </cell>
          <cell r="B170">
            <v>201</v>
          </cell>
          <cell r="C170" t="str">
            <v>S</v>
          </cell>
          <cell r="D170" t="str">
            <v>T</v>
          </cell>
          <cell r="E170" t="str">
            <v>Moffati (junction M6) - Feremu</v>
          </cell>
          <cell r="F170" t="str">
            <v>S137</v>
          </cell>
          <cell r="G170">
            <v>1</v>
          </cell>
          <cell r="H170">
            <v>10.1</v>
          </cell>
          <cell r="I170" t="str">
            <v>R</v>
          </cell>
          <cell r="J170" t="str">
            <v>MWANZA</v>
          </cell>
          <cell r="K170">
            <v>9</v>
          </cell>
        </row>
        <row r="171">
          <cell r="A171" t="str">
            <v>RS 380</v>
          </cell>
          <cell r="B171">
            <v>202</v>
          </cell>
          <cell r="C171" t="str">
            <v>S</v>
          </cell>
          <cell r="D171" t="str">
            <v>T</v>
          </cell>
          <cell r="E171" t="str">
            <v>Feremu - Mpatamanga Gorge</v>
          </cell>
          <cell r="F171" t="str">
            <v>S137</v>
          </cell>
          <cell r="G171">
            <v>2</v>
          </cell>
          <cell r="H171">
            <v>14.7</v>
          </cell>
          <cell r="I171" t="str">
            <v>R</v>
          </cell>
          <cell r="J171" t="str">
            <v>MWANZA</v>
          </cell>
          <cell r="K171">
            <v>9</v>
          </cell>
        </row>
        <row r="172">
          <cell r="A172" t="str">
            <v>RS 381</v>
          </cell>
          <cell r="B172">
            <v>203</v>
          </cell>
          <cell r="C172" t="str">
            <v>S</v>
          </cell>
          <cell r="D172" t="str">
            <v>T</v>
          </cell>
          <cell r="E172" t="str">
            <v>Mpatamanga Gorge - Kaliati</v>
          </cell>
          <cell r="F172" t="str">
            <v>S137</v>
          </cell>
          <cell r="G172">
            <v>3</v>
          </cell>
          <cell r="H172">
            <v>14.3</v>
          </cell>
          <cell r="I172" t="str">
            <v>R</v>
          </cell>
          <cell r="J172" t="str">
            <v>BLANTYRE</v>
          </cell>
          <cell r="K172">
            <v>9</v>
          </cell>
        </row>
        <row r="173">
          <cell r="A173" t="str">
            <v>RS 383</v>
          </cell>
          <cell r="B173">
            <v>205</v>
          </cell>
          <cell r="C173" t="str">
            <v>S</v>
          </cell>
          <cell r="D173" t="str">
            <v>T</v>
          </cell>
          <cell r="E173" t="str">
            <v>Kaliati - Kunthembwe</v>
          </cell>
          <cell r="F173" t="str">
            <v>S137</v>
          </cell>
          <cell r="G173">
            <v>4</v>
          </cell>
          <cell r="H173">
            <v>8.6999999999999993</v>
          </cell>
          <cell r="I173" t="str">
            <v>R</v>
          </cell>
          <cell r="J173" t="str">
            <v>BLANTYRE</v>
          </cell>
          <cell r="K173">
            <v>9</v>
          </cell>
        </row>
        <row r="174">
          <cell r="A174" t="str">
            <v>RS 384</v>
          </cell>
          <cell r="B174">
            <v>206</v>
          </cell>
          <cell r="C174" t="str">
            <v>S</v>
          </cell>
          <cell r="D174" t="str">
            <v>T</v>
          </cell>
          <cell r="E174" t="str">
            <v>Kunthembwe - Chileka Airport</v>
          </cell>
          <cell r="F174" t="str">
            <v>S137</v>
          </cell>
          <cell r="G174">
            <v>5</v>
          </cell>
          <cell r="H174">
            <v>13.2</v>
          </cell>
          <cell r="I174" t="str">
            <v>F</v>
          </cell>
          <cell r="J174" t="str">
            <v>BLANTYRE</v>
          </cell>
          <cell r="K174">
            <v>9</v>
          </cell>
        </row>
        <row r="175">
          <cell r="A175" t="str">
            <v>RS 387</v>
          </cell>
          <cell r="B175">
            <v>209</v>
          </cell>
          <cell r="C175" t="str">
            <v>S</v>
          </cell>
          <cell r="D175" t="str">
            <v>T</v>
          </cell>
          <cell r="E175" t="str">
            <v>Sanama (junction S137) - Mtengowambalame</v>
          </cell>
          <cell r="F175" t="str">
            <v>S138</v>
          </cell>
          <cell r="G175">
            <v>1</v>
          </cell>
          <cell r="H175">
            <v>5.5</v>
          </cell>
          <cell r="I175" t="str">
            <v>R</v>
          </cell>
          <cell r="J175" t="str">
            <v>BLANTYRE</v>
          </cell>
          <cell r="K175">
            <v>9</v>
          </cell>
          <cell r="L175">
            <v>0</v>
          </cell>
        </row>
        <row r="176">
          <cell r="A176" t="str">
            <v>RS 385</v>
          </cell>
          <cell r="B176">
            <v>207</v>
          </cell>
          <cell r="C176" t="str">
            <v>S</v>
          </cell>
          <cell r="D176" t="str">
            <v>T</v>
          </cell>
          <cell r="E176" t="str">
            <v>Mtengowambalame - Nkula</v>
          </cell>
          <cell r="F176" t="str">
            <v>S138</v>
          </cell>
          <cell r="G176">
            <v>2</v>
          </cell>
          <cell r="H176">
            <v>16.399999999999999</v>
          </cell>
          <cell r="I176" t="str">
            <v>R</v>
          </cell>
          <cell r="J176" t="str">
            <v>BLANTYRE</v>
          </cell>
          <cell r="K176">
            <v>9</v>
          </cell>
          <cell r="L176" t="str">
            <v>Name changed from Kwacha Rd - Marhattma</v>
          </cell>
        </row>
        <row r="177">
          <cell r="A177" t="str">
            <v>RS 386</v>
          </cell>
          <cell r="B177">
            <v>208</v>
          </cell>
          <cell r="C177" t="str">
            <v>S</v>
          </cell>
          <cell r="D177" t="str">
            <v>T</v>
          </cell>
          <cell r="E177" t="str">
            <v>Nkula - Tedzani</v>
          </cell>
          <cell r="F177" t="str">
            <v>S138</v>
          </cell>
          <cell r="G177">
            <v>3</v>
          </cell>
          <cell r="H177">
            <v>10.199999999999999</v>
          </cell>
          <cell r="I177" t="str">
            <v>R</v>
          </cell>
          <cell r="J177" t="str">
            <v>BLANTYRE</v>
          </cell>
          <cell r="K177">
            <v>9</v>
          </cell>
          <cell r="L177" t="str">
            <v>Name modified by City Council</v>
          </cell>
        </row>
        <row r="178">
          <cell r="A178" t="str">
            <v>RS 388</v>
          </cell>
          <cell r="B178">
            <v>210</v>
          </cell>
          <cell r="C178" t="str">
            <v>S</v>
          </cell>
          <cell r="D178" t="str">
            <v>T</v>
          </cell>
          <cell r="E178" t="str">
            <v>Lirangwe (junction M1) - Namatumu railway crossing</v>
          </cell>
          <cell r="F178" t="str">
            <v>S139</v>
          </cell>
          <cell r="G178">
            <v>1</v>
          </cell>
          <cell r="H178">
            <v>13.1</v>
          </cell>
          <cell r="I178" t="str">
            <v>R</v>
          </cell>
          <cell r="J178" t="str">
            <v>BLANTYRE</v>
          </cell>
          <cell r="K178">
            <v>9</v>
          </cell>
          <cell r="L178" t="str">
            <v>Name modified</v>
          </cell>
        </row>
        <row r="179">
          <cell r="A179" t="str">
            <v>RS 337</v>
          </cell>
          <cell r="B179">
            <v>159</v>
          </cell>
          <cell r="C179" t="str">
            <v>S</v>
          </cell>
          <cell r="D179" t="str">
            <v>T</v>
          </cell>
          <cell r="E179" t="str">
            <v>Kasangale - Koloti River</v>
          </cell>
          <cell r="F179" t="str">
            <v>S139</v>
          </cell>
          <cell r="G179">
            <v>2</v>
          </cell>
          <cell r="H179">
            <v>19.8</v>
          </cell>
          <cell r="I179" t="str">
            <v>R</v>
          </cell>
          <cell r="J179" t="str">
            <v>ZOMBA</v>
          </cell>
          <cell r="K179">
            <v>9</v>
          </cell>
          <cell r="L179" t="str">
            <v>Changed designation from S129 to S139</v>
          </cell>
        </row>
        <row r="180">
          <cell r="A180" t="str">
            <v>RS 343</v>
          </cell>
          <cell r="B180">
            <v>165</v>
          </cell>
          <cell r="C180" t="str">
            <v>S</v>
          </cell>
          <cell r="D180" t="str">
            <v>T</v>
          </cell>
          <cell r="E180" t="str">
            <v>Koloti River - Chikwenga</v>
          </cell>
          <cell r="F180" t="str">
            <v>S139</v>
          </cell>
          <cell r="G180">
            <v>3</v>
          </cell>
          <cell r="H180">
            <v>5.0999999999999996</v>
          </cell>
          <cell r="I180" t="str">
            <v>R</v>
          </cell>
          <cell r="J180" t="str">
            <v>ZOMBA</v>
          </cell>
          <cell r="K180">
            <v>9</v>
          </cell>
          <cell r="L180" t="str">
            <v>name changed from HHI - David Whitehead Via Ndirande Market</v>
          </cell>
        </row>
        <row r="181">
          <cell r="A181" t="str">
            <v>RS 339</v>
          </cell>
          <cell r="B181">
            <v>161</v>
          </cell>
          <cell r="C181" t="str">
            <v>S</v>
          </cell>
          <cell r="D181" t="str">
            <v>T</v>
          </cell>
          <cell r="E181" t="str">
            <v>Changalume - Kaunde</v>
          </cell>
          <cell r="F181" t="str">
            <v>S139</v>
          </cell>
          <cell r="G181">
            <v>4</v>
          </cell>
          <cell r="H181">
            <v>3.4</v>
          </cell>
          <cell r="I181" t="str">
            <v>R</v>
          </cell>
          <cell r="J181" t="str">
            <v>ZOMBA</v>
          </cell>
          <cell r="K181">
            <v>9</v>
          </cell>
          <cell r="L181" t="str">
            <v>Changed designation from S129 to S139</v>
          </cell>
        </row>
        <row r="182">
          <cell r="A182" t="str">
            <v>RS 389</v>
          </cell>
          <cell r="B182">
            <v>211</v>
          </cell>
          <cell r="C182" t="str">
            <v>S</v>
          </cell>
          <cell r="D182" t="str">
            <v>T</v>
          </cell>
          <cell r="E182" t="str">
            <v>Likangala River - Kuntiya</v>
          </cell>
          <cell r="F182" t="str">
            <v>S139</v>
          </cell>
          <cell r="G182">
            <v>5</v>
          </cell>
          <cell r="H182">
            <v>5.8</v>
          </cell>
          <cell r="I182" t="str">
            <v>R</v>
          </cell>
          <cell r="J182" t="str">
            <v>ZOMBA</v>
          </cell>
          <cell r="K182">
            <v>9</v>
          </cell>
          <cell r="L182" t="str">
            <v>Changed designation from S142 to S139</v>
          </cell>
        </row>
        <row r="183">
          <cell r="A183" t="str">
            <v>RS 390</v>
          </cell>
          <cell r="B183">
            <v>212</v>
          </cell>
          <cell r="C183" t="str">
            <v>S</v>
          </cell>
          <cell r="D183" t="str">
            <v>T</v>
          </cell>
          <cell r="E183" t="str">
            <v>Likangala River - Nkoloma</v>
          </cell>
          <cell r="F183" t="str">
            <v>S142</v>
          </cell>
          <cell r="G183">
            <v>1</v>
          </cell>
          <cell r="H183">
            <v>8.1999999999999993</v>
          </cell>
          <cell r="I183" t="str">
            <v>R</v>
          </cell>
          <cell r="J183" t="str">
            <v>ZOMBA</v>
          </cell>
          <cell r="K183">
            <v>9</v>
          </cell>
        </row>
        <row r="184">
          <cell r="A184" t="str">
            <v>RS 394</v>
          </cell>
          <cell r="B184">
            <v>216</v>
          </cell>
          <cell r="C184" t="str">
            <v>S</v>
          </cell>
          <cell r="D184" t="str">
            <v>T</v>
          </cell>
          <cell r="E184" t="str">
            <v>Ndege (Air Wing) - Mpyupyu T.C.</v>
          </cell>
          <cell r="F184" t="str">
            <v>S143</v>
          </cell>
          <cell r="G184">
            <v>2</v>
          </cell>
          <cell r="H184">
            <v>14.1</v>
          </cell>
          <cell r="I184" t="str">
            <v>F</v>
          </cell>
          <cell r="J184" t="str">
            <v>ZOMBA</v>
          </cell>
          <cell r="K184">
            <v>9</v>
          </cell>
        </row>
        <row r="185">
          <cell r="A185" t="str">
            <v>RS 392</v>
          </cell>
          <cell r="B185">
            <v>214</v>
          </cell>
          <cell r="C185" t="str">
            <v>S</v>
          </cell>
          <cell r="D185" t="str">
            <v>T</v>
          </cell>
          <cell r="E185" t="str">
            <v>Mpyupyu T.C. - Kachulu Habour</v>
          </cell>
          <cell r="F185" t="str">
            <v>S143</v>
          </cell>
          <cell r="G185">
            <v>3</v>
          </cell>
          <cell r="H185">
            <v>9.4</v>
          </cell>
          <cell r="I185" t="str">
            <v>F</v>
          </cell>
          <cell r="J185" t="str">
            <v>ZOMBA</v>
          </cell>
          <cell r="K185">
            <v>9</v>
          </cell>
        </row>
        <row r="186">
          <cell r="A186" t="str">
            <v>RS 398</v>
          </cell>
          <cell r="B186">
            <v>220</v>
          </cell>
          <cell r="C186" t="str">
            <v>S</v>
          </cell>
          <cell r="D186" t="str">
            <v>T</v>
          </cell>
          <cell r="E186" t="str">
            <v>Ndege (junction S143) - Jali</v>
          </cell>
          <cell r="F186" t="str">
            <v>S144</v>
          </cell>
          <cell r="G186">
            <v>1</v>
          </cell>
          <cell r="H186">
            <v>16.899999999999999</v>
          </cell>
          <cell r="I186" t="str">
            <v>F</v>
          </cell>
          <cell r="J186" t="str">
            <v>ZOMBA</v>
          </cell>
          <cell r="K186">
            <v>9</v>
          </cell>
        </row>
        <row r="187">
          <cell r="A187" t="str">
            <v>RS 397</v>
          </cell>
          <cell r="B187">
            <v>219</v>
          </cell>
          <cell r="C187" t="str">
            <v>S</v>
          </cell>
          <cell r="D187" t="str">
            <v>T</v>
          </cell>
          <cell r="E187" t="str">
            <v>Jali - Namadzi River (Mlamwa)</v>
          </cell>
          <cell r="F187" t="str">
            <v>S144</v>
          </cell>
          <cell r="G187">
            <v>2</v>
          </cell>
          <cell r="H187">
            <v>15.8</v>
          </cell>
          <cell r="I187" t="str">
            <v>F</v>
          </cell>
          <cell r="J187" t="str">
            <v>ZOMBA</v>
          </cell>
          <cell r="K187">
            <v>9</v>
          </cell>
        </row>
        <row r="188">
          <cell r="A188" t="str">
            <v>RS 395</v>
          </cell>
          <cell r="B188">
            <v>217</v>
          </cell>
          <cell r="C188" t="str">
            <v>S</v>
          </cell>
          <cell r="D188" t="str">
            <v>T</v>
          </cell>
          <cell r="E188" t="str">
            <v>Namadzi River (Mlamwa) - Mumbuwa</v>
          </cell>
          <cell r="F188" t="str">
            <v>S144</v>
          </cell>
          <cell r="G188">
            <v>3</v>
          </cell>
          <cell r="H188">
            <v>8.8000000000000007</v>
          </cell>
          <cell r="I188" t="str">
            <v>F</v>
          </cell>
          <cell r="J188" t="str">
            <v>ZOMBA</v>
          </cell>
          <cell r="K188">
            <v>9</v>
          </cell>
        </row>
        <row r="189">
          <cell r="A189" t="str">
            <v>RS 396</v>
          </cell>
          <cell r="B189">
            <v>218</v>
          </cell>
          <cell r="C189" t="str">
            <v>S</v>
          </cell>
          <cell r="D189" t="str">
            <v>T</v>
          </cell>
          <cell r="E189" t="str">
            <v>Mumbuwa - Phalombe (junction S147)</v>
          </cell>
          <cell r="F189" t="str">
            <v>S144</v>
          </cell>
          <cell r="G189">
            <v>4</v>
          </cell>
          <cell r="H189">
            <v>23.6</v>
          </cell>
          <cell r="I189" t="str">
            <v>F</v>
          </cell>
          <cell r="J189" t="str">
            <v>PHALOMBE</v>
          </cell>
          <cell r="K189">
            <v>9</v>
          </cell>
          <cell r="L189" t="str">
            <v xml:space="preserve">Length changed </v>
          </cell>
        </row>
        <row r="190">
          <cell r="A190" t="str">
            <v>RS 401</v>
          </cell>
          <cell r="B190">
            <v>223</v>
          </cell>
          <cell r="C190" t="str">
            <v>S</v>
          </cell>
          <cell r="D190" t="str">
            <v>T</v>
          </cell>
          <cell r="E190" t="str">
            <v>Mikochi - Malangalanga River</v>
          </cell>
          <cell r="F190" t="str">
            <v>S145</v>
          </cell>
          <cell r="G190">
            <v>1</v>
          </cell>
          <cell r="H190">
            <v>4.4000000000000004</v>
          </cell>
          <cell r="I190" t="str">
            <v>R</v>
          </cell>
          <cell r="J190" t="str">
            <v>CHIRADZULU</v>
          </cell>
          <cell r="K190">
            <v>9</v>
          </cell>
          <cell r="L190" t="str">
            <v>New section part of origional RS 148</v>
          </cell>
        </row>
        <row r="191">
          <cell r="A191" t="str">
            <v>RS 405</v>
          </cell>
          <cell r="B191">
            <v>227</v>
          </cell>
          <cell r="C191" t="str">
            <v>S</v>
          </cell>
          <cell r="D191" t="str">
            <v>T</v>
          </cell>
          <cell r="E191" t="str">
            <v>Malangalanga River - Milepa</v>
          </cell>
          <cell r="F191" t="str">
            <v>S145</v>
          </cell>
          <cell r="G191">
            <v>2</v>
          </cell>
          <cell r="H191">
            <v>11.5</v>
          </cell>
          <cell r="I191" t="str">
            <v>F</v>
          </cell>
          <cell r="J191" t="str">
            <v>CHIRADZULU</v>
          </cell>
          <cell r="K191">
            <v>9</v>
          </cell>
        </row>
        <row r="192">
          <cell r="A192" t="str">
            <v>RS 402</v>
          </cell>
          <cell r="B192">
            <v>224</v>
          </cell>
          <cell r="C192" t="str">
            <v>S</v>
          </cell>
          <cell r="D192" t="str">
            <v>T</v>
          </cell>
          <cell r="E192" t="str">
            <v>Milepa - Sangawa</v>
          </cell>
          <cell r="F192" t="str">
            <v>S145</v>
          </cell>
          <cell r="G192">
            <v>3</v>
          </cell>
          <cell r="H192">
            <v>3</v>
          </cell>
          <cell r="I192" t="str">
            <v>F</v>
          </cell>
          <cell r="J192" t="str">
            <v>CHIRADZULU</v>
          </cell>
          <cell r="K192">
            <v>9</v>
          </cell>
        </row>
        <row r="193">
          <cell r="A193" t="str">
            <v>RS 404</v>
          </cell>
          <cell r="B193">
            <v>226</v>
          </cell>
          <cell r="C193" t="str">
            <v>S</v>
          </cell>
          <cell r="D193" t="str">
            <v>T</v>
          </cell>
          <cell r="E193" t="str">
            <v>Sangawa - Phalombe River</v>
          </cell>
          <cell r="F193" t="str">
            <v>S145</v>
          </cell>
          <cell r="G193">
            <v>4</v>
          </cell>
          <cell r="H193">
            <v>18.899999999999999</v>
          </cell>
          <cell r="I193" t="str">
            <v>F</v>
          </cell>
          <cell r="J193" t="str">
            <v>PHALOMBE</v>
          </cell>
          <cell r="K193">
            <v>9</v>
          </cell>
        </row>
        <row r="194">
          <cell r="A194" t="str">
            <v>RS 403</v>
          </cell>
          <cell r="B194">
            <v>225</v>
          </cell>
          <cell r="C194" t="str">
            <v>S</v>
          </cell>
          <cell r="D194" t="str">
            <v>T</v>
          </cell>
          <cell r="E194" t="str">
            <v>Phalombe River - Namangani</v>
          </cell>
          <cell r="F194" t="str">
            <v>S145</v>
          </cell>
          <cell r="G194">
            <v>5</v>
          </cell>
          <cell r="H194">
            <v>10.3</v>
          </cell>
          <cell r="I194" t="str">
            <v>R</v>
          </cell>
          <cell r="J194" t="str">
            <v>PHALOMBE</v>
          </cell>
          <cell r="K194">
            <v>9</v>
          </cell>
          <cell r="L194" t="str">
            <v>Changed designation from T394 to T395</v>
          </cell>
        </row>
        <row r="195">
          <cell r="A195" t="str">
            <v>RS 400</v>
          </cell>
          <cell r="B195">
            <v>222</v>
          </cell>
          <cell r="C195" t="str">
            <v>S</v>
          </cell>
          <cell r="D195" t="str">
            <v>T</v>
          </cell>
          <cell r="E195" t="str">
            <v>Namangani - Holo</v>
          </cell>
          <cell r="F195" t="str">
            <v>S145</v>
          </cell>
          <cell r="G195">
            <v>6</v>
          </cell>
          <cell r="H195">
            <v>7.3</v>
          </cell>
          <cell r="I195" t="str">
            <v>F</v>
          </cell>
          <cell r="J195" t="str">
            <v>PHALOMBE</v>
          </cell>
          <cell r="K195">
            <v>9</v>
          </cell>
          <cell r="L195" t="str">
            <v>Changed designation from T394 to T395</v>
          </cell>
        </row>
        <row r="196">
          <cell r="A196" t="str">
            <v>RS 399</v>
          </cell>
          <cell r="B196">
            <v>221</v>
          </cell>
          <cell r="C196" t="str">
            <v>S</v>
          </cell>
          <cell r="D196" t="str">
            <v>T</v>
          </cell>
          <cell r="E196" t="str">
            <v>Holo - Kalinde (junction S147)</v>
          </cell>
          <cell r="F196" t="str">
            <v>S145</v>
          </cell>
          <cell r="G196">
            <v>7</v>
          </cell>
          <cell r="H196">
            <v>10.4</v>
          </cell>
          <cell r="I196" t="str">
            <v>F</v>
          </cell>
          <cell r="J196" t="str">
            <v>PHALOMBE</v>
          </cell>
          <cell r="K196">
            <v>9</v>
          </cell>
          <cell r="L196" t="str">
            <v>Changed from T372 to Urban, to Trunk &amp; to Kepiri</v>
          </cell>
        </row>
        <row r="197">
          <cell r="A197" t="str">
            <v>RS 409</v>
          </cell>
          <cell r="B197">
            <v>231</v>
          </cell>
          <cell r="C197" t="str">
            <v>S</v>
          </cell>
          <cell r="D197" t="str">
            <v>T</v>
          </cell>
          <cell r="E197" t="str">
            <v>Mbulumbuzi (junction M3) - Mikochi</v>
          </cell>
          <cell r="F197" t="str">
            <v>S146</v>
          </cell>
          <cell r="G197">
            <v>1</v>
          </cell>
          <cell r="H197">
            <v>8.5</v>
          </cell>
          <cell r="I197" t="str">
            <v>R</v>
          </cell>
          <cell r="J197" t="str">
            <v>CHIRADZULU</v>
          </cell>
          <cell r="K197">
            <v>9</v>
          </cell>
          <cell r="L197" t="str">
            <v>Changed designation from T394 to T395</v>
          </cell>
        </row>
        <row r="198">
          <cell r="A198" t="str">
            <v>RS 408</v>
          </cell>
          <cell r="B198">
            <v>230</v>
          </cell>
          <cell r="C198" t="str">
            <v>S</v>
          </cell>
          <cell r="D198" t="str">
            <v>T</v>
          </cell>
          <cell r="E198" t="str">
            <v>Mikochi - Chiradzulu</v>
          </cell>
          <cell r="F198" t="str">
            <v>S146</v>
          </cell>
          <cell r="G198">
            <v>2</v>
          </cell>
          <cell r="H198">
            <v>2.5</v>
          </cell>
          <cell r="I198" t="str">
            <v>R</v>
          </cell>
          <cell r="J198" t="str">
            <v>CHIRADZULU</v>
          </cell>
          <cell r="K198">
            <v>9</v>
          </cell>
          <cell r="L198" t="str">
            <v>Changed designation from T394 to T395</v>
          </cell>
        </row>
        <row r="199">
          <cell r="A199" t="str">
            <v>RS 418</v>
          </cell>
          <cell r="B199">
            <v>240</v>
          </cell>
          <cell r="C199" t="str">
            <v>S</v>
          </cell>
          <cell r="D199" t="str">
            <v>T</v>
          </cell>
          <cell r="E199" t="str">
            <v>Mandawala - Nambazo</v>
          </cell>
          <cell r="F199" t="str">
            <v>S147</v>
          </cell>
          <cell r="G199">
            <v>1</v>
          </cell>
          <cell r="H199">
            <v>4.0999999999999996</v>
          </cell>
          <cell r="I199" t="str">
            <v>F</v>
          </cell>
          <cell r="J199" t="str">
            <v>MULANJE</v>
          </cell>
          <cell r="K199">
            <v>9</v>
          </cell>
        </row>
        <row r="200">
          <cell r="A200" t="str">
            <v>RS 416</v>
          </cell>
          <cell r="B200">
            <v>238</v>
          </cell>
          <cell r="C200" t="str">
            <v>S</v>
          </cell>
          <cell r="D200" t="str">
            <v>T</v>
          </cell>
          <cell r="E200" t="str">
            <v>Nambazo - Nambera</v>
          </cell>
          <cell r="F200" t="str">
            <v>S147</v>
          </cell>
          <cell r="G200">
            <v>2</v>
          </cell>
          <cell r="H200">
            <v>10.9</v>
          </cell>
          <cell r="I200" t="str">
            <v>F</v>
          </cell>
          <cell r="J200" t="str">
            <v>PHALOMBE</v>
          </cell>
          <cell r="K200">
            <v>9</v>
          </cell>
        </row>
        <row r="201">
          <cell r="A201" t="str">
            <v>RS 414</v>
          </cell>
          <cell r="B201">
            <v>236</v>
          </cell>
          <cell r="C201" t="str">
            <v>S</v>
          </cell>
          <cell r="D201" t="str">
            <v>T</v>
          </cell>
          <cell r="E201" t="str">
            <v>Nambera - Kalinde</v>
          </cell>
          <cell r="F201" t="str">
            <v>S147</v>
          </cell>
          <cell r="G201">
            <v>3</v>
          </cell>
          <cell r="H201">
            <v>6.2</v>
          </cell>
          <cell r="I201" t="str">
            <v>F</v>
          </cell>
          <cell r="J201" t="str">
            <v>PHALOMBE</v>
          </cell>
          <cell r="K201">
            <v>9</v>
          </cell>
        </row>
        <row r="202">
          <cell r="A202" t="str">
            <v>RS 412</v>
          </cell>
          <cell r="B202">
            <v>234</v>
          </cell>
          <cell r="C202" t="str">
            <v>S</v>
          </cell>
          <cell r="D202" t="str">
            <v>T</v>
          </cell>
          <cell r="E202" t="str">
            <v>Kalinde - Singano</v>
          </cell>
          <cell r="F202" t="str">
            <v>S147</v>
          </cell>
          <cell r="G202">
            <v>4</v>
          </cell>
          <cell r="H202">
            <v>5</v>
          </cell>
          <cell r="I202" t="str">
            <v>F</v>
          </cell>
          <cell r="J202" t="str">
            <v>PHALOMBE</v>
          </cell>
          <cell r="K202">
            <v>9</v>
          </cell>
        </row>
        <row r="203">
          <cell r="A203" t="str">
            <v>RS 419</v>
          </cell>
          <cell r="B203">
            <v>241</v>
          </cell>
          <cell r="C203" t="str">
            <v>S</v>
          </cell>
          <cell r="D203" t="str">
            <v>T</v>
          </cell>
          <cell r="E203" t="str">
            <v>Singano - Phalombe</v>
          </cell>
          <cell r="F203" t="str">
            <v>S147</v>
          </cell>
          <cell r="G203">
            <v>5</v>
          </cell>
          <cell r="H203">
            <v>17.100000000000001</v>
          </cell>
          <cell r="I203" t="str">
            <v>R</v>
          </cell>
          <cell r="J203" t="str">
            <v>PHALOMBE</v>
          </cell>
          <cell r="K203">
            <v>9</v>
          </cell>
        </row>
        <row r="204">
          <cell r="A204" t="str">
            <v>RS 413</v>
          </cell>
          <cell r="B204">
            <v>235</v>
          </cell>
          <cell r="C204" t="str">
            <v>S</v>
          </cell>
          <cell r="D204" t="str">
            <v>T</v>
          </cell>
          <cell r="E204" t="str">
            <v>Bwanaisa - Thuchila River</v>
          </cell>
          <cell r="F204" t="str">
            <v>S147</v>
          </cell>
          <cell r="G204">
            <v>6</v>
          </cell>
          <cell r="H204">
            <v>10.7</v>
          </cell>
          <cell r="I204" t="str">
            <v>F</v>
          </cell>
          <cell r="J204" t="str">
            <v>PHALOMBE</v>
          </cell>
          <cell r="K204">
            <v>9</v>
          </cell>
        </row>
        <row r="205">
          <cell r="A205" t="str">
            <v>RS 415</v>
          </cell>
          <cell r="B205">
            <v>237</v>
          </cell>
          <cell r="C205" t="str">
            <v>S</v>
          </cell>
          <cell r="D205" t="str">
            <v>T</v>
          </cell>
          <cell r="E205" t="str">
            <v>Thuchila River - Liwamba Village</v>
          </cell>
          <cell r="F205" t="str">
            <v>S147</v>
          </cell>
          <cell r="G205">
            <v>7</v>
          </cell>
          <cell r="H205">
            <v>13.3</v>
          </cell>
          <cell r="I205" t="str">
            <v>F</v>
          </cell>
          <cell r="J205" t="str">
            <v>MULANJE</v>
          </cell>
          <cell r="K205">
            <v>9</v>
          </cell>
        </row>
        <row r="206">
          <cell r="A206" t="str">
            <v>RS 411</v>
          </cell>
          <cell r="B206">
            <v>233</v>
          </cell>
          <cell r="C206" t="str">
            <v>S</v>
          </cell>
          <cell r="D206" t="str">
            <v>T</v>
          </cell>
          <cell r="E206" t="str">
            <v>Liwamba Village - Fundisi Cross (junction M4)</v>
          </cell>
          <cell r="F206" t="str">
            <v>S147</v>
          </cell>
          <cell r="G206">
            <v>8</v>
          </cell>
          <cell r="H206">
            <v>11.3</v>
          </cell>
          <cell r="I206" t="str">
            <v>F</v>
          </cell>
          <cell r="J206" t="str">
            <v>PHALOMBE</v>
          </cell>
          <cell r="K206">
            <v>9</v>
          </cell>
        </row>
        <row r="207">
          <cell r="A207" t="str">
            <v>RS 420</v>
          </cell>
          <cell r="B207">
            <v>242</v>
          </cell>
          <cell r="C207" t="str">
            <v>S</v>
          </cell>
          <cell r="D207" t="str">
            <v>T</v>
          </cell>
          <cell r="E207" t="str">
            <v>Liwamba Village - Chitakale</v>
          </cell>
          <cell r="F207" t="str">
            <v>S148</v>
          </cell>
          <cell r="G207">
            <v>1</v>
          </cell>
          <cell r="H207">
            <v>12</v>
          </cell>
          <cell r="I207" t="str">
            <v>H</v>
          </cell>
          <cell r="J207" t="str">
            <v>MULANJE</v>
          </cell>
          <cell r="K207">
            <v>9</v>
          </cell>
        </row>
        <row r="208">
          <cell r="A208" t="str">
            <v>RS 425</v>
          </cell>
          <cell r="B208">
            <v>247</v>
          </cell>
          <cell r="C208" t="str">
            <v>S</v>
          </cell>
          <cell r="D208" t="str">
            <v>T</v>
          </cell>
          <cell r="E208" t="str">
            <v>Chonde (junction M2) - Msikawanjala</v>
          </cell>
          <cell r="F208" t="str">
            <v>S149</v>
          </cell>
          <cell r="G208">
            <v>1</v>
          </cell>
          <cell r="H208">
            <v>9.1999999999999993</v>
          </cell>
          <cell r="I208" t="str">
            <v>R</v>
          </cell>
          <cell r="J208" t="str">
            <v>MULANJE</v>
          </cell>
          <cell r="K208">
            <v>9</v>
          </cell>
        </row>
        <row r="209">
          <cell r="A209" t="str">
            <v>RS 422</v>
          </cell>
          <cell r="B209">
            <v>244</v>
          </cell>
          <cell r="C209" t="str">
            <v>S</v>
          </cell>
          <cell r="D209" t="str">
            <v>T</v>
          </cell>
          <cell r="E209" t="str">
            <v>Msikawanjala - Mitombozi</v>
          </cell>
          <cell r="F209" t="str">
            <v>S149</v>
          </cell>
          <cell r="G209">
            <v>2</v>
          </cell>
          <cell r="H209">
            <v>11.4</v>
          </cell>
          <cell r="I209" t="str">
            <v>F</v>
          </cell>
          <cell r="J209" t="str">
            <v>MULANJE</v>
          </cell>
          <cell r="K209">
            <v>9</v>
          </cell>
        </row>
        <row r="210">
          <cell r="A210" t="str">
            <v>RS 421</v>
          </cell>
          <cell r="B210">
            <v>243</v>
          </cell>
          <cell r="C210" t="str">
            <v>S</v>
          </cell>
          <cell r="D210" t="str">
            <v>T</v>
          </cell>
          <cell r="E210" t="str">
            <v>Mitombozi - Thanguzi River</v>
          </cell>
          <cell r="F210" t="str">
            <v>S149</v>
          </cell>
          <cell r="G210">
            <v>3</v>
          </cell>
          <cell r="H210">
            <v>1</v>
          </cell>
          <cell r="I210" t="str">
            <v>R</v>
          </cell>
          <cell r="J210" t="str">
            <v>MULANJE</v>
          </cell>
          <cell r="K210">
            <v>9</v>
          </cell>
        </row>
        <row r="211">
          <cell r="A211" t="str">
            <v>RS 426</v>
          </cell>
          <cell r="B211">
            <v>248</v>
          </cell>
          <cell r="C211" t="str">
            <v>S</v>
          </cell>
          <cell r="D211" t="str">
            <v>T</v>
          </cell>
          <cell r="E211" t="str">
            <v>Thanguzi River - Matambi</v>
          </cell>
          <cell r="F211" t="str">
            <v>S149</v>
          </cell>
          <cell r="G211">
            <v>4</v>
          </cell>
          <cell r="H211">
            <v>12.6</v>
          </cell>
          <cell r="I211" t="str">
            <v>F</v>
          </cell>
          <cell r="J211" t="str">
            <v>MULANJE</v>
          </cell>
          <cell r="K211">
            <v>9</v>
          </cell>
        </row>
        <row r="212">
          <cell r="A212" t="str">
            <v>RS 423</v>
          </cell>
          <cell r="B212">
            <v>245</v>
          </cell>
          <cell r="C212" t="str">
            <v>S</v>
          </cell>
          <cell r="D212" t="str">
            <v>T</v>
          </cell>
          <cell r="E212" t="str">
            <v>Matambi - Mimosa (junction M2)</v>
          </cell>
          <cell r="F212" t="str">
            <v>S149</v>
          </cell>
          <cell r="G212">
            <v>5</v>
          </cell>
          <cell r="H212">
            <v>9.8000000000000007</v>
          </cell>
          <cell r="I212" t="str">
            <v>R</v>
          </cell>
          <cell r="J212" t="str">
            <v>MULANJE</v>
          </cell>
          <cell r="K212">
            <v>9</v>
          </cell>
        </row>
        <row r="213">
          <cell r="A213" t="str">
            <v>RS 430</v>
          </cell>
          <cell r="B213">
            <v>252</v>
          </cell>
          <cell r="C213" t="str">
            <v>S</v>
          </cell>
          <cell r="D213" t="str">
            <v>T</v>
          </cell>
          <cell r="E213" t="str">
            <v>Luchenza (junction M2) - Namilonje</v>
          </cell>
          <cell r="F213" t="str">
            <v>S150</v>
          </cell>
          <cell r="G213">
            <v>1</v>
          </cell>
          <cell r="H213">
            <v>9</v>
          </cell>
          <cell r="I213" t="str">
            <v>R</v>
          </cell>
          <cell r="J213" t="str">
            <v>THYOLO</v>
          </cell>
          <cell r="K213">
            <v>9</v>
          </cell>
        </row>
        <row r="214">
          <cell r="A214" t="str">
            <v>RS 428</v>
          </cell>
          <cell r="B214">
            <v>250</v>
          </cell>
          <cell r="C214" t="str">
            <v>S</v>
          </cell>
          <cell r="D214" t="str">
            <v>T</v>
          </cell>
          <cell r="E214" t="str">
            <v>Namilonje - Goliati</v>
          </cell>
          <cell r="F214" t="str">
            <v>S150</v>
          </cell>
          <cell r="G214">
            <v>2</v>
          </cell>
          <cell r="H214">
            <v>8.1</v>
          </cell>
          <cell r="I214" t="str">
            <v>R</v>
          </cell>
          <cell r="J214" t="str">
            <v>THYOLO</v>
          </cell>
          <cell r="K214">
            <v>9</v>
          </cell>
        </row>
        <row r="215">
          <cell r="A215" t="str">
            <v>RS 427</v>
          </cell>
          <cell r="B215">
            <v>249</v>
          </cell>
          <cell r="C215" t="str">
            <v>S</v>
          </cell>
          <cell r="D215" t="str">
            <v>T</v>
          </cell>
          <cell r="E215" t="str">
            <v>Goliati - Nansadi</v>
          </cell>
          <cell r="F215" t="str">
            <v>S150</v>
          </cell>
          <cell r="G215">
            <v>3</v>
          </cell>
          <cell r="H215">
            <v>6.5</v>
          </cell>
          <cell r="I215" t="str">
            <v>R</v>
          </cell>
          <cell r="J215" t="str">
            <v>THYOLO</v>
          </cell>
          <cell r="K215">
            <v>9</v>
          </cell>
        </row>
        <row r="216">
          <cell r="A216" t="str">
            <v>RS 429</v>
          </cell>
          <cell r="B216">
            <v>251</v>
          </cell>
          <cell r="C216" t="str">
            <v>S</v>
          </cell>
          <cell r="D216" t="str">
            <v>T</v>
          </cell>
          <cell r="E216" t="str">
            <v>Nansadi - Mikolongwe (junction M4)</v>
          </cell>
          <cell r="F216" t="str">
            <v>S150</v>
          </cell>
          <cell r="G216">
            <v>4</v>
          </cell>
          <cell r="H216">
            <v>5.7</v>
          </cell>
          <cell r="I216" t="str">
            <v>R</v>
          </cell>
          <cell r="J216" t="str">
            <v>THYOLO</v>
          </cell>
          <cell r="K216">
            <v>9</v>
          </cell>
        </row>
        <row r="217">
          <cell r="A217" t="str">
            <v>RS 433</v>
          </cell>
          <cell r="B217">
            <v>255</v>
          </cell>
          <cell r="C217" t="str">
            <v>S</v>
          </cell>
          <cell r="D217" t="str">
            <v>T</v>
          </cell>
          <cell r="E217" t="str">
            <v>Thyolo (junction M2) - Nawadzi River Bridge</v>
          </cell>
          <cell r="F217" t="str">
            <v>S151</v>
          </cell>
          <cell r="G217">
            <v>1</v>
          </cell>
          <cell r="H217">
            <v>5.0999999999999996</v>
          </cell>
          <cell r="I217" t="str">
            <v>R</v>
          </cell>
          <cell r="J217" t="str">
            <v>THYOLO</v>
          </cell>
          <cell r="K217">
            <v>9</v>
          </cell>
        </row>
        <row r="218">
          <cell r="A218" t="str">
            <v>RS 431</v>
          </cell>
          <cell r="B218">
            <v>253</v>
          </cell>
          <cell r="C218" t="str">
            <v>S</v>
          </cell>
          <cell r="D218" t="str">
            <v>T</v>
          </cell>
          <cell r="E218" t="str">
            <v>Nawadzi River Bridge - Makwasa</v>
          </cell>
          <cell r="F218" t="str">
            <v>S151</v>
          </cell>
          <cell r="G218">
            <v>2</v>
          </cell>
          <cell r="H218">
            <v>16.5</v>
          </cell>
          <cell r="I218" t="str">
            <v>H</v>
          </cell>
          <cell r="J218" t="str">
            <v>THYOLO</v>
          </cell>
          <cell r="K218">
            <v>9</v>
          </cell>
        </row>
        <row r="219">
          <cell r="A219" t="str">
            <v>RS 434</v>
          </cell>
          <cell r="B219">
            <v>256</v>
          </cell>
          <cell r="C219" t="str">
            <v>S</v>
          </cell>
          <cell r="D219" t="str">
            <v>T</v>
          </cell>
          <cell r="E219" t="str">
            <v>Makwasa - Chinzama</v>
          </cell>
          <cell r="F219" t="str">
            <v>S151</v>
          </cell>
          <cell r="G219">
            <v>3</v>
          </cell>
          <cell r="H219">
            <v>18</v>
          </cell>
          <cell r="I219" t="str">
            <v>H</v>
          </cell>
          <cell r="J219" t="str">
            <v>THYOLO</v>
          </cell>
          <cell r="K219">
            <v>9</v>
          </cell>
        </row>
        <row r="220">
          <cell r="A220" t="str">
            <v>RS 432</v>
          </cell>
          <cell r="B220">
            <v>254</v>
          </cell>
          <cell r="C220" t="str">
            <v>S</v>
          </cell>
          <cell r="D220" t="str">
            <v>T</v>
          </cell>
          <cell r="E220" t="str">
            <v>Chinzama - Thekerani</v>
          </cell>
          <cell r="F220" t="str">
            <v>S151</v>
          </cell>
          <cell r="G220">
            <v>4</v>
          </cell>
          <cell r="H220">
            <v>14.8</v>
          </cell>
          <cell r="I220" t="str">
            <v>H</v>
          </cell>
          <cell r="J220" t="str">
            <v>THYOLO</v>
          </cell>
          <cell r="K220">
            <v>10</v>
          </cell>
        </row>
        <row r="221">
          <cell r="A221" t="str">
            <v>RS 437</v>
          </cell>
          <cell r="B221">
            <v>259</v>
          </cell>
          <cell r="C221" t="str">
            <v>S</v>
          </cell>
          <cell r="D221" t="str">
            <v>T</v>
          </cell>
          <cell r="E221" t="str">
            <v>Thekerani - Chiphwanya</v>
          </cell>
          <cell r="F221" t="str">
            <v>S151</v>
          </cell>
          <cell r="G221">
            <v>5</v>
          </cell>
          <cell r="H221">
            <v>8.6999999999999993</v>
          </cell>
          <cell r="I221" t="str">
            <v>H</v>
          </cell>
          <cell r="J221" t="str">
            <v>THYOLO</v>
          </cell>
          <cell r="K221">
            <v>10</v>
          </cell>
        </row>
        <row r="222">
          <cell r="A222" t="str">
            <v>RS 442</v>
          </cell>
          <cell r="B222">
            <v>264</v>
          </cell>
          <cell r="C222" t="str">
            <v>S</v>
          </cell>
          <cell r="D222" t="str">
            <v>T</v>
          </cell>
          <cell r="E222" t="str">
            <v>Chiphwanya - Mlambala River</v>
          </cell>
          <cell r="F222" t="str">
            <v>S151</v>
          </cell>
          <cell r="G222">
            <v>6</v>
          </cell>
          <cell r="H222">
            <v>9.3000000000000007</v>
          </cell>
          <cell r="I222" t="str">
            <v>R</v>
          </cell>
          <cell r="J222" t="str">
            <v>NSANJE</v>
          </cell>
          <cell r="K222">
            <v>10</v>
          </cell>
          <cell r="L222" t="str">
            <v>Changed designation from S156 to S151</v>
          </cell>
        </row>
        <row r="223">
          <cell r="A223" t="str">
            <v>RS 440</v>
          </cell>
          <cell r="B223">
            <v>262</v>
          </cell>
          <cell r="C223" t="str">
            <v>S</v>
          </cell>
          <cell r="D223" t="str">
            <v>T</v>
          </cell>
          <cell r="E223" t="str">
            <v>Thabwa (junction M1) - Mapelera River</v>
          </cell>
          <cell r="F223" t="str">
            <v>S152</v>
          </cell>
          <cell r="G223">
            <v>1</v>
          </cell>
          <cell r="H223">
            <v>10</v>
          </cell>
          <cell r="I223" t="str">
            <v>R</v>
          </cell>
          <cell r="J223" t="str">
            <v>CHIKWAWA</v>
          </cell>
          <cell r="K223">
            <v>9</v>
          </cell>
        </row>
        <row r="224">
          <cell r="A224" t="str">
            <v>RS 441</v>
          </cell>
          <cell r="B224">
            <v>263</v>
          </cell>
          <cell r="C224" t="str">
            <v>S</v>
          </cell>
          <cell r="D224" t="str">
            <v>T</v>
          </cell>
          <cell r="E224" t="str">
            <v>Maperela River - Livunzi River</v>
          </cell>
          <cell r="F224" t="str">
            <v>S152</v>
          </cell>
          <cell r="G224">
            <v>2</v>
          </cell>
          <cell r="H224">
            <v>16.2</v>
          </cell>
          <cell r="I224" t="str">
            <v>R</v>
          </cell>
          <cell r="J224" t="str">
            <v>CHIKWAWA</v>
          </cell>
          <cell r="K224">
            <v>9</v>
          </cell>
        </row>
        <row r="225">
          <cell r="A225" t="str">
            <v>RS 438</v>
          </cell>
          <cell r="B225">
            <v>260</v>
          </cell>
          <cell r="C225" t="str">
            <v>S</v>
          </cell>
          <cell r="D225" t="str">
            <v>T</v>
          </cell>
          <cell r="E225" t="str">
            <v>Livunzu River - Milole River</v>
          </cell>
          <cell r="F225" t="str">
            <v>S152</v>
          </cell>
          <cell r="G225">
            <v>3</v>
          </cell>
          <cell r="H225">
            <v>19.100000000000001</v>
          </cell>
          <cell r="I225" t="str">
            <v>H</v>
          </cell>
          <cell r="J225" t="str">
            <v>CHIKWAWA</v>
          </cell>
          <cell r="K225">
            <v>9</v>
          </cell>
          <cell r="L225" t="str">
            <v>Changed designation from T403 to T405</v>
          </cell>
        </row>
        <row r="226">
          <cell r="A226" t="str">
            <v>RS 439</v>
          </cell>
          <cell r="B226">
            <v>261</v>
          </cell>
          <cell r="C226" t="str">
            <v>S</v>
          </cell>
          <cell r="D226" t="str">
            <v>T</v>
          </cell>
          <cell r="E226" t="str">
            <v>Milole River - Mlambala</v>
          </cell>
          <cell r="F226" t="str">
            <v>S152</v>
          </cell>
          <cell r="G226">
            <v>4</v>
          </cell>
          <cell r="H226">
            <v>14.5</v>
          </cell>
          <cell r="I226" t="str">
            <v>R</v>
          </cell>
          <cell r="J226" t="str">
            <v>CHIKWAWA</v>
          </cell>
          <cell r="K226">
            <v>10</v>
          </cell>
          <cell r="L226" t="str">
            <v>Changed designation from T408 to T405</v>
          </cell>
        </row>
        <row r="227">
          <cell r="A227" t="str">
            <v>RS 332</v>
          </cell>
          <cell r="B227">
            <v>154</v>
          </cell>
          <cell r="C227" t="str">
            <v>S</v>
          </cell>
          <cell r="D227" t="str">
            <v>T</v>
          </cell>
          <cell r="E227" t="str">
            <v>Mwona - Makhanga</v>
          </cell>
          <cell r="F227" t="str">
            <v>S152</v>
          </cell>
          <cell r="G227">
            <v>5</v>
          </cell>
          <cell r="H227">
            <v>12</v>
          </cell>
          <cell r="I227" t="str">
            <v>F</v>
          </cell>
          <cell r="J227" t="str">
            <v>NSANJE</v>
          </cell>
          <cell r="K227">
            <v>10</v>
          </cell>
          <cell r="L227" t="str">
            <v>Changed designation from M9 to S152</v>
          </cell>
        </row>
        <row r="228">
          <cell r="A228" t="str">
            <v>RS 436</v>
          </cell>
          <cell r="B228">
            <v>258</v>
          </cell>
          <cell r="C228" t="str">
            <v>S</v>
          </cell>
          <cell r="D228" t="str">
            <v>T</v>
          </cell>
          <cell r="E228" t="str">
            <v>Makhanga - Bangula (junction M1)</v>
          </cell>
          <cell r="F228" t="str">
            <v>S152</v>
          </cell>
          <cell r="G228">
            <v>6</v>
          </cell>
          <cell r="H228">
            <v>9</v>
          </cell>
          <cell r="I228" t="str">
            <v>H</v>
          </cell>
          <cell r="J228" t="str">
            <v>NSANJE</v>
          </cell>
          <cell r="K228">
            <v>10</v>
          </cell>
          <cell r="L228" t="str">
            <v>Changed designation from S151 to S152</v>
          </cell>
        </row>
        <row r="229">
          <cell r="A229" t="str">
            <v>RS 417</v>
          </cell>
          <cell r="B229">
            <v>239</v>
          </cell>
          <cell r="C229" t="str">
            <v>S</v>
          </cell>
          <cell r="D229" t="str">
            <v>T</v>
          </cell>
          <cell r="E229" t="str">
            <v>Kuchawe - Zomba City Boundary (down road)</v>
          </cell>
          <cell r="F229" t="str">
            <v>UD</v>
          </cell>
          <cell r="G229">
            <v>6</v>
          </cell>
          <cell r="H229">
            <v>5.9</v>
          </cell>
          <cell r="I229" t="str">
            <v>H</v>
          </cell>
          <cell r="J229" t="str">
            <v xml:space="preserve">ZOMBA </v>
          </cell>
          <cell r="K229" t="str">
            <v>C</v>
          </cell>
        </row>
        <row r="230">
          <cell r="A230" t="str">
            <v>RS 850</v>
          </cell>
          <cell r="B230" t="str">
            <v>n.a</v>
          </cell>
          <cell r="C230" t="str">
            <v>N</v>
          </cell>
          <cell r="D230" t="str">
            <v>Urban</v>
          </cell>
          <cell r="E230" t="str">
            <v>Viphya Drive (Mazuzu Hotel to end)</v>
          </cell>
          <cell r="F230" t="str">
            <v>Urban</v>
          </cell>
          <cell r="G230" t="str">
            <v>U</v>
          </cell>
          <cell r="H230">
            <v>1.5</v>
          </cell>
          <cell r="I230">
            <v>0</v>
          </cell>
          <cell r="J230" t="str">
            <v>MUZUZU</v>
          </cell>
          <cell r="K230" t="str">
            <v>C</v>
          </cell>
          <cell r="L230" t="str">
            <v>Part of origional RS 148</v>
          </cell>
        </row>
        <row r="231">
          <cell r="A231" t="str">
            <v>RS 150</v>
          </cell>
          <cell r="B231">
            <v>150</v>
          </cell>
          <cell r="C231" t="str">
            <v>N</v>
          </cell>
          <cell r="D231" t="str">
            <v>U</v>
          </cell>
          <cell r="E231" t="str">
            <v>Viphya Drive - via Prison - Kamuzu Drive</v>
          </cell>
          <cell r="F231" t="str">
            <v>Urban</v>
          </cell>
          <cell r="G231">
            <v>27</v>
          </cell>
          <cell r="H231">
            <v>2</v>
          </cell>
          <cell r="I231" t="str">
            <v>F</v>
          </cell>
          <cell r="J231" t="str">
            <v>MZUZU CITY</v>
          </cell>
          <cell r="K231" t="str">
            <v>C</v>
          </cell>
          <cell r="L231" t="str">
            <v>Road section redefined</v>
          </cell>
        </row>
        <row r="232">
          <cell r="A232" t="str">
            <v>RS 842</v>
          </cell>
          <cell r="B232">
            <v>170</v>
          </cell>
          <cell r="C232" t="str">
            <v>S</v>
          </cell>
          <cell r="D232" t="str">
            <v>U</v>
          </cell>
          <cell r="E232" t="str">
            <v>Zomba - Chikanda (end bitumen to end road)</v>
          </cell>
          <cell r="F232" t="str">
            <v>Urban</v>
          </cell>
          <cell r="G232">
            <v>18</v>
          </cell>
          <cell r="H232">
            <v>2.6</v>
          </cell>
          <cell r="I232" t="str">
            <v>R</v>
          </cell>
          <cell r="J232" t="str">
            <v>ZOMBA CITY</v>
          </cell>
          <cell r="K232" t="str">
            <v>C</v>
          </cell>
          <cell r="L232" t="str">
            <v>Road section redefined</v>
          </cell>
        </row>
        <row r="233">
          <cell r="A233" t="str">
            <v>RS 844</v>
          </cell>
          <cell r="B233">
            <v>172</v>
          </cell>
          <cell r="C233" t="str">
            <v>S</v>
          </cell>
          <cell r="D233" t="str">
            <v>U</v>
          </cell>
          <cell r="E233" t="str">
            <v>Chancellor College Road (end bitumen to end road)</v>
          </cell>
          <cell r="F233" t="str">
            <v>Urban</v>
          </cell>
          <cell r="G233">
            <v>20</v>
          </cell>
          <cell r="H233">
            <v>2.2000000000000002</v>
          </cell>
          <cell r="I233" t="str">
            <v>R</v>
          </cell>
          <cell r="J233" t="str">
            <v>ZOMBA CITY</v>
          </cell>
          <cell r="K233" t="str">
            <v>C</v>
          </cell>
        </row>
        <row r="234">
          <cell r="A234" t="str">
            <v>RS 844</v>
          </cell>
          <cell r="B234">
            <v>172</v>
          </cell>
          <cell r="C234" t="str">
            <v>S</v>
          </cell>
          <cell r="D234" t="str">
            <v>U</v>
          </cell>
          <cell r="E234" t="str">
            <v>Chancellor College Road (end bitumen to end road)</v>
          </cell>
          <cell r="F234" t="str">
            <v>Urban</v>
          </cell>
          <cell r="G234">
            <v>20</v>
          </cell>
          <cell r="H234">
            <v>2.2000000000000002</v>
          </cell>
          <cell r="I234" t="str">
            <v>R</v>
          </cell>
          <cell r="J234" t="str">
            <v>ZOMBA CITY</v>
          </cell>
          <cell r="K234" t="str">
            <v>C</v>
          </cell>
        </row>
        <row r="235">
          <cell r="A235" t="str">
            <v>Count</v>
          </cell>
          <cell r="B235">
            <v>224</v>
          </cell>
          <cell r="C235">
            <v>0</v>
          </cell>
          <cell r="D235">
            <v>0</v>
          </cell>
          <cell r="E235" t="str">
            <v>Total length</v>
          </cell>
          <cell r="F235">
            <v>3752.4000000000005</v>
          </cell>
          <cell r="G235">
            <v>0</v>
          </cell>
          <cell r="H235">
            <v>0</v>
          </cell>
          <cell r="I235">
            <v>0</v>
          </cell>
          <cell r="J235" t="str">
            <v>km</v>
          </cell>
          <cell r="K235">
            <v>9</v>
          </cell>
        </row>
        <row r="236">
          <cell r="A236" t="str">
            <v>RS 746</v>
          </cell>
          <cell r="B236">
            <v>658</v>
          </cell>
          <cell r="C236" t="str">
            <v>S</v>
          </cell>
          <cell r="D236" t="str">
            <v>F</v>
          </cell>
          <cell r="E236" t="str">
            <v>Utwe River - Matiti</v>
          </cell>
          <cell r="F236" t="str">
            <v>T408</v>
          </cell>
          <cell r="G236">
            <v>2</v>
          </cell>
          <cell r="H236">
            <v>4.3</v>
          </cell>
          <cell r="I236" t="str">
            <v>FL</v>
          </cell>
          <cell r="J236" t="str">
            <v>ZOMBA</v>
          </cell>
          <cell r="K236">
            <v>9</v>
          </cell>
        </row>
        <row r="237">
          <cell r="A237" t="str">
            <v>RS 744</v>
          </cell>
          <cell r="B237">
            <v>566</v>
          </cell>
          <cell r="C237" t="str">
            <v>S</v>
          </cell>
          <cell r="D237" t="str">
            <v>F</v>
          </cell>
          <cell r="E237" t="str">
            <v>Milepa (junction S145) - Mombezi River</v>
          </cell>
          <cell r="F237" t="str">
            <v>T408</v>
          </cell>
          <cell r="G237">
            <v>3</v>
          </cell>
          <cell r="H237">
            <v>4.5</v>
          </cell>
          <cell r="I237" t="str">
            <v>FL</v>
          </cell>
          <cell r="J237" t="str">
            <v>PHALOMBE</v>
          </cell>
          <cell r="K237">
            <v>9</v>
          </cell>
        </row>
      </sheetData>
      <sheetData sheetId="2" refreshError="1">
        <row r="1">
          <cell r="A1" t="str">
            <v xml:space="preserve">Table A2 - Road Sections (as given in Terms of Reference) Not Used In The Study </v>
          </cell>
        </row>
        <row r="2">
          <cell r="A2" t="str">
            <v>Road Section No.</v>
          </cell>
          <cell r="B2" t="str">
            <v>MOWS Project No.</v>
          </cell>
          <cell r="C2" t="str">
            <v>Region</v>
          </cell>
          <cell r="D2" t="str">
            <v>Road class</v>
          </cell>
          <cell r="E2" t="str">
            <v>Road section</v>
          </cell>
          <cell r="F2" t="str">
            <v>Road designation</v>
          </cell>
          <cell r="G2" t="str">
            <v>Sequence</v>
          </cell>
          <cell r="H2" t="str">
            <v>Length (km)</v>
          </cell>
          <cell r="I2" t="str">
            <v>Map sheet No.</v>
          </cell>
          <cell r="J2" t="str">
            <v>Trrrain</v>
          </cell>
          <cell r="K2" t="str">
            <v>Reason for change &amp; district</v>
          </cell>
          <cell r="L2" t="str">
            <v>Comments</v>
          </cell>
        </row>
        <row r="3">
          <cell r="A3" t="str">
            <v>RS 001</v>
          </cell>
          <cell r="B3" t="str">
            <v>1</v>
          </cell>
          <cell r="C3" t="str">
            <v>N</v>
          </cell>
          <cell r="D3" t="str">
            <v>T</v>
          </cell>
          <cell r="E3" t="str">
            <v>Songwe - Chitimba River</v>
          </cell>
          <cell r="F3" t="str">
            <v>M01</v>
          </cell>
          <cell r="G3">
            <v>99</v>
          </cell>
          <cell r="H3">
            <v>120</v>
          </cell>
          <cell r="I3">
            <v>1</v>
          </cell>
          <cell r="J3" t="str">
            <v>F</v>
          </cell>
          <cell r="K3" t="str">
            <v>Split into RS 839 &amp; 840.</v>
          </cell>
          <cell r="L3" t="str">
            <v>Section not used in Study</v>
          </cell>
        </row>
        <row r="4">
          <cell r="A4" t="str">
            <v>RS 839</v>
          </cell>
          <cell r="B4" t="str">
            <v>n.a</v>
          </cell>
          <cell r="C4" t="str">
            <v>N</v>
          </cell>
          <cell r="D4" t="str">
            <v>T</v>
          </cell>
          <cell r="E4" t="str">
            <v>Songwe - Karonga</v>
          </cell>
          <cell r="F4" t="str">
            <v>M01</v>
          </cell>
          <cell r="G4">
            <v>1</v>
          </cell>
          <cell r="H4">
            <v>43</v>
          </cell>
          <cell r="I4">
            <v>1</v>
          </cell>
          <cell r="J4" t="str">
            <v>F</v>
          </cell>
          <cell r="K4" t="str">
            <v>KARONGA</v>
          </cell>
          <cell r="L4" t="str">
            <v>New section, part of RS1</v>
          </cell>
        </row>
        <row r="5">
          <cell r="A5" t="str">
            <v>RS 840</v>
          </cell>
          <cell r="B5" t="str">
            <v>n.a</v>
          </cell>
          <cell r="C5" t="str">
            <v>N</v>
          </cell>
          <cell r="D5" t="str">
            <v>T</v>
          </cell>
          <cell r="E5" t="str">
            <v>Karonga - Chitimba River</v>
          </cell>
          <cell r="F5" t="str">
            <v>M01</v>
          </cell>
          <cell r="G5">
            <v>2</v>
          </cell>
          <cell r="H5">
            <v>77</v>
          </cell>
          <cell r="I5">
            <v>1</v>
          </cell>
          <cell r="J5" t="str">
            <v>F</v>
          </cell>
          <cell r="K5" t="str">
            <v>KARONGA</v>
          </cell>
          <cell r="L5" t="str">
            <v>New section, part of RS1</v>
          </cell>
        </row>
        <row r="6">
          <cell r="A6" t="str">
            <v>RS 006</v>
          </cell>
          <cell r="B6" t="str">
            <v>6</v>
          </cell>
          <cell r="C6" t="str">
            <v>N</v>
          </cell>
          <cell r="D6" t="str">
            <v>T</v>
          </cell>
          <cell r="E6" t="str">
            <v>Mzuzu -Nkhata Bay Border</v>
          </cell>
          <cell r="F6" t="str">
            <v>M05</v>
          </cell>
          <cell r="G6">
            <v>99</v>
          </cell>
          <cell r="H6">
            <v>8</v>
          </cell>
          <cell r="I6" t="str">
            <v>-</v>
          </cell>
          <cell r="J6" t="str">
            <v>-</v>
          </cell>
          <cell r="K6" t="str">
            <v>Contained within RS 005</v>
          </cell>
          <cell r="L6" t="str">
            <v>Section not used in Study</v>
          </cell>
        </row>
        <row r="7">
          <cell r="A7" t="str">
            <v>RS 005</v>
          </cell>
          <cell r="B7" t="str">
            <v>5</v>
          </cell>
          <cell r="C7" t="str">
            <v>N</v>
          </cell>
          <cell r="D7" t="str">
            <v>T</v>
          </cell>
          <cell r="E7" t="str">
            <v>Mzuzu - Nkhata Bay</v>
          </cell>
          <cell r="F7" t="str">
            <v>M05</v>
          </cell>
          <cell r="G7">
            <v>1</v>
          </cell>
          <cell r="H7">
            <v>45</v>
          </cell>
          <cell r="I7">
            <v>3</v>
          </cell>
          <cell r="J7" t="str">
            <v>F</v>
          </cell>
          <cell r="K7" t="str">
            <v>MZIMBA &amp; NKHATA BAY</v>
          </cell>
        </row>
        <row r="8">
          <cell r="A8" t="str">
            <v>RS 039</v>
          </cell>
          <cell r="B8">
            <v>39</v>
          </cell>
          <cell r="C8" t="str">
            <v>C</v>
          </cell>
          <cell r="D8" t="str">
            <v>T</v>
          </cell>
          <cell r="E8" t="str">
            <v>Dedza - Lilongwe</v>
          </cell>
          <cell r="F8" t="str">
            <v>M01</v>
          </cell>
          <cell r="G8">
            <v>99</v>
          </cell>
          <cell r="H8">
            <v>84</v>
          </cell>
          <cell r="I8" t="str">
            <v>-</v>
          </cell>
          <cell r="J8" t="str">
            <v>-</v>
          </cell>
          <cell r="K8" t="str">
            <v>Contains RS 20,28,12,37,25,10,38,23,33</v>
          </cell>
          <cell r="L8" t="str">
            <v>Section not used in Study</v>
          </cell>
        </row>
        <row r="9">
          <cell r="A9" t="str">
            <v>RS 020</v>
          </cell>
          <cell r="B9">
            <v>20</v>
          </cell>
          <cell r="C9" t="str">
            <v>C</v>
          </cell>
          <cell r="D9" t="str">
            <v>T</v>
          </cell>
          <cell r="E9" t="str">
            <v>Lumbadzi River Bridge -  Chitsame</v>
          </cell>
          <cell r="F9" t="str">
            <v>M01</v>
          </cell>
          <cell r="G9">
            <v>15</v>
          </cell>
          <cell r="H9">
            <v>33</v>
          </cell>
          <cell r="I9">
            <v>6</v>
          </cell>
          <cell r="J9" t="str">
            <v>F</v>
          </cell>
          <cell r="K9" t="str">
            <v>LILONGWE</v>
          </cell>
        </row>
        <row r="10">
          <cell r="A10" t="str">
            <v>RS 028</v>
          </cell>
          <cell r="B10">
            <v>28</v>
          </cell>
          <cell r="C10" t="str">
            <v>C</v>
          </cell>
          <cell r="D10" t="str">
            <v>T</v>
          </cell>
          <cell r="E10" t="str">
            <v>Chitsime - Kamchere</v>
          </cell>
          <cell r="F10" t="str">
            <v>M01</v>
          </cell>
          <cell r="G10">
            <v>16</v>
          </cell>
          <cell r="H10">
            <v>8.8000000000000007</v>
          </cell>
          <cell r="I10">
            <v>6</v>
          </cell>
          <cell r="J10" t="str">
            <v>F</v>
          </cell>
          <cell r="K10" t="str">
            <v>LILONGWE</v>
          </cell>
        </row>
        <row r="11">
          <cell r="A11" t="str">
            <v>RS 012</v>
          </cell>
          <cell r="B11">
            <v>12</v>
          </cell>
          <cell r="C11" t="str">
            <v>C</v>
          </cell>
          <cell r="D11" t="str">
            <v>T</v>
          </cell>
          <cell r="E11" t="str">
            <v>Kamchere - Kalumba T/Off</v>
          </cell>
          <cell r="F11" t="str">
            <v>M01</v>
          </cell>
          <cell r="G11">
            <v>17</v>
          </cell>
          <cell r="H11">
            <v>13.4</v>
          </cell>
          <cell r="I11">
            <v>6</v>
          </cell>
          <cell r="J11" t="str">
            <v>F</v>
          </cell>
          <cell r="K11" t="str">
            <v>LILONGWE</v>
          </cell>
        </row>
        <row r="12">
          <cell r="A12" t="str">
            <v>RS 037</v>
          </cell>
          <cell r="B12">
            <v>37</v>
          </cell>
          <cell r="C12" t="str">
            <v>C</v>
          </cell>
          <cell r="D12" t="str">
            <v>T</v>
          </cell>
          <cell r="E12" t="str">
            <v>Kalumba T/Off - Diamphwe River Bridge</v>
          </cell>
          <cell r="F12" t="str">
            <v>M01</v>
          </cell>
          <cell r="G12">
            <v>18</v>
          </cell>
          <cell r="H12">
            <v>18.7</v>
          </cell>
          <cell r="I12">
            <v>6</v>
          </cell>
          <cell r="J12" t="str">
            <v>F</v>
          </cell>
          <cell r="K12" t="str">
            <v>LILONGWE</v>
          </cell>
        </row>
        <row r="13">
          <cell r="A13" t="str">
            <v>RS 025</v>
          </cell>
          <cell r="B13">
            <v>25</v>
          </cell>
          <cell r="C13" t="str">
            <v>C</v>
          </cell>
          <cell r="D13" t="str">
            <v>T</v>
          </cell>
          <cell r="E13" t="str">
            <v>Diamphwe River - Junction S126</v>
          </cell>
          <cell r="F13" t="str">
            <v>M01</v>
          </cell>
          <cell r="G13">
            <v>19</v>
          </cell>
          <cell r="H13">
            <v>5.4</v>
          </cell>
          <cell r="I13">
            <v>6</v>
          </cell>
          <cell r="J13" t="str">
            <v>R</v>
          </cell>
          <cell r="K13" t="str">
            <v>DEDZA</v>
          </cell>
        </row>
        <row r="14">
          <cell r="A14" t="str">
            <v>RS 010</v>
          </cell>
          <cell r="B14">
            <v>10</v>
          </cell>
          <cell r="C14" t="str">
            <v>C</v>
          </cell>
          <cell r="D14" t="str">
            <v>T</v>
          </cell>
          <cell r="E14" t="str">
            <v>Junction S126 - Linthipe</v>
          </cell>
          <cell r="F14" t="str">
            <v>M01</v>
          </cell>
          <cell r="G14">
            <v>20</v>
          </cell>
          <cell r="H14">
            <v>8.1</v>
          </cell>
          <cell r="I14">
            <v>6</v>
          </cell>
          <cell r="J14" t="str">
            <v>R</v>
          </cell>
          <cell r="K14" t="str">
            <v>DEDZA</v>
          </cell>
        </row>
        <row r="15">
          <cell r="A15" t="str">
            <v>RS 038</v>
          </cell>
          <cell r="B15">
            <v>38</v>
          </cell>
          <cell r="C15" t="str">
            <v>C</v>
          </cell>
          <cell r="D15" t="str">
            <v>T</v>
          </cell>
          <cell r="E15" t="str">
            <v>Linthipe - Chimbiya</v>
          </cell>
          <cell r="F15" t="str">
            <v>M01</v>
          </cell>
          <cell r="G15">
            <v>21</v>
          </cell>
          <cell r="H15">
            <v>6.3</v>
          </cell>
          <cell r="I15">
            <v>6</v>
          </cell>
          <cell r="J15" t="str">
            <v>R</v>
          </cell>
          <cell r="K15" t="str">
            <v>LILONGWE</v>
          </cell>
        </row>
        <row r="16">
          <cell r="A16" t="str">
            <v>RS 023</v>
          </cell>
          <cell r="B16">
            <v>23</v>
          </cell>
          <cell r="C16" t="str">
            <v>C</v>
          </cell>
          <cell r="D16" t="str">
            <v>T</v>
          </cell>
          <cell r="E16" t="str">
            <v>Chimbiya - Zuze</v>
          </cell>
          <cell r="F16" t="str">
            <v>M01</v>
          </cell>
          <cell r="G16">
            <v>22</v>
          </cell>
          <cell r="H16">
            <v>31.8</v>
          </cell>
          <cell r="I16">
            <v>6</v>
          </cell>
          <cell r="J16" t="str">
            <v>H</v>
          </cell>
          <cell r="K16" t="str">
            <v>DEDZA</v>
          </cell>
        </row>
        <row r="17">
          <cell r="A17" t="str">
            <v>RS 033</v>
          </cell>
          <cell r="B17">
            <v>33</v>
          </cell>
          <cell r="C17" t="str">
            <v>C</v>
          </cell>
          <cell r="D17" t="str">
            <v>T</v>
          </cell>
          <cell r="E17" t="str">
            <v>Dauya - Kapesi</v>
          </cell>
          <cell r="F17" t="str">
            <v>M01</v>
          </cell>
          <cell r="G17">
            <v>23</v>
          </cell>
          <cell r="H17">
            <v>12.5</v>
          </cell>
          <cell r="I17">
            <v>7</v>
          </cell>
          <cell r="J17" t="str">
            <v>F</v>
          </cell>
          <cell r="K17" t="str">
            <v>DEDZA</v>
          </cell>
        </row>
        <row r="18">
          <cell r="A18" t="str">
            <v>RS 040</v>
          </cell>
          <cell r="B18">
            <v>40</v>
          </cell>
          <cell r="C18" t="str">
            <v>C</v>
          </cell>
          <cell r="D18" t="str">
            <v>T</v>
          </cell>
          <cell r="E18" t="str">
            <v>Salima - Benga - Nkhotakota - Dwangwa</v>
          </cell>
          <cell r="F18" t="str">
            <v>M05</v>
          </cell>
          <cell r="G18">
            <v>99</v>
          </cell>
          <cell r="H18">
            <v>169</v>
          </cell>
          <cell r="I18" t="str">
            <v>-</v>
          </cell>
          <cell r="J18" t="str">
            <v>-</v>
          </cell>
          <cell r="K18" t="str">
            <v>Contains RS 43,66,50,54,53,61,42,58</v>
          </cell>
          <cell r="L18" t="str">
            <v>Section not used in Study</v>
          </cell>
        </row>
        <row r="19">
          <cell r="A19" t="str">
            <v>RS 043</v>
          </cell>
          <cell r="B19">
            <v>43</v>
          </cell>
          <cell r="C19" t="str">
            <v>C</v>
          </cell>
          <cell r="D19" t="str">
            <v>T</v>
          </cell>
          <cell r="E19" t="str">
            <v>Musenjere River- Bua River</v>
          </cell>
          <cell r="F19" t="str">
            <v>M05</v>
          </cell>
          <cell r="G19">
            <v>7</v>
          </cell>
          <cell r="H19">
            <v>14.7</v>
          </cell>
          <cell r="I19">
            <v>5</v>
          </cell>
          <cell r="J19" t="str">
            <v>R</v>
          </cell>
          <cell r="K19" t="str">
            <v>NKHOTA KOTA</v>
          </cell>
        </row>
        <row r="20">
          <cell r="A20" t="str">
            <v>RS 066</v>
          </cell>
          <cell r="B20">
            <v>66</v>
          </cell>
          <cell r="C20" t="str">
            <v>C</v>
          </cell>
          <cell r="D20" t="str">
            <v>T</v>
          </cell>
          <cell r="E20" t="str">
            <v>Bua River - Nkhota-kota</v>
          </cell>
          <cell r="F20" t="str">
            <v>M05</v>
          </cell>
          <cell r="G20">
            <v>8</v>
          </cell>
          <cell r="H20">
            <v>14.8</v>
          </cell>
          <cell r="I20">
            <v>5</v>
          </cell>
          <cell r="J20" t="str">
            <v>F</v>
          </cell>
          <cell r="K20" t="str">
            <v>NKHOTA KOTA</v>
          </cell>
        </row>
        <row r="21">
          <cell r="A21" t="str">
            <v>RS 050</v>
          </cell>
          <cell r="B21">
            <v>50</v>
          </cell>
          <cell r="C21" t="str">
            <v>C</v>
          </cell>
          <cell r="D21" t="str">
            <v>T</v>
          </cell>
          <cell r="E21" t="str">
            <v>Km 11.6-Km 18.3 (Nkhota-kota - Chia)</v>
          </cell>
          <cell r="F21" t="str">
            <v>M05</v>
          </cell>
          <cell r="G21">
            <v>10</v>
          </cell>
          <cell r="H21">
            <v>6.7</v>
          </cell>
          <cell r="I21">
            <v>5</v>
          </cell>
          <cell r="J21" t="str">
            <v>F</v>
          </cell>
          <cell r="K21" t="str">
            <v>NKHOTA KOTA</v>
          </cell>
        </row>
        <row r="22">
          <cell r="A22" t="str">
            <v>RS 054</v>
          </cell>
          <cell r="B22">
            <v>54</v>
          </cell>
          <cell r="C22" t="str">
            <v>C</v>
          </cell>
          <cell r="D22" t="str">
            <v>T</v>
          </cell>
          <cell r="E22" t="str">
            <v>Km 18.3-Chia River</v>
          </cell>
          <cell r="F22" t="str">
            <v>M05</v>
          </cell>
          <cell r="G22">
            <v>11</v>
          </cell>
          <cell r="H22">
            <v>5.4</v>
          </cell>
          <cell r="I22">
            <v>5</v>
          </cell>
          <cell r="J22" t="str">
            <v>F</v>
          </cell>
          <cell r="K22" t="str">
            <v>NKHOTA KOTA</v>
          </cell>
        </row>
        <row r="23">
          <cell r="A23" t="str">
            <v>RS 053</v>
          </cell>
          <cell r="B23">
            <v>53</v>
          </cell>
          <cell r="C23" t="str">
            <v>C</v>
          </cell>
          <cell r="D23" t="str">
            <v>T</v>
          </cell>
          <cell r="E23" t="str">
            <v>Chia River-Benga</v>
          </cell>
          <cell r="F23" t="str">
            <v>M05</v>
          </cell>
          <cell r="G23">
            <v>12</v>
          </cell>
          <cell r="H23">
            <v>29.4</v>
          </cell>
          <cell r="I23">
            <v>5</v>
          </cell>
          <cell r="J23" t="str">
            <v>F</v>
          </cell>
          <cell r="K23" t="str">
            <v>NKHOTA KOTA</v>
          </cell>
        </row>
        <row r="24">
          <cell r="A24" t="str">
            <v>RS 061</v>
          </cell>
          <cell r="B24">
            <v>61</v>
          </cell>
          <cell r="C24" t="str">
            <v>C</v>
          </cell>
          <cell r="D24" t="str">
            <v>T</v>
          </cell>
          <cell r="E24" t="str">
            <v>Benga-Kachisoka</v>
          </cell>
          <cell r="F24" t="str">
            <v>M05</v>
          </cell>
          <cell r="G24">
            <v>13</v>
          </cell>
          <cell r="H24">
            <v>2.7</v>
          </cell>
          <cell r="I24">
            <v>5</v>
          </cell>
          <cell r="J24" t="str">
            <v>F</v>
          </cell>
          <cell r="K24" t="str">
            <v>NKHOTA KOTA</v>
          </cell>
        </row>
        <row r="25">
          <cell r="A25" t="str">
            <v>RS 042</v>
          </cell>
          <cell r="B25">
            <v>42</v>
          </cell>
          <cell r="C25" t="str">
            <v>C</v>
          </cell>
          <cell r="D25" t="str">
            <v>T</v>
          </cell>
          <cell r="E25" t="str">
            <v>Chirua River Bridge - Thavite River Bridge</v>
          </cell>
          <cell r="F25" t="str">
            <v>M05</v>
          </cell>
          <cell r="G25">
            <v>14</v>
          </cell>
          <cell r="H25">
            <v>6</v>
          </cell>
          <cell r="I25">
            <v>5</v>
          </cell>
          <cell r="J25" t="str">
            <v>F</v>
          </cell>
          <cell r="K25" t="str">
            <v>SALIMA</v>
          </cell>
        </row>
        <row r="26">
          <cell r="A26" t="str">
            <v>RS 058</v>
          </cell>
          <cell r="B26">
            <v>58</v>
          </cell>
          <cell r="C26" t="str">
            <v>C</v>
          </cell>
          <cell r="D26" t="str">
            <v>T</v>
          </cell>
          <cell r="E26" t="str">
            <v>Thavite River Bridge - Kamphatenga</v>
          </cell>
          <cell r="F26" t="str">
            <v>M05</v>
          </cell>
          <cell r="G26">
            <v>15</v>
          </cell>
          <cell r="H26">
            <v>32.5</v>
          </cell>
          <cell r="I26">
            <v>7</v>
          </cell>
          <cell r="J26" t="str">
            <v>F</v>
          </cell>
          <cell r="K26" t="str">
            <v>SALIMA</v>
          </cell>
        </row>
        <row r="27">
          <cell r="A27" t="str">
            <v>RS 057</v>
          </cell>
          <cell r="B27">
            <v>57</v>
          </cell>
          <cell r="C27" t="str">
            <v>C</v>
          </cell>
          <cell r="D27" t="str">
            <v>T</v>
          </cell>
          <cell r="E27" t="str">
            <v>Malenga-Km 11.6</v>
          </cell>
          <cell r="F27" t="str">
            <v>M05</v>
          </cell>
          <cell r="G27">
            <v>99</v>
          </cell>
          <cell r="H27">
            <v>11.6</v>
          </cell>
          <cell r="I27" t="str">
            <v>-</v>
          </cell>
          <cell r="J27" t="str">
            <v>-</v>
          </cell>
          <cell r="K27" t="str">
            <v xml:space="preserve">Link does not exist </v>
          </cell>
          <cell r="L27" t="str">
            <v>Section not used in Study</v>
          </cell>
        </row>
        <row r="28">
          <cell r="A28" t="str">
            <v>RS 073</v>
          </cell>
          <cell r="B28">
            <v>73</v>
          </cell>
          <cell r="C28" t="str">
            <v>C</v>
          </cell>
          <cell r="D28" t="str">
            <v>T</v>
          </cell>
          <cell r="E28" t="str">
            <v>Kapiri - Bwanje River</v>
          </cell>
          <cell r="F28" t="str">
            <v>M10</v>
          </cell>
          <cell r="G28">
            <v>99</v>
          </cell>
          <cell r="H28">
            <v>9</v>
          </cell>
          <cell r="I28">
            <v>7</v>
          </cell>
          <cell r="J28" t="str">
            <v>F</v>
          </cell>
          <cell r="K28" t="str">
            <v>Contained within RS 72</v>
          </cell>
          <cell r="L28" t="str">
            <v>Section not used in Study</v>
          </cell>
        </row>
        <row r="29">
          <cell r="A29" t="str">
            <v>RS 072</v>
          </cell>
          <cell r="B29">
            <v>72</v>
          </cell>
          <cell r="C29" t="str">
            <v>C</v>
          </cell>
          <cell r="D29" t="str">
            <v>T</v>
          </cell>
          <cell r="E29" t="str">
            <v>Malambalala - Bwanje River</v>
          </cell>
          <cell r="F29" t="str">
            <v>M10</v>
          </cell>
          <cell r="G29">
            <v>3</v>
          </cell>
          <cell r="H29">
            <v>9</v>
          </cell>
          <cell r="I29">
            <v>7</v>
          </cell>
          <cell r="J29" t="str">
            <v>F</v>
          </cell>
          <cell r="K29" t="str">
            <v>DEDZA &amp; MANGOCHI</v>
          </cell>
        </row>
        <row r="30">
          <cell r="A30" t="str">
            <v>RS 078</v>
          </cell>
          <cell r="B30">
            <v>78</v>
          </cell>
          <cell r="C30" t="str">
            <v>C</v>
          </cell>
          <cell r="D30" t="str">
            <v>T</v>
          </cell>
          <cell r="E30" t="str">
            <v>Lilongwe-Mchinji</v>
          </cell>
          <cell r="F30" t="str">
            <v>M12</v>
          </cell>
          <cell r="G30">
            <v>99</v>
          </cell>
          <cell r="H30">
            <v>120</v>
          </cell>
          <cell r="I30">
            <v>6</v>
          </cell>
          <cell r="J30" t="str">
            <v>R</v>
          </cell>
          <cell r="K30" t="str">
            <v>Contains RS 80,79,77,76,75,836,74</v>
          </cell>
          <cell r="L30" t="str">
            <v>Section not used in Study</v>
          </cell>
        </row>
        <row r="31">
          <cell r="A31" t="str">
            <v>RS 080</v>
          </cell>
          <cell r="B31">
            <v>80</v>
          </cell>
          <cell r="C31" t="str">
            <v>C</v>
          </cell>
          <cell r="D31" t="str">
            <v>T</v>
          </cell>
          <cell r="E31" t="str">
            <v>International Border - Mchinji</v>
          </cell>
          <cell r="F31" t="str">
            <v>M12</v>
          </cell>
          <cell r="G31">
            <v>1</v>
          </cell>
          <cell r="H31">
            <v>11.5</v>
          </cell>
          <cell r="I31">
            <v>6</v>
          </cell>
          <cell r="J31" t="str">
            <v>F</v>
          </cell>
          <cell r="K31" t="str">
            <v>MCHINJI</v>
          </cell>
        </row>
        <row r="32">
          <cell r="A32" t="str">
            <v>RS 079</v>
          </cell>
          <cell r="B32">
            <v>79</v>
          </cell>
          <cell r="C32" t="str">
            <v>C</v>
          </cell>
          <cell r="D32" t="str">
            <v>T</v>
          </cell>
          <cell r="E32" t="str">
            <v>Mchinji - Kamwendo</v>
          </cell>
          <cell r="F32" t="str">
            <v>M12</v>
          </cell>
          <cell r="G32">
            <v>2</v>
          </cell>
          <cell r="H32">
            <v>19.100000000000001</v>
          </cell>
          <cell r="I32">
            <v>6</v>
          </cell>
          <cell r="J32" t="str">
            <v>F</v>
          </cell>
          <cell r="K32" t="str">
            <v>MCHINJI</v>
          </cell>
        </row>
        <row r="33">
          <cell r="A33" t="str">
            <v>RS 077</v>
          </cell>
          <cell r="B33">
            <v>77</v>
          </cell>
          <cell r="C33" t="str">
            <v>C</v>
          </cell>
          <cell r="D33" t="str">
            <v>T</v>
          </cell>
          <cell r="E33" t="str">
            <v>Kamwendo - Bua River</v>
          </cell>
          <cell r="F33" t="str">
            <v>M12</v>
          </cell>
          <cell r="G33">
            <v>3</v>
          </cell>
          <cell r="H33">
            <v>14.7</v>
          </cell>
          <cell r="I33">
            <v>6</v>
          </cell>
          <cell r="J33" t="str">
            <v>F</v>
          </cell>
          <cell r="K33" t="str">
            <v>MCHINJI</v>
          </cell>
        </row>
        <row r="34">
          <cell r="A34" t="str">
            <v>RS 076</v>
          </cell>
          <cell r="B34">
            <v>76</v>
          </cell>
          <cell r="C34" t="str">
            <v>C</v>
          </cell>
          <cell r="D34" t="str">
            <v>T</v>
          </cell>
          <cell r="E34" t="str">
            <v>Bua River - Namitete River Bridge</v>
          </cell>
          <cell r="F34" t="str">
            <v>M12</v>
          </cell>
          <cell r="G34">
            <v>4</v>
          </cell>
          <cell r="H34">
            <v>27.9</v>
          </cell>
          <cell r="I34">
            <v>6</v>
          </cell>
          <cell r="J34" t="str">
            <v>F</v>
          </cell>
          <cell r="K34" t="str">
            <v>MCHINJI</v>
          </cell>
        </row>
        <row r="35">
          <cell r="A35" t="str">
            <v>RS 075</v>
          </cell>
          <cell r="B35">
            <v>75</v>
          </cell>
          <cell r="C35" t="str">
            <v>C</v>
          </cell>
          <cell r="D35" t="str">
            <v>T</v>
          </cell>
          <cell r="E35" t="str">
            <v>Namitete River Bridge - Chileka</v>
          </cell>
          <cell r="F35" t="str">
            <v>M12</v>
          </cell>
          <cell r="G35">
            <v>5</v>
          </cell>
          <cell r="H35">
            <v>4.0999999999999996</v>
          </cell>
          <cell r="I35">
            <v>6</v>
          </cell>
          <cell r="J35" t="str">
            <v>R</v>
          </cell>
          <cell r="K35" t="str">
            <v>LILONGWE</v>
          </cell>
        </row>
        <row r="36">
          <cell r="A36" t="str">
            <v>RS 836</v>
          </cell>
          <cell r="B36" t="str">
            <v>n.a.</v>
          </cell>
          <cell r="C36" t="str">
            <v>C</v>
          </cell>
          <cell r="D36" t="str">
            <v>T</v>
          </cell>
          <cell r="E36" t="str">
            <v>Chileka - Chankhandwe</v>
          </cell>
          <cell r="F36" t="str">
            <v>M12</v>
          </cell>
          <cell r="G36">
            <v>6</v>
          </cell>
          <cell r="H36">
            <v>31.4</v>
          </cell>
          <cell r="I36">
            <v>6</v>
          </cell>
          <cell r="J36" t="str">
            <v>R</v>
          </cell>
          <cell r="K36" t="str">
            <v>LILONGWE</v>
          </cell>
          <cell r="L36" t="str">
            <v xml:space="preserve">New section part of RS 78 </v>
          </cell>
        </row>
        <row r="37">
          <cell r="A37" t="str">
            <v>RS 074</v>
          </cell>
          <cell r="B37">
            <v>74</v>
          </cell>
          <cell r="C37" t="str">
            <v>C</v>
          </cell>
          <cell r="D37" t="str">
            <v>T</v>
          </cell>
          <cell r="E37" t="str">
            <v>Chankhandwe - Njewa</v>
          </cell>
          <cell r="F37" t="str">
            <v>M12</v>
          </cell>
          <cell r="G37">
            <v>7</v>
          </cell>
          <cell r="H37">
            <v>11.3</v>
          </cell>
          <cell r="I37">
            <v>6</v>
          </cell>
          <cell r="J37" t="str">
            <v>R</v>
          </cell>
          <cell r="K37" t="str">
            <v>LILONGWE</v>
          </cell>
        </row>
        <row r="38">
          <cell r="A38" t="str">
            <v>RS 083</v>
          </cell>
          <cell r="B38">
            <v>83</v>
          </cell>
          <cell r="C38" t="str">
            <v>C</v>
          </cell>
          <cell r="D38" t="str">
            <v>T</v>
          </cell>
          <cell r="E38" t="str">
            <v>Chembe Railroad - Kaphatenga</v>
          </cell>
          <cell r="F38" t="str">
            <v>M14</v>
          </cell>
          <cell r="G38">
            <v>99</v>
          </cell>
          <cell r="H38">
            <v>8.6999999999999993</v>
          </cell>
          <cell r="I38">
            <v>6</v>
          </cell>
          <cell r="J38" t="str">
            <v>F</v>
          </cell>
          <cell r="K38" t="str">
            <v>Contains RS 60 &amp; 45</v>
          </cell>
          <cell r="L38" t="str">
            <v>Section not used in Study</v>
          </cell>
        </row>
        <row r="39">
          <cell r="A39" t="str">
            <v>RS 060</v>
          </cell>
          <cell r="B39">
            <v>60</v>
          </cell>
          <cell r="C39" t="str">
            <v>C</v>
          </cell>
          <cell r="D39" t="str">
            <v>T</v>
          </cell>
          <cell r="E39" t="str">
            <v>Chembe Railroad Bridge - Makande</v>
          </cell>
          <cell r="F39" t="str">
            <v>M14</v>
          </cell>
          <cell r="G39" t="str">
            <v>T</v>
          </cell>
          <cell r="H39">
            <v>6.8</v>
          </cell>
          <cell r="I39">
            <v>7</v>
          </cell>
          <cell r="J39" t="str">
            <v>F</v>
          </cell>
          <cell r="K39" t="str">
            <v>SALIMA</v>
          </cell>
          <cell r="L39" t="str">
            <v>Changed designation from M5 to M14</v>
          </cell>
        </row>
        <row r="40">
          <cell r="A40" t="str">
            <v>RS 045</v>
          </cell>
          <cell r="B40">
            <v>45</v>
          </cell>
          <cell r="C40" t="str">
            <v>C</v>
          </cell>
          <cell r="D40" t="str">
            <v>T</v>
          </cell>
          <cell r="E40" t="str">
            <v>Makande - Kaphatenga</v>
          </cell>
          <cell r="F40" t="str">
            <v>M14</v>
          </cell>
          <cell r="G40">
            <v>8</v>
          </cell>
          <cell r="H40">
            <v>4.5999999999999996</v>
          </cell>
          <cell r="I40">
            <v>6</v>
          </cell>
          <cell r="J40" t="str">
            <v>F</v>
          </cell>
          <cell r="K40" t="str">
            <v>SALIMA</v>
          </cell>
          <cell r="L40" t="str">
            <v>Changed designation from M5 to M14</v>
          </cell>
        </row>
        <row r="41">
          <cell r="A41" t="str">
            <v>RS 085</v>
          </cell>
          <cell r="B41">
            <v>85</v>
          </cell>
          <cell r="C41" t="str">
            <v>C</v>
          </cell>
          <cell r="D41" t="str">
            <v>T</v>
          </cell>
          <cell r="E41" t="str">
            <v>Salima - Senga Bay</v>
          </cell>
          <cell r="F41" t="str">
            <v>S122</v>
          </cell>
          <cell r="G41">
            <v>99</v>
          </cell>
          <cell r="H41">
            <v>22</v>
          </cell>
          <cell r="I41">
            <v>7</v>
          </cell>
          <cell r="J41" t="str">
            <v>F</v>
          </cell>
          <cell r="K41" t="str">
            <v>Contains RS276 &amp; 275</v>
          </cell>
          <cell r="L41" t="str">
            <v>Section not used in Study</v>
          </cell>
        </row>
        <row r="42">
          <cell r="A42" t="str">
            <v>RS 276</v>
          </cell>
          <cell r="B42">
            <v>98</v>
          </cell>
          <cell r="C42" t="str">
            <v>C</v>
          </cell>
          <cell r="D42" t="str">
            <v>T</v>
          </cell>
          <cell r="E42" t="str">
            <v>Salima railway crossing - Mikute</v>
          </cell>
          <cell r="F42" t="str">
            <v>S122</v>
          </cell>
          <cell r="G42">
            <v>2</v>
          </cell>
          <cell r="H42">
            <v>14.4</v>
          </cell>
          <cell r="I42">
            <v>7</v>
          </cell>
          <cell r="J42" t="str">
            <v>F</v>
          </cell>
          <cell r="K42" t="str">
            <v>SALIMA</v>
          </cell>
        </row>
        <row r="43">
          <cell r="A43" t="str">
            <v>RS 275</v>
          </cell>
          <cell r="B43">
            <v>97</v>
          </cell>
          <cell r="C43" t="str">
            <v>C</v>
          </cell>
          <cell r="D43" t="str">
            <v>T</v>
          </cell>
          <cell r="E43" t="str">
            <v>Mikute - Grand Beach</v>
          </cell>
          <cell r="F43" t="str">
            <v>S122</v>
          </cell>
          <cell r="G43">
            <v>3</v>
          </cell>
          <cell r="H43">
            <v>5.6</v>
          </cell>
          <cell r="I43">
            <v>7</v>
          </cell>
          <cell r="J43" t="str">
            <v>F</v>
          </cell>
          <cell r="K43" t="str">
            <v>SALIMA</v>
          </cell>
        </row>
        <row r="44">
          <cell r="A44" t="str">
            <v>RS 086</v>
          </cell>
          <cell r="B44">
            <v>86</v>
          </cell>
          <cell r="C44" t="str">
            <v>C</v>
          </cell>
          <cell r="D44" t="str">
            <v>T</v>
          </cell>
          <cell r="E44">
            <v>0</v>
          </cell>
          <cell r="F44" t="str">
            <v>S122</v>
          </cell>
          <cell r="G44">
            <v>0</v>
          </cell>
          <cell r="H44" t="str">
            <v>NO ROAD SECTION with this MOWS Project No.</v>
          </cell>
          <cell r="I44">
            <v>0</v>
          </cell>
          <cell r="J44">
            <v>0</v>
          </cell>
          <cell r="K44">
            <v>0</v>
          </cell>
          <cell r="L44" t="str">
            <v>Deleted from road sections in Study</v>
          </cell>
        </row>
        <row r="45">
          <cell r="A45" t="str">
            <v>RS 087</v>
          </cell>
          <cell r="B45">
            <v>87</v>
          </cell>
          <cell r="C45" t="str">
            <v>C</v>
          </cell>
          <cell r="D45" t="str">
            <v>T</v>
          </cell>
          <cell r="E45">
            <v>0</v>
          </cell>
          <cell r="F45" t="str">
            <v>S122</v>
          </cell>
          <cell r="G45">
            <v>0</v>
          </cell>
          <cell r="H45" t="str">
            <v>NO ROAD SECTION with this MOWS Project No.</v>
          </cell>
          <cell r="I45">
            <v>0</v>
          </cell>
          <cell r="J45">
            <v>0</v>
          </cell>
          <cell r="K45">
            <v>0</v>
          </cell>
          <cell r="L45" t="str">
            <v>Deleted from road sections in Study</v>
          </cell>
        </row>
        <row r="46">
          <cell r="A46" t="str">
            <v>RS 088</v>
          </cell>
          <cell r="B46">
            <v>88</v>
          </cell>
          <cell r="C46" t="str">
            <v>C</v>
          </cell>
          <cell r="D46" t="str">
            <v>T</v>
          </cell>
          <cell r="E46">
            <v>0</v>
          </cell>
          <cell r="F46" t="str">
            <v>S122</v>
          </cell>
          <cell r="G46">
            <v>0</v>
          </cell>
          <cell r="H46" t="str">
            <v>NO ROAD SECTION with this MOWS Project No.</v>
          </cell>
          <cell r="I46">
            <v>0</v>
          </cell>
          <cell r="J46">
            <v>0</v>
          </cell>
          <cell r="K46">
            <v>0</v>
          </cell>
          <cell r="L46" t="str">
            <v>Deleted from road sections in Study</v>
          </cell>
        </row>
        <row r="47">
          <cell r="A47" t="str">
            <v>RS 089</v>
          </cell>
          <cell r="B47">
            <v>89</v>
          </cell>
          <cell r="C47" t="str">
            <v>C</v>
          </cell>
          <cell r="D47" t="str">
            <v>T</v>
          </cell>
          <cell r="E47" t="str">
            <v xml:space="preserve"> Balaka - Salima</v>
          </cell>
          <cell r="F47" t="str">
            <v>M05</v>
          </cell>
          <cell r="G47">
            <v>99</v>
          </cell>
          <cell r="H47">
            <v>158</v>
          </cell>
          <cell r="I47" t="str">
            <v>-</v>
          </cell>
          <cell r="J47" t="str">
            <v>-</v>
          </cell>
          <cell r="K47" t="str">
            <v>Contains RS 51,67,64,59,63,55,41,46,65,56</v>
          </cell>
          <cell r="L47" t="str">
            <v>Section not used in Study</v>
          </cell>
        </row>
        <row r="48">
          <cell r="A48" t="str">
            <v>RS 051</v>
          </cell>
          <cell r="B48">
            <v>51</v>
          </cell>
          <cell r="C48" t="str">
            <v>C</v>
          </cell>
          <cell r="D48" t="str">
            <v>T</v>
          </cell>
          <cell r="E48" t="str">
            <v>Junction S122 - Linthipe River</v>
          </cell>
          <cell r="F48" t="str">
            <v>M05</v>
          </cell>
          <cell r="G48">
            <v>17</v>
          </cell>
          <cell r="H48">
            <v>1.9</v>
          </cell>
          <cell r="I48">
            <v>7</v>
          </cell>
          <cell r="J48" t="str">
            <v>F</v>
          </cell>
          <cell r="K48" t="str">
            <v>SALIMA</v>
          </cell>
        </row>
        <row r="49">
          <cell r="A49" t="str">
            <v>RS 067</v>
          </cell>
          <cell r="B49">
            <v>67</v>
          </cell>
          <cell r="C49" t="str">
            <v>C</v>
          </cell>
          <cell r="D49" t="str">
            <v>T</v>
          </cell>
          <cell r="E49" t="str">
            <v>Linthipe River - Luwadzi River Bridge</v>
          </cell>
          <cell r="F49" t="str">
            <v>M05</v>
          </cell>
          <cell r="G49">
            <v>18</v>
          </cell>
          <cell r="H49">
            <v>20.8</v>
          </cell>
          <cell r="I49">
            <v>7</v>
          </cell>
          <cell r="J49" t="str">
            <v>F</v>
          </cell>
          <cell r="K49" t="str">
            <v>SALIMA</v>
          </cell>
        </row>
        <row r="50">
          <cell r="A50" t="str">
            <v>RS 064</v>
          </cell>
          <cell r="B50">
            <v>64</v>
          </cell>
          <cell r="C50" t="str">
            <v>C</v>
          </cell>
          <cell r="D50" t="str">
            <v>T</v>
          </cell>
          <cell r="E50" t="str">
            <v>Luwadzi River Bridge - Ngodzi River Bridge</v>
          </cell>
          <cell r="F50" t="str">
            <v>M05</v>
          </cell>
          <cell r="G50">
            <v>19</v>
          </cell>
          <cell r="H50">
            <v>15.8</v>
          </cell>
          <cell r="I50">
            <v>7</v>
          </cell>
          <cell r="J50" t="str">
            <v>F</v>
          </cell>
          <cell r="K50" t="str">
            <v>SALIMA</v>
          </cell>
        </row>
        <row r="51">
          <cell r="A51" t="str">
            <v>RS 059</v>
          </cell>
          <cell r="B51">
            <v>59</v>
          </cell>
          <cell r="C51" t="str">
            <v>C</v>
          </cell>
          <cell r="D51" t="str">
            <v>T</v>
          </cell>
          <cell r="E51" t="str">
            <v>Ngodzi River Bridge - Mtakataka</v>
          </cell>
          <cell r="F51" t="str">
            <v>M05</v>
          </cell>
          <cell r="G51">
            <v>20</v>
          </cell>
          <cell r="H51">
            <v>14.3</v>
          </cell>
          <cell r="I51">
            <v>7</v>
          </cell>
          <cell r="J51" t="str">
            <v>F</v>
          </cell>
          <cell r="K51" t="str">
            <v>SALIMA</v>
          </cell>
        </row>
        <row r="52">
          <cell r="A52" t="str">
            <v>RS 063</v>
          </cell>
          <cell r="B52">
            <v>63</v>
          </cell>
          <cell r="C52" t="str">
            <v>C</v>
          </cell>
          <cell r="D52" t="str">
            <v>T</v>
          </cell>
          <cell r="E52" t="str">
            <v>Mtakataka - Golomoti</v>
          </cell>
          <cell r="F52" t="str">
            <v>M05</v>
          </cell>
          <cell r="G52">
            <v>21</v>
          </cell>
          <cell r="H52">
            <v>25.5</v>
          </cell>
          <cell r="I52">
            <v>7</v>
          </cell>
          <cell r="J52" t="str">
            <v>F</v>
          </cell>
          <cell r="K52" t="str">
            <v>DEDZA</v>
          </cell>
        </row>
        <row r="53">
          <cell r="A53" t="str">
            <v>RS 055</v>
          </cell>
          <cell r="B53">
            <v>55</v>
          </cell>
          <cell r="C53" t="str">
            <v>C</v>
          </cell>
          <cell r="D53" t="str">
            <v>T</v>
          </cell>
          <cell r="E53" t="str">
            <v>Golomoti - Kasinje</v>
          </cell>
          <cell r="F53" t="str">
            <v>M05</v>
          </cell>
          <cell r="G53">
            <v>22</v>
          </cell>
          <cell r="H53">
            <v>14.4</v>
          </cell>
          <cell r="I53">
            <v>8</v>
          </cell>
          <cell r="J53" t="str">
            <v>F</v>
          </cell>
          <cell r="K53" t="str">
            <v>NTCHEU</v>
          </cell>
        </row>
        <row r="54">
          <cell r="A54" t="str">
            <v>RS 041</v>
          </cell>
          <cell r="B54">
            <v>41</v>
          </cell>
          <cell r="C54" t="str">
            <v>C</v>
          </cell>
          <cell r="D54" t="str">
            <v>T</v>
          </cell>
          <cell r="E54" t="str">
            <v>Kasinje - Sharpevale</v>
          </cell>
          <cell r="F54" t="str">
            <v>M05</v>
          </cell>
          <cell r="G54">
            <v>23</v>
          </cell>
          <cell r="H54">
            <v>10.5</v>
          </cell>
          <cell r="I54">
            <v>8</v>
          </cell>
          <cell r="J54" t="str">
            <v>F</v>
          </cell>
          <cell r="K54" t="str">
            <v>NTCHEU</v>
          </cell>
        </row>
        <row r="55">
          <cell r="A55" t="str">
            <v>RS 046</v>
          </cell>
          <cell r="B55">
            <v>46</v>
          </cell>
          <cell r="C55" t="str">
            <v>C</v>
          </cell>
          <cell r="D55" t="str">
            <v>T</v>
          </cell>
          <cell r="E55" t="str">
            <v>Sharpevale - Bilila</v>
          </cell>
          <cell r="F55" t="str">
            <v>M05</v>
          </cell>
          <cell r="G55">
            <v>24</v>
          </cell>
          <cell r="H55">
            <v>28.3</v>
          </cell>
          <cell r="I55">
            <v>8</v>
          </cell>
          <cell r="J55" t="str">
            <v>R</v>
          </cell>
          <cell r="K55" t="str">
            <v>NTCHEU</v>
          </cell>
        </row>
        <row r="56">
          <cell r="A56" t="str">
            <v>RS 065</v>
          </cell>
          <cell r="B56">
            <v>65</v>
          </cell>
          <cell r="C56" t="str">
            <v>C</v>
          </cell>
          <cell r="D56" t="str">
            <v>T</v>
          </cell>
          <cell r="E56" t="str">
            <v>Bilila - Linengwe River</v>
          </cell>
          <cell r="F56" t="str">
            <v>M05</v>
          </cell>
          <cell r="G56">
            <v>25</v>
          </cell>
          <cell r="H56">
            <v>5.2</v>
          </cell>
          <cell r="I56">
            <v>8</v>
          </cell>
          <cell r="J56" t="str">
            <v>F</v>
          </cell>
          <cell r="K56" t="str">
            <v>NTCHEU</v>
          </cell>
        </row>
        <row r="57">
          <cell r="A57" t="str">
            <v>RS 056</v>
          </cell>
          <cell r="B57">
            <v>56</v>
          </cell>
          <cell r="C57" t="str">
            <v>C</v>
          </cell>
          <cell r="D57" t="str">
            <v>T</v>
          </cell>
          <cell r="E57" t="str">
            <v>Linengwe River - Balaka Market (junction M1)</v>
          </cell>
          <cell r="F57" t="str">
            <v>M05</v>
          </cell>
          <cell r="G57">
            <v>26</v>
          </cell>
          <cell r="H57">
            <v>7.4</v>
          </cell>
          <cell r="I57">
            <v>8</v>
          </cell>
          <cell r="J57" t="str">
            <v>F</v>
          </cell>
          <cell r="K57" t="str">
            <v>NTCHEU</v>
          </cell>
        </row>
        <row r="58">
          <cell r="A58" t="str">
            <v>RS 116</v>
          </cell>
          <cell r="B58">
            <v>116</v>
          </cell>
          <cell r="C58" t="str">
            <v>S</v>
          </cell>
          <cell r="D58" t="str">
            <v>T</v>
          </cell>
          <cell r="E58" t="str">
            <v>Blantyre - Limbe</v>
          </cell>
          <cell r="F58" t="str">
            <v>M02</v>
          </cell>
          <cell r="G58">
            <v>99</v>
          </cell>
          <cell r="H58">
            <v>7.9</v>
          </cell>
          <cell r="I58">
            <v>9</v>
          </cell>
          <cell r="J58" t="str">
            <v>R</v>
          </cell>
          <cell r="K58" t="str">
            <v>Same as RS 174</v>
          </cell>
          <cell r="L58" t="str">
            <v>Section not used in Study</v>
          </cell>
        </row>
        <row r="59">
          <cell r="A59" t="str">
            <v>RS 174</v>
          </cell>
          <cell r="B59">
            <v>174</v>
          </cell>
          <cell r="C59" t="str">
            <v>S</v>
          </cell>
          <cell r="D59" t="str">
            <v>U</v>
          </cell>
          <cell r="E59" t="str">
            <v>Chipembere Highway (M2, Blantyre - Limbe)</v>
          </cell>
          <cell r="F59" t="str">
            <v>Urban</v>
          </cell>
          <cell r="G59">
            <v>16</v>
          </cell>
          <cell r="H59">
            <v>9</v>
          </cell>
          <cell r="I59" t="str">
            <v>C</v>
          </cell>
          <cell r="J59" t="str">
            <v>R</v>
          </cell>
          <cell r="K59" t="str">
            <v>IN BLANTYRE CITY</v>
          </cell>
        </row>
        <row r="60">
          <cell r="A60" t="str">
            <v>RS 122</v>
          </cell>
          <cell r="B60">
            <v>122</v>
          </cell>
          <cell r="C60" t="str">
            <v>S</v>
          </cell>
          <cell r="D60" t="str">
            <v>T</v>
          </cell>
          <cell r="E60" t="str">
            <v>Nkoloma - Zomba Township Boundary</v>
          </cell>
          <cell r="F60" t="str">
            <v>M03</v>
          </cell>
          <cell r="G60">
            <v>99</v>
          </cell>
          <cell r="H60">
            <v>6.4</v>
          </cell>
          <cell r="I60">
            <v>9</v>
          </cell>
          <cell r="J60" t="str">
            <v>R</v>
          </cell>
          <cell r="K60" t="str">
            <v>Contained within RS 126</v>
          </cell>
          <cell r="L60" t="str">
            <v>Section not used in Study</v>
          </cell>
        </row>
        <row r="61">
          <cell r="A61" t="str">
            <v>RS 126</v>
          </cell>
          <cell r="B61">
            <v>126</v>
          </cell>
          <cell r="C61" t="str">
            <v>S</v>
          </cell>
          <cell r="D61" t="str">
            <v>T</v>
          </cell>
          <cell r="E61" t="str">
            <v>Namadzi River-Zomba South Township Boundary</v>
          </cell>
          <cell r="F61" t="str">
            <v>M03</v>
          </cell>
          <cell r="G61">
            <v>3</v>
          </cell>
          <cell r="H61">
            <v>13.3</v>
          </cell>
          <cell r="I61">
            <v>9</v>
          </cell>
          <cell r="J61" t="str">
            <v>R</v>
          </cell>
          <cell r="K61" t="str">
            <v>ZOMBA</v>
          </cell>
        </row>
        <row r="62">
          <cell r="A62" t="str">
            <v>RS 148</v>
          </cell>
          <cell r="B62">
            <v>148</v>
          </cell>
          <cell r="C62" t="str">
            <v>N</v>
          </cell>
          <cell r="D62" t="str">
            <v>U</v>
          </cell>
          <cell r="E62" t="str">
            <v>Mzuzu Hotel Road</v>
          </cell>
          <cell r="F62" t="str">
            <v>Urban</v>
          </cell>
          <cell r="G62" t="str">
            <v>U</v>
          </cell>
          <cell r="H62">
            <v>2</v>
          </cell>
          <cell r="I62" t="str">
            <v>C</v>
          </cell>
          <cell r="J62" t="str">
            <v>R</v>
          </cell>
          <cell r="K62" t="str">
            <v xml:space="preserve">Split into RS 849 &amp; 850 (bitumen &amp; earth sections) </v>
          </cell>
          <cell r="L62" t="str">
            <v>Section not used in Study</v>
          </cell>
        </row>
        <row r="63">
          <cell r="A63" t="str">
            <v>RS 849</v>
          </cell>
          <cell r="B63" t="str">
            <v>n.a.</v>
          </cell>
          <cell r="C63" t="str">
            <v>N</v>
          </cell>
          <cell r="D63" t="str">
            <v>U</v>
          </cell>
          <cell r="E63" t="str">
            <v>Viphya Drive (Kamuzu Avenue to Mazuzu Hotel)</v>
          </cell>
          <cell r="F63" t="str">
            <v>Urban</v>
          </cell>
          <cell r="G63" t="str">
            <v>U</v>
          </cell>
          <cell r="H63">
            <v>0.5</v>
          </cell>
          <cell r="I63">
            <v>0</v>
          </cell>
          <cell r="J63">
            <v>0</v>
          </cell>
          <cell r="K63" t="str">
            <v>MZUZU CITY</v>
          </cell>
        </row>
        <row r="64">
          <cell r="A64" t="str">
            <v>RS 850</v>
          </cell>
          <cell r="B64" t="str">
            <v>n.a.</v>
          </cell>
          <cell r="C64" t="str">
            <v>N</v>
          </cell>
          <cell r="D64" t="str">
            <v>U</v>
          </cell>
          <cell r="E64" t="str">
            <v>Viphya Drive (Mazuzu Hotel to end)</v>
          </cell>
          <cell r="F64" t="str">
            <v>Urban</v>
          </cell>
          <cell r="G64" t="str">
            <v>U</v>
          </cell>
          <cell r="H64">
            <v>1.5</v>
          </cell>
          <cell r="I64">
            <v>0</v>
          </cell>
          <cell r="J64">
            <v>0</v>
          </cell>
          <cell r="K64" t="str">
            <v>MZUZU CITY</v>
          </cell>
        </row>
        <row r="65">
          <cell r="A65" t="str">
            <v>RS 166</v>
          </cell>
          <cell r="B65">
            <v>166</v>
          </cell>
          <cell r="C65" t="str">
            <v>S</v>
          </cell>
          <cell r="D65" t="str">
            <v>U</v>
          </cell>
          <cell r="E65" t="str">
            <v>Zingwagwa Road (Chikwawa Road - Kapeni Road)</v>
          </cell>
          <cell r="F65" t="str">
            <v>Urban</v>
          </cell>
          <cell r="G65">
            <v>12</v>
          </cell>
          <cell r="H65">
            <v>7.7</v>
          </cell>
          <cell r="I65" t="str">
            <v>C</v>
          </cell>
          <cell r="J65" t="str">
            <v>R</v>
          </cell>
          <cell r="K65" t="str">
            <v>Name &amp; length modified by City Council</v>
          </cell>
          <cell r="L65" t="str">
            <v>See next line for change</v>
          </cell>
        </row>
        <row r="66">
          <cell r="A66" t="str">
            <v>RS 166</v>
          </cell>
          <cell r="B66">
            <v>166</v>
          </cell>
          <cell r="C66" t="str">
            <v>S</v>
          </cell>
          <cell r="D66" t="str">
            <v>U</v>
          </cell>
          <cell r="E66" t="str">
            <v>Kudya - Zingwagwa - Somba</v>
          </cell>
          <cell r="F66" t="str">
            <v>Urban</v>
          </cell>
          <cell r="G66">
            <v>12</v>
          </cell>
          <cell r="H66">
            <v>7.7</v>
          </cell>
          <cell r="I66" t="str">
            <v>C</v>
          </cell>
          <cell r="J66" t="str">
            <v>R</v>
          </cell>
          <cell r="K66" t="str">
            <v>IN BLANTYRE CITY</v>
          </cell>
          <cell r="L66" t="str">
            <v>New section details</v>
          </cell>
        </row>
        <row r="67">
          <cell r="A67" t="str">
            <v>RS 170</v>
          </cell>
          <cell r="B67">
            <v>170</v>
          </cell>
          <cell r="C67" t="str">
            <v>S</v>
          </cell>
          <cell r="D67" t="str">
            <v>U</v>
          </cell>
          <cell r="E67" t="str">
            <v>Zomba - Chikanda</v>
          </cell>
          <cell r="F67" t="str">
            <v>Urban</v>
          </cell>
          <cell r="G67">
            <v>99</v>
          </cell>
          <cell r="H67">
            <v>2</v>
          </cell>
          <cell r="I67" t="str">
            <v>C</v>
          </cell>
          <cell r="J67" t="str">
            <v>R</v>
          </cell>
          <cell r="K67" t="str">
            <v>Split into RS 841 &amp; 842 (bitumen &amp; earth sections)</v>
          </cell>
          <cell r="L67" t="str">
            <v>Section not used in Study</v>
          </cell>
        </row>
        <row r="68">
          <cell r="A68" t="str">
            <v>RS 841</v>
          </cell>
          <cell r="B68">
            <v>170</v>
          </cell>
          <cell r="C68" t="str">
            <v>S</v>
          </cell>
          <cell r="D68" t="str">
            <v>U</v>
          </cell>
          <cell r="E68" t="str">
            <v>Zomba - Chikanda (M1 to end bitumen)</v>
          </cell>
          <cell r="F68" t="str">
            <v>Urban</v>
          </cell>
          <cell r="G68">
            <v>18</v>
          </cell>
          <cell r="H68">
            <v>0.9</v>
          </cell>
          <cell r="I68" t="str">
            <v>C</v>
          </cell>
          <cell r="J68" t="str">
            <v>R</v>
          </cell>
          <cell r="K68" t="str">
            <v>ZOMBA CITY</v>
          </cell>
        </row>
        <row r="69">
          <cell r="A69" t="str">
            <v>RS 842</v>
          </cell>
          <cell r="B69">
            <v>170</v>
          </cell>
          <cell r="C69" t="str">
            <v>S</v>
          </cell>
          <cell r="D69" t="str">
            <v>U</v>
          </cell>
          <cell r="E69" t="str">
            <v>Zomba - Chikanda (end bitumen to end road)</v>
          </cell>
          <cell r="F69" t="str">
            <v>Urban</v>
          </cell>
          <cell r="G69">
            <v>18</v>
          </cell>
          <cell r="H69">
            <v>2.6</v>
          </cell>
          <cell r="I69" t="str">
            <v>C</v>
          </cell>
          <cell r="J69" t="str">
            <v>R</v>
          </cell>
          <cell r="K69" t="str">
            <v>ZOMBA CITY</v>
          </cell>
        </row>
        <row r="70">
          <cell r="A70" t="str">
            <v>RS 172</v>
          </cell>
          <cell r="B70">
            <v>172</v>
          </cell>
          <cell r="C70" t="str">
            <v>S</v>
          </cell>
          <cell r="D70" t="str">
            <v>U</v>
          </cell>
          <cell r="E70" t="str">
            <v>Chancellor College Road</v>
          </cell>
          <cell r="F70" t="str">
            <v>Urban</v>
          </cell>
          <cell r="G70">
            <v>99</v>
          </cell>
          <cell r="H70">
            <v>4.8</v>
          </cell>
          <cell r="I70" t="str">
            <v>C</v>
          </cell>
          <cell r="J70" t="str">
            <v>R</v>
          </cell>
          <cell r="K70" t="str">
            <v>Split into RS 843 &amp; 844 (bitumen &amp; earth sections)</v>
          </cell>
          <cell r="L70" t="str">
            <v>Section not used in Study</v>
          </cell>
        </row>
        <row r="71">
          <cell r="A71" t="str">
            <v>RS 843</v>
          </cell>
          <cell r="B71">
            <v>172</v>
          </cell>
          <cell r="C71" t="str">
            <v>S</v>
          </cell>
          <cell r="D71" t="str">
            <v>U</v>
          </cell>
          <cell r="E71" t="str">
            <v>Chancellor College Road (M1 to College - end bitumen)</v>
          </cell>
          <cell r="F71" t="str">
            <v>Urban</v>
          </cell>
          <cell r="G71">
            <v>20</v>
          </cell>
          <cell r="H71">
            <v>2.6</v>
          </cell>
          <cell r="I71" t="str">
            <v>C</v>
          </cell>
          <cell r="J71" t="str">
            <v>R</v>
          </cell>
          <cell r="K71" t="str">
            <v>ZOMBA CITY</v>
          </cell>
        </row>
        <row r="72">
          <cell r="A72" t="str">
            <v>RS 844</v>
          </cell>
          <cell r="B72">
            <v>172</v>
          </cell>
          <cell r="C72" t="str">
            <v>S</v>
          </cell>
          <cell r="D72" t="str">
            <v>U</v>
          </cell>
          <cell r="E72" t="str">
            <v>Chancellor College Road (end bitumen to end road)</v>
          </cell>
          <cell r="F72" t="str">
            <v>Urban</v>
          </cell>
          <cell r="G72">
            <v>20</v>
          </cell>
          <cell r="H72">
            <v>2.2000000000000002</v>
          </cell>
          <cell r="I72" t="str">
            <v>C</v>
          </cell>
          <cell r="J72" t="str">
            <v>R</v>
          </cell>
          <cell r="K72" t="str">
            <v>ZOMBA CITY</v>
          </cell>
        </row>
        <row r="73">
          <cell r="A73" t="str">
            <v>RS 175</v>
          </cell>
          <cell r="B73">
            <v>175</v>
          </cell>
          <cell r="C73" t="str">
            <v>S</v>
          </cell>
          <cell r="D73" t="str">
            <v>T</v>
          </cell>
          <cell r="E73" t="str">
            <v>Chileka Via Chirimba</v>
          </cell>
          <cell r="F73" t="str">
            <v>S137</v>
          </cell>
          <cell r="G73">
            <v>99</v>
          </cell>
          <cell r="H73">
            <v>18.7</v>
          </cell>
          <cell r="I73">
            <v>9</v>
          </cell>
          <cell r="J73" t="str">
            <v>F</v>
          </cell>
          <cell r="K73" t="str">
            <v>Contains RS 382 &amp; 838</v>
          </cell>
          <cell r="L73" t="str">
            <v>Section not used in Study</v>
          </cell>
        </row>
        <row r="74">
          <cell r="A74" t="str">
            <v>RS 382</v>
          </cell>
          <cell r="B74">
            <v>204</v>
          </cell>
          <cell r="C74" t="str">
            <v>S</v>
          </cell>
          <cell r="D74" t="str">
            <v>T</v>
          </cell>
          <cell r="E74" t="str">
            <v>Chileka Airport - Chirimba (junction M1)</v>
          </cell>
          <cell r="F74" t="str">
            <v>S137</v>
          </cell>
          <cell r="G74">
            <v>6</v>
          </cell>
          <cell r="H74">
            <v>8.3000000000000007</v>
          </cell>
          <cell r="I74">
            <v>9</v>
          </cell>
          <cell r="J74" t="str">
            <v>H</v>
          </cell>
          <cell r="K74" t="str">
            <v>BLANTYRE</v>
          </cell>
        </row>
        <row r="75">
          <cell r="A75" t="str">
            <v>RS 838</v>
          </cell>
          <cell r="B75" t="str">
            <v>n.a.</v>
          </cell>
          <cell r="C75" t="str">
            <v>S</v>
          </cell>
          <cell r="D75" t="str">
            <v>U</v>
          </cell>
          <cell r="E75" t="str">
            <v>Clock Tower - junction M1 (via road S137)</v>
          </cell>
          <cell r="F75" t="str">
            <v>Urban</v>
          </cell>
          <cell r="G75">
            <v>17</v>
          </cell>
          <cell r="H75">
            <v>10.4</v>
          </cell>
          <cell r="I75">
            <v>9</v>
          </cell>
          <cell r="J75" t="str">
            <v>R</v>
          </cell>
          <cell r="K75" t="str">
            <v>BLANTYRE CITY</v>
          </cell>
          <cell r="L75" t="str">
            <v>New section part original RS 175</v>
          </cell>
        </row>
        <row r="76">
          <cell r="A76" t="str">
            <v>RS 177</v>
          </cell>
          <cell r="B76">
            <v>177</v>
          </cell>
          <cell r="C76" t="str">
            <v>S</v>
          </cell>
          <cell r="D76" t="str">
            <v>U</v>
          </cell>
          <cell r="E76" t="str">
            <v>Air Wing Road</v>
          </cell>
          <cell r="F76" t="str">
            <v>Urban</v>
          </cell>
          <cell r="G76">
            <v>99</v>
          </cell>
          <cell r="H76">
            <v>8.6999999999999993</v>
          </cell>
          <cell r="I76" t="str">
            <v>C</v>
          </cell>
          <cell r="J76" t="str">
            <v>R</v>
          </cell>
          <cell r="K76" t="str">
            <v>Same as RS 393</v>
          </cell>
          <cell r="L76" t="str">
            <v>Section not used in Study</v>
          </cell>
        </row>
        <row r="77">
          <cell r="A77" t="str">
            <v>RS 393</v>
          </cell>
          <cell r="B77">
            <v>215</v>
          </cell>
          <cell r="C77" t="str">
            <v>S</v>
          </cell>
          <cell r="D77" t="str">
            <v>T</v>
          </cell>
          <cell r="E77" t="str">
            <v>M3 junction - Ndege (Air Wing)</v>
          </cell>
          <cell r="F77" t="str">
            <v>S143</v>
          </cell>
          <cell r="G77">
            <v>1</v>
          </cell>
          <cell r="H77">
            <v>3.9</v>
          </cell>
          <cell r="I77">
            <v>9</v>
          </cell>
          <cell r="J77" t="str">
            <v>F</v>
          </cell>
          <cell r="K77" t="str">
            <v>ZOMBA</v>
          </cell>
        </row>
        <row r="78">
          <cell r="A78" t="str">
            <v>RS 178</v>
          </cell>
          <cell r="B78">
            <v>178</v>
          </cell>
          <cell r="C78" t="str">
            <v>S</v>
          </cell>
          <cell r="D78" t="str">
            <v>U</v>
          </cell>
          <cell r="E78" t="str">
            <v>Balaka Loop</v>
          </cell>
          <cell r="F78" t="str">
            <v>Urban</v>
          </cell>
          <cell r="G78">
            <v>99</v>
          </cell>
          <cell r="H78">
            <v>1.5</v>
          </cell>
          <cell r="I78">
            <v>8</v>
          </cell>
          <cell r="J78" t="str">
            <v>-</v>
          </cell>
          <cell r="K78" t="str">
            <v>Same as RS 139</v>
          </cell>
          <cell r="L78" t="str">
            <v>Section not used in Study</v>
          </cell>
        </row>
        <row r="79">
          <cell r="A79" t="str">
            <v>RS 139</v>
          </cell>
          <cell r="B79">
            <v>139</v>
          </cell>
          <cell r="C79" t="str">
            <v>S</v>
          </cell>
          <cell r="D79" t="str">
            <v>T</v>
          </cell>
          <cell r="E79" t="str">
            <v xml:space="preserve">Balaka Loop </v>
          </cell>
          <cell r="F79" t="str">
            <v>Urban</v>
          </cell>
          <cell r="G79">
            <v>31</v>
          </cell>
          <cell r="H79">
            <v>1.5</v>
          </cell>
          <cell r="I79">
            <v>8</v>
          </cell>
          <cell r="J79" t="str">
            <v>F</v>
          </cell>
          <cell r="K79" t="str">
            <v>BALAKA TOWN</v>
          </cell>
        </row>
        <row r="80">
          <cell r="A80" t="str">
            <v>RS 179</v>
          </cell>
          <cell r="B80">
            <v>1</v>
          </cell>
          <cell r="C80" t="str">
            <v>N</v>
          </cell>
          <cell r="D80" t="str">
            <v>T</v>
          </cell>
          <cell r="E80" t="str">
            <v>Mkoma - Chelinda T/off</v>
          </cell>
          <cell r="F80" t="str">
            <v>M09</v>
          </cell>
          <cell r="G80" t="str">
            <v>T</v>
          </cell>
          <cell r="H80">
            <v>211.3</v>
          </cell>
          <cell r="I80">
            <v>2</v>
          </cell>
          <cell r="J80" t="str">
            <v>H</v>
          </cell>
          <cell r="K80" t="str">
            <v>Split into RS 847 &amp; 848 for link separation</v>
          </cell>
          <cell r="L80" t="str">
            <v>Section not used in Study</v>
          </cell>
        </row>
        <row r="81">
          <cell r="A81" t="str">
            <v>RS 847</v>
          </cell>
          <cell r="B81" t="str">
            <v>n.a.</v>
          </cell>
          <cell r="C81" t="str">
            <v>N</v>
          </cell>
          <cell r="D81" t="str">
            <v>T</v>
          </cell>
          <cell r="E81" t="str">
            <v>Mkoma (Tanzania border) - Chitipa</v>
          </cell>
          <cell r="F81" t="str">
            <v>M09</v>
          </cell>
          <cell r="G81">
            <v>1</v>
          </cell>
          <cell r="H81">
            <v>44.5</v>
          </cell>
          <cell r="I81">
            <v>1</v>
          </cell>
          <cell r="J81" t="str">
            <v>R</v>
          </cell>
          <cell r="K81" t="str">
            <v>CHITIPA</v>
          </cell>
          <cell r="L81" t="str">
            <v>New section part of original RS 179</v>
          </cell>
        </row>
        <row r="82">
          <cell r="A82" t="str">
            <v>RS 848</v>
          </cell>
          <cell r="B82" t="str">
            <v>n.a.</v>
          </cell>
          <cell r="C82" t="str">
            <v>N</v>
          </cell>
          <cell r="D82" t="str">
            <v>T</v>
          </cell>
          <cell r="E82" t="str">
            <v>Chitipa - Chelinda T/off</v>
          </cell>
          <cell r="F82" t="str">
            <v>M09</v>
          </cell>
          <cell r="G82">
            <v>2</v>
          </cell>
          <cell r="H82">
            <v>166.8</v>
          </cell>
          <cell r="I82">
            <v>1</v>
          </cell>
          <cell r="J82" t="str">
            <v>R</v>
          </cell>
          <cell r="K82" t="str">
            <v>CHITIPA</v>
          </cell>
          <cell r="L82" t="str">
            <v>New section part of original RS 179</v>
          </cell>
        </row>
        <row r="83">
          <cell r="A83" t="str">
            <v>RS 217</v>
          </cell>
          <cell r="B83">
            <v>39</v>
          </cell>
          <cell r="C83" t="str">
            <v>C</v>
          </cell>
          <cell r="D83" t="str">
            <v>T</v>
          </cell>
          <cell r="E83" t="str">
            <v>Railroad Bridge - Kanyenyeva</v>
          </cell>
          <cell r="F83" t="str">
            <v>M14</v>
          </cell>
          <cell r="G83" t="str">
            <v>T</v>
          </cell>
          <cell r="H83">
            <v>12</v>
          </cell>
          <cell r="I83">
            <v>6</v>
          </cell>
          <cell r="J83" t="str">
            <v>R</v>
          </cell>
          <cell r="K83" t="str">
            <v>Contained within RS 216</v>
          </cell>
          <cell r="L83" t="str">
            <v>Section not used in Study</v>
          </cell>
        </row>
        <row r="84">
          <cell r="A84" t="str">
            <v>RS 216</v>
          </cell>
          <cell r="B84">
            <v>38</v>
          </cell>
          <cell r="C84" t="str">
            <v>C</v>
          </cell>
          <cell r="D84" t="str">
            <v>T</v>
          </cell>
          <cell r="E84" t="str">
            <v>Kachinchezo - Kanyenyeva</v>
          </cell>
          <cell r="F84" t="str">
            <v>M14</v>
          </cell>
          <cell r="G84">
            <v>4</v>
          </cell>
          <cell r="H84">
            <v>10.8</v>
          </cell>
          <cell r="I84">
            <v>6</v>
          </cell>
          <cell r="J84" t="str">
            <v>R</v>
          </cell>
          <cell r="K84" t="str">
            <v>DOWA</v>
          </cell>
          <cell r="L84" t="str">
            <v>Changed designation from M16 to M14</v>
          </cell>
        </row>
        <row r="85">
          <cell r="A85" t="str">
            <v>RS 225</v>
          </cell>
          <cell r="B85">
            <v>47</v>
          </cell>
          <cell r="C85" t="str">
            <v>C</v>
          </cell>
          <cell r="D85" t="str">
            <v>T</v>
          </cell>
          <cell r="E85" t="str">
            <v>Msulira - Nkhotakota</v>
          </cell>
          <cell r="F85" t="str">
            <v>M18</v>
          </cell>
          <cell r="G85">
            <v>99</v>
          </cell>
          <cell r="H85">
            <v>80</v>
          </cell>
          <cell r="I85" t="str">
            <v>-</v>
          </cell>
          <cell r="J85" t="str">
            <v>-</v>
          </cell>
          <cell r="K85" t="str">
            <v>Contains RS 49,224,222,223,837,259</v>
          </cell>
          <cell r="L85" t="str">
            <v>Section not used in Study</v>
          </cell>
        </row>
        <row r="86">
          <cell r="A86" t="str">
            <v>RS 049</v>
          </cell>
          <cell r="B86">
            <v>49</v>
          </cell>
          <cell r="C86" t="str">
            <v>C</v>
          </cell>
          <cell r="D86" t="str">
            <v>T</v>
          </cell>
          <cell r="E86" t="str">
            <v>Nkhota-kota - Malenga</v>
          </cell>
          <cell r="F86" t="str">
            <v>M18</v>
          </cell>
          <cell r="G86">
            <v>1</v>
          </cell>
          <cell r="H86">
            <v>5.6</v>
          </cell>
          <cell r="I86">
            <v>5</v>
          </cell>
          <cell r="J86" t="str">
            <v>F</v>
          </cell>
          <cell r="K86" t="str">
            <v>NKHOTA KOTA</v>
          </cell>
          <cell r="L86" t="str">
            <v>Changed designation from M5 to M18</v>
          </cell>
        </row>
        <row r="87">
          <cell r="A87" t="str">
            <v>RS 224</v>
          </cell>
          <cell r="B87">
            <v>46</v>
          </cell>
          <cell r="C87" t="str">
            <v>C</v>
          </cell>
          <cell r="D87" t="str">
            <v>T</v>
          </cell>
          <cell r="E87" t="str">
            <v>Malenga - Nkhotakota Game Reserve</v>
          </cell>
          <cell r="F87" t="str">
            <v>M18</v>
          </cell>
          <cell r="G87">
            <v>2</v>
          </cell>
          <cell r="H87">
            <v>16.100000000000001</v>
          </cell>
          <cell r="I87">
            <v>5</v>
          </cell>
          <cell r="J87" t="str">
            <v>F</v>
          </cell>
          <cell r="K87" t="str">
            <v>NKHOTA KOTA</v>
          </cell>
        </row>
        <row r="88">
          <cell r="A88" t="str">
            <v>RS 222</v>
          </cell>
          <cell r="B88">
            <v>44</v>
          </cell>
          <cell r="C88" t="str">
            <v>C</v>
          </cell>
          <cell r="D88" t="str">
            <v>T</v>
          </cell>
          <cell r="E88" t="str">
            <v>Nkhotakota Game Reserve - Mbobo</v>
          </cell>
          <cell r="F88" t="str">
            <v>M18</v>
          </cell>
          <cell r="G88">
            <v>3</v>
          </cell>
          <cell r="H88">
            <v>32.6</v>
          </cell>
          <cell r="I88">
            <v>5</v>
          </cell>
          <cell r="J88" t="str">
            <v>R</v>
          </cell>
          <cell r="K88" t="str">
            <v>NKHOTA KOTA &amp; NTCHISI</v>
          </cell>
        </row>
        <row r="89">
          <cell r="A89" t="str">
            <v>RS 223</v>
          </cell>
          <cell r="B89">
            <v>45</v>
          </cell>
          <cell r="C89" t="str">
            <v>C</v>
          </cell>
          <cell r="D89" t="str">
            <v>T</v>
          </cell>
          <cell r="E89" t="str">
            <v>Mbobo - Malomo T.C.</v>
          </cell>
          <cell r="F89" t="str">
            <v>M18</v>
          </cell>
          <cell r="G89">
            <v>4</v>
          </cell>
          <cell r="H89">
            <v>18.100000000000001</v>
          </cell>
          <cell r="I89">
            <v>5</v>
          </cell>
          <cell r="J89" t="str">
            <v>R</v>
          </cell>
          <cell r="K89" t="str">
            <v>NTCHISI</v>
          </cell>
        </row>
        <row r="90">
          <cell r="A90" t="str">
            <v>RS 837</v>
          </cell>
          <cell r="B90" t="str">
            <v>n.a.</v>
          </cell>
          <cell r="C90" t="str">
            <v>C</v>
          </cell>
          <cell r="D90" t="str">
            <v>T</v>
          </cell>
          <cell r="E90" t="str">
            <v>Malomo T.C. - Chima</v>
          </cell>
          <cell r="F90" t="str">
            <v>M18</v>
          </cell>
          <cell r="G90">
            <v>5</v>
          </cell>
          <cell r="H90">
            <v>14.4</v>
          </cell>
          <cell r="I90">
            <v>6</v>
          </cell>
          <cell r="J90" t="str">
            <v>R</v>
          </cell>
          <cell r="K90" t="str">
            <v>LILONGWE</v>
          </cell>
          <cell r="L90" t="str">
            <v>New section part of RS 225</v>
          </cell>
        </row>
        <row r="91">
          <cell r="A91" t="str">
            <v>RS 259</v>
          </cell>
          <cell r="B91">
            <v>81</v>
          </cell>
          <cell r="C91" t="str">
            <v>C</v>
          </cell>
          <cell r="D91" t="str">
            <v>T</v>
          </cell>
          <cell r="E91" t="str">
            <v>Chima - Chilowamatambe</v>
          </cell>
          <cell r="F91" t="str">
            <v>M18</v>
          </cell>
          <cell r="G91">
            <v>6</v>
          </cell>
          <cell r="H91">
            <v>14.9</v>
          </cell>
          <cell r="I91">
            <v>5</v>
          </cell>
          <cell r="J91" t="str">
            <v>F</v>
          </cell>
          <cell r="K91" t="str">
            <v>KASUNGU</v>
          </cell>
          <cell r="L91" t="str">
            <v>Changed designation from S120 to M18. Now by-passed.</v>
          </cell>
        </row>
        <row r="92">
          <cell r="A92" t="str">
            <v>RS 228</v>
          </cell>
          <cell r="B92">
            <v>50</v>
          </cell>
          <cell r="C92" t="str">
            <v>C</v>
          </cell>
          <cell r="D92" t="str">
            <v>T</v>
          </cell>
          <cell r="E92" t="str">
            <v>Msokera - Lisitu River</v>
          </cell>
          <cell r="F92" t="str">
            <v>S114</v>
          </cell>
          <cell r="G92">
            <v>99</v>
          </cell>
          <cell r="H92">
            <v>32.5</v>
          </cell>
          <cell r="I92">
            <v>5</v>
          </cell>
          <cell r="J92" t="str">
            <v>F</v>
          </cell>
          <cell r="K92" t="str">
            <v>Contained within RS 229</v>
          </cell>
          <cell r="L92" t="str">
            <v>Section not used in Study</v>
          </cell>
        </row>
        <row r="93">
          <cell r="A93" t="str">
            <v>RS 229</v>
          </cell>
          <cell r="B93">
            <v>51</v>
          </cell>
          <cell r="C93" t="str">
            <v>C</v>
          </cell>
          <cell r="D93" t="str">
            <v>T</v>
          </cell>
          <cell r="E93" t="str">
            <v>Kasungu - Lifupa (Kasungu National Park)</v>
          </cell>
          <cell r="F93" t="str">
            <v>S114</v>
          </cell>
          <cell r="G93">
            <v>1</v>
          </cell>
          <cell r="H93">
            <v>47</v>
          </cell>
          <cell r="I93">
            <v>5</v>
          </cell>
          <cell r="J93" t="str">
            <v>F</v>
          </cell>
          <cell r="K93" t="str">
            <v>KASUNGU</v>
          </cell>
        </row>
        <row r="94">
          <cell r="A94" t="str">
            <v>RS 230</v>
          </cell>
          <cell r="B94">
            <v>52</v>
          </cell>
          <cell r="C94" t="str">
            <v>C</v>
          </cell>
          <cell r="D94" t="str">
            <v>T</v>
          </cell>
          <cell r="E94" t="str">
            <v>Dangaliro - Nambuma River</v>
          </cell>
          <cell r="F94" t="str">
            <v>S115</v>
          </cell>
          <cell r="G94">
            <v>99</v>
          </cell>
          <cell r="H94">
            <v>9.8000000000000007</v>
          </cell>
          <cell r="I94">
            <v>6</v>
          </cell>
          <cell r="J94" t="str">
            <v>F</v>
          </cell>
          <cell r="K94" t="str">
            <v>Contained in RS 232 &amp; 231</v>
          </cell>
          <cell r="L94" t="str">
            <v>Section not used in Study</v>
          </cell>
        </row>
        <row r="95">
          <cell r="A95" t="str">
            <v>RS 232</v>
          </cell>
          <cell r="B95">
            <v>54</v>
          </cell>
          <cell r="C95" t="str">
            <v>C</v>
          </cell>
          <cell r="D95" t="str">
            <v>T</v>
          </cell>
          <cell r="E95" t="str">
            <v>Dangaliro - Mkulumimba</v>
          </cell>
          <cell r="F95" t="str">
            <v>S115</v>
          </cell>
          <cell r="G95">
            <v>3</v>
          </cell>
          <cell r="H95">
            <v>15.4</v>
          </cell>
          <cell r="I95">
            <v>6</v>
          </cell>
          <cell r="J95" t="str">
            <v>F</v>
          </cell>
          <cell r="K95" t="str">
            <v>DOWA</v>
          </cell>
        </row>
        <row r="96">
          <cell r="A96" t="str">
            <v>RS 231</v>
          </cell>
          <cell r="B96">
            <v>53</v>
          </cell>
          <cell r="C96" t="str">
            <v>C</v>
          </cell>
          <cell r="D96" t="str">
            <v>T</v>
          </cell>
          <cell r="E96" t="str">
            <v>Mkulumimba - Bua River Bridge</v>
          </cell>
          <cell r="F96" t="str">
            <v>S115</v>
          </cell>
          <cell r="G96">
            <v>4</v>
          </cell>
          <cell r="H96">
            <v>13</v>
          </cell>
          <cell r="I96">
            <v>6</v>
          </cell>
          <cell r="J96" t="str">
            <v>F</v>
          </cell>
          <cell r="K96" t="str">
            <v>DOWA &amp; LILONGWE</v>
          </cell>
        </row>
        <row r="97">
          <cell r="A97" t="str">
            <v>RS 263</v>
          </cell>
          <cell r="B97">
            <v>85</v>
          </cell>
          <cell r="C97" t="str">
            <v>C</v>
          </cell>
          <cell r="D97" t="str">
            <v>T</v>
          </cell>
          <cell r="E97" t="str">
            <v>Kamphata - Nkhoma</v>
          </cell>
          <cell r="F97" t="str">
            <v>S121</v>
          </cell>
          <cell r="G97">
            <v>99</v>
          </cell>
          <cell r="H97">
            <v>16</v>
          </cell>
          <cell r="I97">
            <v>6</v>
          </cell>
          <cell r="J97" t="str">
            <v>F</v>
          </cell>
          <cell r="K97" t="str">
            <v>Contains RS 273 &amp; 265 (Part of T373)</v>
          </cell>
          <cell r="L97" t="str">
            <v>Section not used in Study</v>
          </cell>
        </row>
        <row r="98">
          <cell r="A98" t="str">
            <v>RS 273</v>
          </cell>
          <cell r="B98">
            <v>95</v>
          </cell>
          <cell r="C98" t="str">
            <v>C</v>
          </cell>
          <cell r="D98" t="str">
            <v>T</v>
          </cell>
          <cell r="E98" t="str">
            <v>Chamadenga - Kamphata</v>
          </cell>
          <cell r="F98" t="str">
            <v>S121</v>
          </cell>
          <cell r="G98">
            <v>8</v>
          </cell>
          <cell r="H98">
            <v>9.1</v>
          </cell>
          <cell r="I98">
            <v>6</v>
          </cell>
          <cell r="J98" t="str">
            <v>F</v>
          </cell>
          <cell r="K98" t="str">
            <v>LILONGWE</v>
          </cell>
        </row>
        <row r="99">
          <cell r="A99" t="str">
            <v>RS 265</v>
          </cell>
          <cell r="B99">
            <v>87</v>
          </cell>
          <cell r="C99" t="str">
            <v>C</v>
          </cell>
          <cell r="D99" t="str">
            <v>F</v>
          </cell>
          <cell r="E99" t="str">
            <v>Chamadenga - Katete River</v>
          </cell>
          <cell r="F99" t="str">
            <v>T373</v>
          </cell>
          <cell r="G99">
            <v>1</v>
          </cell>
          <cell r="H99">
            <v>6.3</v>
          </cell>
          <cell r="I99">
            <v>6</v>
          </cell>
          <cell r="J99" t="str">
            <v>F</v>
          </cell>
          <cell r="K99" t="str">
            <v>LILONGWE</v>
          </cell>
          <cell r="L99" t="str">
            <v>Changed designation from S121 to T373</v>
          </cell>
        </row>
        <row r="100">
          <cell r="A100" t="str">
            <v>RS 244</v>
          </cell>
          <cell r="B100">
            <v>66</v>
          </cell>
          <cell r="C100" t="str">
            <v>C</v>
          </cell>
          <cell r="D100" t="str">
            <v>T</v>
          </cell>
          <cell r="E100" t="str">
            <v>Santhe T.C. - Bua River</v>
          </cell>
          <cell r="F100" t="str">
            <v>S117</v>
          </cell>
          <cell r="G100">
            <v>2</v>
          </cell>
          <cell r="H100">
            <v>6.5</v>
          </cell>
          <cell r="I100" t="str">
            <v>F</v>
          </cell>
          <cell r="J100" t="str">
            <v>KASUNGU</v>
          </cell>
          <cell r="K100" t="str">
            <v>Contained within  RS 246</v>
          </cell>
          <cell r="L100" t="str">
            <v>Section not used in Study</v>
          </cell>
        </row>
        <row r="101">
          <cell r="A101" t="str">
            <v>RS 246</v>
          </cell>
          <cell r="B101">
            <v>68</v>
          </cell>
          <cell r="C101" t="str">
            <v>C</v>
          </cell>
          <cell r="D101" t="str">
            <v>T</v>
          </cell>
          <cell r="E101" t="str">
            <v>Bua River - Chilobwe - Mbabzi</v>
          </cell>
          <cell r="F101" t="str">
            <v>S117</v>
          </cell>
          <cell r="G101">
            <v>3</v>
          </cell>
          <cell r="H101">
            <v>93</v>
          </cell>
          <cell r="I101" t="str">
            <v>F</v>
          </cell>
          <cell r="J101" t="str">
            <v>LL &amp; MC &amp; KU</v>
          </cell>
          <cell r="K101" t="str">
            <v>LILONGWE/MCHINJI/KASUNGU</v>
          </cell>
        </row>
        <row r="102">
          <cell r="A102" t="str">
            <v>RS 287</v>
          </cell>
          <cell r="B102">
            <v>109</v>
          </cell>
          <cell r="C102" t="str">
            <v>C</v>
          </cell>
          <cell r="D102" t="str">
            <v>T</v>
          </cell>
          <cell r="E102" t="str">
            <v>Sitima - Diamphwe River</v>
          </cell>
          <cell r="F102" t="str">
            <v>S124</v>
          </cell>
          <cell r="G102">
            <v>99</v>
          </cell>
          <cell r="H102">
            <v>6.1</v>
          </cell>
          <cell r="I102">
            <v>6</v>
          </cell>
          <cell r="J102" t="str">
            <v>F</v>
          </cell>
          <cell r="K102" t="str">
            <v>Contains RS 661,284,286,288</v>
          </cell>
          <cell r="L102" t="str">
            <v>Section not used in Study</v>
          </cell>
        </row>
        <row r="103">
          <cell r="A103" t="str">
            <v>RS 661</v>
          </cell>
          <cell r="B103">
            <v>483</v>
          </cell>
          <cell r="C103" t="str">
            <v>C</v>
          </cell>
          <cell r="D103" t="str">
            <v>T</v>
          </cell>
          <cell r="E103" t="str">
            <v>Sitima - Kambalanje</v>
          </cell>
          <cell r="F103" t="str">
            <v>S124</v>
          </cell>
          <cell r="G103">
            <v>8</v>
          </cell>
          <cell r="H103">
            <v>1.9</v>
          </cell>
          <cell r="I103">
            <v>6</v>
          </cell>
          <cell r="J103" t="str">
            <v>F</v>
          </cell>
          <cell r="K103" t="str">
            <v>LILONGWE</v>
          </cell>
          <cell r="L103" t="str">
            <v>Changed designation from D198 to S124</v>
          </cell>
        </row>
        <row r="104">
          <cell r="A104" t="str">
            <v>RS 284</v>
          </cell>
          <cell r="B104">
            <v>106</v>
          </cell>
          <cell r="C104" t="str">
            <v>C</v>
          </cell>
          <cell r="D104" t="str">
            <v>T</v>
          </cell>
          <cell r="E104" t="str">
            <v>Kambalanje - Chisendera</v>
          </cell>
          <cell r="F104" t="str">
            <v>S124</v>
          </cell>
          <cell r="G104">
            <v>9</v>
          </cell>
          <cell r="H104">
            <v>7.5</v>
          </cell>
          <cell r="I104">
            <v>6</v>
          </cell>
          <cell r="J104" t="str">
            <v>F</v>
          </cell>
          <cell r="K104" t="str">
            <v>LILONGWE</v>
          </cell>
        </row>
        <row r="105">
          <cell r="A105" t="str">
            <v>RS 286</v>
          </cell>
          <cell r="B105">
            <v>108</v>
          </cell>
          <cell r="C105" t="str">
            <v>C</v>
          </cell>
          <cell r="D105" t="str">
            <v>T</v>
          </cell>
          <cell r="E105" t="str">
            <v>Chisendera - Mlozesi</v>
          </cell>
          <cell r="F105" t="str">
            <v>S124</v>
          </cell>
          <cell r="G105">
            <v>10</v>
          </cell>
          <cell r="H105">
            <v>4.9000000000000004</v>
          </cell>
          <cell r="I105">
            <v>6</v>
          </cell>
          <cell r="J105" t="str">
            <v>F</v>
          </cell>
          <cell r="K105" t="str">
            <v>LILONGWE</v>
          </cell>
        </row>
        <row r="106">
          <cell r="A106" t="str">
            <v>RS 288</v>
          </cell>
          <cell r="B106">
            <v>110</v>
          </cell>
          <cell r="C106" t="str">
            <v>C</v>
          </cell>
          <cell r="D106" t="str">
            <v>T</v>
          </cell>
          <cell r="E106" t="str">
            <v>Mlozesi - Diamphwe River</v>
          </cell>
          <cell r="F106" t="str">
            <v>S124</v>
          </cell>
          <cell r="G106">
            <v>11</v>
          </cell>
          <cell r="H106">
            <v>4.5</v>
          </cell>
          <cell r="I106">
            <v>6</v>
          </cell>
          <cell r="J106" t="str">
            <v>F</v>
          </cell>
          <cell r="K106" t="str">
            <v>LILONGWE</v>
          </cell>
        </row>
        <row r="107">
          <cell r="A107" t="str">
            <v>RS 316</v>
          </cell>
          <cell r="B107">
            <v>138</v>
          </cell>
          <cell r="C107" t="str">
            <v>S</v>
          </cell>
          <cell r="D107" t="str">
            <v>T</v>
          </cell>
          <cell r="E107" t="str">
            <v>Ngabu - Lalanje River</v>
          </cell>
          <cell r="F107" t="str">
            <v>M01</v>
          </cell>
          <cell r="G107">
            <v>99</v>
          </cell>
          <cell r="H107">
            <v>17.399999999999999</v>
          </cell>
          <cell r="I107">
            <v>3</v>
          </cell>
          <cell r="J107" t="str">
            <v>F</v>
          </cell>
          <cell r="K107" t="str">
            <v>Same as RS 097</v>
          </cell>
          <cell r="L107" t="str">
            <v>Section not used in Study</v>
          </cell>
        </row>
        <row r="108">
          <cell r="A108" t="str">
            <v>RS 097</v>
          </cell>
          <cell r="B108">
            <v>97</v>
          </cell>
          <cell r="C108" t="str">
            <v>S</v>
          </cell>
          <cell r="D108" t="str">
            <v>T</v>
          </cell>
          <cell r="E108" t="str">
            <v>Ngabu - Lalanje River</v>
          </cell>
          <cell r="F108" t="str">
            <v>M01</v>
          </cell>
          <cell r="G108">
            <v>50</v>
          </cell>
          <cell r="H108">
            <v>17.399999999999999</v>
          </cell>
          <cell r="I108">
            <v>10</v>
          </cell>
          <cell r="J108" t="str">
            <v>F</v>
          </cell>
          <cell r="K108" t="str">
            <v>CHIKWAWA</v>
          </cell>
        </row>
        <row r="109">
          <cell r="A109" t="str">
            <v>RS 319</v>
          </cell>
          <cell r="B109">
            <v>141</v>
          </cell>
          <cell r="C109" t="str">
            <v>S</v>
          </cell>
          <cell r="D109" t="str">
            <v>T</v>
          </cell>
          <cell r="E109" t="str">
            <v>Bango - Mirale Police Post</v>
          </cell>
          <cell r="F109" t="str">
            <v>M01</v>
          </cell>
          <cell r="G109">
            <v>99</v>
          </cell>
          <cell r="H109">
            <v>11.4</v>
          </cell>
          <cell r="I109">
            <v>9</v>
          </cell>
          <cell r="J109" t="str">
            <v>R</v>
          </cell>
          <cell r="K109" t="str">
            <v>Same as RS 104</v>
          </cell>
          <cell r="L109" t="str">
            <v>Section not used in Study</v>
          </cell>
        </row>
        <row r="110">
          <cell r="A110" t="str">
            <v>RS 104</v>
          </cell>
          <cell r="B110">
            <v>104</v>
          </cell>
          <cell r="C110" t="str">
            <v>S</v>
          </cell>
          <cell r="D110" t="str">
            <v>T</v>
          </cell>
          <cell r="E110" t="str">
            <v>Bango - Mirale Police Post</v>
          </cell>
          <cell r="F110" t="str">
            <v>M01</v>
          </cell>
          <cell r="G110">
            <v>42</v>
          </cell>
          <cell r="H110">
            <v>11.4</v>
          </cell>
          <cell r="I110">
            <v>9</v>
          </cell>
          <cell r="J110" t="str">
            <v>R</v>
          </cell>
          <cell r="K110" t="str">
            <v>BLANTYRE</v>
          </cell>
        </row>
        <row r="111">
          <cell r="A111" t="str">
            <v>RS 330</v>
          </cell>
          <cell r="B111">
            <v>152</v>
          </cell>
          <cell r="C111" t="str">
            <v>S</v>
          </cell>
          <cell r="D111" t="str">
            <v>T</v>
          </cell>
          <cell r="E111" t="str">
            <v>Losa - Luwanje</v>
          </cell>
          <cell r="F111" t="str">
            <v>M04</v>
          </cell>
          <cell r="G111">
            <v>99</v>
          </cell>
          <cell r="H111">
            <v>15.6</v>
          </cell>
          <cell r="I111">
            <v>9</v>
          </cell>
          <cell r="J111" t="str">
            <v>R</v>
          </cell>
          <cell r="K111" t="str">
            <v>Contains RS 758 &amp; 838</v>
          </cell>
          <cell r="L111" t="str">
            <v>Section not used in Study</v>
          </cell>
        </row>
        <row r="112">
          <cell r="A112" t="str">
            <v>RS 758</v>
          </cell>
          <cell r="B112">
            <v>580</v>
          </cell>
          <cell r="C112" t="str">
            <v>S</v>
          </cell>
          <cell r="D112" t="str">
            <v>T</v>
          </cell>
          <cell r="E112" t="str">
            <v>Losa - Thuchila River Bridge</v>
          </cell>
          <cell r="F112" t="str">
            <v>M04</v>
          </cell>
          <cell r="G112">
            <v>4</v>
          </cell>
          <cell r="H112">
            <v>8.6999999999999993</v>
          </cell>
          <cell r="I112">
            <v>9</v>
          </cell>
          <cell r="J112" t="str">
            <v>F</v>
          </cell>
          <cell r="K112" t="str">
            <v>MULANJE</v>
          </cell>
          <cell r="L112" t="str">
            <v>Changed designation from T413  to M04</v>
          </cell>
        </row>
        <row r="113">
          <cell r="A113" t="str">
            <v>RS 838</v>
          </cell>
          <cell r="B113" t="str">
            <v>n.a.</v>
          </cell>
          <cell r="C113" t="str">
            <v>S</v>
          </cell>
          <cell r="D113" t="str">
            <v>T</v>
          </cell>
          <cell r="E113" t="str">
            <v>Thuchila River Bridge - Luwanje T.C.</v>
          </cell>
          <cell r="F113" t="str">
            <v>M04</v>
          </cell>
          <cell r="G113">
            <v>5</v>
          </cell>
          <cell r="H113">
            <v>6.9</v>
          </cell>
          <cell r="I113">
            <v>9</v>
          </cell>
          <cell r="J113" t="str">
            <v>R</v>
          </cell>
          <cell r="K113" t="str">
            <v>MULANJE</v>
          </cell>
          <cell r="L113" t="str">
            <v xml:space="preserve">New section part of RS 330 </v>
          </cell>
        </row>
        <row r="114">
          <cell r="A114" t="str">
            <v>RS 352</v>
          </cell>
          <cell r="B114">
            <v>174</v>
          </cell>
          <cell r="C114" t="str">
            <v>S</v>
          </cell>
          <cell r="D114" t="str">
            <v>T</v>
          </cell>
          <cell r="E114" t="str">
            <v>Matope - Singwa</v>
          </cell>
          <cell r="F114" t="str">
            <v>S131</v>
          </cell>
          <cell r="G114">
            <v>99</v>
          </cell>
          <cell r="H114">
            <v>18.7</v>
          </cell>
          <cell r="I114">
            <v>8</v>
          </cell>
          <cell r="J114" t="str">
            <v>R</v>
          </cell>
          <cell r="K114" t="str">
            <v>Contains RS 355 &amp; 845</v>
          </cell>
          <cell r="L114" t="str">
            <v>Section not used in Study</v>
          </cell>
        </row>
        <row r="115">
          <cell r="A115" t="str">
            <v>RS 355</v>
          </cell>
          <cell r="B115">
            <v>177</v>
          </cell>
          <cell r="C115" t="str">
            <v>S</v>
          </cell>
          <cell r="D115" t="str">
            <v>T</v>
          </cell>
          <cell r="E115" t="str">
            <v>Matope - Ntaja</v>
          </cell>
          <cell r="F115" t="str">
            <v>S131</v>
          </cell>
          <cell r="G115">
            <v>5</v>
          </cell>
          <cell r="H115">
            <v>7.5</v>
          </cell>
          <cell r="I115">
            <v>8</v>
          </cell>
          <cell r="J115" t="str">
            <v>R</v>
          </cell>
          <cell r="K115" t="str">
            <v>MACHINGA</v>
          </cell>
        </row>
        <row r="116">
          <cell r="A116" t="str">
            <v>RS 845</v>
          </cell>
          <cell r="B116" t="str">
            <v>n.a.</v>
          </cell>
          <cell r="C116" t="str">
            <v>S</v>
          </cell>
          <cell r="D116" t="str">
            <v>T</v>
          </cell>
          <cell r="E116" t="str">
            <v>Ntaja - Singwa</v>
          </cell>
          <cell r="F116" t="str">
            <v>S131</v>
          </cell>
          <cell r="G116">
            <v>6</v>
          </cell>
          <cell r="H116">
            <v>11.2</v>
          </cell>
          <cell r="I116">
            <v>8</v>
          </cell>
          <cell r="J116" t="str">
            <v>R</v>
          </cell>
          <cell r="K116" t="str">
            <v>MACHINGA</v>
          </cell>
          <cell r="L116" t="str">
            <v>New section added to cover original RS 352</v>
          </cell>
        </row>
        <row r="117">
          <cell r="A117" t="str">
            <v>RS 375</v>
          </cell>
          <cell r="B117">
            <v>197</v>
          </cell>
          <cell r="C117" t="str">
            <v>S</v>
          </cell>
          <cell r="D117" t="str">
            <v>T</v>
          </cell>
          <cell r="E117" t="str">
            <v>Mwanza River - Phwadzi River</v>
          </cell>
          <cell r="F117" t="str">
            <v>S136</v>
          </cell>
          <cell r="G117">
            <v>99</v>
          </cell>
          <cell r="H117">
            <v>12.1</v>
          </cell>
          <cell r="I117">
            <v>9</v>
          </cell>
          <cell r="J117" t="str">
            <v>R</v>
          </cell>
          <cell r="K117" t="str">
            <v>Contained within RS377</v>
          </cell>
          <cell r="L117" t="str">
            <v>Section not used in Study</v>
          </cell>
        </row>
        <row r="118">
          <cell r="A118" t="str">
            <v>RS 377</v>
          </cell>
          <cell r="B118">
            <v>199</v>
          </cell>
          <cell r="C118" t="str">
            <v>S</v>
          </cell>
          <cell r="D118" t="str">
            <v>T</v>
          </cell>
          <cell r="E118" t="str">
            <v>Mwanza River - Nkhongono</v>
          </cell>
          <cell r="F118" t="str">
            <v>S136</v>
          </cell>
          <cell r="G118">
            <v>8</v>
          </cell>
          <cell r="H118">
            <v>16.399999999999999</v>
          </cell>
          <cell r="I118">
            <v>9</v>
          </cell>
          <cell r="J118" t="str">
            <v>F</v>
          </cell>
          <cell r="K118" t="str">
            <v>CHIKWAWA</v>
          </cell>
        </row>
        <row r="119">
          <cell r="A119" t="str">
            <v>RS 410</v>
          </cell>
          <cell r="B119">
            <v>232</v>
          </cell>
          <cell r="C119" t="str">
            <v>S</v>
          </cell>
          <cell r="D119" t="str">
            <v>T</v>
          </cell>
          <cell r="E119" t="str">
            <v>Zomba - Kuchawe</v>
          </cell>
          <cell r="F119" t="str">
            <v>UD</v>
          </cell>
          <cell r="G119">
            <v>99</v>
          </cell>
          <cell r="H119">
            <v>8.9</v>
          </cell>
          <cell r="I119">
            <v>9</v>
          </cell>
          <cell r="J119" t="str">
            <v>H</v>
          </cell>
          <cell r="K119" t="str">
            <v>Contains RS 176 &amp; 417.</v>
          </cell>
          <cell r="L119" t="str">
            <v>Section not used in Study</v>
          </cell>
        </row>
        <row r="120">
          <cell r="A120" t="str">
            <v>RS 176</v>
          </cell>
          <cell r="B120">
            <v>176</v>
          </cell>
          <cell r="C120" t="str">
            <v>S</v>
          </cell>
          <cell r="D120" t="str">
            <v>U</v>
          </cell>
          <cell r="E120" t="str">
            <v>Kuchawe Road (up road)</v>
          </cell>
          <cell r="F120" t="str">
            <v>Urban</v>
          </cell>
          <cell r="G120">
            <v>22</v>
          </cell>
          <cell r="H120">
            <v>15</v>
          </cell>
          <cell r="I120" t="str">
            <v>C</v>
          </cell>
          <cell r="J120" t="str">
            <v>H</v>
          </cell>
          <cell r="K120" t="str">
            <v>ZOMBA CITY &amp; ZOMBA</v>
          </cell>
        </row>
        <row r="121">
          <cell r="A121" t="str">
            <v>RS 417</v>
          </cell>
          <cell r="B121">
            <v>239</v>
          </cell>
          <cell r="C121" t="str">
            <v>S</v>
          </cell>
          <cell r="D121" t="str">
            <v>T</v>
          </cell>
          <cell r="E121" t="str">
            <v>Kuchawe - Zomba City Boundary (down road)</v>
          </cell>
          <cell r="F121" t="str">
            <v>UD</v>
          </cell>
          <cell r="G121">
            <v>6</v>
          </cell>
          <cell r="H121">
            <v>5.9</v>
          </cell>
          <cell r="I121" t="str">
            <v>C</v>
          </cell>
          <cell r="J121" t="str">
            <v>H</v>
          </cell>
          <cell r="K121" t="str">
            <v xml:space="preserve">ZOMBA </v>
          </cell>
        </row>
        <row r="122">
          <cell r="A122" t="str">
            <v>RS 465</v>
          </cell>
          <cell r="B122">
            <v>287</v>
          </cell>
          <cell r="C122" t="str">
            <v>N</v>
          </cell>
          <cell r="D122" t="str">
            <v>F</v>
          </cell>
          <cell r="E122" t="str">
            <v>Mabulabo - Kasungu Border</v>
          </cell>
          <cell r="F122" t="str">
            <v>T327</v>
          </cell>
          <cell r="G122">
            <v>99</v>
          </cell>
          <cell r="H122">
            <v>3.9</v>
          </cell>
          <cell r="I122">
            <v>4</v>
          </cell>
          <cell r="J122" t="str">
            <v>R</v>
          </cell>
          <cell r="K122" t="str">
            <v xml:space="preserve">Contained within RS 529. </v>
          </cell>
          <cell r="L122" t="str">
            <v>Section not used in Study</v>
          </cell>
        </row>
        <row r="123">
          <cell r="A123" t="str">
            <v>RS 529</v>
          </cell>
          <cell r="B123">
            <v>351</v>
          </cell>
          <cell r="C123" t="str">
            <v>C</v>
          </cell>
          <cell r="D123" t="str">
            <v>F</v>
          </cell>
          <cell r="E123" t="str">
            <v>Kalula - Mabulabo</v>
          </cell>
          <cell r="F123" t="str">
            <v>T327</v>
          </cell>
          <cell r="G123">
            <v>1</v>
          </cell>
          <cell r="H123">
            <v>12.5</v>
          </cell>
          <cell r="I123">
            <v>4</v>
          </cell>
          <cell r="J123" t="str">
            <v>R</v>
          </cell>
          <cell r="K123" t="str">
            <v>KASUNGU/MZIMBA</v>
          </cell>
        </row>
        <row r="124">
          <cell r="A124" t="str">
            <v>RS 468</v>
          </cell>
          <cell r="B124">
            <v>290</v>
          </cell>
          <cell r="C124" t="str">
            <v>N</v>
          </cell>
          <cell r="D124" t="str">
            <v>F</v>
          </cell>
          <cell r="E124" t="str">
            <v>Davide Kameme-Adamu</v>
          </cell>
          <cell r="F124" t="str">
            <v>D002</v>
          </cell>
          <cell r="G124">
            <v>99</v>
          </cell>
          <cell r="H124">
            <v>10</v>
          </cell>
          <cell r="I124" t="str">
            <v>F</v>
          </cell>
          <cell r="J124" t="str">
            <v>CHITIPA</v>
          </cell>
          <cell r="K124" t="str">
            <v>Contiained within RS 444</v>
          </cell>
          <cell r="L124" t="str">
            <v>Section not used in Study</v>
          </cell>
        </row>
        <row r="125">
          <cell r="A125" t="str">
            <v>RS 444</v>
          </cell>
          <cell r="B125">
            <v>266</v>
          </cell>
          <cell r="C125" t="str">
            <v>N</v>
          </cell>
          <cell r="D125" t="str">
            <v>F</v>
          </cell>
          <cell r="E125" t="str">
            <v>Fikolo Mkisi - Winston Kmeme</v>
          </cell>
          <cell r="F125" t="str">
            <v>D002</v>
          </cell>
          <cell r="G125">
            <v>1</v>
          </cell>
          <cell r="H125">
            <v>24.8</v>
          </cell>
          <cell r="I125">
            <v>1</v>
          </cell>
          <cell r="J125" t="str">
            <v>CHITIPA</v>
          </cell>
          <cell r="K125" t="str">
            <v>CHITIPA</v>
          </cell>
          <cell r="L125" t="str">
            <v>Changed designation from T301 to D2</v>
          </cell>
        </row>
        <row r="126">
          <cell r="A126" t="str">
            <v>RS 519</v>
          </cell>
          <cell r="B126">
            <v>341</v>
          </cell>
          <cell r="C126" t="str">
            <v>N</v>
          </cell>
          <cell r="D126" t="str">
            <v>T</v>
          </cell>
          <cell r="E126" t="str">
            <v>Enukweni - Embombeni</v>
          </cell>
          <cell r="F126" t="str">
            <v>M01</v>
          </cell>
          <cell r="G126">
            <v>99</v>
          </cell>
          <cell r="H126">
            <v>14.9</v>
          </cell>
          <cell r="I126">
            <v>3</v>
          </cell>
          <cell r="J126" t="str">
            <v>F&amp;H</v>
          </cell>
          <cell r="K126" t="str">
            <v>Contained in RS 3</v>
          </cell>
          <cell r="L126" t="str">
            <v>Section not used in Study</v>
          </cell>
        </row>
        <row r="127">
          <cell r="A127" t="str">
            <v>RS 003</v>
          </cell>
          <cell r="B127" t="str">
            <v>3</v>
          </cell>
          <cell r="C127" t="str">
            <v>N</v>
          </cell>
          <cell r="D127" t="str">
            <v>T</v>
          </cell>
          <cell r="E127" t="str">
            <v>Luzi River - Mzuzu - Champhoyo - Mtangatanga</v>
          </cell>
          <cell r="F127" t="str">
            <v>M01</v>
          </cell>
          <cell r="G127">
            <v>3</v>
          </cell>
          <cell r="H127">
            <v>107.5</v>
          </cell>
          <cell r="I127" t="str">
            <v>F</v>
          </cell>
          <cell r="J127" t="str">
            <v>RUMPHI &amp; MZIMBA</v>
          </cell>
          <cell r="K127" t="str">
            <v>RUMPHI &amp; MZIMBA</v>
          </cell>
        </row>
        <row r="128">
          <cell r="A128" t="str">
            <v>RS 543</v>
          </cell>
          <cell r="B128">
            <v>365</v>
          </cell>
          <cell r="C128" t="str">
            <v>C</v>
          </cell>
          <cell r="D128" t="str">
            <v>F</v>
          </cell>
          <cell r="E128" t="str">
            <v>Ngombe - junction D82</v>
          </cell>
          <cell r="F128" t="str">
            <v>T340</v>
          </cell>
          <cell r="G128">
            <v>99</v>
          </cell>
          <cell r="H128">
            <v>23</v>
          </cell>
          <cell r="I128">
            <v>5</v>
          </cell>
          <cell r="J128" t="str">
            <v>F</v>
          </cell>
          <cell r="K128" t="str">
            <v>Link does not exist</v>
          </cell>
          <cell r="L128" t="str">
            <v>Not used in Study</v>
          </cell>
        </row>
        <row r="129">
          <cell r="A129" t="str">
            <v>RS 670</v>
          </cell>
          <cell r="B129">
            <v>492</v>
          </cell>
          <cell r="C129" t="str">
            <v>C</v>
          </cell>
          <cell r="D129" t="str">
            <v>F</v>
          </cell>
          <cell r="E129" t="str">
            <v>Nakura - junction S124</v>
          </cell>
          <cell r="F129" t="str">
            <v>T364</v>
          </cell>
          <cell r="G129">
            <v>99</v>
          </cell>
          <cell r="H129">
            <v>10</v>
          </cell>
          <cell r="I129">
            <v>6</v>
          </cell>
          <cell r="J129" t="str">
            <v>FL</v>
          </cell>
          <cell r="K129" t="str">
            <v xml:space="preserve">Contains RS 669, 597 &amp; 566 </v>
          </cell>
          <cell r="L129" t="str">
            <v>Section not used in Study</v>
          </cell>
        </row>
        <row r="130">
          <cell r="A130" t="str">
            <v>RS 669</v>
          </cell>
          <cell r="B130">
            <v>491</v>
          </cell>
          <cell r="C130" t="str">
            <v>C</v>
          </cell>
          <cell r="D130" t="str">
            <v>F</v>
          </cell>
          <cell r="E130" t="str">
            <v>Nakula - Kakoma</v>
          </cell>
          <cell r="F130" t="str">
            <v>T364</v>
          </cell>
          <cell r="G130">
            <v>3</v>
          </cell>
          <cell r="H130">
            <v>8.4</v>
          </cell>
          <cell r="I130" t="str">
            <v>FL</v>
          </cell>
          <cell r="J130" t="str">
            <v>LILONGWE</v>
          </cell>
          <cell r="K130" t="str">
            <v>LILONGWE</v>
          </cell>
          <cell r="L130" t="str">
            <v>Changed designation from UDX to T364</v>
          </cell>
        </row>
        <row r="131">
          <cell r="A131" t="str">
            <v>RS 597</v>
          </cell>
          <cell r="B131">
            <v>419</v>
          </cell>
          <cell r="C131" t="str">
            <v>C</v>
          </cell>
          <cell r="D131" t="str">
            <v>F</v>
          </cell>
          <cell r="E131" t="str">
            <v>Kakoma - Njoka</v>
          </cell>
          <cell r="F131" t="str">
            <v>T364</v>
          </cell>
          <cell r="G131">
            <v>4</v>
          </cell>
          <cell r="H131">
            <v>11.9</v>
          </cell>
          <cell r="I131" t="str">
            <v>FL</v>
          </cell>
          <cell r="J131" t="str">
            <v>LILONGWE</v>
          </cell>
          <cell r="K131" t="str">
            <v>LILONGWE</v>
          </cell>
        </row>
        <row r="132">
          <cell r="A132" t="str">
            <v>RS 566</v>
          </cell>
          <cell r="B132">
            <v>388</v>
          </cell>
          <cell r="C132" t="str">
            <v>C</v>
          </cell>
          <cell r="D132" t="str">
            <v>F</v>
          </cell>
          <cell r="E132" t="str">
            <v>Njoka - Malingunde (junction S124)</v>
          </cell>
          <cell r="F132" t="str">
            <v>T345</v>
          </cell>
          <cell r="G132">
            <v>4</v>
          </cell>
          <cell r="H132">
            <v>9.6999999999999993</v>
          </cell>
          <cell r="I132" t="str">
            <v>F</v>
          </cell>
          <cell r="J132" t="str">
            <v>LILONGWE</v>
          </cell>
          <cell r="K132" t="str">
            <v>LILONGWE</v>
          </cell>
        </row>
        <row r="133">
          <cell r="A133" t="str">
            <v>RS 671</v>
          </cell>
          <cell r="B133">
            <v>493</v>
          </cell>
          <cell r="C133" t="str">
            <v>C</v>
          </cell>
          <cell r="D133" t="str">
            <v>F</v>
          </cell>
          <cell r="E133" t="str">
            <v>North Ngodzi River - Lake Malawi</v>
          </cell>
          <cell r="F133" t="str">
            <v>PR58</v>
          </cell>
          <cell r="G133">
            <v>1</v>
          </cell>
          <cell r="H133">
            <v>8</v>
          </cell>
          <cell r="I133">
            <v>7</v>
          </cell>
          <cell r="J133" t="str">
            <v>F</v>
          </cell>
          <cell r="K133" t="str">
            <v>SALIMA</v>
          </cell>
          <cell r="L133" t="str">
            <v>Can not locate.  Section not used in Sudy</v>
          </cell>
        </row>
        <row r="134">
          <cell r="A134" t="str">
            <v>RS 672</v>
          </cell>
          <cell r="B134">
            <v>494</v>
          </cell>
          <cell r="C134" t="str">
            <v>C</v>
          </cell>
          <cell r="D134" t="str">
            <v>F</v>
          </cell>
          <cell r="E134" t="str">
            <v>junction T357 - West Chelani</v>
          </cell>
          <cell r="F134" t="str">
            <v>PR92</v>
          </cell>
          <cell r="G134">
            <v>1</v>
          </cell>
          <cell r="H134">
            <v>11.5</v>
          </cell>
          <cell r="I134">
            <v>7</v>
          </cell>
          <cell r="J134" t="str">
            <v>F</v>
          </cell>
          <cell r="K134" t="str">
            <v>SALMA</v>
          </cell>
          <cell r="L134" t="str">
            <v>Can not locate.  Section not used in Sudy</v>
          </cell>
        </row>
        <row r="135">
          <cell r="A135" t="str">
            <v>RS 698</v>
          </cell>
          <cell r="B135">
            <v>520</v>
          </cell>
          <cell r="C135" t="str">
            <v>S</v>
          </cell>
          <cell r="D135" t="str">
            <v>F</v>
          </cell>
          <cell r="E135" t="str">
            <v>Maundani- Machina</v>
          </cell>
          <cell r="F135" t="str">
            <v>T392</v>
          </cell>
          <cell r="G135">
            <v>99</v>
          </cell>
          <cell r="H135">
            <v>12</v>
          </cell>
          <cell r="I135" t="str">
            <v>H</v>
          </cell>
          <cell r="J135" t="str">
            <v>Same as RS 696</v>
          </cell>
          <cell r="K135" t="str">
            <v>Same as RS 696</v>
          </cell>
          <cell r="L135" t="str">
            <v>Section not used in Study</v>
          </cell>
        </row>
        <row r="136">
          <cell r="A136" t="str">
            <v>RS 696</v>
          </cell>
          <cell r="B136">
            <v>518</v>
          </cell>
          <cell r="C136" t="str">
            <v>S</v>
          </cell>
          <cell r="D136" t="str">
            <v>F</v>
          </cell>
          <cell r="E136" t="str">
            <v>Maundani - Machina</v>
          </cell>
          <cell r="F136" t="str">
            <v>T392</v>
          </cell>
          <cell r="G136">
            <v>2</v>
          </cell>
          <cell r="H136">
            <v>17</v>
          </cell>
          <cell r="I136" t="str">
            <v>H</v>
          </cell>
          <cell r="J136" t="str">
            <v>MANGOCHI</v>
          </cell>
          <cell r="K136" t="str">
            <v>MANGOCHI</v>
          </cell>
        </row>
        <row r="137">
          <cell r="A137" t="str">
            <v>RS 790</v>
          </cell>
          <cell r="B137">
            <v>612</v>
          </cell>
          <cell r="C137" t="str">
            <v>S</v>
          </cell>
          <cell r="D137" t="str">
            <v>F</v>
          </cell>
          <cell r="E137" t="str">
            <v>Namikalango River - Ngabu</v>
          </cell>
          <cell r="F137" t="str">
            <v>T424</v>
          </cell>
          <cell r="G137">
            <v>99</v>
          </cell>
          <cell r="H137">
            <v>10</v>
          </cell>
          <cell r="I137">
            <v>10</v>
          </cell>
          <cell r="J137" t="str">
            <v>H</v>
          </cell>
          <cell r="K137" t="str">
            <v>Same as RS 785</v>
          </cell>
          <cell r="L137" t="str">
            <v>Section not used in Study</v>
          </cell>
        </row>
        <row r="138">
          <cell r="A138" t="str">
            <v>RS 785</v>
          </cell>
          <cell r="B138">
            <v>607</v>
          </cell>
          <cell r="C138" t="str">
            <v>S</v>
          </cell>
          <cell r="D138" t="str">
            <v>F</v>
          </cell>
          <cell r="E138" t="str">
            <v>Namikalango River - Ngabu</v>
          </cell>
          <cell r="F138" t="str">
            <v>T424</v>
          </cell>
          <cell r="G138">
            <v>2</v>
          </cell>
          <cell r="H138">
            <v>7.1</v>
          </cell>
          <cell r="I138">
            <v>10</v>
          </cell>
          <cell r="J138" t="str">
            <v>FL</v>
          </cell>
          <cell r="K138" t="str">
            <v>CHIKWAWA</v>
          </cell>
        </row>
        <row r="139">
          <cell r="A139" t="str">
            <v>RS 800</v>
          </cell>
          <cell r="B139">
            <v>622</v>
          </cell>
          <cell r="C139" t="str">
            <v>S</v>
          </cell>
          <cell r="D139" t="str">
            <v>F</v>
          </cell>
          <cell r="E139" t="str">
            <v>Mwanza Admarc - West Chipondeni</v>
          </cell>
          <cell r="F139" t="str">
            <v>S135</v>
          </cell>
          <cell r="G139">
            <v>99</v>
          </cell>
          <cell r="H139">
            <v>21</v>
          </cell>
          <cell r="I139">
            <v>9</v>
          </cell>
          <cell r="J139" t="str">
            <v>F</v>
          </cell>
          <cell r="K139" t="str">
            <v>Contians RS 362, 363 &amp; 364</v>
          </cell>
          <cell r="L139" t="str">
            <v>Changed designation frim D287 to S135. Not used in Study</v>
          </cell>
        </row>
        <row r="140">
          <cell r="A140" t="str">
            <v>RS 362</v>
          </cell>
          <cell r="B140">
            <v>184</v>
          </cell>
          <cell r="C140" t="str">
            <v>S</v>
          </cell>
          <cell r="D140" t="str">
            <v>T</v>
          </cell>
          <cell r="E140" t="str">
            <v>Chipondeni - Kunenekude</v>
          </cell>
          <cell r="F140" t="str">
            <v>S135</v>
          </cell>
          <cell r="G140">
            <v>9</v>
          </cell>
          <cell r="H140">
            <v>5.5</v>
          </cell>
          <cell r="I140" t="str">
            <v>H</v>
          </cell>
          <cell r="J140" t="str">
            <v>MWANZA</v>
          </cell>
          <cell r="K140" t="str">
            <v>MWANZA</v>
          </cell>
        </row>
        <row r="141">
          <cell r="A141" t="str">
            <v>RS 363</v>
          </cell>
          <cell r="B141">
            <v>185</v>
          </cell>
          <cell r="C141" t="str">
            <v>S</v>
          </cell>
          <cell r="D141" t="str">
            <v>T</v>
          </cell>
          <cell r="E141" t="str">
            <v>Kunenekude - Mwanza Admarc</v>
          </cell>
          <cell r="F141" t="str">
            <v>S135</v>
          </cell>
          <cell r="G141">
            <v>10</v>
          </cell>
          <cell r="H141">
            <v>12</v>
          </cell>
          <cell r="I141" t="str">
            <v>H</v>
          </cell>
          <cell r="J141" t="str">
            <v>MWANZA</v>
          </cell>
          <cell r="K141" t="str">
            <v>MWANZA</v>
          </cell>
        </row>
        <row r="142">
          <cell r="A142" t="str">
            <v>RS 364</v>
          </cell>
          <cell r="B142">
            <v>186</v>
          </cell>
          <cell r="C142" t="str">
            <v>S</v>
          </cell>
          <cell r="D142" t="str">
            <v>T</v>
          </cell>
          <cell r="E142" t="str">
            <v>Mwanza Admarc - Liwonde Village (junction M6)</v>
          </cell>
          <cell r="F142" t="str">
            <v>S135</v>
          </cell>
          <cell r="G142">
            <v>11</v>
          </cell>
          <cell r="H142">
            <v>3.8</v>
          </cell>
          <cell r="I142">
            <v>0</v>
          </cell>
          <cell r="J142">
            <v>0</v>
          </cell>
          <cell r="K142" t="str">
            <v>MWANZA</v>
          </cell>
        </row>
      </sheetData>
      <sheetData sheetId="3" refreshError="1">
        <row r="1">
          <cell r="A1">
            <v>0</v>
          </cell>
          <cell r="B1">
            <v>0</v>
          </cell>
          <cell r="C1">
            <v>0</v>
          </cell>
          <cell r="D1">
            <v>0</v>
          </cell>
          <cell r="E1">
            <v>0</v>
          </cell>
          <cell r="F1">
            <v>0</v>
          </cell>
          <cell r="G1">
            <v>0</v>
          </cell>
          <cell r="H1">
            <v>0</v>
          </cell>
          <cell r="I1">
            <v>0</v>
          </cell>
          <cell r="J1">
            <v>0</v>
          </cell>
          <cell r="K1">
            <v>0</v>
          </cell>
          <cell r="L1">
            <v>0</v>
          </cell>
          <cell r="W1" t="str">
            <v>Origional</v>
          </cell>
          <cell r="X1">
            <v>0</v>
          </cell>
          <cell r="Y1">
            <v>0</v>
          </cell>
          <cell r="Z1">
            <v>0</v>
          </cell>
          <cell r="AA1">
            <v>0</v>
          </cell>
          <cell r="AB1">
            <v>0</v>
          </cell>
          <cell r="AC1">
            <v>0</v>
          </cell>
          <cell r="AD1">
            <v>0</v>
          </cell>
          <cell r="AE1" t="str">
            <v>Treatment 1</v>
          </cell>
          <cell r="AF1">
            <v>0</v>
          </cell>
          <cell r="AG1">
            <v>0</v>
          </cell>
          <cell r="AH1">
            <v>0</v>
          </cell>
          <cell r="AI1" t="str">
            <v>Treatment 2</v>
          </cell>
          <cell r="AJ1">
            <v>0</v>
          </cell>
          <cell r="AK1">
            <v>0</v>
          </cell>
          <cell r="AL1">
            <v>0</v>
          </cell>
          <cell r="AM1">
            <v>0</v>
          </cell>
          <cell r="AN1">
            <v>0</v>
          </cell>
          <cell r="BO1" t="str">
            <v>HDM III INPUT DATA</v>
          </cell>
          <cell r="BP1">
            <v>0</v>
          </cell>
          <cell r="BQ1">
            <v>0</v>
          </cell>
          <cell r="BR1" t="str">
            <v>x</v>
          </cell>
          <cell r="BS1">
            <v>0</v>
          </cell>
          <cell r="BT1" t="str">
            <v>x</v>
          </cell>
          <cell r="BU1">
            <v>0</v>
          </cell>
          <cell r="BV1">
            <v>0</v>
          </cell>
          <cell r="BW1">
            <v>1</v>
          </cell>
          <cell r="BX1">
            <v>2</v>
          </cell>
          <cell r="BY1">
            <v>3</v>
          </cell>
          <cell r="BZ1">
            <v>4</v>
          </cell>
          <cell r="CA1">
            <v>5</v>
          </cell>
          <cell r="CB1">
            <v>6</v>
          </cell>
          <cell r="CC1">
            <v>7</v>
          </cell>
          <cell r="CD1" t="str">
            <v>x</v>
          </cell>
          <cell r="CE1" t="str">
            <v>x</v>
          </cell>
          <cell r="CF1" t="str">
            <v>x</v>
          </cell>
          <cell r="CG1">
            <v>8</v>
          </cell>
          <cell r="CH1">
            <v>9</v>
          </cell>
          <cell r="CI1">
            <v>0</v>
          </cell>
          <cell r="CJ1">
            <v>10</v>
          </cell>
          <cell r="CK1" t="str">
            <v xml:space="preserve">IRI change </v>
          </cell>
          <cell r="CL1">
            <v>0</v>
          </cell>
          <cell r="CM1">
            <v>0</v>
          </cell>
          <cell r="CN1">
            <v>0</v>
          </cell>
          <cell r="CO1">
            <v>0</v>
          </cell>
          <cell r="CP1">
            <v>0</v>
          </cell>
          <cell r="CQ1" t="str">
            <v>x</v>
          </cell>
          <cell r="CR1">
            <v>11</v>
          </cell>
          <cell r="CS1">
            <v>0</v>
          </cell>
          <cell r="CT1">
            <v>12</v>
          </cell>
          <cell r="CU1">
            <v>13</v>
          </cell>
          <cell r="CV1">
            <v>14</v>
          </cell>
          <cell r="CW1">
            <v>15</v>
          </cell>
          <cell r="CX1">
            <v>16</v>
          </cell>
          <cell r="CY1" t="str">
            <v>x</v>
          </cell>
          <cell r="CZ1" t="str">
            <v>x</v>
          </cell>
          <cell r="DA1" t="str">
            <v>x</v>
          </cell>
          <cell r="DB1">
            <v>0</v>
          </cell>
          <cell r="DC1">
            <v>17</v>
          </cell>
          <cell r="DD1">
            <v>18</v>
          </cell>
          <cell r="DE1">
            <v>19</v>
          </cell>
          <cell r="DF1">
            <v>20</v>
          </cell>
          <cell r="DG1">
            <v>21</v>
          </cell>
          <cell r="DH1">
            <v>22</v>
          </cell>
          <cell r="DI1">
            <v>23</v>
          </cell>
        </row>
        <row r="2">
          <cell r="A2" t="str">
            <v>Road Section No.</v>
          </cell>
          <cell r="B2" t="str">
            <v>MOWS Project No.</v>
          </cell>
          <cell r="C2" t="str">
            <v>Region</v>
          </cell>
          <cell r="D2" t="str">
            <v>Road class</v>
          </cell>
          <cell r="E2" t="str">
            <v>Road section</v>
          </cell>
          <cell r="F2" t="str">
            <v>Designation</v>
          </cell>
          <cell r="G2" t="str">
            <v>Sequence</v>
          </cell>
          <cell r="H2" t="str">
            <v>Length (km)</v>
          </cell>
          <cell r="I2" t="str">
            <v>Terrain</v>
          </cell>
          <cell r="J2" t="str">
            <v>District</v>
          </cell>
          <cell r="K2" t="str">
            <v>Map sheet No.</v>
          </cell>
          <cell r="L2" t="str">
            <v>Comments</v>
          </cell>
          <cell r="W2" t="str">
            <v>Year constructed</v>
          </cell>
          <cell r="X2" t="str">
            <v>Surface type</v>
          </cell>
          <cell r="Y2" t="str">
            <v>Base thickness</v>
          </cell>
          <cell r="Z2" t="str">
            <v>Base type</v>
          </cell>
          <cell r="AA2" t="str">
            <v>Sub base thick</v>
          </cell>
          <cell r="AB2" t="str">
            <v>Sub base type</v>
          </cell>
          <cell r="AC2" t="str">
            <v>Sub grade CBR</v>
          </cell>
          <cell r="AD2" t="str">
            <v>Basis of data</v>
          </cell>
          <cell r="AE2" t="str">
            <v>Year treated</v>
          </cell>
          <cell r="AF2" t="str">
            <v>Treatment type</v>
          </cell>
          <cell r="AG2" t="str">
            <v>Surface type</v>
          </cell>
          <cell r="AH2" t="str">
            <v>Surface thickness</v>
          </cell>
          <cell r="AI2" t="str">
            <v>Year treated</v>
          </cell>
          <cell r="AJ2" t="str">
            <v>Treatment type</v>
          </cell>
          <cell r="AK2" t="str">
            <v>Surface type</v>
          </cell>
          <cell r="AL2" t="str">
            <v>Surface thickness</v>
          </cell>
          <cell r="AM2" t="str">
            <v>HDM surface code</v>
          </cell>
          <cell r="AN2" t="str">
            <v>Comments</v>
          </cell>
          <cell r="BO2" t="str">
            <v>Road Section No.</v>
          </cell>
          <cell r="BP2" t="str">
            <v>Length (km)</v>
          </cell>
          <cell r="BQ2" t="str">
            <v>Bitumen width (m)</v>
          </cell>
          <cell r="BR2" t="str">
            <v>Terrain</v>
          </cell>
          <cell r="BS2" t="str">
            <v>Surface type (field)</v>
          </cell>
          <cell r="BT2" t="str">
            <v>Gravel (% length)</v>
          </cell>
          <cell r="BU2" t="str">
            <v>Current surf. type</v>
          </cell>
          <cell r="BV2" t="str">
            <v>Prev. surface type</v>
          </cell>
          <cell r="BW2" t="str">
            <v>HDM surface code</v>
          </cell>
          <cell r="BX2" t="str">
            <v>Current surf. thick</v>
          </cell>
          <cell r="BY2" t="str">
            <v>Prev. surface thick</v>
          </cell>
          <cell r="BZ2" t="str">
            <v>Base mat'l code</v>
          </cell>
          <cell r="CA2" t="str">
            <v>Subgrade CBR</v>
          </cell>
          <cell r="CB2" t="str">
            <v>Structural No.</v>
          </cell>
          <cell r="CC2" t="str">
            <v>Roughness (IRI)</v>
          </cell>
          <cell r="CD2" t="str">
            <v xml:space="preserve">All cracks (%area) </v>
          </cell>
          <cell r="CE2" t="str">
            <v>Wide c'ks (%area)</v>
          </cell>
          <cell r="CF2" t="str">
            <v>Wide crack &gt;15%</v>
          </cell>
          <cell r="CG2" t="str">
            <v>All crack (end 98)</v>
          </cell>
          <cell r="CH2" t="str">
            <v>Wide c'ks (end 98)</v>
          </cell>
          <cell r="CI2" t="str">
            <v>Pothole /km</v>
          </cell>
          <cell r="CJ2" t="str">
            <v>Pothole (%area)</v>
          </cell>
          <cell r="CK2" t="str">
            <v>Delta minASPm</v>
          </cell>
          <cell r="CL2" t="str">
            <v>Delta CRXm</v>
          </cell>
          <cell r="CM2" t="str">
            <v>Delta IRIm</v>
          </cell>
          <cell r="CN2" t="str">
            <v>Min Delta IRIm</v>
          </cell>
          <cell r="CO2" t="str">
            <v>Patch /km</v>
          </cell>
          <cell r="CP2" t="str">
            <v>Patch (%area)</v>
          </cell>
          <cell r="CQ2" t="str">
            <v>IRI after patch</v>
          </cell>
          <cell r="CR2" t="str">
            <v xml:space="preserve">Ravelling (%area) </v>
          </cell>
          <cell r="CS2" t="str">
            <v>Ruts rating</v>
          </cell>
          <cell r="CT2" t="str">
            <v>Mean rut (mm)</v>
          </cell>
          <cell r="CU2" t="str">
            <v>S.D. rut (mm)</v>
          </cell>
          <cell r="CV2" t="str">
            <v>Surface age (yrs)</v>
          </cell>
          <cell r="CW2" t="str">
            <v xml:space="preserve">Const. Age (yrs) </v>
          </cell>
          <cell r="CX2" t="str">
            <v>Previous wide c'ks</v>
          </cell>
          <cell r="CY2" t="str">
            <v>Edge break rating</v>
          </cell>
          <cell r="CZ2" t="str">
            <v>Shoulder rating</v>
          </cell>
          <cell r="DA2" t="str">
            <v>Side drain rating</v>
          </cell>
          <cell r="DB2" t="str">
            <v>ADT total</v>
          </cell>
          <cell r="DC2" t="str">
            <v>ADT car</v>
          </cell>
          <cell r="DD2" t="str">
            <v>ADT pickup</v>
          </cell>
          <cell r="DE2" t="str">
            <v>ADT bus</v>
          </cell>
          <cell r="DF2" t="str">
            <v>ADT light truck</v>
          </cell>
          <cell r="DG2" t="str">
            <v>ADT med. Truck</v>
          </cell>
          <cell r="DH2" t="str">
            <v>ADT heavy truck</v>
          </cell>
          <cell r="DI2" t="str">
            <v>ADT artic truck</v>
          </cell>
        </row>
        <row r="3">
          <cell r="A3" t="str">
            <v>RS 839</v>
          </cell>
          <cell r="B3" t="str">
            <v>n.a</v>
          </cell>
          <cell r="C3" t="str">
            <v>N</v>
          </cell>
          <cell r="D3" t="str">
            <v>T</v>
          </cell>
          <cell r="E3" t="str">
            <v>Songwe - Karonga</v>
          </cell>
          <cell r="F3" t="str">
            <v>M01</v>
          </cell>
          <cell r="G3">
            <v>1</v>
          </cell>
          <cell r="H3">
            <v>43</v>
          </cell>
          <cell r="I3" t="str">
            <v>F</v>
          </cell>
          <cell r="J3" t="str">
            <v>KARONGA</v>
          </cell>
          <cell r="K3">
            <v>1</v>
          </cell>
          <cell r="L3" t="str">
            <v>Part of RS1</v>
          </cell>
          <cell r="W3">
            <v>92</v>
          </cell>
          <cell r="X3" t="str">
            <v>DS</v>
          </cell>
          <cell r="Y3">
            <v>150</v>
          </cell>
          <cell r="Z3" t="str">
            <v>SB</v>
          </cell>
          <cell r="AA3">
            <v>100</v>
          </cell>
          <cell r="AB3" t="str">
            <v>GR</v>
          </cell>
          <cell r="AC3">
            <v>12</v>
          </cell>
          <cell r="AD3" t="str">
            <v>VR</v>
          </cell>
          <cell r="AE3">
            <v>0</v>
          </cell>
          <cell r="AF3">
            <v>0</v>
          </cell>
          <cell r="AG3">
            <v>0</v>
          </cell>
          <cell r="AH3">
            <v>0</v>
          </cell>
          <cell r="AI3">
            <v>0</v>
          </cell>
          <cell r="AJ3">
            <v>0</v>
          </cell>
          <cell r="AK3">
            <v>0</v>
          </cell>
          <cell r="AL3">
            <v>0</v>
          </cell>
          <cell r="AM3">
            <v>1</v>
          </cell>
          <cell r="AN3" t="str">
            <v>never resealed</v>
          </cell>
          <cell r="BO3" t="str">
            <v>RS 839</v>
          </cell>
          <cell r="BP3">
            <v>43</v>
          </cell>
          <cell r="BQ3">
            <v>6.7</v>
          </cell>
          <cell r="BR3" t="str">
            <v>F</v>
          </cell>
          <cell r="BS3" t="str">
            <v>C</v>
          </cell>
          <cell r="BT3">
            <v>11</v>
          </cell>
          <cell r="BU3" t="str">
            <v>DS</v>
          </cell>
          <cell r="BV3" t="str">
            <v/>
          </cell>
          <cell r="BW3">
            <v>1</v>
          </cell>
          <cell r="BX3">
            <v>15</v>
          </cell>
          <cell r="BY3" t="str">
            <v/>
          </cell>
          <cell r="BZ3">
            <v>1</v>
          </cell>
          <cell r="CA3">
            <v>12</v>
          </cell>
          <cell r="CB3">
            <v>1.177</v>
          </cell>
          <cell r="CC3">
            <v>3.85</v>
          </cell>
          <cell r="CD3">
            <v>12.5</v>
          </cell>
          <cell r="CE3">
            <v>2</v>
          </cell>
          <cell r="CF3">
            <v>0</v>
          </cell>
          <cell r="CG3">
            <v>12.5</v>
          </cell>
          <cell r="CH3">
            <v>2</v>
          </cell>
          <cell r="CI3">
            <v>0</v>
          </cell>
          <cell r="CJ3">
            <v>0</v>
          </cell>
          <cell r="CK3">
            <v>0</v>
          </cell>
          <cell r="CL3">
            <v>0</v>
          </cell>
          <cell r="CM3">
            <v>0</v>
          </cell>
          <cell r="CN3">
            <v>0</v>
          </cell>
          <cell r="CO3">
            <v>0</v>
          </cell>
          <cell r="CP3">
            <v>0</v>
          </cell>
          <cell r="CQ3">
            <v>3.85</v>
          </cell>
          <cell r="CR3">
            <v>0</v>
          </cell>
          <cell r="CS3">
            <v>1</v>
          </cell>
          <cell r="CT3">
            <v>0</v>
          </cell>
          <cell r="CU3">
            <v>0</v>
          </cell>
          <cell r="CV3">
            <v>6</v>
          </cell>
          <cell r="CW3">
            <v>6</v>
          </cell>
          <cell r="CX3" t="str">
            <v/>
          </cell>
          <cell r="CY3">
            <v>1</v>
          </cell>
          <cell r="CZ3">
            <v>1</v>
          </cell>
          <cell r="DA3">
            <v>1</v>
          </cell>
          <cell r="DB3">
            <v>220</v>
          </cell>
          <cell r="DC3">
            <v>104</v>
          </cell>
          <cell r="DD3">
            <v>58</v>
          </cell>
          <cell r="DE3">
            <v>17</v>
          </cell>
          <cell r="DF3">
            <v>26</v>
          </cell>
          <cell r="DG3">
            <v>5</v>
          </cell>
          <cell r="DH3">
            <v>3</v>
          </cell>
          <cell r="DI3">
            <v>11</v>
          </cell>
        </row>
        <row r="4">
          <cell r="A4" t="str">
            <v>RS 840</v>
          </cell>
          <cell r="B4" t="str">
            <v>n.a</v>
          </cell>
          <cell r="C4" t="str">
            <v>N</v>
          </cell>
          <cell r="D4" t="str">
            <v>T</v>
          </cell>
          <cell r="E4" t="str">
            <v>Karonga - Chitimba River</v>
          </cell>
          <cell r="F4" t="str">
            <v>M01</v>
          </cell>
          <cell r="G4">
            <v>2</v>
          </cell>
          <cell r="H4">
            <v>77</v>
          </cell>
          <cell r="I4" t="str">
            <v>F</v>
          </cell>
          <cell r="J4" t="str">
            <v>KARONGA</v>
          </cell>
          <cell r="K4">
            <v>1</v>
          </cell>
          <cell r="L4" t="str">
            <v>Part of RS1</v>
          </cell>
          <cell r="W4">
            <v>79</v>
          </cell>
          <cell r="X4" t="str">
            <v>DS</v>
          </cell>
          <cell r="Y4">
            <v>150</v>
          </cell>
          <cell r="Z4" t="str">
            <v>SB</v>
          </cell>
          <cell r="AA4">
            <v>100</v>
          </cell>
          <cell r="AB4" t="str">
            <v>GR</v>
          </cell>
          <cell r="AC4">
            <v>12</v>
          </cell>
          <cell r="AD4" t="str">
            <v>VR</v>
          </cell>
          <cell r="AE4">
            <v>0</v>
          </cell>
          <cell r="AF4">
            <v>0</v>
          </cell>
          <cell r="AG4">
            <v>0</v>
          </cell>
          <cell r="AH4">
            <v>0</v>
          </cell>
          <cell r="AI4">
            <v>0</v>
          </cell>
          <cell r="AJ4">
            <v>0</v>
          </cell>
          <cell r="AK4">
            <v>0</v>
          </cell>
          <cell r="AL4">
            <v>0</v>
          </cell>
          <cell r="AM4">
            <v>1</v>
          </cell>
          <cell r="AN4" t="str">
            <v>never resealed</v>
          </cell>
          <cell r="BO4" t="str">
            <v>RS 840</v>
          </cell>
          <cell r="BP4">
            <v>77</v>
          </cell>
          <cell r="BQ4">
            <v>6.7</v>
          </cell>
          <cell r="BR4" t="str">
            <v>F</v>
          </cell>
          <cell r="BS4" t="str">
            <v>C</v>
          </cell>
          <cell r="BT4">
            <v>11</v>
          </cell>
          <cell r="BU4" t="str">
            <v>DS</v>
          </cell>
          <cell r="BV4" t="str">
            <v/>
          </cell>
          <cell r="BW4">
            <v>1</v>
          </cell>
          <cell r="BX4">
            <v>15</v>
          </cell>
          <cell r="BY4" t="str">
            <v/>
          </cell>
          <cell r="BZ4">
            <v>1</v>
          </cell>
          <cell r="CA4">
            <v>12</v>
          </cell>
          <cell r="CB4">
            <v>1.177</v>
          </cell>
          <cell r="CC4">
            <v>5.36</v>
          </cell>
          <cell r="CD4">
            <v>40</v>
          </cell>
          <cell r="CE4">
            <v>30</v>
          </cell>
          <cell r="CF4">
            <v>15</v>
          </cell>
          <cell r="CG4">
            <v>25</v>
          </cell>
          <cell r="CH4">
            <v>15</v>
          </cell>
          <cell r="CI4">
            <v>100</v>
          </cell>
          <cell r="CJ4">
            <v>0.29850746268656719</v>
          </cell>
          <cell r="CK4">
            <v>10</v>
          </cell>
          <cell r="CL4">
            <v>15</v>
          </cell>
          <cell r="CM4">
            <v>0.31197474167623418</v>
          </cell>
          <cell r="CN4">
            <v>0.31197474167623418</v>
          </cell>
          <cell r="CO4">
            <v>0</v>
          </cell>
          <cell r="CP4">
            <v>0</v>
          </cell>
          <cell r="CQ4">
            <v>5.6719747416762347</v>
          </cell>
          <cell r="CR4">
            <v>0</v>
          </cell>
          <cell r="CS4">
            <v>1.1000000000000001</v>
          </cell>
          <cell r="CT4">
            <v>0.50000000000000044</v>
          </cell>
          <cell r="CU4">
            <v>0.20000000000000018</v>
          </cell>
          <cell r="CV4">
            <v>19</v>
          </cell>
          <cell r="CW4">
            <v>19</v>
          </cell>
          <cell r="CX4" t="str">
            <v/>
          </cell>
          <cell r="CY4">
            <v>2.5</v>
          </cell>
          <cell r="CZ4">
            <v>1.8</v>
          </cell>
          <cell r="DA4">
            <v>1.3</v>
          </cell>
          <cell r="DB4">
            <v>220</v>
          </cell>
          <cell r="DC4">
            <v>104</v>
          </cell>
          <cell r="DD4">
            <v>58</v>
          </cell>
          <cell r="DE4">
            <v>17</v>
          </cell>
          <cell r="DF4">
            <v>26</v>
          </cell>
          <cell r="DG4">
            <v>5</v>
          </cell>
          <cell r="DH4">
            <v>3</v>
          </cell>
          <cell r="DI4">
            <v>11</v>
          </cell>
        </row>
        <row r="5">
          <cell r="A5" t="str">
            <v>RS 002</v>
          </cell>
          <cell r="B5" t="str">
            <v>2</v>
          </cell>
          <cell r="C5" t="str">
            <v>N</v>
          </cell>
          <cell r="D5" t="str">
            <v>T</v>
          </cell>
          <cell r="E5" t="str">
            <v>Chitimba River - Luzi River</v>
          </cell>
          <cell r="F5" t="str">
            <v>M01</v>
          </cell>
          <cell r="G5">
            <v>2</v>
          </cell>
          <cell r="H5">
            <v>52</v>
          </cell>
          <cell r="I5" t="str">
            <v>R</v>
          </cell>
          <cell r="J5" t="str">
            <v>MZIMBA</v>
          </cell>
          <cell r="K5">
            <v>2</v>
          </cell>
          <cell r="L5">
            <v>0</v>
          </cell>
          <cell r="W5">
            <v>75</v>
          </cell>
          <cell r="X5" t="str">
            <v>ST</v>
          </cell>
          <cell r="Y5">
            <v>150</v>
          </cell>
          <cell r="Z5" t="str">
            <v>GR</v>
          </cell>
          <cell r="AA5">
            <v>100</v>
          </cell>
          <cell r="AB5" t="str">
            <v>GR</v>
          </cell>
          <cell r="AC5">
            <v>12</v>
          </cell>
          <cell r="AD5" t="str">
            <v>VR</v>
          </cell>
          <cell r="AE5">
            <v>98</v>
          </cell>
          <cell r="AF5" t="str">
            <v>SR</v>
          </cell>
          <cell r="AG5" t="str">
            <v>ST</v>
          </cell>
          <cell r="AH5">
            <v>10</v>
          </cell>
          <cell r="AI5">
            <v>0</v>
          </cell>
          <cell r="AJ5">
            <v>0</v>
          </cell>
          <cell r="AK5">
            <v>0</v>
          </cell>
          <cell r="AL5">
            <v>0</v>
          </cell>
          <cell r="AM5">
            <v>4</v>
          </cell>
          <cell r="AN5" t="str">
            <v>To be resealed 1998</v>
          </cell>
          <cell r="BO5" t="str">
            <v>RS 002</v>
          </cell>
          <cell r="BP5">
            <v>52</v>
          </cell>
          <cell r="BQ5">
            <v>6</v>
          </cell>
          <cell r="BR5" t="str">
            <v>R</v>
          </cell>
          <cell r="BS5" t="str">
            <v>C</v>
          </cell>
          <cell r="BT5">
            <v>7</v>
          </cell>
          <cell r="BU5" t="str">
            <v>ST</v>
          </cell>
          <cell r="BV5" t="str">
            <v>ST</v>
          </cell>
          <cell r="BW5">
            <v>4</v>
          </cell>
          <cell r="BX5">
            <v>10</v>
          </cell>
          <cell r="BY5">
            <v>10</v>
          </cell>
          <cell r="BZ5">
            <v>1</v>
          </cell>
          <cell r="CA5">
            <v>12</v>
          </cell>
          <cell r="CB5">
            <v>1.085</v>
          </cell>
          <cell r="CC5">
            <v>4.6900000000000004</v>
          </cell>
          <cell r="CD5" t="str">
            <v>To be re-sealed 1998</v>
          </cell>
          <cell r="CE5">
            <v>0</v>
          </cell>
          <cell r="CF5">
            <v>0</v>
          </cell>
          <cell r="CG5">
            <v>0</v>
          </cell>
          <cell r="CH5">
            <v>0</v>
          </cell>
          <cell r="CI5">
            <v>0</v>
          </cell>
          <cell r="CJ5">
            <v>0</v>
          </cell>
          <cell r="CK5">
            <v>0</v>
          </cell>
          <cell r="CL5">
            <v>0</v>
          </cell>
          <cell r="CM5">
            <v>0</v>
          </cell>
          <cell r="CN5">
            <v>0</v>
          </cell>
          <cell r="CO5">
            <v>0</v>
          </cell>
          <cell r="CP5">
            <v>0</v>
          </cell>
          <cell r="CQ5">
            <v>0</v>
          </cell>
          <cell r="CR5">
            <v>0</v>
          </cell>
          <cell r="CS5">
            <v>1.3</v>
          </cell>
          <cell r="CT5">
            <v>0</v>
          </cell>
          <cell r="CU5">
            <v>0</v>
          </cell>
          <cell r="CV5">
            <v>0</v>
          </cell>
          <cell r="CW5">
            <v>0</v>
          </cell>
          <cell r="CX5" t="str">
            <v/>
          </cell>
          <cell r="CY5">
            <v>2.5</v>
          </cell>
          <cell r="CZ5">
            <v>1.5</v>
          </cell>
          <cell r="DA5">
            <v>1.6</v>
          </cell>
          <cell r="DB5">
            <v>300</v>
          </cell>
          <cell r="DC5">
            <v>141</v>
          </cell>
          <cell r="DD5">
            <v>78</v>
          </cell>
          <cell r="DE5">
            <v>23</v>
          </cell>
          <cell r="DF5">
            <v>35</v>
          </cell>
          <cell r="DG5">
            <v>6</v>
          </cell>
          <cell r="DH5">
            <v>3</v>
          </cell>
          <cell r="DI5">
            <v>15</v>
          </cell>
        </row>
        <row r="6">
          <cell r="A6" t="str">
            <v>RS 003</v>
          </cell>
          <cell r="B6" t="str">
            <v>3</v>
          </cell>
          <cell r="C6" t="str">
            <v>N</v>
          </cell>
          <cell r="D6" t="str">
            <v>T</v>
          </cell>
          <cell r="E6" t="str">
            <v>Luzi River - Mzuzu  - Mtangatanga</v>
          </cell>
          <cell r="F6" t="str">
            <v>M01</v>
          </cell>
          <cell r="G6">
            <v>3</v>
          </cell>
          <cell r="H6">
            <v>107.5</v>
          </cell>
          <cell r="I6" t="str">
            <v>F</v>
          </cell>
          <cell r="J6" t="str">
            <v>RUMPHI &amp; MZIMBA</v>
          </cell>
          <cell r="K6">
            <v>3</v>
          </cell>
          <cell r="L6">
            <v>0</v>
          </cell>
          <cell r="W6">
            <v>86</v>
          </cell>
          <cell r="X6" t="str">
            <v>DS</v>
          </cell>
          <cell r="Y6">
            <v>150</v>
          </cell>
          <cell r="Z6" t="str">
            <v>SB</v>
          </cell>
          <cell r="AA6">
            <v>100</v>
          </cell>
          <cell r="AB6" t="str">
            <v>GR</v>
          </cell>
          <cell r="AC6">
            <v>13</v>
          </cell>
          <cell r="AD6" t="str">
            <v>VR</v>
          </cell>
          <cell r="AE6">
            <v>98</v>
          </cell>
          <cell r="AF6" t="str">
            <v>SR</v>
          </cell>
          <cell r="AG6" t="str">
            <v>ST</v>
          </cell>
          <cell r="AH6">
            <v>10</v>
          </cell>
          <cell r="AI6">
            <v>0</v>
          </cell>
          <cell r="AJ6">
            <v>0</v>
          </cell>
          <cell r="AK6">
            <v>0</v>
          </cell>
          <cell r="AL6">
            <v>0</v>
          </cell>
          <cell r="AM6">
            <v>4</v>
          </cell>
          <cell r="AN6" t="str">
            <v>To be resealed 1998</v>
          </cell>
          <cell r="BO6" t="str">
            <v>RS 003</v>
          </cell>
          <cell r="BP6">
            <v>107.5</v>
          </cell>
          <cell r="BQ6">
            <v>6.7</v>
          </cell>
          <cell r="BR6" t="str">
            <v>F</v>
          </cell>
          <cell r="BS6" t="str">
            <v>C</v>
          </cell>
          <cell r="BT6">
            <v>0</v>
          </cell>
          <cell r="BU6" t="str">
            <v>ST</v>
          </cell>
          <cell r="BV6" t="str">
            <v>DS</v>
          </cell>
          <cell r="BW6">
            <v>4</v>
          </cell>
          <cell r="BX6">
            <v>10</v>
          </cell>
          <cell r="BY6">
            <v>15</v>
          </cell>
          <cell r="BZ6">
            <v>1</v>
          </cell>
          <cell r="CA6">
            <v>13</v>
          </cell>
          <cell r="CB6">
            <v>1.3540000000000001</v>
          </cell>
          <cell r="CC6">
            <v>4.1399999999999997</v>
          </cell>
          <cell r="CD6" t="str">
            <v>To be re-sealed 1998</v>
          </cell>
          <cell r="CE6">
            <v>0</v>
          </cell>
          <cell r="CF6">
            <v>0</v>
          </cell>
          <cell r="CG6">
            <v>0</v>
          </cell>
          <cell r="CH6">
            <v>0</v>
          </cell>
          <cell r="CI6">
            <v>0</v>
          </cell>
          <cell r="CJ6">
            <v>0</v>
          </cell>
          <cell r="CK6">
            <v>0</v>
          </cell>
          <cell r="CL6">
            <v>0</v>
          </cell>
          <cell r="CM6">
            <v>0</v>
          </cell>
          <cell r="CN6">
            <v>0</v>
          </cell>
          <cell r="CO6">
            <v>0</v>
          </cell>
          <cell r="CP6">
            <v>0</v>
          </cell>
          <cell r="CQ6">
            <v>0</v>
          </cell>
          <cell r="CR6">
            <v>0</v>
          </cell>
          <cell r="CS6">
            <v>1.3</v>
          </cell>
          <cell r="CT6">
            <v>0</v>
          </cell>
          <cell r="CU6">
            <v>0</v>
          </cell>
          <cell r="CV6">
            <v>0</v>
          </cell>
          <cell r="CW6">
            <v>0</v>
          </cell>
          <cell r="CX6">
            <v>0</v>
          </cell>
          <cell r="CY6">
            <v>2</v>
          </cell>
          <cell r="CZ6">
            <v>1.8</v>
          </cell>
          <cell r="DA6">
            <v>1</v>
          </cell>
          <cell r="DB6">
            <v>450</v>
          </cell>
          <cell r="DC6">
            <v>212</v>
          </cell>
          <cell r="DD6">
            <v>117</v>
          </cell>
          <cell r="DE6">
            <v>34</v>
          </cell>
          <cell r="DF6">
            <v>52</v>
          </cell>
          <cell r="DG6">
            <v>9</v>
          </cell>
          <cell r="DH6">
            <v>5</v>
          </cell>
          <cell r="DI6">
            <v>23</v>
          </cell>
        </row>
        <row r="7">
          <cell r="A7" t="str">
            <v>RS 004</v>
          </cell>
          <cell r="B7" t="str">
            <v>4</v>
          </cell>
          <cell r="C7" t="str">
            <v>N</v>
          </cell>
          <cell r="D7" t="str">
            <v>T</v>
          </cell>
          <cell r="E7" t="str">
            <v>Mtangatanga - Jenda</v>
          </cell>
          <cell r="F7" t="str">
            <v>M01</v>
          </cell>
          <cell r="G7">
            <v>4</v>
          </cell>
          <cell r="H7">
            <v>62.1</v>
          </cell>
          <cell r="I7" t="str">
            <v>R</v>
          </cell>
          <cell r="J7" t="str">
            <v>MZIMBA</v>
          </cell>
          <cell r="K7">
            <v>4</v>
          </cell>
          <cell r="L7">
            <v>0</v>
          </cell>
          <cell r="W7">
            <v>86</v>
          </cell>
          <cell r="X7" t="str">
            <v>DS</v>
          </cell>
          <cell r="Y7">
            <v>150</v>
          </cell>
          <cell r="Z7" t="str">
            <v>SB</v>
          </cell>
          <cell r="AA7">
            <v>100</v>
          </cell>
          <cell r="AB7" t="str">
            <v>GR</v>
          </cell>
          <cell r="AC7">
            <v>13</v>
          </cell>
          <cell r="AD7" t="str">
            <v>VR</v>
          </cell>
          <cell r="AE7">
            <v>0</v>
          </cell>
          <cell r="AF7">
            <v>0</v>
          </cell>
          <cell r="AG7">
            <v>0</v>
          </cell>
          <cell r="AH7">
            <v>0</v>
          </cell>
          <cell r="AI7">
            <v>0</v>
          </cell>
          <cell r="AJ7">
            <v>0</v>
          </cell>
          <cell r="AK7">
            <v>0</v>
          </cell>
          <cell r="AL7">
            <v>0</v>
          </cell>
          <cell r="AM7">
            <v>1</v>
          </cell>
          <cell r="AN7" t="str">
            <v>never resealed</v>
          </cell>
          <cell r="BO7" t="str">
            <v>RS 004</v>
          </cell>
          <cell r="BP7">
            <v>62.1</v>
          </cell>
          <cell r="BQ7">
            <v>6</v>
          </cell>
          <cell r="BR7" t="str">
            <v>R</v>
          </cell>
          <cell r="BS7" t="str">
            <v>C</v>
          </cell>
          <cell r="BT7">
            <v>0</v>
          </cell>
          <cell r="BU7" t="str">
            <v>DS</v>
          </cell>
          <cell r="BV7" t="str">
            <v/>
          </cell>
          <cell r="BW7">
            <v>1</v>
          </cell>
          <cell r="BX7">
            <v>15</v>
          </cell>
          <cell r="BY7" t="str">
            <v/>
          </cell>
          <cell r="BZ7">
            <v>1</v>
          </cell>
          <cell r="CA7">
            <v>13</v>
          </cell>
          <cell r="CB7">
            <v>1.177</v>
          </cell>
          <cell r="CC7">
            <v>4.3</v>
          </cell>
          <cell r="CD7">
            <v>29</v>
          </cell>
          <cell r="CE7">
            <v>23</v>
          </cell>
          <cell r="CF7">
            <v>8</v>
          </cell>
          <cell r="CG7">
            <v>21</v>
          </cell>
          <cell r="CH7">
            <v>15</v>
          </cell>
          <cell r="CI7">
            <v>1.1000000000000001</v>
          </cell>
          <cell r="CJ7">
            <v>3.666666666666667E-3</v>
          </cell>
          <cell r="CK7">
            <v>8.0036666666666658</v>
          </cell>
          <cell r="CL7">
            <v>8</v>
          </cell>
          <cell r="CM7">
            <v>0.13434461538461537</v>
          </cell>
          <cell r="CN7">
            <v>0.13434461538461537</v>
          </cell>
          <cell r="CO7">
            <v>0</v>
          </cell>
          <cell r="CP7">
            <v>0</v>
          </cell>
          <cell r="CQ7">
            <v>4.4343446153846156</v>
          </cell>
          <cell r="CR7">
            <v>0</v>
          </cell>
          <cell r="CS7">
            <v>1.2</v>
          </cell>
          <cell r="CT7">
            <v>0.99999999999999978</v>
          </cell>
          <cell r="CU7">
            <v>0.39999999999999991</v>
          </cell>
          <cell r="CV7">
            <v>12</v>
          </cell>
          <cell r="CW7">
            <v>12</v>
          </cell>
          <cell r="CX7" t="str">
            <v/>
          </cell>
          <cell r="CY7">
            <v>1.3</v>
          </cell>
          <cell r="CZ7">
            <v>1.5</v>
          </cell>
          <cell r="DA7">
            <v>1</v>
          </cell>
          <cell r="DB7">
            <v>300</v>
          </cell>
          <cell r="DC7">
            <v>141</v>
          </cell>
          <cell r="DD7">
            <v>78</v>
          </cell>
          <cell r="DE7">
            <v>23</v>
          </cell>
          <cell r="DF7">
            <v>35</v>
          </cell>
          <cell r="DG7">
            <v>6</v>
          </cell>
          <cell r="DH7">
            <v>3</v>
          </cell>
          <cell r="DI7">
            <v>15</v>
          </cell>
        </row>
        <row r="8">
          <cell r="A8" t="str">
            <v>RS 031</v>
          </cell>
          <cell r="B8">
            <v>31</v>
          </cell>
          <cell r="C8" t="str">
            <v>C</v>
          </cell>
          <cell r="D8" t="str">
            <v>T</v>
          </cell>
          <cell r="E8" t="str">
            <v>Jenda - Chimaliro Forest Camp</v>
          </cell>
          <cell r="F8" t="str">
            <v>M01</v>
          </cell>
          <cell r="G8">
            <v>5</v>
          </cell>
          <cell r="H8">
            <v>11.6</v>
          </cell>
          <cell r="I8" t="str">
            <v>F</v>
          </cell>
          <cell r="J8" t="str">
            <v>KASUNGU</v>
          </cell>
          <cell r="K8">
            <v>4</v>
          </cell>
          <cell r="L8">
            <v>0</v>
          </cell>
          <cell r="W8">
            <v>83</v>
          </cell>
          <cell r="X8" t="str">
            <v>DS</v>
          </cell>
          <cell r="Y8">
            <v>150</v>
          </cell>
          <cell r="Z8" t="str">
            <v>SB</v>
          </cell>
          <cell r="AA8">
            <v>100</v>
          </cell>
          <cell r="AB8" t="str">
            <v>GR</v>
          </cell>
          <cell r="AC8">
            <v>9</v>
          </cell>
          <cell r="AD8" t="str">
            <v>VR</v>
          </cell>
          <cell r="AE8">
            <v>0</v>
          </cell>
          <cell r="AF8">
            <v>0</v>
          </cell>
          <cell r="AG8">
            <v>0</v>
          </cell>
          <cell r="AH8">
            <v>0</v>
          </cell>
          <cell r="AI8">
            <v>0</v>
          </cell>
          <cell r="AJ8">
            <v>0</v>
          </cell>
          <cell r="AK8">
            <v>0</v>
          </cell>
          <cell r="AL8">
            <v>0</v>
          </cell>
          <cell r="AM8">
            <v>1</v>
          </cell>
          <cell r="AN8" t="str">
            <v>never resealed</v>
          </cell>
          <cell r="BO8" t="str">
            <v>RS 031</v>
          </cell>
          <cell r="BP8">
            <v>11.6</v>
          </cell>
          <cell r="BQ8">
            <v>6</v>
          </cell>
          <cell r="BR8" t="str">
            <v>F</v>
          </cell>
          <cell r="BS8" t="str">
            <v>C</v>
          </cell>
          <cell r="BT8">
            <v>0</v>
          </cell>
          <cell r="BU8" t="str">
            <v>DS</v>
          </cell>
          <cell r="BV8" t="str">
            <v/>
          </cell>
          <cell r="BW8">
            <v>1</v>
          </cell>
          <cell r="BX8">
            <v>15</v>
          </cell>
          <cell r="BY8" t="str">
            <v/>
          </cell>
          <cell r="BZ8">
            <v>1</v>
          </cell>
          <cell r="CA8">
            <v>9</v>
          </cell>
          <cell r="CB8">
            <v>1.177</v>
          </cell>
          <cell r="CC8">
            <v>3.23</v>
          </cell>
          <cell r="CD8">
            <v>20</v>
          </cell>
          <cell r="CE8">
            <v>15</v>
          </cell>
          <cell r="CF8">
            <v>0</v>
          </cell>
          <cell r="CG8">
            <v>20</v>
          </cell>
          <cell r="CH8">
            <v>15</v>
          </cell>
          <cell r="CI8">
            <v>1.5</v>
          </cell>
          <cell r="CJ8">
            <v>5.000000000000001E-3</v>
          </cell>
          <cell r="CK8">
            <v>5.000000000000001E-3</v>
          </cell>
          <cell r="CL8">
            <v>0</v>
          </cell>
          <cell r="CM8">
            <v>1.9384615384615391E-3</v>
          </cell>
          <cell r="CN8">
            <v>1.9384615384615391E-3</v>
          </cell>
          <cell r="CO8">
            <v>0</v>
          </cell>
          <cell r="CP8">
            <v>0</v>
          </cell>
          <cell r="CQ8">
            <v>3.2319384615384616</v>
          </cell>
          <cell r="CR8">
            <v>0</v>
          </cell>
          <cell r="CS8">
            <v>1.1000000000000001</v>
          </cell>
          <cell r="CT8">
            <v>0.50000000000000044</v>
          </cell>
          <cell r="CU8">
            <v>0.20000000000000018</v>
          </cell>
          <cell r="CV8">
            <v>15</v>
          </cell>
          <cell r="CW8">
            <v>15</v>
          </cell>
          <cell r="CX8" t="str">
            <v/>
          </cell>
          <cell r="CY8">
            <v>1.2</v>
          </cell>
          <cell r="CZ8">
            <v>1.5</v>
          </cell>
          <cell r="DA8">
            <v>1</v>
          </cell>
          <cell r="DB8">
            <v>600</v>
          </cell>
          <cell r="DC8">
            <v>282</v>
          </cell>
          <cell r="DD8">
            <v>156</v>
          </cell>
          <cell r="DE8">
            <v>45</v>
          </cell>
          <cell r="DF8">
            <v>69</v>
          </cell>
          <cell r="DG8">
            <v>12</v>
          </cell>
          <cell r="DH8">
            <v>6</v>
          </cell>
          <cell r="DI8">
            <v>30</v>
          </cell>
        </row>
        <row r="9">
          <cell r="A9" t="str">
            <v>RS 022</v>
          </cell>
          <cell r="B9">
            <v>22</v>
          </cell>
          <cell r="C9" t="str">
            <v>C</v>
          </cell>
          <cell r="D9" t="str">
            <v>T</v>
          </cell>
          <cell r="E9" t="str">
            <v>Chimaliro Forest Camp - Chatoloma</v>
          </cell>
          <cell r="F9" t="str">
            <v>M01</v>
          </cell>
          <cell r="G9">
            <v>7</v>
          </cell>
          <cell r="H9">
            <v>26.6</v>
          </cell>
          <cell r="I9" t="str">
            <v>R</v>
          </cell>
          <cell r="J9" t="str">
            <v>KASUNGU</v>
          </cell>
          <cell r="K9">
            <v>4</v>
          </cell>
          <cell r="L9">
            <v>0</v>
          </cell>
          <cell r="W9">
            <v>83</v>
          </cell>
          <cell r="X9" t="str">
            <v>DS</v>
          </cell>
          <cell r="Y9">
            <v>150</v>
          </cell>
          <cell r="Z9" t="str">
            <v>GR</v>
          </cell>
          <cell r="AA9">
            <v>100</v>
          </cell>
          <cell r="AB9" t="str">
            <v>GR</v>
          </cell>
          <cell r="AC9">
            <v>14</v>
          </cell>
          <cell r="AD9" t="str">
            <v>VR</v>
          </cell>
          <cell r="AE9">
            <v>0</v>
          </cell>
          <cell r="AF9">
            <v>0</v>
          </cell>
          <cell r="AG9">
            <v>0</v>
          </cell>
          <cell r="AH9">
            <v>0</v>
          </cell>
          <cell r="AI9">
            <v>0</v>
          </cell>
          <cell r="AJ9">
            <v>0</v>
          </cell>
          <cell r="AK9">
            <v>0</v>
          </cell>
          <cell r="AL9">
            <v>0</v>
          </cell>
          <cell r="AM9">
            <v>1</v>
          </cell>
          <cell r="AN9" t="str">
            <v>never resealed</v>
          </cell>
          <cell r="BO9" t="str">
            <v>RS 022</v>
          </cell>
          <cell r="BP9">
            <v>26.6</v>
          </cell>
          <cell r="BQ9">
            <v>6</v>
          </cell>
          <cell r="BR9" t="str">
            <v>R</v>
          </cell>
          <cell r="BS9" t="str">
            <v>C</v>
          </cell>
          <cell r="BT9">
            <v>0</v>
          </cell>
          <cell r="BU9" t="str">
            <v>DS</v>
          </cell>
          <cell r="BV9" t="str">
            <v/>
          </cell>
          <cell r="BW9">
            <v>1</v>
          </cell>
          <cell r="BX9">
            <v>15</v>
          </cell>
          <cell r="BY9" t="str">
            <v/>
          </cell>
          <cell r="BZ9">
            <v>1</v>
          </cell>
          <cell r="CA9">
            <v>14</v>
          </cell>
          <cell r="CB9">
            <v>1.077</v>
          </cell>
          <cell r="CC9">
            <v>3.6480386194450714</v>
          </cell>
          <cell r="CD9">
            <v>12</v>
          </cell>
          <cell r="CE9">
            <v>10</v>
          </cell>
          <cell r="CF9">
            <v>0</v>
          </cell>
          <cell r="CG9">
            <v>12</v>
          </cell>
          <cell r="CH9">
            <v>10</v>
          </cell>
          <cell r="CI9">
            <v>1.2</v>
          </cell>
          <cell r="CJ9">
            <v>4.0000000000000001E-3</v>
          </cell>
          <cell r="CK9">
            <v>4.0000000000000001E-3</v>
          </cell>
          <cell r="CL9">
            <v>0</v>
          </cell>
          <cell r="CM9">
            <v>1.5507692307692308E-3</v>
          </cell>
          <cell r="CN9">
            <v>1.5507692307692308E-3</v>
          </cell>
          <cell r="CO9">
            <v>0</v>
          </cell>
          <cell r="CP9">
            <v>0</v>
          </cell>
          <cell r="CQ9">
            <v>3.6495893886758406</v>
          </cell>
          <cell r="CR9">
            <v>0</v>
          </cell>
          <cell r="CS9">
            <v>1.1000000000000001</v>
          </cell>
          <cell r="CT9">
            <v>0.50000000000000044</v>
          </cell>
          <cell r="CU9">
            <v>0.20000000000000018</v>
          </cell>
          <cell r="CV9">
            <v>15</v>
          </cell>
          <cell r="CW9">
            <v>15</v>
          </cell>
          <cell r="CX9" t="str">
            <v/>
          </cell>
          <cell r="CY9">
            <v>1.1000000000000001</v>
          </cell>
          <cell r="CZ9">
            <v>1.5</v>
          </cell>
          <cell r="DA9">
            <v>1</v>
          </cell>
          <cell r="DB9">
            <v>600</v>
          </cell>
          <cell r="DC9">
            <v>282</v>
          </cell>
          <cell r="DD9">
            <v>156</v>
          </cell>
          <cell r="DE9">
            <v>45</v>
          </cell>
          <cell r="DF9">
            <v>69</v>
          </cell>
          <cell r="DG9">
            <v>12</v>
          </cell>
          <cell r="DH9">
            <v>6</v>
          </cell>
          <cell r="DI9">
            <v>30</v>
          </cell>
        </row>
        <row r="10">
          <cell r="A10" t="str">
            <v>RS 035</v>
          </cell>
          <cell r="B10">
            <v>35</v>
          </cell>
          <cell r="C10" t="str">
            <v>C</v>
          </cell>
          <cell r="D10" t="str">
            <v>T</v>
          </cell>
          <cell r="E10" t="str">
            <v>Chatoloma - Mphomwa</v>
          </cell>
          <cell r="F10" t="str">
            <v>M01</v>
          </cell>
          <cell r="G10">
            <v>8</v>
          </cell>
          <cell r="H10">
            <v>23</v>
          </cell>
          <cell r="I10" t="str">
            <v>F</v>
          </cell>
          <cell r="J10" t="str">
            <v>KASUNGU</v>
          </cell>
          <cell r="K10">
            <v>5</v>
          </cell>
          <cell r="L10">
            <v>0</v>
          </cell>
          <cell r="W10">
            <v>83</v>
          </cell>
          <cell r="X10" t="str">
            <v>DS</v>
          </cell>
          <cell r="Y10">
            <v>150</v>
          </cell>
          <cell r="Z10" t="str">
            <v>GR</v>
          </cell>
          <cell r="AA10">
            <v>100</v>
          </cell>
          <cell r="AB10" t="str">
            <v>GR</v>
          </cell>
          <cell r="AC10">
            <v>14</v>
          </cell>
          <cell r="AD10" t="str">
            <v>VR</v>
          </cell>
          <cell r="AE10">
            <v>0</v>
          </cell>
          <cell r="AF10">
            <v>0</v>
          </cell>
          <cell r="AG10">
            <v>0</v>
          </cell>
          <cell r="AH10">
            <v>0</v>
          </cell>
          <cell r="AI10">
            <v>0</v>
          </cell>
          <cell r="AJ10">
            <v>0</v>
          </cell>
          <cell r="AK10">
            <v>0</v>
          </cell>
          <cell r="AL10">
            <v>0</v>
          </cell>
          <cell r="AM10">
            <v>1</v>
          </cell>
          <cell r="AN10" t="str">
            <v>never resealed</v>
          </cell>
          <cell r="BO10" t="str">
            <v>RS 035</v>
          </cell>
          <cell r="BP10">
            <v>23</v>
          </cell>
          <cell r="BQ10">
            <v>6</v>
          </cell>
          <cell r="BR10" t="str">
            <v>F</v>
          </cell>
          <cell r="BS10" t="str">
            <v>C</v>
          </cell>
          <cell r="BT10">
            <v>0</v>
          </cell>
          <cell r="BU10" t="str">
            <v>DS</v>
          </cell>
          <cell r="BV10" t="str">
            <v/>
          </cell>
          <cell r="BW10">
            <v>1</v>
          </cell>
          <cell r="BX10">
            <v>15</v>
          </cell>
          <cell r="BY10" t="str">
            <v/>
          </cell>
          <cell r="BZ10">
            <v>1</v>
          </cell>
          <cell r="CA10">
            <v>14</v>
          </cell>
          <cell r="CB10">
            <v>1.077</v>
          </cell>
          <cell r="CC10">
            <v>3.305719648093842</v>
          </cell>
          <cell r="CD10">
            <v>45</v>
          </cell>
          <cell r="CE10">
            <v>32</v>
          </cell>
          <cell r="CF10">
            <v>17</v>
          </cell>
          <cell r="CG10">
            <v>28</v>
          </cell>
          <cell r="CH10">
            <v>15</v>
          </cell>
          <cell r="CI10">
            <v>0.9</v>
          </cell>
          <cell r="CJ10">
            <v>3.0000000000000005E-3</v>
          </cell>
          <cell r="CK10">
            <v>10</v>
          </cell>
          <cell r="CL10">
            <v>17</v>
          </cell>
          <cell r="CM10">
            <v>0.21359461538461538</v>
          </cell>
          <cell r="CN10">
            <v>0.21359461538461538</v>
          </cell>
          <cell r="CO10">
            <v>0</v>
          </cell>
          <cell r="CP10">
            <v>0</v>
          </cell>
          <cell r="CQ10">
            <v>3.5193142634784573</v>
          </cell>
          <cell r="CR10">
            <v>0</v>
          </cell>
          <cell r="CS10">
            <v>1.2</v>
          </cell>
          <cell r="CT10">
            <v>0.99999999999999978</v>
          </cell>
          <cell r="CU10">
            <v>0.39999999999999991</v>
          </cell>
          <cell r="CV10">
            <v>15</v>
          </cell>
          <cell r="CW10">
            <v>15</v>
          </cell>
          <cell r="CX10" t="str">
            <v/>
          </cell>
          <cell r="CY10">
            <v>1.5</v>
          </cell>
          <cell r="CZ10">
            <v>1.5</v>
          </cell>
          <cell r="DA10">
            <v>1</v>
          </cell>
          <cell r="DB10">
            <v>600</v>
          </cell>
          <cell r="DC10">
            <v>282</v>
          </cell>
          <cell r="DD10">
            <v>156</v>
          </cell>
          <cell r="DE10">
            <v>45</v>
          </cell>
          <cell r="DF10">
            <v>69</v>
          </cell>
          <cell r="DG10">
            <v>12</v>
          </cell>
          <cell r="DH10">
            <v>6</v>
          </cell>
          <cell r="DI10">
            <v>30</v>
          </cell>
        </row>
        <row r="11">
          <cell r="A11" t="str">
            <v>RS 026</v>
          </cell>
          <cell r="B11">
            <v>26</v>
          </cell>
          <cell r="C11" t="str">
            <v>C</v>
          </cell>
          <cell r="D11" t="str">
            <v>T</v>
          </cell>
          <cell r="E11" t="str">
            <v>Kasungu Boma - Bua River</v>
          </cell>
          <cell r="F11" t="str">
            <v>M01</v>
          </cell>
          <cell r="G11">
            <v>9</v>
          </cell>
          <cell r="H11">
            <v>31.6</v>
          </cell>
          <cell r="I11" t="str">
            <v>F</v>
          </cell>
          <cell r="J11" t="str">
            <v>KASUNGU</v>
          </cell>
          <cell r="K11">
            <v>5</v>
          </cell>
          <cell r="L11">
            <v>0</v>
          </cell>
          <cell r="W11">
            <v>80</v>
          </cell>
          <cell r="X11" t="str">
            <v>DS</v>
          </cell>
          <cell r="Y11">
            <v>150</v>
          </cell>
          <cell r="Z11" t="str">
            <v>GR</v>
          </cell>
          <cell r="AA11">
            <v>100</v>
          </cell>
          <cell r="AB11" t="str">
            <v>GR</v>
          </cell>
          <cell r="AC11">
            <v>14</v>
          </cell>
          <cell r="AD11" t="str">
            <v>VR</v>
          </cell>
          <cell r="AE11">
            <v>0</v>
          </cell>
          <cell r="AF11">
            <v>0</v>
          </cell>
          <cell r="AG11">
            <v>0</v>
          </cell>
          <cell r="AH11">
            <v>0</v>
          </cell>
          <cell r="AI11">
            <v>0</v>
          </cell>
          <cell r="AJ11">
            <v>0</v>
          </cell>
          <cell r="AK11">
            <v>0</v>
          </cell>
          <cell r="AL11">
            <v>0</v>
          </cell>
          <cell r="AM11">
            <v>1</v>
          </cell>
          <cell r="AN11" t="str">
            <v>never resealed</v>
          </cell>
          <cell r="BO11" t="str">
            <v>RS 026</v>
          </cell>
          <cell r="BP11">
            <v>31.6</v>
          </cell>
          <cell r="BQ11">
            <v>6</v>
          </cell>
          <cell r="BR11" t="str">
            <v>F</v>
          </cell>
          <cell r="BS11" t="str">
            <v>C</v>
          </cell>
          <cell r="BT11">
            <v>0</v>
          </cell>
          <cell r="BU11" t="str">
            <v>DS</v>
          </cell>
          <cell r="BV11" t="str">
            <v/>
          </cell>
          <cell r="BW11">
            <v>1</v>
          </cell>
          <cell r="BX11">
            <v>15</v>
          </cell>
          <cell r="BY11" t="str">
            <v/>
          </cell>
          <cell r="BZ11">
            <v>1</v>
          </cell>
          <cell r="CA11">
            <v>14</v>
          </cell>
          <cell r="CB11">
            <v>1.077</v>
          </cell>
          <cell r="CC11">
            <v>4.4826839518657096</v>
          </cell>
          <cell r="CD11">
            <v>57</v>
          </cell>
          <cell r="CE11">
            <v>26</v>
          </cell>
          <cell r="CF11">
            <v>11</v>
          </cell>
          <cell r="CG11">
            <v>46</v>
          </cell>
          <cell r="CH11">
            <v>15</v>
          </cell>
          <cell r="CI11">
            <v>7.9</v>
          </cell>
          <cell r="CJ11">
            <v>2.6333333333333337E-2</v>
          </cell>
          <cell r="CK11">
            <v>10</v>
          </cell>
          <cell r="CL11">
            <v>11</v>
          </cell>
          <cell r="CM11">
            <v>0.18271512820512822</v>
          </cell>
          <cell r="CN11">
            <v>0.18271512820512822</v>
          </cell>
          <cell r="CO11">
            <v>0</v>
          </cell>
          <cell r="CP11">
            <v>0</v>
          </cell>
          <cell r="CQ11">
            <v>4.6653990800708378</v>
          </cell>
          <cell r="CR11">
            <v>0</v>
          </cell>
          <cell r="CS11">
            <v>2.5</v>
          </cell>
          <cell r="CT11">
            <v>10</v>
          </cell>
          <cell r="CU11">
            <v>4</v>
          </cell>
          <cell r="CV11">
            <v>18</v>
          </cell>
          <cell r="CW11">
            <v>18</v>
          </cell>
          <cell r="CX11" t="str">
            <v/>
          </cell>
          <cell r="CY11">
            <v>2.1</v>
          </cell>
          <cell r="CZ11">
            <v>1.5</v>
          </cell>
          <cell r="DA11">
            <v>1</v>
          </cell>
          <cell r="DB11">
            <v>600</v>
          </cell>
          <cell r="DC11">
            <v>282</v>
          </cell>
          <cell r="DD11">
            <v>156</v>
          </cell>
          <cell r="DE11">
            <v>45</v>
          </cell>
          <cell r="DF11">
            <v>69</v>
          </cell>
          <cell r="DG11">
            <v>12</v>
          </cell>
          <cell r="DH11">
            <v>6</v>
          </cell>
          <cell r="DI11">
            <v>30</v>
          </cell>
        </row>
        <row r="12">
          <cell r="A12" t="str">
            <v>RS 011</v>
          </cell>
          <cell r="B12">
            <v>11</v>
          </cell>
          <cell r="C12" t="str">
            <v>C</v>
          </cell>
          <cell r="D12" t="str">
            <v>T</v>
          </cell>
          <cell r="E12" t="str">
            <v>Bua river - Madisi</v>
          </cell>
          <cell r="F12" t="str">
            <v>M01</v>
          </cell>
          <cell r="G12">
            <v>10</v>
          </cell>
          <cell r="H12">
            <v>17.100000000000001</v>
          </cell>
          <cell r="I12" t="str">
            <v>F</v>
          </cell>
          <cell r="J12" t="str">
            <v>DOWA</v>
          </cell>
          <cell r="K12">
            <v>5</v>
          </cell>
          <cell r="L12">
            <v>0</v>
          </cell>
          <cell r="W12">
            <v>80</v>
          </cell>
          <cell r="X12" t="str">
            <v>DS</v>
          </cell>
          <cell r="Y12">
            <v>150</v>
          </cell>
          <cell r="Z12" t="str">
            <v>GR</v>
          </cell>
          <cell r="AA12">
            <v>100</v>
          </cell>
          <cell r="AB12" t="str">
            <v>GR</v>
          </cell>
          <cell r="AC12">
            <v>14</v>
          </cell>
          <cell r="AD12" t="str">
            <v>VR</v>
          </cell>
          <cell r="AE12">
            <v>87</v>
          </cell>
          <cell r="AF12" t="str">
            <v>RC</v>
          </cell>
          <cell r="AG12" t="str">
            <v>ST</v>
          </cell>
          <cell r="AH12">
            <v>15</v>
          </cell>
          <cell r="AI12">
            <v>0</v>
          </cell>
          <cell r="AJ12">
            <v>0</v>
          </cell>
          <cell r="AK12">
            <v>0</v>
          </cell>
          <cell r="AL12">
            <v>0</v>
          </cell>
          <cell r="AM12">
            <v>1</v>
          </cell>
          <cell r="AN12" t="str">
            <v>5km reseal</v>
          </cell>
          <cell r="BO12" t="str">
            <v>RS 011</v>
          </cell>
          <cell r="BP12">
            <v>17.100000000000001</v>
          </cell>
          <cell r="BQ12">
            <v>6.7</v>
          </cell>
          <cell r="BR12" t="str">
            <v>F</v>
          </cell>
          <cell r="BS12" t="str">
            <v>C</v>
          </cell>
          <cell r="BT12">
            <v>0</v>
          </cell>
          <cell r="BU12" t="str">
            <v>ST</v>
          </cell>
          <cell r="BV12" t="str">
            <v/>
          </cell>
          <cell r="BW12">
            <v>1</v>
          </cell>
          <cell r="BX12">
            <v>10</v>
          </cell>
          <cell r="BY12" t="str">
            <v/>
          </cell>
          <cell r="BZ12">
            <v>1</v>
          </cell>
          <cell r="CA12">
            <v>14</v>
          </cell>
          <cell r="CB12">
            <v>1.254</v>
          </cell>
          <cell r="CC12">
            <v>4.8099999999999996</v>
          </cell>
          <cell r="CD12">
            <v>64</v>
          </cell>
          <cell r="CE12">
            <v>41</v>
          </cell>
          <cell r="CF12">
            <v>26</v>
          </cell>
          <cell r="CG12">
            <v>38</v>
          </cell>
          <cell r="CH12">
            <v>15</v>
          </cell>
          <cell r="CI12">
            <v>13.6</v>
          </cell>
          <cell r="CJ12">
            <v>4.0597014925373133E-2</v>
          </cell>
          <cell r="CK12">
            <v>10</v>
          </cell>
          <cell r="CL12">
            <v>26</v>
          </cell>
          <cell r="CM12">
            <v>0.2873331802525832</v>
          </cell>
          <cell r="CN12">
            <v>0.2873331802525832</v>
          </cell>
          <cell r="CO12">
            <v>0</v>
          </cell>
          <cell r="CP12">
            <v>0</v>
          </cell>
          <cell r="CQ12">
            <v>5.0973331802525825</v>
          </cell>
          <cell r="CR12">
            <v>0</v>
          </cell>
          <cell r="CS12">
            <v>2.5</v>
          </cell>
          <cell r="CT12">
            <v>10</v>
          </cell>
          <cell r="CU12">
            <v>4</v>
          </cell>
          <cell r="CV12">
            <v>11</v>
          </cell>
          <cell r="CW12">
            <v>11</v>
          </cell>
          <cell r="CX12" t="str">
            <v/>
          </cell>
          <cell r="CY12">
            <v>2</v>
          </cell>
          <cell r="CZ12">
            <v>2</v>
          </cell>
          <cell r="DA12">
            <v>1</v>
          </cell>
          <cell r="DB12">
            <v>600</v>
          </cell>
          <cell r="DC12">
            <v>282</v>
          </cell>
          <cell r="DD12">
            <v>156</v>
          </cell>
          <cell r="DE12">
            <v>45</v>
          </cell>
          <cell r="DF12">
            <v>69</v>
          </cell>
          <cell r="DG12">
            <v>12</v>
          </cell>
          <cell r="DH12">
            <v>6</v>
          </cell>
          <cell r="DI12">
            <v>30</v>
          </cell>
        </row>
        <row r="13">
          <cell r="A13" t="str">
            <v>RS 014</v>
          </cell>
          <cell r="B13">
            <v>14</v>
          </cell>
          <cell r="C13" t="str">
            <v>C</v>
          </cell>
          <cell r="D13" t="str">
            <v>T</v>
          </cell>
          <cell r="E13" t="str">
            <v>Madisi - Mponela</v>
          </cell>
          <cell r="F13" t="str">
            <v>M01</v>
          </cell>
          <cell r="G13">
            <v>11</v>
          </cell>
          <cell r="H13">
            <v>21</v>
          </cell>
          <cell r="I13" t="str">
            <v>F</v>
          </cell>
          <cell r="J13" t="str">
            <v>DOWA</v>
          </cell>
          <cell r="K13">
            <v>5</v>
          </cell>
          <cell r="L13">
            <v>0</v>
          </cell>
          <cell r="W13">
            <v>80</v>
          </cell>
          <cell r="X13" t="str">
            <v>DS</v>
          </cell>
          <cell r="Y13">
            <v>150</v>
          </cell>
          <cell r="Z13" t="str">
            <v>GR</v>
          </cell>
          <cell r="AA13">
            <v>100</v>
          </cell>
          <cell r="AB13" t="str">
            <v>GR</v>
          </cell>
          <cell r="AC13">
            <v>14</v>
          </cell>
          <cell r="AD13" t="str">
            <v>VR</v>
          </cell>
          <cell r="AE13">
            <v>87</v>
          </cell>
          <cell r="AF13" t="str">
            <v>RC</v>
          </cell>
          <cell r="AG13" t="str">
            <v>ST</v>
          </cell>
          <cell r="AH13">
            <v>15</v>
          </cell>
          <cell r="AI13">
            <v>0</v>
          </cell>
          <cell r="AJ13">
            <v>0</v>
          </cell>
          <cell r="AK13">
            <v>0</v>
          </cell>
          <cell r="AL13">
            <v>0</v>
          </cell>
          <cell r="AM13">
            <v>1</v>
          </cell>
          <cell r="AN13" t="str">
            <v>5km reseal</v>
          </cell>
          <cell r="BO13" t="str">
            <v>RS 014</v>
          </cell>
          <cell r="BP13">
            <v>21</v>
          </cell>
          <cell r="BQ13">
            <v>6.7</v>
          </cell>
          <cell r="BR13" t="str">
            <v>F</v>
          </cell>
          <cell r="BS13" t="str">
            <v>C</v>
          </cell>
          <cell r="BT13">
            <v>0</v>
          </cell>
          <cell r="BU13" t="str">
            <v>ST</v>
          </cell>
          <cell r="BV13" t="str">
            <v/>
          </cell>
          <cell r="BW13">
            <v>1</v>
          </cell>
          <cell r="BX13">
            <v>10</v>
          </cell>
          <cell r="BY13" t="str">
            <v/>
          </cell>
          <cell r="BZ13">
            <v>1</v>
          </cell>
          <cell r="CA13">
            <v>14</v>
          </cell>
          <cell r="CB13">
            <v>1.254</v>
          </cell>
          <cell r="CC13">
            <v>6.474208051186352</v>
          </cell>
          <cell r="CD13">
            <v>32.5</v>
          </cell>
          <cell r="CE13">
            <v>13</v>
          </cell>
          <cell r="CF13">
            <v>0</v>
          </cell>
          <cell r="CG13">
            <v>32.5</v>
          </cell>
          <cell r="CH13">
            <v>13</v>
          </cell>
          <cell r="CI13">
            <v>5.9</v>
          </cell>
          <cell r="CJ13">
            <v>1.7611940298507465E-2</v>
          </cell>
          <cell r="CK13">
            <v>1.7611940298507465E-2</v>
          </cell>
          <cell r="CL13">
            <v>0</v>
          </cell>
          <cell r="CM13">
            <v>6.8280137772675099E-3</v>
          </cell>
          <cell r="CN13">
            <v>6.8280137772675099E-3</v>
          </cell>
          <cell r="CO13">
            <v>0</v>
          </cell>
          <cell r="CP13">
            <v>0</v>
          </cell>
          <cell r="CQ13">
            <v>6.4810360649636198</v>
          </cell>
          <cell r="CR13">
            <v>0</v>
          </cell>
          <cell r="CS13">
            <v>1.5</v>
          </cell>
          <cell r="CT13">
            <v>2.5</v>
          </cell>
          <cell r="CU13">
            <v>1</v>
          </cell>
          <cell r="CV13">
            <v>11</v>
          </cell>
          <cell r="CW13">
            <v>11</v>
          </cell>
          <cell r="CX13" t="str">
            <v/>
          </cell>
          <cell r="CY13">
            <v>2</v>
          </cell>
          <cell r="CZ13">
            <v>1.8</v>
          </cell>
          <cell r="DA13">
            <v>1</v>
          </cell>
          <cell r="DB13">
            <v>600</v>
          </cell>
          <cell r="DC13">
            <v>282</v>
          </cell>
          <cell r="DD13">
            <v>156</v>
          </cell>
          <cell r="DE13">
            <v>45</v>
          </cell>
          <cell r="DF13">
            <v>69</v>
          </cell>
          <cell r="DG13">
            <v>12</v>
          </cell>
          <cell r="DH13">
            <v>6</v>
          </cell>
          <cell r="DI13">
            <v>30</v>
          </cell>
        </row>
        <row r="14">
          <cell r="A14" t="str">
            <v>RS 017</v>
          </cell>
          <cell r="B14">
            <v>17</v>
          </cell>
          <cell r="C14" t="str">
            <v>C</v>
          </cell>
          <cell r="D14" t="str">
            <v>T</v>
          </cell>
          <cell r="E14" t="str">
            <v>Mponela - Senga</v>
          </cell>
          <cell r="F14" t="str">
            <v>M01</v>
          </cell>
          <cell r="G14">
            <v>12</v>
          </cell>
          <cell r="H14">
            <v>17.2</v>
          </cell>
          <cell r="I14" t="str">
            <v>R</v>
          </cell>
          <cell r="J14" t="str">
            <v>DOWA</v>
          </cell>
          <cell r="K14" t="str">
            <v>5,6</v>
          </cell>
          <cell r="L14">
            <v>0</v>
          </cell>
          <cell r="W14">
            <v>80</v>
          </cell>
          <cell r="X14" t="str">
            <v>DS</v>
          </cell>
          <cell r="Y14">
            <v>100</v>
          </cell>
          <cell r="Z14" t="str">
            <v>GR</v>
          </cell>
          <cell r="AA14">
            <v>150</v>
          </cell>
          <cell r="AB14" t="str">
            <v>GR</v>
          </cell>
          <cell r="AC14">
            <v>14</v>
          </cell>
          <cell r="AD14" t="str">
            <v>VR</v>
          </cell>
          <cell r="AE14">
            <v>0</v>
          </cell>
          <cell r="AF14">
            <v>0</v>
          </cell>
          <cell r="AG14">
            <v>0</v>
          </cell>
          <cell r="AH14">
            <v>0</v>
          </cell>
          <cell r="AI14">
            <v>0</v>
          </cell>
          <cell r="AJ14">
            <v>0</v>
          </cell>
          <cell r="AK14">
            <v>0</v>
          </cell>
          <cell r="AL14">
            <v>0</v>
          </cell>
          <cell r="AM14">
            <v>1</v>
          </cell>
          <cell r="AN14" t="str">
            <v>never resealed</v>
          </cell>
          <cell r="BO14" t="str">
            <v>RS 017</v>
          </cell>
          <cell r="BP14">
            <v>17.2</v>
          </cell>
          <cell r="BQ14">
            <v>6</v>
          </cell>
          <cell r="BR14" t="str">
            <v>R</v>
          </cell>
          <cell r="BS14" t="str">
            <v>C</v>
          </cell>
          <cell r="BT14">
            <v>0</v>
          </cell>
          <cell r="BU14" t="str">
            <v>DS</v>
          </cell>
          <cell r="BV14" t="str">
            <v/>
          </cell>
          <cell r="BW14">
            <v>1</v>
          </cell>
          <cell r="BX14">
            <v>15</v>
          </cell>
          <cell r="BY14" t="str">
            <v/>
          </cell>
          <cell r="BZ14">
            <v>1</v>
          </cell>
          <cell r="CA14">
            <v>14</v>
          </cell>
          <cell r="CB14">
            <v>1.5270000000000001</v>
          </cell>
          <cell r="CC14">
            <v>3.8169610948191601</v>
          </cell>
          <cell r="CD14">
            <v>43</v>
          </cell>
          <cell r="CE14">
            <v>30</v>
          </cell>
          <cell r="CF14">
            <v>15</v>
          </cell>
          <cell r="CG14">
            <v>28</v>
          </cell>
          <cell r="CH14">
            <v>15</v>
          </cell>
          <cell r="CI14">
            <v>10.4</v>
          </cell>
          <cell r="CJ14">
            <v>3.4666666666666665E-2</v>
          </cell>
          <cell r="CK14">
            <v>10</v>
          </cell>
          <cell r="CL14">
            <v>15</v>
          </cell>
          <cell r="CM14">
            <v>0.21232410256410256</v>
          </cell>
          <cell r="CN14">
            <v>0.21232410256410256</v>
          </cell>
          <cell r="CO14">
            <v>0</v>
          </cell>
          <cell r="CP14">
            <v>0</v>
          </cell>
          <cell r="CQ14">
            <v>4.0292851973832624</v>
          </cell>
          <cell r="CR14">
            <v>0</v>
          </cell>
          <cell r="CS14">
            <v>1.5</v>
          </cell>
          <cell r="CT14">
            <v>2.5</v>
          </cell>
          <cell r="CU14">
            <v>1</v>
          </cell>
          <cell r="CV14">
            <v>18</v>
          </cell>
          <cell r="CW14">
            <v>18</v>
          </cell>
          <cell r="CX14" t="str">
            <v/>
          </cell>
          <cell r="CY14">
            <v>2.5</v>
          </cell>
          <cell r="CZ14">
            <v>2</v>
          </cell>
          <cell r="DA14">
            <v>1</v>
          </cell>
          <cell r="DB14">
            <v>400</v>
          </cell>
          <cell r="DC14">
            <v>188</v>
          </cell>
          <cell r="DD14">
            <v>104</v>
          </cell>
          <cell r="DE14">
            <v>30</v>
          </cell>
          <cell r="DF14">
            <v>46</v>
          </cell>
          <cell r="DG14">
            <v>8</v>
          </cell>
          <cell r="DH14">
            <v>4</v>
          </cell>
          <cell r="DI14">
            <v>20</v>
          </cell>
        </row>
        <row r="15">
          <cell r="A15" t="str">
            <v>RS 013</v>
          </cell>
          <cell r="B15">
            <v>13</v>
          </cell>
          <cell r="C15" t="str">
            <v>C</v>
          </cell>
          <cell r="D15" t="str">
            <v>T</v>
          </cell>
          <cell r="E15" t="str">
            <v>Senga - Othambwe</v>
          </cell>
          <cell r="F15" t="str">
            <v>M01</v>
          </cell>
          <cell r="G15">
            <v>13</v>
          </cell>
          <cell r="H15">
            <v>9.5</v>
          </cell>
          <cell r="I15" t="str">
            <v>F</v>
          </cell>
          <cell r="J15" t="str">
            <v>LILONGWE</v>
          </cell>
          <cell r="K15">
            <v>6</v>
          </cell>
          <cell r="L15">
            <v>0</v>
          </cell>
          <cell r="W15">
            <v>80</v>
          </cell>
          <cell r="X15" t="str">
            <v>DS</v>
          </cell>
          <cell r="Y15">
            <v>150</v>
          </cell>
          <cell r="Z15" t="str">
            <v>GR</v>
          </cell>
          <cell r="AA15">
            <v>100</v>
          </cell>
          <cell r="AB15" t="str">
            <v>GR</v>
          </cell>
          <cell r="AC15">
            <v>14</v>
          </cell>
          <cell r="AD15" t="str">
            <v>VR</v>
          </cell>
          <cell r="AE15">
            <v>87</v>
          </cell>
          <cell r="AF15" t="str">
            <v>RC</v>
          </cell>
          <cell r="AG15" t="str">
            <v>ST</v>
          </cell>
          <cell r="AH15">
            <v>15</v>
          </cell>
          <cell r="AI15">
            <v>0</v>
          </cell>
          <cell r="AJ15">
            <v>0</v>
          </cell>
          <cell r="AK15">
            <v>0</v>
          </cell>
          <cell r="AL15">
            <v>0</v>
          </cell>
          <cell r="AM15">
            <v>1</v>
          </cell>
          <cell r="AN15">
            <v>0</v>
          </cell>
          <cell r="BO15" t="str">
            <v>RS 013</v>
          </cell>
          <cell r="BP15">
            <v>9.5</v>
          </cell>
          <cell r="BQ15">
            <v>6</v>
          </cell>
          <cell r="BR15" t="str">
            <v>F</v>
          </cell>
          <cell r="BS15" t="str">
            <v>C</v>
          </cell>
          <cell r="BT15">
            <v>0</v>
          </cell>
          <cell r="BU15" t="str">
            <v>ST</v>
          </cell>
          <cell r="BV15" t="str">
            <v/>
          </cell>
          <cell r="BW15">
            <v>1</v>
          </cell>
          <cell r="BX15">
            <v>10</v>
          </cell>
          <cell r="BY15" t="str">
            <v/>
          </cell>
          <cell r="BZ15">
            <v>1</v>
          </cell>
          <cell r="CA15">
            <v>14</v>
          </cell>
          <cell r="CB15">
            <v>1.254</v>
          </cell>
          <cell r="CC15">
            <v>4.34</v>
          </cell>
          <cell r="CD15">
            <v>75</v>
          </cell>
          <cell r="CE15">
            <v>45</v>
          </cell>
          <cell r="CF15">
            <v>30</v>
          </cell>
          <cell r="CG15">
            <v>45</v>
          </cell>
          <cell r="CH15">
            <v>15</v>
          </cell>
          <cell r="CI15">
            <v>6.2</v>
          </cell>
          <cell r="CJ15">
            <v>2.066666666666667E-2</v>
          </cell>
          <cell r="CK15">
            <v>10</v>
          </cell>
          <cell r="CL15">
            <v>30</v>
          </cell>
          <cell r="CM15">
            <v>0.30626717948717946</v>
          </cell>
          <cell r="CN15">
            <v>0.30626717948717946</v>
          </cell>
          <cell r="CO15">
            <v>0</v>
          </cell>
          <cell r="CP15">
            <v>0</v>
          </cell>
          <cell r="CQ15">
            <v>4.6462671794871797</v>
          </cell>
          <cell r="CR15">
            <v>0</v>
          </cell>
          <cell r="CS15">
            <v>1</v>
          </cell>
          <cell r="CT15">
            <v>0</v>
          </cell>
          <cell r="CU15">
            <v>0</v>
          </cell>
          <cell r="CV15">
            <v>11</v>
          </cell>
          <cell r="CW15">
            <v>11</v>
          </cell>
          <cell r="CX15" t="str">
            <v/>
          </cell>
          <cell r="CY15">
            <v>2</v>
          </cell>
          <cell r="CZ15">
            <v>1.8</v>
          </cell>
          <cell r="DA15">
            <v>1</v>
          </cell>
          <cell r="DB15">
            <v>400</v>
          </cell>
          <cell r="DC15">
            <v>188</v>
          </cell>
          <cell r="DD15">
            <v>104</v>
          </cell>
          <cell r="DE15">
            <v>30</v>
          </cell>
          <cell r="DF15">
            <v>46</v>
          </cell>
          <cell r="DG15">
            <v>8</v>
          </cell>
          <cell r="DH15">
            <v>4</v>
          </cell>
          <cell r="DI15">
            <v>20</v>
          </cell>
        </row>
        <row r="16">
          <cell r="A16" t="str">
            <v>RS 024</v>
          </cell>
          <cell r="B16">
            <v>24</v>
          </cell>
          <cell r="C16" t="str">
            <v>C</v>
          </cell>
          <cell r="D16" t="str">
            <v>T</v>
          </cell>
          <cell r="E16" t="str">
            <v>Othambwe - Lumbadzi River Bridge</v>
          </cell>
          <cell r="F16" t="str">
            <v>M01</v>
          </cell>
          <cell r="G16">
            <v>14</v>
          </cell>
          <cell r="H16">
            <v>5.7</v>
          </cell>
          <cell r="I16" t="str">
            <v>F</v>
          </cell>
          <cell r="J16" t="str">
            <v>LILONGWE</v>
          </cell>
          <cell r="K16">
            <v>6</v>
          </cell>
          <cell r="L16">
            <v>0</v>
          </cell>
          <cell r="W16">
            <v>80</v>
          </cell>
          <cell r="X16" t="str">
            <v>DS</v>
          </cell>
          <cell r="Y16">
            <v>150</v>
          </cell>
          <cell r="Z16" t="str">
            <v>GR</v>
          </cell>
          <cell r="AA16">
            <v>100</v>
          </cell>
          <cell r="AB16" t="str">
            <v>GR</v>
          </cell>
          <cell r="AC16">
            <v>14</v>
          </cell>
          <cell r="AD16" t="str">
            <v>VR</v>
          </cell>
          <cell r="AE16">
            <v>87</v>
          </cell>
          <cell r="AF16" t="str">
            <v>RC</v>
          </cell>
          <cell r="AG16" t="str">
            <v>ST</v>
          </cell>
          <cell r="AH16">
            <v>15</v>
          </cell>
          <cell r="AI16">
            <v>0</v>
          </cell>
          <cell r="AJ16">
            <v>0</v>
          </cell>
          <cell r="AK16">
            <v>0</v>
          </cell>
          <cell r="AL16">
            <v>0</v>
          </cell>
          <cell r="AM16">
            <v>1</v>
          </cell>
          <cell r="AN16">
            <v>0</v>
          </cell>
          <cell r="BO16" t="str">
            <v>RS 024</v>
          </cell>
          <cell r="BP16">
            <v>5.7</v>
          </cell>
          <cell r="BQ16">
            <v>6</v>
          </cell>
          <cell r="BR16" t="str">
            <v>F</v>
          </cell>
          <cell r="BS16" t="str">
            <v>C</v>
          </cell>
          <cell r="BT16">
            <v>0</v>
          </cell>
          <cell r="BU16" t="str">
            <v>ST</v>
          </cell>
          <cell r="BV16" t="str">
            <v/>
          </cell>
          <cell r="BW16">
            <v>1</v>
          </cell>
          <cell r="BX16">
            <v>10</v>
          </cell>
          <cell r="BY16" t="str">
            <v/>
          </cell>
          <cell r="BZ16">
            <v>1</v>
          </cell>
          <cell r="CA16">
            <v>14</v>
          </cell>
          <cell r="CB16">
            <v>1.254</v>
          </cell>
          <cell r="CC16">
            <v>4</v>
          </cell>
          <cell r="CD16">
            <v>75</v>
          </cell>
          <cell r="CE16">
            <v>45</v>
          </cell>
          <cell r="CF16">
            <v>30</v>
          </cell>
          <cell r="CG16">
            <v>45</v>
          </cell>
          <cell r="CH16">
            <v>15</v>
          </cell>
          <cell r="CI16">
            <v>6.2</v>
          </cell>
          <cell r="CJ16">
            <v>2.066666666666667E-2</v>
          </cell>
          <cell r="CK16">
            <v>10</v>
          </cell>
          <cell r="CL16">
            <v>30</v>
          </cell>
          <cell r="CM16">
            <v>0.30626717948717946</v>
          </cell>
          <cell r="CN16">
            <v>0.30626717948717946</v>
          </cell>
          <cell r="CO16">
            <v>0</v>
          </cell>
          <cell r="CP16">
            <v>0</v>
          </cell>
          <cell r="CQ16">
            <v>4.3062671794871799</v>
          </cell>
          <cell r="CR16">
            <v>0</v>
          </cell>
          <cell r="CS16">
            <v>1</v>
          </cell>
          <cell r="CT16">
            <v>0</v>
          </cell>
          <cell r="CU16">
            <v>0</v>
          </cell>
          <cell r="CV16">
            <v>11</v>
          </cell>
          <cell r="CW16">
            <v>11</v>
          </cell>
          <cell r="CX16" t="str">
            <v/>
          </cell>
          <cell r="CY16">
            <v>2</v>
          </cell>
          <cell r="CZ16">
            <v>1.8</v>
          </cell>
          <cell r="DA16">
            <v>1</v>
          </cell>
          <cell r="DB16">
            <v>500</v>
          </cell>
          <cell r="DC16">
            <v>235</v>
          </cell>
          <cell r="DD16">
            <v>130</v>
          </cell>
          <cell r="DE16">
            <v>38</v>
          </cell>
          <cell r="DF16">
            <v>58</v>
          </cell>
          <cell r="DG16">
            <v>10</v>
          </cell>
          <cell r="DH16">
            <v>5</v>
          </cell>
          <cell r="DI16">
            <v>25</v>
          </cell>
        </row>
        <row r="17">
          <cell r="A17" t="str">
            <v>RS 020</v>
          </cell>
          <cell r="B17">
            <v>20</v>
          </cell>
          <cell r="C17" t="str">
            <v>C</v>
          </cell>
          <cell r="D17" t="str">
            <v>T</v>
          </cell>
          <cell r="E17" t="str">
            <v>Lumbadzi River Bridge -  Chitsame</v>
          </cell>
          <cell r="F17" t="str">
            <v>M01</v>
          </cell>
          <cell r="G17">
            <v>15</v>
          </cell>
          <cell r="H17">
            <v>33</v>
          </cell>
          <cell r="I17" t="str">
            <v>F</v>
          </cell>
          <cell r="J17" t="str">
            <v>LILONGWE</v>
          </cell>
          <cell r="K17">
            <v>6</v>
          </cell>
          <cell r="L17">
            <v>0</v>
          </cell>
          <cell r="W17">
            <v>71</v>
          </cell>
          <cell r="X17" t="str">
            <v>DS</v>
          </cell>
          <cell r="Y17">
            <v>150</v>
          </cell>
          <cell r="Z17" t="str">
            <v>GR</v>
          </cell>
          <cell r="AA17">
            <v>100</v>
          </cell>
          <cell r="AB17" t="str">
            <v>CG</v>
          </cell>
          <cell r="AC17">
            <v>14</v>
          </cell>
          <cell r="AD17" t="str">
            <v>VR</v>
          </cell>
          <cell r="AE17">
            <v>87</v>
          </cell>
          <cell r="AF17" t="str">
            <v>AO</v>
          </cell>
          <cell r="AG17" t="str">
            <v>AC</v>
          </cell>
          <cell r="AH17">
            <v>40</v>
          </cell>
          <cell r="AI17">
            <v>0</v>
          </cell>
          <cell r="AJ17">
            <v>0</v>
          </cell>
          <cell r="AK17">
            <v>0</v>
          </cell>
          <cell r="AL17">
            <v>0</v>
          </cell>
          <cell r="AM17">
            <v>6</v>
          </cell>
          <cell r="AN17">
            <v>0</v>
          </cell>
          <cell r="BO17" t="str">
            <v>RS 020</v>
          </cell>
          <cell r="BP17">
            <v>33</v>
          </cell>
          <cell r="BQ17">
            <v>6.7</v>
          </cell>
          <cell r="BR17" t="str">
            <v>F</v>
          </cell>
          <cell r="BS17" t="str">
            <v>C</v>
          </cell>
          <cell r="BT17">
            <v>0</v>
          </cell>
          <cell r="BU17" t="str">
            <v>AC</v>
          </cell>
          <cell r="BV17" t="str">
            <v>DS</v>
          </cell>
          <cell r="BW17">
            <v>6</v>
          </cell>
          <cell r="BX17">
            <v>40</v>
          </cell>
          <cell r="BY17">
            <v>15</v>
          </cell>
          <cell r="BZ17">
            <v>1</v>
          </cell>
          <cell r="CA17">
            <v>14</v>
          </cell>
          <cell r="CB17">
            <v>1.629</v>
          </cell>
          <cell r="CC17">
            <v>2.0467220474540122</v>
          </cell>
          <cell r="CD17">
            <v>28</v>
          </cell>
          <cell r="CE17">
            <v>6</v>
          </cell>
          <cell r="CF17">
            <v>0</v>
          </cell>
          <cell r="CG17">
            <v>28</v>
          </cell>
          <cell r="CH17">
            <v>6</v>
          </cell>
          <cell r="CI17">
            <v>1</v>
          </cell>
          <cell r="CJ17">
            <v>2.9850746268656717E-3</v>
          </cell>
          <cell r="CK17">
            <v>2.9850746268656717E-3</v>
          </cell>
          <cell r="CL17">
            <v>0</v>
          </cell>
          <cell r="CM17">
            <v>1.1572904707233065E-3</v>
          </cell>
          <cell r="CN17">
            <v>1.1572904707233065E-3</v>
          </cell>
          <cell r="CO17">
            <v>0</v>
          </cell>
          <cell r="CP17">
            <v>0</v>
          </cell>
          <cell r="CQ17">
            <v>2.0478793379247353</v>
          </cell>
          <cell r="CR17">
            <v>0</v>
          </cell>
          <cell r="CS17">
            <v>1</v>
          </cell>
          <cell r="CT17">
            <v>0</v>
          </cell>
          <cell r="CU17">
            <v>0</v>
          </cell>
          <cell r="CV17">
            <v>11</v>
          </cell>
          <cell r="CW17">
            <v>27</v>
          </cell>
          <cell r="CX17">
            <v>54</v>
          </cell>
          <cell r="CY17">
            <v>1.5</v>
          </cell>
          <cell r="CZ17">
            <v>2</v>
          </cell>
          <cell r="DA17">
            <v>1.2</v>
          </cell>
          <cell r="DB17">
            <v>575</v>
          </cell>
          <cell r="DC17">
            <v>271</v>
          </cell>
          <cell r="DD17">
            <v>150</v>
          </cell>
          <cell r="DE17">
            <v>44</v>
          </cell>
          <cell r="DF17">
            <v>67</v>
          </cell>
          <cell r="DG17">
            <v>12</v>
          </cell>
          <cell r="DH17">
            <v>6</v>
          </cell>
          <cell r="DI17">
            <v>29</v>
          </cell>
        </row>
        <row r="18">
          <cell r="A18" t="str">
            <v>RS 028</v>
          </cell>
          <cell r="B18">
            <v>28</v>
          </cell>
          <cell r="C18" t="str">
            <v>C</v>
          </cell>
          <cell r="D18" t="str">
            <v>T</v>
          </cell>
          <cell r="E18" t="str">
            <v>Chitsime - Kamchere</v>
          </cell>
          <cell r="F18" t="str">
            <v>M01</v>
          </cell>
          <cell r="G18">
            <v>16</v>
          </cell>
          <cell r="H18">
            <v>8.8000000000000007</v>
          </cell>
          <cell r="I18" t="str">
            <v>F</v>
          </cell>
          <cell r="J18" t="str">
            <v>LILONGWE</v>
          </cell>
          <cell r="K18">
            <v>6</v>
          </cell>
          <cell r="L18">
            <v>0</v>
          </cell>
          <cell r="W18">
            <v>71</v>
          </cell>
          <cell r="X18" t="str">
            <v>AC</v>
          </cell>
          <cell r="Y18">
            <v>125</v>
          </cell>
          <cell r="Z18" t="str">
            <v>SB</v>
          </cell>
          <cell r="AA18">
            <v>100</v>
          </cell>
          <cell r="AB18" t="str">
            <v>GR</v>
          </cell>
          <cell r="AC18">
            <v>4</v>
          </cell>
          <cell r="AD18" t="str">
            <v>VR</v>
          </cell>
          <cell r="AE18">
            <v>87</v>
          </cell>
          <cell r="AF18" t="str">
            <v>AO</v>
          </cell>
          <cell r="AG18" t="str">
            <v>AC</v>
          </cell>
          <cell r="AH18">
            <v>40</v>
          </cell>
          <cell r="AI18">
            <v>0</v>
          </cell>
          <cell r="AJ18">
            <v>0</v>
          </cell>
          <cell r="AK18">
            <v>0</v>
          </cell>
          <cell r="AL18">
            <v>0</v>
          </cell>
          <cell r="AM18">
            <v>6</v>
          </cell>
          <cell r="AN18">
            <v>0</v>
          </cell>
          <cell r="BO18" t="str">
            <v>RS 028</v>
          </cell>
          <cell r="BP18">
            <v>8.8000000000000007</v>
          </cell>
          <cell r="BQ18">
            <v>6.7</v>
          </cell>
          <cell r="BR18" t="str">
            <v>F</v>
          </cell>
          <cell r="BS18" t="str">
            <v>C</v>
          </cell>
          <cell r="BT18">
            <v>0</v>
          </cell>
          <cell r="BU18" t="str">
            <v>AC</v>
          </cell>
          <cell r="BV18" t="str">
            <v>AC</v>
          </cell>
          <cell r="BW18">
            <v>6</v>
          </cell>
          <cell r="BX18">
            <v>40</v>
          </cell>
          <cell r="BY18">
            <v>40</v>
          </cell>
          <cell r="BZ18">
            <v>1</v>
          </cell>
          <cell r="CA18">
            <v>4</v>
          </cell>
          <cell r="CB18">
            <v>2.1040000000000001</v>
          </cell>
          <cell r="CC18">
            <v>2.8208711632453571</v>
          </cell>
          <cell r="CD18">
            <v>80</v>
          </cell>
          <cell r="CE18">
            <v>40</v>
          </cell>
          <cell r="CF18">
            <v>25</v>
          </cell>
          <cell r="CG18">
            <v>55</v>
          </cell>
          <cell r="CH18">
            <v>15</v>
          </cell>
          <cell r="CI18">
            <v>1.6</v>
          </cell>
          <cell r="CJ18">
            <v>4.7761194029850755E-3</v>
          </cell>
          <cell r="CK18">
            <v>10</v>
          </cell>
          <cell r="CL18">
            <v>25</v>
          </cell>
          <cell r="CM18">
            <v>0.26718851894374285</v>
          </cell>
          <cell r="CN18">
            <v>0.26718851894374285</v>
          </cell>
          <cell r="CO18">
            <v>0</v>
          </cell>
          <cell r="CP18">
            <v>0</v>
          </cell>
          <cell r="CQ18">
            <v>3.0880596821891002</v>
          </cell>
          <cell r="CR18">
            <v>0</v>
          </cell>
          <cell r="CS18">
            <v>1</v>
          </cell>
          <cell r="CT18">
            <v>0</v>
          </cell>
          <cell r="CU18">
            <v>0</v>
          </cell>
          <cell r="CV18">
            <v>11</v>
          </cell>
          <cell r="CW18">
            <v>27</v>
          </cell>
          <cell r="CX18">
            <v>54</v>
          </cell>
          <cell r="CY18">
            <v>1.5</v>
          </cell>
          <cell r="CZ18">
            <v>2</v>
          </cell>
          <cell r="DA18">
            <v>2</v>
          </cell>
          <cell r="DB18">
            <v>1000</v>
          </cell>
          <cell r="DC18">
            <v>470</v>
          </cell>
          <cell r="DD18">
            <v>260</v>
          </cell>
          <cell r="DE18">
            <v>75</v>
          </cell>
          <cell r="DF18">
            <v>115</v>
          </cell>
          <cell r="DG18">
            <v>20</v>
          </cell>
          <cell r="DH18">
            <v>10</v>
          </cell>
          <cell r="DI18">
            <v>50</v>
          </cell>
        </row>
        <row r="19">
          <cell r="A19" t="str">
            <v>RS 012</v>
          </cell>
          <cell r="B19">
            <v>12</v>
          </cell>
          <cell r="C19" t="str">
            <v>C</v>
          </cell>
          <cell r="D19" t="str">
            <v>T</v>
          </cell>
          <cell r="E19" t="str">
            <v>Kamchere - Kalumba T/Off</v>
          </cell>
          <cell r="F19" t="str">
            <v>M01</v>
          </cell>
          <cell r="G19">
            <v>17</v>
          </cell>
          <cell r="H19">
            <v>13.4</v>
          </cell>
          <cell r="I19" t="str">
            <v>F</v>
          </cell>
          <cell r="J19" t="str">
            <v>LILONGWE</v>
          </cell>
          <cell r="K19">
            <v>6</v>
          </cell>
          <cell r="L19">
            <v>0</v>
          </cell>
          <cell r="W19">
            <v>71</v>
          </cell>
          <cell r="X19" t="str">
            <v>DS</v>
          </cell>
          <cell r="Y19">
            <v>125</v>
          </cell>
          <cell r="Z19" t="str">
            <v>SB</v>
          </cell>
          <cell r="AA19">
            <v>100</v>
          </cell>
          <cell r="AB19" t="str">
            <v>GR</v>
          </cell>
          <cell r="AC19">
            <v>4</v>
          </cell>
          <cell r="AD19" t="str">
            <v>VR</v>
          </cell>
          <cell r="AE19">
            <v>81</v>
          </cell>
          <cell r="AF19" t="str">
            <v>AO</v>
          </cell>
          <cell r="AG19" t="str">
            <v>AC</v>
          </cell>
          <cell r="AH19">
            <v>40</v>
          </cell>
          <cell r="AI19">
            <v>87</v>
          </cell>
          <cell r="AJ19" t="str">
            <v>AO</v>
          </cell>
          <cell r="AK19" t="str">
            <v>AC</v>
          </cell>
          <cell r="AL19">
            <v>40</v>
          </cell>
          <cell r="AM19">
            <v>6</v>
          </cell>
          <cell r="AN19" t="str">
            <v>spot AO</v>
          </cell>
          <cell r="BO19" t="str">
            <v>RS 012</v>
          </cell>
          <cell r="BP19">
            <v>13.4</v>
          </cell>
          <cell r="BQ19">
            <v>6.7</v>
          </cell>
          <cell r="BR19" t="str">
            <v>F</v>
          </cell>
          <cell r="BS19" t="str">
            <v>C</v>
          </cell>
          <cell r="BT19">
            <v>0</v>
          </cell>
          <cell r="BU19" t="str">
            <v>AC</v>
          </cell>
          <cell r="BV19" t="str">
            <v>AO</v>
          </cell>
          <cell r="BW19">
            <v>6</v>
          </cell>
          <cell r="BX19">
            <v>40</v>
          </cell>
          <cell r="BY19">
            <v>40</v>
          </cell>
          <cell r="BZ19">
            <v>1</v>
          </cell>
          <cell r="CA19">
            <v>4</v>
          </cell>
          <cell r="CB19">
            <v>1.7290000000000001</v>
          </cell>
          <cell r="CC19">
            <v>2.7216531769305963</v>
          </cell>
          <cell r="CD19">
            <v>70</v>
          </cell>
          <cell r="CE19">
            <v>35</v>
          </cell>
          <cell r="CF19">
            <v>20</v>
          </cell>
          <cell r="CG19">
            <v>50</v>
          </cell>
          <cell r="CH19">
            <v>15</v>
          </cell>
          <cell r="CI19">
            <v>2</v>
          </cell>
          <cell r="CJ19">
            <v>5.9701492537313433E-3</v>
          </cell>
          <cell r="CK19">
            <v>10</v>
          </cell>
          <cell r="CL19">
            <v>20</v>
          </cell>
          <cell r="CM19">
            <v>0.23456257175660158</v>
          </cell>
          <cell r="CN19">
            <v>0.23456257175660158</v>
          </cell>
          <cell r="CO19">
            <v>0</v>
          </cell>
          <cell r="CP19">
            <v>0</v>
          </cell>
          <cell r="CQ19">
            <v>2.9562157486871978</v>
          </cell>
          <cell r="CR19">
            <v>0</v>
          </cell>
          <cell r="CS19">
            <v>1</v>
          </cell>
          <cell r="CT19">
            <v>0</v>
          </cell>
          <cell r="CU19">
            <v>0</v>
          </cell>
          <cell r="CV19">
            <v>11</v>
          </cell>
          <cell r="CW19">
            <v>27</v>
          </cell>
          <cell r="CX19">
            <v>54</v>
          </cell>
          <cell r="CY19">
            <v>1.5</v>
          </cell>
          <cell r="CZ19">
            <v>1.8</v>
          </cell>
          <cell r="DA19">
            <v>1.8</v>
          </cell>
          <cell r="DB19">
            <v>600</v>
          </cell>
          <cell r="DC19">
            <v>282</v>
          </cell>
          <cell r="DD19">
            <v>156</v>
          </cell>
          <cell r="DE19">
            <v>45</v>
          </cell>
          <cell r="DF19">
            <v>69</v>
          </cell>
          <cell r="DG19">
            <v>12</v>
          </cell>
          <cell r="DH19">
            <v>6</v>
          </cell>
          <cell r="DI19">
            <v>30</v>
          </cell>
        </row>
        <row r="20">
          <cell r="A20" t="str">
            <v>RS 037</v>
          </cell>
          <cell r="B20">
            <v>37</v>
          </cell>
          <cell r="C20" t="str">
            <v>C</v>
          </cell>
          <cell r="D20" t="str">
            <v>T</v>
          </cell>
          <cell r="E20" t="str">
            <v>Kalumba T/Off - Diamphwe River Bridge</v>
          </cell>
          <cell r="F20" t="str">
            <v>M01</v>
          </cell>
          <cell r="G20">
            <v>18</v>
          </cell>
          <cell r="H20">
            <v>18.7</v>
          </cell>
          <cell r="I20" t="str">
            <v>F</v>
          </cell>
          <cell r="J20" t="str">
            <v>LILONGWE</v>
          </cell>
          <cell r="K20">
            <v>6</v>
          </cell>
          <cell r="L20">
            <v>0</v>
          </cell>
          <cell r="W20">
            <v>71</v>
          </cell>
          <cell r="X20" t="str">
            <v>AC</v>
          </cell>
          <cell r="Y20">
            <v>125</v>
          </cell>
          <cell r="Z20" t="str">
            <v>SB</v>
          </cell>
          <cell r="AA20">
            <v>100</v>
          </cell>
          <cell r="AB20" t="str">
            <v>GR</v>
          </cell>
          <cell r="AC20">
            <v>4</v>
          </cell>
          <cell r="AD20" t="str">
            <v>VR</v>
          </cell>
          <cell r="AE20">
            <v>0</v>
          </cell>
          <cell r="AF20">
            <v>0</v>
          </cell>
          <cell r="AG20">
            <v>0</v>
          </cell>
          <cell r="AH20">
            <v>0</v>
          </cell>
          <cell r="AI20">
            <v>0</v>
          </cell>
          <cell r="AJ20">
            <v>0</v>
          </cell>
          <cell r="AK20">
            <v>0</v>
          </cell>
          <cell r="AL20">
            <v>0</v>
          </cell>
          <cell r="AM20">
            <v>2</v>
          </cell>
          <cell r="AN20" t="str">
            <v>spot AO</v>
          </cell>
          <cell r="BO20" t="str">
            <v>RS 037</v>
          </cell>
          <cell r="BP20">
            <v>18.7</v>
          </cell>
          <cell r="BQ20">
            <v>6.7</v>
          </cell>
          <cell r="BR20" t="str">
            <v>F</v>
          </cell>
          <cell r="BS20" t="str">
            <v>C</v>
          </cell>
          <cell r="BT20">
            <v>0</v>
          </cell>
          <cell r="BU20" t="str">
            <v>AC</v>
          </cell>
          <cell r="BV20" t="str">
            <v/>
          </cell>
          <cell r="BW20">
            <v>2</v>
          </cell>
          <cell r="BX20">
            <v>40</v>
          </cell>
          <cell r="BY20" t="str">
            <v/>
          </cell>
          <cell r="BZ20">
            <v>1</v>
          </cell>
          <cell r="CA20">
            <v>4</v>
          </cell>
          <cell r="CB20">
            <v>1.552</v>
          </cell>
          <cell r="CC20">
            <v>3.3922299120234607</v>
          </cell>
          <cell r="CD20">
            <v>80</v>
          </cell>
          <cell r="CE20">
            <v>45</v>
          </cell>
          <cell r="CF20">
            <v>30</v>
          </cell>
          <cell r="CG20">
            <v>50</v>
          </cell>
          <cell r="CH20">
            <v>15</v>
          </cell>
          <cell r="CI20">
            <v>5</v>
          </cell>
          <cell r="CJ20">
            <v>1.4925373134328358E-2</v>
          </cell>
          <cell r="CK20">
            <v>10</v>
          </cell>
          <cell r="CL20">
            <v>30</v>
          </cell>
          <cell r="CM20">
            <v>0.30409873708381169</v>
          </cell>
          <cell r="CN20">
            <v>0.30409873708381169</v>
          </cell>
          <cell r="CO20">
            <v>0</v>
          </cell>
          <cell r="CP20">
            <v>0</v>
          </cell>
          <cell r="CQ20">
            <v>3.6963286491072722</v>
          </cell>
          <cell r="CR20">
            <v>0</v>
          </cell>
          <cell r="CS20">
            <v>1</v>
          </cell>
          <cell r="CT20">
            <v>0</v>
          </cell>
          <cell r="CU20">
            <v>0</v>
          </cell>
          <cell r="CV20">
            <v>27</v>
          </cell>
          <cell r="CW20">
            <v>27</v>
          </cell>
          <cell r="CX20" t="str">
            <v/>
          </cell>
          <cell r="CY20">
            <v>2</v>
          </cell>
          <cell r="CZ20">
            <v>1.5</v>
          </cell>
          <cell r="DA20">
            <v>1.5</v>
          </cell>
          <cell r="DB20">
            <v>600</v>
          </cell>
          <cell r="DC20">
            <v>282</v>
          </cell>
          <cell r="DD20">
            <v>156</v>
          </cell>
          <cell r="DE20">
            <v>45</v>
          </cell>
          <cell r="DF20">
            <v>69</v>
          </cell>
          <cell r="DG20">
            <v>12</v>
          </cell>
          <cell r="DH20">
            <v>6</v>
          </cell>
          <cell r="DI20">
            <v>30</v>
          </cell>
        </row>
        <row r="21">
          <cell r="A21" t="str">
            <v>RS 025</v>
          </cell>
          <cell r="B21">
            <v>25</v>
          </cell>
          <cell r="C21" t="str">
            <v>C</v>
          </cell>
          <cell r="D21" t="str">
            <v>T</v>
          </cell>
          <cell r="E21" t="str">
            <v>Diamphwe River - Junction S126</v>
          </cell>
          <cell r="F21" t="str">
            <v>M01</v>
          </cell>
          <cell r="G21">
            <v>19</v>
          </cell>
          <cell r="H21">
            <v>5.4</v>
          </cell>
          <cell r="I21" t="str">
            <v>R</v>
          </cell>
          <cell r="J21" t="str">
            <v>DEDZA</v>
          </cell>
          <cell r="K21">
            <v>6</v>
          </cell>
          <cell r="L21">
            <v>0</v>
          </cell>
          <cell r="W21">
            <v>71</v>
          </cell>
          <cell r="X21" t="str">
            <v>DS</v>
          </cell>
          <cell r="Y21">
            <v>150</v>
          </cell>
          <cell r="Z21" t="str">
            <v>GR</v>
          </cell>
          <cell r="AA21">
            <v>100</v>
          </cell>
          <cell r="AB21" t="str">
            <v>GR</v>
          </cell>
          <cell r="AC21">
            <v>14</v>
          </cell>
          <cell r="AD21" t="str">
            <v>VR</v>
          </cell>
          <cell r="AE21">
            <v>0</v>
          </cell>
          <cell r="AF21">
            <v>0</v>
          </cell>
          <cell r="AG21">
            <v>0</v>
          </cell>
          <cell r="AH21">
            <v>0</v>
          </cell>
          <cell r="AI21">
            <v>0</v>
          </cell>
          <cell r="AJ21">
            <v>0</v>
          </cell>
          <cell r="AK21">
            <v>0</v>
          </cell>
          <cell r="AL21">
            <v>0</v>
          </cell>
          <cell r="AM21">
            <v>1</v>
          </cell>
          <cell r="AN21" t="str">
            <v>spot AO</v>
          </cell>
          <cell r="BO21" t="str">
            <v>RS 025</v>
          </cell>
          <cell r="BP21">
            <v>5.4</v>
          </cell>
          <cell r="BQ21">
            <v>6.7</v>
          </cell>
          <cell r="BR21" t="str">
            <v>R</v>
          </cell>
          <cell r="BS21" t="str">
            <v>C</v>
          </cell>
          <cell r="BT21">
            <v>0</v>
          </cell>
          <cell r="BU21" t="str">
            <v>DS</v>
          </cell>
          <cell r="BV21" t="str">
            <v/>
          </cell>
          <cell r="BW21">
            <v>1</v>
          </cell>
          <cell r="BX21">
            <v>15</v>
          </cell>
          <cell r="BY21" t="str">
            <v/>
          </cell>
          <cell r="BZ21">
            <v>1</v>
          </cell>
          <cell r="CA21">
            <v>14</v>
          </cell>
          <cell r="CB21">
            <v>1.077</v>
          </cell>
          <cell r="CC21">
            <v>4.9865603128054747</v>
          </cell>
          <cell r="CD21">
            <v>80</v>
          </cell>
          <cell r="CE21">
            <v>50</v>
          </cell>
          <cell r="CF21">
            <v>35</v>
          </cell>
          <cell r="CG21">
            <v>45</v>
          </cell>
          <cell r="CH21">
            <v>15</v>
          </cell>
          <cell r="CI21">
            <v>117</v>
          </cell>
          <cell r="CJ21">
            <v>0.34925373134328364</v>
          </cell>
          <cell r="CK21">
            <v>10</v>
          </cell>
          <cell r="CL21">
            <v>35</v>
          </cell>
          <cell r="CM21">
            <v>0.4634489092996556</v>
          </cell>
          <cell r="CN21">
            <v>0.4634489092996556</v>
          </cell>
          <cell r="CO21">
            <v>0</v>
          </cell>
          <cell r="CP21">
            <v>0</v>
          </cell>
          <cell r="CQ21">
            <v>5.4500092221051304</v>
          </cell>
          <cell r="CR21">
            <v>80</v>
          </cell>
          <cell r="CS21">
            <v>1</v>
          </cell>
          <cell r="CT21">
            <v>0</v>
          </cell>
          <cell r="CU21">
            <v>0</v>
          </cell>
          <cell r="CV21">
            <v>27</v>
          </cell>
          <cell r="CW21">
            <v>27</v>
          </cell>
          <cell r="CX21" t="str">
            <v/>
          </cell>
          <cell r="CY21">
            <v>2</v>
          </cell>
          <cell r="CZ21">
            <v>1.5</v>
          </cell>
          <cell r="DA21">
            <v>1.5</v>
          </cell>
          <cell r="DB21">
            <v>600</v>
          </cell>
          <cell r="DC21">
            <v>282</v>
          </cell>
          <cell r="DD21">
            <v>156</v>
          </cell>
          <cell r="DE21">
            <v>45</v>
          </cell>
          <cell r="DF21">
            <v>69</v>
          </cell>
          <cell r="DG21">
            <v>12</v>
          </cell>
          <cell r="DH21">
            <v>6</v>
          </cell>
          <cell r="DI21">
            <v>30</v>
          </cell>
        </row>
        <row r="22">
          <cell r="A22" t="str">
            <v>RS 010</v>
          </cell>
          <cell r="B22">
            <v>10</v>
          </cell>
          <cell r="C22" t="str">
            <v>C</v>
          </cell>
          <cell r="D22" t="str">
            <v>T</v>
          </cell>
          <cell r="E22" t="str">
            <v>Junction S126 - Linthipe</v>
          </cell>
          <cell r="F22" t="str">
            <v>M01</v>
          </cell>
          <cell r="G22">
            <v>20</v>
          </cell>
          <cell r="H22">
            <v>8.1</v>
          </cell>
          <cell r="I22" t="str">
            <v>R</v>
          </cell>
          <cell r="J22" t="str">
            <v>DEDZA</v>
          </cell>
          <cell r="K22">
            <v>6</v>
          </cell>
          <cell r="L22">
            <v>0</v>
          </cell>
          <cell r="W22">
            <v>71</v>
          </cell>
          <cell r="X22" t="str">
            <v>DS</v>
          </cell>
          <cell r="Y22">
            <v>125</v>
          </cell>
          <cell r="Z22" t="str">
            <v>SB</v>
          </cell>
          <cell r="AA22">
            <v>100</v>
          </cell>
          <cell r="AB22" t="str">
            <v>GR</v>
          </cell>
          <cell r="AC22">
            <v>4</v>
          </cell>
          <cell r="AD22" t="str">
            <v>VR</v>
          </cell>
          <cell r="AE22">
            <v>0</v>
          </cell>
          <cell r="AF22">
            <v>0</v>
          </cell>
          <cell r="AG22">
            <v>0</v>
          </cell>
          <cell r="AH22">
            <v>0</v>
          </cell>
          <cell r="AI22">
            <v>0</v>
          </cell>
          <cell r="AJ22">
            <v>0</v>
          </cell>
          <cell r="AK22">
            <v>0</v>
          </cell>
          <cell r="AL22">
            <v>0</v>
          </cell>
          <cell r="AM22">
            <v>1</v>
          </cell>
          <cell r="AN22" t="str">
            <v>never resealed</v>
          </cell>
          <cell r="BO22" t="str">
            <v>RS 010</v>
          </cell>
          <cell r="BP22">
            <v>8.1</v>
          </cell>
          <cell r="BQ22">
            <v>6.7</v>
          </cell>
          <cell r="BR22" t="str">
            <v>R</v>
          </cell>
          <cell r="BS22" t="str">
            <v>C</v>
          </cell>
          <cell r="BT22">
            <v>0</v>
          </cell>
          <cell r="BU22" t="str">
            <v>DS</v>
          </cell>
          <cell r="BV22" t="str">
            <v/>
          </cell>
          <cell r="BW22">
            <v>1</v>
          </cell>
          <cell r="BX22">
            <v>15</v>
          </cell>
          <cell r="BY22" t="str">
            <v/>
          </cell>
          <cell r="BZ22">
            <v>1</v>
          </cell>
          <cell r="CA22">
            <v>4</v>
          </cell>
          <cell r="CB22">
            <v>1.177</v>
          </cell>
          <cell r="CC22">
            <v>3.09</v>
          </cell>
          <cell r="CD22">
            <v>10</v>
          </cell>
          <cell r="CE22">
            <v>7</v>
          </cell>
          <cell r="CF22">
            <v>0</v>
          </cell>
          <cell r="CG22">
            <v>10</v>
          </cell>
          <cell r="CH22">
            <v>7</v>
          </cell>
          <cell r="CI22">
            <v>0.5</v>
          </cell>
          <cell r="CJ22">
            <v>1.4925373134328358E-3</v>
          </cell>
          <cell r="CK22">
            <v>1.4925373134328358E-3</v>
          </cell>
          <cell r="CL22">
            <v>0</v>
          </cell>
          <cell r="CM22">
            <v>5.7864523536165326E-4</v>
          </cell>
          <cell r="CN22">
            <v>5.7864523536165326E-4</v>
          </cell>
          <cell r="CO22">
            <v>0</v>
          </cell>
          <cell r="CP22">
            <v>0</v>
          </cell>
          <cell r="CQ22">
            <v>3.0905786452353614</v>
          </cell>
          <cell r="CR22">
            <v>20</v>
          </cell>
          <cell r="CS22">
            <v>1</v>
          </cell>
          <cell r="CT22">
            <v>0</v>
          </cell>
          <cell r="CU22">
            <v>0</v>
          </cell>
          <cell r="CV22">
            <v>27</v>
          </cell>
          <cell r="CW22">
            <v>27</v>
          </cell>
          <cell r="CX22" t="str">
            <v/>
          </cell>
          <cell r="CY22">
            <v>2</v>
          </cell>
          <cell r="CZ22">
            <v>1.5</v>
          </cell>
          <cell r="DA22">
            <v>1.5</v>
          </cell>
          <cell r="DB22">
            <v>600</v>
          </cell>
          <cell r="DC22">
            <v>282</v>
          </cell>
          <cell r="DD22">
            <v>156</v>
          </cell>
          <cell r="DE22">
            <v>45</v>
          </cell>
          <cell r="DF22">
            <v>69</v>
          </cell>
          <cell r="DG22">
            <v>12</v>
          </cell>
          <cell r="DH22">
            <v>6</v>
          </cell>
          <cell r="DI22">
            <v>30</v>
          </cell>
        </row>
        <row r="23">
          <cell r="A23" t="str">
            <v>RS 038</v>
          </cell>
          <cell r="B23">
            <v>38</v>
          </cell>
          <cell r="C23" t="str">
            <v>C</v>
          </cell>
          <cell r="D23" t="str">
            <v>T</v>
          </cell>
          <cell r="E23" t="str">
            <v>Linthipe - Chimbiya</v>
          </cell>
          <cell r="F23" t="str">
            <v>M01</v>
          </cell>
          <cell r="G23">
            <v>21</v>
          </cell>
          <cell r="H23">
            <v>6.3</v>
          </cell>
          <cell r="I23" t="str">
            <v>R</v>
          </cell>
          <cell r="J23" t="str">
            <v>LILONGWE</v>
          </cell>
          <cell r="K23">
            <v>6</v>
          </cell>
          <cell r="L23">
            <v>0</v>
          </cell>
          <cell r="W23">
            <v>71</v>
          </cell>
          <cell r="X23" t="str">
            <v>AC</v>
          </cell>
          <cell r="Y23">
            <v>125</v>
          </cell>
          <cell r="Z23" t="str">
            <v>SB</v>
          </cell>
          <cell r="AA23">
            <v>100</v>
          </cell>
          <cell r="AB23" t="str">
            <v>GR</v>
          </cell>
          <cell r="AC23">
            <v>4</v>
          </cell>
          <cell r="AD23" t="str">
            <v>VR</v>
          </cell>
          <cell r="AE23">
            <v>86</v>
          </cell>
          <cell r="AF23" t="str">
            <v>AO</v>
          </cell>
          <cell r="AG23" t="str">
            <v>AC</v>
          </cell>
          <cell r="AH23">
            <v>40</v>
          </cell>
          <cell r="AI23">
            <v>0</v>
          </cell>
          <cell r="AJ23">
            <v>0</v>
          </cell>
          <cell r="AK23">
            <v>0</v>
          </cell>
          <cell r="AL23">
            <v>0</v>
          </cell>
          <cell r="AM23">
            <v>6</v>
          </cell>
          <cell r="AN23">
            <v>0</v>
          </cell>
          <cell r="BO23" t="str">
            <v>RS 038</v>
          </cell>
          <cell r="BP23">
            <v>6.3</v>
          </cell>
          <cell r="BQ23">
            <v>6</v>
          </cell>
          <cell r="BR23" t="str">
            <v>R</v>
          </cell>
          <cell r="BS23" t="str">
            <v>C</v>
          </cell>
          <cell r="BT23">
            <v>0</v>
          </cell>
          <cell r="BU23" t="str">
            <v>AC</v>
          </cell>
          <cell r="BV23" t="str">
            <v>AC</v>
          </cell>
          <cell r="BW23">
            <v>6</v>
          </cell>
          <cell r="BX23">
            <v>40</v>
          </cell>
          <cell r="BY23">
            <v>40</v>
          </cell>
          <cell r="BZ23">
            <v>1</v>
          </cell>
          <cell r="CA23">
            <v>4</v>
          </cell>
          <cell r="CB23">
            <v>2.1040000000000001</v>
          </cell>
          <cell r="CC23">
            <v>3.53</v>
          </cell>
          <cell r="CD23">
            <v>50</v>
          </cell>
          <cell r="CE23">
            <v>20</v>
          </cell>
          <cell r="CF23">
            <v>5</v>
          </cell>
          <cell r="CG23">
            <v>45</v>
          </cell>
          <cell r="CH23">
            <v>15</v>
          </cell>
          <cell r="CI23">
            <v>0.7</v>
          </cell>
          <cell r="CJ23">
            <v>2.3333333333333331E-3</v>
          </cell>
          <cell r="CK23">
            <v>5.0023333333333335</v>
          </cell>
          <cell r="CL23">
            <v>5</v>
          </cell>
          <cell r="CM23">
            <v>8.3981538461538455E-2</v>
          </cell>
          <cell r="CN23">
            <v>8.3981538461538455E-2</v>
          </cell>
          <cell r="CO23">
            <v>0</v>
          </cell>
          <cell r="CP23">
            <v>0</v>
          </cell>
          <cell r="CQ23">
            <v>3.6139815384615384</v>
          </cell>
          <cell r="CR23">
            <v>10</v>
          </cell>
          <cell r="CS23">
            <v>1</v>
          </cell>
          <cell r="CT23">
            <v>0</v>
          </cell>
          <cell r="CU23">
            <v>0</v>
          </cell>
          <cell r="CV23">
            <v>12</v>
          </cell>
          <cell r="CW23">
            <v>27</v>
          </cell>
          <cell r="CX23">
            <v>54</v>
          </cell>
          <cell r="CY23">
            <v>1.5</v>
          </cell>
          <cell r="CZ23">
            <v>1.5</v>
          </cell>
          <cell r="DA23">
            <v>1.5</v>
          </cell>
          <cell r="DB23">
            <v>600</v>
          </cell>
          <cell r="DC23">
            <v>282</v>
          </cell>
          <cell r="DD23">
            <v>156</v>
          </cell>
          <cell r="DE23">
            <v>45</v>
          </cell>
          <cell r="DF23">
            <v>69</v>
          </cell>
          <cell r="DG23">
            <v>12</v>
          </cell>
          <cell r="DH23">
            <v>6</v>
          </cell>
          <cell r="DI23">
            <v>30</v>
          </cell>
        </row>
        <row r="24">
          <cell r="A24" t="str">
            <v>RS 023</v>
          </cell>
          <cell r="B24">
            <v>23</v>
          </cell>
          <cell r="C24" t="str">
            <v>C</v>
          </cell>
          <cell r="D24" t="str">
            <v>T</v>
          </cell>
          <cell r="E24" t="str">
            <v>Chimbiya - Zuze</v>
          </cell>
          <cell r="F24" t="str">
            <v>M01</v>
          </cell>
          <cell r="G24">
            <v>22</v>
          </cell>
          <cell r="H24">
            <v>31.8</v>
          </cell>
          <cell r="I24" t="str">
            <v>H</v>
          </cell>
          <cell r="J24" t="str">
            <v>DEDZA</v>
          </cell>
          <cell r="K24">
            <v>6</v>
          </cell>
          <cell r="L24">
            <v>0</v>
          </cell>
          <cell r="W24">
            <v>71</v>
          </cell>
          <cell r="X24" t="str">
            <v>AC</v>
          </cell>
          <cell r="Y24">
            <v>125</v>
          </cell>
          <cell r="Z24" t="str">
            <v>SB</v>
          </cell>
          <cell r="AA24">
            <v>150</v>
          </cell>
          <cell r="AB24" t="str">
            <v>GR</v>
          </cell>
          <cell r="AC24">
            <v>4</v>
          </cell>
          <cell r="AD24" t="str">
            <v>VR</v>
          </cell>
          <cell r="AE24">
            <v>81</v>
          </cell>
          <cell r="AF24" t="str">
            <v>SS</v>
          </cell>
          <cell r="AG24" t="str">
            <v>SS</v>
          </cell>
          <cell r="AH24">
            <v>5</v>
          </cell>
          <cell r="AI24">
            <v>86</v>
          </cell>
          <cell r="AJ24" t="str">
            <v>AO</v>
          </cell>
          <cell r="AK24" t="str">
            <v>AC</v>
          </cell>
          <cell r="AL24">
            <v>40</v>
          </cell>
          <cell r="AM24">
            <v>6</v>
          </cell>
          <cell r="AN24">
            <v>0</v>
          </cell>
          <cell r="BO24" t="str">
            <v>RS 023</v>
          </cell>
          <cell r="BP24">
            <v>31.8</v>
          </cell>
          <cell r="BQ24">
            <v>6</v>
          </cell>
          <cell r="BR24" t="str">
            <v>H</v>
          </cell>
          <cell r="BS24" t="str">
            <v>S</v>
          </cell>
          <cell r="BT24">
            <v>0</v>
          </cell>
          <cell r="BU24" t="str">
            <v>AC</v>
          </cell>
          <cell r="BV24" t="str">
            <v>AO</v>
          </cell>
          <cell r="BW24">
            <v>6</v>
          </cell>
          <cell r="BX24">
            <v>40</v>
          </cell>
          <cell r="BY24">
            <v>40</v>
          </cell>
          <cell r="BZ24">
            <v>1</v>
          </cell>
          <cell r="CA24">
            <v>4</v>
          </cell>
          <cell r="CB24">
            <v>2.6040000000000001</v>
          </cell>
          <cell r="CC24">
            <v>2.5019690693008183</v>
          </cell>
          <cell r="CD24">
            <v>10</v>
          </cell>
          <cell r="CE24">
            <v>7</v>
          </cell>
          <cell r="CF24">
            <v>0</v>
          </cell>
          <cell r="CG24">
            <v>10</v>
          </cell>
          <cell r="CH24">
            <v>7</v>
          </cell>
          <cell r="CI24">
            <v>0.3</v>
          </cell>
          <cell r="CJ24">
            <v>1E-3</v>
          </cell>
          <cell r="CK24">
            <v>1E-3</v>
          </cell>
          <cell r="CL24">
            <v>0</v>
          </cell>
          <cell r="CM24">
            <v>3.876923076923077E-4</v>
          </cell>
          <cell r="CN24">
            <v>3.876923076923077E-4</v>
          </cell>
          <cell r="CO24">
            <v>0</v>
          </cell>
          <cell r="CP24">
            <v>0</v>
          </cell>
          <cell r="CQ24">
            <v>2.5023567616085107</v>
          </cell>
          <cell r="CR24">
            <v>5</v>
          </cell>
          <cell r="CS24">
            <v>1</v>
          </cell>
          <cell r="CT24">
            <v>0</v>
          </cell>
          <cell r="CU24">
            <v>0</v>
          </cell>
          <cell r="CV24">
            <v>12</v>
          </cell>
          <cell r="CW24">
            <v>27</v>
          </cell>
          <cell r="CX24">
            <v>54</v>
          </cell>
          <cell r="CY24">
            <v>2</v>
          </cell>
          <cell r="CZ24">
            <v>2</v>
          </cell>
          <cell r="DA24">
            <v>2</v>
          </cell>
          <cell r="DB24">
            <v>600</v>
          </cell>
          <cell r="DC24">
            <v>282</v>
          </cell>
          <cell r="DD24">
            <v>156</v>
          </cell>
          <cell r="DE24">
            <v>45</v>
          </cell>
          <cell r="DF24">
            <v>69</v>
          </cell>
          <cell r="DG24">
            <v>12</v>
          </cell>
          <cell r="DH24">
            <v>6</v>
          </cell>
          <cell r="DI24">
            <v>30</v>
          </cell>
        </row>
        <row r="25">
          <cell r="A25" t="str">
            <v>RS 033</v>
          </cell>
          <cell r="B25">
            <v>33</v>
          </cell>
          <cell r="C25" t="str">
            <v>C</v>
          </cell>
          <cell r="D25" t="str">
            <v>T</v>
          </cell>
          <cell r="E25" t="str">
            <v>Dauya - Kapesi</v>
          </cell>
          <cell r="F25" t="str">
            <v>M01</v>
          </cell>
          <cell r="G25">
            <v>23</v>
          </cell>
          <cell r="H25">
            <v>12.5</v>
          </cell>
          <cell r="I25" t="str">
            <v>F</v>
          </cell>
          <cell r="J25" t="str">
            <v>DEDZA</v>
          </cell>
          <cell r="K25">
            <v>7</v>
          </cell>
          <cell r="L25">
            <v>0</v>
          </cell>
          <cell r="W25">
            <v>71</v>
          </cell>
          <cell r="X25" t="str">
            <v>AC</v>
          </cell>
          <cell r="Y25">
            <v>125</v>
          </cell>
          <cell r="Z25" t="str">
            <v>SB</v>
          </cell>
          <cell r="AA25">
            <v>100</v>
          </cell>
          <cell r="AB25" t="str">
            <v>GR</v>
          </cell>
          <cell r="AC25">
            <v>4</v>
          </cell>
          <cell r="AD25" t="str">
            <v>VR</v>
          </cell>
          <cell r="AE25">
            <v>81</v>
          </cell>
          <cell r="AF25" t="str">
            <v>AO</v>
          </cell>
          <cell r="AG25" t="str">
            <v>AC</v>
          </cell>
          <cell r="AH25">
            <v>40</v>
          </cell>
          <cell r="AI25">
            <v>87</v>
          </cell>
          <cell r="AJ25" t="str">
            <v>AO</v>
          </cell>
          <cell r="AK25" t="str">
            <v>AC</v>
          </cell>
          <cell r="AL25">
            <v>40</v>
          </cell>
          <cell r="AM25">
            <v>6</v>
          </cell>
          <cell r="AN25">
            <v>0</v>
          </cell>
          <cell r="BO25" t="str">
            <v>RS 033</v>
          </cell>
          <cell r="BP25">
            <v>12.5</v>
          </cell>
          <cell r="BQ25">
            <v>6</v>
          </cell>
          <cell r="BR25" t="str">
            <v>F</v>
          </cell>
          <cell r="BS25" t="str">
            <v>C</v>
          </cell>
          <cell r="BT25">
            <v>0</v>
          </cell>
          <cell r="BU25" t="str">
            <v>AC</v>
          </cell>
          <cell r="BV25" t="str">
            <v>AO</v>
          </cell>
          <cell r="BW25">
            <v>6</v>
          </cell>
          <cell r="BX25">
            <v>40</v>
          </cell>
          <cell r="BY25">
            <v>40</v>
          </cell>
          <cell r="BZ25">
            <v>1</v>
          </cell>
          <cell r="CA25">
            <v>4</v>
          </cell>
          <cell r="CB25">
            <v>2.1040000000000001</v>
          </cell>
          <cell r="CC25">
            <v>2.7620246334310852</v>
          </cell>
          <cell r="CD25">
            <v>20</v>
          </cell>
          <cell r="CE25">
            <v>8</v>
          </cell>
          <cell r="CF25">
            <v>0</v>
          </cell>
          <cell r="CG25">
            <v>20</v>
          </cell>
          <cell r="CH25">
            <v>8</v>
          </cell>
          <cell r="CI25">
            <v>0.1</v>
          </cell>
          <cell r="CJ25">
            <v>3.3333333333333343E-4</v>
          </cell>
          <cell r="CK25">
            <v>3.3333333333333343E-4</v>
          </cell>
          <cell r="CL25">
            <v>0</v>
          </cell>
          <cell r="CM25">
            <v>1.2923076923076926E-4</v>
          </cell>
          <cell r="CN25">
            <v>1.2923076923076926E-4</v>
          </cell>
          <cell r="CO25">
            <v>0</v>
          </cell>
          <cell r="CP25">
            <v>0</v>
          </cell>
          <cell r="CQ25">
            <v>2.7621538642003158</v>
          </cell>
          <cell r="CR25">
            <v>0</v>
          </cell>
          <cell r="CS25">
            <v>1</v>
          </cell>
          <cell r="CT25">
            <v>0</v>
          </cell>
          <cell r="CU25">
            <v>0</v>
          </cell>
          <cell r="CV25">
            <v>11</v>
          </cell>
          <cell r="CW25">
            <v>27</v>
          </cell>
          <cell r="CX25">
            <v>54</v>
          </cell>
          <cell r="CY25">
            <v>3</v>
          </cell>
          <cell r="CZ25">
            <v>2</v>
          </cell>
          <cell r="DA25">
            <v>1.5</v>
          </cell>
          <cell r="DB25">
            <v>600</v>
          </cell>
          <cell r="DC25">
            <v>282</v>
          </cell>
          <cell r="DD25">
            <v>156</v>
          </cell>
          <cell r="DE25">
            <v>45</v>
          </cell>
          <cell r="DF25">
            <v>69</v>
          </cell>
          <cell r="DG25">
            <v>12</v>
          </cell>
          <cell r="DH25">
            <v>6</v>
          </cell>
          <cell r="DI25">
            <v>30</v>
          </cell>
        </row>
        <row r="26">
          <cell r="A26" t="str">
            <v>RS 034</v>
          </cell>
          <cell r="B26">
            <v>34</v>
          </cell>
          <cell r="C26" t="str">
            <v>C</v>
          </cell>
          <cell r="D26" t="str">
            <v>T</v>
          </cell>
          <cell r="E26" t="str">
            <v>Nkutu - Bembeke</v>
          </cell>
          <cell r="F26" t="str">
            <v>M01</v>
          </cell>
          <cell r="G26">
            <v>24</v>
          </cell>
          <cell r="H26">
            <v>9</v>
          </cell>
          <cell r="I26" t="str">
            <v>H</v>
          </cell>
          <cell r="J26" t="str">
            <v>DEDZA</v>
          </cell>
          <cell r="K26">
            <v>7</v>
          </cell>
          <cell r="L26">
            <v>0</v>
          </cell>
          <cell r="W26">
            <v>71</v>
          </cell>
          <cell r="X26" t="str">
            <v>AC</v>
          </cell>
          <cell r="Y26">
            <v>125</v>
          </cell>
          <cell r="Z26" t="str">
            <v>SB</v>
          </cell>
          <cell r="AA26">
            <v>150</v>
          </cell>
          <cell r="AB26" t="str">
            <v>GR</v>
          </cell>
          <cell r="AC26">
            <v>10</v>
          </cell>
          <cell r="AD26" t="str">
            <v>VR</v>
          </cell>
          <cell r="AE26">
            <v>0</v>
          </cell>
          <cell r="AF26">
            <v>0</v>
          </cell>
          <cell r="AG26">
            <v>0</v>
          </cell>
          <cell r="AH26">
            <v>0</v>
          </cell>
          <cell r="AI26">
            <v>0</v>
          </cell>
          <cell r="AJ26">
            <v>0</v>
          </cell>
          <cell r="AK26">
            <v>0</v>
          </cell>
          <cell r="AL26">
            <v>0</v>
          </cell>
          <cell r="AM26">
            <v>2</v>
          </cell>
          <cell r="AN26" t="str">
            <v>never resealed</v>
          </cell>
          <cell r="BO26" t="str">
            <v>RS 034</v>
          </cell>
          <cell r="BP26">
            <v>9</v>
          </cell>
          <cell r="BQ26">
            <v>6</v>
          </cell>
          <cell r="BR26" t="str">
            <v>H</v>
          </cell>
          <cell r="BS26" t="str">
            <v>C</v>
          </cell>
          <cell r="BT26">
            <v>0</v>
          </cell>
          <cell r="BU26" t="str">
            <v>AC</v>
          </cell>
          <cell r="BV26" t="str">
            <v/>
          </cell>
          <cell r="BW26">
            <v>2</v>
          </cell>
          <cell r="BX26">
            <v>40</v>
          </cell>
          <cell r="BY26" t="str">
            <v/>
          </cell>
          <cell r="BZ26">
            <v>1</v>
          </cell>
          <cell r="CA26">
            <v>10</v>
          </cell>
          <cell r="CB26">
            <v>2.052</v>
          </cell>
          <cell r="CC26">
            <v>2.8482416422287393</v>
          </cell>
          <cell r="CD26">
            <v>40</v>
          </cell>
          <cell r="CE26">
            <v>18</v>
          </cell>
          <cell r="CF26">
            <v>3</v>
          </cell>
          <cell r="CG26">
            <v>37</v>
          </cell>
          <cell r="CH26">
            <v>15</v>
          </cell>
          <cell r="CI26">
            <v>2.2999999999999998</v>
          </cell>
          <cell r="CJ26">
            <v>7.6666666666666654E-3</v>
          </cell>
          <cell r="CK26">
            <v>3.0076666666666667</v>
          </cell>
          <cell r="CL26">
            <v>3</v>
          </cell>
          <cell r="CM26">
            <v>5.2818461538461543E-2</v>
          </cell>
          <cell r="CN26">
            <v>5.2818461538461543E-2</v>
          </cell>
          <cell r="CO26">
            <v>0</v>
          </cell>
          <cell r="CP26">
            <v>0</v>
          </cell>
          <cell r="CQ26">
            <v>2.9010601037672008</v>
          </cell>
          <cell r="CR26">
            <v>0</v>
          </cell>
          <cell r="CS26">
            <v>1</v>
          </cell>
          <cell r="CT26">
            <v>0</v>
          </cell>
          <cell r="CU26">
            <v>0</v>
          </cell>
          <cell r="CV26">
            <v>27</v>
          </cell>
          <cell r="CW26">
            <v>27</v>
          </cell>
          <cell r="CX26" t="str">
            <v/>
          </cell>
          <cell r="CY26">
            <v>2</v>
          </cell>
          <cell r="CZ26">
            <v>2</v>
          </cell>
          <cell r="DA26">
            <v>1.5</v>
          </cell>
          <cell r="DB26">
            <v>400</v>
          </cell>
          <cell r="DC26">
            <v>188</v>
          </cell>
          <cell r="DD26">
            <v>104</v>
          </cell>
          <cell r="DE26">
            <v>30</v>
          </cell>
          <cell r="DF26">
            <v>46</v>
          </cell>
          <cell r="DG26">
            <v>8</v>
          </cell>
          <cell r="DH26">
            <v>4</v>
          </cell>
          <cell r="DI26">
            <v>20</v>
          </cell>
        </row>
        <row r="27">
          <cell r="A27" t="str">
            <v>RS 030</v>
          </cell>
          <cell r="B27">
            <v>30</v>
          </cell>
          <cell r="C27" t="str">
            <v>C</v>
          </cell>
          <cell r="D27" t="str">
            <v>T</v>
          </cell>
          <cell r="E27" t="str">
            <v>Nkutu - Masasa</v>
          </cell>
          <cell r="F27" t="str">
            <v>M01</v>
          </cell>
          <cell r="G27">
            <v>25</v>
          </cell>
          <cell r="H27">
            <v>2.8</v>
          </cell>
          <cell r="I27" t="str">
            <v>H</v>
          </cell>
          <cell r="J27" t="str">
            <v>DEDZA</v>
          </cell>
          <cell r="K27">
            <v>7</v>
          </cell>
          <cell r="L27">
            <v>0</v>
          </cell>
          <cell r="W27">
            <v>71</v>
          </cell>
          <cell r="X27" t="str">
            <v>AC</v>
          </cell>
          <cell r="Y27">
            <v>125</v>
          </cell>
          <cell r="Z27" t="str">
            <v>SB</v>
          </cell>
          <cell r="AA27">
            <v>150</v>
          </cell>
          <cell r="AB27" t="str">
            <v>GR</v>
          </cell>
          <cell r="AC27">
            <v>10</v>
          </cell>
          <cell r="AD27" t="str">
            <v>VR</v>
          </cell>
          <cell r="AE27">
            <v>0</v>
          </cell>
          <cell r="AF27">
            <v>0</v>
          </cell>
          <cell r="AG27">
            <v>0</v>
          </cell>
          <cell r="AH27">
            <v>0</v>
          </cell>
          <cell r="AI27">
            <v>0</v>
          </cell>
          <cell r="AJ27">
            <v>0</v>
          </cell>
          <cell r="AK27">
            <v>0</v>
          </cell>
          <cell r="AL27">
            <v>0</v>
          </cell>
          <cell r="AM27">
            <v>2</v>
          </cell>
          <cell r="AN27" t="str">
            <v>never resealed</v>
          </cell>
          <cell r="BO27" t="str">
            <v>RS 030</v>
          </cell>
          <cell r="BP27">
            <v>2.8</v>
          </cell>
          <cell r="BQ27">
            <v>6</v>
          </cell>
          <cell r="BR27" t="str">
            <v>H</v>
          </cell>
          <cell r="BS27" t="str">
            <v>C</v>
          </cell>
          <cell r="BT27">
            <v>0</v>
          </cell>
          <cell r="BU27" t="str">
            <v>AC</v>
          </cell>
          <cell r="BV27" t="str">
            <v/>
          </cell>
          <cell r="BW27">
            <v>2</v>
          </cell>
          <cell r="BX27">
            <v>40</v>
          </cell>
          <cell r="BY27" t="str">
            <v/>
          </cell>
          <cell r="BZ27">
            <v>1</v>
          </cell>
          <cell r="CA27">
            <v>10</v>
          </cell>
          <cell r="CB27">
            <v>2.052</v>
          </cell>
          <cell r="CC27">
            <v>3.8643706744868038</v>
          </cell>
          <cell r="CD27">
            <v>80</v>
          </cell>
          <cell r="CE27">
            <v>56</v>
          </cell>
          <cell r="CF27">
            <v>41</v>
          </cell>
          <cell r="CG27">
            <v>39</v>
          </cell>
          <cell r="CH27">
            <v>15</v>
          </cell>
          <cell r="CI27">
            <v>3.1</v>
          </cell>
          <cell r="CJ27">
            <v>1.0333333333333335E-2</v>
          </cell>
          <cell r="CK27">
            <v>10</v>
          </cell>
          <cell r="CL27">
            <v>41</v>
          </cell>
          <cell r="CM27">
            <v>0.37513358974358968</v>
          </cell>
          <cell r="CN27">
            <v>0.37513358974358968</v>
          </cell>
          <cell r="CO27">
            <v>0</v>
          </cell>
          <cell r="CP27">
            <v>0</v>
          </cell>
          <cell r="CQ27">
            <v>4.2395042642303933</v>
          </cell>
          <cell r="CR27">
            <v>0</v>
          </cell>
          <cell r="CS27">
            <v>1</v>
          </cell>
          <cell r="CT27">
            <v>0</v>
          </cell>
          <cell r="CU27">
            <v>0</v>
          </cell>
          <cell r="CV27">
            <v>27</v>
          </cell>
          <cell r="CW27">
            <v>27</v>
          </cell>
          <cell r="CX27" t="str">
            <v/>
          </cell>
          <cell r="CY27">
            <v>2</v>
          </cell>
          <cell r="CZ27">
            <v>2</v>
          </cell>
          <cell r="DA27">
            <v>1.5</v>
          </cell>
          <cell r="DB27">
            <v>400</v>
          </cell>
          <cell r="DC27">
            <v>188</v>
          </cell>
          <cell r="DD27">
            <v>104</v>
          </cell>
          <cell r="DE27">
            <v>30</v>
          </cell>
          <cell r="DF27">
            <v>46</v>
          </cell>
          <cell r="DG27">
            <v>8</v>
          </cell>
          <cell r="DH27">
            <v>4</v>
          </cell>
          <cell r="DI27">
            <v>20</v>
          </cell>
        </row>
        <row r="28">
          <cell r="A28" t="str">
            <v>RS 015</v>
          </cell>
          <cell r="B28">
            <v>15</v>
          </cell>
          <cell r="C28" t="str">
            <v>C</v>
          </cell>
          <cell r="D28" t="str">
            <v>T</v>
          </cell>
          <cell r="E28" t="str">
            <v>Masasa - Kalitsilo</v>
          </cell>
          <cell r="F28" t="str">
            <v>M01</v>
          </cell>
          <cell r="G28">
            <v>26</v>
          </cell>
          <cell r="H28">
            <v>20.9</v>
          </cell>
          <cell r="I28" t="str">
            <v>R</v>
          </cell>
          <cell r="J28" t="str">
            <v>NTCHEU</v>
          </cell>
          <cell r="K28">
            <v>8</v>
          </cell>
          <cell r="L28">
            <v>0</v>
          </cell>
          <cell r="W28">
            <v>71</v>
          </cell>
          <cell r="X28" t="str">
            <v>DS</v>
          </cell>
          <cell r="Y28">
            <v>150</v>
          </cell>
          <cell r="Z28" t="str">
            <v>SB</v>
          </cell>
          <cell r="AA28">
            <v>125</v>
          </cell>
          <cell r="AB28" t="str">
            <v>GR</v>
          </cell>
          <cell r="AC28">
            <v>10</v>
          </cell>
          <cell r="AD28" t="str">
            <v>VR</v>
          </cell>
          <cell r="AE28">
            <v>0</v>
          </cell>
          <cell r="AF28">
            <v>0</v>
          </cell>
          <cell r="AG28">
            <v>0</v>
          </cell>
          <cell r="AH28">
            <v>0</v>
          </cell>
          <cell r="AI28">
            <v>0</v>
          </cell>
          <cell r="AJ28">
            <v>0</v>
          </cell>
          <cell r="AK28">
            <v>0</v>
          </cell>
          <cell r="AL28">
            <v>0</v>
          </cell>
          <cell r="AM28">
            <v>1</v>
          </cell>
          <cell r="AN28" t="str">
            <v>never resealed</v>
          </cell>
          <cell r="BO28" t="str">
            <v>RS 015</v>
          </cell>
          <cell r="BP28">
            <v>20.9</v>
          </cell>
          <cell r="BQ28">
            <v>6</v>
          </cell>
          <cell r="BR28" t="str">
            <v>R</v>
          </cell>
          <cell r="BS28" t="str">
            <v>C</v>
          </cell>
          <cell r="BT28">
            <v>0</v>
          </cell>
          <cell r="BU28" t="str">
            <v>DS</v>
          </cell>
          <cell r="BV28" t="str">
            <v/>
          </cell>
          <cell r="BW28">
            <v>1</v>
          </cell>
          <cell r="BX28">
            <v>15</v>
          </cell>
          <cell r="BY28" t="str">
            <v/>
          </cell>
          <cell r="BZ28">
            <v>1</v>
          </cell>
          <cell r="CA28">
            <v>10</v>
          </cell>
          <cell r="CB28">
            <v>1.427</v>
          </cell>
          <cell r="CC28">
            <v>3.3221936863895123</v>
          </cell>
          <cell r="CD28">
            <v>95</v>
          </cell>
          <cell r="CE28">
            <v>86</v>
          </cell>
          <cell r="CF28">
            <v>71</v>
          </cell>
          <cell r="CG28">
            <v>24</v>
          </cell>
          <cell r="CH28">
            <v>15</v>
          </cell>
          <cell r="CI28">
            <v>18.7</v>
          </cell>
          <cell r="CJ28">
            <v>6.2333333333333338E-2</v>
          </cell>
          <cell r="CK28">
            <v>10</v>
          </cell>
          <cell r="CL28">
            <v>71</v>
          </cell>
          <cell r="CM28">
            <v>0.59323512820512814</v>
          </cell>
          <cell r="CN28">
            <v>0.59323512820512814</v>
          </cell>
          <cell r="CO28">
            <v>0</v>
          </cell>
          <cell r="CP28">
            <v>0</v>
          </cell>
          <cell r="CQ28">
            <v>3.9154288145946405</v>
          </cell>
          <cell r="CR28">
            <v>5</v>
          </cell>
          <cell r="CS28">
            <v>1</v>
          </cell>
          <cell r="CT28">
            <v>0</v>
          </cell>
          <cell r="CU28">
            <v>0</v>
          </cell>
          <cell r="CV28">
            <v>27</v>
          </cell>
          <cell r="CW28">
            <v>27</v>
          </cell>
          <cell r="CX28" t="str">
            <v/>
          </cell>
          <cell r="CY28">
            <v>2</v>
          </cell>
          <cell r="CZ28">
            <v>2</v>
          </cell>
          <cell r="DA28">
            <v>1.3</v>
          </cell>
          <cell r="DB28">
            <v>400</v>
          </cell>
          <cell r="DC28">
            <v>188</v>
          </cell>
          <cell r="DD28">
            <v>104</v>
          </cell>
          <cell r="DE28">
            <v>30</v>
          </cell>
          <cell r="DF28">
            <v>46</v>
          </cell>
          <cell r="DG28">
            <v>8</v>
          </cell>
          <cell r="DH28">
            <v>4</v>
          </cell>
          <cell r="DI28">
            <v>20</v>
          </cell>
        </row>
        <row r="29">
          <cell r="A29" t="str">
            <v>RS 027</v>
          </cell>
          <cell r="B29">
            <v>27</v>
          </cell>
          <cell r="C29" t="str">
            <v>C</v>
          </cell>
          <cell r="D29" t="str">
            <v>T</v>
          </cell>
          <cell r="E29" t="str">
            <v>Kalitsilo - Mlangeni</v>
          </cell>
          <cell r="F29" t="str">
            <v>M01</v>
          </cell>
          <cell r="G29">
            <v>27</v>
          </cell>
          <cell r="H29">
            <v>14.7</v>
          </cell>
          <cell r="I29" t="str">
            <v>R</v>
          </cell>
          <cell r="J29" t="str">
            <v>DEDZA</v>
          </cell>
          <cell r="K29">
            <v>8</v>
          </cell>
          <cell r="L29">
            <v>0</v>
          </cell>
          <cell r="W29">
            <v>71</v>
          </cell>
          <cell r="X29" t="str">
            <v>AC</v>
          </cell>
          <cell r="Y29">
            <v>125</v>
          </cell>
          <cell r="Z29" t="str">
            <v>SB</v>
          </cell>
          <cell r="AA29">
            <v>150</v>
          </cell>
          <cell r="AB29" t="str">
            <v>GR</v>
          </cell>
          <cell r="AC29">
            <v>10</v>
          </cell>
          <cell r="AD29" t="str">
            <v>VR</v>
          </cell>
          <cell r="AE29">
            <v>0</v>
          </cell>
          <cell r="AF29">
            <v>0</v>
          </cell>
          <cell r="AG29">
            <v>0</v>
          </cell>
          <cell r="AH29">
            <v>0</v>
          </cell>
          <cell r="AI29">
            <v>0</v>
          </cell>
          <cell r="AJ29">
            <v>0</v>
          </cell>
          <cell r="AK29">
            <v>0</v>
          </cell>
          <cell r="AL29">
            <v>0</v>
          </cell>
          <cell r="AM29">
            <v>2</v>
          </cell>
          <cell r="AN29" t="str">
            <v>never resealed</v>
          </cell>
          <cell r="BO29" t="str">
            <v>RS 027</v>
          </cell>
          <cell r="BP29">
            <v>14.7</v>
          </cell>
          <cell r="BQ29">
            <v>6</v>
          </cell>
          <cell r="BR29" t="str">
            <v>R</v>
          </cell>
          <cell r="BS29" t="str">
            <v>C</v>
          </cell>
          <cell r="BT29">
            <v>0</v>
          </cell>
          <cell r="BU29" t="str">
            <v>AC</v>
          </cell>
          <cell r="BV29" t="str">
            <v/>
          </cell>
          <cell r="BW29">
            <v>2</v>
          </cell>
          <cell r="BX29">
            <v>40</v>
          </cell>
          <cell r="BY29" t="str">
            <v/>
          </cell>
          <cell r="BZ29">
            <v>1</v>
          </cell>
          <cell r="CA29">
            <v>10</v>
          </cell>
          <cell r="CB29">
            <v>2.052</v>
          </cell>
          <cell r="CC29">
            <v>3.1289903053303436</v>
          </cell>
          <cell r="CD29">
            <v>50</v>
          </cell>
          <cell r="CE29">
            <v>15</v>
          </cell>
          <cell r="CF29">
            <v>0</v>
          </cell>
          <cell r="CG29">
            <v>50</v>
          </cell>
          <cell r="CH29">
            <v>15</v>
          </cell>
          <cell r="CI29">
            <v>17.5</v>
          </cell>
          <cell r="CJ29">
            <v>5.8333333333333341E-2</v>
          </cell>
          <cell r="CK29">
            <v>5.8333333333333341E-2</v>
          </cell>
          <cell r="CL29">
            <v>0</v>
          </cell>
          <cell r="CM29">
            <v>2.2615384615384617E-2</v>
          </cell>
          <cell r="CN29">
            <v>2.2615384615384617E-2</v>
          </cell>
          <cell r="CO29">
            <v>0</v>
          </cell>
          <cell r="CP29">
            <v>0</v>
          </cell>
          <cell r="CQ29">
            <v>3.1516056899457281</v>
          </cell>
          <cell r="CR29">
            <v>0</v>
          </cell>
          <cell r="CS29">
            <v>1</v>
          </cell>
          <cell r="CT29">
            <v>0</v>
          </cell>
          <cell r="CU29">
            <v>0</v>
          </cell>
          <cell r="CV29">
            <v>27</v>
          </cell>
          <cell r="CW29">
            <v>27</v>
          </cell>
          <cell r="CX29" t="str">
            <v/>
          </cell>
          <cell r="CY29">
            <v>1.8</v>
          </cell>
          <cell r="CZ29">
            <v>1.5</v>
          </cell>
          <cell r="DA29">
            <v>1.5</v>
          </cell>
          <cell r="DB29">
            <v>400</v>
          </cell>
          <cell r="DC29">
            <v>188</v>
          </cell>
          <cell r="DD29">
            <v>104</v>
          </cell>
          <cell r="DE29">
            <v>30</v>
          </cell>
          <cell r="DF29">
            <v>46</v>
          </cell>
          <cell r="DG29">
            <v>8</v>
          </cell>
          <cell r="DH29">
            <v>4</v>
          </cell>
          <cell r="DI29">
            <v>20</v>
          </cell>
        </row>
        <row r="30">
          <cell r="A30" t="str">
            <v>RS 032</v>
          </cell>
          <cell r="B30">
            <v>32</v>
          </cell>
          <cell r="C30" t="str">
            <v>C</v>
          </cell>
          <cell r="D30" t="str">
            <v>T</v>
          </cell>
          <cell r="E30" t="str">
            <v>Mlangeni - Biriwiri</v>
          </cell>
          <cell r="F30" t="str">
            <v>M01</v>
          </cell>
          <cell r="G30">
            <v>28</v>
          </cell>
          <cell r="H30">
            <v>13.1</v>
          </cell>
          <cell r="I30" t="str">
            <v>R</v>
          </cell>
          <cell r="J30" t="str">
            <v>NTCHEU</v>
          </cell>
          <cell r="K30">
            <v>8</v>
          </cell>
          <cell r="L30">
            <v>0</v>
          </cell>
          <cell r="W30">
            <v>71</v>
          </cell>
          <cell r="X30" t="str">
            <v>AC</v>
          </cell>
          <cell r="Y30">
            <v>125</v>
          </cell>
          <cell r="Z30" t="str">
            <v>SB</v>
          </cell>
          <cell r="AA30">
            <v>150</v>
          </cell>
          <cell r="AB30" t="str">
            <v>GR</v>
          </cell>
          <cell r="AC30">
            <v>10</v>
          </cell>
          <cell r="AD30" t="str">
            <v>VR</v>
          </cell>
          <cell r="AE30">
            <v>0</v>
          </cell>
          <cell r="AF30">
            <v>0</v>
          </cell>
          <cell r="AG30">
            <v>0</v>
          </cell>
          <cell r="AH30">
            <v>0</v>
          </cell>
          <cell r="AI30">
            <v>0</v>
          </cell>
          <cell r="AJ30">
            <v>0</v>
          </cell>
          <cell r="AK30">
            <v>0</v>
          </cell>
          <cell r="AL30">
            <v>0</v>
          </cell>
          <cell r="AM30">
            <v>2</v>
          </cell>
          <cell r="AN30" t="str">
            <v>never resealed</v>
          </cell>
          <cell r="BO30" t="str">
            <v>RS 032</v>
          </cell>
          <cell r="BP30">
            <v>13.1</v>
          </cell>
          <cell r="BQ30">
            <v>6</v>
          </cell>
          <cell r="BR30" t="str">
            <v>R</v>
          </cell>
          <cell r="BS30" t="str">
            <v>C</v>
          </cell>
          <cell r="BT30">
            <v>0</v>
          </cell>
          <cell r="BU30" t="str">
            <v>AC</v>
          </cell>
          <cell r="BV30" t="str">
            <v/>
          </cell>
          <cell r="BW30">
            <v>2</v>
          </cell>
          <cell r="BX30">
            <v>40</v>
          </cell>
          <cell r="BY30" t="str">
            <v/>
          </cell>
          <cell r="BZ30">
            <v>1</v>
          </cell>
          <cell r="CA30">
            <v>10</v>
          </cell>
          <cell r="CB30">
            <v>2.052</v>
          </cell>
          <cell r="CC30">
            <v>2.21</v>
          </cell>
          <cell r="CD30">
            <v>50</v>
          </cell>
          <cell r="CE30">
            <v>30</v>
          </cell>
          <cell r="CF30">
            <v>15</v>
          </cell>
          <cell r="CG30">
            <v>35</v>
          </cell>
          <cell r="CH30">
            <v>15</v>
          </cell>
          <cell r="CI30">
            <v>0</v>
          </cell>
          <cell r="CJ30">
            <v>0</v>
          </cell>
          <cell r="CK30">
            <v>10</v>
          </cell>
          <cell r="CL30">
            <v>15</v>
          </cell>
          <cell r="CM30">
            <v>0.19923076923076921</v>
          </cell>
          <cell r="CN30">
            <v>0.19923076923076921</v>
          </cell>
          <cell r="CO30">
            <v>0</v>
          </cell>
          <cell r="CP30">
            <v>0</v>
          </cell>
          <cell r="CQ30">
            <v>2.4092307692307693</v>
          </cell>
          <cell r="CR30">
            <v>0</v>
          </cell>
          <cell r="CS30">
            <v>1</v>
          </cell>
          <cell r="CT30">
            <v>0</v>
          </cell>
          <cell r="CU30">
            <v>0</v>
          </cell>
          <cell r="CV30">
            <v>27</v>
          </cell>
          <cell r="CW30">
            <v>27</v>
          </cell>
          <cell r="CX30" t="str">
            <v/>
          </cell>
          <cell r="CY30">
            <v>1.5</v>
          </cell>
          <cell r="CZ30">
            <v>1.5</v>
          </cell>
          <cell r="DA30">
            <v>1.5</v>
          </cell>
          <cell r="DB30">
            <v>400</v>
          </cell>
          <cell r="DC30">
            <v>188</v>
          </cell>
          <cell r="DD30">
            <v>104</v>
          </cell>
          <cell r="DE30">
            <v>30</v>
          </cell>
          <cell r="DF30">
            <v>46</v>
          </cell>
          <cell r="DG30">
            <v>8</v>
          </cell>
          <cell r="DH30">
            <v>4</v>
          </cell>
          <cell r="DI30">
            <v>20</v>
          </cell>
        </row>
        <row r="31">
          <cell r="A31" t="str">
            <v>RS 021</v>
          </cell>
          <cell r="B31">
            <v>21</v>
          </cell>
          <cell r="C31" t="str">
            <v>C</v>
          </cell>
          <cell r="D31" t="str">
            <v>T</v>
          </cell>
          <cell r="E31" t="str">
            <v>Biriwiri - Ntcheu</v>
          </cell>
          <cell r="F31" t="str">
            <v>M01</v>
          </cell>
          <cell r="G31">
            <v>29</v>
          </cell>
          <cell r="H31">
            <v>6.7</v>
          </cell>
          <cell r="I31" t="str">
            <v>F</v>
          </cell>
          <cell r="J31" t="str">
            <v>NTCHEU</v>
          </cell>
          <cell r="K31">
            <v>8</v>
          </cell>
          <cell r="L31">
            <v>0</v>
          </cell>
          <cell r="W31">
            <v>71</v>
          </cell>
          <cell r="X31" t="str">
            <v>DS</v>
          </cell>
          <cell r="Y31">
            <v>125</v>
          </cell>
          <cell r="Z31" t="str">
            <v>SB</v>
          </cell>
          <cell r="AA31">
            <v>150</v>
          </cell>
          <cell r="AB31" t="str">
            <v>GR</v>
          </cell>
          <cell r="AC31">
            <v>10</v>
          </cell>
          <cell r="AD31" t="str">
            <v>VR</v>
          </cell>
          <cell r="AE31">
            <v>0</v>
          </cell>
          <cell r="AF31">
            <v>0</v>
          </cell>
          <cell r="AG31">
            <v>0</v>
          </cell>
          <cell r="AH31">
            <v>0</v>
          </cell>
          <cell r="AI31">
            <v>0</v>
          </cell>
          <cell r="AJ31">
            <v>0</v>
          </cell>
          <cell r="AK31">
            <v>0</v>
          </cell>
          <cell r="AL31">
            <v>0</v>
          </cell>
          <cell r="AM31">
            <v>1</v>
          </cell>
          <cell r="AN31" t="str">
            <v>never resealed</v>
          </cell>
          <cell r="BO31" t="str">
            <v>RS 021</v>
          </cell>
          <cell r="BP31">
            <v>6.7</v>
          </cell>
          <cell r="BQ31">
            <v>6</v>
          </cell>
          <cell r="BR31" t="str">
            <v>F</v>
          </cell>
          <cell r="BS31" t="str">
            <v>C</v>
          </cell>
          <cell r="BT31">
            <v>0</v>
          </cell>
          <cell r="BU31" t="str">
            <v>DS</v>
          </cell>
          <cell r="BV31" t="str">
            <v/>
          </cell>
          <cell r="BW31">
            <v>1</v>
          </cell>
          <cell r="BX31">
            <v>15</v>
          </cell>
          <cell r="BY31" t="str">
            <v/>
          </cell>
          <cell r="BZ31">
            <v>1</v>
          </cell>
          <cell r="CA31">
            <v>10</v>
          </cell>
          <cell r="CB31">
            <v>1.677</v>
          </cell>
          <cell r="CC31">
            <v>2.4494146627565985</v>
          </cell>
          <cell r="CD31">
            <v>40</v>
          </cell>
          <cell r="CE31">
            <v>5</v>
          </cell>
          <cell r="CF31">
            <v>0</v>
          </cell>
          <cell r="CG31">
            <v>40</v>
          </cell>
          <cell r="CH31">
            <v>5</v>
          </cell>
          <cell r="CI31">
            <v>0.4</v>
          </cell>
          <cell r="CJ31">
            <v>1.3333333333333337E-3</v>
          </cell>
          <cell r="CK31">
            <v>1.3333333333333337E-3</v>
          </cell>
          <cell r="CL31">
            <v>0</v>
          </cell>
          <cell r="CM31">
            <v>5.1692307692307704E-4</v>
          </cell>
          <cell r="CN31">
            <v>5.1692307692307704E-4</v>
          </cell>
          <cell r="CO31">
            <v>0</v>
          </cell>
          <cell r="CP31">
            <v>0</v>
          </cell>
          <cell r="CQ31">
            <v>2.4499315858335216</v>
          </cell>
          <cell r="CR31">
            <v>0</v>
          </cell>
          <cell r="CS31">
            <v>1</v>
          </cell>
          <cell r="CT31">
            <v>0</v>
          </cell>
          <cell r="CU31">
            <v>0</v>
          </cell>
          <cell r="CV31">
            <v>27</v>
          </cell>
          <cell r="CW31">
            <v>27</v>
          </cell>
          <cell r="CX31" t="str">
            <v/>
          </cell>
          <cell r="CY31">
            <v>2</v>
          </cell>
          <cell r="CZ31">
            <v>1.5</v>
          </cell>
          <cell r="DA31">
            <v>1.5</v>
          </cell>
          <cell r="DB31">
            <v>400</v>
          </cell>
          <cell r="DC31">
            <v>188</v>
          </cell>
          <cell r="DD31">
            <v>104</v>
          </cell>
          <cell r="DE31">
            <v>30</v>
          </cell>
          <cell r="DF31">
            <v>46</v>
          </cell>
          <cell r="DG31">
            <v>8</v>
          </cell>
          <cell r="DH31">
            <v>4</v>
          </cell>
          <cell r="DI31">
            <v>20</v>
          </cell>
        </row>
        <row r="32">
          <cell r="A32" t="str">
            <v>RS 019</v>
          </cell>
          <cell r="B32">
            <v>19</v>
          </cell>
          <cell r="C32" t="str">
            <v>C</v>
          </cell>
          <cell r="D32" t="str">
            <v>T</v>
          </cell>
          <cell r="E32" t="str">
            <v>Ntcheu - Bemvu</v>
          </cell>
          <cell r="F32" t="str">
            <v>M01</v>
          </cell>
          <cell r="G32">
            <v>30</v>
          </cell>
          <cell r="H32">
            <v>11.8</v>
          </cell>
          <cell r="I32" t="str">
            <v>F</v>
          </cell>
          <cell r="J32" t="str">
            <v>NTCHEU</v>
          </cell>
          <cell r="K32">
            <v>8</v>
          </cell>
          <cell r="L32">
            <v>0</v>
          </cell>
          <cell r="W32">
            <v>71</v>
          </cell>
          <cell r="X32" t="str">
            <v>DS</v>
          </cell>
          <cell r="Y32">
            <v>125</v>
          </cell>
          <cell r="Z32" t="str">
            <v>SB</v>
          </cell>
          <cell r="AA32">
            <v>150</v>
          </cell>
          <cell r="AB32" t="str">
            <v>CG</v>
          </cell>
          <cell r="AC32">
            <v>10</v>
          </cell>
          <cell r="AD32" t="str">
            <v>VR</v>
          </cell>
          <cell r="AE32">
            <v>89</v>
          </cell>
          <cell r="AF32" t="str">
            <v>AO</v>
          </cell>
          <cell r="AG32" t="str">
            <v>AC</v>
          </cell>
          <cell r="AH32">
            <v>50</v>
          </cell>
          <cell r="AI32">
            <v>0</v>
          </cell>
          <cell r="AJ32">
            <v>0</v>
          </cell>
          <cell r="AK32">
            <v>0</v>
          </cell>
          <cell r="AL32">
            <v>0</v>
          </cell>
          <cell r="AM32">
            <v>7</v>
          </cell>
          <cell r="AN32">
            <v>0</v>
          </cell>
          <cell r="BO32" t="str">
            <v>RS 019</v>
          </cell>
          <cell r="BP32">
            <v>11.8</v>
          </cell>
          <cell r="BQ32">
            <v>6</v>
          </cell>
          <cell r="BR32" t="str">
            <v>F</v>
          </cell>
          <cell r="BS32" t="str">
            <v>C</v>
          </cell>
          <cell r="BT32">
            <v>0</v>
          </cell>
          <cell r="BU32" t="str">
            <v>AC</v>
          </cell>
          <cell r="BV32" t="str">
            <v>DS</v>
          </cell>
          <cell r="BW32">
            <v>7</v>
          </cell>
          <cell r="BX32">
            <v>40</v>
          </cell>
          <cell r="BY32">
            <v>15</v>
          </cell>
          <cell r="BZ32">
            <v>1</v>
          </cell>
          <cell r="CA32">
            <v>10</v>
          </cell>
          <cell r="CB32">
            <v>2.2290000000000001</v>
          </cell>
          <cell r="CC32">
            <v>2.2000000000000002</v>
          </cell>
          <cell r="CD32">
            <v>70</v>
          </cell>
          <cell r="CE32">
            <v>4</v>
          </cell>
          <cell r="CF32">
            <v>0</v>
          </cell>
          <cell r="CG32">
            <v>70</v>
          </cell>
          <cell r="CH32">
            <v>4</v>
          </cell>
          <cell r="CI32">
            <v>0.5</v>
          </cell>
          <cell r="CJ32">
            <v>1.6666666666666668E-3</v>
          </cell>
          <cell r="CK32">
            <v>1.6666666666666668E-3</v>
          </cell>
          <cell r="CL32">
            <v>0</v>
          </cell>
          <cell r="CM32">
            <v>6.4615384615384621E-4</v>
          </cell>
          <cell r="CN32">
            <v>6.4615384615384621E-4</v>
          </cell>
          <cell r="CO32">
            <v>0</v>
          </cell>
          <cell r="CP32">
            <v>0</v>
          </cell>
          <cell r="CQ32">
            <v>2.2006461538461539</v>
          </cell>
          <cell r="CR32">
            <v>0</v>
          </cell>
          <cell r="CS32">
            <v>1</v>
          </cell>
          <cell r="CT32">
            <v>0</v>
          </cell>
          <cell r="CU32">
            <v>0</v>
          </cell>
          <cell r="CV32">
            <v>9</v>
          </cell>
          <cell r="CW32">
            <v>27</v>
          </cell>
          <cell r="CX32">
            <v>54</v>
          </cell>
          <cell r="CY32">
            <v>1.5</v>
          </cell>
          <cell r="CZ32">
            <v>1.3</v>
          </cell>
          <cell r="DA32">
            <v>1.3</v>
          </cell>
          <cell r="DB32">
            <v>440</v>
          </cell>
          <cell r="DC32">
            <v>207</v>
          </cell>
          <cell r="DD32">
            <v>115</v>
          </cell>
          <cell r="DE32">
            <v>33</v>
          </cell>
          <cell r="DF32">
            <v>51</v>
          </cell>
          <cell r="DG32">
            <v>9</v>
          </cell>
          <cell r="DH32">
            <v>5</v>
          </cell>
          <cell r="DI32">
            <v>22</v>
          </cell>
        </row>
        <row r="33">
          <cell r="A33" t="str">
            <v>RS 029</v>
          </cell>
          <cell r="B33">
            <v>29</v>
          </cell>
          <cell r="C33" t="str">
            <v>C</v>
          </cell>
          <cell r="D33" t="str">
            <v>T</v>
          </cell>
          <cell r="E33" t="str">
            <v>Bemvu - Njereza</v>
          </cell>
          <cell r="F33" t="str">
            <v>M01</v>
          </cell>
          <cell r="G33">
            <v>31</v>
          </cell>
          <cell r="H33">
            <v>8.8000000000000007</v>
          </cell>
          <cell r="I33" t="str">
            <v>R</v>
          </cell>
          <cell r="J33" t="str">
            <v>NTCHEU</v>
          </cell>
          <cell r="K33">
            <v>8</v>
          </cell>
          <cell r="L33">
            <v>0</v>
          </cell>
          <cell r="W33">
            <v>71</v>
          </cell>
          <cell r="X33" t="str">
            <v>AC</v>
          </cell>
          <cell r="Y33">
            <v>125</v>
          </cell>
          <cell r="Z33" t="str">
            <v>SB</v>
          </cell>
          <cell r="AA33">
            <v>150</v>
          </cell>
          <cell r="AB33" t="str">
            <v>GR</v>
          </cell>
          <cell r="AC33">
            <v>10</v>
          </cell>
          <cell r="AD33" t="str">
            <v>VR</v>
          </cell>
          <cell r="AE33">
            <v>89</v>
          </cell>
          <cell r="AF33" t="str">
            <v>AO</v>
          </cell>
          <cell r="AG33" t="str">
            <v>AC</v>
          </cell>
          <cell r="AH33">
            <v>50</v>
          </cell>
          <cell r="AI33">
            <v>0</v>
          </cell>
          <cell r="AJ33">
            <v>0</v>
          </cell>
          <cell r="AK33">
            <v>0</v>
          </cell>
          <cell r="AL33">
            <v>0</v>
          </cell>
          <cell r="AM33">
            <v>6</v>
          </cell>
          <cell r="AN33">
            <v>0</v>
          </cell>
          <cell r="BO33" t="str">
            <v>RS 029</v>
          </cell>
          <cell r="BP33">
            <v>8.8000000000000007</v>
          </cell>
          <cell r="BQ33">
            <v>6</v>
          </cell>
          <cell r="BR33" t="str">
            <v>R</v>
          </cell>
          <cell r="BS33" t="str">
            <v>C</v>
          </cell>
          <cell r="BT33">
            <v>0</v>
          </cell>
          <cell r="BU33" t="str">
            <v>AC</v>
          </cell>
          <cell r="BV33" t="str">
            <v>AC</v>
          </cell>
          <cell r="BW33">
            <v>6</v>
          </cell>
          <cell r="BX33">
            <v>40</v>
          </cell>
          <cell r="BY33">
            <v>40</v>
          </cell>
          <cell r="BZ33">
            <v>1</v>
          </cell>
          <cell r="CA33">
            <v>10</v>
          </cell>
          <cell r="CB33">
            <v>2.6040000000000001</v>
          </cell>
          <cell r="CC33">
            <v>2.3115847507331377</v>
          </cell>
          <cell r="CD33">
            <v>1</v>
          </cell>
          <cell r="CE33">
            <v>0</v>
          </cell>
          <cell r="CF33">
            <v>0</v>
          </cell>
          <cell r="CG33">
            <v>1</v>
          </cell>
          <cell r="CH33">
            <v>0</v>
          </cell>
          <cell r="CI33">
            <v>0</v>
          </cell>
          <cell r="CJ33">
            <v>0</v>
          </cell>
          <cell r="CK33">
            <v>0</v>
          </cell>
          <cell r="CL33">
            <v>0</v>
          </cell>
          <cell r="CM33">
            <v>0</v>
          </cell>
          <cell r="CN33">
            <v>0</v>
          </cell>
          <cell r="CO33">
            <v>0</v>
          </cell>
          <cell r="CP33">
            <v>0</v>
          </cell>
          <cell r="CQ33">
            <v>2.3115847507331377</v>
          </cell>
          <cell r="CR33">
            <v>0</v>
          </cell>
          <cell r="CS33">
            <v>1</v>
          </cell>
          <cell r="CT33">
            <v>0</v>
          </cell>
          <cell r="CU33">
            <v>0</v>
          </cell>
          <cell r="CV33">
            <v>9</v>
          </cell>
          <cell r="CW33">
            <v>27</v>
          </cell>
          <cell r="CX33">
            <v>54</v>
          </cell>
          <cell r="CY33">
            <v>1.1000000000000001</v>
          </cell>
          <cell r="CZ33">
            <v>1.2</v>
          </cell>
          <cell r="DA33">
            <v>1.1000000000000001</v>
          </cell>
          <cell r="DB33">
            <v>440</v>
          </cell>
          <cell r="DC33">
            <v>207</v>
          </cell>
          <cell r="DD33">
            <v>115</v>
          </cell>
          <cell r="DE33">
            <v>33</v>
          </cell>
          <cell r="DF33">
            <v>51</v>
          </cell>
          <cell r="DG33">
            <v>9</v>
          </cell>
          <cell r="DH33">
            <v>5</v>
          </cell>
          <cell r="DI33">
            <v>22</v>
          </cell>
        </row>
        <row r="34">
          <cell r="A34" t="str">
            <v>RS 016</v>
          </cell>
          <cell r="B34">
            <v>16</v>
          </cell>
          <cell r="C34" t="str">
            <v>C</v>
          </cell>
          <cell r="D34" t="str">
            <v>T</v>
          </cell>
          <cell r="E34" t="str">
            <v>Njereza - Balaka Market</v>
          </cell>
          <cell r="F34" t="str">
            <v>M01</v>
          </cell>
          <cell r="G34">
            <v>32</v>
          </cell>
          <cell r="H34">
            <v>12</v>
          </cell>
          <cell r="I34" t="str">
            <v>R</v>
          </cell>
          <cell r="J34" t="str">
            <v>NTCHEU</v>
          </cell>
          <cell r="K34">
            <v>8</v>
          </cell>
          <cell r="L34">
            <v>0</v>
          </cell>
          <cell r="W34">
            <v>71</v>
          </cell>
          <cell r="X34" t="str">
            <v>DS</v>
          </cell>
          <cell r="Y34">
            <v>150</v>
          </cell>
          <cell r="Z34" t="str">
            <v>SB</v>
          </cell>
          <cell r="AA34">
            <v>125</v>
          </cell>
          <cell r="AB34" t="str">
            <v>GR</v>
          </cell>
          <cell r="AC34">
            <v>10</v>
          </cell>
          <cell r="AD34" t="str">
            <v>VR</v>
          </cell>
          <cell r="AE34">
            <v>89</v>
          </cell>
          <cell r="AF34" t="str">
            <v>AO</v>
          </cell>
          <cell r="AG34" t="str">
            <v>AC</v>
          </cell>
          <cell r="AH34">
            <v>50</v>
          </cell>
          <cell r="AI34">
            <v>0</v>
          </cell>
          <cell r="AJ34">
            <v>0</v>
          </cell>
          <cell r="AK34">
            <v>0</v>
          </cell>
          <cell r="AL34">
            <v>0</v>
          </cell>
          <cell r="AM34">
            <v>7</v>
          </cell>
          <cell r="AN34">
            <v>0</v>
          </cell>
          <cell r="BO34" t="str">
            <v>RS 016</v>
          </cell>
          <cell r="BP34">
            <v>12</v>
          </cell>
          <cell r="BQ34">
            <v>6</v>
          </cell>
          <cell r="BR34" t="str">
            <v>R</v>
          </cell>
          <cell r="BS34" t="str">
            <v>S</v>
          </cell>
          <cell r="BT34">
            <v>0</v>
          </cell>
          <cell r="BU34" t="str">
            <v>AC</v>
          </cell>
          <cell r="BV34" t="str">
            <v>DS</v>
          </cell>
          <cell r="BW34">
            <v>7</v>
          </cell>
          <cell r="BX34">
            <v>40</v>
          </cell>
          <cell r="BY34">
            <v>15</v>
          </cell>
          <cell r="BZ34">
            <v>1</v>
          </cell>
          <cell r="CA34">
            <v>10</v>
          </cell>
          <cell r="CB34">
            <v>1.9790000000000001</v>
          </cell>
          <cell r="CC34">
            <v>1.8983616102372702</v>
          </cell>
          <cell r="CD34">
            <v>0</v>
          </cell>
          <cell r="CE34">
            <v>0</v>
          </cell>
          <cell r="CF34">
            <v>0</v>
          </cell>
          <cell r="CG34">
            <v>0</v>
          </cell>
          <cell r="CH34">
            <v>0</v>
          </cell>
          <cell r="CI34">
            <v>0</v>
          </cell>
          <cell r="CJ34">
            <v>0</v>
          </cell>
          <cell r="CK34">
            <v>0</v>
          </cell>
          <cell r="CL34">
            <v>0</v>
          </cell>
          <cell r="CM34">
            <v>0</v>
          </cell>
          <cell r="CN34">
            <v>0</v>
          </cell>
          <cell r="CO34">
            <v>0</v>
          </cell>
          <cell r="CP34">
            <v>0</v>
          </cell>
          <cell r="CQ34">
            <v>1.8983616102372702</v>
          </cell>
          <cell r="CR34">
            <v>0</v>
          </cell>
          <cell r="CS34">
            <v>1</v>
          </cell>
          <cell r="CT34">
            <v>0</v>
          </cell>
          <cell r="CU34">
            <v>0</v>
          </cell>
          <cell r="CV34">
            <v>9</v>
          </cell>
          <cell r="CW34">
            <v>27</v>
          </cell>
          <cell r="CX34">
            <v>54</v>
          </cell>
          <cell r="CY34">
            <v>1.1000000000000001</v>
          </cell>
          <cell r="CZ34">
            <v>1.2</v>
          </cell>
          <cell r="DA34">
            <v>1.1000000000000001</v>
          </cell>
          <cell r="DB34">
            <v>400</v>
          </cell>
          <cell r="DC34">
            <v>188</v>
          </cell>
          <cell r="DD34">
            <v>104</v>
          </cell>
          <cell r="DE34">
            <v>30</v>
          </cell>
          <cell r="DF34">
            <v>46</v>
          </cell>
          <cell r="DG34">
            <v>8</v>
          </cell>
          <cell r="DH34">
            <v>4</v>
          </cell>
          <cell r="DI34">
            <v>20</v>
          </cell>
        </row>
        <row r="35">
          <cell r="A35" t="str">
            <v>RS 036</v>
          </cell>
          <cell r="B35">
            <v>36</v>
          </cell>
          <cell r="C35" t="str">
            <v>C</v>
          </cell>
          <cell r="D35" t="str">
            <v>T</v>
          </cell>
          <cell r="E35" t="str">
            <v>Balaka Market - Chingeni</v>
          </cell>
          <cell r="F35" t="str">
            <v>M01</v>
          </cell>
          <cell r="G35">
            <v>33</v>
          </cell>
          <cell r="H35">
            <v>4.7</v>
          </cell>
          <cell r="I35" t="str">
            <v>F</v>
          </cell>
          <cell r="J35" t="str">
            <v>MACHINGA</v>
          </cell>
          <cell r="K35">
            <v>8</v>
          </cell>
          <cell r="L35">
            <v>0</v>
          </cell>
          <cell r="W35">
            <v>71</v>
          </cell>
          <cell r="X35" t="str">
            <v>AC</v>
          </cell>
          <cell r="Y35">
            <v>125</v>
          </cell>
          <cell r="Z35" t="str">
            <v>SB</v>
          </cell>
          <cell r="AA35">
            <v>150</v>
          </cell>
          <cell r="AB35" t="str">
            <v>GR</v>
          </cell>
          <cell r="AC35">
            <v>10</v>
          </cell>
          <cell r="AD35" t="str">
            <v>VR</v>
          </cell>
          <cell r="AE35">
            <v>89</v>
          </cell>
          <cell r="AF35" t="str">
            <v>AO</v>
          </cell>
          <cell r="AG35" t="str">
            <v>AC</v>
          </cell>
          <cell r="AH35">
            <v>50</v>
          </cell>
          <cell r="AI35">
            <v>0</v>
          </cell>
          <cell r="AJ35">
            <v>0</v>
          </cell>
          <cell r="AK35">
            <v>0</v>
          </cell>
          <cell r="AL35">
            <v>0</v>
          </cell>
          <cell r="AM35">
            <v>6</v>
          </cell>
          <cell r="AN35">
            <v>0</v>
          </cell>
          <cell r="BO35" t="str">
            <v>RS 036</v>
          </cell>
          <cell r="BP35">
            <v>4.7</v>
          </cell>
          <cell r="BQ35">
            <v>6</v>
          </cell>
          <cell r="BR35" t="str">
            <v>F</v>
          </cell>
          <cell r="BS35" t="str">
            <v>C</v>
          </cell>
          <cell r="BT35">
            <v>0</v>
          </cell>
          <cell r="BU35" t="str">
            <v>AC</v>
          </cell>
          <cell r="BV35" t="str">
            <v>AC</v>
          </cell>
          <cell r="BW35">
            <v>6</v>
          </cell>
          <cell r="BX35">
            <v>40</v>
          </cell>
          <cell r="BY35">
            <v>40</v>
          </cell>
          <cell r="BZ35">
            <v>1</v>
          </cell>
          <cell r="CA35">
            <v>10</v>
          </cell>
          <cell r="CB35">
            <v>2.6040000000000001</v>
          </cell>
          <cell r="CC35">
            <v>3.05</v>
          </cell>
          <cell r="CD35">
            <v>60</v>
          </cell>
          <cell r="CE35">
            <v>25</v>
          </cell>
          <cell r="CF35">
            <v>10</v>
          </cell>
          <cell r="CG35">
            <v>50</v>
          </cell>
          <cell r="CH35">
            <v>15</v>
          </cell>
          <cell r="CI35">
            <v>0.3</v>
          </cell>
          <cell r="CJ35">
            <v>1E-3</v>
          </cell>
          <cell r="CK35">
            <v>10</v>
          </cell>
          <cell r="CL35">
            <v>10</v>
          </cell>
          <cell r="CM35">
            <v>0.16653153846153848</v>
          </cell>
          <cell r="CN35">
            <v>0.16653153846153848</v>
          </cell>
          <cell r="CO35">
            <v>0</v>
          </cell>
          <cell r="CP35">
            <v>0</v>
          </cell>
          <cell r="CQ35">
            <v>3.2165315384615383</v>
          </cell>
          <cell r="CR35">
            <v>10</v>
          </cell>
          <cell r="CS35">
            <v>1</v>
          </cell>
          <cell r="CT35">
            <v>0</v>
          </cell>
          <cell r="CU35">
            <v>0</v>
          </cell>
          <cell r="CV35">
            <v>9</v>
          </cell>
          <cell r="CW35">
            <v>27</v>
          </cell>
          <cell r="CX35">
            <v>54</v>
          </cell>
          <cell r="CY35">
            <v>2</v>
          </cell>
          <cell r="CZ35">
            <v>1.5</v>
          </cell>
          <cell r="DA35">
            <v>1.3</v>
          </cell>
          <cell r="DB35">
            <v>500</v>
          </cell>
          <cell r="DC35">
            <v>235</v>
          </cell>
          <cell r="DD35">
            <v>130</v>
          </cell>
          <cell r="DE35">
            <v>38</v>
          </cell>
          <cell r="DF35">
            <v>58</v>
          </cell>
          <cell r="DG35">
            <v>10</v>
          </cell>
          <cell r="DH35">
            <v>5</v>
          </cell>
          <cell r="DI35">
            <v>25</v>
          </cell>
        </row>
        <row r="36">
          <cell r="A36" t="str">
            <v>RS 018</v>
          </cell>
          <cell r="B36">
            <v>18</v>
          </cell>
          <cell r="C36" t="str">
            <v>C</v>
          </cell>
          <cell r="D36" t="str">
            <v>T</v>
          </cell>
          <cell r="E36" t="str">
            <v>Chingeni - Senzani</v>
          </cell>
          <cell r="F36" t="str">
            <v>M01</v>
          </cell>
          <cell r="G36">
            <v>34</v>
          </cell>
          <cell r="H36">
            <v>14.8</v>
          </cell>
          <cell r="I36" t="str">
            <v>R</v>
          </cell>
          <cell r="J36" t="str">
            <v>NTCHEU</v>
          </cell>
          <cell r="K36">
            <v>8</v>
          </cell>
          <cell r="L36">
            <v>0</v>
          </cell>
          <cell r="W36">
            <v>89</v>
          </cell>
          <cell r="X36" t="str">
            <v>DS</v>
          </cell>
          <cell r="Y36">
            <v>200</v>
          </cell>
          <cell r="Z36" t="str">
            <v>SB</v>
          </cell>
          <cell r="AA36">
            <v>200</v>
          </cell>
          <cell r="AB36" t="str">
            <v>GR</v>
          </cell>
          <cell r="AC36">
            <v>16</v>
          </cell>
          <cell r="AD36" t="str">
            <v>VR</v>
          </cell>
          <cell r="AE36">
            <v>0</v>
          </cell>
          <cell r="AF36">
            <v>0</v>
          </cell>
          <cell r="AG36">
            <v>0</v>
          </cell>
          <cell r="AH36">
            <v>0</v>
          </cell>
          <cell r="AI36">
            <v>0</v>
          </cell>
          <cell r="AJ36">
            <v>0</v>
          </cell>
          <cell r="AK36">
            <v>0</v>
          </cell>
          <cell r="AL36">
            <v>0</v>
          </cell>
          <cell r="AM36">
            <v>1</v>
          </cell>
          <cell r="AN36" t="str">
            <v>never resealed</v>
          </cell>
          <cell r="BO36" t="str">
            <v>RS 018</v>
          </cell>
          <cell r="BP36">
            <v>14.8</v>
          </cell>
          <cell r="BQ36">
            <v>6</v>
          </cell>
          <cell r="BR36" t="str">
            <v>R</v>
          </cell>
          <cell r="BS36" t="str">
            <v>C</v>
          </cell>
          <cell r="BT36">
            <v>0</v>
          </cell>
          <cell r="BU36" t="str">
            <v>DS</v>
          </cell>
          <cell r="BV36" t="str">
            <v/>
          </cell>
          <cell r="BW36">
            <v>1</v>
          </cell>
          <cell r="BX36">
            <v>15</v>
          </cell>
          <cell r="BY36" t="str">
            <v/>
          </cell>
          <cell r="BZ36">
            <v>1</v>
          </cell>
          <cell r="CA36">
            <v>16</v>
          </cell>
          <cell r="CB36">
            <v>2.177</v>
          </cell>
          <cell r="CC36">
            <v>2.9262475073313787</v>
          </cell>
          <cell r="CD36">
            <v>0</v>
          </cell>
          <cell r="CE36">
            <v>0</v>
          </cell>
          <cell r="CF36">
            <v>0</v>
          </cell>
          <cell r="CG36">
            <v>0</v>
          </cell>
          <cell r="CH36">
            <v>0</v>
          </cell>
          <cell r="CI36">
            <v>0.9</v>
          </cell>
          <cell r="CJ36">
            <v>3.0000000000000005E-3</v>
          </cell>
          <cell r="CK36">
            <v>3.0000000000000005E-3</v>
          </cell>
          <cell r="CL36">
            <v>0</v>
          </cell>
          <cell r="CM36">
            <v>1.1630769230769234E-3</v>
          </cell>
          <cell r="CN36">
            <v>1.1630769230769234E-3</v>
          </cell>
          <cell r="CO36">
            <v>0</v>
          </cell>
          <cell r="CP36">
            <v>0</v>
          </cell>
          <cell r="CQ36">
            <v>2.9274105842544556</v>
          </cell>
          <cell r="CR36">
            <v>0</v>
          </cell>
          <cell r="CS36">
            <v>1</v>
          </cell>
          <cell r="CT36">
            <v>0</v>
          </cell>
          <cell r="CU36">
            <v>0</v>
          </cell>
          <cell r="CV36">
            <v>9</v>
          </cell>
          <cell r="CW36">
            <v>9</v>
          </cell>
          <cell r="CX36" t="str">
            <v/>
          </cell>
          <cell r="CY36">
            <v>1.5</v>
          </cell>
          <cell r="CZ36">
            <v>1.3</v>
          </cell>
          <cell r="DA36">
            <v>1.1000000000000001</v>
          </cell>
          <cell r="DB36">
            <v>400</v>
          </cell>
          <cell r="DC36">
            <v>188</v>
          </cell>
          <cell r="DD36">
            <v>104</v>
          </cell>
          <cell r="DE36">
            <v>30</v>
          </cell>
          <cell r="DF36">
            <v>46</v>
          </cell>
          <cell r="DG36">
            <v>8</v>
          </cell>
          <cell r="DH36">
            <v>4</v>
          </cell>
          <cell r="DI36">
            <v>20</v>
          </cell>
        </row>
        <row r="37">
          <cell r="A37" t="str">
            <v>RS 105</v>
          </cell>
          <cell r="B37">
            <v>105</v>
          </cell>
          <cell r="C37" t="str">
            <v>S</v>
          </cell>
          <cell r="D37" t="str">
            <v>T</v>
          </cell>
          <cell r="E37" t="str">
            <v>Senzani - Lipaluwa River</v>
          </cell>
          <cell r="F37" t="str">
            <v>M01</v>
          </cell>
          <cell r="G37">
            <v>35</v>
          </cell>
          <cell r="H37">
            <v>26.8</v>
          </cell>
          <cell r="I37" t="str">
            <v>F</v>
          </cell>
          <cell r="J37" t="str">
            <v>NTCHEU</v>
          </cell>
          <cell r="K37">
            <v>8</v>
          </cell>
          <cell r="L37">
            <v>0</v>
          </cell>
          <cell r="W37">
            <v>89</v>
          </cell>
          <cell r="X37" t="str">
            <v>DS</v>
          </cell>
          <cell r="Y37">
            <v>200</v>
          </cell>
          <cell r="Z37" t="str">
            <v>SB</v>
          </cell>
          <cell r="AA37">
            <v>150</v>
          </cell>
          <cell r="AB37" t="str">
            <v>GR</v>
          </cell>
          <cell r="AC37">
            <v>5</v>
          </cell>
          <cell r="AD37" t="str">
            <v>VR</v>
          </cell>
          <cell r="AE37">
            <v>0</v>
          </cell>
          <cell r="AF37">
            <v>0</v>
          </cell>
          <cell r="AG37">
            <v>0</v>
          </cell>
          <cell r="AH37">
            <v>0</v>
          </cell>
          <cell r="AI37">
            <v>0</v>
          </cell>
          <cell r="AJ37">
            <v>0</v>
          </cell>
          <cell r="AK37">
            <v>0</v>
          </cell>
          <cell r="AL37">
            <v>0</v>
          </cell>
          <cell r="AM37">
            <v>1</v>
          </cell>
          <cell r="AN37" t="str">
            <v>never resealed</v>
          </cell>
          <cell r="BO37" t="str">
            <v>RS 105</v>
          </cell>
          <cell r="BP37">
            <v>26.8</v>
          </cell>
          <cell r="BQ37">
            <v>6</v>
          </cell>
          <cell r="BR37" t="str">
            <v>F</v>
          </cell>
          <cell r="BS37" t="str">
            <v>C</v>
          </cell>
          <cell r="BT37">
            <v>0</v>
          </cell>
          <cell r="BU37" t="str">
            <v>DS</v>
          </cell>
          <cell r="BV37" t="str">
            <v/>
          </cell>
          <cell r="BW37">
            <v>1</v>
          </cell>
          <cell r="BX37">
            <v>15</v>
          </cell>
          <cell r="BY37" t="str">
            <v/>
          </cell>
          <cell r="BZ37">
            <v>1</v>
          </cell>
          <cell r="CA37">
            <v>5</v>
          </cell>
          <cell r="CB37">
            <v>1.677</v>
          </cell>
          <cell r="CC37">
            <v>3.31</v>
          </cell>
          <cell r="CD37">
            <v>2.5</v>
          </cell>
          <cell r="CE37">
            <v>0</v>
          </cell>
          <cell r="CF37">
            <v>0</v>
          </cell>
          <cell r="CG37">
            <v>2.5</v>
          </cell>
          <cell r="CH37">
            <v>0</v>
          </cell>
          <cell r="CI37">
            <v>1.1000000000000001</v>
          </cell>
          <cell r="CJ37">
            <v>3.666666666666667E-3</v>
          </cell>
          <cell r="CK37">
            <v>3.666666666666667E-3</v>
          </cell>
          <cell r="CL37">
            <v>0</v>
          </cell>
          <cell r="CM37">
            <v>1.4215384615384617E-3</v>
          </cell>
          <cell r="CN37">
            <v>1.4215384615384617E-3</v>
          </cell>
          <cell r="CO37">
            <v>0</v>
          </cell>
          <cell r="CP37">
            <v>0</v>
          </cell>
          <cell r="CQ37">
            <v>3.3114215384615386</v>
          </cell>
          <cell r="CR37">
            <v>0</v>
          </cell>
          <cell r="CS37">
            <v>1</v>
          </cell>
          <cell r="CT37">
            <v>0</v>
          </cell>
          <cell r="CU37">
            <v>0</v>
          </cell>
          <cell r="CV37">
            <v>9</v>
          </cell>
          <cell r="CW37">
            <v>9</v>
          </cell>
          <cell r="CX37" t="str">
            <v/>
          </cell>
          <cell r="CY37">
            <v>1.1000000000000001</v>
          </cell>
          <cell r="CZ37">
            <v>1.2</v>
          </cell>
          <cell r="DA37">
            <v>1.1000000000000001</v>
          </cell>
          <cell r="DB37">
            <v>400</v>
          </cell>
          <cell r="DC37">
            <v>188</v>
          </cell>
          <cell r="DD37">
            <v>104</v>
          </cell>
          <cell r="DE37">
            <v>30</v>
          </cell>
          <cell r="DF37">
            <v>46</v>
          </cell>
          <cell r="DG37">
            <v>8</v>
          </cell>
          <cell r="DH37">
            <v>4</v>
          </cell>
          <cell r="DI37">
            <v>20</v>
          </cell>
        </row>
        <row r="38">
          <cell r="A38" t="str">
            <v>RS 094</v>
          </cell>
          <cell r="B38">
            <v>94</v>
          </cell>
          <cell r="C38" t="str">
            <v>S</v>
          </cell>
          <cell r="D38" t="str">
            <v>T</v>
          </cell>
          <cell r="E38" t="str">
            <v>Matope - Chigaru</v>
          </cell>
          <cell r="F38" t="str">
            <v>M01</v>
          </cell>
          <cell r="G38">
            <v>36</v>
          </cell>
          <cell r="H38">
            <v>4.9000000000000004</v>
          </cell>
          <cell r="I38" t="str">
            <v>R</v>
          </cell>
          <cell r="J38" t="str">
            <v>BLANTYRE</v>
          </cell>
          <cell r="K38">
            <v>9</v>
          </cell>
          <cell r="L38">
            <v>0</v>
          </cell>
          <cell r="W38">
            <v>89</v>
          </cell>
          <cell r="X38" t="str">
            <v>DS</v>
          </cell>
          <cell r="Y38">
            <v>200</v>
          </cell>
          <cell r="Z38" t="str">
            <v>SB</v>
          </cell>
          <cell r="AA38">
            <v>150</v>
          </cell>
          <cell r="AB38" t="str">
            <v>GR</v>
          </cell>
          <cell r="AC38">
            <v>5</v>
          </cell>
          <cell r="AD38" t="str">
            <v>VR</v>
          </cell>
          <cell r="AE38">
            <v>0</v>
          </cell>
          <cell r="AF38">
            <v>0</v>
          </cell>
          <cell r="AG38">
            <v>0</v>
          </cell>
          <cell r="AH38">
            <v>0</v>
          </cell>
          <cell r="AI38">
            <v>0</v>
          </cell>
          <cell r="AJ38">
            <v>0</v>
          </cell>
          <cell r="AK38">
            <v>0</v>
          </cell>
          <cell r="AL38">
            <v>0</v>
          </cell>
          <cell r="AM38">
            <v>1</v>
          </cell>
          <cell r="AN38" t="str">
            <v>never resealed</v>
          </cell>
          <cell r="BO38" t="str">
            <v>RS 094</v>
          </cell>
          <cell r="BP38">
            <v>4.9000000000000004</v>
          </cell>
          <cell r="BQ38">
            <v>6</v>
          </cell>
          <cell r="BR38" t="str">
            <v>R</v>
          </cell>
          <cell r="BS38" t="str">
            <v>C</v>
          </cell>
          <cell r="BT38">
            <v>0</v>
          </cell>
          <cell r="BU38" t="str">
            <v>DS</v>
          </cell>
          <cell r="BV38" t="str">
            <v/>
          </cell>
          <cell r="BW38">
            <v>1</v>
          </cell>
          <cell r="BX38">
            <v>15</v>
          </cell>
          <cell r="BY38" t="str">
            <v/>
          </cell>
          <cell r="BZ38">
            <v>1</v>
          </cell>
          <cell r="CA38">
            <v>5</v>
          </cell>
          <cell r="CB38">
            <v>1.677</v>
          </cell>
          <cell r="CC38">
            <v>2.868769501466276</v>
          </cell>
          <cell r="CD38">
            <v>0</v>
          </cell>
          <cell r="CE38">
            <v>0</v>
          </cell>
          <cell r="CF38">
            <v>0</v>
          </cell>
          <cell r="CG38">
            <v>0</v>
          </cell>
          <cell r="CH38">
            <v>0</v>
          </cell>
          <cell r="CI38">
            <v>0.21</v>
          </cell>
          <cell r="CJ38">
            <v>7.000000000000001E-4</v>
          </cell>
          <cell r="CK38">
            <v>7.000000000000001E-4</v>
          </cell>
          <cell r="CL38">
            <v>0</v>
          </cell>
          <cell r="CM38">
            <v>2.7138461538461539E-4</v>
          </cell>
          <cell r="CN38">
            <v>2.7138461538461539E-4</v>
          </cell>
          <cell r="CO38">
            <v>0</v>
          </cell>
          <cell r="CP38">
            <v>0</v>
          </cell>
          <cell r="CQ38">
            <v>2.8690408860816605</v>
          </cell>
          <cell r="CR38">
            <v>0</v>
          </cell>
          <cell r="CS38">
            <v>1</v>
          </cell>
          <cell r="CT38">
            <v>0</v>
          </cell>
          <cell r="CU38">
            <v>0</v>
          </cell>
          <cell r="CV38">
            <v>9</v>
          </cell>
          <cell r="CW38">
            <v>9</v>
          </cell>
          <cell r="CX38" t="str">
            <v/>
          </cell>
          <cell r="CY38">
            <v>1.1000000000000001</v>
          </cell>
          <cell r="CZ38">
            <v>1.2</v>
          </cell>
          <cell r="DA38">
            <v>1</v>
          </cell>
          <cell r="DB38">
            <v>400</v>
          </cell>
          <cell r="DC38">
            <v>188</v>
          </cell>
          <cell r="DD38">
            <v>104</v>
          </cell>
          <cell r="DE38">
            <v>30</v>
          </cell>
          <cell r="DF38">
            <v>46</v>
          </cell>
          <cell r="DG38">
            <v>8</v>
          </cell>
          <cell r="DH38">
            <v>4</v>
          </cell>
          <cell r="DI38">
            <v>20</v>
          </cell>
        </row>
        <row r="39">
          <cell r="A39" t="str">
            <v>RS 090</v>
          </cell>
          <cell r="B39">
            <v>90</v>
          </cell>
          <cell r="C39" t="str">
            <v>S</v>
          </cell>
          <cell r="D39" t="str">
            <v>T</v>
          </cell>
          <cell r="E39" t="str">
            <v>Chigaru - Ndeka</v>
          </cell>
          <cell r="F39" t="str">
            <v>M01</v>
          </cell>
          <cell r="G39">
            <v>37</v>
          </cell>
          <cell r="H39">
            <v>12</v>
          </cell>
          <cell r="I39" t="str">
            <v>R</v>
          </cell>
          <cell r="J39" t="str">
            <v>BLANTYRE</v>
          </cell>
          <cell r="K39">
            <v>9</v>
          </cell>
          <cell r="L39">
            <v>0</v>
          </cell>
          <cell r="W39">
            <v>87</v>
          </cell>
          <cell r="X39" t="str">
            <v>DS</v>
          </cell>
          <cell r="Y39">
            <v>200</v>
          </cell>
          <cell r="Z39" t="str">
            <v>GR</v>
          </cell>
          <cell r="AA39">
            <v>200</v>
          </cell>
          <cell r="AB39" t="str">
            <v>GR</v>
          </cell>
          <cell r="AC39">
            <v>16</v>
          </cell>
          <cell r="AD39" t="str">
            <v>VR</v>
          </cell>
          <cell r="AE39">
            <v>0</v>
          </cell>
          <cell r="AF39">
            <v>0</v>
          </cell>
          <cell r="AG39">
            <v>0</v>
          </cell>
          <cell r="AH39">
            <v>0</v>
          </cell>
          <cell r="AI39">
            <v>0</v>
          </cell>
          <cell r="AJ39">
            <v>0</v>
          </cell>
          <cell r="AK39">
            <v>0</v>
          </cell>
          <cell r="AL39">
            <v>0</v>
          </cell>
          <cell r="AM39">
            <v>1</v>
          </cell>
          <cell r="AN39" t="str">
            <v>never resealed</v>
          </cell>
          <cell r="BO39" t="str">
            <v>RS 090</v>
          </cell>
          <cell r="BP39">
            <v>12</v>
          </cell>
          <cell r="BQ39">
            <v>6.7</v>
          </cell>
          <cell r="BR39" t="str">
            <v>R</v>
          </cell>
          <cell r="BS39" t="str">
            <v>C</v>
          </cell>
          <cell r="BT39">
            <v>0</v>
          </cell>
          <cell r="BU39" t="str">
            <v>DS</v>
          </cell>
          <cell r="BV39" t="str">
            <v/>
          </cell>
          <cell r="BW39">
            <v>1</v>
          </cell>
          <cell r="BX39">
            <v>15</v>
          </cell>
          <cell r="BY39" t="str">
            <v/>
          </cell>
          <cell r="BZ39">
            <v>1</v>
          </cell>
          <cell r="CA39">
            <v>16</v>
          </cell>
          <cell r="CB39">
            <v>1.9770000000000001</v>
          </cell>
          <cell r="CC39">
            <v>3.1605583577712615</v>
          </cell>
          <cell r="CD39">
            <v>40</v>
          </cell>
          <cell r="CE39">
            <v>12</v>
          </cell>
          <cell r="CF39">
            <v>0</v>
          </cell>
          <cell r="CG39">
            <v>40</v>
          </cell>
          <cell r="CH39">
            <v>12</v>
          </cell>
          <cell r="CI39">
            <v>0.67</v>
          </cell>
          <cell r="CJ39">
            <v>2E-3</v>
          </cell>
          <cell r="CK39">
            <v>2E-3</v>
          </cell>
          <cell r="CL39">
            <v>0</v>
          </cell>
          <cell r="CM39">
            <v>7.7538461538461539E-4</v>
          </cell>
          <cell r="CN39">
            <v>7.7538461538461539E-4</v>
          </cell>
          <cell r="CO39">
            <v>0</v>
          </cell>
          <cell r="CP39">
            <v>0</v>
          </cell>
          <cell r="CQ39">
            <v>3.1613337423866459</v>
          </cell>
          <cell r="CR39">
            <v>10</v>
          </cell>
          <cell r="CS39">
            <v>1</v>
          </cell>
          <cell r="CT39">
            <v>0</v>
          </cell>
          <cell r="CU39">
            <v>0</v>
          </cell>
          <cell r="CV39">
            <v>11</v>
          </cell>
          <cell r="CW39">
            <v>11</v>
          </cell>
          <cell r="CX39" t="str">
            <v/>
          </cell>
          <cell r="CY39">
            <v>2</v>
          </cell>
          <cell r="CZ39">
            <v>2</v>
          </cell>
          <cell r="DA39">
            <v>1</v>
          </cell>
          <cell r="DB39">
            <v>400</v>
          </cell>
          <cell r="DC39">
            <v>188</v>
          </cell>
          <cell r="DD39">
            <v>104</v>
          </cell>
          <cell r="DE39">
            <v>30</v>
          </cell>
          <cell r="DF39">
            <v>46</v>
          </cell>
          <cell r="DG39">
            <v>8</v>
          </cell>
          <cell r="DH39">
            <v>4</v>
          </cell>
          <cell r="DI39">
            <v>20</v>
          </cell>
        </row>
        <row r="40">
          <cell r="A40" t="str">
            <v>RS 098</v>
          </cell>
          <cell r="B40">
            <v>98</v>
          </cell>
          <cell r="C40" t="str">
            <v>S</v>
          </cell>
          <cell r="D40" t="str">
            <v>T</v>
          </cell>
          <cell r="E40" t="str">
            <v>Ndeka - Lirangwe</v>
          </cell>
          <cell r="F40" t="str">
            <v>M01</v>
          </cell>
          <cell r="G40">
            <v>38</v>
          </cell>
          <cell r="H40">
            <v>10.9</v>
          </cell>
          <cell r="I40" t="str">
            <v>R</v>
          </cell>
          <cell r="J40" t="str">
            <v>BLANTYRE</v>
          </cell>
          <cell r="K40">
            <v>9</v>
          </cell>
          <cell r="L40">
            <v>0</v>
          </cell>
          <cell r="W40">
            <v>89</v>
          </cell>
          <cell r="X40" t="str">
            <v>DS</v>
          </cell>
          <cell r="Y40">
            <v>200</v>
          </cell>
          <cell r="Z40" t="str">
            <v>SB</v>
          </cell>
          <cell r="AA40">
            <v>150</v>
          </cell>
          <cell r="AB40" t="str">
            <v>GR</v>
          </cell>
          <cell r="AC40">
            <v>5</v>
          </cell>
          <cell r="AD40" t="str">
            <v>VR</v>
          </cell>
          <cell r="AE40">
            <v>0</v>
          </cell>
          <cell r="AF40">
            <v>0</v>
          </cell>
          <cell r="AG40">
            <v>0</v>
          </cell>
          <cell r="AH40">
            <v>0</v>
          </cell>
          <cell r="AI40">
            <v>0</v>
          </cell>
          <cell r="AJ40">
            <v>0</v>
          </cell>
          <cell r="AK40">
            <v>0</v>
          </cell>
          <cell r="AL40">
            <v>0</v>
          </cell>
          <cell r="AM40">
            <v>1</v>
          </cell>
          <cell r="AN40" t="str">
            <v>never resealed</v>
          </cell>
          <cell r="BO40" t="str">
            <v>RS 098</v>
          </cell>
          <cell r="BP40">
            <v>10.9</v>
          </cell>
          <cell r="BQ40">
            <v>6.7</v>
          </cell>
          <cell r="BR40" t="str">
            <v>R</v>
          </cell>
          <cell r="BS40" t="str">
            <v>C</v>
          </cell>
          <cell r="BT40">
            <v>0</v>
          </cell>
          <cell r="BU40" t="str">
            <v>DS</v>
          </cell>
          <cell r="BV40" t="str">
            <v/>
          </cell>
          <cell r="BW40">
            <v>1</v>
          </cell>
          <cell r="BX40">
            <v>15</v>
          </cell>
          <cell r="BY40" t="str">
            <v/>
          </cell>
          <cell r="BZ40">
            <v>1</v>
          </cell>
          <cell r="CA40">
            <v>5</v>
          </cell>
          <cell r="CB40">
            <v>1.677</v>
          </cell>
          <cell r="CC40">
            <v>3.1</v>
          </cell>
          <cell r="CD40">
            <v>20</v>
          </cell>
          <cell r="CE40">
            <v>0</v>
          </cell>
          <cell r="CF40">
            <v>0</v>
          </cell>
          <cell r="CG40">
            <v>20</v>
          </cell>
          <cell r="CH40">
            <v>0</v>
          </cell>
          <cell r="CI40">
            <v>0.2</v>
          </cell>
          <cell r="CJ40">
            <v>5.9701492537313444E-4</v>
          </cell>
          <cell r="CK40">
            <v>5.9701492537313444E-4</v>
          </cell>
          <cell r="CL40">
            <v>0</v>
          </cell>
          <cell r="CM40">
            <v>2.3145809414466134E-4</v>
          </cell>
          <cell r="CN40">
            <v>2.3145809414466134E-4</v>
          </cell>
          <cell r="CO40">
            <v>0</v>
          </cell>
          <cell r="CP40">
            <v>0</v>
          </cell>
          <cell r="CQ40">
            <v>3.1002314580941448</v>
          </cell>
          <cell r="CR40">
            <v>15</v>
          </cell>
          <cell r="CS40">
            <v>1</v>
          </cell>
          <cell r="CT40">
            <v>0</v>
          </cell>
          <cell r="CU40">
            <v>0</v>
          </cell>
          <cell r="CV40">
            <v>9</v>
          </cell>
          <cell r="CW40">
            <v>9</v>
          </cell>
          <cell r="CX40" t="str">
            <v/>
          </cell>
          <cell r="CY40">
            <v>2</v>
          </cell>
          <cell r="CZ40">
            <v>2</v>
          </cell>
          <cell r="DA40">
            <v>1.3</v>
          </cell>
          <cell r="DB40">
            <v>600</v>
          </cell>
          <cell r="DC40">
            <v>282</v>
          </cell>
          <cell r="DD40">
            <v>156</v>
          </cell>
          <cell r="DE40">
            <v>45</v>
          </cell>
          <cell r="DF40">
            <v>69</v>
          </cell>
          <cell r="DG40">
            <v>12</v>
          </cell>
          <cell r="DH40">
            <v>6</v>
          </cell>
          <cell r="DI40">
            <v>30</v>
          </cell>
        </row>
        <row r="41">
          <cell r="A41" t="str">
            <v>RS 096</v>
          </cell>
          <cell r="B41">
            <v>96</v>
          </cell>
          <cell r="C41" t="str">
            <v>S</v>
          </cell>
          <cell r="D41" t="str">
            <v>T</v>
          </cell>
          <cell r="E41" t="str">
            <v>Lirangwe - Chirimba</v>
          </cell>
          <cell r="F41" t="str">
            <v>M01</v>
          </cell>
          <cell r="G41">
            <v>39</v>
          </cell>
          <cell r="H41">
            <v>22.5</v>
          </cell>
          <cell r="I41" t="str">
            <v>R</v>
          </cell>
          <cell r="J41" t="str">
            <v>BLANTYRE</v>
          </cell>
          <cell r="K41">
            <v>9</v>
          </cell>
          <cell r="L41">
            <v>0</v>
          </cell>
          <cell r="W41">
            <v>89</v>
          </cell>
          <cell r="X41" t="str">
            <v>DS</v>
          </cell>
          <cell r="Y41">
            <v>200</v>
          </cell>
          <cell r="Z41" t="str">
            <v>SB</v>
          </cell>
          <cell r="AA41">
            <v>150</v>
          </cell>
          <cell r="AB41" t="str">
            <v>GR</v>
          </cell>
          <cell r="AC41">
            <v>5</v>
          </cell>
          <cell r="AD41" t="str">
            <v>VR</v>
          </cell>
          <cell r="AE41">
            <v>0</v>
          </cell>
          <cell r="AF41">
            <v>0</v>
          </cell>
          <cell r="AG41">
            <v>0</v>
          </cell>
          <cell r="AH41">
            <v>0</v>
          </cell>
          <cell r="AI41">
            <v>0</v>
          </cell>
          <cell r="AJ41">
            <v>0</v>
          </cell>
          <cell r="AK41">
            <v>0</v>
          </cell>
          <cell r="AL41">
            <v>0</v>
          </cell>
          <cell r="AM41">
            <v>1</v>
          </cell>
          <cell r="AN41" t="str">
            <v>never resealed</v>
          </cell>
          <cell r="BO41" t="str">
            <v>RS 096</v>
          </cell>
          <cell r="BP41">
            <v>22.5</v>
          </cell>
          <cell r="BQ41">
            <v>6.7</v>
          </cell>
          <cell r="BR41" t="str">
            <v>R</v>
          </cell>
          <cell r="BS41" t="str">
            <v>C</v>
          </cell>
          <cell r="BT41">
            <v>0</v>
          </cell>
          <cell r="BU41" t="str">
            <v>DS</v>
          </cell>
          <cell r="BV41" t="str">
            <v/>
          </cell>
          <cell r="BW41">
            <v>1</v>
          </cell>
          <cell r="BX41">
            <v>15</v>
          </cell>
          <cell r="BY41" t="str">
            <v/>
          </cell>
          <cell r="BZ41">
            <v>1</v>
          </cell>
          <cell r="CA41">
            <v>5</v>
          </cell>
          <cell r="CB41">
            <v>1.677</v>
          </cell>
          <cell r="CC41">
            <v>3.0335055718475079</v>
          </cell>
          <cell r="CD41">
            <v>60</v>
          </cell>
          <cell r="CE41">
            <v>12</v>
          </cell>
          <cell r="CF41">
            <v>0</v>
          </cell>
          <cell r="CG41">
            <v>60</v>
          </cell>
          <cell r="CH41">
            <v>12</v>
          </cell>
          <cell r="CI41">
            <v>2</v>
          </cell>
          <cell r="CJ41">
            <v>5.9701492537313433E-3</v>
          </cell>
          <cell r="CK41">
            <v>5.9701492537313433E-3</v>
          </cell>
          <cell r="CL41">
            <v>0</v>
          </cell>
          <cell r="CM41">
            <v>2.3145809414466131E-3</v>
          </cell>
          <cell r="CN41">
            <v>2.3145809414466131E-3</v>
          </cell>
          <cell r="CO41">
            <v>0</v>
          </cell>
          <cell r="CP41">
            <v>0</v>
          </cell>
          <cell r="CQ41">
            <v>3.0358201527889546</v>
          </cell>
          <cell r="CR41">
            <v>5</v>
          </cell>
          <cell r="CS41">
            <v>1</v>
          </cell>
          <cell r="CT41">
            <v>0</v>
          </cell>
          <cell r="CU41">
            <v>0</v>
          </cell>
          <cell r="CV41">
            <v>9</v>
          </cell>
          <cell r="CW41">
            <v>9</v>
          </cell>
          <cell r="CX41" t="str">
            <v/>
          </cell>
          <cell r="CY41">
            <v>1.5</v>
          </cell>
          <cell r="CZ41">
            <v>2</v>
          </cell>
          <cell r="DA41">
            <v>2</v>
          </cell>
          <cell r="DB41">
            <v>600</v>
          </cell>
          <cell r="DC41">
            <v>282</v>
          </cell>
          <cell r="DD41">
            <v>156</v>
          </cell>
          <cell r="DE41">
            <v>45</v>
          </cell>
          <cell r="DF41">
            <v>69</v>
          </cell>
          <cell r="DG41">
            <v>12</v>
          </cell>
          <cell r="DH41">
            <v>6</v>
          </cell>
          <cell r="DI41">
            <v>30</v>
          </cell>
        </row>
        <row r="42">
          <cell r="A42" t="str">
            <v>RS 095</v>
          </cell>
          <cell r="B42">
            <v>95</v>
          </cell>
          <cell r="C42" t="str">
            <v>S</v>
          </cell>
          <cell r="D42" t="str">
            <v>T</v>
          </cell>
          <cell r="E42" t="str">
            <v>Chirimba - Blantyre</v>
          </cell>
          <cell r="F42" t="str">
            <v>M01</v>
          </cell>
          <cell r="G42">
            <v>40</v>
          </cell>
          <cell r="H42">
            <v>10.4</v>
          </cell>
          <cell r="I42" t="str">
            <v>R</v>
          </cell>
          <cell r="J42" t="str">
            <v>BLANTYRE</v>
          </cell>
          <cell r="K42">
            <v>9</v>
          </cell>
          <cell r="L42">
            <v>0</v>
          </cell>
          <cell r="W42">
            <v>89</v>
          </cell>
          <cell r="X42" t="str">
            <v>DS</v>
          </cell>
          <cell r="Y42">
            <v>200</v>
          </cell>
          <cell r="Z42" t="str">
            <v>SB</v>
          </cell>
          <cell r="AA42">
            <v>150</v>
          </cell>
          <cell r="AB42" t="str">
            <v>GR</v>
          </cell>
          <cell r="AC42">
            <v>5</v>
          </cell>
          <cell r="AD42" t="str">
            <v>VR</v>
          </cell>
          <cell r="AE42">
            <v>0</v>
          </cell>
          <cell r="AF42">
            <v>0</v>
          </cell>
          <cell r="AG42">
            <v>0</v>
          </cell>
          <cell r="AH42">
            <v>0</v>
          </cell>
          <cell r="AI42">
            <v>0</v>
          </cell>
          <cell r="AJ42">
            <v>0</v>
          </cell>
          <cell r="AK42">
            <v>0</v>
          </cell>
          <cell r="AL42">
            <v>0</v>
          </cell>
          <cell r="AM42">
            <v>1</v>
          </cell>
          <cell r="AN42" t="str">
            <v>never resealed</v>
          </cell>
          <cell r="BO42" t="str">
            <v>RS 095</v>
          </cell>
          <cell r="BP42">
            <v>10.4</v>
          </cell>
          <cell r="BQ42">
            <v>6.7</v>
          </cell>
          <cell r="BR42" t="str">
            <v>R</v>
          </cell>
          <cell r="BS42" t="str">
            <v>C</v>
          </cell>
          <cell r="BT42">
            <v>0</v>
          </cell>
          <cell r="BU42" t="str">
            <v>DS</v>
          </cell>
          <cell r="BV42" t="str">
            <v/>
          </cell>
          <cell r="BW42">
            <v>1</v>
          </cell>
          <cell r="BX42">
            <v>15</v>
          </cell>
          <cell r="BY42" t="str">
            <v/>
          </cell>
          <cell r="BZ42">
            <v>1</v>
          </cell>
          <cell r="CA42">
            <v>5</v>
          </cell>
          <cell r="CB42">
            <v>1.677</v>
          </cell>
          <cell r="CC42">
            <v>4.1772032258064513</v>
          </cell>
          <cell r="CD42">
            <v>75</v>
          </cell>
          <cell r="CE42">
            <v>38</v>
          </cell>
          <cell r="CF42">
            <v>23</v>
          </cell>
          <cell r="CG42">
            <v>52</v>
          </cell>
          <cell r="CH42">
            <v>15</v>
          </cell>
          <cell r="CI42">
            <v>2.5</v>
          </cell>
          <cell r="CJ42">
            <v>7.462686567164179E-3</v>
          </cell>
          <cell r="CK42">
            <v>10</v>
          </cell>
          <cell r="CL42">
            <v>23</v>
          </cell>
          <cell r="CM42">
            <v>0.25497244546498277</v>
          </cell>
          <cell r="CN42">
            <v>0.25497244546498277</v>
          </cell>
          <cell r="CO42">
            <v>0</v>
          </cell>
          <cell r="CP42">
            <v>0</v>
          </cell>
          <cell r="CQ42">
            <v>4.432175671271434</v>
          </cell>
          <cell r="CR42">
            <v>5</v>
          </cell>
          <cell r="CS42">
            <v>1</v>
          </cell>
          <cell r="CT42">
            <v>0</v>
          </cell>
          <cell r="CU42">
            <v>0</v>
          </cell>
          <cell r="CV42">
            <v>9</v>
          </cell>
          <cell r="CW42">
            <v>9</v>
          </cell>
          <cell r="CX42" t="str">
            <v/>
          </cell>
          <cell r="CY42">
            <v>3</v>
          </cell>
          <cell r="CZ42">
            <v>2.8</v>
          </cell>
          <cell r="DA42">
            <v>1.1000000000000001</v>
          </cell>
          <cell r="DB42">
            <v>900</v>
          </cell>
          <cell r="DC42">
            <v>423</v>
          </cell>
          <cell r="DD42">
            <v>234</v>
          </cell>
          <cell r="DE42">
            <v>68</v>
          </cell>
          <cell r="DF42">
            <v>104</v>
          </cell>
          <cell r="DG42">
            <v>18</v>
          </cell>
          <cell r="DH42">
            <v>9</v>
          </cell>
          <cell r="DI42">
            <v>45</v>
          </cell>
        </row>
        <row r="43">
          <cell r="A43" t="str">
            <v>RS 092</v>
          </cell>
          <cell r="B43">
            <v>92</v>
          </cell>
          <cell r="C43" t="str">
            <v>S</v>
          </cell>
          <cell r="D43" t="str">
            <v>T</v>
          </cell>
          <cell r="E43" t="str">
            <v>Blantyre - Bango</v>
          </cell>
          <cell r="F43" t="str">
            <v>M01</v>
          </cell>
          <cell r="G43">
            <v>41</v>
          </cell>
          <cell r="H43">
            <v>7.4</v>
          </cell>
          <cell r="I43" t="str">
            <v>R</v>
          </cell>
          <cell r="J43" t="str">
            <v>BLANTYRE</v>
          </cell>
          <cell r="K43">
            <v>10</v>
          </cell>
          <cell r="L43">
            <v>0</v>
          </cell>
          <cell r="W43">
            <v>80</v>
          </cell>
          <cell r="X43" t="str">
            <v>DS</v>
          </cell>
          <cell r="Y43">
            <v>150</v>
          </cell>
          <cell r="Z43" t="str">
            <v>SB</v>
          </cell>
          <cell r="AA43">
            <v>150</v>
          </cell>
          <cell r="AB43" t="str">
            <v>GR</v>
          </cell>
          <cell r="AC43">
            <v>12</v>
          </cell>
          <cell r="AD43" t="str">
            <v>VR</v>
          </cell>
          <cell r="AE43">
            <v>0</v>
          </cell>
          <cell r="AF43">
            <v>0</v>
          </cell>
          <cell r="AG43">
            <v>0</v>
          </cell>
          <cell r="AH43">
            <v>0</v>
          </cell>
          <cell r="AI43">
            <v>0</v>
          </cell>
          <cell r="AJ43">
            <v>0</v>
          </cell>
          <cell r="AK43">
            <v>0</v>
          </cell>
          <cell r="AL43">
            <v>0</v>
          </cell>
          <cell r="AM43">
            <v>1</v>
          </cell>
          <cell r="AN43" t="str">
            <v>never resealed</v>
          </cell>
          <cell r="BO43" t="str">
            <v>RS 092</v>
          </cell>
          <cell r="BP43">
            <v>7.4</v>
          </cell>
          <cell r="BQ43">
            <v>6</v>
          </cell>
          <cell r="BR43" t="str">
            <v>R</v>
          </cell>
          <cell r="BS43" t="str">
            <v>C</v>
          </cell>
          <cell r="BT43">
            <v>0</v>
          </cell>
          <cell r="BU43" t="str">
            <v>DS</v>
          </cell>
          <cell r="BV43" t="str">
            <v/>
          </cell>
          <cell r="BW43">
            <v>1</v>
          </cell>
          <cell r="BX43">
            <v>15</v>
          </cell>
          <cell r="BY43" t="str">
            <v/>
          </cell>
          <cell r="BZ43">
            <v>1</v>
          </cell>
          <cell r="CA43">
            <v>12</v>
          </cell>
          <cell r="CB43">
            <v>1.677</v>
          </cell>
          <cell r="CC43">
            <v>5.69</v>
          </cell>
          <cell r="CD43">
            <v>85</v>
          </cell>
          <cell r="CE43">
            <v>51</v>
          </cell>
          <cell r="CF43">
            <v>36</v>
          </cell>
          <cell r="CG43">
            <v>49</v>
          </cell>
          <cell r="CH43">
            <v>15</v>
          </cell>
          <cell r="CI43">
            <v>600</v>
          </cell>
          <cell r="CJ43">
            <v>2</v>
          </cell>
          <cell r="CK43">
            <v>10</v>
          </cell>
          <cell r="CL43">
            <v>36</v>
          </cell>
          <cell r="CM43">
            <v>1.0935384615384616</v>
          </cell>
          <cell r="CN43">
            <v>1.0935384615384616</v>
          </cell>
          <cell r="CO43">
            <v>0</v>
          </cell>
          <cell r="CP43">
            <v>0</v>
          </cell>
          <cell r="CQ43">
            <v>6.7835384615384617</v>
          </cell>
          <cell r="CR43">
            <v>0</v>
          </cell>
          <cell r="CS43">
            <v>1</v>
          </cell>
          <cell r="CT43">
            <v>0</v>
          </cell>
          <cell r="CU43">
            <v>0</v>
          </cell>
          <cell r="CV43">
            <v>18</v>
          </cell>
          <cell r="CW43">
            <v>18</v>
          </cell>
          <cell r="CX43" t="str">
            <v/>
          </cell>
          <cell r="CY43">
            <v>3</v>
          </cell>
          <cell r="CZ43">
            <v>3</v>
          </cell>
          <cell r="DA43">
            <v>2</v>
          </cell>
          <cell r="DB43">
            <v>500</v>
          </cell>
          <cell r="DC43">
            <v>235</v>
          </cell>
          <cell r="DD43">
            <v>130</v>
          </cell>
          <cell r="DE43">
            <v>38</v>
          </cell>
          <cell r="DF43">
            <v>58</v>
          </cell>
          <cell r="DG43">
            <v>10</v>
          </cell>
          <cell r="DH43">
            <v>5</v>
          </cell>
          <cell r="DI43">
            <v>25</v>
          </cell>
        </row>
        <row r="44">
          <cell r="A44" t="str">
            <v>RS 104</v>
          </cell>
          <cell r="B44">
            <v>104</v>
          </cell>
          <cell r="C44" t="str">
            <v>S</v>
          </cell>
          <cell r="D44" t="str">
            <v>T</v>
          </cell>
          <cell r="E44" t="str">
            <v>Bango - Mirale Police Post</v>
          </cell>
          <cell r="F44" t="str">
            <v>M01</v>
          </cell>
          <cell r="G44">
            <v>42</v>
          </cell>
          <cell r="H44">
            <v>11.4</v>
          </cell>
          <cell r="I44" t="str">
            <v>R</v>
          </cell>
          <cell r="J44" t="str">
            <v>BLANTYRE</v>
          </cell>
          <cell r="K44">
            <v>9</v>
          </cell>
          <cell r="L44">
            <v>0</v>
          </cell>
          <cell r="W44">
            <v>80</v>
          </cell>
          <cell r="X44" t="str">
            <v>DS</v>
          </cell>
          <cell r="Y44">
            <v>150</v>
          </cell>
          <cell r="Z44" t="str">
            <v>SB</v>
          </cell>
          <cell r="AA44">
            <v>100</v>
          </cell>
          <cell r="AB44" t="str">
            <v>GR</v>
          </cell>
          <cell r="AC44">
            <v>12</v>
          </cell>
          <cell r="AD44" t="str">
            <v>VR</v>
          </cell>
          <cell r="AE44">
            <v>0</v>
          </cell>
          <cell r="AF44">
            <v>0</v>
          </cell>
          <cell r="AG44">
            <v>0</v>
          </cell>
          <cell r="AH44">
            <v>0</v>
          </cell>
          <cell r="AI44">
            <v>0</v>
          </cell>
          <cell r="AJ44">
            <v>0</v>
          </cell>
          <cell r="AK44">
            <v>0</v>
          </cell>
          <cell r="AL44">
            <v>0</v>
          </cell>
          <cell r="AM44">
            <v>1</v>
          </cell>
          <cell r="AN44" t="str">
            <v>never resealed</v>
          </cell>
          <cell r="BO44" t="str">
            <v>RS 104</v>
          </cell>
          <cell r="BP44">
            <v>11.4</v>
          </cell>
          <cell r="BQ44">
            <v>6</v>
          </cell>
          <cell r="BR44" t="str">
            <v>R</v>
          </cell>
          <cell r="BS44" t="str">
            <v>C</v>
          </cell>
          <cell r="BT44">
            <v>0</v>
          </cell>
          <cell r="BU44" t="str">
            <v>DS</v>
          </cell>
          <cell r="BV44" t="str">
            <v/>
          </cell>
          <cell r="BW44">
            <v>1</v>
          </cell>
          <cell r="BX44">
            <v>15</v>
          </cell>
          <cell r="BY44" t="str">
            <v/>
          </cell>
          <cell r="BZ44">
            <v>1</v>
          </cell>
          <cell r="CA44">
            <v>12</v>
          </cell>
          <cell r="CB44">
            <v>1.177</v>
          </cell>
          <cell r="CC44">
            <v>5.1370979472140768</v>
          </cell>
          <cell r="CD44">
            <v>90</v>
          </cell>
          <cell r="CE44">
            <v>55</v>
          </cell>
          <cell r="CF44">
            <v>40</v>
          </cell>
          <cell r="CG44">
            <v>50</v>
          </cell>
          <cell r="CH44">
            <v>15</v>
          </cell>
          <cell r="CI44">
            <v>25</v>
          </cell>
          <cell r="CJ44">
            <v>8.3333333333333343E-2</v>
          </cell>
          <cell r="CK44">
            <v>10</v>
          </cell>
          <cell r="CL44">
            <v>40</v>
          </cell>
          <cell r="CM44">
            <v>0.39608974358974353</v>
          </cell>
          <cell r="CN44">
            <v>0.39608974358974353</v>
          </cell>
          <cell r="CO44">
            <v>0</v>
          </cell>
          <cell r="CP44">
            <v>0</v>
          </cell>
          <cell r="CQ44">
            <v>5.5331876908038202</v>
          </cell>
          <cell r="CR44">
            <v>60</v>
          </cell>
          <cell r="CS44">
            <v>1</v>
          </cell>
          <cell r="CT44">
            <v>0</v>
          </cell>
          <cell r="CU44">
            <v>0</v>
          </cell>
          <cell r="CV44">
            <v>18</v>
          </cell>
          <cell r="CW44">
            <v>18</v>
          </cell>
          <cell r="CX44" t="str">
            <v/>
          </cell>
          <cell r="CY44">
            <v>2</v>
          </cell>
          <cell r="CZ44">
            <v>2</v>
          </cell>
          <cell r="DA44">
            <v>2</v>
          </cell>
          <cell r="DB44">
            <v>400</v>
          </cell>
          <cell r="DC44">
            <v>188</v>
          </cell>
          <cell r="DD44">
            <v>104</v>
          </cell>
          <cell r="DE44">
            <v>30</v>
          </cell>
          <cell r="DF44">
            <v>46</v>
          </cell>
          <cell r="DG44">
            <v>8</v>
          </cell>
          <cell r="DH44">
            <v>4</v>
          </cell>
          <cell r="DI44">
            <v>20</v>
          </cell>
        </row>
        <row r="45">
          <cell r="A45" t="str">
            <v>RS 093</v>
          </cell>
          <cell r="B45">
            <v>93</v>
          </cell>
          <cell r="C45" t="str">
            <v>S</v>
          </cell>
          <cell r="D45" t="str">
            <v>T</v>
          </cell>
          <cell r="E45" t="str">
            <v>Mirale Police Post - Madziabango</v>
          </cell>
          <cell r="F45" t="str">
            <v>M01</v>
          </cell>
          <cell r="G45">
            <v>43</v>
          </cell>
          <cell r="H45">
            <v>7.9</v>
          </cell>
          <cell r="I45" t="str">
            <v>R</v>
          </cell>
          <cell r="J45" t="str">
            <v>BLANTYRE</v>
          </cell>
          <cell r="K45">
            <v>9</v>
          </cell>
          <cell r="L45">
            <v>0</v>
          </cell>
          <cell r="W45">
            <v>80</v>
          </cell>
          <cell r="X45" t="str">
            <v>DS</v>
          </cell>
          <cell r="Y45">
            <v>150</v>
          </cell>
          <cell r="Z45" t="str">
            <v>SB</v>
          </cell>
          <cell r="AA45">
            <v>150</v>
          </cell>
          <cell r="AB45" t="str">
            <v>GR</v>
          </cell>
          <cell r="AC45">
            <v>12</v>
          </cell>
          <cell r="AD45" t="str">
            <v>VR</v>
          </cell>
          <cell r="AE45">
            <v>0</v>
          </cell>
          <cell r="AF45">
            <v>0</v>
          </cell>
          <cell r="AG45">
            <v>0</v>
          </cell>
          <cell r="AH45">
            <v>0</v>
          </cell>
          <cell r="AI45">
            <v>0</v>
          </cell>
          <cell r="AJ45">
            <v>0</v>
          </cell>
          <cell r="AK45">
            <v>0</v>
          </cell>
          <cell r="AL45">
            <v>0</v>
          </cell>
          <cell r="AM45">
            <v>1</v>
          </cell>
          <cell r="AN45" t="str">
            <v>never resealed</v>
          </cell>
          <cell r="BO45" t="str">
            <v>RS 093</v>
          </cell>
          <cell r="BP45">
            <v>7.9</v>
          </cell>
          <cell r="BQ45">
            <v>6</v>
          </cell>
          <cell r="BR45" t="str">
            <v>R</v>
          </cell>
          <cell r="BS45" t="str">
            <v>C</v>
          </cell>
          <cell r="BT45">
            <v>0</v>
          </cell>
          <cell r="BU45" t="str">
            <v>DS</v>
          </cell>
          <cell r="BV45" t="str">
            <v/>
          </cell>
          <cell r="BW45">
            <v>1</v>
          </cell>
          <cell r="BX45">
            <v>15</v>
          </cell>
          <cell r="BY45" t="str">
            <v/>
          </cell>
          <cell r="BZ45">
            <v>1</v>
          </cell>
          <cell r="CA45">
            <v>12</v>
          </cell>
          <cell r="CB45">
            <v>1.677</v>
          </cell>
          <cell r="CC45">
            <v>6.7552300377042318</v>
          </cell>
          <cell r="CD45">
            <v>85</v>
          </cell>
          <cell r="CE45">
            <v>50</v>
          </cell>
          <cell r="CF45">
            <v>35</v>
          </cell>
          <cell r="CG45">
            <v>50</v>
          </cell>
          <cell r="CH45">
            <v>15</v>
          </cell>
          <cell r="CI45">
            <v>24</v>
          </cell>
          <cell r="CJ45">
            <v>8.0000000000000016E-2</v>
          </cell>
          <cell r="CK45">
            <v>10</v>
          </cell>
          <cell r="CL45">
            <v>35</v>
          </cell>
          <cell r="CM45">
            <v>0.36175384615384615</v>
          </cell>
          <cell r="CN45">
            <v>0.36175384615384615</v>
          </cell>
          <cell r="CO45">
            <v>0</v>
          </cell>
          <cell r="CP45">
            <v>0</v>
          </cell>
          <cell r="CQ45">
            <v>7.1169838838580777</v>
          </cell>
          <cell r="CR45">
            <v>55</v>
          </cell>
          <cell r="CS45">
            <v>1</v>
          </cell>
          <cell r="CT45">
            <v>0</v>
          </cell>
          <cell r="CU45">
            <v>0</v>
          </cell>
          <cell r="CV45">
            <v>18</v>
          </cell>
          <cell r="CW45">
            <v>18</v>
          </cell>
          <cell r="CX45" t="str">
            <v/>
          </cell>
          <cell r="CY45">
            <v>1.8</v>
          </cell>
          <cell r="CZ45">
            <v>2</v>
          </cell>
          <cell r="DA45">
            <v>1.8</v>
          </cell>
          <cell r="DB45">
            <v>400</v>
          </cell>
          <cell r="DC45">
            <v>188</v>
          </cell>
          <cell r="DD45">
            <v>104</v>
          </cell>
          <cell r="DE45">
            <v>30</v>
          </cell>
          <cell r="DF45">
            <v>46</v>
          </cell>
          <cell r="DG45">
            <v>8</v>
          </cell>
          <cell r="DH45">
            <v>4</v>
          </cell>
          <cell r="DI45">
            <v>20</v>
          </cell>
        </row>
        <row r="46">
          <cell r="A46" t="str">
            <v>RS 106</v>
          </cell>
          <cell r="B46">
            <v>106</v>
          </cell>
          <cell r="C46" t="str">
            <v>S</v>
          </cell>
          <cell r="D46" t="str">
            <v>T</v>
          </cell>
          <cell r="E46" t="str">
            <v>Madziabango - Thabwa</v>
          </cell>
          <cell r="F46" t="str">
            <v>M01</v>
          </cell>
          <cell r="G46">
            <v>44</v>
          </cell>
          <cell r="H46">
            <v>11.7</v>
          </cell>
          <cell r="I46" t="str">
            <v>H</v>
          </cell>
          <cell r="J46" t="str">
            <v>CHIKWAWA</v>
          </cell>
          <cell r="K46">
            <v>9</v>
          </cell>
          <cell r="L46">
            <v>0</v>
          </cell>
          <cell r="W46">
            <v>80</v>
          </cell>
          <cell r="X46" t="str">
            <v>DS</v>
          </cell>
          <cell r="Y46">
            <v>150</v>
          </cell>
          <cell r="Z46" t="str">
            <v>SB</v>
          </cell>
          <cell r="AA46">
            <v>100</v>
          </cell>
          <cell r="AB46" t="str">
            <v>GR</v>
          </cell>
          <cell r="AC46">
            <v>12</v>
          </cell>
          <cell r="AD46" t="str">
            <v>VR</v>
          </cell>
          <cell r="AE46">
            <v>0</v>
          </cell>
          <cell r="AF46">
            <v>0</v>
          </cell>
          <cell r="AG46">
            <v>0</v>
          </cell>
          <cell r="AH46">
            <v>0</v>
          </cell>
          <cell r="AI46">
            <v>0</v>
          </cell>
          <cell r="AJ46">
            <v>0</v>
          </cell>
          <cell r="AK46">
            <v>0</v>
          </cell>
          <cell r="AL46">
            <v>0</v>
          </cell>
          <cell r="AM46">
            <v>1</v>
          </cell>
          <cell r="AN46" t="str">
            <v>never resealed</v>
          </cell>
          <cell r="BO46" t="str">
            <v>RS 106</v>
          </cell>
          <cell r="BP46">
            <v>11.7</v>
          </cell>
          <cell r="BQ46">
            <v>6</v>
          </cell>
          <cell r="BR46" t="str">
            <v>H</v>
          </cell>
          <cell r="BS46" t="str">
            <v>C</v>
          </cell>
          <cell r="BT46">
            <v>0</v>
          </cell>
          <cell r="BU46" t="str">
            <v>DS</v>
          </cell>
          <cell r="BV46" t="str">
            <v/>
          </cell>
          <cell r="BW46">
            <v>1</v>
          </cell>
          <cell r="BX46">
            <v>15</v>
          </cell>
          <cell r="BY46" t="str">
            <v/>
          </cell>
          <cell r="BZ46">
            <v>1</v>
          </cell>
          <cell r="CA46">
            <v>12</v>
          </cell>
          <cell r="CB46">
            <v>1.177</v>
          </cell>
          <cell r="CC46">
            <v>6.6103543854972013</v>
          </cell>
          <cell r="CD46">
            <v>80</v>
          </cell>
          <cell r="CE46">
            <v>50</v>
          </cell>
          <cell r="CF46">
            <v>35</v>
          </cell>
          <cell r="CG46">
            <v>45</v>
          </cell>
          <cell r="CH46">
            <v>15</v>
          </cell>
          <cell r="CI46">
            <v>23</v>
          </cell>
          <cell r="CJ46">
            <v>7.6666666666666675E-2</v>
          </cell>
          <cell r="CK46">
            <v>10</v>
          </cell>
          <cell r="CL46">
            <v>35</v>
          </cell>
          <cell r="CM46">
            <v>0.36049487179487183</v>
          </cell>
          <cell r="CN46">
            <v>0.36049487179487183</v>
          </cell>
          <cell r="CO46">
            <v>0</v>
          </cell>
          <cell r="CP46">
            <v>0</v>
          </cell>
          <cell r="CQ46">
            <v>6.9708492572920733</v>
          </cell>
          <cell r="CR46">
            <v>50</v>
          </cell>
          <cell r="CS46">
            <v>1</v>
          </cell>
          <cell r="CT46">
            <v>0</v>
          </cell>
          <cell r="CU46">
            <v>0</v>
          </cell>
          <cell r="CV46">
            <v>18</v>
          </cell>
          <cell r="CW46">
            <v>18</v>
          </cell>
          <cell r="CX46" t="str">
            <v/>
          </cell>
          <cell r="CY46">
            <v>1.5</v>
          </cell>
          <cell r="CZ46">
            <v>2</v>
          </cell>
          <cell r="DA46">
            <v>1.3</v>
          </cell>
          <cell r="DB46">
            <v>300</v>
          </cell>
          <cell r="DC46">
            <v>141</v>
          </cell>
          <cell r="DD46">
            <v>78</v>
          </cell>
          <cell r="DE46">
            <v>23</v>
          </cell>
          <cell r="DF46">
            <v>35</v>
          </cell>
          <cell r="DG46">
            <v>6</v>
          </cell>
          <cell r="DH46">
            <v>3</v>
          </cell>
          <cell r="DI46">
            <v>15</v>
          </cell>
        </row>
        <row r="47">
          <cell r="A47" t="str">
            <v>RS 102</v>
          </cell>
          <cell r="B47">
            <v>102</v>
          </cell>
          <cell r="C47" t="str">
            <v>S</v>
          </cell>
          <cell r="D47" t="str">
            <v>T</v>
          </cell>
          <cell r="E47" t="str">
            <v>Thabwa - Chikwawa</v>
          </cell>
          <cell r="F47" t="str">
            <v>M01</v>
          </cell>
          <cell r="G47">
            <v>45</v>
          </cell>
          <cell r="H47">
            <v>8.3000000000000007</v>
          </cell>
          <cell r="I47" t="str">
            <v>F</v>
          </cell>
          <cell r="J47" t="str">
            <v>CHIKWAWA</v>
          </cell>
          <cell r="K47">
            <v>9</v>
          </cell>
          <cell r="L47">
            <v>0</v>
          </cell>
          <cell r="W47">
            <v>80</v>
          </cell>
          <cell r="X47" t="str">
            <v>DS</v>
          </cell>
          <cell r="Y47">
            <v>150</v>
          </cell>
          <cell r="Z47" t="str">
            <v>SB</v>
          </cell>
          <cell r="AA47">
            <v>100</v>
          </cell>
          <cell r="AB47" t="str">
            <v>GR</v>
          </cell>
          <cell r="AC47">
            <v>12</v>
          </cell>
          <cell r="AD47" t="str">
            <v>VR</v>
          </cell>
          <cell r="AE47">
            <v>0</v>
          </cell>
          <cell r="AF47">
            <v>0</v>
          </cell>
          <cell r="AG47">
            <v>0</v>
          </cell>
          <cell r="AH47">
            <v>0</v>
          </cell>
          <cell r="AI47">
            <v>0</v>
          </cell>
          <cell r="AJ47">
            <v>0</v>
          </cell>
          <cell r="AK47">
            <v>0</v>
          </cell>
          <cell r="AL47">
            <v>0</v>
          </cell>
          <cell r="AM47">
            <v>1</v>
          </cell>
          <cell r="AN47" t="str">
            <v>never resealed</v>
          </cell>
          <cell r="BO47" t="str">
            <v>RS 102</v>
          </cell>
          <cell r="BP47">
            <v>8.3000000000000007</v>
          </cell>
          <cell r="BQ47">
            <v>6</v>
          </cell>
          <cell r="BR47" t="str">
            <v>F</v>
          </cell>
          <cell r="BS47" t="str">
            <v>C</v>
          </cell>
          <cell r="BT47">
            <v>0</v>
          </cell>
          <cell r="BU47" t="str">
            <v>DS</v>
          </cell>
          <cell r="BV47" t="str">
            <v/>
          </cell>
          <cell r="BW47">
            <v>1</v>
          </cell>
          <cell r="BX47">
            <v>15</v>
          </cell>
          <cell r="BY47" t="str">
            <v/>
          </cell>
          <cell r="BZ47">
            <v>1</v>
          </cell>
          <cell r="CA47">
            <v>12</v>
          </cell>
          <cell r="CB47">
            <v>1.177</v>
          </cell>
          <cell r="CC47">
            <v>8.3274964809384162</v>
          </cell>
          <cell r="CD47">
            <v>99</v>
          </cell>
          <cell r="CE47">
            <v>80</v>
          </cell>
          <cell r="CF47">
            <v>65</v>
          </cell>
          <cell r="CG47">
            <v>34</v>
          </cell>
          <cell r="CH47">
            <v>15</v>
          </cell>
          <cell r="CI47">
            <v>85</v>
          </cell>
          <cell r="CJ47">
            <v>0.28333333333333333</v>
          </cell>
          <cell r="CK47">
            <v>10</v>
          </cell>
          <cell r="CL47">
            <v>65</v>
          </cell>
          <cell r="CM47">
            <v>0.63701282051282049</v>
          </cell>
          <cell r="CN47">
            <v>0.63701282051282049</v>
          </cell>
          <cell r="CO47">
            <v>0</v>
          </cell>
          <cell r="CP47">
            <v>0</v>
          </cell>
          <cell r="CQ47">
            <v>8.9645093014512369</v>
          </cell>
          <cell r="CR47">
            <v>75</v>
          </cell>
          <cell r="CS47">
            <v>1</v>
          </cell>
          <cell r="CT47">
            <v>0</v>
          </cell>
          <cell r="CU47">
            <v>0</v>
          </cell>
          <cell r="CV47">
            <v>18</v>
          </cell>
          <cell r="CW47">
            <v>18</v>
          </cell>
          <cell r="CX47" t="str">
            <v/>
          </cell>
          <cell r="CY47">
            <v>1.2</v>
          </cell>
          <cell r="CZ47">
            <v>2</v>
          </cell>
          <cell r="DA47">
            <v>1.1000000000000001</v>
          </cell>
          <cell r="DB47">
            <v>500</v>
          </cell>
          <cell r="DC47">
            <v>235</v>
          </cell>
          <cell r="DD47">
            <v>130</v>
          </cell>
          <cell r="DE47">
            <v>38</v>
          </cell>
          <cell r="DF47">
            <v>58</v>
          </cell>
          <cell r="DG47">
            <v>10</v>
          </cell>
          <cell r="DH47">
            <v>5</v>
          </cell>
          <cell r="DI47">
            <v>25</v>
          </cell>
        </row>
        <row r="48">
          <cell r="A48" t="str">
            <v>RS 101</v>
          </cell>
          <cell r="B48">
            <v>101</v>
          </cell>
          <cell r="C48" t="str">
            <v>S</v>
          </cell>
          <cell r="D48" t="str">
            <v>T</v>
          </cell>
          <cell r="E48" t="str">
            <v>Chikwawa - Lengwe T/Off</v>
          </cell>
          <cell r="F48" t="str">
            <v>M01</v>
          </cell>
          <cell r="G48">
            <v>46</v>
          </cell>
          <cell r="H48">
            <v>18.7</v>
          </cell>
          <cell r="I48" t="str">
            <v>F</v>
          </cell>
          <cell r="J48" t="str">
            <v>CHIKWAWA</v>
          </cell>
          <cell r="K48">
            <v>9</v>
          </cell>
          <cell r="L48">
            <v>0</v>
          </cell>
          <cell r="W48">
            <v>78</v>
          </cell>
          <cell r="X48" t="str">
            <v>SA</v>
          </cell>
          <cell r="Y48">
            <v>60</v>
          </cell>
          <cell r="Z48" t="str">
            <v>SB</v>
          </cell>
          <cell r="AA48">
            <v>150</v>
          </cell>
          <cell r="AB48" t="str">
            <v>GR</v>
          </cell>
          <cell r="AC48">
            <v>6</v>
          </cell>
          <cell r="AD48" t="str">
            <v>VR</v>
          </cell>
          <cell r="AE48">
            <v>83</v>
          </cell>
          <cell r="AF48" t="str">
            <v>RC</v>
          </cell>
          <cell r="AG48" t="str">
            <v>ST</v>
          </cell>
          <cell r="AH48">
            <v>15</v>
          </cell>
          <cell r="AI48">
            <v>98</v>
          </cell>
          <cell r="AJ48" t="str">
            <v>RC</v>
          </cell>
          <cell r="AK48" t="str">
            <v>DS</v>
          </cell>
          <cell r="AL48">
            <v>15</v>
          </cell>
          <cell r="AM48">
            <v>1</v>
          </cell>
          <cell r="AN48" t="str">
            <v>under reconstuction</v>
          </cell>
          <cell r="BO48" t="str">
            <v>RS 101</v>
          </cell>
          <cell r="BP48">
            <v>18.7</v>
          </cell>
          <cell r="BQ48" t="str">
            <v>n.a.</v>
          </cell>
          <cell r="BR48" t="str">
            <v>F</v>
          </cell>
          <cell r="BS48" t="str">
            <v>n.a.</v>
          </cell>
          <cell r="BT48">
            <v>0</v>
          </cell>
          <cell r="BU48" t="str">
            <v>DS</v>
          </cell>
          <cell r="BV48" t="str">
            <v/>
          </cell>
          <cell r="BW48">
            <v>1</v>
          </cell>
          <cell r="BX48">
            <v>15</v>
          </cell>
          <cell r="BY48" t="str">
            <v/>
          </cell>
          <cell r="BZ48">
            <v>1</v>
          </cell>
          <cell r="CA48">
            <v>6</v>
          </cell>
          <cell r="CB48">
            <v>1.6850000000000001</v>
          </cell>
          <cell r="CC48" t="str">
            <v>Under reconstruction 1998</v>
          </cell>
          <cell r="CD48">
            <v>0</v>
          </cell>
          <cell r="CE48">
            <v>0</v>
          </cell>
          <cell r="CF48">
            <v>0</v>
          </cell>
          <cell r="CG48">
            <v>0</v>
          </cell>
          <cell r="CH48">
            <v>0</v>
          </cell>
          <cell r="CI48">
            <v>0</v>
          </cell>
          <cell r="CJ48">
            <v>0</v>
          </cell>
          <cell r="CK48">
            <v>0</v>
          </cell>
          <cell r="CL48">
            <v>0</v>
          </cell>
          <cell r="CM48">
            <v>0</v>
          </cell>
          <cell r="CN48">
            <v>0</v>
          </cell>
          <cell r="CO48">
            <v>0</v>
          </cell>
          <cell r="CP48">
            <v>0</v>
          </cell>
          <cell r="CQ48">
            <v>0</v>
          </cell>
          <cell r="CR48">
            <v>0</v>
          </cell>
          <cell r="CS48">
            <v>0</v>
          </cell>
          <cell r="CT48">
            <v>0</v>
          </cell>
          <cell r="CU48">
            <v>0</v>
          </cell>
          <cell r="CV48">
            <v>0</v>
          </cell>
          <cell r="CW48">
            <v>0</v>
          </cell>
          <cell r="CX48" t="str">
            <v/>
          </cell>
          <cell r="CY48" t="str">
            <v>n.a.</v>
          </cell>
          <cell r="CZ48" t="str">
            <v>n.a.</v>
          </cell>
          <cell r="DA48" t="str">
            <v>n.a.</v>
          </cell>
          <cell r="DB48">
            <v>300</v>
          </cell>
          <cell r="DC48">
            <v>141</v>
          </cell>
          <cell r="DD48">
            <v>78</v>
          </cell>
          <cell r="DE48">
            <v>23</v>
          </cell>
          <cell r="DF48">
            <v>35</v>
          </cell>
          <cell r="DG48">
            <v>6</v>
          </cell>
          <cell r="DH48">
            <v>3</v>
          </cell>
          <cell r="DI48">
            <v>15</v>
          </cell>
        </row>
        <row r="49">
          <cell r="A49" t="str">
            <v>RS 103</v>
          </cell>
          <cell r="B49">
            <v>103</v>
          </cell>
          <cell r="C49" t="str">
            <v>S</v>
          </cell>
          <cell r="D49" t="str">
            <v>T</v>
          </cell>
          <cell r="E49" t="str">
            <v>Lengwe T/Off - Nchalo</v>
          </cell>
          <cell r="F49" t="str">
            <v>M01</v>
          </cell>
          <cell r="G49">
            <v>47</v>
          </cell>
          <cell r="H49">
            <v>8.5</v>
          </cell>
          <cell r="I49" t="str">
            <v>F</v>
          </cell>
          <cell r="J49" t="str">
            <v>CHIKWAWA</v>
          </cell>
          <cell r="K49">
            <v>9</v>
          </cell>
          <cell r="L49">
            <v>0</v>
          </cell>
          <cell r="W49">
            <v>78</v>
          </cell>
          <cell r="X49" t="str">
            <v>SA</v>
          </cell>
          <cell r="Y49">
            <v>60</v>
          </cell>
          <cell r="Z49" t="str">
            <v>SB</v>
          </cell>
          <cell r="AA49">
            <v>150</v>
          </cell>
          <cell r="AB49" t="str">
            <v>GR</v>
          </cell>
          <cell r="AC49">
            <v>6</v>
          </cell>
          <cell r="AD49" t="str">
            <v>VR</v>
          </cell>
          <cell r="AE49">
            <v>83</v>
          </cell>
          <cell r="AF49" t="str">
            <v>RC</v>
          </cell>
          <cell r="AG49" t="str">
            <v>ST</v>
          </cell>
          <cell r="AH49">
            <v>15</v>
          </cell>
          <cell r="AI49">
            <v>98</v>
          </cell>
          <cell r="AJ49" t="str">
            <v>RC</v>
          </cell>
          <cell r="AK49" t="str">
            <v>DS</v>
          </cell>
          <cell r="AL49">
            <v>15</v>
          </cell>
          <cell r="AM49">
            <v>1</v>
          </cell>
          <cell r="AN49" t="str">
            <v>under reconstuction</v>
          </cell>
          <cell r="BO49" t="str">
            <v>RS 103</v>
          </cell>
          <cell r="BP49">
            <v>8.5</v>
          </cell>
          <cell r="BQ49" t="str">
            <v>n.a.</v>
          </cell>
          <cell r="BR49" t="str">
            <v>F</v>
          </cell>
          <cell r="BS49" t="str">
            <v>n.a.</v>
          </cell>
          <cell r="BT49">
            <v>0</v>
          </cell>
          <cell r="BU49" t="str">
            <v>DS</v>
          </cell>
          <cell r="BV49" t="str">
            <v/>
          </cell>
          <cell r="BW49">
            <v>1</v>
          </cell>
          <cell r="BX49">
            <v>15</v>
          </cell>
          <cell r="BY49" t="str">
            <v/>
          </cell>
          <cell r="BZ49">
            <v>1</v>
          </cell>
          <cell r="CA49">
            <v>6</v>
          </cell>
          <cell r="CB49">
            <v>1.6850000000000001</v>
          </cell>
          <cell r="CC49" t="str">
            <v>Under reconstruction 1998</v>
          </cell>
          <cell r="CD49">
            <v>0</v>
          </cell>
          <cell r="CE49">
            <v>0</v>
          </cell>
          <cell r="CF49">
            <v>0</v>
          </cell>
          <cell r="CG49">
            <v>0</v>
          </cell>
          <cell r="CH49">
            <v>0</v>
          </cell>
          <cell r="CI49">
            <v>0</v>
          </cell>
          <cell r="CJ49">
            <v>0</v>
          </cell>
          <cell r="CK49">
            <v>0</v>
          </cell>
          <cell r="CL49">
            <v>0</v>
          </cell>
          <cell r="CM49">
            <v>0</v>
          </cell>
          <cell r="CN49">
            <v>0</v>
          </cell>
          <cell r="CO49">
            <v>0</v>
          </cell>
          <cell r="CP49">
            <v>0</v>
          </cell>
          <cell r="CQ49">
            <v>0</v>
          </cell>
          <cell r="CR49">
            <v>0</v>
          </cell>
          <cell r="CS49">
            <v>0</v>
          </cell>
          <cell r="CT49">
            <v>0</v>
          </cell>
          <cell r="CU49">
            <v>0</v>
          </cell>
          <cell r="CV49">
            <v>0</v>
          </cell>
          <cell r="CW49">
            <v>0</v>
          </cell>
          <cell r="CX49" t="str">
            <v/>
          </cell>
          <cell r="CY49" t="str">
            <v>n.a.</v>
          </cell>
          <cell r="CZ49" t="str">
            <v>n.a.</v>
          </cell>
          <cell r="DA49" t="str">
            <v>n.a.</v>
          </cell>
          <cell r="DB49">
            <v>300</v>
          </cell>
          <cell r="DC49">
            <v>141</v>
          </cell>
          <cell r="DD49">
            <v>78</v>
          </cell>
          <cell r="DE49">
            <v>23</v>
          </cell>
          <cell r="DF49">
            <v>35</v>
          </cell>
          <cell r="DG49">
            <v>6</v>
          </cell>
          <cell r="DH49">
            <v>3</v>
          </cell>
          <cell r="DI49">
            <v>15</v>
          </cell>
        </row>
        <row r="50">
          <cell r="A50" t="str">
            <v>RS 099</v>
          </cell>
          <cell r="B50">
            <v>99</v>
          </cell>
          <cell r="C50" t="str">
            <v>S</v>
          </cell>
          <cell r="D50" t="str">
            <v>T</v>
          </cell>
          <cell r="E50" t="str">
            <v>Nchalo - Gama</v>
          </cell>
          <cell r="F50" t="str">
            <v>M01</v>
          </cell>
          <cell r="G50">
            <v>48</v>
          </cell>
          <cell r="H50">
            <v>16.899999999999999</v>
          </cell>
          <cell r="I50" t="str">
            <v>F</v>
          </cell>
          <cell r="J50" t="str">
            <v>CHIKWAWA</v>
          </cell>
          <cell r="K50">
            <v>10</v>
          </cell>
          <cell r="L50">
            <v>0</v>
          </cell>
          <cell r="W50">
            <v>78</v>
          </cell>
          <cell r="X50" t="str">
            <v>SA</v>
          </cell>
          <cell r="Y50">
            <v>60</v>
          </cell>
          <cell r="Z50" t="str">
            <v>SB</v>
          </cell>
          <cell r="AA50">
            <v>150</v>
          </cell>
          <cell r="AB50" t="str">
            <v>GR</v>
          </cell>
          <cell r="AC50">
            <v>6</v>
          </cell>
          <cell r="AD50" t="str">
            <v>VR</v>
          </cell>
          <cell r="AE50">
            <v>83</v>
          </cell>
          <cell r="AF50" t="str">
            <v>RC</v>
          </cell>
          <cell r="AG50" t="str">
            <v>ST</v>
          </cell>
          <cell r="AH50">
            <v>15</v>
          </cell>
          <cell r="AI50">
            <v>98</v>
          </cell>
          <cell r="AJ50" t="str">
            <v>RC</v>
          </cell>
          <cell r="AK50" t="str">
            <v>DS</v>
          </cell>
          <cell r="AL50">
            <v>15</v>
          </cell>
          <cell r="AM50">
            <v>1</v>
          </cell>
          <cell r="AN50" t="str">
            <v>under reconstuction</v>
          </cell>
          <cell r="BO50" t="str">
            <v>RS 099</v>
          </cell>
          <cell r="BP50">
            <v>16.899999999999999</v>
          </cell>
          <cell r="BQ50" t="str">
            <v>n.a.</v>
          </cell>
          <cell r="BR50" t="str">
            <v>F</v>
          </cell>
          <cell r="BS50" t="str">
            <v>n.a.</v>
          </cell>
          <cell r="BT50">
            <v>0</v>
          </cell>
          <cell r="BU50" t="str">
            <v>DS</v>
          </cell>
          <cell r="BV50" t="str">
            <v/>
          </cell>
          <cell r="BW50">
            <v>1</v>
          </cell>
          <cell r="BX50">
            <v>15</v>
          </cell>
          <cell r="BY50" t="str">
            <v/>
          </cell>
          <cell r="BZ50">
            <v>1</v>
          </cell>
          <cell r="CA50">
            <v>6</v>
          </cell>
          <cell r="CB50">
            <v>1.6850000000000001</v>
          </cell>
          <cell r="CC50" t="str">
            <v>Under reconstruction 1998</v>
          </cell>
          <cell r="CD50">
            <v>0</v>
          </cell>
          <cell r="CE50">
            <v>0</v>
          </cell>
          <cell r="CF50">
            <v>0</v>
          </cell>
          <cell r="CG50">
            <v>0</v>
          </cell>
          <cell r="CH50">
            <v>0</v>
          </cell>
          <cell r="CI50">
            <v>0</v>
          </cell>
          <cell r="CJ50">
            <v>0</v>
          </cell>
          <cell r="CK50">
            <v>0</v>
          </cell>
          <cell r="CL50">
            <v>0</v>
          </cell>
          <cell r="CM50">
            <v>0</v>
          </cell>
          <cell r="CN50">
            <v>0</v>
          </cell>
          <cell r="CO50">
            <v>0</v>
          </cell>
          <cell r="CP50">
            <v>0</v>
          </cell>
          <cell r="CQ50">
            <v>0</v>
          </cell>
          <cell r="CR50">
            <v>0</v>
          </cell>
          <cell r="CS50">
            <v>0</v>
          </cell>
          <cell r="CT50">
            <v>0</v>
          </cell>
          <cell r="CU50">
            <v>0</v>
          </cell>
          <cell r="CV50">
            <v>0</v>
          </cell>
          <cell r="CW50">
            <v>0</v>
          </cell>
          <cell r="CX50" t="str">
            <v/>
          </cell>
          <cell r="CY50" t="str">
            <v>n.a.</v>
          </cell>
          <cell r="CZ50" t="str">
            <v>n.a.</v>
          </cell>
          <cell r="DA50" t="str">
            <v>n.a.</v>
          </cell>
          <cell r="DB50">
            <v>300</v>
          </cell>
          <cell r="DC50">
            <v>141</v>
          </cell>
          <cell r="DD50">
            <v>78</v>
          </cell>
          <cell r="DE50">
            <v>23</v>
          </cell>
          <cell r="DF50">
            <v>35</v>
          </cell>
          <cell r="DG50">
            <v>6</v>
          </cell>
          <cell r="DH50">
            <v>3</v>
          </cell>
          <cell r="DI50">
            <v>15</v>
          </cell>
        </row>
        <row r="51">
          <cell r="A51" t="str">
            <v>RS 100</v>
          </cell>
          <cell r="B51">
            <v>100</v>
          </cell>
          <cell r="C51" t="str">
            <v>S</v>
          </cell>
          <cell r="D51" t="str">
            <v>T</v>
          </cell>
          <cell r="E51" t="str">
            <v>Gama - Ngabu</v>
          </cell>
          <cell r="F51" t="str">
            <v>M01</v>
          </cell>
          <cell r="G51">
            <v>49</v>
          </cell>
          <cell r="H51">
            <v>7</v>
          </cell>
          <cell r="I51" t="str">
            <v>R</v>
          </cell>
          <cell r="J51" t="str">
            <v>CHIKWAWA</v>
          </cell>
          <cell r="K51">
            <v>10</v>
          </cell>
          <cell r="L51">
            <v>0</v>
          </cell>
          <cell r="W51">
            <v>78</v>
          </cell>
          <cell r="X51" t="str">
            <v>SA</v>
          </cell>
          <cell r="Y51">
            <v>60</v>
          </cell>
          <cell r="Z51" t="str">
            <v>SB</v>
          </cell>
          <cell r="AA51">
            <v>150</v>
          </cell>
          <cell r="AB51" t="str">
            <v>GR</v>
          </cell>
          <cell r="AC51">
            <v>6</v>
          </cell>
          <cell r="AD51" t="str">
            <v>VR</v>
          </cell>
          <cell r="AE51">
            <v>83</v>
          </cell>
          <cell r="AF51" t="str">
            <v>RC</v>
          </cell>
          <cell r="AG51" t="str">
            <v>ST</v>
          </cell>
          <cell r="AH51">
            <v>15</v>
          </cell>
          <cell r="AI51">
            <v>0</v>
          </cell>
          <cell r="AJ51">
            <v>0</v>
          </cell>
          <cell r="AK51">
            <v>0</v>
          </cell>
          <cell r="AL51">
            <v>0</v>
          </cell>
          <cell r="AM51">
            <v>1</v>
          </cell>
          <cell r="AN51">
            <v>0</v>
          </cell>
          <cell r="BO51" t="str">
            <v>RS 100</v>
          </cell>
          <cell r="BP51">
            <v>7</v>
          </cell>
          <cell r="BQ51" t="str">
            <v>n.a.</v>
          </cell>
          <cell r="BR51" t="str">
            <v>R</v>
          </cell>
          <cell r="BS51" t="str">
            <v>n.a.</v>
          </cell>
          <cell r="BT51">
            <v>0</v>
          </cell>
          <cell r="BU51" t="str">
            <v>ST</v>
          </cell>
          <cell r="BV51" t="str">
            <v/>
          </cell>
          <cell r="BW51">
            <v>1</v>
          </cell>
          <cell r="BX51">
            <v>10</v>
          </cell>
          <cell r="BY51" t="str">
            <v/>
          </cell>
          <cell r="BZ51">
            <v>1</v>
          </cell>
          <cell r="CA51">
            <v>6</v>
          </cell>
          <cell r="CB51">
            <v>1.6850000000000001</v>
          </cell>
          <cell r="CC51" t="str">
            <v>Under reconstruction 1998</v>
          </cell>
          <cell r="CD51">
            <v>0</v>
          </cell>
          <cell r="CE51">
            <v>0</v>
          </cell>
          <cell r="CF51">
            <v>0</v>
          </cell>
          <cell r="CG51">
            <v>0</v>
          </cell>
          <cell r="CH51">
            <v>0</v>
          </cell>
          <cell r="CI51">
            <v>0</v>
          </cell>
          <cell r="CJ51">
            <v>0</v>
          </cell>
          <cell r="CK51">
            <v>0</v>
          </cell>
          <cell r="CL51">
            <v>0</v>
          </cell>
          <cell r="CM51">
            <v>0</v>
          </cell>
          <cell r="CN51">
            <v>0</v>
          </cell>
          <cell r="CO51">
            <v>0</v>
          </cell>
          <cell r="CP51">
            <v>0</v>
          </cell>
          <cell r="CQ51">
            <v>0</v>
          </cell>
          <cell r="CR51">
            <v>0</v>
          </cell>
          <cell r="CS51">
            <v>0</v>
          </cell>
          <cell r="CT51">
            <v>0</v>
          </cell>
          <cell r="CU51">
            <v>0</v>
          </cell>
          <cell r="CV51">
            <v>0</v>
          </cell>
          <cell r="CW51">
            <v>0</v>
          </cell>
          <cell r="CX51" t="str">
            <v/>
          </cell>
          <cell r="CY51" t="str">
            <v>n.a.</v>
          </cell>
          <cell r="CZ51" t="str">
            <v>n.a.</v>
          </cell>
          <cell r="DA51" t="str">
            <v>n.a.</v>
          </cell>
          <cell r="DB51">
            <v>300</v>
          </cell>
          <cell r="DC51">
            <v>141</v>
          </cell>
          <cell r="DD51">
            <v>78</v>
          </cell>
          <cell r="DE51">
            <v>23</v>
          </cell>
          <cell r="DF51">
            <v>35</v>
          </cell>
          <cell r="DG51">
            <v>6</v>
          </cell>
          <cell r="DH51">
            <v>3</v>
          </cell>
          <cell r="DI51">
            <v>15</v>
          </cell>
        </row>
        <row r="52">
          <cell r="A52" t="str">
            <v>RS 097</v>
          </cell>
          <cell r="B52">
            <v>97</v>
          </cell>
          <cell r="C52" t="str">
            <v>S</v>
          </cell>
          <cell r="D52" t="str">
            <v>T</v>
          </cell>
          <cell r="E52" t="str">
            <v>Ngabu - Lalanje River</v>
          </cell>
          <cell r="F52" t="str">
            <v>M01</v>
          </cell>
          <cell r="G52">
            <v>50</v>
          </cell>
          <cell r="H52">
            <v>17.399999999999999</v>
          </cell>
          <cell r="I52" t="str">
            <v>F</v>
          </cell>
          <cell r="J52" t="str">
            <v>CHIKWAWA</v>
          </cell>
          <cell r="K52">
            <v>10</v>
          </cell>
          <cell r="L52">
            <v>0</v>
          </cell>
          <cell r="W52">
            <v>78</v>
          </cell>
          <cell r="X52" t="str">
            <v>SA</v>
          </cell>
          <cell r="Y52">
            <v>60</v>
          </cell>
          <cell r="Z52" t="str">
            <v>SB</v>
          </cell>
          <cell r="AA52">
            <v>150</v>
          </cell>
          <cell r="AB52" t="str">
            <v>GR</v>
          </cell>
          <cell r="AC52">
            <v>6</v>
          </cell>
          <cell r="AD52" t="str">
            <v>VR</v>
          </cell>
          <cell r="AE52">
            <v>83</v>
          </cell>
          <cell r="AF52" t="str">
            <v>RC</v>
          </cell>
          <cell r="AG52" t="str">
            <v>ST</v>
          </cell>
          <cell r="AH52">
            <v>15</v>
          </cell>
          <cell r="AI52">
            <v>0</v>
          </cell>
          <cell r="AJ52">
            <v>0</v>
          </cell>
          <cell r="AK52">
            <v>0</v>
          </cell>
          <cell r="AL52">
            <v>0</v>
          </cell>
          <cell r="AM52">
            <v>1</v>
          </cell>
          <cell r="AN52">
            <v>0</v>
          </cell>
          <cell r="BO52" t="str">
            <v>RS 097</v>
          </cell>
          <cell r="BP52">
            <v>17.399999999999999</v>
          </cell>
          <cell r="BQ52">
            <v>6</v>
          </cell>
          <cell r="BR52" t="str">
            <v>F</v>
          </cell>
          <cell r="BS52" t="str">
            <v>C</v>
          </cell>
          <cell r="BT52">
            <v>25</v>
          </cell>
          <cell r="BU52" t="str">
            <v>ST</v>
          </cell>
          <cell r="BV52" t="str">
            <v/>
          </cell>
          <cell r="BW52">
            <v>1</v>
          </cell>
          <cell r="BX52">
            <v>10</v>
          </cell>
          <cell r="BY52" t="str">
            <v/>
          </cell>
          <cell r="BZ52">
            <v>1</v>
          </cell>
          <cell r="CA52">
            <v>6</v>
          </cell>
          <cell r="CB52">
            <v>1.6850000000000001</v>
          </cell>
          <cell r="CC52">
            <v>7</v>
          </cell>
          <cell r="CD52">
            <v>80</v>
          </cell>
          <cell r="CE52">
            <v>65</v>
          </cell>
          <cell r="CF52">
            <v>50</v>
          </cell>
          <cell r="CG52">
            <v>30</v>
          </cell>
          <cell r="CH52">
            <v>15</v>
          </cell>
          <cell r="CI52">
            <v>95</v>
          </cell>
          <cell r="CJ52">
            <v>0.31666666666666665</v>
          </cell>
          <cell r="CK52">
            <v>10</v>
          </cell>
          <cell r="CL52">
            <v>50</v>
          </cell>
          <cell r="CM52">
            <v>0.55037179487179477</v>
          </cell>
          <cell r="CN52">
            <v>0.55037179487179477</v>
          </cell>
          <cell r="CO52">
            <v>0</v>
          </cell>
          <cell r="CP52">
            <v>0</v>
          </cell>
          <cell r="CQ52">
            <v>7.5503717948717952</v>
          </cell>
          <cell r="CR52">
            <v>50</v>
          </cell>
          <cell r="CS52">
            <v>1</v>
          </cell>
          <cell r="CT52">
            <v>0</v>
          </cell>
          <cell r="CU52">
            <v>0</v>
          </cell>
          <cell r="CV52">
            <v>15</v>
          </cell>
          <cell r="CW52">
            <v>15</v>
          </cell>
          <cell r="CX52" t="str">
            <v/>
          </cell>
          <cell r="CY52">
            <v>2</v>
          </cell>
          <cell r="CZ52">
            <v>2</v>
          </cell>
          <cell r="DA52">
            <v>2</v>
          </cell>
          <cell r="DB52">
            <v>200</v>
          </cell>
          <cell r="DC52">
            <v>94</v>
          </cell>
          <cell r="DD52">
            <v>52</v>
          </cell>
          <cell r="DE52">
            <v>15</v>
          </cell>
          <cell r="DF52">
            <v>23</v>
          </cell>
          <cell r="DG52">
            <v>4</v>
          </cell>
          <cell r="DH52">
            <v>2</v>
          </cell>
          <cell r="DI52">
            <v>10</v>
          </cell>
        </row>
        <row r="53">
          <cell r="A53" t="str">
            <v>RS 091</v>
          </cell>
          <cell r="B53">
            <v>91</v>
          </cell>
          <cell r="C53" t="str">
            <v>S</v>
          </cell>
          <cell r="D53" t="str">
            <v>T</v>
          </cell>
          <cell r="E53" t="str">
            <v>Lalanje River - Thangadzi River</v>
          </cell>
          <cell r="F53" t="str">
            <v>M01</v>
          </cell>
          <cell r="G53">
            <v>51</v>
          </cell>
          <cell r="H53">
            <v>9.1999999999999993</v>
          </cell>
          <cell r="I53" t="str">
            <v>H</v>
          </cell>
          <cell r="J53" t="str">
            <v>CHIKWAWA</v>
          </cell>
          <cell r="K53">
            <v>10</v>
          </cell>
          <cell r="L53">
            <v>0</v>
          </cell>
          <cell r="W53">
            <v>76</v>
          </cell>
          <cell r="X53" t="str">
            <v>SA</v>
          </cell>
          <cell r="Y53">
            <v>60</v>
          </cell>
          <cell r="Z53" t="str">
            <v>SB</v>
          </cell>
          <cell r="AA53">
            <v>150</v>
          </cell>
          <cell r="AB53" t="str">
            <v>GR</v>
          </cell>
          <cell r="AC53">
            <v>6</v>
          </cell>
          <cell r="AD53" t="str">
            <v>VR</v>
          </cell>
          <cell r="AE53">
            <v>83</v>
          </cell>
          <cell r="AF53" t="str">
            <v>RC</v>
          </cell>
          <cell r="AG53" t="str">
            <v>ST</v>
          </cell>
          <cell r="AH53">
            <v>15</v>
          </cell>
          <cell r="AI53">
            <v>0</v>
          </cell>
          <cell r="AJ53">
            <v>0</v>
          </cell>
          <cell r="AK53">
            <v>0</v>
          </cell>
          <cell r="AL53">
            <v>0</v>
          </cell>
          <cell r="AM53">
            <v>1</v>
          </cell>
          <cell r="AN53">
            <v>0</v>
          </cell>
          <cell r="BO53" t="str">
            <v>RS 091</v>
          </cell>
          <cell r="BP53">
            <v>9.1999999999999993</v>
          </cell>
          <cell r="BQ53">
            <v>6</v>
          </cell>
          <cell r="BR53" t="str">
            <v>H</v>
          </cell>
          <cell r="BS53" t="str">
            <v>C</v>
          </cell>
          <cell r="BT53">
            <v>25</v>
          </cell>
          <cell r="BU53" t="str">
            <v>ST</v>
          </cell>
          <cell r="BV53" t="str">
            <v/>
          </cell>
          <cell r="BW53">
            <v>1</v>
          </cell>
          <cell r="BX53">
            <v>10</v>
          </cell>
          <cell r="BY53" t="str">
            <v/>
          </cell>
          <cell r="BZ53">
            <v>1</v>
          </cell>
          <cell r="CA53">
            <v>6</v>
          </cell>
          <cell r="CB53">
            <v>1.6850000000000001</v>
          </cell>
          <cell r="CC53">
            <v>7</v>
          </cell>
          <cell r="CD53">
            <v>85</v>
          </cell>
          <cell r="CE53">
            <v>70</v>
          </cell>
          <cell r="CF53">
            <v>55</v>
          </cell>
          <cell r="CG53">
            <v>30</v>
          </cell>
          <cell r="CH53">
            <v>15</v>
          </cell>
          <cell r="CI53">
            <v>105</v>
          </cell>
          <cell r="CJ53">
            <v>0.35000000000000003</v>
          </cell>
          <cell r="CK53">
            <v>10</v>
          </cell>
          <cell r="CL53">
            <v>55</v>
          </cell>
          <cell r="CM53">
            <v>0.59603846153846152</v>
          </cell>
          <cell r="CN53">
            <v>0.59603846153846152</v>
          </cell>
          <cell r="CO53">
            <v>0</v>
          </cell>
          <cell r="CP53">
            <v>0</v>
          </cell>
          <cell r="CQ53">
            <v>7.5960384615384617</v>
          </cell>
          <cell r="CR53">
            <v>50</v>
          </cell>
          <cell r="CS53">
            <v>1</v>
          </cell>
          <cell r="CT53">
            <v>0</v>
          </cell>
          <cell r="CU53">
            <v>0</v>
          </cell>
          <cell r="CV53">
            <v>15</v>
          </cell>
          <cell r="CW53">
            <v>15</v>
          </cell>
          <cell r="CX53" t="str">
            <v/>
          </cell>
          <cell r="CY53">
            <v>2</v>
          </cell>
          <cell r="CZ53">
            <v>2</v>
          </cell>
          <cell r="DA53">
            <v>2</v>
          </cell>
          <cell r="DB53">
            <v>200</v>
          </cell>
          <cell r="DC53">
            <v>94</v>
          </cell>
          <cell r="DD53">
            <v>52</v>
          </cell>
          <cell r="DE53">
            <v>15</v>
          </cell>
          <cell r="DF53">
            <v>23</v>
          </cell>
          <cell r="DG53">
            <v>4</v>
          </cell>
          <cell r="DH53">
            <v>2</v>
          </cell>
          <cell r="DI53">
            <v>10</v>
          </cell>
        </row>
        <row r="54">
          <cell r="A54" t="str">
            <v>RS 315</v>
          </cell>
          <cell r="B54">
            <v>137</v>
          </cell>
          <cell r="C54" t="str">
            <v>S</v>
          </cell>
          <cell r="D54" t="str">
            <v>T</v>
          </cell>
          <cell r="E54" t="str">
            <v>Thangadzi River - Bangula</v>
          </cell>
          <cell r="F54" t="str">
            <v>M01</v>
          </cell>
          <cell r="G54">
            <v>52</v>
          </cell>
          <cell r="H54">
            <v>5.2</v>
          </cell>
          <cell r="I54" t="str">
            <v>F</v>
          </cell>
          <cell r="J54" t="str">
            <v>NSANJE</v>
          </cell>
          <cell r="K54">
            <v>10</v>
          </cell>
          <cell r="L54">
            <v>0</v>
          </cell>
          <cell r="W54">
            <v>76</v>
          </cell>
          <cell r="X54" t="str">
            <v>SA</v>
          </cell>
          <cell r="Y54">
            <v>60</v>
          </cell>
          <cell r="Z54" t="str">
            <v>SB</v>
          </cell>
          <cell r="AA54">
            <v>150</v>
          </cell>
          <cell r="AB54" t="str">
            <v>GR</v>
          </cell>
          <cell r="AC54">
            <v>6</v>
          </cell>
          <cell r="AD54" t="str">
            <v>VR</v>
          </cell>
          <cell r="AE54">
            <v>83</v>
          </cell>
          <cell r="AF54" t="str">
            <v>RC</v>
          </cell>
          <cell r="AG54" t="str">
            <v>ST</v>
          </cell>
          <cell r="AH54">
            <v>15</v>
          </cell>
          <cell r="AI54">
            <v>0</v>
          </cell>
          <cell r="AJ54">
            <v>0</v>
          </cell>
          <cell r="AK54">
            <v>0</v>
          </cell>
          <cell r="AL54">
            <v>0</v>
          </cell>
          <cell r="AM54">
            <v>1</v>
          </cell>
          <cell r="AN54">
            <v>0</v>
          </cell>
          <cell r="BO54" t="str">
            <v>RS 315</v>
          </cell>
          <cell r="BP54">
            <v>5.2</v>
          </cell>
          <cell r="BQ54">
            <v>6</v>
          </cell>
          <cell r="BR54" t="str">
            <v>H</v>
          </cell>
          <cell r="BS54" t="str">
            <v>C</v>
          </cell>
          <cell r="BT54">
            <v>25</v>
          </cell>
          <cell r="BU54" t="str">
            <v>ST</v>
          </cell>
          <cell r="BV54" t="str">
            <v/>
          </cell>
          <cell r="BW54">
            <v>1</v>
          </cell>
          <cell r="BX54">
            <v>10</v>
          </cell>
          <cell r="BY54" t="str">
            <v/>
          </cell>
          <cell r="BZ54">
            <v>1</v>
          </cell>
          <cell r="CA54">
            <v>6</v>
          </cell>
          <cell r="CB54">
            <v>1.6850000000000001</v>
          </cell>
          <cell r="CC54">
            <v>7</v>
          </cell>
          <cell r="CD54">
            <v>85</v>
          </cell>
          <cell r="CE54">
            <v>70</v>
          </cell>
          <cell r="CF54">
            <v>55</v>
          </cell>
          <cell r="CG54">
            <v>30</v>
          </cell>
          <cell r="CH54">
            <v>15</v>
          </cell>
          <cell r="CI54">
            <v>105</v>
          </cell>
          <cell r="CJ54">
            <v>0.35000000000000003</v>
          </cell>
          <cell r="CK54">
            <v>10</v>
          </cell>
          <cell r="CL54">
            <v>55</v>
          </cell>
          <cell r="CM54">
            <v>0.59603846153846152</v>
          </cell>
          <cell r="CN54">
            <v>0.59603846153846152</v>
          </cell>
          <cell r="CO54">
            <v>0</v>
          </cell>
          <cell r="CP54">
            <v>0</v>
          </cell>
          <cell r="CQ54">
            <v>7.5960384615384617</v>
          </cell>
          <cell r="CR54">
            <v>50</v>
          </cell>
          <cell r="CS54">
            <v>1</v>
          </cell>
          <cell r="CT54">
            <v>0</v>
          </cell>
          <cell r="CU54">
            <v>0</v>
          </cell>
          <cell r="CV54">
            <v>15</v>
          </cell>
          <cell r="CW54">
            <v>15</v>
          </cell>
          <cell r="CX54" t="str">
            <v/>
          </cell>
          <cell r="CY54">
            <v>2</v>
          </cell>
          <cell r="CZ54">
            <v>2</v>
          </cell>
          <cell r="DA54">
            <v>2</v>
          </cell>
          <cell r="DB54">
            <v>220</v>
          </cell>
          <cell r="DC54">
            <v>104</v>
          </cell>
          <cell r="DD54">
            <v>58</v>
          </cell>
          <cell r="DE54">
            <v>17</v>
          </cell>
          <cell r="DF54">
            <v>26</v>
          </cell>
          <cell r="DG54">
            <v>5</v>
          </cell>
          <cell r="DH54">
            <v>3</v>
          </cell>
          <cell r="DI54">
            <v>11</v>
          </cell>
        </row>
        <row r="55">
          <cell r="A55" t="str">
            <v>RS 115</v>
          </cell>
          <cell r="B55">
            <v>115</v>
          </cell>
          <cell r="C55" t="str">
            <v>S</v>
          </cell>
          <cell r="D55" t="str">
            <v>T</v>
          </cell>
          <cell r="E55" t="str">
            <v>Limbe - Chigumula</v>
          </cell>
          <cell r="F55" t="str">
            <v>M02</v>
          </cell>
          <cell r="G55">
            <v>1</v>
          </cell>
          <cell r="H55">
            <v>9.4</v>
          </cell>
          <cell r="I55" t="str">
            <v>R</v>
          </cell>
          <cell r="J55" t="str">
            <v>BLANTYRE</v>
          </cell>
          <cell r="K55">
            <v>9</v>
          </cell>
          <cell r="L55">
            <v>0</v>
          </cell>
          <cell r="W55">
            <v>60</v>
          </cell>
          <cell r="X55" t="str">
            <v>GM</v>
          </cell>
          <cell r="Y55">
            <v>150</v>
          </cell>
          <cell r="Z55" t="str">
            <v>SB</v>
          </cell>
          <cell r="AA55">
            <v>125</v>
          </cell>
          <cell r="AB55" t="str">
            <v>GR</v>
          </cell>
          <cell r="AC55">
            <v>12</v>
          </cell>
          <cell r="AD55" t="str">
            <v>VR</v>
          </cell>
          <cell r="AE55">
            <v>99</v>
          </cell>
          <cell r="AF55" t="str">
            <v>RC</v>
          </cell>
          <cell r="AG55" t="str">
            <v>ST</v>
          </cell>
          <cell r="AH55">
            <v>15</v>
          </cell>
          <cell r="AI55">
            <v>0</v>
          </cell>
          <cell r="AJ55">
            <v>0</v>
          </cell>
          <cell r="AK55">
            <v>0</v>
          </cell>
          <cell r="AL55">
            <v>0</v>
          </cell>
          <cell r="AM55">
            <v>1</v>
          </cell>
          <cell r="AN55" t="str">
            <v>reconstruct 1999</v>
          </cell>
          <cell r="BO55" t="str">
            <v>RS 115</v>
          </cell>
          <cell r="BP55">
            <v>9.4</v>
          </cell>
          <cell r="BQ55">
            <v>3</v>
          </cell>
          <cell r="BR55" t="str">
            <v>R</v>
          </cell>
          <cell r="BS55" t="str">
            <v>C</v>
          </cell>
          <cell r="BT55">
            <v>0</v>
          </cell>
          <cell r="BU55" t="str">
            <v>ST</v>
          </cell>
          <cell r="BV55" t="str">
            <v/>
          </cell>
          <cell r="BW55">
            <v>1</v>
          </cell>
          <cell r="BX55">
            <v>10</v>
          </cell>
          <cell r="BY55" t="str">
            <v/>
          </cell>
          <cell r="BZ55">
            <v>1</v>
          </cell>
          <cell r="CA55">
            <v>12</v>
          </cell>
          <cell r="CB55">
            <v>1.9</v>
          </cell>
          <cell r="CC55" t="str">
            <v>To be reconstructed 1999</v>
          </cell>
          <cell r="CD55">
            <v>0</v>
          </cell>
          <cell r="CE55">
            <v>0</v>
          </cell>
          <cell r="CF55">
            <v>0</v>
          </cell>
          <cell r="CG55">
            <v>0</v>
          </cell>
          <cell r="CH55">
            <v>0</v>
          </cell>
          <cell r="CI55">
            <v>0</v>
          </cell>
          <cell r="CJ55">
            <v>0</v>
          </cell>
          <cell r="CK55">
            <v>0</v>
          </cell>
          <cell r="CL55">
            <v>0</v>
          </cell>
          <cell r="CM55">
            <v>0</v>
          </cell>
          <cell r="CN55">
            <v>0</v>
          </cell>
          <cell r="CO55">
            <v>0</v>
          </cell>
          <cell r="CP55">
            <v>0</v>
          </cell>
          <cell r="CQ55">
            <v>0</v>
          </cell>
          <cell r="CR55">
            <v>0</v>
          </cell>
          <cell r="CS55">
            <v>0</v>
          </cell>
          <cell r="CT55">
            <v>0</v>
          </cell>
          <cell r="CU55">
            <v>0</v>
          </cell>
          <cell r="CV55">
            <v>-1</v>
          </cell>
          <cell r="CW55">
            <v>-1</v>
          </cell>
          <cell r="CX55" t="str">
            <v/>
          </cell>
          <cell r="CY55">
            <v>3</v>
          </cell>
          <cell r="CZ55">
            <v>2</v>
          </cell>
          <cell r="DA55">
            <v>1.5</v>
          </cell>
          <cell r="DB55">
            <v>1700</v>
          </cell>
          <cell r="DC55">
            <v>799</v>
          </cell>
          <cell r="DD55">
            <v>442</v>
          </cell>
          <cell r="DE55">
            <v>128</v>
          </cell>
          <cell r="DF55">
            <v>196</v>
          </cell>
          <cell r="DG55">
            <v>34</v>
          </cell>
          <cell r="DH55">
            <v>17</v>
          </cell>
          <cell r="DI55">
            <v>85</v>
          </cell>
        </row>
        <row r="56">
          <cell r="A56" t="str">
            <v>RS 112</v>
          </cell>
          <cell r="B56">
            <v>112</v>
          </cell>
          <cell r="C56" t="str">
            <v>S</v>
          </cell>
          <cell r="D56" t="str">
            <v>T</v>
          </cell>
          <cell r="E56" t="str">
            <v>Chigumula - Nantipwili River</v>
          </cell>
          <cell r="F56" t="str">
            <v>M02</v>
          </cell>
          <cell r="G56">
            <v>2</v>
          </cell>
          <cell r="H56">
            <v>2.6</v>
          </cell>
          <cell r="I56" t="str">
            <v>R</v>
          </cell>
          <cell r="J56" t="str">
            <v>BLANTYRE</v>
          </cell>
          <cell r="K56">
            <v>9</v>
          </cell>
          <cell r="L56">
            <v>0</v>
          </cell>
          <cell r="W56">
            <v>60</v>
          </cell>
          <cell r="X56" t="str">
            <v>GM</v>
          </cell>
          <cell r="Y56">
            <v>150</v>
          </cell>
          <cell r="Z56" t="str">
            <v>SB</v>
          </cell>
          <cell r="AA56">
            <v>125</v>
          </cell>
          <cell r="AB56" t="str">
            <v>GR</v>
          </cell>
          <cell r="AC56">
            <v>12</v>
          </cell>
          <cell r="AD56" t="str">
            <v>VR</v>
          </cell>
          <cell r="AE56">
            <v>99</v>
          </cell>
          <cell r="AF56" t="str">
            <v>RC</v>
          </cell>
          <cell r="AG56" t="str">
            <v>ST</v>
          </cell>
          <cell r="AH56">
            <v>15</v>
          </cell>
          <cell r="AI56">
            <v>0</v>
          </cell>
          <cell r="AJ56">
            <v>0</v>
          </cell>
          <cell r="AK56">
            <v>0</v>
          </cell>
          <cell r="AL56">
            <v>0</v>
          </cell>
          <cell r="AM56">
            <v>1</v>
          </cell>
          <cell r="AN56" t="str">
            <v>reconstruct 1999</v>
          </cell>
          <cell r="BO56" t="str">
            <v>RS 112</v>
          </cell>
          <cell r="BP56">
            <v>2.6</v>
          </cell>
          <cell r="BQ56" t="str">
            <v>n.a.</v>
          </cell>
          <cell r="BR56" t="str">
            <v>R</v>
          </cell>
          <cell r="BS56" t="str">
            <v>X</v>
          </cell>
          <cell r="BT56">
            <v>80</v>
          </cell>
          <cell r="BU56" t="str">
            <v>ST</v>
          </cell>
          <cell r="BV56" t="str">
            <v/>
          </cell>
          <cell r="BW56">
            <v>1</v>
          </cell>
          <cell r="BX56">
            <v>10</v>
          </cell>
          <cell r="BY56" t="str">
            <v/>
          </cell>
          <cell r="BZ56">
            <v>1</v>
          </cell>
          <cell r="CA56">
            <v>12</v>
          </cell>
          <cell r="CB56">
            <v>1.9</v>
          </cell>
          <cell r="CC56" t="str">
            <v>Bitumen surface removed. To be re-constructed 1999</v>
          </cell>
          <cell r="CD56">
            <v>0</v>
          </cell>
          <cell r="CE56">
            <v>0</v>
          </cell>
          <cell r="CF56">
            <v>0</v>
          </cell>
          <cell r="CG56">
            <v>0</v>
          </cell>
          <cell r="CH56">
            <v>0</v>
          </cell>
          <cell r="CI56">
            <v>0</v>
          </cell>
          <cell r="CJ56">
            <v>0</v>
          </cell>
          <cell r="CK56">
            <v>0</v>
          </cell>
          <cell r="CL56">
            <v>0</v>
          </cell>
          <cell r="CM56">
            <v>0</v>
          </cell>
          <cell r="CN56">
            <v>0</v>
          </cell>
          <cell r="CO56">
            <v>0</v>
          </cell>
          <cell r="CP56">
            <v>0</v>
          </cell>
          <cell r="CQ56">
            <v>0</v>
          </cell>
          <cell r="CR56">
            <v>0</v>
          </cell>
          <cell r="CS56">
            <v>0</v>
          </cell>
          <cell r="CT56">
            <v>0</v>
          </cell>
          <cell r="CU56">
            <v>0</v>
          </cell>
          <cell r="CV56">
            <v>-1</v>
          </cell>
          <cell r="CW56">
            <v>-1</v>
          </cell>
          <cell r="CX56" t="str">
            <v/>
          </cell>
          <cell r="CY56" t="str">
            <v>n.a.</v>
          </cell>
          <cell r="CZ56" t="str">
            <v>n.a.</v>
          </cell>
          <cell r="DA56">
            <v>1.5</v>
          </cell>
          <cell r="DB56">
            <v>1600</v>
          </cell>
          <cell r="DC56">
            <v>752</v>
          </cell>
          <cell r="DD56">
            <v>416</v>
          </cell>
          <cell r="DE56">
            <v>120</v>
          </cell>
          <cell r="DF56">
            <v>184</v>
          </cell>
          <cell r="DG56">
            <v>32</v>
          </cell>
          <cell r="DH56">
            <v>16</v>
          </cell>
          <cell r="DI56">
            <v>80</v>
          </cell>
        </row>
        <row r="57">
          <cell r="A57" t="str">
            <v>RS 110</v>
          </cell>
          <cell r="B57">
            <v>110</v>
          </cell>
          <cell r="C57" t="str">
            <v>S</v>
          </cell>
          <cell r="D57" t="str">
            <v>T</v>
          </cell>
          <cell r="E57" t="str">
            <v>Bvumbwe - Thunga</v>
          </cell>
          <cell r="F57" t="str">
            <v>M02</v>
          </cell>
          <cell r="G57">
            <v>3</v>
          </cell>
          <cell r="H57">
            <v>9.3000000000000007</v>
          </cell>
          <cell r="I57" t="str">
            <v>F</v>
          </cell>
          <cell r="J57" t="str">
            <v>THYOLO</v>
          </cell>
          <cell r="K57">
            <v>9</v>
          </cell>
          <cell r="L57">
            <v>0</v>
          </cell>
          <cell r="W57">
            <v>60</v>
          </cell>
          <cell r="X57" t="str">
            <v>GM</v>
          </cell>
          <cell r="Y57">
            <v>150</v>
          </cell>
          <cell r="Z57" t="str">
            <v>SB</v>
          </cell>
          <cell r="AA57">
            <v>125</v>
          </cell>
          <cell r="AB57" t="str">
            <v>GR</v>
          </cell>
          <cell r="AC57">
            <v>12</v>
          </cell>
          <cell r="AD57" t="str">
            <v>VR</v>
          </cell>
          <cell r="AE57">
            <v>99</v>
          </cell>
          <cell r="AF57" t="str">
            <v>RC</v>
          </cell>
          <cell r="AG57" t="str">
            <v>ST</v>
          </cell>
          <cell r="AH57">
            <v>15</v>
          </cell>
          <cell r="AI57">
            <v>0</v>
          </cell>
          <cell r="AJ57">
            <v>0</v>
          </cell>
          <cell r="AK57">
            <v>0</v>
          </cell>
          <cell r="AL57">
            <v>0</v>
          </cell>
          <cell r="AM57">
            <v>1</v>
          </cell>
          <cell r="AN57" t="str">
            <v>reconstruct 1999</v>
          </cell>
          <cell r="BO57" t="str">
            <v>RS 110</v>
          </cell>
          <cell r="BP57">
            <v>9.3000000000000007</v>
          </cell>
          <cell r="BQ57" t="str">
            <v>n.a.</v>
          </cell>
          <cell r="BR57" t="str">
            <v>F</v>
          </cell>
          <cell r="BS57" t="str">
            <v>X</v>
          </cell>
          <cell r="BT57">
            <v>80</v>
          </cell>
          <cell r="BU57" t="str">
            <v>ST</v>
          </cell>
          <cell r="BV57" t="str">
            <v/>
          </cell>
          <cell r="BW57">
            <v>1</v>
          </cell>
          <cell r="BX57">
            <v>10</v>
          </cell>
          <cell r="BY57" t="str">
            <v/>
          </cell>
          <cell r="BZ57">
            <v>1</v>
          </cell>
          <cell r="CA57">
            <v>12</v>
          </cell>
          <cell r="CB57">
            <v>1.9</v>
          </cell>
          <cell r="CC57" t="str">
            <v>Bitumen surface removed. To be re-constructed 1999</v>
          </cell>
          <cell r="CD57">
            <v>0</v>
          </cell>
          <cell r="CE57">
            <v>0</v>
          </cell>
          <cell r="CF57">
            <v>0</v>
          </cell>
          <cell r="CG57">
            <v>0</v>
          </cell>
          <cell r="CH57">
            <v>0</v>
          </cell>
          <cell r="CI57">
            <v>0</v>
          </cell>
          <cell r="CJ57">
            <v>0</v>
          </cell>
          <cell r="CK57">
            <v>0</v>
          </cell>
          <cell r="CL57">
            <v>0</v>
          </cell>
          <cell r="CM57">
            <v>0</v>
          </cell>
          <cell r="CN57">
            <v>0</v>
          </cell>
          <cell r="CO57">
            <v>0</v>
          </cell>
          <cell r="CP57">
            <v>0</v>
          </cell>
          <cell r="CQ57">
            <v>0</v>
          </cell>
          <cell r="CR57">
            <v>0</v>
          </cell>
          <cell r="CS57">
            <v>0</v>
          </cell>
          <cell r="CT57">
            <v>0</v>
          </cell>
          <cell r="CU57">
            <v>0</v>
          </cell>
          <cell r="CV57">
            <v>-1</v>
          </cell>
          <cell r="CW57">
            <v>-1</v>
          </cell>
          <cell r="CX57" t="str">
            <v/>
          </cell>
          <cell r="CY57" t="str">
            <v>n.a.</v>
          </cell>
          <cell r="CZ57" t="str">
            <v>n.a.</v>
          </cell>
          <cell r="DA57">
            <v>1.5</v>
          </cell>
          <cell r="DB57">
            <v>1000</v>
          </cell>
          <cell r="DC57">
            <v>470</v>
          </cell>
          <cell r="DD57">
            <v>260</v>
          </cell>
          <cell r="DE57">
            <v>75</v>
          </cell>
          <cell r="DF57">
            <v>115</v>
          </cell>
          <cell r="DG57">
            <v>20</v>
          </cell>
          <cell r="DH57">
            <v>10</v>
          </cell>
          <cell r="DI57">
            <v>50</v>
          </cell>
        </row>
        <row r="58">
          <cell r="A58" t="str">
            <v>RS 117</v>
          </cell>
          <cell r="B58">
            <v>117</v>
          </cell>
          <cell r="C58" t="str">
            <v>S</v>
          </cell>
          <cell r="D58" t="str">
            <v>T</v>
          </cell>
          <cell r="E58" t="str">
            <v>Thunga - Thyolo</v>
          </cell>
          <cell r="F58" t="str">
            <v>M02</v>
          </cell>
          <cell r="G58">
            <v>4</v>
          </cell>
          <cell r="H58">
            <v>12</v>
          </cell>
          <cell r="I58" t="str">
            <v>H</v>
          </cell>
          <cell r="J58" t="str">
            <v>THYOLO</v>
          </cell>
          <cell r="K58">
            <v>9</v>
          </cell>
          <cell r="L58">
            <v>0</v>
          </cell>
          <cell r="W58">
            <v>60</v>
          </cell>
          <cell r="X58" t="str">
            <v>GM</v>
          </cell>
          <cell r="Y58">
            <v>150</v>
          </cell>
          <cell r="Z58" t="str">
            <v>SB</v>
          </cell>
          <cell r="AA58">
            <v>125</v>
          </cell>
          <cell r="AB58" t="str">
            <v>GR</v>
          </cell>
          <cell r="AC58">
            <v>12</v>
          </cell>
          <cell r="AD58" t="str">
            <v>VR</v>
          </cell>
          <cell r="AE58">
            <v>99</v>
          </cell>
          <cell r="AF58" t="str">
            <v>RC</v>
          </cell>
          <cell r="AG58" t="str">
            <v>ST</v>
          </cell>
          <cell r="AH58">
            <v>15</v>
          </cell>
          <cell r="AI58">
            <v>0</v>
          </cell>
          <cell r="AJ58">
            <v>0</v>
          </cell>
          <cell r="AK58">
            <v>0</v>
          </cell>
          <cell r="AL58">
            <v>0</v>
          </cell>
          <cell r="AM58">
            <v>1</v>
          </cell>
          <cell r="AN58" t="str">
            <v>reconstruct 1999</v>
          </cell>
          <cell r="BO58" t="str">
            <v>RS 117</v>
          </cell>
          <cell r="BP58">
            <v>12</v>
          </cell>
          <cell r="BQ58">
            <v>3.5</v>
          </cell>
          <cell r="BR58" t="str">
            <v>H</v>
          </cell>
          <cell r="BS58" t="str">
            <v>C</v>
          </cell>
          <cell r="BT58">
            <v>0</v>
          </cell>
          <cell r="BU58" t="str">
            <v>ST</v>
          </cell>
          <cell r="BV58" t="str">
            <v/>
          </cell>
          <cell r="BW58">
            <v>1</v>
          </cell>
          <cell r="BX58">
            <v>10</v>
          </cell>
          <cell r="BY58" t="str">
            <v/>
          </cell>
          <cell r="BZ58">
            <v>1</v>
          </cell>
          <cell r="CA58">
            <v>12</v>
          </cell>
          <cell r="CB58">
            <v>1.9</v>
          </cell>
          <cell r="CC58" t="str">
            <v>To be reconstructed 1999</v>
          </cell>
          <cell r="CD58">
            <v>0</v>
          </cell>
          <cell r="CE58">
            <v>0</v>
          </cell>
          <cell r="CF58">
            <v>0</v>
          </cell>
          <cell r="CG58">
            <v>0</v>
          </cell>
          <cell r="CH58">
            <v>0</v>
          </cell>
          <cell r="CI58">
            <v>0</v>
          </cell>
          <cell r="CJ58">
            <v>0</v>
          </cell>
          <cell r="CK58">
            <v>0</v>
          </cell>
          <cell r="CL58">
            <v>0</v>
          </cell>
          <cell r="CM58">
            <v>0</v>
          </cell>
          <cell r="CN58">
            <v>0</v>
          </cell>
          <cell r="CO58">
            <v>0</v>
          </cell>
          <cell r="CP58">
            <v>0</v>
          </cell>
          <cell r="CQ58">
            <v>0</v>
          </cell>
          <cell r="CR58">
            <v>0</v>
          </cell>
          <cell r="CS58">
            <v>0</v>
          </cell>
          <cell r="CT58">
            <v>0</v>
          </cell>
          <cell r="CU58">
            <v>0</v>
          </cell>
          <cell r="CV58" t="str">
            <v>recon 99</v>
          </cell>
          <cell r="CW58">
            <v>0</v>
          </cell>
          <cell r="CX58">
            <v>0</v>
          </cell>
          <cell r="CY58">
            <v>3</v>
          </cell>
          <cell r="CZ58">
            <v>2</v>
          </cell>
          <cell r="DA58">
            <v>1.5</v>
          </cell>
          <cell r="DB58">
            <v>935</v>
          </cell>
          <cell r="DC58">
            <v>440</v>
          </cell>
          <cell r="DD58">
            <v>244</v>
          </cell>
          <cell r="DE58">
            <v>71</v>
          </cell>
          <cell r="DF58">
            <v>108</v>
          </cell>
          <cell r="DG58">
            <v>19</v>
          </cell>
          <cell r="DH58">
            <v>10</v>
          </cell>
          <cell r="DI58">
            <v>47</v>
          </cell>
        </row>
        <row r="59">
          <cell r="A59" t="str">
            <v>RS 109</v>
          </cell>
          <cell r="B59">
            <v>109</v>
          </cell>
          <cell r="C59" t="str">
            <v>S</v>
          </cell>
          <cell r="D59" t="str">
            <v>T</v>
          </cell>
          <cell r="E59" t="str">
            <v>Thyolo - Thuchila River</v>
          </cell>
          <cell r="F59" t="str">
            <v>M02</v>
          </cell>
          <cell r="G59">
            <v>5</v>
          </cell>
          <cell r="H59">
            <v>22.7</v>
          </cell>
          <cell r="I59" t="str">
            <v>H</v>
          </cell>
          <cell r="J59" t="str">
            <v>THYOLO</v>
          </cell>
          <cell r="K59">
            <v>9</v>
          </cell>
          <cell r="L59">
            <v>0</v>
          </cell>
          <cell r="W59">
            <v>60</v>
          </cell>
          <cell r="X59" t="str">
            <v>GM</v>
          </cell>
          <cell r="Y59">
            <v>150</v>
          </cell>
          <cell r="Z59" t="str">
            <v>SB</v>
          </cell>
          <cell r="AA59">
            <v>125</v>
          </cell>
          <cell r="AB59" t="str">
            <v>GR</v>
          </cell>
          <cell r="AC59">
            <v>12</v>
          </cell>
          <cell r="AD59" t="str">
            <v>VR</v>
          </cell>
          <cell r="AE59">
            <v>98</v>
          </cell>
          <cell r="AF59" t="str">
            <v>RC</v>
          </cell>
          <cell r="AG59" t="str">
            <v>ST</v>
          </cell>
          <cell r="AH59">
            <v>15</v>
          </cell>
          <cell r="AI59">
            <v>0</v>
          </cell>
          <cell r="AJ59">
            <v>0</v>
          </cell>
          <cell r="AK59">
            <v>0</v>
          </cell>
          <cell r="AL59">
            <v>0</v>
          </cell>
          <cell r="AM59">
            <v>1</v>
          </cell>
          <cell r="AN59" t="str">
            <v>reconstructed 1998</v>
          </cell>
          <cell r="BO59" t="str">
            <v>RS 109</v>
          </cell>
          <cell r="BP59">
            <v>22.7</v>
          </cell>
          <cell r="BQ59" t="str">
            <v>n.a.</v>
          </cell>
          <cell r="BR59" t="str">
            <v>H</v>
          </cell>
          <cell r="BS59" t="str">
            <v>n.a.</v>
          </cell>
          <cell r="BT59">
            <v>0</v>
          </cell>
          <cell r="BU59" t="str">
            <v>ST</v>
          </cell>
          <cell r="BV59" t="str">
            <v/>
          </cell>
          <cell r="BW59">
            <v>1</v>
          </cell>
          <cell r="BX59">
            <v>10</v>
          </cell>
          <cell r="BY59" t="str">
            <v/>
          </cell>
          <cell r="BZ59">
            <v>1</v>
          </cell>
          <cell r="CA59">
            <v>12</v>
          </cell>
          <cell r="CB59">
            <v>1.9</v>
          </cell>
          <cell r="CC59" t="str">
            <v>Under reconstruction 1998</v>
          </cell>
          <cell r="CD59">
            <v>0</v>
          </cell>
          <cell r="CE59">
            <v>0</v>
          </cell>
          <cell r="CF59">
            <v>0</v>
          </cell>
          <cell r="CG59">
            <v>0</v>
          </cell>
          <cell r="CH59">
            <v>0</v>
          </cell>
          <cell r="CI59">
            <v>0</v>
          </cell>
          <cell r="CJ59">
            <v>0</v>
          </cell>
          <cell r="CK59">
            <v>0</v>
          </cell>
          <cell r="CL59">
            <v>0</v>
          </cell>
          <cell r="CM59">
            <v>0</v>
          </cell>
          <cell r="CN59">
            <v>0</v>
          </cell>
          <cell r="CO59">
            <v>0</v>
          </cell>
          <cell r="CP59">
            <v>0</v>
          </cell>
          <cell r="CQ59">
            <v>0</v>
          </cell>
          <cell r="CR59">
            <v>0</v>
          </cell>
          <cell r="CS59">
            <v>0</v>
          </cell>
          <cell r="CT59">
            <v>0</v>
          </cell>
          <cell r="CU59">
            <v>0</v>
          </cell>
          <cell r="CV59">
            <v>0</v>
          </cell>
          <cell r="CW59">
            <v>0</v>
          </cell>
          <cell r="CX59" t="str">
            <v/>
          </cell>
          <cell r="CY59" t="str">
            <v>n.a.</v>
          </cell>
          <cell r="CZ59" t="str">
            <v>n.a.</v>
          </cell>
          <cell r="DA59" t="str">
            <v>n.a.</v>
          </cell>
          <cell r="DB59">
            <v>935</v>
          </cell>
          <cell r="DC59">
            <v>440</v>
          </cell>
          <cell r="DD59">
            <v>244</v>
          </cell>
          <cell r="DE59">
            <v>71</v>
          </cell>
          <cell r="DF59">
            <v>108</v>
          </cell>
          <cell r="DG59">
            <v>19</v>
          </cell>
          <cell r="DH59">
            <v>10</v>
          </cell>
          <cell r="DI59">
            <v>47</v>
          </cell>
        </row>
        <row r="60">
          <cell r="A60" t="str">
            <v>RS 111</v>
          </cell>
          <cell r="B60">
            <v>111</v>
          </cell>
          <cell r="C60" t="str">
            <v>S</v>
          </cell>
          <cell r="D60" t="str">
            <v>T</v>
          </cell>
          <cell r="E60" t="str">
            <v>Luchenza - Luwanje</v>
          </cell>
          <cell r="F60" t="str">
            <v>M02</v>
          </cell>
          <cell r="G60">
            <v>6</v>
          </cell>
          <cell r="H60">
            <v>11</v>
          </cell>
          <cell r="I60" t="str">
            <v>R</v>
          </cell>
          <cell r="J60" t="str">
            <v>MULANJE</v>
          </cell>
          <cell r="K60">
            <v>9</v>
          </cell>
          <cell r="L60">
            <v>0</v>
          </cell>
          <cell r="W60">
            <v>60</v>
          </cell>
          <cell r="X60" t="str">
            <v>GM</v>
          </cell>
          <cell r="Y60">
            <v>150</v>
          </cell>
          <cell r="Z60" t="str">
            <v>SB</v>
          </cell>
          <cell r="AA60">
            <v>125</v>
          </cell>
          <cell r="AB60" t="str">
            <v>GR</v>
          </cell>
          <cell r="AC60">
            <v>12</v>
          </cell>
          <cell r="AD60" t="str">
            <v>VR</v>
          </cell>
          <cell r="AE60">
            <v>98</v>
          </cell>
          <cell r="AF60" t="str">
            <v>RC</v>
          </cell>
          <cell r="AG60" t="str">
            <v>ST</v>
          </cell>
          <cell r="AH60">
            <v>15</v>
          </cell>
          <cell r="AI60">
            <v>0</v>
          </cell>
          <cell r="AJ60">
            <v>0</v>
          </cell>
          <cell r="AK60">
            <v>0</v>
          </cell>
          <cell r="AL60">
            <v>0</v>
          </cell>
          <cell r="AM60">
            <v>1</v>
          </cell>
          <cell r="AN60" t="str">
            <v>reconstructed 1998</v>
          </cell>
          <cell r="BO60" t="str">
            <v>RS 111</v>
          </cell>
          <cell r="BP60">
            <v>11</v>
          </cell>
          <cell r="BQ60" t="str">
            <v>n.a.</v>
          </cell>
          <cell r="BR60" t="str">
            <v>R</v>
          </cell>
          <cell r="BS60" t="str">
            <v>n.a.</v>
          </cell>
          <cell r="BT60">
            <v>0</v>
          </cell>
          <cell r="BU60" t="str">
            <v>ST</v>
          </cell>
          <cell r="BV60" t="str">
            <v/>
          </cell>
          <cell r="BW60">
            <v>1</v>
          </cell>
          <cell r="BX60">
            <v>10</v>
          </cell>
          <cell r="BY60" t="str">
            <v/>
          </cell>
          <cell r="BZ60">
            <v>1</v>
          </cell>
          <cell r="CA60">
            <v>12</v>
          </cell>
          <cell r="CB60">
            <v>1.9</v>
          </cell>
          <cell r="CC60" t="str">
            <v>Under reconstruction 1998</v>
          </cell>
          <cell r="CD60">
            <v>0</v>
          </cell>
          <cell r="CE60">
            <v>0</v>
          </cell>
          <cell r="CF60">
            <v>0</v>
          </cell>
          <cell r="CG60">
            <v>0</v>
          </cell>
          <cell r="CH60">
            <v>0</v>
          </cell>
          <cell r="CI60">
            <v>0</v>
          </cell>
          <cell r="CJ60">
            <v>0</v>
          </cell>
          <cell r="CK60">
            <v>0</v>
          </cell>
          <cell r="CL60">
            <v>0</v>
          </cell>
          <cell r="CM60">
            <v>0</v>
          </cell>
          <cell r="CN60">
            <v>0</v>
          </cell>
          <cell r="CO60">
            <v>0</v>
          </cell>
          <cell r="CP60">
            <v>0</v>
          </cell>
          <cell r="CQ60">
            <v>0</v>
          </cell>
          <cell r="CR60">
            <v>0</v>
          </cell>
          <cell r="CS60">
            <v>0</v>
          </cell>
          <cell r="CT60">
            <v>0</v>
          </cell>
          <cell r="CU60">
            <v>0</v>
          </cell>
          <cell r="CV60">
            <v>0</v>
          </cell>
          <cell r="CW60">
            <v>0</v>
          </cell>
          <cell r="CX60" t="str">
            <v/>
          </cell>
          <cell r="CY60" t="str">
            <v>n.a.</v>
          </cell>
          <cell r="CZ60" t="str">
            <v>n.a.</v>
          </cell>
          <cell r="DA60" t="str">
            <v>n.a.</v>
          </cell>
          <cell r="DB60">
            <v>400</v>
          </cell>
          <cell r="DC60">
            <v>188</v>
          </cell>
          <cell r="DD60">
            <v>104</v>
          </cell>
          <cell r="DE60">
            <v>30</v>
          </cell>
          <cell r="DF60">
            <v>46</v>
          </cell>
          <cell r="DG60">
            <v>8</v>
          </cell>
          <cell r="DH60">
            <v>4</v>
          </cell>
          <cell r="DI60">
            <v>20</v>
          </cell>
        </row>
        <row r="61">
          <cell r="A61" t="str">
            <v>RS 108</v>
          </cell>
          <cell r="B61">
            <v>108</v>
          </cell>
          <cell r="C61" t="str">
            <v>S</v>
          </cell>
          <cell r="D61" t="str">
            <v>T</v>
          </cell>
          <cell r="E61" t="str">
            <v>Luwanje - Chitakale</v>
          </cell>
          <cell r="F61" t="str">
            <v>M02</v>
          </cell>
          <cell r="G61">
            <v>7</v>
          </cell>
          <cell r="H61">
            <v>9.5</v>
          </cell>
          <cell r="I61" t="str">
            <v>F</v>
          </cell>
          <cell r="J61" t="str">
            <v>MULANJE</v>
          </cell>
          <cell r="K61">
            <v>9</v>
          </cell>
          <cell r="L61">
            <v>0</v>
          </cell>
          <cell r="W61">
            <v>60</v>
          </cell>
          <cell r="X61" t="str">
            <v>GM</v>
          </cell>
          <cell r="Y61">
            <v>150</v>
          </cell>
          <cell r="Z61" t="str">
            <v>SB</v>
          </cell>
          <cell r="AA61">
            <v>125</v>
          </cell>
          <cell r="AB61" t="str">
            <v>GR</v>
          </cell>
          <cell r="AC61">
            <v>12</v>
          </cell>
          <cell r="AD61" t="str">
            <v>VR</v>
          </cell>
          <cell r="AE61">
            <v>98</v>
          </cell>
          <cell r="AF61" t="str">
            <v>RC</v>
          </cell>
          <cell r="AG61" t="str">
            <v>ST</v>
          </cell>
          <cell r="AH61">
            <v>15</v>
          </cell>
          <cell r="AI61">
            <v>0</v>
          </cell>
          <cell r="AJ61">
            <v>0</v>
          </cell>
          <cell r="AK61">
            <v>0</v>
          </cell>
          <cell r="AL61">
            <v>0</v>
          </cell>
          <cell r="AM61">
            <v>1</v>
          </cell>
          <cell r="AN61" t="str">
            <v>reconstruct 1998</v>
          </cell>
          <cell r="BO61" t="str">
            <v>RS 108</v>
          </cell>
          <cell r="BP61">
            <v>9.5</v>
          </cell>
          <cell r="BQ61" t="str">
            <v>n.a.</v>
          </cell>
          <cell r="BR61" t="str">
            <v>F</v>
          </cell>
          <cell r="BS61" t="str">
            <v>n.a.</v>
          </cell>
          <cell r="BT61">
            <v>0</v>
          </cell>
          <cell r="BU61" t="str">
            <v>ST</v>
          </cell>
          <cell r="BV61" t="str">
            <v/>
          </cell>
          <cell r="BW61">
            <v>1</v>
          </cell>
          <cell r="BX61">
            <v>10</v>
          </cell>
          <cell r="BY61" t="str">
            <v/>
          </cell>
          <cell r="BZ61">
            <v>1</v>
          </cell>
          <cell r="CA61">
            <v>12</v>
          </cell>
          <cell r="CB61">
            <v>1.9</v>
          </cell>
          <cell r="CC61" t="str">
            <v>Under reconstruction 1998</v>
          </cell>
          <cell r="CD61">
            <v>0</v>
          </cell>
          <cell r="CE61">
            <v>0</v>
          </cell>
          <cell r="CF61">
            <v>0</v>
          </cell>
          <cell r="CG61">
            <v>0</v>
          </cell>
          <cell r="CH61">
            <v>0</v>
          </cell>
          <cell r="CI61">
            <v>0</v>
          </cell>
          <cell r="CJ61">
            <v>0</v>
          </cell>
          <cell r="CK61">
            <v>0</v>
          </cell>
          <cell r="CL61">
            <v>0</v>
          </cell>
          <cell r="CM61">
            <v>0</v>
          </cell>
          <cell r="CN61">
            <v>0</v>
          </cell>
          <cell r="CO61">
            <v>0</v>
          </cell>
          <cell r="CP61">
            <v>0</v>
          </cell>
          <cell r="CQ61">
            <v>0</v>
          </cell>
          <cell r="CR61">
            <v>0</v>
          </cell>
          <cell r="CS61">
            <v>0</v>
          </cell>
          <cell r="CT61">
            <v>0</v>
          </cell>
          <cell r="CU61">
            <v>0</v>
          </cell>
          <cell r="CV61">
            <v>0</v>
          </cell>
          <cell r="CW61">
            <v>0</v>
          </cell>
          <cell r="CX61" t="str">
            <v/>
          </cell>
          <cell r="CY61" t="str">
            <v>n.a.</v>
          </cell>
          <cell r="CZ61" t="str">
            <v>n.a.</v>
          </cell>
          <cell r="DA61" t="str">
            <v>n.a.</v>
          </cell>
          <cell r="DB61">
            <v>400</v>
          </cell>
          <cell r="DC61">
            <v>188</v>
          </cell>
          <cell r="DD61">
            <v>104</v>
          </cell>
          <cell r="DE61">
            <v>30</v>
          </cell>
          <cell r="DF61">
            <v>46</v>
          </cell>
          <cell r="DG61">
            <v>8</v>
          </cell>
          <cell r="DH61">
            <v>4</v>
          </cell>
          <cell r="DI61">
            <v>20</v>
          </cell>
        </row>
        <row r="62">
          <cell r="A62" t="str">
            <v>RS 114</v>
          </cell>
          <cell r="B62">
            <v>114</v>
          </cell>
          <cell r="C62" t="str">
            <v>S</v>
          </cell>
          <cell r="D62" t="str">
            <v>T</v>
          </cell>
          <cell r="E62" t="str">
            <v>Chitakale - Chanunkha River</v>
          </cell>
          <cell r="F62" t="str">
            <v>M02</v>
          </cell>
          <cell r="G62">
            <v>8</v>
          </cell>
          <cell r="H62">
            <v>10</v>
          </cell>
          <cell r="I62" t="str">
            <v>F</v>
          </cell>
          <cell r="J62" t="str">
            <v>MULANJE</v>
          </cell>
          <cell r="K62">
            <v>9</v>
          </cell>
          <cell r="L62">
            <v>0</v>
          </cell>
          <cell r="W62">
            <v>60</v>
          </cell>
          <cell r="X62" t="str">
            <v>GM</v>
          </cell>
          <cell r="Y62">
            <v>150</v>
          </cell>
          <cell r="Z62" t="str">
            <v>SB</v>
          </cell>
          <cell r="AA62">
            <v>125</v>
          </cell>
          <cell r="AB62" t="str">
            <v>GR</v>
          </cell>
          <cell r="AC62">
            <v>12</v>
          </cell>
          <cell r="AD62" t="str">
            <v>VR</v>
          </cell>
          <cell r="AE62">
            <v>98</v>
          </cell>
          <cell r="AF62" t="str">
            <v>RC</v>
          </cell>
          <cell r="AG62" t="str">
            <v>ST</v>
          </cell>
          <cell r="AH62">
            <v>15</v>
          </cell>
          <cell r="AI62">
            <v>0</v>
          </cell>
          <cell r="AJ62">
            <v>0</v>
          </cell>
          <cell r="AK62">
            <v>0</v>
          </cell>
          <cell r="AL62">
            <v>0</v>
          </cell>
          <cell r="AM62">
            <v>1</v>
          </cell>
          <cell r="AN62" t="str">
            <v>reconstruct 1998</v>
          </cell>
          <cell r="BO62" t="str">
            <v>RS 114</v>
          </cell>
          <cell r="BP62">
            <v>10</v>
          </cell>
          <cell r="BQ62" t="str">
            <v>n.a.</v>
          </cell>
          <cell r="BR62" t="str">
            <v>F</v>
          </cell>
          <cell r="BS62" t="str">
            <v>n.a.</v>
          </cell>
          <cell r="BT62">
            <v>0</v>
          </cell>
          <cell r="BU62" t="str">
            <v>ST</v>
          </cell>
          <cell r="BV62" t="str">
            <v/>
          </cell>
          <cell r="BW62">
            <v>1</v>
          </cell>
          <cell r="BX62">
            <v>10</v>
          </cell>
          <cell r="BY62" t="str">
            <v/>
          </cell>
          <cell r="BZ62">
            <v>1</v>
          </cell>
          <cell r="CA62">
            <v>12</v>
          </cell>
          <cell r="CB62">
            <v>1.9</v>
          </cell>
          <cell r="CC62" t="str">
            <v>Under reconstruction 1998</v>
          </cell>
          <cell r="CD62">
            <v>0</v>
          </cell>
          <cell r="CE62">
            <v>0</v>
          </cell>
          <cell r="CF62">
            <v>0</v>
          </cell>
          <cell r="CG62">
            <v>0</v>
          </cell>
          <cell r="CH62">
            <v>0</v>
          </cell>
          <cell r="CI62">
            <v>0</v>
          </cell>
          <cell r="CJ62">
            <v>0</v>
          </cell>
          <cell r="CK62">
            <v>0</v>
          </cell>
          <cell r="CL62">
            <v>0</v>
          </cell>
          <cell r="CM62">
            <v>0</v>
          </cell>
          <cell r="CN62">
            <v>0</v>
          </cell>
          <cell r="CO62">
            <v>0</v>
          </cell>
          <cell r="CP62">
            <v>0</v>
          </cell>
          <cell r="CQ62">
            <v>0</v>
          </cell>
          <cell r="CR62">
            <v>0</v>
          </cell>
          <cell r="CS62">
            <v>0</v>
          </cell>
          <cell r="CT62">
            <v>0</v>
          </cell>
          <cell r="CU62">
            <v>0</v>
          </cell>
          <cell r="CV62">
            <v>0</v>
          </cell>
          <cell r="CW62">
            <v>0</v>
          </cell>
          <cell r="CX62" t="str">
            <v/>
          </cell>
          <cell r="CY62" t="str">
            <v>n.a.</v>
          </cell>
          <cell r="CZ62" t="str">
            <v>n.a.</v>
          </cell>
          <cell r="DA62" t="str">
            <v>n.a.</v>
          </cell>
          <cell r="DB62">
            <v>350</v>
          </cell>
          <cell r="DC62">
            <v>165</v>
          </cell>
          <cell r="DD62">
            <v>91</v>
          </cell>
          <cell r="DE62">
            <v>27</v>
          </cell>
          <cell r="DF62">
            <v>41</v>
          </cell>
          <cell r="DG62">
            <v>7</v>
          </cell>
          <cell r="DH62">
            <v>4</v>
          </cell>
          <cell r="DI62">
            <v>18</v>
          </cell>
        </row>
        <row r="63">
          <cell r="A63" t="str">
            <v>RS 118</v>
          </cell>
          <cell r="B63">
            <v>118</v>
          </cell>
          <cell r="C63" t="str">
            <v>S</v>
          </cell>
          <cell r="D63" t="str">
            <v>T</v>
          </cell>
          <cell r="E63" t="str">
            <v>Chanunkha River - Mimosa</v>
          </cell>
          <cell r="F63" t="str">
            <v>M02</v>
          </cell>
          <cell r="G63">
            <v>9</v>
          </cell>
          <cell r="H63">
            <v>7.5</v>
          </cell>
          <cell r="I63" t="str">
            <v>R</v>
          </cell>
          <cell r="J63" t="str">
            <v>MULANJE</v>
          </cell>
          <cell r="K63">
            <v>9</v>
          </cell>
          <cell r="L63">
            <v>0</v>
          </cell>
          <cell r="W63">
            <v>60</v>
          </cell>
          <cell r="X63" t="str">
            <v>GM</v>
          </cell>
          <cell r="Y63">
            <v>150</v>
          </cell>
          <cell r="Z63" t="str">
            <v>SB</v>
          </cell>
          <cell r="AA63">
            <v>125</v>
          </cell>
          <cell r="AB63" t="str">
            <v>GR</v>
          </cell>
          <cell r="AC63">
            <v>12</v>
          </cell>
          <cell r="AD63" t="str">
            <v>VR</v>
          </cell>
          <cell r="AE63">
            <v>98</v>
          </cell>
          <cell r="AF63" t="str">
            <v>RC</v>
          </cell>
          <cell r="AG63" t="str">
            <v>ST</v>
          </cell>
          <cell r="AH63">
            <v>15</v>
          </cell>
          <cell r="AI63">
            <v>0</v>
          </cell>
          <cell r="AJ63">
            <v>0</v>
          </cell>
          <cell r="AK63">
            <v>0</v>
          </cell>
          <cell r="AL63">
            <v>0</v>
          </cell>
          <cell r="AM63">
            <v>1</v>
          </cell>
          <cell r="AN63" t="str">
            <v>reconstruct 1998</v>
          </cell>
          <cell r="BO63" t="str">
            <v>RS 118</v>
          </cell>
          <cell r="BP63">
            <v>7.5</v>
          </cell>
          <cell r="BQ63" t="str">
            <v>n.a.</v>
          </cell>
          <cell r="BR63" t="str">
            <v>R</v>
          </cell>
          <cell r="BS63" t="str">
            <v>n.a.</v>
          </cell>
          <cell r="BT63">
            <v>0</v>
          </cell>
          <cell r="BU63" t="str">
            <v>ST</v>
          </cell>
          <cell r="BV63" t="str">
            <v/>
          </cell>
          <cell r="BW63">
            <v>1</v>
          </cell>
          <cell r="BX63">
            <v>10</v>
          </cell>
          <cell r="BY63" t="str">
            <v/>
          </cell>
          <cell r="BZ63">
            <v>1</v>
          </cell>
          <cell r="CA63">
            <v>12</v>
          </cell>
          <cell r="CB63">
            <v>1.9</v>
          </cell>
          <cell r="CC63" t="str">
            <v>Under reconstruction 1998</v>
          </cell>
          <cell r="CD63">
            <v>0</v>
          </cell>
          <cell r="CE63">
            <v>0</v>
          </cell>
          <cell r="CF63">
            <v>0</v>
          </cell>
          <cell r="CG63">
            <v>0</v>
          </cell>
          <cell r="CH63">
            <v>0</v>
          </cell>
          <cell r="CI63">
            <v>0</v>
          </cell>
          <cell r="CJ63">
            <v>0</v>
          </cell>
          <cell r="CK63">
            <v>0</v>
          </cell>
          <cell r="CL63">
            <v>0</v>
          </cell>
          <cell r="CM63">
            <v>0</v>
          </cell>
          <cell r="CN63">
            <v>0</v>
          </cell>
          <cell r="CO63">
            <v>0</v>
          </cell>
          <cell r="CP63">
            <v>0</v>
          </cell>
          <cell r="CQ63">
            <v>0</v>
          </cell>
          <cell r="CR63">
            <v>0</v>
          </cell>
          <cell r="CS63">
            <v>0</v>
          </cell>
          <cell r="CT63">
            <v>0</v>
          </cell>
          <cell r="CU63">
            <v>0</v>
          </cell>
          <cell r="CV63">
            <v>0</v>
          </cell>
          <cell r="CW63">
            <v>0</v>
          </cell>
          <cell r="CX63" t="str">
            <v/>
          </cell>
          <cell r="CY63" t="str">
            <v>n.a.</v>
          </cell>
          <cell r="CZ63" t="str">
            <v>n.a.</v>
          </cell>
          <cell r="DA63" t="str">
            <v>n.a.</v>
          </cell>
          <cell r="DB63">
            <v>350</v>
          </cell>
          <cell r="DC63">
            <v>165</v>
          </cell>
          <cell r="DD63">
            <v>91</v>
          </cell>
          <cell r="DE63">
            <v>27</v>
          </cell>
          <cell r="DF63">
            <v>41</v>
          </cell>
          <cell r="DG63">
            <v>7</v>
          </cell>
          <cell r="DH63">
            <v>4</v>
          </cell>
          <cell r="DI63">
            <v>18</v>
          </cell>
        </row>
        <row r="64">
          <cell r="A64" t="str">
            <v>RS 113</v>
          </cell>
          <cell r="B64">
            <v>113</v>
          </cell>
          <cell r="C64" t="str">
            <v>S</v>
          </cell>
          <cell r="D64" t="str">
            <v>T</v>
          </cell>
          <cell r="E64" t="str">
            <v>Mimosa - Muloza International Border</v>
          </cell>
          <cell r="F64" t="str">
            <v>M02</v>
          </cell>
          <cell r="G64">
            <v>10</v>
          </cell>
          <cell r="H64">
            <v>14.2</v>
          </cell>
          <cell r="I64" t="str">
            <v>R</v>
          </cell>
          <cell r="J64" t="str">
            <v>MULANJE</v>
          </cell>
          <cell r="K64">
            <v>9</v>
          </cell>
          <cell r="L64">
            <v>0</v>
          </cell>
          <cell r="W64">
            <v>60</v>
          </cell>
          <cell r="X64" t="str">
            <v>GM</v>
          </cell>
          <cell r="Y64">
            <v>150</v>
          </cell>
          <cell r="Z64" t="str">
            <v>SB</v>
          </cell>
          <cell r="AA64">
            <v>125</v>
          </cell>
          <cell r="AB64" t="str">
            <v>GR</v>
          </cell>
          <cell r="AC64">
            <v>12</v>
          </cell>
          <cell r="AD64" t="str">
            <v>VR</v>
          </cell>
          <cell r="AE64">
            <v>98</v>
          </cell>
          <cell r="AF64" t="str">
            <v>RC</v>
          </cell>
          <cell r="AG64" t="str">
            <v>ST</v>
          </cell>
          <cell r="AH64">
            <v>15</v>
          </cell>
          <cell r="AI64">
            <v>0</v>
          </cell>
          <cell r="AJ64">
            <v>0</v>
          </cell>
          <cell r="AK64">
            <v>0</v>
          </cell>
          <cell r="AL64">
            <v>0</v>
          </cell>
          <cell r="AM64">
            <v>1</v>
          </cell>
          <cell r="AN64" t="str">
            <v>reconstruct 1998</v>
          </cell>
          <cell r="BO64" t="str">
            <v>RS 113</v>
          </cell>
          <cell r="BP64">
            <v>14.2</v>
          </cell>
          <cell r="BQ64" t="str">
            <v>n.a.</v>
          </cell>
          <cell r="BR64" t="str">
            <v>R</v>
          </cell>
          <cell r="BS64" t="str">
            <v>n.a.</v>
          </cell>
          <cell r="BT64">
            <v>0</v>
          </cell>
          <cell r="BU64" t="str">
            <v>ST</v>
          </cell>
          <cell r="BV64" t="str">
            <v/>
          </cell>
          <cell r="BW64">
            <v>1</v>
          </cell>
          <cell r="BX64">
            <v>10</v>
          </cell>
          <cell r="BY64" t="str">
            <v/>
          </cell>
          <cell r="BZ64">
            <v>1</v>
          </cell>
          <cell r="CA64">
            <v>12</v>
          </cell>
          <cell r="CB64">
            <v>1.9</v>
          </cell>
          <cell r="CC64" t="str">
            <v>Under reconstruction 1998</v>
          </cell>
          <cell r="CD64">
            <v>0</v>
          </cell>
          <cell r="CE64">
            <v>0</v>
          </cell>
          <cell r="CF64">
            <v>0</v>
          </cell>
          <cell r="CG64">
            <v>0</v>
          </cell>
          <cell r="CH64">
            <v>0</v>
          </cell>
          <cell r="CI64">
            <v>0</v>
          </cell>
          <cell r="CJ64">
            <v>0</v>
          </cell>
          <cell r="CK64">
            <v>0</v>
          </cell>
          <cell r="CL64">
            <v>0</v>
          </cell>
          <cell r="CM64">
            <v>0</v>
          </cell>
          <cell r="CN64">
            <v>0</v>
          </cell>
          <cell r="CO64">
            <v>0</v>
          </cell>
          <cell r="CP64">
            <v>0</v>
          </cell>
          <cell r="CQ64">
            <v>0</v>
          </cell>
          <cell r="CR64">
            <v>0</v>
          </cell>
          <cell r="CS64">
            <v>0</v>
          </cell>
          <cell r="CT64">
            <v>0</v>
          </cell>
          <cell r="CU64">
            <v>0</v>
          </cell>
          <cell r="CV64">
            <v>0</v>
          </cell>
          <cell r="CW64">
            <v>0</v>
          </cell>
          <cell r="CX64" t="str">
            <v/>
          </cell>
          <cell r="CY64" t="str">
            <v>n.a.</v>
          </cell>
          <cell r="CZ64" t="str">
            <v>n.a.</v>
          </cell>
          <cell r="DA64" t="str">
            <v>n.a.</v>
          </cell>
          <cell r="DB64">
            <v>200</v>
          </cell>
          <cell r="DC64">
            <v>94</v>
          </cell>
          <cell r="DD64">
            <v>52</v>
          </cell>
          <cell r="DE64">
            <v>15</v>
          </cell>
          <cell r="DF64">
            <v>23</v>
          </cell>
          <cell r="DG64">
            <v>4</v>
          </cell>
          <cell r="DH64">
            <v>2</v>
          </cell>
          <cell r="DI64">
            <v>10</v>
          </cell>
        </row>
        <row r="65">
          <cell r="A65" t="str">
            <v>RS 123</v>
          </cell>
          <cell r="B65">
            <v>123</v>
          </cell>
          <cell r="C65" t="str">
            <v>S</v>
          </cell>
          <cell r="D65" t="str">
            <v>T</v>
          </cell>
          <cell r="E65" t="str">
            <v>Chinkombero (BBC Post) - Mbulumbuzi</v>
          </cell>
          <cell r="F65" t="str">
            <v>M03</v>
          </cell>
          <cell r="G65">
            <v>1</v>
          </cell>
          <cell r="H65">
            <v>12.4</v>
          </cell>
          <cell r="I65" t="str">
            <v>F</v>
          </cell>
          <cell r="J65" t="str">
            <v>CHIRADZULU</v>
          </cell>
          <cell r="K65">
            <v>9</v>
          </cell>
          <cell r="L65">
            <v>0</v>
          </cell>
          <cell r="W65">
            <v>50</v>
          </cell>
          <cell r="X65" t="str">
            <v>GM</v>
          </cell>
          <cell r="Y65">
            <v>150</v>
          </cell>
          <cell r="Z65" t="str">
            <v>SB</v>
          </cell>
          <cell r="AA65">
            <v>150</v>
          </cell>
          <cell r="AB65" t="str">
            <v>GR</v>
          </cell>
          <cell r="AC65">
            <v>15</v>
          </cell>
          <cell r="AD65" t="str">
            <v>VR</v>
          </cell>
          <cell r="AE65">
            <v>87</v>
          </cell>
          <cell r="AF65" t="str">
            <v>SR</v>
          </cell>
          <cell r="AG65" t="str">
            <v>ST</v>
          </cell>
          <cell r="AH65">
            <v>10</v>
          </cell>
          <cell r="AI65">
            <v>96</v>
          </cell>
          <cell r="AJ65" t="str">
            <v>SS</v>
          </cell>
          <cell r="AK65" t="str">
            <v>SS</v>
          </cell>
          <cell r="AL65">
            <v>5</v>
          </cell>
          <cell r="AM65">
            <v>3</v>
          </cell>
          <cell r="AN65">
            <v>0</v>
          </cell>
          <cell r="BO65" t="str">
            <v>RS 123</v>
          </cell>
          <cell r="BP65">
            <v>12.4</v>
          </cell>
          <cell r="BQ65">
            <v>6</v>
          </cell>
          <cell r="BR65" t="str">
            <v>F</v>
          </cell>
          <cell r="BS65" t="str">
            <v>S</v>
          </cell>
          <cell r="BT65">
            <v>0</v>
          </cell>
          <cell r="BU65" t="str">
            <v>SS</v>
          </cell>
          <cell r="BV65" t="str">
            <v>SR</v>
          </cell>
          <cell r="BW65">
            <v>3</v>
          </cell>
          <cell r="BX65">
            <v>5</v>
          </cell>
          <cell r="BY65">
            <v>10</v>
          </cell>
          <cell r="BZ65">
            <v>1</v>
          </cell>
          <cell r="CA65">
            <v>15</v>
          </cell>
          <cell r="CB65">
            <v>2.15</v>
          </cell>
          <cell r="CC65">
            <v>6.2166767262063463</v>
          </cell>
          <cell r="CD65">
            <v>50</v>
          </cell>
          <cell r="CE65">
            <v>8</v>
          </cell>
          <cell r="CF65">
            <v>0</v>
          </cell>
          <cell r="CG65">
            <v>50</v>
          </cell>
          <cell r="CH65">
            <v>8</v>
          </cell>
          <cell r="CI65">
            <v>5</v>
          </cell>
          <cell r="CJ65">
            <v>1.6666666666666666E-2</v>
          </cell>
          <cell r="CK65">
            <v>1.6666666666666666E-2</v>
          </cell>
          <cell r="CL65">
            <v>0</v>
          </cell>
          <cell r="CM65">
            <v>6.4615384615384621E-3</v>
          </cell>
          <cell r="CN65">
            <v>6.4615384615384621E-3</v>
          </cell>
          <cell r="CO65">
            <v>0</v>
          </cell>
          <cell r="CP65">
            <v>0</v>
          </cell>
          <cell r="CQ65">
            <v>6.2231382646678846</v>
          </cell>
          <cell r="CR65">
            <v>0</v>
          </cell>
          <cell r="CS65">
            <v>1</v>
          </cell>
          <cell r="CT65">
            <v>0</v>
          </cell>
          <cell r="CU65">
            <v>0</v>
          </cell>
          <cell r="CV65">
            <v>2</v>
          </cell>
          <cell r="CW65">
            <v>48</v>
          </cell>
          <cell r="CX65">
            <v>96</v>
          </cell>
          <cell r="CY65">
            <v>2.5</v>
          </cell>
          <cell r="CZ65">
            <v>1.7</v>
          </cell>
          <cell r="DA65">
            <v>1.7</v>
          </cell>
          <cell r="DB65">
            <v>1400</v>
          </cell>
          <cell r="DC65">
            <v>658</v>
          </cell>
          <cell r="DD65">
            <v>364</v>
          </cell>
          <cell r="DE65">
            <v>105</v>
          </cell>
          <cell r="DF65">
            <v>161</v>
          </cell>
          <cell r="DG65">
            <v>28</v>
          </cell>
          <cell r="DH65">
            <v>14</v>
          </cell>
          <cell r="DI65">
            <v>70</v>
          </cell>
        </row>
        <row r="66">
          <cell r="A66" t="str">
            <v>RS 124</v>
          </cell>
          <cell r="B66">
            <v>124</v>
          </cell>
          <cell r="C66" t="str">
            <v>S</v>
          </cell>
          <cell r="D66" t="str">
            <v>T</v>
          </cell>
          <cell r="E66" t="str">
            <v>Mbulumbuzi - Magomero</v>
          </cell>
          <cell r="F66" t="str">
            <v>M03</v>
          </cell>
          <cell r="G66">
            <v>2</v>
          </cell>
          <cell r="H66">
            <v>11.5</v>
          </cell>
          <cell r="I66" t="str">
            <v>H</v>
          </cell>
          <cell r="J66" t="str">
            <v>CHIRADZULU</v>
          </cell>
          <cell r="K66">
            <v>9</v>
          </cell>
          <cell r="L66">
            <v>0</v>
          </cell>
          <cell r="W66">
            <v>50</v>
          </cell>
          <cell r="X66" t="str">
            <v>GM</v>
          </cell>
          <cell r="Y66">
            <v>150</v>
          </cell>
          <cell r="Z66" t="str">
            <v>SB</v>
          </cell>
          <cell r="AA66">
            <v>150</v>
          </cell>
          <cell r="AB66" t="str">
            <v>GR</v>
          </cell>
          <cell r="AC66">
            <v>15</v>
          </cell>
          <cell r="AD66" t="str">
            <v>VR</v>
          </cell>
          <cell r="AE66">
            <v>87</v>
          </cell>
          <cell r="AF66" t="str">
            <v>SR</v>
          </cell>
          <cell r="AG66" t="str">
            <v>ST</v>
          </cell>
          <cell r="AH66">
            <v>10</v>
          </cell>
          <cell r="AI66">
            <v>96</v>
          </cell>
          <cell r="AJ66" t="str">
            <v>SS</v>
          </cell>
          <cell r="AK66" t="str">
            <v>SS</v>
          </cell>
          <cell r="AL66">
            <v>5</v>
          </cell>
          <cell r="AM66">
            <v>3</v>
          </cell>
          <cell r="AN66">
            <v>0</v>
          </cell>
          <cell r="BO66" t="str">
            <v>RS 124</v>
          </cell>
          <cell r="BP66">
            <v>11.5</v>
          </cell>
          <cell r="BQ66">
            <v>6</v>
          </cell>
          <cell r="BR66" t="str">
            <v>H</v>
          </cell>
          <cell r="BS66" t="str">
            <v>S</v>
          </cell>
          <cell r="BT66">
            <v>0</v>
          </cell>
          <cell r="BU66" t="str">
            <v>SS</v>
          </cell>
          <cell r="BV66" t="str">
            <v>SR</v>
          </cell>
          <cell r="BW66">
            <v>3</v>
          </cell>
          <cell r="BX66">
            <v>5</v>
          </cell>
          <cell r="BY66">
            <v>10</v>
          </cell>
          <cell r="BZ66">
            <v>1</v>
          </cell>
          <cell r="CA66">
            <v>15</v>
          </cell>
          <cell r="CB66">
            <v>2.15</v>
          </cell>
          <cell r="CC66">
            <v>5.0605850173287124</v>
          </cell>
          <cell r="CD66">
            <v>40</v>
          </cell>
          <cell r="CE66">
            <v>2</v>
          </cell>
          <cell r="CF66">
            <v>0</v>
          </cell>
          <cell r="CG66">
            <v>40</v>
          </cell>
          <cell r="CH66">
            <v>2</v>
          </cell>
          <cell r="CI66">
            <v>0.7</v>
          </cell>
          <cell r="CJ66">
            <v>2.3333333333333331E-3</v>
          </cell>
          <cell r="CK66">
            <v>2.3333333333333331E-3</v>
          </cell>
          <cell r="CL66">
            <v>0</v>
          </cell>
          <cell r="CM66">
            <v>9.0461538461538446E-4</v>
          </cell>
          <cell r="CN66">
            <v>9.0461538461538446E-4</v>
          </cell>
          <cell r="CO66">
            <v>0</v>
          </cell>
          <cell r="CP66">
            <v>0</v>
          </cell>
          <cell r="CQ66">
            <v>5.0614896327133279</v>
          </cell>
          <cell r="CR66">
            <v>0</v>
          </cell>
          <cell r="CS66">
            <v>1</v>
          </cell>
          <cell r="CT66">
            <v>0</v>
          </cell>
          <cell r="CU66">
            <v>0</v>
          </cell>
          <cell r="CV66">
            <v>2</v>
          </cell>
          <cell r="CW66">
            <v>48</v>
          </cell>
          <cell r="CX66">
            <v>96</v>
          </cell>
          <cell r="CY66">
            <v>2.2999999999999998</v>
          </cell>
          <cell r="CZ66">
            <v>1.5</v>
          </cell>
          <cell r="DA66">
            <v>1.7</v>
          </cell>
          <cell r="DB66">
            <v>1300</v>
          </cell>
          <cell r="DC66">
            <v>611</v>
          </cell>
          <cell r="DD66">
            <v>338</v>
          </cell>
          <cell r="DE66">
            <v>98</v>
          </cell>
          <cell r="DF66">
            <v>150</v>
          </cell>
          <cell r="DG66">
            <v>26</v>
          </cell>
          <cell r="DH66">
            <v>13</v>
          </cell>
          <cell r="DI66">
            <v>65</v>
          </cell>
        </row>
        <row r="67">
          <cell r="A67" t="str">
            <v>RS 126</v>
          </cell>
          <cell r="B67">
            <v>126</v>
          </cell>
          <cell r="C67" t="str">
            <v>S</v>
          </cell>
          <cell r="D67" t="str">
            <v>T</v>
          </cell>
          <cell r="E67" t="str">
            <v>Namadzi River-Zomba South T'ship Boundary</v>
          </cell>
          <cell r="F67" t="str">
            <v>M03</v>
          </cell>
          <cell r="G67">
            <v>3</v>
          </cell>
          <cell r="H67">
            <v>13.3</v>
          </cell>
          <cell r="I67" t="str">
            <v>R</v>
          </cell>
          <cell r="J67" t="str">
            <v>ZOMBA</v>
          </cell>
          <cell r="K67">
            <v>9</v>
          </cell>
          <cell r="L67">
            <v>0</v>
          </cell>
          <cell r="W67">
            <v>50</v>
          </cell>
          <cell r="X67" t="str">
            <v>GM</v>
          </cell>
          <cell r="Y67">
            <v>150</v>
          </cell>
          <cell r="Z67" t="str">
            <v>SB</v>
          </cell>
          <cell r="AA67">
            <v>150</v>
          </cell>
          <cell r="AB67" t="str">
            <v>GR</v>
          </cell>
          <cell r="AC67">
            <v>15</v>
          </cell>
          <cell r="AD67" t="str">
            <v>VR</v>
          </cell>
          <cell r="AE67">
            <v>87</v>
          </cell>
          <cell r="AF67" t="str">
            <v>SR</v>
          </cell>
          <cell r="AG67" t="str">
            <v>ST</v>
          </cell>
          <cell r="AH67">
            <v>10</v>
          </cell>
          <cell r="AI67">
            <v>96</v>
          </cell>
          <cell r="AJ67" t="str">
            <v>SS</v>
          </cell>
          <cell r="AK67" t="str">
            <v>SS</v>
          </cell>
          <cell r="AL67">
            <v>5</v>
          </cell>
          <cell r="AM67">
            <v>3</v>
          </cell>
          <cell r="AN67">
            <v>0</v>
          </cell>
          <cell r="BO67" t="str">
            <v>RS 126</v>
          </cell>
          <cell r="BP67">
            <v>13.3</v>
          </cell>
          <cell r="BQ67">
            <v>6</v>
          </cell>
          <cell r="BR67" t="str">
            <v>R</v>
          </cell>
          <cell r="BS67" t="str">
            <v>S</v>
          </cell>
          <cell r="BT67">
            <v>0</v>
          </cell>
          <cell r="BU67" t="str">
            <v>SS</v>
          </cell>
          <cell r="BV67" t="str">
            <v>SR</v>
          </cell>
          <cell r="BW67">
            <v>3</v>
          </cell>
          <cell r="BX67">
            <v>5</v>
          </cell>
          <cell r="BY67">
            <v>10</v>
          </cell>
          <cell r="BZ67">
            <v>1</v>
          </cell>
          <cell r="CA67">
            <v>15</v>
          </cell>
          <cell r="CB67">
            <v>2.15</v>
          </cell>
          <cell r="CC67">
            <v>5.78</v>
          </cell>
          <cell r="CD67">
            <v>50</v>
          </cell>
          <cell r="CE67">
            <v>5</v>
          </cell>
          <cell r="CF67">
            <v>0</v>
          </cell>
          <cell r="CG67">
            <v>50</v>
          </cell>
          <cell r="CH67">
            <v>5</v>
          </cell>
          <cell r="CI67">
            <v>0.3</v>
          </cell>
          <cell r="CJ67">
            <v>1E-3</v>
          </cell>
          <cell r="CK67">
            <v>1E-3</v>
          </cell>
          <cell r="CL67">
            <v>0</v>
          </cell>
          <cell r="CM67">
            <v>3.876923076923077E-4</v>
          </cell>
          <cell r="CN67">
            <v>3.876923076923077E-4</v>
          </cell>
          <cell r="CO67">
            <v>0</v>
          </cell>
          <cell r="CP67">
            <v>0</v>
          </cell>
          <cell r="CQ67">
            <v>5.7803876923076922</v>
          </cell>
          <cell r="CR67">
            <v>0</v>
          </cell>
          <cell r="CS67">
            <v>1</v>
          </cell>
          <cell r="CT67">
            <v>0</v>
          </cell>
          <cell r="CU67">
            <v>0</v>
          </cell>
          <cell r="CV67">
            <v>2</v>
          </cell>
          <cell r="CW67">
            <v>48</v>
          </cell>
          <cell r="CX67">
            <v>96</v>
          </cell>
          <cell r="CY67">
            <v>2.5</v>
          </cell>
          <cell r="CZ67">
            <v>3</v>
          </cell>
          <cell r="DA67">
            <v>1.5</v>
          </cell>
          <cell r="DB67">
            <v>1300</v>
          </cell>
          <cell r="DC67">
            <v>611</v>
          </cell>
          <cell r="DD67">
            <v>338</v>
          </cell>
          <cell r="DE67">
            <v>98</v>
          </cell>
          <cell r="DF67">
            <v>150</v>
          </cell>
          <cell r="DG67">
            <v>26</v>
          </cell>
          <cell r="DH67">
            <v>13</v>
          </cell>
          <cell r="DI67">
            <v>65</v>
          </cell>
        </row>
        <row r="68">
          <cell r="A68" t="str">
            <v>RS 121</v>
          </cell>
          <cell r="B68">
            <v>121</v>
          </cell>
          <cell r="C68" t="str">
            <v>S</v>
          </cell>
          <cell r="D68" t="str">
            <v>T</v>
          </cell>
          <cell r="E68" t="str">
            <v>Zomba South Township Boundary-Zomba.</v>
          </cell>
          <cell r="F68" t="str">
            <v>M03</v>
          </cell>
          <cell r="G68">
            <v>4</v>
          </cell>
          <cell r="H68">
            <v>4.5</v>
          </cell>
          <cell r="I68" t="str">
            <v>R</v>
          </cell>
          <cell r="J68" t="str">
            <v>ZOMBA CITY</v>
          </cell>
          <cell r="K68">
            <v>9</v>
          </cell>
          <cell r="L68">
            <v>0</v>
          </cell>
          <cell r="W68">
            <v>50</v>
          </cell>
          <cell r="X68" t="str">
            <v>GM</v>
          </cell>
          <cell r="Y68">
            <v>150</v>
          </cell>
          <cell r="Z68" t="str">
            <v>SB</v>
          </cell>
          <cell r="AA68">
            <v>150</v>
          </cell>
          <cell r="AB68" t="str">
            <v>GR</v>
          </cell>
          <cell r="AC68">
            <v>15</v>
          </cell>
          <cell r="AD68" t="str">
            <v>VR</v>
          </cell>
          <cell r="AE68">
            <v>87</v>
          </cell>
          <cell r="AF68" t="str">
            <v>SR</v>
          </cell>
          <cell r="AG68" t="str">
            <v>ST</v>
          </cell>
          <cell r="AH68">
            <v>10</v>
          </cell>
          <cell r="AI68">
            <v>96</v>
          </cell>
          <cell r="AJ68" t="str">
            <v>SS</v>
          </cell>
          <cell r="AK68" t="str">
            <v>SS</v>
          </cell>
          <cell r="AL68">
            <v>5</v>
          </cell>
          <cell r="AM68">
            <v>3</v>
          </cell>
          <cell r="AN68">
            <v>0</v>
          </cell>
          <cell r="BO68" t="str">
            <v>RS 121</v>
          </cell>
          <cell r="BP68">
            <v>4.5</v>
          </cell>
          <cell r="BQ68">
            <v>6.7</v>
          </cell>
          <cell r="BR68" t="str">
            <v>R</v>
          </cell>
          <cell r="BS68" t="str">
            <v>C</v>
          </cell>
          <cell r="BT68">
            <v>0</v>
          </cell>
          <cell r="BU68" t="str">
            <v>SS</v>
          </cell>
          <cell r="BV68" t="str">
            <v>SR</v>
          </cell>
          <cell r="BW68">
            <v>3</v>
          </cell>
          <cell r="BX68">
            <v>5</v>
          </cell>
          <cell r="BY68">
            <v>10</v>
          </cell>
          <cell r="BZ68">
            <v>1</v>
          </cell>
          <cell r="CA68">
            <v>15</v>
          </cell>
          <cell r="CB68">
            <v>2.15</v>
          </cell>
          <cell r="CC68">
            <v>6.83</v>
          </cell>
          <cell r="CD68">
            <v>20</v>
          </cell>
          <cell r="CE68">
            <v>10</v>
          </cell>
          <cell r="CF68">
            <v>0</v>
          </cell>
          <cell r="CG68">
            <v>20</v>
          </cell>
          <cell r="CH68">
            <v>10</v>
          </cell>
          <cell r="CI68">
            <v>0.1</v>
          </cell>
          <cell r="CJ68">
            <v>2.9850746268656722E-4</v>
          </cell>
          <cell r="CK68">
            <v>2.9850746268656722E-4</v>
          </cell>
          <cell r="CL68">
            <v>0</v>
          </cell>
          <cell r="CM68">
            <v>1.1572904707233067E-4</v>
          </cell>
          <cell r="CN68">
            <v>1.1572904707233067E-4</v>
          </cell>
          <cell r="CO68">
            <v>0</v>
          </cell>
          <cell r="CP68">
            <v>0</v>
          </cell>
          <cell r="CQ68">
            <v>6.8301157290470726</v>
          </cell>
          <cell r="CR68">
            <v>0</v>
          </cell>
          <cell r="CS68">
            <v>1</v>
          </cell>
          <cell r="CT68">
            <v>0</v>
          </cell>
          <cell r="CU68">
            <v>0</v>
          </cell>
          <cell r="CV68">
            <v>2</v>
          </cell>
          <cell r="CW68">
            <v>48</v>
          </cell>
          <cell r="CX68">
            <v>96</v>
          </cell>
          <cell r="CY68">
            <v>1.5</v>
          </cell>
          <cell r="CZ68">
            <v>1.5</v>
          </cell>
          <cell r="DA68">
            <v>1</v>
          </cell>
          <cell r="DB68">
            <v>2500</v>
          </cell>
          <cell r="DC68">
            <v>1175</v>
          </cell>
          <cell r="DD68">
            <v>650</v>
          </cell>
          <cell r="DE68">
            <v>188</v>
          </cell>
          <cell r="DF68">
            <v>288</v>
          </cell>
          <cell r="DG68">
            <v>50</v>
          </cell>
          <cell r="DH68">
            <v>25</v>
          </cell>
          <cell r="DI68">
            <v>125</v>
          </cell>
        </row>
        <row r="69">
          <cell r="A69" t="str">
            <v>RS 127</v>
          </cell>
          <cell r="B69">
            <v>127</v>
          </cell>
          <cell r="C69" t="str">
            <v>S</v>
          </cell>
          <cell r="D69" t="str">
            <v>T</v>
          </cell>
          <cell r="E69" t="str">
            <v>Zomba - Mwandakale</v>
          </cell>
          <cell r="F69" t="str">
            <v>M03</v>
          </cell>
          <cell r="G69">
            <v>5</v>
          </cell>
          <cell r="H69">
            <v>4.0999999999999996</v>
          </cell>
          <cell r="I69" t="str">
            <v>H</v>
          </cell>
          <cell r="J69" t="str">
            <v>ZOMBA CITY</v>
          </cell>
          <cell r="K69">
            <v>9</v>
          </cell>
          <cell r="L69">
            <v>0</v>
          </cell>
          <cell r="W69">
            <v>71</v>
          </cell>
          <cell r="X69" t="str">
            <v>SA</v>
          </cell>
          <cell r="Y69">
            <v>125</v>
          </cell>
          <cell r="Z69" t="str">
            <v>SB</v>
          </cell>
          <cell r="AA69">
            <v>150</v>
          </cell>
          <cell r="AB69" t="str">
            <v>GR</v>
          </cell>
          <cell r="AC69">
            <v>14</v>
          </cell>
          <cell r="AD69" t="str">
            <v>VR</v>
          </cell>
          <cell r="AE69">
            <v>0</v>
          </cell>
          <cell r="AF69">
            <v>0</v>
          </cell>
          <cell r="AG69">
            <v>0</v>
          </cell>
          <cell r="AH69">
            <v>0</v>
          </cell>
          <cell r="AI69">
            <v>0</v>
          </cell>
          <cell r="AJ69">
            <v>0</v>
          </cell>
          <cell r="AK69">
            <v>0</v>
          </cell>
          <cell r="AL69">
            <v>0</v>
          </cell>
          <cell r="AM69">
            <v>2</v>
          </cell>
          <cell r="AN69" t="str">
            <v>never resealed</v>
          </cell>
          <cell r="BO69" t="str">
            <v>RS 127</v>
          </cell>
          <cell r="BP69">
            <v>4.0999999999999996</v>
          </cell>
          <cell r="BQ69">
            <v>6.7</v>
          </cell>
          <cell r="BR69" t="str">
            <v>H</v>
          </cell>
          <cell r="BS69" t="str">
            <v>A</v>
          </cell>
          <cell r="BT69">
            <v>0</v>
          </cell>
          <cell r="BU69" t="str">
            <v>SA</v>
          </cell>
          <cell r="BV69" t="str">
            <v/>
          </cell>
          <cell r="BW69">
            <v>2</v>
          </cell>
          <cell r="BX69">
            <v>10</v>
          </cell>
          <cell r="BY69" t="str">
            <v/>
          </cell>
          <cell r="BZ69">
            <v>1</v>
          </cell>
          <cell r="CA69">
            <v>14</v>
          </cell>
          <cell r="CB69">
            <v>1.508</v>
          </cell>
          <cell r="CC69">
            <v>8.69</v>
          </cell>
          <cell r="CD69">
            <v>20</v>
          </cell>
          <cell r="CE69">
            <v>10</v>
          </cell>
          <cell r="CF69">
            <v>0</v>
          </cell>
          <cell r="CG69">
            <v>20</v>
          </cell>
          <cell r="CH69">
            <v>10</v>
          </cell>
          <cell r="CI69">
            <v>0.1</v>
          </cell>
          <cell r="CJ69">
            <v>2.9850746268656722E-4</v>
          </cell>
          <cell r="CK69">
            <v>2.9850746268656722E-4</v>
          </cell>
          <cell r="CL69">
            <v>0</v>
          </cell>
          <cell r="CM69">
            <v>1.1572904707233067E-4</v>
          </cell>
          <cell r="CN69">
            <v>1.1572904707233067E-4</v>
          </cell>
          <cell r="CO69">
            <v>0</v>
          </cell>
          <cell r="CP69">
            <v>0</v>
          </cell>
          <cell r="CQ69">
            <v>8.6901157290470721</v>
          </cell>
          <cell r="CR69">
            <v>0</v>
          </cell>
          <cell r="CS69">
            <v>1</v>
          </cell>
          <cell r="CT69">
            <v>0</v>
          </cell>
          <cell r="CU69">
            <v>0</v>
          </cell>
          <cell r="CV69">
            <v>27</v>
          </cell>
          <cell r="CW69">
            <v>27</v>
          </cell>
          <cell r="CX69" t="str">
            <v/>
          </cell>
          <cell r="CY69">
            <v>1.5</v>
          </cell>
          <cell r="CZ69">
            <v>1.5</v>
          </cell>
          <cell r="DA69">
            <v>1</v>
          </cell>
          <cell r="DB69">
            <v>3000</v>
          </cell>
          <cell r="DC69">
            <v>1410</v>
          </cell>
          <cell r="DD69">
            <v>780</v>
          </cell>
          <cell r="DE69">
            <v>225</v>
          </cell>
          <cell r="DF69">
            <v>345</v>
          </cell>
          <cell r="DG69">
            <v>60</v>
          </cell>
          <cell r="DH69">
            <v>30</v>
          </cell>
          <cell r="DI69">
            <v>150</v>
          </cell>
        </row>
        <row r="70">
          <cell r="A70" t="str">
            <v>RS 130</v>
          </cell>
          <cell r="B70">
            <v>130</v>
          </cell>
          <cell r="C70" t="str">
            <v>S</v>
          </cell>
          <cell r="D70" t="str">
            <v>T</v>
          </cell>
          <cell r="E70" t="str">
            <v>Jokala - Likwenu River Bridge</v>
          </cell>
          <cell r="F70" t="str">
            <v>M03</v>
          </cell>
          <cell r="G70">
            <v>6</v>
          </cell>
          <cell r="H70">
            <v>23.6</v>
          </cell>
          <cell r="I70" t="str">
            <v>R</v>
          </cell>
          <cell r="J70" t="str">
            <v>ZOMBA</v>
          </cell>
          <cell r="K70">
            <v>8</v>
          </cell>
          <cell r="L70">
            <v>0</v>
          </cell>
          <cell r="W70">
            <v>71</v>
          </cell>
          <cell r="X70" t="str">
            <v>SA</v>
          </cell>
          <cell r="Y70">
            <v>125</v>
          </cell>
          <cell r="Z70" t="str">
            <v>SB</v>
          </cell>
          <cell r="AA70">
            <v>150</v>
          </cell>
          <cell r="AB70" t="str">
            <v>GR</v>
          </cell>
          <cell r="AC70">
            <v>14</v>
          </cell>
          <cell r="AD70" t="str">
            <v>VR</v>
          </cell>
          <cell r="AE70">
            <v>0</v>
          </cell>
          <cell r="AF70">
            <v>0</v>
          </cell>
          <cell r="AG70">
            <v>0</v>
          </cell>
          <cell r="AH70">
            <v>0</v>
          </cell>
          <cell r="AI70">
            <v>0</v>
          </cell>
          <cell r="AJ70">
            <v>0</v>
          </cell>
          <cell r="AK70">
            <v>0</v>
          </cell>
          <cell r="AL70">
            <v>0</v>
          </cell>
          <cell r="AM70">
            <v>2</v>
          </cell>
          <cell r="AN70" t="str">
            <v>never resealed</v>
          </cell>
          <cell r="BO70" t="str">
            <v>RS 130</v>
          </cell>
          <cell r="BP70">
            <v>23.6</v>
          </cell>
          <cell r="BQ70">
            <v>6</v>
          </cell>
          <cell r="BR70" t="str">
            <v>R</v>
          </cell>
          <cell r="BS70" t="str">
            <v>S</v>
          </cell>
          <cell r="BT70">
            <v>0</v>
          </cell>
          <cell r="BU70" t="str">
            <v>SA</v>
          </cell>
          <cell r="BV70" t="str">
            <v/>
          </cell>
          <cell r="BW70">
            <v>2</v>
          </cell>
          <cell r="BX70">
            <v>10</v>
          </cell>
          <cell r="BY70" t="str">
            <v/>
          </cell>
          <cell r="BZ70">
            <v>1</v>
          </cell>
          <cell r="CA70">
            <v>14</v>
          </cell>
          <cell r="CB70">
            <v>1.508</v>
          </cell>
          <cell r="CC70">
            <v>2.92</v>
          </cell>
          <cell r="CD70">
            <v>85</v>
          </cell>
          <cell r="CE70">
            <v>51</v>
          </cell>
          <cell r="CF70">
            <v>36</v>
          </cell>
          <cell r="CG70">
            <v>49</v>
          </cell>
          <cell r="CH70">
            <v>15</v>
          </cell>
          <cell r="CI70">
            <v>0.2</v>
          </cell>
          <cell r="CJ70">
            <v>6.6666666666666686E-4</v>
          </cell>
          <cell r="CK70">
            <v>10</v>
          </cell>
          <cell r="CL70">
            <v>36</v>
          </cell>
          <cell r="CM70">
            <v>0.33840564102564102</v>
          </cell>
          <cell r="CN70">
            <v>0.33840564102564102</v>
          </cell>
          <cell r="CO70">
            <v>0</v>
          </cell>
          <cell r="CP70">
            <v>0</v>
          </cell>
          <cell r="CQ70">
            <v>3.2584056410256408</v>
          </cell>
          <cell r="CR70">
            <v>0</v>
          </cell>
          <cell r="CS70">
            <v>1</v>
          </cell>
          <cell r="CT70">
            <v>0</v>
          </cell>
          <cell r="CU70">
            <v>0</v>
          </cell>
          <cell r="CV70">
            <v>27</v>
          </cell>
          <cell r="CW70">
            <v>27</v>
          </cell>
          <cell r="CX70" t="str">
            <v/>
          </cell>
          <cell r="CY70">
            <v>1.5</v>
          </cell>
          <cell r="CZ70">
            <v>1.5</v>
          </cell>
          <cell r="DA70">
            <v>1.1000000000000001</v>
          </cell>
          <cell r="DB70">
            <v>1100</v>
          </cell>
          <cell r="DC70">
            <v>517</v>
          </cell>
          <cell r="DD70">
            <v>286</v>
          </cell>
          <cell r="DE70">
            <v>83</v>
          </cell>
          <cell r="DF70">
            <v>127</v>
          </cell>
          <cell r="DG70">
            <v>22</v>
          </cell>
          <cell r="DH70">
            <v>11</v>
          </cell>
          <cell r="DI70">
            <v>55</v>
          </cell>
        </row>
        <row r="71">
          <cell r="A71" t="str">
            <v>RS 128</v>
          </cell>
          <cell r="B71">
            <v>128</v>
          </cell>
          <cell r="C71" t="str">
            <v>S</v>
          </cell>
          <cell r="D71" t="str">
            <v>T</v>
          </cell>
          <cell r="E71" t="str">
            <v>Likwenu River Bridge - Mpilisi</v>
          </cell>
          <cell r="F71" t="str">
            <v>M03</v>
          </cell>
          <cell r="G71">
            <v>7</v>
          </cell>
          <cell r="H71">
            <v>15.4</v>
          </cell>
          <cell r="I71" t="str">
            <v>H</v>
          </cell>
          <cell r="J71" t="str">
            <v>MACHINGA</v>
          </cell>
          <cell r="K71">
            <v>8</v>
          </cell>
          <cell r="L71">
            <v>0</v>
          </cell>
          <cell r="W71">
            <v>71</v>
          </cell>
          <cell r="X71" t="str">
            <v>SA</v>
          </cell>
          <cell r="Y71">
            <v>125</v>
          </cell>
          <cell r="Z71" t="str">
            <v>SB</v>
          </cell>
          <cell r="AA71">
            <v>150</v>
          </cell>
          <cell r="AB71" t="str">
            <v>GR</v>
          </cell>
          <cell r="AC71">
            <v>14</v>
          </cell>
          <cell r="AD71" t="str">
            <v>VR</v>
          </cell>
          <cell r="AE71">
            <v>0</v>
          </cell>
          <cell r="AF71">
            <v>0</v>
          </cell>
          <cell r="AG71">
            <v>0</v>
          </cell>
          <cell r="AH71">
            <v>0</v>
          </cell>
          <cell r="AI71">
            <v>0</v>
          </cell>
          <cell r="AJ71">
            <v>0</v>
          </cell>
          <cell r="AK71">
            <v>0</v>
          </cell>
          <cell r="AL71">
            <v>0</v>
          </cell>
          <cell r="AM71">
            <v>2</v>
          </cell>
          <cell r="AN71" t="str">
            <v>never resealed</v>
          </cell>
          <cell r="BO71" t="str">
            <v>RS 128</v>
          </cell>
          <cell r="BP71">
            <v>15.4</v>
          </cell>
          <cell r="BQ71">
            <v>6</v>
          </cell>
          <cell r="BR71" t="str">
            <v>H</v>
          </cell>
          <cell r="BS71" t="str">
            <v>S</v>
          </cell>
          <cell r="BT71">
            <v>0</v>
          </cell>
          <cell r="BU71" t="str">
            <v>SA</v>
          </cell>
          <cell r="BV71" t="str">
            <v/>
          </cell>
          <cell r="BW71">
            <v>2</v>
          </cell>
          <cell r="BX71">
            <v>10</v>
          </cell>
          <cell r="BY71" t="str">
            <v/>
          </cell>
          <cell r="BZ71">
            <v>1</v>
          </cell>
          <cell r="CA71">
            <v>14</v>
          </cell>
          <cell r="CB71">
            <v>1.508</v>
          </cell>
          <cell r="CC71">
            <v>2.9890041055718477</v>
          </cell>
          <cell r="CD71">
            <v>80</v>
          </cell>
          <cell r="CE71">
            <v>16</v>
          </cell>
          <cell r="CF71">
            <v>1</v>
          </cell>
          <cell r="CG71">
            <v>79</v>
          </cell>
          <cell r="CH71">
            <v>15</v>
          </cell>
          <cell r="CI71">
            <v>3</v>
          </cell>
          <cell r="CJ71">
            <v>1.0000000000000002E-2</v>
          </cell>
          <cell r="CK71">
            <v>1.01</v>
          </cell>
          <cell r="CL71">
            <v>1</v>
          </cell>
          <cell r="CM71">
            <v>2.0492307692307695E-2</v>
          </cell>
          <cell r="CN71">
            <v>2.0492307692307695E-2</v>
          </cell>
          <cell r="CO71">
            <v>0</v>
          </cell>
          <cell r="CP71">
            <v>0</v>
          </cell>
          <cell r="CQ71">
            <v>3.0094964132641553</v>
          </cell>
          <cell r="CR71">
            <v>0</v>
          </cell>
          <cell r="CS71">
            <v>1</v>
          </cell>
          <cell r="CT71">
            <v>0</v>
          </cell>
          <cell r="CU71">
            <v>0</v>
          </cell>
          <cell r="CV71">
            <v>27</v>
          </cell>
          <cell r="CW71">
            <v>27</v>
          </cell>
          <cell r="CX71" t="str">
            <v/>
          </cell>
          <cell r="CY71">
            <v>1.2</v>
          </cell>
          <cell r="CZ71">
            <v>1.5</v>
          </cell>
          <cell r="DA71">
            <v>1.1000000000000001</v>
          </cell>
          <cell r="DB71">
            <v>1100</v>
          </cell>
          <cell r="DC71">
            <v>517</v>
          </cell>
          <cell r="DD71">
            <v>286</v>
          </cell>
          <cell r="DE71">
            <v>83</v>
          </cell>
          <cell r="DF71">
            <v>127</v>
          </cell>
          <cell r="DG71">
            <v>22</v>
          </cell>
          <cell r="DH71">
            <v>11</v>
          </cell>
          <cell r="DI71">
            <v>55</v>
          </cell>
        </row>
        <row r="72">
          <cell r="A72" t="str">
            <v>RS 119</v>
          </cell>
          <cell r="B72">
            <v>119</v>
          </cell>
          <cell r="C72" t="str">
            <v>S</v>
          </cell>
          <cell r="D72" t="str">
            <v>T</v>
          </cell>
          <cell r="E72" t="str">
            <v>Mpilisi - M'manga</v>
          </cell>
          <cell r="F72" t="str">
            <v>M03</v>
          </cell>
          <cell r="G72">
            <v>8</v>
          </cell>
          <cell r="H72">
            <v>12.5</v>
          </cell>
          <cell r="I72" t="str">
            <v>R</v>
          </cell>
          <cell r="J72" t="str">
            <v>MACHINGA</v>
          </cell>
          <cell r="K72">
            <v>8</v>
          </cell>
          <cell r="L72">
            <v>0</v>
          </cell>
          <cell r="W72">
            <v>71</v>
          </cell>
          <cell r="X72" t="str">
            <v>SA</v>
          </cell>
          <cell r="Y72">
            <v>125</v>
          </cell>
          <cell r="Z72" t="str">
            <v>SB</v>
          </cell>
          <cell r="AA72">
            <v>150</v>
          </cell>
          <cell r="AB72" t="str">
            <v>GR</v>
          </cell>
          <cell r="AC72">
            <v>14</v>
          </cell>
          <cell r="AD72" t="str">
            <v>VR</v>
          </cell>
          <cell r="AE72">
            <v>0</v>
          </cell>
          <cell r="AF72">
            <v>0</v>
          </cell>
          <cell r="AG72">
            <v>0</v>
          </cell>
          <cell r="AH72">
            <v>0</v>
          </cell>
          <cell r="AI72">
            <v>0</v>
          </cell>
          <cell r="AJ72">
            <v>0</v>
          </cell>
          <cell r="AK72">
            <v>0</v>
          </cell>
          <cell r="AL72">
            <v>0</v>
          </cell>
          <cell r="AM72">
            <v>2</v>
          </cell>
          <cell r="AN72" t="str">
            <v>never resealed</v>
          </cell>
          <cell r="BO72" t="str">
            <v>RS 119</v>
          </cell>
          <cell r="BP72">
            <v>12.5</v>
          </cell>
          <cell r="BQ72">
            <v>6</v>
          </cell>
          <cell r="BR72" t="str">
            <v>R</v>
          </cell>
          <cell r="BS72" t="str">
            <v>S</v>
          </cell>
          <cell r="BT72">
            <v>0</v>
          </cell>
          <cell r="BU72" t="str">
            <v>SA</v>
          </cell>
          <cell r="BV72" t="str">
            <v/>
          </cell>
          <cell r="BW72">
            <v>2</v>
          </cell>
          <cell r="BX72">
            <v>10</v>
          </cell>
          <cell r="BY72" t="str">
            <v/>
          </cell>
          <cell r="BZ72">
            <v>1</v>
          </cell>
          <cell r="CA72">
            <v>14</v>
          </cell>
          <cell r="CB72">
            <v>1.508</v>
          </cell>
          <cell r="CC72">
            <v>4.49</v>
          </cell>
          <cell r="CD72">
            <v>90</v>
          </cell>
          <cell r="CE72">
            <v>45</v>
          </cell>
          <cell r="CF72">
            <v>30</v>
          </cell>
          <cell r="CG72">
            <v>60</v>
          </cell>
          <cell r="CH72">
            <v>15</v>
          </cell>
          <cell r="CI72">
            <v>48</v>
          </cell>
          <cell r="CJ72">
            <v>0.16000000000000003</v>
          </cell>
          <cell r="CK72">
            <v>10</v>
          </cell>
          <cell r="CL72">
            <v>30</v>
          </cell>
          <cell r="CM72">
            <v>0.35889230769230773</v>
          </cell>
          <cell r="CN72">
            <v>0.35889230769230773</v>
          </cell>
          <cell r="CO72">
            <v>0</v>
          </cell>
          <cell r="CP72">
            <v>0</v>
          </cell>
          <cell r="CQ72">
            <v>4.8488923076923083</v>
          </cell>
          <cell r="CR72">
            <v>30</v>
          </cell>
          <cell r="CS72">
            <v>1</v>
          </cell>
          <cell r="CT72">
            <v>0</v>
          </cell>
          <cell r="CU72">
            <v>0</v>
          </cell>
          <cell r="CV72">
            <v>27</v>
          </cell>
          <cell r="CW72">
            <v>27</v>
          </cell>
          <cell r="CX72" t="str">
            <v/>
          </cell>
          <cell r="CY72">
            <v>1.5</v>
          </cell>
          <cell r="CZ72">
            <v>2</v>
          </cell>
          <cell r="DA72">
            <v>1.5</v>
          </cell>
          <cell r="DB72">
            <v>1000</v>
          </cell>
          <cell r="DC72">
            <v>470</v>
          </cell>
          <cell r="DD72">
            <v>260</v>
          </cell>
          <cell r="DE72">
            <v>75</v>
          </cell>
          <cell r="DF72">
            <v>115</v>
          </cell>
          <cell r="DG72">
            <v>20</v>
          </cell>
          <cell r="DH72">
            <v>10</v>
          </cell>
          <cell r="DI72">
            <v>50</v>
          </cell>
        </row>
        <row r="73">
          <cell r="A73" t="str">
            <v>RS 131</v>
          </cell>
          <cell r="B73">
            <v>131</v>
          </cell>
          <cell r="C73" t="str">
            <v>S</v>
          </cell>
          <cell r="D73" t="str">
            <v>T</v>
          </cell>
          <cell r="E73" t="str">
            <v>M'manga - Chibwana.</v>
          </cell>
          <cell r="F73" t="str">
            <v>M03</v>
          </cell>
          <cell r="G73">
            <v>9</v>
          </cell>
          <cell r="H73">
            <v>9.6999999999999993</v>
          </cell>
          <cell r="I73" t="str">
            <v>F</v>
          </cell>
          <cell r="J73" t="str">
            <v>MACHINGA</v>
          </cell>
          <cell r="K73">
            <v>8</v>
          </cell>
          <cell r="L73">
            <v>0</v>
          </cell>
          <cell r="W73">
            <v>74</v>
          </cell>
          <cell r="X73" t="str">
            <v>SA</v>
          </cell>
          <cell r="Y73">
            <v>125</v>
          </cell>
          <cell r="Z73" t="str">
            <v>SB</v>
          </cell>
          <cell r="AA73">
            <v>150</v>
          </cell>
          <cell r="AB73" t="str">
            <v>GR</v>
          </cell>
          <cell r="AC73">
            <v>14</v>
          </cell>
          <cell r="AD73" t="str">
            <v>VR</v>
          </cell>
          <cell r="AE73">
            <v>86</v>
          </cell>
          <cell r="AF73" t="str">
            <v>SR</v>
          </cell>
          <cell r="AG73" t="str">
            <v>ST</v>
          </cell>
          <cell r="AH73">
            <v>10</v>
          </cell>
          <cell r="AI73">
            <v>0</v>
          </cell>
          <cell r="AJ73">
            <v>0</v>
          </cell>
          <cell r="AK73">
            <v>0</v>
          </cell>
          <cell r="AL73">
            <v>0</v>
          </cell>
          <cell r="AM73">
            <v>5</v>
          </cell>
          <cell r="AN73">
            <v>0</v>
          </cell>
          <cell r="BO73" t="str">
            <v>RS 131</v>
          </cell>
          <cell r="BP73">
            <v>9.6999999999999993</v>
          </cell>
          <cell r="BQ73">
            <v>6</v>
          </cell>
          <cell r="BR73" t="str">
            <v>F</v>
          </cell>
          <cell r="BS73" t="str">
            <v>C</v>
          </cell>
          <cell r="BT73">
            <v>0</v>
          </cell>
          <cell r="BU73" t="str">
            <v>ST</v>
          </cell>
          <cell r="BV73" t="str">
            <v>SA</v>
          </cell>
          <cell r="BW73">
            <v>5</v>
          </cell>
          <cell r="BX73">
            <v>10</v>
          </cell>
          <cell r="BY73">
            <v>10</v>
          </cell>
          <cell r="BZ73">
            <v>1</v>
          </cell>
          <cell r="CA73">
            <v>14</v>
          </cell>
          <cell r="CB73">
            <v>1.6850000000000001</v>
          </cell>
          <cell r="CC73">
            <v>6.21</v>
          </cell>
          <cell r="CD73">
            <v>80</v>
          </cell>
          <cell r="CE73">
            <v>75</v>
          </cell>
          <cell r="CF73">
            <v>60</v>
          </cell>
          <cell r="CG73">
            <v>20</v>
          </cell>
          <cell r="CH73">
            <v>15</v>
          </cell>
          <cell r="CI73">
            <v>950</v>
          </cell>
          <cell r="CJ73">
            <v>3.166666666666667</v>
          </cell>
          <cell r="CK73">
            <v>10</v>
          </cell>
          <cell r="CL73">
            <v>60</v>
          </cell>
          <cell r="CM73">
            <v>1.6929487179487179</v>
          </cell>
          <cell r="CN73">
            <v>1.6929487179487179</v>
          </cell>
          <cell r="CO73">
            <v>0</v>
          </cell>
          <cell r="CP73">
            <v>0</v>
          </cell>
          <cell r="CQ73">
            <v>7.9029487179487177</v>
          </cell>
          <cell r="CR73">
            <v>90</v>
          </cell>
          <cell r="CS73">
            <v>1</v>
          </cell>
          <cell r="CT73">
            <v>0</v>
          </cell>
          <cell r="CU73">
            <v>0</v>
          </cell>
          <cell r="CV73">
            <v>12</v>
          </cell>
          <cell r="CW73">
            <v>24</v>
          </cell>
          <cell r="CX73">
            <v>48</v>
          </cell>
          <cell r="CY73">
            <v>2</v>
          </cell>
          <cell r="CZ73">
            <v>2</v>
          </cell>
          <cell r="DA73">
            <v>1.2</v>
          </cell>
          <cell r="DB73">
            <v>300</v>
          </cell>
          <cell r="DC73">
            <v>141</v>
          </cell>
          <cell r="DD73">
            <v>78</v>
          </cell>
          <cell r="DE73">
            <v>23</v>
          </cell>
          <cell r="DF73">
            <v>35</v>
          </cell>
          <cell r="DG73">
            <v>6</v>
          </cell>
          <cell r="DH73">
            <v>3</v>
          </cell>
          <cell r="DI73">
            <v>15</v>
          </cell>
        </row>
        <row r="74">
          <cell r="A74" t="str">
            <v>RS 125</v>
          </cell>
          <cell r="B74">
            <v>125</v>
          </cell>
          <cell r="C74" t="str">
            <v>S</v>
          </cell>
          <cell r="D74" t="str">
            <v>T</v>
          </cell>
          <cell r="E74" t="str">
            <v xml:space="preserve">Chibwana - Hoba. </v>
          </cell>
          <cell r="F74" t="str">
            <v>M03</v>
          </cell>
          <cell r="G74">
            <v>10</v>
          </cell>
          <cell r="H74">
            <v>10.8</v>
          </cell>
          <cell r="I74" t="str">
            <v>F</v>
          </cell>
          <cell r="J74" t="str">
            <v>MACHINGA</v>
          </cell>
          <cell r="K74">
            <v>8</v>
          </cell>
          <cell r="L74">
            <v>0</v>
          </cell>
          <cell r="W74">
            <v>74</v>
          </cell>
          <cell r="X74" t="str">
            <v>DS</v>
          </cell>
          <cell r="Y74">
            <v>150</v>
          </cell>
          <cell r="Z74" t="str">
            <v>SB</v>
          </cell>
          <cell r="AA74">
            <v>100</v>
          </cell>
          <cell r="AB74" t="str">
            <v>GR</v>
          </cell>
          <cell r="AC74">
            <v>6</v>
          </cell>
          <cell r="AD74" t="str">
            <v>VR</v>
          </cell>
          <cell r="AE74">
            <v>86</v>
          </cell>
          <cell r="AF74" t="str">
            <v>SR</v>
          </cell>
          <cell r="AG74" t="str">
            <v>ST</v>
          </cell>
          <cell r="AH74">
            <v>10</v>
          </cell>
          <cell r="AI74">
            <v>96</v>
          </cell>
          <cell r="AJ74" t="str">
            <v>SS</v>
          </cell>
          <cell r="AK74" t="str">
            <v>SS</v>
          </cell>
          <cell r="AL74">
            <v>5</v>
          </cell>
          <cell r="AM74">
            <v>3</v>
          </cell>
          <cell r="AN74">
            <v>0</v>
          </cell>
          <cell r="BO74" t="str">
            <v>RS 125</v>
          </cell>
          <cell r="BP74">
            <v>10.8</v>
          </cell>
          <cell r="BQ74">
            <v>6</v>
          </cell>
          <cell r="BR74" t="str">
            <v>F</v>
          </cell>
          <cell r="BS74" t="str">
            <v>S</v>
          </cell>
          <cell r="BT74">
            <v>0</v>
          </cell>
          <cell r="BU74" t="str">
            <v>SS</v>
          </cell>
          <cell r="BV74" t="str">
            <v>SR</v>
          </cell>
          <cell r="BW74">
            <v>3</v>
          </cell>
          <cell r="BX74">
            <v>5</v>
          </cell>
          <cell r="BY74">
            <v>10</v>
          </cell>
          <cell r="BZ74">
            <v>1</v>
          </cell>
          <cell r="CA74">
            <v>6</v>
          </cell>
          <cell r="CB74">
            <v>1.3540000000000001</v>
          </cell>
          <cell r="CC74">
            <v>5.78</v>
          </cell>
          <cell r="CD74">
            <v>60</v>
          </cell>
          <cell r="CE74">
            <v>6</v>
          </cell>
          <cell r="CF74">
            <v>0</v>
          </cell>
          <cell r="CG74">
            <v>60</v>
          </cell>
          <cell r="CH74">
            <v>6</v>
          </cell>
          <cell r="CI74">
            <v>76</v>
          </cell>
          <cell r="CJ74">
            <v>0.25333333333333335</v>
          </cell>
          <cell r="CK74">
            <v>0.25333333333333335</v>
          </cell>
          <cell r="CL74">
            <v>0</v>
          </cell>
          <cell r="CM74">
            <v>9.8215384615384621E-2</v>
          </cell>
          <cell r="CN74">
            <v>9.8215384615384621E-2</v>
          </cell>
          <cell r="CO74">
            <v>0</v>
          </cell>
          <cell r="CP74">
            <v>0</v>
          </cell>
          <cell r="CQ74">
            <v>5.8782153846153848</v>
          </cell>
          <cell r="CR74">
            <v>70</v>
          </cell>
          <cell r="CS74">
            <v>1</v>
          </cell>
          <cell r="CT74">
            <v>0</v>
          </cell>
          <cell r="CU74">
            <v>0</v>
          </cell>
          <cell r="CV74">
            <v>2</v>
          </cell>
          <cell r="CW74">
            <v>24</v>
          </cell>
          <cell r="CX74">
            <v>48</v>
          </cell>
          <cell r="CY74">
            <v>1.5</v>
          </cell>
          <cell r="CZ74">
            <v>2</v>
          </cell>
          <cell r="DA74">
            <v>1.2</v>
          </cell>
          <cell r="DB74">
            <v>300</v>
          </cell>
          <cell r="DC74">
            <v>141</v>
          </cell>
          <cell r="DD74">
            <v>78</v>
          </cell>
          <cell r="DE74">
            <v>23</v>
          </cell>
          <cell r="DF74">
            <v>35</v>
          </cell>
          <cell r="DG74">
            <v>6</v>
          </cell>
          <cell r="DH74">
            <v>3</v>
          </cell>
          <cell r="DI74">
            <v>15</v>
          </cell>
        </row>
        <row r="75">
          <cell r="A75" t="str">
            <v>RS 120</v>
          </cell>
          <cell r="B75">
            <v>120</v>
          </cell>
          <cell r="C75" t="str">
            <v>S</v>
          </cell>
          <cell r="D75" t="str">
            <v>T</v>
          </cell>
          <cell r="E75" t="str">
            <v>Hoba - Mpale River</v>
          </cell>
          <cell r="F75" t="str">
            <v>M03</v>
          </cell>
          <cell r="G75">
            <v>11</v>
          </cell>
          <cell r="H75">
            <v>14.6</v>
          </cell>
          <cell r="I75" t="str">
            <v>F</v>
          </cell>
          <cell r="J75" t="str">
            <v>MACHINGA</v>
          </cell>
          <cell r="K75">
            <v>8</v>
          </cell>
          <cell r="L75">
            <v>0</v>
          </cell>
          <cell r="W75">
            <v>74</v>
          </cell>
          <cell r="X75" t="str">
            <v>DS</v>
          </cell>
          <cell r="Y75">
            <v>150</v>
          </cell>
          <cell r="Z75" t="str">
            <v>SB</v>
          </cell>
          <cell r="AA75">
            <v>100</v>
          </cell>
          <cell r="AB75" t="str">
            <v>GR</v>
          </cell>
          <cell r="AC75">
            <v>6</v>
          </cell>
          <cell r="AD75" t="str">
            <v>VR</v>
          </cell>
          <cell r="AE75">
            <v>86</v>
          </cell>
          <cell r="AF75" t="str">
            <v>SR</v>
          </cell>
          <cell r="AG75" t="str">
            <v>ST</v>
          </cell>
          <cell r="AH75">
            <v>10</v>
          </cell>
          <cell r="AI75">
            <v>96</v>
          </cell>
          <cell r="AJ75" t="str">
            <v>SS</v>
          </cell>
          <cell r="AK75" t="str">
            <v>SS</v>
          </cell>
          <cell r="AL75">
            <v>5</v>
          </cell>
          <cell r="AM75">
            <v>3</v>
          </cell>
          <cell r="AN75">
            <v>0</v>
          </cell>
          <cell r="BO75" t="str">
            <v>RS 120</v>
          </cell>
          <cell r="BP75">
            <v>14.6</v>
          </cell>
          <cell r="BQ75">
            <v>6</v>
          </cell>
          <cell r="BR75" t="str">
            <v>F</v>
          </cell>
          <cell r="BS75" t="str">
            <v>S</v>
          </cell>
          <cell r="BT75">
            <v>0</v>
          </cell>
          <cell r="BU75" t="str">
            <v>SS</v>
          </cell>
          <cell r="BV75" t="str">
            <v>SR</v>
          </cell>
          <cell r="BW75">
            <v>3</v>
          </cell>
          <cell r="BX75">
            <v>5</v>
          </cell>
          <cell r="BY75">
            <v>10</v>
          </cell>
          <cell r="BZ75">
            <v>1</v>
          </cell>
          <cell r="CA75">
            <v>6</v>
          </cell>
          <cell r="CB75">
            <v>1.3540000000000001</v>
          </cell>
          <cell r="CC75">
            <v>4.87</v>
          </cell>
          <cell r="CD75">
            <v>20</v>
          </cell>
          <cell r="CE75">
            <v>0</v>
          </cell>
          <cell r="CF75">
            <v>0</v>
          </cell>
          <cell r="CG75">
            <v>20</v>
          </cell>
          <cell r="CH75">
            <v>0</v>
          </cell>
          <cell r="CI75">
            <v>3</v>
          </cell>
          <cell r="CJ75">
            <v>1.0000000000000002E-2</v>
          </cell>
          <cell r="CK75">
            <v>1.0000000000000002E-2</v>
          </cell>
          <cell r="CL75">
            <v>0</v>
          </cell>
          <cell r="CM75">
            <v>3.8769230769230782E-3</v>
          </cell>
          <cell r="CN75">
            <v>3.8769230769230782E-3</v>
          </cell>
          <cell r="CO75">
            <v>0</v>
          </cell>
          <cell r="CP75">
            <v>0</v>
          </cell>
          <cell r="CQ75">
            <v>4.8738769230769234</v>
          </cell>
          <cell r="CR75">
            <v>0</v>
          </cell>
          <cell r="CS75">
            <v>1</v>
          </cell>
          <cell r="CT75">
            <v>0</v>
          </cell>
          <cell r="CU75">
            <v>0</v>
          </cell>
          <cell r="CV75">
            <v>2</v>
          </cell>
          <cell r="CW75">
            <v>24</v>
          </cell>
          <cell r="CX75">
            <v>48</v>
          </cell>
          <cell r="CY75">
            <v>1.2</v>
          </cell>
          <cell r="CZ75">
            <v>1.5</v>
          </cell>
          <cell r="DA75">
            <v>1.1000000000000001</v>
          </cell>
          <cell r="DB75">
            <v>300</v>
          </cell>
          <cell r="DC75">
            <v>141</v>
          </cell>
          <cell r="DD75">
            <v>78</v>
          </cell>
          <cell r="DE75">
            <v>23</v>
          </cell>
          <cell r="DF75">
            <v>35</v>
          </cell>
          <cell r="DG75">
            <v>6</v>
          </cell>
          <cell r="DH75">
            <v>3</v>
          </cell>
          <cell r="DI75">
            <v>15</v>
          </cell>
        </row>
        <row r="76">
          <cell r="A76" t="str">
            <v>RS 129</v>
          </cell>
          <cell r="B76">
            <v>129</v>
          </cell>
          <cell r="C76" t="str">
            <v>S</v>
          </cell>
          <cell r="D76" t="str">
            <v>T</v>
          </cell>
          <cell r="E76" t="str">
            <v>Mpale River - Nkungulu</v>
          </cell>
          <cell r="F76" t="str">
            <v>M03</v>
          </cell>
          <cell r="G76">
            <v>12</v>
          </cell>
          <cell r="H76">
            <v>13</v>
          </cell>
          <cell r="I76" t="str">
            <v>R</v>
          </cell>
          <cell r="J76" t="str">
            <v>MACHINGA &amp; MANGOCHI</v>
          </cell>
          <cell r="K76">
            <v>8</v>
          </cell>
          <cell r="L76">
            <v>0</v>
          </cell>
          <cell r="W76">
            <v>74</v>
          </cell>
          <cell r="X76" t="str">
            <v>DS</v>
          </cell>
          <cell r="Y76">
            <v>150</v>
          </cell>
          <cell r="Z76" t="str">
            <v>SB</v>
          </cell>
          <cell r="AA76">
            <v>100</v>
          </cell>
          <cell r="AB76" t="str">
            <v>GR</v>
          </cell>
          <cell r="AC76">
            <v>6</v>
          </cell>
          <cell r="AD76" t="str">
            <v>VR</v>
          </cell>
          <cell r="AE76">
            <v>86</v>
          </cell>
          <cell r="AF76" t="str">
            <v>SR</v>
          </cell>
          <cell r="AG76" t="str">
            <v>ST</v>
          </cell>
          <cell r="AH76">
            <v>10</v>
          </cell>
          <cell r="AI76">
            <v>96</v>
          </cell>
          <cell r="AJ76" t="str">
            <v>SS</v>
          </cell>
          <cell r="AK76" t="str">
            <v>SS</v>
          </cell>
          <cell r="AL76">
            <v>5</v>
          </cell>
          <cell r="AM76">
            <v>3</v>
          </cell>
          <cell r="AN76">
            <v>0</v>
          </cell>
          <cell r="BO76" t="str">
            <v>RS 129</v>
          </cell>
          <cell r="BP76">
            <v>13</v>
          </cell>
          <cell r="BQ76">
            <v>6</v>
          </cell>
          <cell r="BR76" t="str">
            <v>R</v>
          </cell>
          <cell r="BS76" t="str">
            <v>S</v>
          </cell>
          <cell r="BT76">
            <v>0</v>
          </cell>
          <cell r="BU76" t="str">
            <v>SS</v>
          </cell>
          <cell r="BV76" t="str">
            <v>SR</v>
          </cell>
          <cell r="BW76">
            <v>3</v>
          </cell>
          <cell r="BX76">
            <v>5</v>
          </cell>
          <cell r="BY76">
            <v>10</v>
          </cell>
          <cell r="BZ76">
            <v>1</v>
          </cell>
          <cell r="CA76">
            <v>6</v>
          </cell>
          <cell r="CB76">
            <v>1.3540000000000001</v>
          </cell>
          <cell r="CC76">
            <v>3.2750301575393848</v>
          </cell>
          <cell r="CD76">
            <v>70</v>
          </cell>
          <cell r="CE76">
            <v>15</v>
          </cell>
          <cell r="CF76">
            <v>0</v>
          </cell>
          <cell r="CG76">
            <v>70</v>
          </cell>
          <cell r="CH76">
            <v>15</v>
          </cell>
          <cell r="CI76">
            <v>11</v>
          </cell>
          <cell r="CJ76">
            <v>3.6666666666666667E-2</v>
          </cell>
          <cell r="CK76">
            <v>3.6666666666666667E-2</v>
          </cell>
          <cell r="CL76">
            <v>0</v>
          </cell>
          <cell r="CM76">
            <v>1.4215384615384618E-2</v>
          </cell>
          <cell r="CN76">
            <v>1.4215384615384618E-2</v>
          </cell>
          <cell r="CO76">
            <v>0</v>
          </cell>
          <cell r="CP76">
            <v>0</v>
          </cell>
          <cell r="CQ76">
            <v>3.2892455421547693</v>
          </cell>
          <cell r="CR76">
            <v>10</v>
          </cell>
          <cell r="CS76">
            <v>1</v>
          </cell>
          <cell r="CT76">
            <v>0</v>
          </cell>
          <cell r="CU76">
            <v>0</v>
          </cell>
          <cell r="CV76">
            <v>2</v>
          </cell>
          <cell r="CW76">
            <v>24</v>
          </cell>
          <cell r="CX76">
            <v>48</v>
          </cell>
          <cell r="CY76">
            <v>1.2</v>
          </cell>
          <cell r="CZ76">
            <v>1.5</v>
          </cell>
          <cell r="DA76">
            <v>1.1000000000000001</v>
          </cell>
          <cell r="DB76">
            <v>300</v>
          </cell>
          <cell r="DC76">
            <v>141</v>
          </cell>
          <cell r="DD76">
            <v>78</v>
          </cell>
          <cell r="DE76">
            <v>23</v>
          </cell>
          <cell r="DF76">
            <v>35</v>
          </cell>
          <cell r="DG76">
            <v>6</v>
          </cell>
          <cell r="DH76">
            <v>3</v>
          </cell>
          <cell r="DI76">
            <v>15</v>
          </cell>
        </row>
        <row r="77">
          <cell r="A77" t="str">
            <v>RS 321</v>
          </cell>
          <cell r="B77">
            <v>143</v>
          </cell>
          <cell r="C77" t="str">
            <v>S</v>
          </cell>
          <cell r="D77" t="str">
            <v>T</v>
          </cell>
          <cell r="E77" t="str">
            <v>Nkungulu - Mangochi</v>
          </cell>
          <cell r="F77" t="str">
            <v>M03</v>
          </cell>
          <cell r="G77">
            <v>13</v>
          </cell>
          <cell r="H77">
            <v>21.3</v>
          </cell>
          <cell r="I77" t="str">
            <v>F</v>
          </cell>
          <cell r="J77" t="str">
            <v>MANGOCHI</v>
          </cell>
          <cell r="K77">
            <v>8</v>
          </cell>
          <cell r="L77">
            <v>0</v>
          </cell>
          <cell r="W77">
            <v>74</v>
          </cell>
          <cell r="X77" t="str">
            <v>DS</v>
          </cell>
          <cell r="Y77">
            <v>100</v>
          </cell>
          <cell r="Z77" t="str">
            <v>SB</v>
          </cell>
          <cell r="AA77">
            <v>100</v>
          </cell>
          <cell r="AB77" t="str">
            <v>GR</v>
          </cell>
          <cell r="AC77">
            <v>6</v>
          </cell>
          <cell r="AD77" t="str">
            <v>VR</v>
          </cell>
          <cell r="AE77">
            <v>0</v>
          </cell>
          <cell r="AF77">
            <v>0</v>
          </cell>
          <cell r="AG77">
            <v>0</v>
          </cell>
          <cell r="AH77">
            <v>0</v>
          </cell>
          <cell r="AI77">
            <v>0</v>
          </cell>
          <cell r="AJ77">
            <v>0</v>
          </cell>
          <cell r="AK77">
            <v>0</v>
          </cell>
          <cell r="AL77">
            <v>0</v>
          </cell>
          <cell r="AM77">
            <v>1</v>
          </cell>
          <cell r="AN77" t="str">
            <v>never resealed</v>
          </cell>
          <cell r="BO77" t="str">
            <v>RS 321</v>
          </cell>
          <cell r="BP77">
            <v>21.3</v>
          </cell>
          <cell r="BQ77">
            <v>6</v>
          </cell>
          <cell r="BR77" t="str">
            <v>F</v>
          </cell>
          <cell r="BS77" t="str">
            <v>C</v>
          </cell>
          <cell r="BT77">
            <v>0</v>
          </cell>
          <cell r="BU77" t="str">
            <v>DS</v>
          </cell>
          <cell r="BV77" t="str">
            <v/>
          </cell>
          <cell r="BW77">
            <v>1</v>
          </cell>
          <cell r="BX77">
            <v>15</v>
          </cell>
          <cell r="BY77" t="str">
            <v/>
          </cell>
          <cell r="BZ77">
            <v>1</v>
          </cell>
          <cell r="CA77">
            <v>6</v>
          </cell>
          <cell r="CB77">
            <v>1.177</v>
          </cell>
          <cell r="CC77">
            <v>4.2485348973607042</v>
          </cell>
          <cell r="CD77">
            <v>97</v>
          </cell>
          <cell r="CE77">
            <v>68</v>
          </cell>
          <cell r="CF77">
            <v>53</v>
          </cell>
          <cell r="CG77">
            <v>44</v>
          </cell>
          <cell r="CH77">
            <v>15</v>
          </cell>
          <cell r="CI77">
            <v>4.5</v>
          </cell>
          <cell r="CJ77">
            <v>1.5000000000000001E-2</v>
          </cell>
          <cell r="CK77">
            <v>10</v>
          </cell>
          <cell r="CL77">
            <v>53</v>
          </cell>
          <cell r="CM77">
            <v>0.45628076923076921</v>
          </cell>
          <cell r="CN77">
            <v>0.45628076923076921</v>
          </cell>
          <cell r="CO77">
            <v>0</v>
          </cell>
          <cell r="CP77">
            <v>0</v>
          </cell>
          <cell r="CQ77">
            <v>4.7048156665914735</v>
          </cell>
          <cell r="CR77">
            <v>20</v>
          </cell>
          <cell r="CS77">
            <v>1</v>
          </cell>
          <cell r="CT77">
            <v>0</v>
          </cell>
          <cell r="CU77">
            <v>0</v>
          </cell>
          <cell r="CV77">
            <v>24</v>
          </cell>
          <cell r="CW77">
            <v>24</v>
          </cell>
          <cell r="CX77" t="str">
            <v/>
          </cell>
          <cell r="CY77">
            <v>2</v>
          </cell>
          <cell r="CZ77">
            <v>1.8</v>
          </cell>
          <cell r="DA77">
            <v>1.5</v>
          </cell>
          <cell r="DB77">
            <v>300</v>
          </cell>
          <cell r="DC77">
            <v>141</v>
          </cell>
          <cell r="DD77">
            <v>78</v>
          </cell>
          <cell r="DE77">
            <v>23</v>
          </cell>
          <cell r="DF77">
            <v>35</v>
          </cell>
          <cell r="DG77">
            <v>6</v>
          </cell>
          <cell r="DH77">
            <v>3</v>
          </cell>
          <cell r="DI77">
            <v>15</v>
          </cell>
        </row>
        <row r="78">
          <cell r="A78" t="str">
            <v>RS 322</v>
          </cell>
          <cell r="B78">
            <v>144</v>
          </cell>
          <cell r="C78" t="str">
            <v>S</v>
          </cell>
          <cell r="D78" t="str">
            <v>T</v>
          </cell>
          <cell r="E78" t="str">
            <v>Mangochi - Chingo</v>
          </cell>
          <cell r="F78" t="str">
            <v>M03</v>
          </cell>
          <cell r="G78">
            <v>14</v>
          </cell>
          <cell r="H78">
            <v>6</v>
          </cell>
          <cell r="I78" t="str">
            <v>R</v>
          </cell>
          <cell r="J78" t="str">
            <v>MANGOCHI</v>
          </cell>
          <cell r="K78">
            <v>8</v>
          </cell>
          <cell r="L78">
            <v>0</v>
          </cell>
          <cell r="W78">
            <v>81</v>
          </cell>
          <cell r="X78" t="str">
            <v>ST</v>
          </cell>
          <cell r="Y78">
            <v>150</v>
          </cell>
          <cell r="Z78" t="str">
            <v>SB</v>
          </cell>
          <cell r="AA78">
            <v>150</v>
          </cell>
          <cell r="AB78" t="str">
            <v>GR</v>
          </cell>
          <cell r="AC78">
            <v>6</v>
          </cell>
          <cell r="AD78" t="str">
            <v>VR</v>
          </cell>
          <cell r="AE78">
            <v>0</v>
          </cell>
          <cell r="AF78">
            <v>0</v>
          </cell>
          <cell r="AG78">
            <v>0</v>
          </cell>
          <cell r="AH78">
            <v>0</v>
          </cell>
          <cell r="AI78">
            <v>0</v>
          </cell>
          <cell r="AJ78">
            <v>0</v>
          </cell>
          <cell r="AK78">
            <v>0</v>
          </cell>
          <cell r="AL78">
            <v>0</v>
          </cell>
          <cell r="AM78">
            <v>1</v>
          </cell>
          <cell r="AN78" t="str">
            <v>never resealed</v>
          </cell>
          <cell r="BO78" t="str">
            <v>RS 322</v>
          </cell>
          <cell r="BP78">
            <v>6</v>
          </cell>
          <cell r="BQ78">
            <v>6</v>
          </cell>
          <cell r="BR78" t="str">
            <v>R</v>
          </cell>
          <cell r="BS78" t="str">
            <v>C</v>
          </cell>
          <cell r="BT78">
            <v>30</v>
          </cell>
          <cell r="BU78" t="str">
            <v>ST</v>
          </cell>
          <cell r="BV78" t="str">
            <v/>
          </cell>
          <cell r="BW78">
            <v>1</v>
          </cell>
          <cell r="BX78">
            <v>10</v>
          </cell>
          <cell r="BY78" t="str">
            <v/>
          </cell>
          <cell r="BZ78">
            <v>1</v>
          </cell>
          <cell r="CA78">
            <v>6</v>
          </cell>
          <cell r="CB78">
            <v>1.508</v>
          </cell>
          <cell r="CC78">
            <v>8</v>
          </cell>
          <cell r="CD78">
            <v>95</v>
          </cell>
          <cell r="CE78">
            <v>80</v>
          </cell>
          <cell r="CF78">
            <v>65</v>
          </cell>
          <cell r="CG78">
            <v>30</v>
          </cell>
          <cell r="CH78">
            <v>15</v>
          </cell>
          <cell r="CI78">
            <v>8</v>
          </cell>
          <cell r="CJ78">
            <v>2.6666666666666668E-2</v>
          </cell>
          <cell r="CK78">
            <v>10</v>
          </cell>
          <cell r="CL78">
            <v>65</v>
          </cell>
          <cell r="CM78">
            <v>0.5400717948717948</v>
          </cell>
          <cell r="CN78">
            <v>0.5400717948717948</v>
          </cell>
          <cell r="CO78">
            <v>0</v>
          </cell>
          <cell r="CP78">
            <v>0</v>
          </cell>
          <cell r="CQ78">
            <v>8.5400717948717944</v>
          </cell>
          <cell r="CR78">
            <v>20</v>
          </cell>
          <cell r="CS78">
            <v>1</v>
          </cell>
          <cell r="CT78">
            <v>0</v>
          </cell>
          <cell r="CU78">
            <v>0</v>
          </cell>
          <cell r="CV78">
            <v>17</v>
          </cell>
          <cell r="CW78">
            <v>17</v>
          </cell>
          <cell r="CX78" t="str">
            <v/>
          </cell>
          <cell r="CY78">
            <v>2</v>
          </cell>
          <cell r="CZ78">
            <v>2</v>
          </cell>
          <cell r="DA78">
            <v>1.5</v>
          </cell>
          <cell r="DB78">
            <v>250</v>
          </cell>
          <cell r="DC78">
            <v>118</v>
          </cell>
          <cell r="DD78">
            <v>65</v>
          </cell>
          <cell r="DE78">
            <v>19</v>
          </cell>
          <cell r="DF78">
            <v>29</v>
          </cell>
          <cell r="DG78">
            <v>5</v>
          </cell>
          <cell r="DH78">
            <v>3</v>
          </cell>
          <cell r="DI78">
            <v>13</v>
          </cell>
        </row>
        <row r="79">
          <cell r="A79" t="str">
            <v>RS 324</v>
          </cell>
          <cell r="B79">
            <v>146</v>
          </cell>
          <cell r="C79" t="str">
            <v>S</v>
          </cell>
          <cell r="D79" t="str">
            <v>T</v>
          </cell>
          <cell r="E79" t="str">
            <v>Chingo - Mbalula</v>
          </cell>
          <cell r="F79" t="str">
            <v>M03</v>
          </cell>
          <cell r="G79">
            <v>15</v>
          </cell>
          <cell r="H79">
            <v>6</v>
          </cell>
          <cell r="I79" t="str">
            <v>R</v>
          </cell>
          <cell r="J79" t="str">
            <v>MANGOCHI</v>
          </cell>
          <cell r="K79">
            <v>7</v>
          </cell>
          <cell r="L79">
            <v>0</v>
          </cell>
          <cell r="W79">
            <v>81</v>
          </cell>
          <cell r="X79" t="str">
            <v>ST</v>
          </cell>
          <cell r="Y79">
            <v>150</v>
          </cell>
          <cell r="Z79" t="str">
            <v>SB</v>
          </cell>
          <cell r="AA79">
            <v>150</v>
          </cell>
          <cell r="AB79" t="str">
            <v>GR</v>
          </cell>
          <cell r="AC79">
            <v>6</v>
          </cell>
          <cell r="AD79" t="str">
            <v>VR</v>
          </cell>
          <cell r="AE79">
            <v>0</v>
          </cell>
          <cell r="AF79">
            <v>0</v>
          </cell>
          <cell r="AG79">
            <v>0</v>
          </cell>
          <cell r="AH79">
            <v>0</v>
          </cell>
          <cell r="AI79">
            <v>0</v>
          </cell>
          <cell r="AJ79">
            <v>0</v>
          </cell>
          <cell r="AK79">
            <v>0</v>
          </cell>
          <cell r="AL79">
            <v>0</v>
          </cell>
          <cell r="AM79">
            <v>1</v>
          </cell>
          <cell r="AN79" t="str">
            <v>never resealed</v>
          </cell>
          <cell r="BO79" t="str">
            <v>RS 324</v>
          </cell>
          <cell r="BP79">
            <v>6</v>
          </cell>
          <cell r="BQ79">
            <v>6</v>
          </cell>
          <cell r="BR79" t="str">
            <v>R</v>
          </cell>
          <cell r="BS79" t="str">
            <v>C</v>
          </cell>
          <cell r="BT79">
            <v>0</v>
          </cell>
          <cell r="BU79" t="str">
            <v>ST</v>
          </cell>
          <cell r="BV79" t="str">
            <v/>
          </cell>
          <cell r="BW79">
            <v>1</v>
          </cell>
          <cell r="BX79">
            <v>10</v>
          </cell>
          <cell r="BY79" t="str">
            <v/>
          </cell>
          <cell r="BZ79">
            <v>1</v>
          </cell>
          <cell r="CA79">
            <v>6</v>
          </cell>
          <cell r="CB79">
            <v>1.508</v>
          </cell>
          <cell r="CC79">
            <v>8</v>
          </cell>
          <cell r="CD79">
            <v>85</v>
          </cell>
          <cell r="CE79">
            <v>60</v>
          </cell>
          <cell r="CF79">
            <v>45</v>
          </cell>
          <cell r="CG79">
            <v>40</v>
          </cell>
          <cell r="CH79">
            <v>15</v>
          </cell>
          <cell r="CI79">
            <v>10</v>
          </cell>
          <cell r="CJ79">
            <v>3.3333333333333333E-2</v>
          </cell>
          <cell r="CK79">
            <v>10</v>
          </cell>
          <cell r="CL79">
            <v>45</v>
          </cell>
          <cell r="CM79">
            <v>0.41028205128205131</v>
          </cell>
          <cell r="CN79">
            <v>0.41028205128205131</v>
          </cell>
          <cell r="CO79">
            <v>0</v>
          </cell>
          <cell r="CP79">
            <v>0</v>
          </cell>
          <cell r="CQ79">
            <v>8.4102820512820511</v>
          </cell>
          <cell r="CR79">
            <v>20</v>
          </cell>
          <cell r="CS79">
            <v>1</v>
          </cell>
          <cell r="CT79">
            <v>0</v>
          </cell>
          <cell r="CU79">
            <v>0</v>
          </cell>
          <cell r="CV79">
            <v>17</v>
          </cell>
          <cell r="CW79">
            <v>17</v>
          </cell>
          <cell r="CX79" t="str">
            <v/>
          </cell>
          <cell r="CY79">
            <v>2</v>
          </cell>
          <cell r="CZ79">
            <v>2</v>
          </cell>
          <cell r="DA79">
            <v>1.5</v>
          </cell>
          <cell r="DB79">
            <v>250</v>
          </cell>
          <cell r="DC79">
            <v>118</v>
          </cell>
          <cell r="DD79">
            <v>65</v>
          </cell>
          <cell r="DE79">
            <v>19</v>
          </cell>
          <cell r="DF79">
            <v>29</v>
          </cell>
          <cell r="DG79">
            <v>5</v>
          </cell>
          <cell r="DH79">
            <v>3</v>
          </cell>
          <cell r="DI79">
            <v>13</v>
          </cell>
        </row>
        <row r="80">
          <cell r="A80" t="str">
            <v>RS 326</v>
          </cell>
          <cell r="B80">
            <v>148</v>
          </cell>
          <cell r="C80" t="str">
            <v>S</v>
          </cell>
          <cell r="D80" t="str">
            <v>T</v>
          </cell>
          <cell r="E80" t="str">
            <v>Chowe - Matola</v>
          </cell>
          <cell r="F80" t="str">
            <v>M03</v>
          </cell>
          <cell r="G80">
            <v>17</v>
          </cell>
          <cell r="H80">
            <v>4.7</v>
          </cell>
          <cell r="I80" t="str">
            <v>R</v>
          </cell>
          <cell r="J80" t="str">
            <v>MANGOCHI</v>
          </cell>
          <cell r="K80">
            <v>7</v>
          </cell>
          <cell r="L80">
            <v>0</v>
          </cell>
          <cell r="W80">
            <v>81</v>
          </cell>
          <cell r="X80" t="str">
            <v>ST</v>
          </cell>
          <cell r="Y80">
            <v>150</v>
          </cell>
          <cell r="Z80" t="str">
            <v>SB</v>
          </cell>
          <cell r="AA80">
            <v>150</v>
          </cell>
          <cell r="AB80" t="str">
            <v>GR</v>
          </cell>
          <cell r="AC80">
            <v>6</v>
          </cell>
          <cell r="AD80" t="str">
            <v>VR</v>
          </cell>
          <cell r="AE80">
            <v>0</v>
          </cell>
          <cell r="AF80">
            <v>0</v>
          </cell>
          <cell r="AG80">
            <v>0</v>
          </cell>
          <cell r="AH80">
            <v>0</v>
          </cell>
          <cell r="AI80">
            <v>0</v>
          </cell>
          <cell r="AJ80">
            <v>0</v>
          </cell>
          <cell r="AK80">
            <v>0</v>
          </cell>
          <cell r="AL80">
            <v>0</v>
          </cell>
          <cell r="AM80">
            <v>1</v>
          </cell>
          <cell r="AN80" t="str">
            <v>never resealed</v>
          </cell>
          <cell r="BO80" t="str">
            <v>RS 326</v>
          </cell>
          <cell r="BP80">
            <v>4.7</v>
          </cell>
          <cell r="BQ80">
            <v>6</v>
          </cell>
          <cell r="BR80" t="str">
            <v>R</v>
          </cell>
          <cell r="BS80" t="str">
            <v>C</v>
          </cell>
          <cell r="BT80">
            <v>0</v>
          </cell>
          <cell r="BU80" t="str">
            <v>ST</v>
          </cell>
          <cell r="BV80" t="str">
            <v/>
          </cell>
          <cell r="BW80">
            <v>1</v>
          </cell>
          <cell r="BX80">
            <v>10</v>
          </cell>
          <cell r="BY80" t="str">
            <v/>
          </cell>
          <cell r="BZ80">
            <v>1</v>
          </cell>
          <cell r="CA80">
            <v>6</v>
          </cell>
          <cell r="CB80">
            <v>1.508</v>
          </cell>
          <cell r="CC80">
            <v>8</v>
          </cell>
          <cell r="CD80">
            <v>90</v>
          </cell>
          <cell r="CE80">
            <v>75</v>
          </cell>
          <cell r="CF80">
            <v>60</v>
          </cell>
          <cell r="CG80">
            <v>30</v>
          </cell>
          <cell r="CH80">
            <v>15</v>
          </cell>
          <cell r="CI80">
            <v>5</v>
          </cell>
          <cell r="CJ80">
            <v>1.6666666666666666E-2</v>
          </cell>
          <cell r="CK80">
            <v>10</v>
          </cell>
          <cell r="CL80">
            <v>60</v>
          </cell>
          <cell r="CM80">
            <v>0.50321794871794867</v>
          </cell>
          <cell r="CN80">
            <v>0.50321794871794867</v>
          </cell>
          <cell r="CO80">
            <v>0</v>
          </cell>
          <cell r="CP80">
            <v>0</v>
          </cell>
          <cell r="CQ80">
            <v>8.503217948717948</v>
          </cell>
          <cell r="CR80">
            <v>20</v>
          </cell>
          <cell r="CS80">
            <v>1</v>
          </cell>
          <cell r="CT80">
            <v>0</v>
          </cell>
          <cell r="CU80">
            <v>0</v>
          </cell>
          <cell r="CV80">
            <v>17</v>
          </cell>
          <cell r="CW80">
            <v>17</v>
          </cell>
          <cell r="CX80" t="str">
            <v/>
          </cell>
          <cell r="CY80">
            <v>2</v>
          </cell>
          <cell r="CZ80">
            <v>2</v>
          </cell>
          <cell r="DA80">
            <v>1.5</v>
          </cell>
          <cell r="DB80">
            <v>120</v>
          </cell>
          <cell r="DC80">
            <v>57</v>
          </cell>
          <cell r="DD80">
            <v>32</v>
          </cell>
          <cell r="DE80">
            <v>9</v>
          </cell>
          <cell r="DF80">
            <v>14</v>
          </cell>
          <cell r="DG80">
            <v>3</v>
          </cell>
          <cell r="DH80">
            <v>2</v>
          </cell>
          <cell r="DI80">
            <v>6</v>
          </cell>
        </row>
        <row r="81">
          <cell r="A81" t="str">
            <v>RS 107</v>
          </cell>
          <cell r="B81">
            <v>107</v>
          </cell>
          <cell r="C81" t="str">
            <v>S</v>
          </cell>
          <cell r="D81" t="str">
            <v>T</v>
          </cell>
          <cell r="E81" t="str">
            <v>Limbe - Gogomwa</v>
          </cell>
          <cell r="F81" t="str">
            <v>M04</v>
          </cell>
          <cell r="G81">
            <v>1</v>
          </cell>
          <cell r="H81">
            <v>5.6</v>
          </cell>
          <cell r="I81" t="str">
            <v>R</v>
          </cell>
          <cell r="J81" t="str">
            <v>BLANTYRE</v>
          </cell>
          <cell r="K81">
            <v>9</v>
          </cell>
          <cell r="L81" t="str">
            <v>Changed designation from M2 to M4</v>
          </cell>
          <cell r="W81">
            <v>58</v>
          </cell>
          <cell r="X81" t="str">
            <v>ST</v>
          </cell>
          <cell r="Y81">
            <v>400</v>
          </cell>
          <cell r="Z81" t="str">
            <v>SB</v>
          </cell>
          <cell r="AA81">
            <v>125</v>
          </cell>
          <cell r="AB81" t="str">
            <v>GR</v>
          </cell>
          <cell r="AC81">
            <v>19</v>
          </cell>
          <cell r="AD81" t="str">
            <v>VR</v>
          </cell>
          <cell r="AE81">
            <v>0</v>
          </cell>
          <cell r="AF81">
            <v>0</v>
          </cell>
          <cell r="AG81">
            <v>0</v>
          </cell>
          <cell r="AH81">
            <v>0</v>
          </cell>
          <cell r="AI81">
            <v>0</v>
          </cell>
          <cell r="AJ81">
            <v>0</v>
          </cell>
          <cell r="AK81">
            <v>0</v>
          </cell>
          <cell r="AL81">
            <v>0</v>
          </cell>
          <cell r="AM81">
            <v>1</v>
          </cell>
          <cell r="AN81" t="str">
            <v>bitumen removed 4km</v>
          </cell>
          <cell r="BO81" t="str">
            <v>RS 107</v>
          </cell>
          <cell r="BP81">
            <v>5.6</v>
          </cell>
          <cell r="BQ81">
            <v>6</v>
          </cell>
          <cell r="BR81" t="str">
            <v>R</v>
          </cell>
          <cell r="BS81" t="str">
            <v>C</v>
          </cell>
          <cell r="BT81">
            <v>70</v>
          </cell>
          <cell r="BU81" t="str">
            <v>ST</v>
          </cell>
          <cell r="BV81" t="str">
            <v/>
          </cell>
          <cell r="BW81">
            <v>1</v>
          </cell>
          <cell r="BX81">
            <v>10</v>
          </cell>
          <cell r="BY81" t="str">
            <v/>
          </cell>
          <cell r="BZ81">
            <v>1</v>
          </cell>
          <cell r="CA81">
            <v>19</v>
          </cell>
          <cell r="CB81">
            <v>1.258</v>
          </cell>
          <cell r="CC81">
            <v>7.976293094129149</v>
          </cell>
          <cell r="CD81">
            <v>95</v>
          </cell>
          <cell r="CE81">
            <v>80</v>
          </cell>
          <cell r="CF81">
            <v>65</v>
          </cell>
          <cell r="CG81">
            <v>30</v>
          </cell>
          <cell r="CH81">
            <v>15</v>
          </cell>
          <cell r="CI81">
            <v>6</v>
          </cell>
          <cell r="CJ81">
            <v>2.0000000000000004E-2</v>
          </cell>
          <cell r="CK81">
            <v>10</v>
          </cell>
          <cell r="CL81">
            <v>65</v>
          </cell>
          <cell r="CM81">
            <v>0.53755384615384616</v>
          </cell>
          <cell r="CN81">
            <v>0.53755384615384616</v>
          </cell>
          <cell r="CO81">
            <v>0</v>
          </cell>
          <cell r="CP81">
            <v>0</v>
          </cell>
          <cell r="CQ81">
            <v>8.5138469402829955</v>
          </cell>
          <cell r="CR81">
            <v>20</v>
          </cell>
          <cell r="CS81">
            <v>1</v>
          </cell>
          <cell r="CT81">
            <v>0</v>
          </cell>
          <cell r="CU81">
            <v>0</v>
          </cell>
          <cell r="CV81">
            <v>40</v>
          </cell>
          <cell r="CW81">
            <v>40</v>
          </cell>
          <cell r="CX81" t="str">
            <v/>
          </cell>
          <cell r="CY81">
            <v>2</v>
          </cell>
          <cell r="CZ81">
            <v>2</v>
          </cell>
          <cell r="DA81">
            <v>1.5</v>
          </cell>
          <cell r="DB81">
            <v>900</v>
          </cell>
          <cell r="DC81">
            <v>423</v>
          </cell>
          <cell r="DD81">
            <v>234</v>
          </cell>
          <cell r="DE81">
            <v>68</v>
          </cell>
          <cell r="DF81">
            <v>104</v>
          </cell>
          <cell r="DG81">
            <v>18</v>
          </cell>
          <cell r="DH81">
            <v>9</v>
          </cell>
          <cell r="DI81">
            <v>45</v>
          </cell>
        </row>
        <row r="82">
          <cell r="A82" t="str">
            <v>RS 331</v>
          </cell>
          <cell r="B82">
            <v>153</v>
          </cell>
          <cell r="C82" t="str">
            <v>S</v>
          </cell>
          <cell r="D82" t="str">
            <v>T</v>
          </cell>
          <cell r="E82" t="str">
            <v>Gogomwa - Mikolongwe</v>
          </cell>
          <cell r="F82" t="str">
            <v>M04</v>
          </cell>
          <cell r="G82">
            <v>2</v>
          </cell>
          <cell r="H82">
            <v>11.9</v>
          </cell>
          <cell r="I82" t="str">
            <v>H</v>
          </cell>
          <cell r="J82" t="str">
            <v>CHIRADZULU</v>
          </cell>
          <cell r="K82">
            <v>9</v>
          </cell>
          <cell r="L82">
            <v>0</v>
          </cell>
          <cell r="W82">
            <v>58</v>
          </cell>
          <cell r="X82" t="str">
            <v>ST</v>
          </cell>
          <cell r="Y82">
            <v>400</v>
          </cell>
          <cell r="Z82" t="str">
            <v>SB</v>
          </cell>
          <cell r="AA82">
            <v>125</v>
          </cell>
          <cell r="AB82" t="str">
            <v>GR</v>
          </cell>
          <cell r="AC82">
            <v>19</v>
          </cell>
          <cell r="AD82" t="str">
            <v>VR</v>
          </cell>
          <cell r="AE82">
            <v>0</v>
          </cell>
          <cell r="AF82">
            <v>0</v>
          </cell>
          <cell r="AG82">
            <v>0</v>
          </cell>
          <cell r="AH82">
            <v>0</v>
          </cell>
          <cell r="AI82">
            <v>0</v>
          </cell>
          <cell r="AJ82">
            <v>0</v>
          </cell>
          <cell r="AK82">
            <v>0</v>
          </cell>
          <cell r="AL82">
            <v>0</v>
          </cell>
          <cell r="AM82">
            <v>1</v>
          </cell>
          <cell r="AN82" t="str">
            <v>never resealed</v>
          </cell>
          <cell r="BO82" t="str">
            <v>RS 331</v>
          </cell>
          <cell r="BP82">
            <v>11.9</v>
          </cell>
          <cell r="BQ82" t="str">
            <v>n.a.</v>
          </cell>
          <cell r="BR82" t="str">
            <v>H</v>
          </cell>
          <cell r="BS82">
            <v>0</v>
          </cell>
          <cell r="BT82">
            <v>100</v>
          </cell>
          <cell r="BU82" t="str">
            <v>ST</v>
          </cell>
          <cell r="BV82" t="str">
            <v/>
          </cell>
          <cell r="BW82">
            <v>1</v>
          </cell>
          <cell r="BX82">
            <v>10</v>
          </cell>
          <cell r="BY82" t="str">
            <v/>
          </cell>
          <cell r="BZ82">
            <v>1</v>
          </cell>
          <cell r="CA82">
            <v>0</v>
          </cell>
          <cell r="CB82">
            <v>0</v>
          </cell>
          <cell r="CC82" t="str">
            <v>bitumen surface removed</v>
          </cell>
          <cell r="CD82">
            <v>0</v>
          </cell>
          <cell r="CE82">
            <v>0</v>
          </cell>
          <cell r="CF82">
            <v>0</v>
          </cell>
          <cell r="CG82">
            <v>0</v>
          </cell>
          <cell r="CH82">
            <v>0</v>
          </cell>
          <cell r="CI82">
            <v>0</v>
          </cell>
          <cell r="CJ82">
            <v>0</v>
          </cell>
          <cell r="CK82">
            <v>0</v>
          </cell>
          <cell r="CL82">
            <v>0</v>
          </cell>
          <cell r="CM82">
            <v>0</v>
          </cell>
          <cell r="CN82">
            <v>0</v>
          </cell>
          <cell r="CO82">
            <v>0</v>
          </cell>
          <cell r="CP82">
            <v>0</v>
          </cell>
          <cell r="CQ82">
            <v>0</v>
          </cell>
          <cell r="CR82">
            <v>0</v>
          </cell>
          <cell r="CS82">
            <v>0</v>
          </cell>
          <cell r="CT82">
            <v>0</v>
          </cell>
          <cell r="CU82">
            <v>0</v>
          </cell>
          <cell r="CV82">
            <v>0</v>
          </cell>
          <cell r="CW82">
            <v>0</v>
          </cell>
          <cell r="CX82">
            <v>0</v>
          </cell>
          <cell r="CY82" t="str">
            <v>n.a.</v>
          </cell>
          <cell r="CZ82" t="str">
            <v>n.a.</v>
          </cell>
          <cell r="DA82">
            <v>1.5</v>
          </cell>
          <cell r="DB82">
            <v>880</v>
          </cell>
          <cell r="DC82">
            <v>414</v>
          </cell>
          <cell r="DD82">
            <v>229</v>
          </cell>
          <cell r="DE82">
            <v>66</v>
          </cell>
          <cell r="DF82">
            <v>102</v>
          </cell>
          <cell r="DG82">
            <v>18</v>
          </cell>
          <cell r="DH82">
            <v>9</v>
          </cell>
          <cell r="DI82">
            <v>44</v>
          </cell>
        </row>
        <row r="83">
          <cell r="A83" t="str">
            <v>RS 005</v>
          </cell>
          <cell r="B83" t="str">
            <v>5</v>
          </cell>
          <cell r="C83" t="str">
            <v>N</v>
          </cell>
          <cell r="D83" t="str">
            <v>T</v>
          </cell>
          <cell r="E83" t="str">
            <v>Mzuzu - Nkhata Bay t/off (Kalwe)</v>
          </cell>
          <cell r="F83" t="str">
            <v>M05</v>
          </cell>
          <cell r="G83">
            <v>1</v>
          </cell>
          <cell r="H83">
            <v>45</v>
          </cell>
          <cell r="I83" t="str">
            <v>F</v>
          </cell>
          <cell r="J83" t="str">
            <v>MZIMBA &amp; NKHAT BAY</v>
          </cell>
          <cell r="K83">
            <v>3</v>
          </cell>
          <cell r="L83">
            <v>0</v>
          </cell>
          <cell r="W83">
            <v>75</v>
          </cell>
          <cell r="X83" t="str">
            <v>ST</v>
          </cell>
          <cell r="Y83">
            <v>150</v>
          </cell>
          <cell r="Z83" t="str">
            <v>SG</v>
          </cell>
          <cell r="AA83">
            <v>100</v>
          </cell>
          <cell r="AB83" t="str">
            <v>GR</v>
          </cell>
          <cell r="AC83">
            <v>7</v>
          </cell>
          <cell r="AD83" t="str">
            <v>VR</v>
          </cell>
          <cell r="AE83">
            <v>0</v>
          </cell>
          <cell r="AF83">
            <v>0</v>
          </cell>
          <cell r="AG83">
            <v>0</v>
          </cell>
          <cell r="AH83">
            <v>0</v>
          </cell>
          <cell r="AI83">
            <v>0</v>
          </cell>
          <cell r="AJ83">
            <v>0</v>
          </cell>
          <cell r="AK83">
            <v>0</v>
          </cell>
          <cell r="AL83">
            <v>0</v>
          </cell>
          <cell r="AM83">
            <v>1</v>
          </cell>
          <cell r="AN83" t="str">
            <v>never resealed</v>
          </cell>
          <cell r="BO83" t="str">
            <v>RS 005</v>
          </cell>
          <cell r="BP83">
            <v>45</v>
          </cell>
          <cell r="BQ83">
            <v>6</v>
          </cell>
          <cell r="BR83" t="str">
            <v>F</v>
          </cell>
          <cell r="BS83" t="str">
            <v>C</v>
          </cell>
          <cell r="BT83">
            <v>0</v>
          </cell>
          <cell r="BU83" t="str">
            <v>ST</v>
          </cell>
          <cell r="BV83" t="str">
            <v/>
          </cell>
          <cell r="BW83">
            <v>1</v>
          </cell>
          <cell r="BX83">
            <v>10</v>
          </cell>
          <cell r="BY83" t="str">
            <v/>
          </cell>
          <cell r="BZ83">
            <v>2</v>
          </cell>
          <cell r="CA83">
            <v>7</v>
          </cell>
          <cell r="CB83">
            <v>1.36</v>
          </cell>
          <cell r="CC83">
            <v>6.6040586284683052</v>
          </cell>
          <cell r="CD83">
            <v>36</v>
          </cell>
          <cell r="CE83">
            <v>23</v>
          </cell>
          <cell r="CF83">
            <v>8</v>
          </cell>
          <cell r="CG83">
            <v>28</v>
          </cell>
          <cell r="CH83">
            <v>15</v>
          </cell>
          <cell r="CI83">
            <v>8.6999999999999993</v>
          </cell>
          <cell r="CJ83">
            <v>2.9000000000000001E-2</v>
          </cell>
          <cell r="CK83">
            <v>8.0289999999999999</v>
          </cell>
          <cell r="CL83">
            <v>8</v>
          </cell>
          <cell r="CM83">
            <v>0.14416615384615386</v>
          </cell>
          <cell r="CN83">
            <v>0.14416615384615386</v>
          </cell>
          <cell r="CO83">
            <v>0</v>
          </cell>
          <cell r="CP83">
            <v>0</v>
          </cell>
          <cell r="CQ83">
            <v>6.748224782314459</v>
          </cell>
          <cell r="CR83">
            <v>0</v>
          </cell>
          <cell r="CS83">
            <v>1</v>
          </cell>
          <cell r="CT83">
            <v>0</v>
          </cell>
          <cell r="CU83">
            <v>0</v>
          </cell>
          <cell r="CV83">
            <v>23</v>
          </cell>
          <cell r="CW83">
            <v>23</v>
          </cell>
          <cell r="CX83" t="str">
            <v/>
          </cell>
          <cell r="CY83">
            <v>2</v>
          </cell>
          <cell r="CZ83">
            <v>2</v>
          </cell>
          <cell r="DA83">
            <v>2</v>
          </cell>
          <cell r="DB83">
            <v>400</v>
          </cell>
          <cell r="DC83">
            <v>188</v>
          </cell>
          <cell r="DD83">
            <v>104</v>
          </cell>
          <cell r="DE83">
            <v>30</v>
          </cell>
          <cell r="DF83">
            <v>46</v>
          </cell>
          <cell r="DG83">
            <v>8</v>
          </cell>
          <cell r="DH83">
            <v>4</v>
          </cell>
          <cell r="DI83">
            <v>20</v>
          </cell>
        </row>
        <row r="84">
          <cell r="A84" t="str">
            <v>RS 007</v>
          </cell>
          <cell r="B84" t="str">
            <v>7</v>
          </cell>
          <cell r="C84" t="str">
            <v>N</v>
          </cell>
          <cell r="D84" t="str">
            <v>T</v>
          </cell>
          <cell r="E84" t="str">
            <v>Nkhata Bay t/off (Kalwe) - Dwambazi River</v>
          </cell>
          <cell r="F84" t="str">
            <v>M05</v>
          </cell>
          <cell r="G84">
            <v>2</v>
          </cell>
          <cell r="H84">
            <v>82</v>
          </cell>
          <cell r="I84" t="str">
            <v>R</v>
          </cell>
          <cell r="J84" t="str">
            <v>NKHATA BAY</v>
          </cell>
          <cell r="K84" t="str">
            <v>3,4</v>
          </cell>
          <cell r="L84">
            <v>0</v>
          </cell>
          <cell r="W84">
            <v>94</v>
          </cell>
          <cell r="X84" t="str">
            <v>DS</v>
          </cell>
          <cell r="Y84">
            <v>150</v>
          </cell>
          <cell r="Z84" t="str">
            <v>SB</v>
          </cell>
          <cell r="AA84">
            <v>225</v>
          </cell>
          <cell r="AB84" t="str">
            <v>GR</v>
          </cell>
          <cell r="AC84">
            <v>22</v>
          </cell>
          <cell r="AD84" t="str">
            <v>VR</v>
          </cell>
          <cell r="AE84">
            <v>0</v>
          </cell>
          <cell r="AF84">
            <v>0</v>
          </cell>
          <cell r="AG84">
            <v>0</v>
          </cell>
          <cell r="AH84">
            <v>0</v>
          </cell>
          <cell r="AI84">
            <v>0</v>
          </cell>
          <cell r="AJ84">
            <v>0</v>
          </cell>
          <cell r="AK84">
            <v>0</v>
          </cell>
          <cell r="AL84">
            <v>0</v>
          </cell>
          <cell r="AM84">
            <v>1</v>
          </cell>
          <cell r="AN84" t="str">
            <v>never resealed</v>
          </cell>
          <cell r="BO84" t="str">
            <v>RS 007</v>
          </cell>
          <cell r="BP84">
            <v>82</v>
          </cell>
          <cell r="BQ84">
            <v>6</v>
          </cell>
          <cell r="BR84" t="str">
            <v>R</v>
          </cell>
          <cell r="BS84" t="str">
            <v>C</v>
          </cell>
          <cell r="BT84">
            <v>0</v>
          </cell>
          <cell r="BU84" t="str">
            <v>DS</v>
          </cell>
          <cell r="BV84" t="str">
            <v/>
          </cell>
          <cell r="BW84">
            <v>1</v>
          </cell>
          <cell r="BX84">
            <v>15</v>
          </cell>
          <cell r="BY84" t="str">
            <v/>
          </cell>
          <cell r="BZ84">
            <v>1</v>
          </cell>
          <cell r="CA84">
            <v>22</v>
          </cell>
          <cell r="CB84">
            <v>2.427</v>
          </cell>
          <cell r="CC84">
            <v>3.7143049448882604</v>
          </cell>
          <cell r="CD84">
            <v>0</v>
          </cell>
          <cell r="CE84">
            <v>0</v>
          </cell>
          <cell r="CF84">
            <v>0</v>
          </cell>
          <cell r="CG84">
            <v>0</v>
          </cell>
          <cell r="CH84">
            <v>0</v>
          </cell>
          <cell r="CI84">
            <v>1.9</v>
          </cell>
          <cell r="CJ84">
            <v>6.3333333333333332E-3</v>
          </cell>
          <cell r="CK84">
            <v>6.3333333333333332E-3</v>
          </cell>
          <cell r="CL84">
            <v>0</v>
          </cell>
          <cell r="CM84">
            <v>2.4553846153846158E-3</v>
          </cell>
          <cell r="CN84">
            <v>2.4553846153846158E-3</v>
          </cell>
          <cell r="CO84">
            <v>0</v>
          </cell>
          <cell r="CP84">
            <v>0</v>
          </cell>
          <cell r="CQ84">
            <v>3.7167603295036451</v>
          </cell>
          <cell r="CR84">
            <v>0</v>
          </cell>
          <cell r="CS84">
            <v>1</v>
          </cell>
          <cell r="CT84">
            <v>0</v>
          </cell>
          <cell r="CU84">
            <v>0</v>
          </cell>
          <cell r="CV84">
            <v>4</v>
          </cell>
          <cell r="CW84">
            <v>4</v>
          </cell>
          <cell r="CX84" t="str">
            <v/>
          </cell>
          <cell r="CY84">
            <v>1.8</v>
          </cell>
          <cell r="CZ84">
            <v>1.1000000000000001</v>
          </cell>
          <cell r="DA84">
            <v>1.1000000000000001</v>
          </cell>
          <cell r="DB84">
            <v>300</v>
          </cell>
          <cell r="DC84">
            <v>141</v>
          </cell>
          <cell r="DD84">
            <v>78</v>
          </cell>
          <cell r="DE84">
            <v>23</v>
          </cell>
          <cell r="DF84">
            <v>35</v>
          </cell>
          <cell r="DG84">
            <v>6</v>
          </cell>
          <cell r="DH84">
            <v>3</v>
          </cell>
          <cell r="DI84">
            <v>15</v>
          </cell>
        </row>
        <row r="85">
          <cell r="A85" t="str">
            <v>RS 047</v>
          </cell>
          <cell r="B85">
            <v>47</v>
          </cell>
          <cell r="C85" t="str">
            <v>C</v>
          </cell>
          <cell r="D85" t="str">
            <v>T</v>
          </cell>
          <cell r="E85" t="str">
            <v>Dwambazi River - Lawrence Kachulu</v>
          </cell>
          <cell r="F85" t="str">
            <v>M05</v>
          </cell>
          <cell r="G85">
            <v>3</v>
          </cell>
          <cell r="H85">
            <v>16.5</v>
          </cell>
          <cell r="I85" t="str">
            <v>F</v>
          </cell>
          <cell r="J85" t="str">
            <v>NKHATA BAY</v>
          </cell>
          <cell r="K85">
            <v>4</v>
          </cell>
          <cell r="L85">
            <v>0</v>
          </cell>
          <cell r="W85">
            <v>94</v>
          </cell>
          <cell r="X85" t="str">
            <v>DS</v>
          </cell>
          <cell r="Y85">
            <v>150</v>
          </cell>
          <cell r="Z85" t="str">
            <v>SB</v>
          </cell>
          <cell r="AA85">
            <v>225</v>
          </cell>
          <cell r="AB85" t="str">
            <v>GR</v>
          </cell>
          <cell r="AC85">
            <v>22</v>
          </cell>
          <cell r="AD85" t="str">
            <v>VR</v>
          </cell>
          <cell r="AE85">
            <v>0</v>
          </cell>
          <cell r="AF85">
            <v>0</v>
          </cell>
          <cell r="AG85">
            <v>0</v>
          </cell>
          <cell r="AH85">
            <v>0</v>
          </cell>
          <cell r="AI85">
            <v>0</v>
          </cell>
          <cell r="AJ85">
            <v>0</v>
          </cell>
          <cell r="AK85">
            <v>0</v>
          </cell>
          <cell r="AL85">
            <v>0</v>
          </cell>
          <cell r="AM85">
            <v>1</v>
          </cell>
          <cell r="AN85" t="str">
            <v>never resealed</v>
          </cell>
          <cell r="BO85" t="str">
            <v>RS 047</v>
          </cell>
          <cell r="BP85">
            <v>16.5</v>
          </cell>
          <cell r="BQ85">
            <v>6</v>
          </cell>
          <cell r="BR85" t="str">
            <v>F</v>
          </cell>
          <cell r="BS85" t="str">
            <v>C</v>
          </cell>
          <cell r="BT85">
            <v>0</v>
          </cell>
          <cell r="BU85" t="str">
            <v>DS</v>
          </cell>
          <cell r="BV85" t="str">
            <v/>
          </cell>
          <cell r="BW85">
            <v>1</v>
          </cell>
          <cell r="BX85">
            <v>15</v>
          </cell>
          <cell r="BY85" t="str">
            <v/>
          </cell>
          <cell r="BZ85">
            <v>1</v>
          </cell>
          <cell r="CA85">
            <v>22</v>
          </cell>
          <cell r="CB85">
            <v>2.427</v>
          </cell>
          <cell r="CC85">
            <v>3.5804019550342137</v>
          </cell>
          <cell r="CD85">
            <v>0</v>
          </cell>
          <cell r="CE85">
            <v>0</v>
          </cell>
          <cell r="CF85">
            <v>0</v>
          </cell>
          <cell r="CG85">
            <v>0</v>
          </cell>
          <cell r="CH85">
            <v>0</v>
          </cell>
          <cell r="CI85">
            <v>0</v>
          </cell>
          <cell r="CJ85">
            <v>0</v>
          </cell>
          <cell r="CK85">
            <v>0</v>
          </cell>
          <cell r="CL85">
            <v>0</v>
          </cell>
          <cell r="CM85">
            <v>0</v>
          </cell>
          <cell r="CN85">
            <v>0</v>
          </cell>
          <cell r="CO85">
            <v>0</v>
          </cell>
          <cell r="CP85">
            <v>0</v>
          </cell>
          <cell r="CQ85">
            <v>3.5804019550342137</v>
          </cell>
          <cell r="CR85">
            <v>0</v>
          </cell>
          <cell r="CS85">
            <v>1</v>
          </cell>
          <cell r="CT85">
            <v>0</v>
          </cell>
          <cell r="CU85">
            <v>0</v>
          </cell>
          <cell r="CV85">
            <v>4</v>
          </cell>
          <cell r="CW85">
            <v>4</v>
          </cell>
          <cell r="CX85" t="str">
            <v/>
          </cell>
          <cell r="CY85">
            <v>1</v>
          </cell>
          <cell r="CZ85">
            <v>1</v>
          </cell>
          <cell r="DA85">
            <v>1</v>
          </cell>
          <cell r="DB85">
            <v>300</v>
          </cell>
          <cell r="DC85">
            <v>141</v>
          </cell>
          <cell r="DD85">
            <v>78</v>
          </cell>
          <cell r="DE85">
            <v>23</v>
          </cell>
          <cell r="DF85">
            <v>35</v>
          </cell>
          <cell r="DG85">
            <v>6</v>
          </cell>
          <cell r="DH85">
            <v>3</v>
          </cell>
          <cell r="DI85">
            <v>15</v>
          </cell>
        </row>
        <row r="86">
          <cell r="A86" t="str">
            <v>RS 052</v>
          </cell>
          <cell r="B86">
            <v>52</v>
          </cell>
          <cell r="C86" t="str">
            <v>C</v>
          </cell>
          <cell r="D86" t="str">
            <v>T</v>
          </cell>
          <cell r="E86" t="str">
            <v>Lawrence Kachulu - Chamulala</v>
          </cell>
          <cell r="F86" t="str">
            <v>M05</v>
          </cell>
          <cell r="G86">
            <v>4</v>
          </cell>
          <cell r="H86">
            <v>12.7</v>
          </cell>
          <cell r="I86" t="str">
            <v>F</v>
          </cell>
          <cell r="J86" t="str">
            <v>NKHOTA KOTA</v>
          </cell>
          <cell r="K86">
            <v>4</v>
          </cell>
          <cell r="L86">
            <v>0</v>
          </cell>
          <cell r="W86">
            <v>94</v>
          </cell>
          <cell r="X86" t="str">
            <v>DS</v>
          </cell>
          <cell r="Y86">
            <v>150</v>
          </cell>
          <cell r="Z86" t="str">
            <v>SB</v>
          </cell>
          <cell r="AA86">
            <v>225</v>
          </cell>
          <cell r="AB86" t="str">
            <v>GR</v>
          </cell>
          <cell r="AC86">
            <v>22</v>
          </cell>
          <cell r="AD86" t="str">
            <v>VR</v>
          </cell>
          <cell r="AE86">
            <v>0</v>
          </cell>
          <cell r="AF86">
            <v>0</v>
          </cell>
          <cell r="AG86">
            <v>0</v>
          </cell>
          <cell r="AH86">
            <v>0</v>
          </cell>
          <cell r="AI86">
            <v>0</v>
          </cell>
          <cell r="AJ86">
            <v>0</v>
          </cell>
          <cell r="AK86">
            <v>0</v>
          </cell>
          <cell r="AL86">
            <v>0</v>
          </cell>
          <cell r="AM86">
            <v>1</v>
          </cell>
          <cell r="AN86" t="str">
            <v>never resealed</v>
          </cell>
          <cell r="BO86" t="str">
            <v>RS 052</v>
          </cell>
          <cell r="BP86">
            <v>12.7</v>
          </cell>
          <cell r="BQ86">
            <v>6</v>
          </cell>
          <cell r="BR86" t="str">
            <v>F</v>
          </cell>
          <cell r="BS86" t="str">
            <v>C</v>
          </cell>
          <cell r="BT86">
            <v>0</v>
          </cell>
          <cell r="BU86" t="str">
            <v>DS</v>
          </cell>
          <cell r="BV86" t="str">
            <v/>
          </cell>
          <cell r="BW86">
            <v>1</v>
          </cell>
          <cell r="BX86">
            <v>15</v>
          </cell>
          <cell r="BY86" t="str">
            <v/>
          </cell>
          <cell r="BZ86">
            <v>1</v>
          </cell>
          <cell r="CA86">
            <v>22</v>
          </cell>
          <cell r="CB86">
            <v>2.427</v>
          </cell>
          <cell r="CC86">
            <v>5.75</v>
          </cell>
          <cell r="CD86">
            <v>0</v>
          </cell>
          <cell r="CE86">
            <v>0</v>
          </cell>
          <cell r="CF86">
            <v>0</v>
          </cell>
          <cell r="CG86">
            <v>0</v>
          </cell>
          <cell r="CH86">
            <v>0</v>
          </cell>
          <cell r="CI86">
            <v>0.12</v>
          </cell>
          <cell r="CJ86">
            <v>3.9999999999999996E-4</v>
          </cell>
          <cell r="CK86">
            <v>3.9999999999999996E-4</v>
          </cell>
          <cell r="CL86">
            <v>0</v>
          </cell>
          <cell r="CM86">
            <v>1.5507692307692309E-4</v>
          </cell>
          <cell r="CN86">
            <v>1.5507692307692309E-4</v>
          </cell>
          <cell r="CO86">
            <v>0</v>
          </cell>
          <cell r="CP86">
            <v>0</v>
          </cell>
          <cell r="CQ86">
            <v>5.7501550769230771</v>
          </cell>
          <cell r="CR86">
            <v>0</v>
          </cell>
          <cell r="CS86">
            <v>1</v>
          </cell>
          <cell r="CT86">
            <v>0</v>
          </cell>
          <cell r="CU86">
            <v>0</v>
          </cell>
          <cell r="CV86">
            <v>4</v>
          </cell>
          <cell r="CW86">
            <v>4</v>
          </cell>
          <cell r="CX86" t="str">
            <v/>
          </cell>
          <cell r="CY86">
            <v>1</v>
          </cell>
          <cell r="CZ86">
            <v>1</v>
          </cell>
          <cell r="DA86">
            <v>1</v>
          </cell>
          <cell r="DB86">
            <v>300</v>
          </cell>
          <cell r="DC86">
            <v>141</v>
          </cell>
          <cell r="DD86">
            <v>78</v>
          </cell>
          <cell r="DE86">
            <v>23</v>
          </cell>
          <cell r="DF86">
            <v>35</v>
          </cell>
          <cell r="DG86">
            <v>6</v>
          </cell>
          <cell r="DH86">
            <v>3</v>
          </cell>
          <cell r="DI86">
            <v>15</v>
          </cell>
        </row>
        <row r="87">
          <cell r="A87" t="str">
            <v>RS 048</v>
          </cell>
          <cell r="B87">
            <v>48</v>
          </cell>
          <cell r="C87" t="str">
            <v>C</v>
          </cell>
          <cell r="D87" t="str">
            <v>T</v>
          </cell>
          <cell r="E87" t="str">
            <v>Chamulala - Dwangwa River</v>
          </cell>
          <cell r="F87" t="str">
            <v>M05</v>
          </cell>
          <cell r="G87">
            <v>5</v>
          </cell>
          <cell r="H87">
            <v>10.199999999999999</v>
          </cell>
          <cell r="I87" t="str">
            <v>F</v>
          </cell>
          <cell r="J87" t="str">
            <v>NKHOTA KOTA</v>
          </cell>
          <cell r="K87">
            <v>4</v>
          </cell>
          <cell r="L87">
            <v>0</v>
          </cell>
          <cell r="W87">
            <v>94</v>
          </cell>
          <cell r="X87" t="str">
            <v>DS</v>
          </cell>
          <cell r="Y87">
            <v>150</v>
          </cell>
          <cell r="Z87" t="str">
            <v>SB</v>
          </cell>
          <cell r="AA87">
            <v>225</v>
          </cell>
          <cell r="AB87" t="str">
            <v>GR</v>
          </cell>
          <cell r="AC87">
            <v>22</v>
          </cell>
          <cell r="AD87" t="str">
            <v>VR</v>
          </cell>
          <cell r="AE87">
            <v>0</v>
          </cell>
          <cell r="AF87">
            <v>0</v>
          </cell>
          <cell r="AG87">
            <v>0</v>
          </cell>
          <cell r="AH87">
            <v>0</v>
          </cell>
          <cell r="AI87">
            <v>0</v>
          </cell>
          <cell r="AJ87">
            <v>0</v>
          </cell>
          <cell r="AK87">
            <v>0</v>
          </cell>
          <cell r="AL87">
            <v>0</v>
          </cell>
          <cell r="AM87">
            <v>1</v>
          </cell>
          <cell r="AN87" t="str">
            <v>never resealed</v>
          </cell>
          <cell r="BO87" t="str">
            <v>RS 048</v>
          </cell>
          <cell r="BP87">
            <v>10.199999999999999</v>
          </cell>
          <cell r="BQ87">
            <v>6.7</v>
          </cell>
          <cell r="BR87" t="str">
            <v>F</v>
          </cell>
          <cell r="BS87" t="str">
            <v>S</v>
          </cell>
          <cell r="BT87">
            <v>0</v>
          </cell>
          <cell r="BU87" t="str">
            <v>DS</v>
          </cell>
          <cell r="BV87" t="str">
            <v/>
          </cell>
          <cell r="BW87">
            <v>1</v>
          </cell>
          <cell r="BX87">
            <v>15</v>
          </cell>
          <cell r="BY87" t="str">
            <v/>
          </cell>
          <cell r="BZ87">
            <v>1</v>
          </cell>
          <cell r="CA87">
            <v>22</v>
          </cell>
          <cell r="CB87">
            <v>2.427</v>
          </cell>
          <cell r="CC87">
            <v>5</v>
          </cell>
          <cell r="CD87">
            <v>0</v>
          </cell>
          <cell r="CE87">
            <v>0</v>
          </cell>
          <cell r="CF87">
            <v>0</v>
          </cell>
          <cell r="CG87">
            <v>0</v>
          </cell>
          <cell r="CH87">
            <v>0</v>
          </cell>
          <cell r="CI87">
            <v>0.1</v>
          </cell>
          <cell r="CJ87">
            <v>2.9850746268656722E-4</v>
          </cell>
          <cell r="CK87">
            <v>2.9850746268656722E-4</v>
          </cell>
          <cell r="CL87">
            <v>0</v>
          </cell>
          <cell r="CM87">
            <v>1.1572904707233067E-4</v>
          </cell>
          <cell r="CN87">
            <v>1.1572904707233067E-4</v>
          </cell>
          <cell r="CO87">
            <v>0</v>
          </cell>
          <cell r="CP87">
            <v>0</v>
          </cell>
          <cell r="CQ87">
            <v>5.0001157290470726</v>
          </cell>
          <cell r="CR87">
            <v>0</v>
          </cell>
          <cell r="CS87">
            <v>1</v>
          </cell>
          <cell r="CT87">
            <v>0</v>
          </cell>
          <cell r="CU87">
            <v>0</v>
          </cell>
          <cell r="CV87">
            <v>4</v>
          </cell>
          <cell r="CW87">
            <v>4</v>
          </cell>
          <cell r="CX87" t="str">
            <v/>
          </cell>
          <cell r="CY87">
            <v>1.5</v>
          </cell>
          <cell r="CZ87">
            <v>1</v>
          </cell>
          <cell r="DA87">
            <v>1</v>
          </cell>
          <cell r="DB87">
            <v>300</v>
          </cell>
          <cell r="DC87">
            <v>141</v>
          </cell>
          <cell r="DD87">
            <v>78</v>
          </cell>
          <cell r="DE87">
            <v>23</v>
          </cell>
          <cell r="DF87">
            <v>35</v>
          </cell>
          <cell r="DG87">
            <v>6</v>
          </cell>
          <cell r="DH87">
            <v>3</v>
          </cell>
          <cell r="DI87">
            <v>15</v>
          </cell>
        </row>
        <row r="88">
          <cell r="A88" t="str">
            <v>RS 062</v>
          </cell>
          <cell r="B88">
            <v>62</v>
          </cell>
          <cell r="C88" t="str">
            <v>C</v>
          </cell>
          <cell r="D88" t="str">
            <v>T</v>
          </cell>
          <cell r="E88" t="str">
            <v>Dwangwa River- Musejere River</v>
          </cell>
          <cell r="F88" t="str">
            <v>M05</v>
          </cell>
          <cell r="G88">
            <v>6</v>
          </cell>
          <cell r="H88">
            <v>28.1</v>
          </cell>
          <cell r="I88" t="str">
            <v>F</v>
          </cell>
          <cell r="J88" t="str">
            <v>NKHOTA KOTA</v>
          </cell>
          <cell r="K88">
            <v>4</v>
          </cell>
          <cell r="L88">
            <v>0</v>
          </cell>
          <cell r="W88">
            <v>81</v>
          </cell>
          <cell r="X88" t="str">
            <v>ST</v>
          </cell>
          <cell r="Y88">
            <v>150</v>
          </cell>
          <cell r="Z88" t="str">
            <v>SB</v>
          </cell>
          <cell r="AA88">
            <v>225</v>
          </cell>
          <cell r="AB88" t="str">
            <v>GR</v>
          </cell>
          <cell r="AC88">
            <v>22</v>
          </cell>
          <cell r="AD88" t="str">
            <v>VR</v>
          </cell>
          <cell r="AE88">
            <v>93</v>
          </cell>
          <cell r="AF88" t="str">
            <v>SR</v>
          </cell>
          <cell r="AG88" t="str">
            <v>ST</v>
          </cell>
          <cell r="AH88">
            <v>10</v>
          </cell>
          <cell r="AI88">
            <v>0</v>
          </cell>
          <cell r="AJ88">
            <v>0</v>
          </cell>
          <cell r="AK88">
            <v>0</v>
          </cell>
          <cell r="AL88">
            <v>0</v>
          </cell>
          <cell r="AM88">
            <v>4</v>
          </cell>
          <cell r="AN88">
            <v>0</v>
          </cell>
          <cell r="BO88" t="str">
            <v>RS 062</v>
          </cell>
          <cell r="BP88">
            <v>28.1</v>
          </cell>
          <cell r="BQ88">
            <v>5.5</v>
          </cell>
          <cell r="BR88" t="str">
            <v>F</v>
          </cell>
          <cell r="BS88" t="str">
            <v>C</v>
          </cell>
          <cell r="BT88">
            <v>0</v>
          </cell>
          <cell r="BU88" t="str">
            <v>ST</v>
          </cell>
          <cell r="BV88" t="str">
            <v>ST</v>
          </cell>
          <cell r="BW88">
            <v>4</v>
          </cell>
          <cell r="BX88">
            <v>10</v>
          </cell>
          <cell r="BY88">
            <v>10</v>
          </cell>
          <cell r="BZ88">
            <v>1</v>
          </cell>
          <cell r="CA88">
            <v>22</v>
          </cell>
          <cell r="CB88">
            <v>2.4350000000000001</v>
          </cell>
          <cell r="CC88">
            <v>4.9400000000000004</v>
          </cell>
          <cell r="CD88">
            <v>0</v>
          </cell>
          <cell r="CE88">
            <v>0</v>
          </cell>
          <cell r="CF88">
            <v>0</v>
          </cell>
          <cell r="CG88">
            <v>0</v>
          </cell>
          <cell r="CH88">
            <v>0</v>
          </cell>
          <cell r="CI88">
            <v>1.4</v>
          </cell>
          <cell r="CJ88">
            <v>5.0909090909090904E-3</v>
          </cell>
          <cell r="CK88">
            <v>5.0909090909090904E-3</v>
          </cell>
          <cell r="CL88">
            <v>0</v>
          </cell>
          <cell r="CM88">
            <v>1.9737062937062936E-3</v>
          </cell>
          <cell r="CN88">
            <v>1.9737062937062936E-3</v>
          </cell>
          <cell r="CO88">
            <v>0</v>
          </cell>
          <cell r="CP88">
            <v>0</v>
          </cell>
          <cell r="CQ88">
            <v>4.941973706293707</v>
          </cell>
          <cell r="CR88">
            <v>0</v>
          </cell>
          <cell r="CS88">
            <v>1</v>
          </cell>
          <cell r="CT88">
            <v>0</v>
          </cell>
          <cell r="CU88">
            <v>0</v>
          </cell>
          <cell r="CV88">
            <v>5</v>
          </cell>
          <cell r="CW88">
            <v>17</v>
          </cell>
          <cell r="CX88">
            <v>34</v>
          </cell>
          <cell r="CY88">
            <v>2</v>
          </cell>
          <cell r="CZ88">
            <v>1.5</v>
          </cell>
          <cell r="DA88">
            <v>1.5</v>
          </cell>
          <cell r="DB88">
            <v>300</v>
          </cell>
          <cell r="DC88">
            <v>141</v>
          </cell>
          <cell r="DD88">
            <v>78</v>
          </cell>
          <cell r="DE88">
            <v>23</v>
          </cell>
          <cell r="DF88">
            <v>35</v>
          </cell>
          <cell r="DG88">
            <v>6</v>
          </cell>
          <cell r="DH88">
            <v>3</v>
          </cell>
          <cell r="DI88">
            <v>15</v>
          </cell>
        </row>
        <row r="89">
          <cell r="A89" t="str">
            <v>RS 043</v>
          </cell>
          <cell r="B89">
            <v>43</v>
          </cell>
          <cell r="C89" t="str">
            <v>C</v>
          </cell>
          <cell r="D89" t="str">
            <v>T</v>
          </cell>
          <cell r="E89" t="str">
            <v>Musenjere River- Bua River</v>
          </cell>
          <cell r="F89" t="str">
            <v>M05</v>
          </cell>
          <cell r="G89">
            <v>7</v>
          </cell>
          <cell r="H89">
            <v>14.7</v>
          </cell>
          <cell r="I89" t="str">
            <v>R</v>
          </cell>
          <cell r="J89" t="str">
            <v>NKHOTA KOTA</v>
          </cell>
          <cell r="K89">
            <v>5</v>
          </cell>
          <cell r="L89">
            <v>0</v>
          </cell>
          <cell r="W89">
            <v>81</v>
          </cell>
          <cell r="X89" t="str">
            <v>ST</v>
          </cell>
          <cell r="Y89">
            <v>150</v>
          </cell>
          <cell r="Z89" t="str">
            <v>SB</v>
          </cell>
          <cell r="AA89">
            <v>225</v>
          </cell>
          <cell r="AB89" t="str">
            <v>GR</v>
          </cell>
          <cell r="AC89">
            <v>22</v>
          </cell>
          <cell r="AD89" t="str">
            <v>VR</v>
          </cell>
          <cell r="AE89">
            <v>93</v>
          </cell>
          <cell r="AF89" t="str">
            <v>SR</v>
          </cell>
          <cell r="AG89" t="str">
            <v>ST</v>
          </cell>
          <cell r="AH89">
            <v>10</v>
          </cell>
          <cell r="AI89">
            <v>0</v>
          </cell>
          <cell r="AJ89">
            <v>0</v>
          </cell>
          <cell r="AK89">
            <v>0</v>
          </cell>
          <cell r="AL89">
            <v>0</v>
          </cell>
          <cell r="AM89">
            <v>4</v>
          </cell>
          <cell r="AN89">
            <v>0</v>
          </cell>
          <cell r="BO89" t="str">
            <v>RS 043</v>
          </cell>
          <cell r="BP89">
            <v>14.7</v>
          </cell>
          <cell r="BQ89">
            <v>5.5</v>
          </cell>
          <cell r="BR89" t="str">
            <v>R</v>
          </cell>
          <cell r="BS89" t="str">
            <v>C</v>
          </cell>
          <cell r="BT89">
            <v>0</v>
          </cell>
          <cell r="BU89" t="str">
            <v>ST</v>
          </cell>
          <cell r="BV89" t="str">
            <v>ST</v>
          </cell>
          <cell r="BW89">
            <v>4</v>
          </cell>
          <cell r="BX89">
            <v>10</v>
          </cell>
          <cell r="BY89">
            <v>10</v>
          </cell>
          <cell r="BZ89">
            <v>1</v>
          </cell>
          <cell r="CA89">
            <v>22</v>
          </cell>
          <cell r="CB89">
            <v>2.4350000000000001</v>
          </cell>
          <cell r="CC89">
            <v>4.7440662477307649</v>
          </cell>
          <cell r="CD89">
            <v>37</v>
          </cell>
          <cell r="CE89">
            <v>10</v>
          </cell>
          <cell r="CF89">
            <v>0</v>
          </cell>
          <cell r="CG89">
            <v>37</v>
          </cell>
          <cell r="CH89">
            <v>10</v>
          </cell>
          <cell r="CI89">
            <v>1.8</v>
          </cell>
          <cell r="CJ89">
            <v>6.5454545454545461E-3</v>
          </cell>
          <cell r="CK89">
            <v>6.5454545454545461E-3</v>
          </cell>
          <cell r="CL89">
            <v>0</v>
          </cell>
          <cell r="CM89">
            <v>2.537622377622378E-3</v>
          </cell>
          <cell r="CN89">
            <v>2.537622377622378E-3</v>
          </cell>
          <cell r="CO89">
            <v>0</v>
          </cell>
          <cell r="CP89">
            <v>0</v>
          </cell>
          <cell r="CQ89">
            <v>4.7466038701083875</v>
          </cell>
          <cell r="CR89">
            <v>0</v>
          </cell>
          <cell r="CS89">
            <v>1</v>
          </cell>
          <cell r="CT89">
            <v>0</v>
          </cell>
          <cell r="CU89">
            <v>0</v>
          </cell>
          <cell r="CV89">
            <v>5</v>
          </cell>
          <cell r="CW89">
            <v>17</v>
          </cell>
          <cell r="CX89">
            <v>34</v>
          </cell>
          <cell r="CY89">
            <v>2</v>
          </cell>
          <cell r="CZ89">
            <v>1</v>
          </cell>
          <cell r="DA89">
            <v>1.3</v>
          </cell>
          <cell r="DB89">
            <v>300</v>
          </cell>
          <cell r="DC89">
            <v>141</v>
          </cell>
          <cell r="DD89">
            <v>78</v>
          </cell>
          <cell r="DE89">
            <v>23</v>
          </cell>
          <cell r="DF89">
            <v>35</v>
          </cell>
          <cell r="DG89">
            <v>6</v>
          </cell>
          <cell r="DH89">
            <v>3</v>
          </cell>
          <cell r="DI89">
            <v>15</v>
          </cell>
        </row>
        <row r="90">
          <cell r="A90" t="str">
            <v>RS 066</v>
          </cell>
          <cell r="B90">
            <v>66</v>
          </cell>
          <cell r="C90" t="str">
            <v>C</v>
          </cell>
          <cell r="D90" t="str">
            <v>T</v>
          </cell>
          <cell r="E90" t="str">
            <v>Bua River - Nkhota-kota</v>
          </cell>
          <cell r="F90" t="str">
            <v>M05</v>
          </cell>
          <cell r="G90">
            <v>8</v>
          </cell>
          <cell r="H90">
            <v>14.8</v>
          </cell>
          <cell r="I90" t="str">
            <v>F</v>
          </cell>
          <cell r="J90" t="str">
            <v>NKHOTA KOTA</v>
          </cell>
          <cell r="K90">
            <v>5</v>
          </cell>
          <cell r="L90">
            <v>0</v>
          </cell>
          <cell r="W90">
            <v>81</v>
          </cell>
          <cell r="X90" t="str">
            <v>ST</v>
          </cell>
          <cell r="Y90">
            <v>150</v>
          </cell>
          <cell r="Z90" t="str">
            <v>SB</v>
          </cell>
          <cell r="AA90">
            <v>225</v>
          </cell>
          <cell r="AB90" t="str">
            <v>GR</v>
          </cell>
          <cell r="AC90">
            <v>22</v>
          </cell>
          <cell r="AD90" t="str">
            <v>VR</v>
          </cell>
          <cell r="AE90">
            <v>93</v>
          </cell>
          <cell r="AF90" t="str">
            <v>SR</v>
          </cell>
          <cell r="AG90" t="str">
            <v>ST</v>
          </cell>
          <cell r="AH90">
            <v>10</v>
          </cell>
          <cell r="AI90">
            <v>0</v>
          </cell>
          <cell r="AJ90">
            <v>0</v>
          </cell>
          <cell r="AK90">
            <v>0</v>
          </cell>
          <cell r="AL90">
            <v>0</v>
          </cell>
          <cell r="AM90">
            <v>4</v>
          </cell>
          <cell r="AN90">
            <v>0</v>
          </cell>
          <cell r="BO90" t="str">
            <v>RS 066</v>
          </cell>
          <cell r="BP90">
            <v>14.8</v>
          </cell>
          <cell r="BQ90">
            <v>5.5</v>
          </cell>
          <cell r="BR90" t="str">
            <v>F</v>
          </cell>
          <cell r="BS90" t="str">
            <v>C</v>
          </cell>
          <cell r="BT90">
            <v>0</v>
          </cell>
          <cell r="BU90" t="str">
            <v>ST</v>
          </cell>
          <cell r="BV90" t="str">
            <v>ST</v>
          </cell>
          <cell r="BW90">
            <v>4</v>
          </cell>
          <cell r="BX90">
            <v>10</v>
          </cell>
          <cell r="BY90">
            <v>10</v>
          </cell>
          <cell r="BZ90">
            <v>1</v>
          </cell>
          <cell r="CA90">
            <v>22</v>
          </cell>
          <cell r="CB90">
            <v>2.4350000000000001</v>
          </cell>
          <cell r="CC90">
            <v>5.3031239438852342</v>
          </cell>
          <cell r="CD90">
            <v>27</v>
          </cell>
          <cell r="CE90">
            <v>19</v>
          </cell>
          <cell r="CF90">
            <v>4</v>
          </cell>
          <cell r="CG90">
            <v>23</v>
          </cell>
          <cell r="CH90">
            <v>15</v>
          </cell>
          <cell r="CI90">
            <v>2.6</v>
          </cell>
          <cell r="CJ90">
            <v>9.4545454545454551E-3</v>
          </cell>
          <cell r="CK90">
            <v>4.0094545454545454</v>
          </cell>
          <cell r="CL90">
            <v>4</v>
          </cell>
          <cell r="CM90">
            <v>7.0126993006993002E-2</v>
          </cell>
          <cell r="CN90">
            <v>7.0126993006993002E-2</v>
          </cell>
          <cell r="CO90">
            <v>0</v>
          </cell>
          <cell r="CP90">
            <v>0</v>
          </cell>
          <cell r="CQ90">
            <v>5.3732509368922274</v>
          </cell>
          <cell r="CR90">
            <v>0</v>
          </cell>
          <cell r="CS90">
            <v>1</v>
          </cell>
          <cell r="CT90">
            <v>0</v>
          </cell>
          <cell r="CU90">
            <v>0</v>
          </cell>
          <cell r="CV90">
            <v>5</v>
          </cell>
          <cell r="CW90">
            <v>17</v>
          </cell>
          <cell r="CX90">
            <v>34</v>
          </cell>
          <cell r="CY90">
            <v>2</v>
          </cell>
          <cell r="CZ90">
            <v>1.2</v>
          </cell>
          <cell r="DA90">
            <v>1.1000000000000001</v>
          </cell>
          <cell r="DB90">
            <v>300</v>
          </cell>
          <cell r="DC90">
            <v>141</v>
          </cell>
          <cell r="DD90">
            <v>78</v>
          </cell>
          <cell r="DE90">
            <v>23</v>
          </cell>
          <cell r="DF90">
            <v>35</v>
          </cell>
          <cell r="DG90">
            <v>6</v>
          </cell>
          <cell r="DH90">
            <v>3</v>
          </cell>
          <cell r="DI90">
            <v>15</v>
          </cell>
        </row>
        <row r="91">
          <cell r="A91" t="str">
            <v>RS 050</v>
          </cell>
          <cell r="B91">
            <v>50</v>
          </cell>
          <cell r="C91" t="str">
            <v>C</v>
          </cell>
          <cell r="D91" t="str">
            <v>T</v>
          </cell>
          <cell r="E91" t="str">
            <v>Km 11.6-Km 18.3 (Nkhota-kota - Chia)</v>
          </cell>
          <cell r="F91" t="str">
            <v>M05</v>
          </cell>
          <cell r="G91">
            <v>10</v>
          </cell>
          <cell r="H91">
            <v>6.7</v>
          </cell>
          <cell r="I91" t="str">
            <v>F</v>
          </cell>
          <cell r="J91" t="str">
            <v>NKHOTA KOTA</v>
          </cell>
          <cell r="K91">
            <v>5</v>
          </cell>
          <cell r="L91">
            <v>0</v>
          </cell>
          <cell r="W91">
            <v>81</v>
          </cell>
          <cell r="X91" t="str">
            <v>DS</v>
          </cell>
          <cell r="Y91">
            <v>200</v>
          </cell>
          <cell r="Z91" t="str">
            <v>SB</v>
          </cell>
          <cell r="AA91">
            <v>100</v>
          </cell>
          <cell r="AB91" t="str">
            <v>GR</v>
          </cell>
          <cell r="AC91">
            <v>4</v>
          </cell>
          <cell r="AD91" t="str">
            <v>VR</v>
          </cell>
          <cell r="AE91">
            <v>93</v>
          </cell>
          <cell r="AF91" t="str">
            <v>SR</v>
          </cell>
          <cell r="AG91" t="str">
            <v>ST</v>
          </cell>
          <cell r="AH91">
            <v>10</v>
          </cell>
          <cell r="AI91">
            <v>0</v>
          </cell>
          <cell r="AJ91">
            <v>0</v>
          </cell>
          <cell r="AK91">
            <v>0</v>
          </cell>
          <cell r="AL91">
            <v>0</v>
          </cell>
          <cell r="AM91">
            <v>4</v>
          </cell>
          <cell r="AN91">
            <v>0</v>
          </cell>
          <cell r="BO91" t="str">
            <v>RS 050</v>
          </cell>
          <cell r="BP91">
            <v>6.7</v>
          </cell>
          <cell r="BQ91">
            <v>5.5</v>
          </cell>
          <cell r="BR91" t="str">
            <v>F</v>
          </cell>
          <cell r="BS91" t="str">
            <v>C</v>
          </cell>
          <cell r="BT91">
            <v>0</v>
          </cell>
          <cell r="BU91" t="str">
            <v>ST</v>
          </cell>
          <cell r="BV91" t="str">
            <v>DS</v>
          </cell>
          <cell r="BW91">
            <v>4</v>
          </cell>
          <cell r="BX91">
            <v>10</v>
          </cell>
          <cell r="BY91">
            <v>15</v>
          </cell>
          <cell r="BZ91">
            <v>1</v>
          </cell>
          <cell r="CA91">
            <v>4</v>
          </cell>
          <cell r="CB91">
            <v>1.3540000000000001</v>
          </cell>
          <cell r="CC91">
            <v>4.8691634262704078</v>
          </cell>
          <cell r="CD91">
            <v>34</v>
          </cell>
          <cell r="CE91">
            <v>22</v>
          </cell>
          <cell r="CF91">
            <v>7</v>
          </cell>
          <cell r="CG91">
            <v>27</v>
          </cell>
          <cell r="CH91">
            <v>15</v>
          </cell>
          <cell r="CI91">
            <v>3.1</v>
          </cell>
          <cell r="CJ91">
            <v>1.1272727272727275E-2</v>
          </cell>
          <cell r="CK91">
            <v>7.0112727272727273</v>
          </cell>
          <cell r="CL91">
            <v>7</v>
          </cell>
          <cell r="CM91">
            <v>0.12067804195804198</v>
          </cell>
          <cell r="CN91">
            <v>0.12067804195804198</v>
          </cell>
          <cell r="CO91">
            <v>0</v>
          </cell>
          <cell r="CP91">
            <v>0</v>
          </cell>
          <cell r="CQ91">
            <v>4.98984146822845</v>
          </cell>
          <cell r="CR91">
            <v>0</v>
          </cell>
          <cell r="CS91">
            <v>1.4</v>
          </cell>
          <cell r="CT91">
            <v>1.9999999999999996</v>
          </cell>
          <cell r="CU91">
            <v>0.79999999999999982</v>
          </cell>
          <cell r="CV91">
            <v>5</v>
          </cell>
          <cell r="CW91">
            <v>17</v>
          </cell>
          <cell r="CX91">
            <v>34</v>
          </cell>
          <cell r="CY91">
            <v>2</v>
          </cell>
          <cell r="CZ91">
            <v>1.2</v>
          </cell>
          <cell r="DA91">
            <v>1.1000000000000001</v>
          </cell>
          <cell r="DB91">
            <v>250</v>
          </cell>
          <cell r="DC91">
            <v>118</v>
          </cell>
          <cell r="DD91">
            <v>65</v>
          </cell>
          <cell r="DE91">
            <v>19</v>
          </cell>
          <cell r="DF91">
            <v>29</v>
          </cell>
          <cell r="DG91">
            <v>5</v>
          </cell>
          <cell r="DH91">
            <v>3</v>
          </cell>
          <cell r="DI91">
            <v>13</v>
          </cell>
        </row>
        <row r="92">
          <cell r="A92" t="str">
            <v>RS 054</v>
          </cell>
          <cell r="B92">
            <v>54</v>
          </cell>
          <cell r="C92" t="str">
            <v>C</v>
          </cell>
          <cell r="D92" t="str">
            <v>T</v>
          </cell>
          <cell r="E92" t="str">
            <v>Km 18.3 - Chia River</v>
          </cell>
          <cell r="F92" t="str">
            <v>M05</v>
          </cell>
          <cell r="G92">
            <v>11</v>
          </cell>
          <cell r="H92">
            <v>5.4</v>
          </cell>
          <cell r="I92" t="str">
            <v>F</v>
          </cell>
          <cell r="J92" t="str">
            <v>NKHOTA KOTA</v>
          </cell>
          <cell r="K92">
            <v>5</v>
          </cell>
          <cell r="L92">
            <v>0</v>
          </cell>
          <cell r="W92">
            <v>78</v>
          </cell>
          <cell r="X92" t="str">
            <v>ST</v>
          </cell>
          <cell r="Y92">
            <v>150</v>
          </cell>
          <cell r="Z92" t="str">
            <v>SB</v>
          </cell>
          <cell r="AA92">
            <v>225</v>
          </cell>
          <cell r="AB92" t="str">
            <v>GR</v>
          </cell>
          <cell r="AC92">
            <v>22</v>
          </cell>
          <cell r="AD92" t="str">
            <v>VR</v>
          </cell>
          <cell r="AE92">
            <v>93</v>
          </cell>
          <cell r="AF92" t="str">
            <v>SR</v>
          </cell>
          <cell r="AG92" t="str">
            <v>ST</v>
          </cell>
          <cell r="AH92">
            <v>10</v>
          </cell>
          <cell r="AI92">
            <v>0</v>
          </cell>
          <cell r="AJ92">
            <v>0</v>
          </cell>
          <cell r="AK92">
            <v>0</v>
          </cell>
          <cell r="AL92">
            <v>0</v>
          </cell>
          <cell r="AM92">
            <v>4</v>
          </cell>
          <cell r="AN92">
            <v>0</v>
          </cell>
          <cell r="BO92" t="str">
            <v>RS 054</v>
          </cell>
          <cell r="BP92">
            <v>5.4</v>
          </cell>
          <cell r="BQ92">
            <v>5.5</v>
          </cell>
          <cell r="BR92" t="str">
            <v>F</v>
          </cell>
          <cell r="BS92" t="str">
            <v>C</v>
          </cell>
          <cell r="BT92">
            <v>0</v>
          </cell>
          <cell r="BU92" t="str">
            <v>ST</v>
          </cell>
          <cell r="BV92" t="str">
            <v>ST</v>
          </cell>
          <cell r="BW92">
            <v>4</v>
          </cell>
          <cell r="BX92">
            <v>10</v>
          </cell>
          <cell r="BY92">
            <v>10</v>
          </cell>
          <cell r="BZ92">
            <v>1</v>
          </cell>
          <cell r="CA92">
            <v>22</v>
          </cell>
          <cell r="CB92">
            <v>2.4350000000000001</v>
          </cell>
          <cell r="CC92">
            <v>6.2855176278918226</v>
          </cell>
          <cell r="CD92">
            <v>90</v>
          </cell>
          <cell r="CE92">
            <v>65</v>
          </cell>
          <cell r="CF92">
            <v>50</v>
          </cell>
          <cell r="CG92">
            <v>40</v>
          </cell>
          <cell r="CH92">
            <v>15</v>
          </cell>
          <cell r="CI92">
            <v>1.2</v>
          </cell>
          <cell r="CJ92">
            <v>4.3636363636363638E-3</v>
          </cell>
          <cell r="CK92">
            <v>10</v>
          </cell>
          <cell r="CL92">
            <v>50</v>
          </cell>
          <cell r="CM92">
            <v>0.43241734265734261</v>
          </cell>
          <cell r="CN92">
            <v>0.43241734265734261</v>
          </cell>
          <cell r="CO92">
            <v>0</v>
          </cell>
          <cell r="CP92">
            <v>0</v>
          </cell>
          <cell r="CQ92">
            <v>6.7179349705491651</v>
          </cell>
          <cell r="CR92">
            <v>0</v>
          </cell>
          <cell r="CS92">
            <v>3</v>
          </cell>
          <cell r="CT92">
            <v>15</v>
          </cell>
          <cell r="CU92">
            <v>6</v>
          </cell>
          <cell r="CV92">
            <v>5</v>
          </cell>
          <cell r="CW92">
            <v>20</v>
          </cell>
          <cell r="CX92">
            <v>40</v>
          </cell>
          <cell r="CY92">
            <v>2</v>
          </cell>
          <cell r="CZ92">
            <v>1</v>
          </cell>
          <cell r="DA92">
            <v>1</v>
          </cell>
          <cell r="DB92">
            <v>250</v>
          </cell>
          <cell r="DC92">
            <v>118</v>
          </cell>
          <cell r="DD92">
            <v>65</v>
          </cell>
          <cell r="DE92">
            <v>19</v>
          </cell>
          <cell r="DF92">
            <v>29</v>
          </cell>
          <cell r="DG92">
            <v>5</v>
          </cell>
          <cell r="DH92">
            <v>3</v>
          </cell>
          <cell r="DI92">
            <v>13</v>
          </cell>
        </row>
        <row r="93">
          <cell r="A93" t="str">
            <v>RS 053</v>
          </cell>
          <cell r="B93">
            <v>53</v>
          </cell>
          <cell r="C93" t="str">
            <v>C</v>
          </cell>
          <cell r="D93" t="str">
            <v>T</v>
          </cell>
          <cell r="E93" t="str">
            <v>Chia River-Benga</v>
          </cell>
          <cell r="F93" t="str">
            <v>M05</v>
          </cell>
          <cell r="G93">
            <v>12</v>
          </cell>
          <cell r="H93">
            <v>29.4</v>
          </cell>
          <cell r="I93" t="str">
            <v>F</v>
          </cell>
          <cell r="J93" t="str">
            <v>NKHOTA KOTA</v>
          </cell>
          <cell r="K93">
            <v>5</v>
          </cell>
          <cell r="L93">
            <v>0</v>
          </cell>
          <cell r="W93">
            <v>78</v>
          </cell>
          <cell r="X93" t="str">
            <v>ST</v>
          </cell>
          <cell r="Y93">
            <v>150</v>
          </cell>
          <cell r="Z93" t="str">
            <v>SB</v>
          </cell>
          <cell r="AA93">
            <v>225</v>
          </cell>
          <cell r="AB93" t="str">
            <v>GR</v>
          </cell>
          <cell r="AC93">
            <v>22</v>
          </cell>
          <cell r="AD93" t="str">
            <v>VR</v>
          </cell>
          <cell r="AE93">
            <v>93</v>
          </cell>
          <cell r="AF93" t="str">
            <v>SR</v>
          </cell>
          <cell r="AG93" t="str">
            <v>ST</v>
          </cell>
          <cell r="AH93">
            <v>10</v>
          </cell>
          <cell r="AI93">
            <v>0</v>
          </cell>
          <cell r="AJ93">
            <v>0</v>
          </cell>
          <cell r="AK93">
            <v>0</v>
          </cell>
          <cell r="AL93">
            <v>0</v>
          </cell>
          <cell r="AM93">
            <v>4</v>
          </cell>
          <cell r="AN93" t="str">
            <v>10km reconstructed 1993</v>
          </cell>
          <cell r="BO93" t="str">
            <v>RS 053</v>
          </cell>
          <cell r="BP93">
            <v>29.4</v>
          </cell>
          <cell r="BQ93">
            <v>6</v>
          </cell>
          <cell r="BR93" t="str">
            <v>F</v>
          </cell>
          <cell r="BS93" t="str">
            <v>C</v>
          </cell>
          <cell r="BT93">
            <v>0</v>
          </cell>
          <cell r="BU93" t="str">
            <v>ST</v>
          </cell>
          <cell r="BV93" t="str">
            <v>ST</v>
          </cell>
          <cell r="BW93">
            <v>4</v>
          </cell>
          <cell r="BX93">
            <v>10</v>
          </cell>
          <cell r="BY93">
            <v>10</v>
          </cell>
          <cell r="BZ93">
            <v>1</v>
          </cell>
          <cell r="CA93">
            <v>22</v>
          </cell>
          <cell r="CB93">
            <v>2.4350000000000001</v>
          </cell>
          <cell r="CC93">
            <v>4.63</v>
          </cell>
          <cell r="CD93">
            <v>16</v>
          </cell>
          <cell r="CE93">
            <v>13</v>
          </cell>
          <cell r="CF93">
            <v>0</v>
          </cell>
          <cell r="CG93">
            <v>16</v>
          </cell>
          <cell r="CH93">
            <v>13</v>
          </cell>
          <cell r="CI93">
            <v>4.0999999999999996</v>
          </cell>
          <cell r="CJ93">
            <v>1.3666666666666667E-2</v>
          </cell>
          <cell r="CK93">
            <v>1.3666666666666667E-2</v>
          </cell>
          <cell r="CL93">
            <v>0</v>
          </cell>
          <cell r="CM93">
            <v>5.2984615384615383E-3</v>
          </cell>
          <cell r="CN93">
            <v>5.2984615384615383E-3</v>
          </cell>
          <cell r="CO93">
            <v>0</v>
          </cell>
          <cell r="CP93">
            <v>0</v>
          </cell>
          <cell r="CQ93">
            <v>4.6352984615384614</v>
          </cell>
          <cell r="CR93">
            <v>0</v>
          </cell>
          <cell r="CS93">
            <v>1.3</v>
          </cell>
          <cell r="CT93">
            <v>1.5000000000000002</v>
          </cell>
          <cell r="CU93">
            <v>0.60000000000000009</v>
          </cell>
          <cell r="CV93">
            <v>5</v>
          </cell>
          <cell r="CW93">
            <v>20</v>
          </cell>
          <cell r="CX93">
            <v>40</v>
          </cell>
          <cell r="CY93">
            <v>2</v>
          </cell>
          <cell r="CZ93">
            <v>1.2</v>
          </cell>
          <cell r="DA93">
            <v>1</v>
          </cell>
          <cell r="DB93">
            <v>250</v>
          </cell>
          <cell r="DC93">
            <v>118</v>
          </cell>
          <cell r="DD93">
            <v>65</v>
          </cell>
          <cell r="DE93">
            <v>19</v>
          </cell>
          <cell r="DF93">
            <v>29</v>
          </cell>
          <cell r="DG93">
            <v>5</v>
          </cell>
          <cell r="DH93">
            <v>3</v>
          </cell>
          <cell r="DI93">
            <v>13</v>
          </cell>
        </row>
        <row r="94">
          <cell r="A94" t="str">
            <v>RS 061</v>
          </cell>
          <cell r="B94">
            <v>61</v>
          </cell>
          <cell r="C94" t="str">
            <v>C</v>
          </cell>
          <cell r="D94" t="str">
            <v>T</v>
          </cell>
          <cell r="E94" t="str">
            <v>Benga-Kachisoka</v>
          </cell>
          <cell r="F94" t="str">
            <v>M05</v>
          </cell>
          <cell r="G94">
            <v>13</v>
          </cell>
          <cell r="H94">
            <v>2.7</v>
          </cell>
          <cell r="I94" t="str">
            <v>F</v>
          </cell>
          <cell r="J94" t="str">
            <v>NKHOTAKOTA</v>
          </cell>
          <cell r="K94">
            <v>5</v>
          </cell>
          <cell r="L94">
            <v>0</v>
          </cell>
          <cell r="W94">
            <v>83</v>
          </cell>
          <cell r="X94" t="str">
            <v>DS</v>
          </cell>
          <cell r="Y94">
            <v>200</v>
          </cell>
          <cell r="Z94" t="str">
            <v>SB</v>
          </cell>
          <cell r="AA94">
            <v>100</v>
          </cell>
          <cell r="AB94" t="str">
            <v>GR</v>
          </cell>
          <cell r="AC94">
            <v>4</v>
          </cell>
          <cell r="AD94" t="str">
            <v>VR</v>
          </cell>
          <cell r="AE94">
            <v>0</v>
          </cell>
          <cell r="AF94">
            <v>0</v>
          </cell>
          <cell r="AG94">
            <v>0</v>
          </cell>
          <cell r="AH94">
            <v>0</v>
          </cell>
          <cell r="AI94">
            <v>0</v>
          </cell>
          <cell r="AJ94">
            <v>0</v>
          </cell>
          <cell r="AK94">
            <v>0</v>
          </cell>
          <cell r="AL94">
            <v>0</v>
          </cell>
          <cell r="AM94">
            <v>1</v>
          </cell>
          <cell r="AN94" t="str">
            <v>never resealed</v>
          </cell>
          <cell r="BO94" t="str">
            <v>RS 061</v>
          </cell>
          <cell r="BP94">
            <v>2.7</v>
          </cell>
          <cell r="BQ94">
            <v>6</v>
          </cell>
          <cell r="BR94" t="str">
            <v>F</v>
          </cell>
          <cell r="BS94" t="str">
            <v>C</v>
          </cell>
          <cell r="BT94">
            <v>0</v>
          </cell>
          <cell r="BU94" t="str">
            <v>DS</v>
          </cell>
          <cell r="BV94" t="str">
            <v/>
          </cell>
          <cell r="BW94">
            <v>1</v>
          </cell>
          <cell r="BX94">
            <v>15</v>
          </cell>
          <cell r="BY94" t="str">
            <v/>
          </cell>
          <cell r="BZ94">
            <v>1</v>
          </cell>
          <cell r="CA94">
            <v>4</v>
          </cell>
          <cell r="CB94">
            <v>1.177</v>
          </cell>
          <cell r="CC94">
            <v>4.9512067774519402</v>
          </cell>
          <cell r="CD94">
            <v>34</v>
          </cell>
          <cell r="CE94">
            <v>19</v>
          </cell>
          <cell r="CF94">
            <v>4</v>
          </cell>
          <cell r="CG94">
            <v>30</v>
          </cell>
          <cell r="CH94">
            <v>15</v>
          </cell>
          <cell r="CI94">
            <v>1.9</v>
          </cell>
          <cell r="CJ94">
            <v>6.3333333333333332E-3</v>
          </cell>
          <cell r="CK94">
            <v>4.0063333333333331</v>
          </cell>
          <cell r="CL94">
            <v>4</v>
          </cell>
          <cell r="CM94">
            <v>6.891692307692307E-2</v>
          </cell>
          <cell r="CN94">
            <v>6.891692307692307E-2</v>
          </cell>
          <cell r="CO94">
            <v>0</v>
          </cell>
          <cell r="CP94">
            <v>0</v>
          </cell>
          <cell r="CQ94">
            <v>5.0201237005288633</v>
          </cell>
          <cell r="CR94">
            <v>0</v>
          </cell>
          <cell r="CS94">
            <v>1.5</v>
          </cell>
          <cell r="CT94">
            <v>2.5</v>
          </cell>
          <cell r="CU94">
            <v>1</v>
          </cell>
          <cell r="CV94">
            <v>15</v>
          </cell>
          <cell r="CW94">
            <v>15</v>
          </cell>
          <cell r="CX94" t="str">
            <v/>
          </cell>
          <cell r="CY94">
            <v>2</v>
          </cell>
          <cell r="CZ94">
            <v>1</v>
          </cell>
          <cell r="DA94">
            <v>1</v>
          </cell>
          <cell r="DB94">
            <v>250</v>
          </cell>
          <cell r="DC94">
            <v>118</v>
          </cell>
          <cell r="DD94">
            <v>65</v>
          </cell>
          <cell r="DE94">
            <v>19</v>
          </cell>
          <cell r="DF94">
            <v>29</v>
          </cell>
          <cell r="DG94">
            <v>5</v>
          </cell>
          <cell r="DH94">
            <v>3</v>
          </cell>
          <cell r="DI94">
            <v>13</v>
          </cell>
        </row>
        <row r="95">
          <cell r="A95" t="str">
            <v>RS 042</v>
          </cell>
          <cell r="B95">
            <v>42</v>
          </cell>
          <cell r="C95" t="str">
            <v>C</v>
          </cell>
          <cell r="D95" t="str">
            <v>T</v>
          </cell>
          <cell r="E95" t="str">
            <v>Chirua River Bridge - Thavite River Bridge</v>
          </cell>
          <cell r="F95" t="str">
            <v>M05</v>
          </cell>
          <cell r="G95">
            <v>14</v>
          </cell>
          <cell r="H95">
            <v>6</v>
          </cell>
          <cell r="I95" t="str">
            <v>F</v>
          </cell>
          <cell r="J95" t="str">
            <v>SALIMA</v>
          </cell>
          <cell r="K95">
            <v>5</v>
          </cell>
          <cell r="L95">
            <v>0</v>
          </cell>
          <cell r="W95">
            <v>83</v>
          </cell>
          <cell r="X95" t="str">
            <v>ST</v>
          </cell>
          <cell r="Y95">
            <v>150</v>
          </cell>
          <cell r="Z95" t="str">
            <v>GR</v>
          </cell>
          <cell r="AA95">
            <v>100</v>
          </cell>
          <cell r="AB95" t="str">
            <v>GR</v>
          </cell>
          <cell r="AC95">
            <v>8</v>
          </cell>
          <cell r="AD95" t="str">
            <v>VR</v>
          </cell>
          <cell r="AE95">
            <v>0</v>
          </cell>
          <cell r="AF95">
            <v>0</v>
          </cell>
          <cell r="AG95">
            <v>0</v>
          </cell>
          <cell r="AH95">
            <v>0</v>
          </cell>
          <cell r="AI95">
            <v>0</v>
          </cell>
          <cell r="AJ95">
            <v>0</v>
          </cell>
          <cell r="AK95">
            <v>0</v>
          </cell>
          <cell r="AL95">
            <v>0</v>
          </cell>
          <cell r="AM95">
            <v>1</v>
          </cell>
          <cell r="AN95" t="str">
            <v>never resealed</v>
          </cell>
          <cell r="BO95" t="str">
            <v>RS 042</v>
          </cell>
          <cell r="BP95">
            <v>6</v>
          </cell>
          <cell r="BQ95">
            <v>6</v>
          </cell>
          <cell r="BR95" t="str">
            <v>F</v>
          </cell>
          <cell r="BS95" t="str">
            <v>C</v>
          </cell>
          <cell r="BT95">
            <v>0</v>
          </cell>
          <cell r="BU95" t="str">
            <v>ST</v>
          </cell>
          <cell r="BV95" t="str">
            <v/>
          </cell>
          <cell r="BW95">
            <v>1</v>
          </cell>
          <cell r="BX95">
            <v>10</v>
          </cell>
          <cell r="BY95" t="str">
            <v/>
          </cell>
          <cell r="BZ95">
            <v>1</v>
          </cell>
          <cell r="CA95">
            <v>8</v>
          </cell>
          <cell r="CB95">
            <v>0.90800000000000003</v>
          </cell>
          <cell r="CC95">
            <v>4.5999999999999996</v>
          </cell>
          <cell r="CD95">
            <v>95</v>
          </cell>
          <cell r="CE95">
            <v>76</v>
          </cell>
          <cell r="CF95">
            <v>61</v>
          </cell>
          <cell r="CG95">
            <v>34</v>
          </cell>
          <cell r="CH95">
            <v>15</v>
          </cell>
          <cell r="CI95">
            <v>1.6</v>
          </cell>
          <cell r="CJ95">
            <v>5.3333333333333349E-3</v>
          </cell>
          <cell r="CK95">
            <v>10</v>
          </cell>
          <cell r="CL95">
            <v>61</v>
          </cell>
          <cell r="CM95">
            <v>0.50555282051282047</v>
          </cell>
          <cell r="CN95">
            <v>0.50555282051282047</v>
          </cell>
          <cell r="CO95">
            <v>0</v>
          </cell>
          <cell r="CP95">
            <v>0</v>
          </cell>
          <cell r="CQ95">
            <v>5.1055528205128198</v>
          </cell>
          <cell r="CR95">
            <v>0</v>
          </cell>
          <cell r="CS95">
            <v>1</v>
          </cell>
          <cell r="CT95">
            <v>0</v>
          </cell>
          <cell r="CU95">
            <v>0</v>
          </cell>
          <cell r="CV95">
            <v>15</v>
          </cell>
          <cell r="CW95">
            <v>15</v>
          </cell>
          <cell r="CX95" t="str">
            <v/>
          </cell>
          <cell r="CY95">
            <v>2</v>
          </cell>
          <cell r="CZ95">
            <v>1</v>
          </cell>
          <cell r="DA95">
            <v>1</v>
          </cell>
          <cell r="DB95">
            <v>150</v>
          </cell>
          <cell r="DC95">
            <v>71</v>
          </cell>
          <cell r="DD95">
            <v>39</v>
          </cell>
          <cell r="DE95">
            <v>12</v>
          </cell>
          <cell r="DF95">
            <v>18</v>
          </cell>
          <cell r="DG95">
            <v>3</v>
          </cell>
          <cell r="DH95">
            <v>2</v>
          </cell>
          <cell r="DI95">
            <v>8</v>
          </cell>
        </row>
        <row r="96">
          <cell r="A96" t="str">
            <v>RS 058</v>
          </cell>
          <cell r="B96">
            <v>58</v>
          </cell>
          <cell r="C96" t="str">
            <v>C</v>
          </cell>
          <cell r="D96" t="str">
            <v>T</v>
          </cell>
          <cell r="E96" t="str">
            <v>Thavite River Bridge - Kamphatenga</v>
          </cell>
          <cell r="F96" t="str">
            <v>M05</v>
          </cell>
          <cell r="G96">
            <v>15</v>
          </cell>
          <cell r="H96">
            <v>32.5</v>
          </cell>
          <cell r="I96" t="str">
            <v>F</v>
          </cell>
          <cell r="J96" t="str">
            <v>SALIMA</v>
          </cell>
          <cell r="K96">
            <v>7</v>
          </cell>
          <cell r="L96">
            <v>0</v>
          </cell>
          <cell r="W96">
            <v>83</v>
          </cell>
          <cell r="X96" t="str">
            <v>DS</v>
          </cell>
          <cell r="Y96">
            <v>200</v>
          </cell>
          <cell r="Z96" t="str">
            <v>SB</v>
          </cell>
          <cell r="AA96">
            <v>100</v>
          </cell>
          <cell r="AB96" t="str">
            <v>GR</v>
          </cell>
          <cell r="AC96">
            <v>4</v>
          </cell>
          <cell r="AD96" t="str">
            <v>VR</v>
          </cell>
          <cell r="AE96">
            <v>0</v>
          </cell>
          <cell r="AF96">
            <v>0</v>
          </cell>
          <cell r="AG96">
            <v>0</v>
          </cell>
          <cell r="AH96">
            <v>0</v>
          </cell>
          <cell r="AI96">
            <v>0</v>
          </cell>
          <cell r="AJ96">
            <v>0</v>
          </cell>
          <cell r="AK96">
            <v>0</v>
          </cell>
          <cell r="AL96">
            <v>0</v>
          </cell>
          <cell r="AM96">
            <v>1</v>
          </cell>
          <cell r="AN96" t="str">
            <v>never resealed</v>
          </cell>
          <cell r="BO96" t="str">
            <v>RS 058</v>
          </cell>
          <cell r="BP96">
            <v>32.5</v>
          </cell>
          <cell r="BQ96">
            <v>6</v>
          </cell>
          <cell r="BR96" t="str">
            <v>F</v>
          </cell>
          <cell r="BS96" t="str">
            <v>C</v>
          </cell>
          <cell r="BT96">
            <v>0</v>
          </cell>
          <cell r="BU96" t="str">
            <v>DS</v>
          </cell>
          <cell r="BV96" t="str">
            <v/>
          </cell>
          <cell r="BW96">
            <v>1</v>
          </cell>
          <cell r="BX96">
            <v>15</v>
          </cell>
          <cell r="BY96" t="str">
            <v/>
          </cell>
          <cell r="BZ96">
            <v>1</v>
          </cell>
          <cell r="CA96">
            <v>4</v>
          </cell>
          <cell r="CB96">
            <v>1.177</v>
          </cell>
          <cell r="CC96">
            <v>4.6480611775321456</v>
          </cell>
          <cell r="CD96">
            <v>45</v>
          </cell>
          <cell r="CE96">
            <v>35</v>
          </cell>
          <cell r="CF96">
            <v>20</v>
          </cell>
          <cell r="CG96">
            <v>25</v>
          </cell>
          <cell r="CH96">
            <v>15</v>
          </cell>
          <cell r="CI96">
            <v>2.8</v>
          </cell>
          <cell r="CJ96">
            <v>9.3333333333333324E-3</v>
          </cell>
          <cell r="CK96">
            <v>10</v>
          </cell>
          <cell r="CL96">
            <v>20</v>
          </cell>
          <cell r="CM96">
            <v>0.23583282051282048</v>
          </cell>
          <cell r="CN96">
            <v>0.23583282051282048</v>
          </cell>
          <cell r="CO96">
            <v>0</v>
          </cell>
          <cell r="CP96">
            <v>0</v>
          </cell>
          <cell r="CQ96">
            <v>4.8838939980449663</v>
          </cell>
          <cell r="CR96">
            <v>0</v>
          </cell>
          <cell r="CS96">
            <v>1</v>
          </cell>
          <cell r="CT96">
            <v>0</v>
          </cell>
          <cell r="CU96">
            <v>0</v>
          </cell>
          <cell r="CV96">
            <v>15</v>
          </cell>
          <cell r="CW96">
            <v>15</v>
          </cell>
          <cell r="CX96" t="str">
            <v/>
          </cell>
          <cell r="CY96">
            <v>2</v>
          </cell>
          <cell r="CZ96">
            <v>1</v>
          </cell>
          <cell r="DA96">
            <v>1</v>
          </cell>
          <cell r="DB96">
            <v>150</v>
          </cell>
          <cell r="DC96">
            <v>71</v>
          </cell>
          <cell r="DD96">
            <v>39</v>
          </cell>
          <cell r="DE96">
            <v>12</v>
          </cell>
          <cell r="DF96">
            <v>18</v>
          </cell>
          <cell r="DG96">
            <v>3</v>
          </cell>
          <cell r="DH96">
            <v>2</v>
          </cell>
          <cell r="DI96">
            <v>8</v>
          </cell>
        </row>
        <row r="97">
          <cell r="A97" t="str">
            <v>RS 044</v>
          </cell>
          <cell r="B97">
            <v>44</v>
          </cell>
          <cell r="C97" t="str">
            <v>C</v>
          </cell>
          <cell r="D97" t="str">
            <v>T</v>
          </cell>
          <cell r="E97" t="str">
            <v>Kaphatenga - junction S122</v>
          </cell>
          <cell r="F97" t="str">
            <v>M05</v>
          </cell>
          <cell r="G97">
            <v>16</v>
          </cell>
          <cell r="H97">
            <v>4.8</v>
          </cell>
          <cell r="I97" t="str">
            <v>F</v>
          </cell>
          <cell r="J97" t="str">
            <v>SALIMA</v>
          </cell>
          <cell r="K97">
            <v>7</v>
          </cell>
          <cell r="L97" t="str">
            <v>Changed junction road designation from M5</v>
          </cell>
          <cell r="W97">
            <v>83</v>
          </cell>
          <cell r="X97" t="str">
            <v>ST</v>
          </cell>
          <cell r="Y97">
            <v>200</v>
          </cell>
          <cell r="Z97" t="str">
            <v>SB</v>
          </cell>
          <cell r="AA97">
            <v>100</v>
          </cell>
          <cell r="AB97" t="str">
            <v>GR</v>
          </cell>
          <cell r="AC97">
            <v>4</v>
          </cell>
          <cell r="AD97" t="str">
            <v>VR</v>
          </cell>
          <cell r="AE97">
            <v>0</v>
          </cell>
          <cell r="AF97">
            <v>0</v>
          </cell>
          <cell r="AG97">
            <v>0</v>
          </cell>
          <cell r="AH97">
            <v>0</v>
          </cell>
          <cell r="AI97">
            <v>0</v>
          </cell>
          <cell r="AJ97">
            <v>0</v>
          </cell>
          <cell r="AK97">
            <v>0</v>
          </cell>
          <cell r="AL97">
            <v>0</v>
          </cell>
          <cell r="AM97">
            <v>1</v>
          </cell>
          <cell r="AN97" t="str">
            <v>never resealed</v>
          </cell>
          <cell r="BO97" t="str">
            <v>RS 044</v>
          </cell>
          <cell r="BP97">
            <v>4.8</v>
          </cell>
          <cell r="BQ97">
            <v>6</v>
          </cell>
          <cell r="BR97" t="str">
            <v>F</v>
          </cell>
          <cell r="BS97" t="str">
            <v>C</v>
          </cell>
          <cell r="BT97">
            <v>0</v>
          </cell>
          <cell r="BU97" t="str">
            <v>ST</v>
          </cell>
          <cell r="BV97" t="str">
            <v/>
          </cell>
          <cell r="BW97">
            <v>1</v>
          </cell>
          <cell r="BX97">
            <v>10</v>
          </cell>
          <cell r="BY97" t="str">
            <v/>
          </cell>
          <cell r="BZ97">
            <v>1</v>
          </cell>
          <cell r="CA97">
            <v>4</v>
          </cell>
          <cell r="CB97">
            <v>1.008</v>
          </cell>
          <cell r="CC97">
            <v>4.5464554518794991</v>
          </cell>
          <cell r="CD97">
            <v>0</v>
          </cell>
          <cell r="CE97">
            <v>0</v>
          </cell>
          <cell r="CF97">
            <v>0</v>
          </cell>
          <cell r="CG97">
            <v>0</v>
          </cell>
          <cell r="CH97">
            <v>0</v>
          </cell>
          <cell r="CI97">
            <v>0.5</v>
          </cell>
          <cell r="CJ97">
            <v>1.6666666666666668E-3</v>
          </cell>
          <cell r="CK97">
            <v>1.6666666666666668E-3</v>
          </cell>
          <cell r="CL97">
            <v>0</v>
          </cell>
          <cell r="CM97">
            <v>6.4615384615384621E-4</v>
          </cell>
          <cell r="CN97">
            <v>6.4615384615384621E-4</v>
          </cell>
          <cell r="CO97">
            <v>0</v>
          </cell>
          <cell r="CP97">
            <v>0</v>
          </cell>
          <cell r="CQ97">
            <v>4.5471016057256533</v>
          </cell>
          <cell r="CR97">
            <v>0</v>
          </cell>
          <cell r="CS97">
            <v>1</v>
          </cell>
          <cell r="CT97">
            <v>0</v>
          </cell>
          <cell r="CU97">
            <v>0</v>
          </cell>
          <cell r="CV97">
            <v>15</v>
          </cell>
          <cell r="CW97">
            <v>15</v>
          </cell>
          <cell r="CX97" t="str">
            <v/>
          </cell>
          <cell r="CY97">
            <v>2</v>
          </cell>
          <cell r="CZ97">
            <v>1</v>
          </cell>
          <cell r="DA97">
            <v>1</v>
          </cell>
          <cell r="DB97">
            <v>320</v>
          </cell>
          <cell r="DC97">
            <v>151</v>
          </cell>
          <cell r="DD97">
            <v>84</v>
          </cell>
          <cell r="DE97">
            <v>24</v>
          </cell>
          <cell r="DF97">
            <v>37</v>
          </cell>
          <cell r="DG97">
            <v>7</v>
          </cell>
          <cell r="DH97">
            <v>4</v>
          </cell>
          <cell r="DI97">
            <v>16</v>
          </cell>
        </row>
        <row r="98">
          <cell r="A98" t="str">
            <v>RS 051</v>
          </cell>
          <cell r="B98">
            <v>51</v>
          </cell>
          <cell r="C98" t="str">
            <v>C</v>
          </cell>
          <cell r="D98" t="str">
            <v>T</v>
          </cell>
          <cell r="E98" t="str">
            <v>Junction S122 - Linthipe River</v>
          </cell>
          <cell r="F98" t="str">
            <v>M05</v>
          </cell>
          <cell r="G98">
            <v>17</v>
          </cell>
          <cell r="H98">
            <v>1.9</v>
          </cell>
          <cell r="I98" t="str">
            <v>F</v>
          </cell>
          <cell r="J98" t="str">
            <v>SALIMA</v>
          </cell>
          <cell r="K98">
            <v>7</v>
          </cell>
          <cell r="L98">
            <v>0</v>
          </cell>
          <cell r="W98">
            <v>81</v>
          </cell>
          <cell r="X98" t="str">
            <v>DS</v>
          </cell>
          <cell r="Y98">
            <v>150</v>
          </cell>
          <cell r="Z98" t="str">
            <v>SB</v>
          </cell>
          <cell r="AA98">
            <v>100</v>
          </cell>
          <cell r="AB98" t="str">
            <v>GR</v>
          </cell>
          <cell r="AC98">
            <v>8</v>
          </cell>
          <cell r="AD98" t="str">
            <v>VR</v>
          </cell>
          <cell r="AE98">
            <v>94</v>
          </cell>
          <cell r="AF98" t="str">
            <v>RC</v>
          </cell>
          <cell r="AG98" t="str">
            <v>ST</v>
          </cell>
          <cell r="AH98">
            <v>15</v>
          </cell>
          <cell r="AI98">
            <v>0</v>
          </cell>
          <cell r="AJ98">
            <v>0</v>
          </cell>
          <cell r="AK98">
            <v>0</v>
          </cell>
          <cell r="AL98">
            <v>0</v>
          </cell>
          <cell r="AM98">
            <v>1</v>
          </cell>
          <cell r="AN98">
            <v>0</v>
          </cell>
          <cell r="BO98" t="str">
            <v>RS 051</v>
          </cell>
          <cell r="BP98">
            <v>1.9</v>
          </cell>
          <cell r="BQ98">
            <v>6</v>
          </cell>
          <cell r="BR98" t="str">
            <v>F</v>
          </cell>
          <cell r="BS98" t="str">
            <v>C</v>
          </cell>
          <cell r="BT98">
            <v>0</v>
          </cell>
          <cell r="BU98" t="str">
            <v>ST</v>
          </cell>
          <cell r="BV98" t="str">
            <v/>
          </cell>
          <cell r="BW98">
            <v>1</v>
          </cell>
          <cell r="BX98">
            <v>10</v>
          </cell>
          <cell r="BY98" t="str">
            <v/>
          </cell>
          <cell r="BZ98">
            <v>1</v>
          </cell>
          <cell r="CA98">
            <v>8</v>
          </cell>
          <cell r="CB98">
            <v>1.3540000000000001</v>
          </cell>
          <cell r="CC98">
            <v>5.7</v>
          </cell>
          <cell r="CD98">
            <v>0</v>
          </cell>
          <cell r="CE98">
            <v>0</v>
          </cell>
          <cell r="CF98">
            <v>0</v>
          </cell>
          <cell r="CG98">
            <v>0</v>
          </cell>
          <cell r="CH98">
            <v>0</v>
          </cell>
          <cell r="CI98">
            <v>0</v>
          </cell>
          <cell r="CJ98">
            <v>0</v>
          </cell>
          <cell r="CK98">
            <v>0</v>
          </cell>
          <cell r="CL98">
            <v>0</v>
          </cell>
          <cell r="CM98">
            <v>0</v>
          </cell>
          <cell r="CN98">
            <v>0</v>
          </cell>
          <cell r="CO98">
            <v>0</v>
          </cell>
          <cell r="CP98">
            <v>0</v>
          </cell>
          <cell r="CQ98">
            <v>5.7</v>
          </cell>
          <cell r="CR98">
            <v>0</v>
          </cell>
          <cell r="CS98">
            <v>1</v>
          </cell>
          <cell r="CT98">
            <v>0</v>
          </cell>
          <cell r="CU98">
            <v>0</v>
          </cell>
          <cell r="CV98">
            <v>4</v>
          </cell>
          <cell r="CW98">
            <v>4</v>
          </cell>
          <cell r="CX98" t="str">
            <v/>
          </cell>
          <cell r="CY98">
            <v>2</v>
          </cell>
          <cell r="CZ98">
            <v>1</v>
          </cell>
          <cell r="DA98">
            <v>1</v>
          </cell>
          <cell r="DB98">
            <v>300</v>
          </cell>
          <cell r="DC98">
            <v>141</v>
          </cell>
          <cell r="DD98">
            <v>78</v>
          </cell>
          <cell r="DE98">
            <v>23</v>
          </cell>
          <cell r="DF98">
            <v>35</v>
          </cell>
          <cell r="DG98">
            <v>6</v>
          </cell>
          <cell r="DH98">
            <v>3</v>
          </cell>
          <cell r="DI98">
            <v>15</v>
          </cell>
        </row>
        <row r="99">
          <cell r="A99" t="str">
            <v>RS 067</v>
          </cell>
          <cell r="B99">
            <v>67</v>
          </cell>
          <cell r="C99" t="str">
            <v>C</v>
          </cell>
          <cell r="D99" t="str">
            <v>T</v>
          </cell>
          <cell r="E99" t="str">
            <v>Linthipe River - Luwadzi River Bridge</v>
          </cell>
          <cell r="F99" t="str">
            <v>M05</v>
          </cell>
          <cell r="G99">
            <v>18</v>
          </cell>
          <cell r="H99">
            <v>20.8</v>
          </cell>
          <cell r="I99" t="str">
            <v>F</v>
          </cell>
          <cell r="J99" t="str">
            <v>SALIMA</v>
          </cell>
          <cell r="K99">
            <v>7</v>
          </cell>
          <cell r="L99">
            <v>0</v>
          </cell>
          <cell r="W99">
            <v>81</v>
          </cell>
          <cell r="X99" t="str">
            <v>DS</v>
          </cell>
          <cell r="Y99">
            <v>150</v>
          </cell>
          <cell r="Z99" t="str">
            <v>SB</v>
          </cell>
          <cell r="AA99">
            <v>100</v>
          </cell>
          <cell r="AB99" t="str">
            <v>GR</v>
          </cell>
          <cell r="AC99">
            <v>8</v>
          </cell>
          <cell r="AD99" t="str">
            <v>VR</v>
          </cell>
          <cell r="AE99">
            <v>94</v>
          </cell>
          <cell r="AF99" t="str">
            <v>RC</v>
          </cell>
          <cell r="AG99" t="str">
            <v>ST</v>
          </cell>
          <cell r="AH99">
            <v>15</v>
          </cell>
          <cell r="AI99">
            <v>0</v>
          </cell>
          <cell r="AJ99">
            <v>0</v>
          </cell>
          <cell r="AK99">
            <v>0</v>
          </cell>
          <cell r="AL99">
            <v>0</v>
          </cell>
          <cell r="AM99">
            <v>1</v>
          </cell>
          <cell r="AN99">
            <v>0</v>
          </cell>
          <cell r="BO99" t="str">
            <v>RS 067</v>
          </cell>
          <cell r="BP99">
            <v>20.8</v>
          </cell>
          <cell r="BQ99">
            <v>6.7</v>
          </cell>
          <cell r="BR99" t="str">
            <v>F</v>
          </cell>
          <cell r="BS99" t="str">
            <v>S</v>
          </cell>
          <cell r="BT99">
            <v>0</v>
          </cell>
          <cell r="BU99" t="str">
            <v>ST</v>
          </cell>
          <cell r="BV99" t="str">
            <v/>
          </cell>
          <cell r="BW99">
            <v>1</v>
          </cell>
          <cell r="BX99">
            <v>10</v>
          </cell>
          <cell r="BY99" t="str">
            <v/>
          </cell>
          <cell r="BZ99">
            <v>1</v>
          </cell>
          <cell r="CA99">
            <v>8</v>
          </cell>
          <cell r="CB99">
            <v>1.3540000000000001</v>
          </cell>
          <cell r="CC99">
            <v>2.96</v>
          </cell>
          <cell r="CD99">
            <v>10</v>
          </cell>
          <cell r="CE99">
            <v>0.5</v>
          </cell>
          <cell r="CF99">
            <v>0</v>
          </cell>
          <cell r="CG99">
            <v>10</v>
          </cell>
          <cell r="CH99">
            <v>0.5</v>
          </cell>
          <cell r="CI99">
            <v>0.1</v>
          </cell>
          <cell r="CJ99">
            <v>2.9850746268656722E-4</v>
          </cell>
          <cell r="CK99">
            <v>2.9850746268656722E-4</v>
          </cell>
          <cell r="CL99">
            <v>0</v>
          </cell>
          <cell r="CM99">
            <v>1.1572904707233067E-4</v>
          </cell>
          <cell r="CN99">
            <v>1.1572904707233067E-4</v>
          </cell>
          <cell r="CO99">
            <v>0</v>
          </cell>
          <cell r="CP99">
            <v>0</v>
          </cell>
          <cell r="CQ99">
            <v>2.9601157290470721</v>
          </cell>
          <cell r="CR99">
            <v>0</v>
          </cell>
          <cell r="CS99">
            <v>1</v>
          </cell>
          <cell r="CT99">
            <v>0</v>
          </cell>
          <cell r="CU99">
            <v>0</v>
          </cell>
          <cell r="CV99">
            <v>4</v>
          </cell>
          <cell r="CW99">
            <v>4</v>
          </cell>
          <cell r="CX99" t="str">
            <v/>
          </cell>
          <cell r="CY99">
            <v>2</v>
          </cell>
          <cell r="CZ99">
            <v>1</v>
          </cell>
          <cell r="DA99">
            <v>1</v>
          </cell>
          <cell r="DB99">
            <v>300</v>
          </cell>
          <cell r="DC99">
            <v>141</v>
          </cell>
          <cell r="DD99">
            <v>78</v>
          </cell>
          <cell r="DE99">
            <v>23</v>
          </cell>
          <cell r="DF99">
            <v>35</v>
          </cell>
          <cell r="DG99">
            <v>6</v>
          </cell>
          <cell r="DH99">
            <v>3</v>
          </cell>
          <cell r="DI99">
            <v>15</v>
          </cell>
        </row>
        <row r="100">
          <cell r="A100" t="str">
            <v>RS 064</v>
          </cell>
          <cell r="B100">
            <v>64</v>
          </cell>
          <cell r="C100" t="str">
            <v>C</v>
          </cell>
          <cell r="D100" t="str">
            <v>T</v>
          </cell>
          <cell r="E100" t="str">
            <v>Luwadzi River Bridge - Ngodzi River Bridge</v>
          </cell>
          <cell r="F100" t="str">
            <v>M05</v>
          </cell>
          <cell r="G100">
            <v>19</v>
          </cell>
          <cell r="H100">
            <v>15.8</v>
          </cell>
          <cell r="I100" t="str">
            <v>F</v>
          </cell>
          <cell r="J100" t="str">
            <v>SALIMA</v>
          </cell>
          <cell r="K100">
            <v>7</v>
          </cell>
          <cell r="L100">
            <v>0</v>
          </cell>
          <cell r="W100">
            <v>81</v>
          </cell>
          <cell r="X100" t="str">
            <v>DS</v>
          </cell>
          <cell r="Y100">
            <v>150</v>
          </cell>
          <cell r="Z100" t="str">
            <v>SB</v>
          </cell>
          <cell r="AA100">
            <v>100</v>
          </cell>
          <cell r="AB100" t="str">
            <v>GR</v>
          </cell>
          <cell r="AC100">
            <v>8</v>
          </cell>
          <cell r="AD100" t="str">
            <v>VR</v>
          </cell>
          <cell r="AE100">
            <v>94</v>
          </cell>
          <cell r="AF100" t="str">
            <v>RC</v>
          </cell>
          <cell r="AG100" t="str">
            <v>ST</v>
          </cell>
          <cell r="AH100">
            <v>15</v>
          </cell>
          <cell r="AI100">
            <v>0</v>
          </cell>
          <cell r="AJ100">
            <v>0</v>
          </cell>
          <cell r="AK100">
            <v>0</v>
          </cell>
          <cell r="AL100">
            <v>0</v>
          </cell>
          <cell r="AM100">
            <v>1</v>
          </cell>
          <cell r="AN100">
            <v>0</v>
          </cell>
          <cell r="BO100" t="str">
            <v>RS 064</v>
          </cell>
          <cell r="BP100">
            <v>15.8</v>
          </cell>
          <cell r="BQ100">
            <v>6.7</v>
          </cell>
          <cell r="BR100" t="str">
            <v>F</v>
          </cell>
          <cell r="BS100" t="str">
            <v>S</v>
          </cell>
          <cell r="BT100">
            <v>0</v>
          </cell>
          <cell r="BU100" t="str">
            <v>ST</v>
          </cell>
          <cell r="BV100" t="str">
            <v/>
          </cell>
          <cell r="BW100">
            <v>1</v>
          </cell>
          <cell r="BX100">
            <v>10</v>
          </cell>
          <cell r="BY100" t="str">
            <v/>
          </cell>
          <cell r="BZ100">
            <v>1</v>
          </cell>
          <cell r="CA100">
            <v>8</v>
          </cell>
          <cell r="CB100">
            <v>1.3540000000000001</v>
          </cell>
          <cell r="CC100">
            <v>3.7884175953079184</v>
          </cell>
          <cell r="CD100">
            <v>10</v>
          </cell>
          <cell r="CE100">
            <v>0</v>
          </cell>
          <cell r="CF100">
            <v>0</v>
          </cell>
          <cell r="CG100">
            <v>10</v>
          </cell>
          <cell r="CH100">
            <v>0</v>
          </cell>
          <cell r="CI100">
            <v>0</v>
          </cell>
          <cell r="CJ100">
            <v>0</v>
          </cell>
          <cell r="CK100">
            <v>0</v>
          </cell>
          <cell r="CL100">
            <v>0</v>
          </cell>
          <cell r="CM100">
            <v>0</v>
          </cell>
          <cell r="CN100">
            <v>0</v>
          </cell>
          <cell r="CO100">
            <v>0</v>
          </cell>
          <cell r="CP100">
            <v>0</v>
          </cell>
          <cell r="CQ100">
            <v>3.7884175953079184</v>
          </cell>
          <cell r="CR100">
            <v>0</v>
          </cell>
          <cell r="CS100">
            <v>1</v>
          </cell>
          <cell r="CT100">
            <v>0</v>
          </cell>
          <cell r="CU100">
            <v>0</v>
          </cell>
          <cell r="CV100">
            <v>4</v>
          </cell>
          <cell r="CW100">
            <v>4</v>
          </cell>
          <cell r="CX100" t="str">
            <v/>
          </cell>
          <cell r="CY100">
            <v>1.2</v>
          </cell>
          <cell r="CZ100">
            <v>1.2</v>
          </cell>
          <cell r="DA100">
            <v>1.1000000000000001</v>
          </cell>
          <cell r="DB100">
            <v>300</v>
          </cell>
          <cell r="DC100">
            <v>141</v>
          </cell>
          <cell r="DD100">
            <v>78</v>
          </cell>
          <cell r="DE100">
            <v>23</v>
          </cell>
          <cell r="DF100">
            <v>35</v>
          </cell>
          <cell r="DG100">
            <v>6</v>
          </cell>
          <cell r="DH100">
            <v>3</v>
          </cell>
          <cell r="DI100">
            <v>15</v>
          </cell>
        </row>
        <row r="101">
          <cell r="A101" t="str">
            <v>RS 059</v>
          </cell>
          <cell r="B101">
            <v>59</v>
          </cell>
          <cell r="C101" t="str">
            <v>C</v>
          </cell>
          <cell r="D101" t="str">
            <v>T</v>
          </cell>
          <cell r="E101" t="str">
            <v>Ngodzi River Bridge - Mtakataka</v>
          </cell>
          <cell r="F101" t="str">
            <v>M05</v>
          </cell>
          <cell r="G101">
            <v>20</v>
          </cell>
          <cell r="H101">
            <v>14.3</v>
          </cell>
          <cell r="I101" t="str">
            <v>F</v>
          </cell>
          <cell r="J101" t="str">
            <v>SALIMA</v>
          </cell>
          <cell r="K101">
            <v>7</v>
          </cell>
          <cell r="L101">
            <v>0</v>
          </cell>
          <cell r="W101">
            <v>81</v>
          </cell>
          <cell r="X101" t="str">
            <v>DS</v>
          </cell>
          <cell r="Y101">
            <v>150</v>
          </cell>
          <cell r="Z101" t="str">
            <v>SB</v>
          </cell>
          <cell r="AA101">
            <v>100</v>
          </cell>
          <cell r="AB101" t="str">
            <v>GR</v>
          </cell>
          <cell r="AC101">
            <v>8</v>
          </cell>
          <cell r="AD101" t="str">
            <v>VR</v>
          </cell>
          <cell r="AE101">
            <v>94</v>
          </cell>
          <cell r="AF101" t="str">
            <v>RC</v>
          </cell>
          <cell r="AG101" t="str">
            <v>ST</v>
          </cell>
          <cell r="AH101">
            <v>15</v>
          </cell>
          <cell r="AI101">
            <v>0</v>
          </cell>
          <cell r="AJ101">
            <v>0</v>
          </cell>
          <cell r="AK101">
            <v>0</v>
          </cell>
          <cell r="AL101">
            <v>0</v>
          </cell>
          <cell r="AM101">
            <v>1</v>
          </cell>
          <cell r="AN101">
            <v>0</v>
          </cell>
          <cell r="BO101" t="str">
            <v>RS 059</v>
          </cell>
          <cell r="BP101">
            <v>14.3</v>
          </cell>
          <cell r="BQ101">
            <v>6.7</v>
          </cell>
          <cell r="BR101" t="str">
            <v>F</v>
          </cell>
          <cell r="BS101" t="str">
            <v>S</v>
          </cell>
          <cell r="BT101">
            <v>0</v>
          </cell>
          <cell r="BU101" t="str">
            <v>ST</v>
          </cell>
          <cell r="BV101" t="str">
            <v/>
          </cell>
          <cell r="BW101">
            <v>1</v>
          </cell>
          <cell r="BX101">
            <v>10</v>
          </cell>
          <cell r="BY101" t="str">
            <v/>
          </cell>
          <cell r="BZ101">
            <v>1</v>
          </cell>
          <cell r="CA101">
            <v>8</v>
          </cell>
          <cell r="CB101">
            <v>1.3540000000000001</v>
          </cell>
          <cell r="CC101">
            <v>5.0676190390254909</v>
          </cell>
          <cell r="CD101">
            <v>10</v>
          </cell>
          <cell r="CE101">
            <v>1</v>
          </cell>
          <cell r="CF101">
            <v>0</v>
          </cell>
          <cell r="CG101">
            <v>10</v>
          </cell>
          <cell r="CH101">
            <v>1</v>
          </cell>
          <cell r="CI101">
            <v>0</v>
          </cell>
          <cell r="CJ101">
            <v>0</v>
          </cell>
          <cell r="CK101">
            <v>0</v>
          </cell>
          <cell r="CL101">
            <v>0</v>
          </cell>
          <cell r="CM101">
            <v>0</v>
          </cell>
          <cell r="CN101">
            <v>0</v>
          </cell>
          <cell r="CO101">
            <v>0</v>
          </cell>
          <cell r="CP101">
            <v>0</v>
          </cell>
          <cell r="CQ101">
            <v>5.0676190390254909</v>
          </cell>
          <cell r="CR101">
            <v>0</v>
          </cell>
          <cell r="CS101">
            <v>1</v>
          </cell>
          <cell r="CT101">
            <v>0</v>
          </cell>
          <cell r="CU101">
            <v>0</v>
          </cell>
          <cell r="CV101">
            <v>4</v>
          </cell>
          <cell r="CW101">
            <v>4</v>
          </cell>
          <cell r="CX101" t="str">
            <v/>
          </cell>
          <cell r="CY101">
            <v>1.5</v>
          </cell>
          <cell r="CZ101">
            <v>1.2</v>
          </cell>
          <cell r="DA101">
            <v>1.1000000000000001</v>
          </cell>
          <cell r="DB101">
            <v>160</v>
          </cell>
          <cell r="DC101">
            <v>76</v>
          </cell>
          <cell r="DD101">
            <v>42</v>
          </cell>
          <cell r="DE101">
            <v>12</v>
          </cell>
          <cell r="DF101">
            <v>19</v>
          </cell>
          <cell r="DG101">
            <v>4</v>
          </cell>
          <cell r="DH101">
            <v>2</v>
          </cell>
          <cell r="DI101">
            <v>8</v>
          </cell>
        </row>
        <row r="102">
          <cell r="A102" t="str">
            <v>RS 063</v>
          </cell>
          <cell r="B102">
            <v>63</v>
          </cell>
          <cell r="C102" t="str">
            <v>C</v>
          </cell>
          <cell r="D102" t="str">
            <v>T</v>
          </cell>
          <cell r="E102" t="str">
            <v>Mtakataka - Golomoti</v>
          </cell>
          <cell r="F102" t="str">
            <v>M05</v>
          </cell>
          <cell r="G102">
            <v>21</v>
          </cell>
          <cell r="H102">
            <v>25.5</v>
          </cell>
          <cell r="I102" t="str">
            <v>F</v>
          </cell>
          <cell r="J102" t="str">
            <v>DEDZA</v>
          </cell>
          <cell r="K102">
            <v>7</v>
          </cell>
          <cell r="L102">
            <v>0</v>
          </cell>
          <cell r="W102">
            <v>81</v>
          </cell>
          <cell r="X102" t="str">
            <v>DS</v>
          </cell>
          <cell r="Y102">
            <v>150</v>
          </cell>
          <cell r="Z102" t="str">
            <v>SB</v>
          </cell>
          <cell r="AA102">
            <v>100</v>
          </cell>
          <cell r="AB102" t="str">
            <v>GR</v>
          </cell>
          <cell r="AC102">
            <v>8</v>
          </cell>
          <cell r="AD102" t="str">
            <v>VR</v>
          </cell>
          <cell r="AE102">
            <v>94</v>
          </cell>
          <cell r="AF102" t="str">
            <v>RC</v>
          </cell>
          <cell r="AG102" t="str">
            <v>ST</v>
          </cell>
          <cell r="AH102">
            <v>15</v>
          </cell>
          <cell r="AI102">
            <v>0</v>
          </cell>
          <cell r="AJ102">
            <v>0</v>
          </cell>
          <cell r="AK102">
            <v>0</v>
          </cell>
          <cell r="AL102">
            <v>0</v>
          </cell>
          <cell r="AM102">
            <v>1</v>
          </cell>
          <cell r="AN102">
            <v>0</v>
          </cell>
          <cell r="BO102" t="str">
            <v>RS 063</v>
          </cell>
          <cell r="BP102">
            <v>25.5</v>
          </cell>
          <cell r="BQ102">
            <v>6.7</v>
          </cell>
          <cell r="BR102" t="str">
            <v>F</v>
          </cell>
          <cell r="BS102" t="str">
            <v>S</v>
          </cell>
          <cell r="BT102">
            <v>0</v>
          </cell>
          <cell r="BU102" t="str">
            <v>ST</v>
          </cell>
          <cell r="BV102" t="str">
            <v/>
          </cell>
          <cell r="BW102">
            <v>1</v>
          </cell>
          <cell r="BX102">
            <v>10</v>
          </cell>
          <cell r="BY102" t="str">
            <v/>
          </cell>
          <cell r="BZ102">
            <v>1</v>
          </cell>
          <cell r="CA102">
            <v>8</v>
          </cell>
          <cell r="CB102">
            <v>1.3540000000000001</v>
          </cell>
          <cell r="CC102">
            <v>4.04</v>
          </cell>
          <cell r="CD102">
            <v>1</v>
          </cell>
          <cell r="CE102">
            <v>0</v>
          </cell>
          <cell r="CF102">
            <v>0</v>
          </cell>
          <cell r="CG102">
            <v>1</v>
          </cell>
          <cell r="CH102">
            <v>0</v>
          </cell>
          <cell r="CI102">
            <v>0</v>
          </cell>
          <cell r="CJ102">
            <v>0</v>
          </cell>
          <cell r="CK102">
            <v>0</v>
          </cell>
          <cell r="CL102">
            <v>0</v>
          </cell>
          <cell r="CM102">
            <v>0</v>
          </cell>
          <cell r="CN102">
            <v>0</v>
          </cell>
          <cell r="CO102">
            <v>0</v>
          </cell>
          <cell r="CP102">
            <v>0</v>
          </cell>
          <cell r="CQ102">
            <v>4.04</v>
          </cell>
          <cell r="CR102">
            <v>0</v>
          </cell>
          <cell r="CS102">
            <v>1</v>
          </cell>
          <cell r="CT102">
            <v>0</v>
          </cell>
          <cell r="CU102">
            <v>0</v>
          </cell>
          <cell r="CV102">
            <v>4</v>
          </cell>
          <cell r="CW102">
            <v>4</v>
          </cell>
          <cell r="CX102" t="str">
            <v/>
          </cell>
          <cell r="CY102">
            <v>1.2</v>
          </cell>
          <cell r="CZ102">
            <v>1.2</v>
          </cell>
          <cell r="DA102">
            <v>1.1000000000000001</v>
          </cell>
          <cell r="DB102">
            <v>120</v>
          </cell>
          <cell r="DC102">
            <v>57</v>
          </cell>
          <cell r="DD102">
            <v>32</v>
          </cell>
          <cell r="DE102">
            <v>9</v>
          </cell>
          <cell r="DF102">
            <v>14</v>
          </cell>
          <cell r="DG102">
            <v>3</v>
          </cell>
          <cell r="DH102">
            <v>2</v>
          </cell>
          <cell r="DI102">
            <v>6</v>
          </cell>
        </row>
        <row r="103">
          <cell r="A103" t="str">
            <v>RS 055</v>
          </cell>
          <cell r="B103">
            <v>55</v>
          </cell>
          <cell r="C103" t="str">
            <v>C</v>
          </cell>
          <cell r="D103" t="str">
            <v>T</v>
          </cell>
          <cell r="E103" t="str">
            <v>Golomoti - Kasinje</v>
          </cell>
          <cell r="F103" t="str">
            <v>M05</v>
          </cell>
          <cell r="G103">
            <v>22</v>
          </cell>
          <cell r="H103">
            <v>14.4</v>
          </cell>
          <cell r="I103" t="str">
            <v>F</v>
          </cell>
          <cell r="J103" t="str">
            <v>NTCHEU</v>
          </cell>
          <cell r="K103">
            <v>8</v>
          </cell>
          <cell r="L103">
            <v>0</v>
          </cell>
          <cell r="W103">
            <v>81</v>
          </cell>
          <cell r="X103" t="str">
            <v>DS</v>
          </cell>
          <cell r="Y103">
            <v>150</v>
          </cell>
          <cell r="Z103" t="str">
            <v>SB</v>
          </cell>
          <cell r="AA103">
            <v>100</v>
          </cell>
          <cell r="AB103" t="str">
            <v>GR</v>
          </cell>
          <cell r="AC103">
            <v>8</v>
          </cell>
          <cell r="AD103" t="str">
            <v>VR</v>
          </cell>
          <cell r="AE103">
            <v>94</v>
          </cell>
          <cell r="AF103" t="str">
            <v>RC</v>
          </cell>
          <cell r="AG103" t="str">
            <v>ST</v>
          </cell>
          <cell r="AH103">
            <v>15</v>
          </cell>
          <cell r="AI103">
            <v>0</v>
          </cell>
          <cell r="AJ103">
            <v>0</v>
          </cell>
          <cell r="AK103">
            <v>0</v>
          </cell>
          <cell r="AL103">
            <v>0</v>
          </cell>
          <cell r="AM103">
            <v>1</v>
          </cell>
          <cell r="AN103">
            <v>0</v>
          </cell>
          <cell r="BO103" t="str">
            <v>RS 055</v>
          </cell>
          <cell r="BP103">
            <v>14.4</v>
          </cell>
          <cell r="BQ103">
            <v>6.7</v>
          </cell>
          <cell r="BR103" t="str">
            <v>F</v>
          </cell>
          <cell r="BS103" t="str">
            <v>S</v>
          </cell>
          <cell r="BT103">
            <v>0</v>
          </cell>
          <cell r="BU103" t="str">
            <v>ST</v>
          </cell>
          <cell r="BV103" t="str">
            <v/>
          </cell>
          <cell r="BW103">
            <v>1</v>
          </cell>
          <cell r="BX103">
            <v>10</v>
          </cell>
          <cell r="BY103" t="str">
            <v/>
          </cell>
          <cell r="BZ103">
            <v>1</v>
          </cell>
          <cell r="CA103">
            <v>8</v>
          </cell>
          <cell r="CB103">
            <v>1.3540000000000001</v>
          </cell>
          <cell r="CC103">
            <v>3.9922750281976094</v>
          </cell>
          <cell r="CD103">
            <v>5</v>
          </cell>
          <cell r="CE103">
            <v>0</v>
          </cell>
          <cell r="CF103">
            <v>0</v>
          </cell>
          <cell r="CG103">
            <v>5</v>
          </cell>
          <cell r="CH103">
            <v>0</v>
          </cell>
          <cell r="CI103">
            <v>0</v>
          </cell>
          <cell r="CJ103">
            <v>0</v>
          </cell>
          <cell r="CK103">
            <v>0</v>
          </cell>
          <cell r="CL103">
            <v>0</v>
          </cell>
          <cell r="CM103">
            <v>0</v>
          </cell>
          <cell r="CN103">
            <v>0</v>
          </cell>
          <cell r="CO103">
            <v>0</v>
          </cell>
          <cell r="CP103">
            <v>0</v>
          </cell>
          <cell r="CQ103">
            <v>3.9922750281976094</v>
          </cell>
          <cell r="CR103">
            <v>0</v>
          </cell>
          <cell r="CS103">
            <v>1</v>
          </cell>
          <cell r="CT103">
            <v>0</v>
          </cell>
          <cell r="CU103">
            <v>0</v>
          </cell>
          <cell r="CV103">
            <v>4</v>
          </cell>
          <cell r="CW103">
            <v>4</v>
          </cell>
          <cell r="CX103" t="str">
            <v/>
          </cell>
          <cell r="CY103">
            <v>1.2</v>
          </cell>
          <cell r="CZ103">
            <v>2</v>
          </cell>
          <cell r="DA103">
            <v>1.1000000000000001</v>
          </cell>
          <cell r="DB103">
            <v>100</v>
          </cell>
          <cell r="DC103">
            <v>47</v>
          </cell>
          <cell r="DD103">
            <v>26</v>
          </cell>
          <cell r="DE103">
            <v>8</v>
          </cell>
          <cell r="DF103">
            <v>12</v>
          </cell>
          <cell r="DG103">
            <v>2</v>
          </cell>
          <cell r="DH103">
            <v>1</v>
          </cell>
          <cell r="DI103">
            <v>5</v>
          </cell>
        </row>
        <row r="104">
          <cell r="A104" t="str">
            <v>RS 041</v>
          </cell>
          <cell r="B104">
            <v>41</v>
          </cell>
          <cell r="C104" t="str">
            <v>C</v>
          </cell>
          <cell r="D104" t="str">
            <v>T</v>
          </cell>
          <cell r="E104" t="str">
            <v>Kasinje - Sharpevale</v>
          </cell>
          <cell r="F104" t="str">
            <v>M05</v>
          </cell>
          <cell r="G104">
            <v>23</v>
          </cell>
          <cell r="H104">
            <v>10.5</v>
          </cell>
          <cell r="I104" t="str">
            <v>F</v>
          </cell>
          <cell r="J104" t="str">
            <v>NTCHEU</v>
          </cell>
          <cell r="K104">
            <v>8</v>
          </cell>
          <cell r="L104">
            <v>0</v>
          </cell>
          <cell r="W104">
            <v>81</v>
          </cell>
          <cell r="X104" t="str">
            <v>DS</v>
          </cell>
          <cell r="Y104">
            <v>150</v>
          </cell>
          <cell r="Z104" t="str">
            <v>SB</v>
          </cell>
          <cell r="AA104">
            <v>100</v>
          </cell>
          <cell r="AB104" t="str">
            <v>GR</v>
          </cell>
          <cell r="AC104">
            <v>8</v>
          </cell>
          <cell r="AD104" t="str">
            <v>VR</v>
          </cell>
          <cell r="AE104">
            <v>94</v>
          </cell>
          <cell r="AF104" t="str">
            <v>RC</v>
          </cell>
          <cell r="AG104" t="str">
            <v>ST</v>
          </cell>
          <cell r="AH104">
            <v>15</v>
          </cell>
          <cell r="AI104">
            <v>0</v>
          </cell>
          <cell r="AJ104">
            <v>0</v>
          </cell>
          <cell r="AK104">
            <v>0</v>
          </cell>
          <cell r="AL104">
            <v>0</v>
          </cell>
          <cell r="AM104">
            <v>1</v>
          </cell>
          <cell r="AN104">
            <v>0</v>
          </cell>
          <cell r="BO104" t="str">
            <v>RS 041</v>
          </cell>
          <cell r="BP104">
            <v>10.5</v>
          </cell>
          <cell r="BQ104">
            <v>6.7</v>
          </cell>
          <cell r="BR104" t="str">
            <v>F</v>
          </cell>
          <cell r="BS104" t="str">
            <v>S</v>
          </cell>
          <cell r="BT104">
            <v>0</v>
          </cell>
          <cell r="BU104" t="str">
            <v>ST</v>
          </cell>
          <cell r="BV104" t="str">
            <v/>
          </cell>
          <cell r="BW104">
            <v>1</v>
          </cell>
          <cell r="BX104">
            <v>10</v>
          </cell>
          <cell r="BY104" t="str">
            <v/>
          </cell>
          <cell r="BZ104">
            <v>1</v>
          </cell>
          <cell r="CA104">
            <v>8</v>
          </cell>
          <cell r="CB104">
            <v>1.3540000000000001</v>
          </cell>
          <cell r="CC104">
            <v>3.6602325187357452</v>
          </cell>
          <cell r="CD104">
            <v>1</v>
          </cell>
          <cell r="CE104">
            <v>0</v>
          </cell>
          <cell r="CF104">
            <v>0</v>
          </cell>
          <cell r="CG104">
            <v>1</v>
          </cell>
          <cell r="CH104">
            <v>0</v>
          </cell>
          <cell r="CI104">
            <v>0.1</v>
          </cell>
          <cell r="CJ104">
            <v>2.9850746268656722E-4</v>
          </cell>
          <cell r="CK104">
            <v>2.9850746268656722E-4</v>
          </cell>
          <cell r="CL104">
            <v>0</v>
          </cell>
          <cell r="CM104">
            <v>1.1572904707233067E-4</v>
          </cell>
          <cell r="CN104">
            <v>1.1572904707233067E-4</v>
          </cell>
          <cell r="CO104">
            <v>0</v>
          </cell>
          <cell r="CP104">
            <v>0</v>
          </cell>
          <cell r="CQ104">
            <v>3.6603482477828173</v>
          </cell>
          <cell r="CR104">
            <v>0</v>
          </cell>
          <cell r="CS104">
            <v>1</v>
          </cell>
          <cell r="CT104">
            <v>0</v>
          </cell>
          <cell r="CU104">
            <v>0</v>
          </cell>
          <cell r="CV104">
            <v>4</v>
          </cell>
          <cell r="CW104">
            <v>4</v>
          </cell>
          <cell r="CX104" t="str">
            <v/>
          </cell>
          <cell r="CY104">
            <v>1.2</v>
          </cell>
          <cell r="CZ104">
            <v>1.1000000000000001</v>
          </cell>
          <cell r="DA104">
            <v>1.2</v>
          </cell>
          <cell r="DB104">
            <v>110</v>
          </cell>
          <cell r="DC104">
            <v>52</v>
          </cell>
          <cell r="DD104">
            <v>29</v>
          </cell>
          <cell r="DE104">
            <v>9</v>
          </cell>
          <cell r="DF104">
            <v>13</v>
          </cell>
          <cell r="DG104">
            <v>3</v>
          </cell>
          <cell r="DH104">
            <v>2</v>
          </cell>
          <cell r="DI104">
            <v>6</v>
          </cell>
        </row>
        <row r="105">
          <cell r="A105" t="str">
            <v>RS 046</v>
          </cell>
          <cell r="B105">
            <v>46</v>
          </cell>
          <cell r="C105" t="str">
            <v>C</v>
          </cell>
          <cell r="D105" t="str">
            <v>T</v>
          </cell>
          <cell r="E105" t="str">
            <v>Sharpevale - Bilila</v>
          </cell>
          <cell r="F105" t="str">
            <v>M05</v>
          </cell>
          <cell r="G105">
            <v>24</v>
          </cell>
          <cell r="H105">
            <v>28.3</v>
          </cell>
          <cell r="I105" t="str">
            <v>R</v>
          </cell>
          <cell r="J105" t="str">
            <v>NTCHEU</v>
          </cell>
          <cell r="K105">
            <v>8</v>
          </cell>
          <cell r="L105">
            <v>0</v>
          </cell>
          <cell r="W105">
            <v>81</v>
          </cell>
          <cell r="X105" t="str">
            <v>DS</v>
          </cell>
          <cell r="Y105">
            <v>150</v>
          </cell>
          <cell r="Z105" t="str">
            <v>SB</v>
          </cell>
          <cell r="AA105">
            <v>100</v>
          </cell>
          <cell r="AB105" t="str">
            <v>GR</v>
          </cell>
          <cell r="AC105">
            <v>8</v>
          </cell>
          <cell r="AD105" t="str">
            <v>VR</v>
          </cell>
          <cell r="AE105">
            <v>94</v>
          </cell>
          <cell r="AF105" t="str">
            <v>RC</v>
          </cell>
          <cell r="AG105" t="str">
            <v>ST</v>
          </cell>
          <cell r="AH105">
            <v>15</v>
          </cell>
          <cell r="AI105">
            <v>0</v>
          </cell>
          <cell r="AJ105">
            <v>0</v>
          </cell>
          <cell r="AK105">
            <v>0</v>
          </cell>
          <cell r="AL105">
            <v>0</v>
          </cell>
          <cell r="AM105">
            <v>1</v>
          </cell>
          <cell r="AN105">
            <v>0</v>
          </cell>
          <cell r="BO105" t="str">
            <v>RS 046</v>
          </cell>
          <cell r="BP105">
            <v>28.3</v>
          </cell>
          <cell r="BQ105">
            <v>6.7</v>
          </cell>
          <cell r="BR105" t="str">
            <v>R</v>
          </cell>
          <cell r="BS105" t="str">
            <v>S</v>
          </cell>
          <cell r="BT105">
            <v>0</v>
          </cell>
          <cell r="BU105" t="str">
            <v>ST</v>
          </cell>
          <cell r="BV105" t="str">
            <v/>
          </cell>
          <cell r="BW105">
            <v>1</v>
          </cell>
          <cell r="BX105">
            <v>10</v>
          </cell>
          <cell r="BY105" t="str">
            <v/>
          </cell>
          <cell r="BZ105">
            <v>1</v>
          </cell>
          <cell r="CA105">
            <v>8</v>
          </cell>
          <cell r="CB105">
            <v>1.3540000000000001</v>
          </cell>
          <cell r="CC105">
            <v>3.6</v>
          </cell>
          <cell r="CD105">
            <v>1</v>
          </cell>
          <cell r="CE105">
            <v>0</v>
          </cell>
          <cell r="CF105">
            <v>0</v>
          </cell>
          <cell r="CG105">
            <v>1</v>
          </cell>
          <cell r="CH105">
            <v>0</v>
          </cell>
          <cell r="CI105">
            <v>0</v>
          </cell>
          <cell r="CJ105">
            <v>0</v>
          </cell>
          <cell r="CK105">
            <v>0</v>
          </cell>
          <cell r="CL105">
            <v>0</v>
          </cell>
          <cell r="CM105">
            <v>0</v>
          </cell>
          <cell r="CN105">
            <v>0</v>
          </cell>
          <cell r="CO105">
            <v>0</v>
          </cell>
          <cell r="CP105">
            <v>0</v>
          </cell>
          <cell r="CQ105">
            <v>3.6</v>
          </cell>
          <cell r="CR105">
            <v>0</v>
          </cell>
          <cell r="CS105">
            <v>1</v>
          </cell>
          <cell r="CT105">
            <v>0</v>
          </cell>
          <cell r="CU105">
            <v>0</v>
          </cell>
          <cell r="CV105">
            <v>4</v>
          </cell>
          <cell r="CW105">
            <v>4</v>
          </cell>
          <cell r="CX105" t="str">
            <v/>
          </cell>
          <cell r="CY105">
            <v>1.2</v>
          </cell>
          <cell r="CZ105">
            <v>1.2</v>
          </cell>
          <cell r="DA105">
            <v>1.2</v>
          </cell>
          <cell r="DB105">
            <v>110</v>
          </cell>
          <cell r="DC105">
            <v>52</v>
          </cell>
          <cell r="DD105">
            <v>29</v>
          </cell>
          <cell r="DE105">
            <v>9</v>
          </cell>
          <cell r="DF105">
            <v>13</v>
          </cell>
          <cell r="DG105">
            <v>3</v>
          </cell>
          <cell r="DH105">
            <v>2</v>
          </cell>
          <cell r="DI105">
            <v>6</v>
          </cell>
        </row>
        <row r="106">
          <cell r="A106" t="str">
            <v>RS 065</v>
          </cell>
          <cell r="B106">
            <v>65</v>
          </cell>
          <cell r="C106" t="str">
            <v>C</v>
          </cell>
          <cell r="D106" t="str">
            <v>T</v>
          </cell>
          <cell r="E106" t="str">
            <v>Bilila - Linengwe River</v>
          </cell>
          <cell r="F106" t="str">
            <v>M05</v>
          </cell>
          <cell r="G106">
            <v>25</v>
          </cell>
          <cell r="H106">
            <v>5.2</v>
          </cell>
          <cell r="I106" t="str">
            <v>F</v>
          </cell>
          <cell r="J106" t="str">
            <v>NTCHEU</v>
          </cell>
          <cell r="K106">
            <v>8</v>
          </cell>
          <cell r="L106">
            <v>0</v>
          </cell>
          <cell r="W106">
            <v>81</v>
          </cell>
          <cell r="X106" t="str">
            <v>DS</v>
          </cell>
          <cell r="Y106">
            <v>150</v>
          </cell>
          <cell r="Z106" t="str">
            <v>SB</v>
          </cell>
          <cell r="AA106">
            <v>100</v>
          </cell>
          <cell r="AB106" t="str">
            <v>GR</v>
          </cell>
          <cell r="AC106">
            <v>8</v>
          </cell>
          <cell r="AD106" t="str">
            <v>VR</v>
          </cell>
          <cell r="AE106">
            <v>94</v>
          </cell>
          <cell r="AF106" t="str">
            <v>RC</v>
          </cell>
          <cell r="AG106" t="str">
            <v>ST</v>
          </cell>
          <cell r="AH106">
            <v>15</v>
          </cell>
          <cell r="AI106">
            <v>0</v>
          </cell>
          <cell r="AJ106">
            <v>0</v>
          </cell>
          <cell r="AK106">
            <v>0</v>
          </cell>
          <cell r="AL106">
            <v>0</v>
          </cell>
          <cell r="AM106">
            <v>1</v>
          </cell>
          <cell r="AN106">
            <v>0</v>
          </cell>
          <cell r="BO106" t="str">
            <v>RS 065</v>
          </cell>
          <cell r="BP106">
            <v>5.2</v>
          </cell>
          <cell r="BQ106">
            <v>6.7</v>
          </cell>
          <cell r="BR106" t="str">
            <v>F</v>
          </cell>
          <cell r="BS106" t="str">
            <v>S</v>
          </cell>
          <cell r="BT106">
            <v>0</v>
          </cell>
          <cell r="BU106" t="str">
            <v>ST</v>
          </cell>
          <cell r="BV106" t="str">
            <v/>
          </cell>
          <cell r="BW106">
            <v>1</v>
          </cell>
          <cell r="BX106">
            <v>10</v>
          </cell>
          <cell r="BY106" t="str">
            <v/>
          </cell>
          <cell r="BZ106">
            <v>1</v>
          </cell>
          <cell r="CA106">
            <v>8</v>
          </cell>
          <cell r="CB106">
            <v>1.3540000000000001</v>
          </cell>
          <cell r="CC106">
            <v>3.6077724340175958</v>
          </cell>
          <cell r="CD106">
            <v>0</v>
          </cell>
          <cell r="CE106">
            <v>0</v>
          </cell>
          <cell r="CF106">
            <v>0</v>
          </cell>
          <cell r="CG106">
            <v>0</v>
          </cell>
          <cell r="CH106">
            <v>0</v>
          </cell>
          <cell r="CI106">
            <v>0</v>
          </cell>
          <cell r="CJ106">
            <v>0</v>
          </cell>
          <cell r="CK106">
            <v>0</v>
          </cell>
          <cell r="CL106">
            <v>0</v>
          </cell>
          <cell r="CM106">
            <v>0</v>
          </cell>
          <cell r="CN106">
            <v>0</v>
          </cell>
          <cell r="CO106">
            <v>0</v>
          </cell>
          <cell r="CP106">
            <v>0</v>
          </cell>
          <cell r="CQ106">
            <v>3.6077724340175958</v>
          </cell>
          <cell r="CR106">
            <v>0</v>
          </cell>
          <cell r="CS106">
            <v>1</v>
          </cell>
          <cell r="CT106">
            <v>0</v>
          </cell>
          <cell r="CU106">
            <v>0</v>
          </cell>
          <cell r="CV106">
            <v>4</v>
          </cell>
          <cell r="CW106">
            <v>4</v>
          </cell>
          <cell r="CX106" t="str">
            <v/>
          </cell>
          <cell r="CY106">
            <v>1.2</v>
          </cell>
          <cell r="CZ106">
            <v>1.2</v>
          </cell>
          <cell r="DA106">
            <v>1.2</v>
          </cell>
          <cell r="DB106">
            <v>120</v>
          </cell>
          <cell r="DC106">
            <v>57</v>
          </cell>
          <cell r="DD106">
            <v>32</v>
          </cell>
          <cell r="DE106">
            <v>9</v>
          </cell>
          <cell r="DF106">
            <v>14</v>
          </cell>
          <cell r="DG106">
            <v>3</v>
          </cell>
          <cell r="DH106">
            <v>2</v>
          </cell>
          <cell r="DI106">
            <v>6</v>
          </cell>
        </row>
        <row r="107">
          <cell r="A107" t="str">
            <v>RS 056</v>
          </cell>
          <cell r="B107">
            <v>56</v>
          </cell>
          <cell r="C107" t="str">
            <v>C</v>
          </cell>
          <cell r="D107" t="str">
            <v>T</v>
          </cell>
          <cell r="E107" t="str">
            <v>Linengwe River - Balaka Market (junction M1)</v>
          </cell>
          <cell r="F107" t="str">
            <v>M05</v>
          </cell>
          <cell r="G107">
            <v>26</v>
          </cell>
          <cell r="H107">
            <v>7.4</v>
          </cell>
          <cell r="I107" t="str">
            <v>F</v>
          </cell>
          <cell r="J107" t="str">
            <v>NTCHEU</v>
          </cell>
          <cell r="K107">
            <v>8</v>
          </cell>
          <cell r="L107">
            <v>0</v>
          </cell>
          <cell r="W107">
            <v>81</v>
          </cell>
          <cell r="X107" t="str">
            <v>DS</v>
          </cell>
          <cell r="Y107">
            <v>150</v>
          </cell>
          <cell r="Z107" t="str">
            <v>SB</v>
          </cell>
          <cell r="AA107">
            <v>100</v>
          </cell>
          <cell r="AB107" t="str">
            <v>GR</v>
          </cell>
          <cell r="AC107">
            <v>8</v>
          </cell>
          <cell r="AD107" t="str">
            <v>VR</v>
          </cell>
          <cell r="AE107">
            <v>94</v>
          </cell>
          <cell r="AF107" t="str">
            <v>RC</v>
          </cell>
          <cell r="AG107" t="str">
            <v>ST</v>
          </cell>
          <cell r="AH107">
            <v>15</v>
          </cell>
          <cell r="AI107">
            <v>0</v>
          </cell>
          <cell r="AJ107">
            <v>0</v>
          </cell>
          <cell r="AK107">
            <v>0</v>
          </cell>
          <cell r="AL107">
            <v>0</v>
          </cell>
          <cell r="AM107">
            <v>1</v>
          </cell>
          <cell r="AN107">
            <v>0</v>
          </cell>
          <cell r="BO107" t="str">
            <v>RS 056</v>
          </cell>
          <cell r="BP107">
            <v>7.4</v>
          </cell>
          <cell r="BQ107">
            <v>6.7</v>
          </cell>
          <cell r="BR107" t="str">
            <v>F</v>
          </cell>
          <cell r="BS107" t="str">
            <v>S</v>
          </cell>
          <cell r="BT107">
            <v>0</v>
          </cell>
          <cell r="BU107" t="str">
            <v>ST</v>
          </cell>
          <cell r="BV107" t="str">
            <v/>
          </cell>
          <cell r="BW107">
            <v>1</v>
          </cell>
          <cell r="BX107">
            <v>10</v>
          </cell>
          <cell r="BY107" t="str">
            <v/>
          </cell>
          <cell r="BZ107">
            <v>1</v>
          </cell>
          <cell r="CA107">
            <v>8</v>
          </cell>
          <cell r="CB107">
            <v>1.3540000000000001</v>
          </cell>
          <cell r="CC107">
            <v>4.129522189638319</v>
          </cell>
          <cell r="CD107">
            <v>0</v>
          </cell>
          <cell r="CE107">
            <v>0</v>
          </cell>
          <cell r="CF107">
            <v>0</v>
          </cell>
          <cell r="CG107">
            <v>0</v>
          </cell>
          <cell r="CH107">
            <v>0</v>
          </cell>
          <cell r="CI107">
            <v>0</v>
          </cell>
          <cell r="CJ107">
            <v>0</v>
          </cell>
          <cell r="CK107">
            <v>0</v>
          </cell>
          <cell r="CL107">
            <v>0</v>
          </cell>
          <cell r="CM107">
            <v>0</v>
          </cell>
          <cell r="CN107">
            <v>0</v>
          </cell>
          <cell r="CO107">
            <v>0</v>
          </cell>
          <cell r="CP107">
            <v>0</v>
          </cell>
          <cell r="CQ107">
            <v>4.129522189638319</v>
          </cell>
          <cell r="CR107">
            <v>0</v>
          </cell>
          <cell r="CS107">
            <v>1</v>
          </cell>
          <cell r="CT107">
            <v>0</v>
          </cell>
          <cell r="CU107">
            <v>0</v>
          </cell>
          <cell r="CV107">
            <v>4</v>
          </cell>
          <cell r="CW107">
            <v>4</v>
          </cell>
          <cell r="CX107" t="str">
            <v/>
          </cell>
          <cell r="CY107">
            <v>1.2</v>
          </cell>
          <cell r="CZ107">
            <v>1.2</v>
          </cell>
          <cell r="DA107">
            <v>1.2</v>
          </cell>
          <cell r="DB107">
            <v>120</v>
          </cell>
          <cell r="DC107">
            <v>57</v>
          </cell>
          <cell r="DD107">
            <v>32</v>
          </cell>
          <cell r="DE107">
            <v>9</v>
          </cell>
          <cell r="DF107">
            <v>14</v>
          </cell>
          <cell r="DG107">
            <v>3</v>
          </cell>
          <cell r="DH107">
            <v>2</v>
          </cell>
          <cell r="DI107">
            <v>6</v>
          </cell>
        </row>
        <row r="108">
          <cell r="A108" t="str">
            <v>RS 135</v>
          </cell>
          <cell r="B108">
            <v>135</v>
          </cell>
          <cell r="C108" t="str">
            <v>S</v>
          </cell>
          <cell r="D108" t="str">
            <v>T</v>
          </cell>
          <cell r="E108" t="str">
            <v>Zobwe - Mwanza</v>
          </cell>
          <cell r="F108" t="str">
            <v>M06</v>
          </cell>
          <cell r="G108">
            <v>1</v>
          </cell>
          <cell r="H108">
            <v>11.1</v>
          </cell>
          <cell r="I108" t="str">
            <v>H</v>
          </cell>
          <cell r="J108" t="str">
            <v>MWANZA</v>
          </cell>
          <cell r="K108">
            <v>9</v>
          </cell>
          <cell r="L108">
            <v>0</v>
          </cell>
          <cell r="W108">
            <v>87</v>
          </cell>
          <cell r="X108" t="str">
            <v>DS</v>
          </cell>
          <cell r="Y108">
            <v>200</v>
          </cell>
          <cell r="Z108" t="str">
            <v>SB</v>
          </cell>
          <cell r="AA108">
            <v>150</v>
          </cell>
          <cell r="AB108" t="str">
            <v>SB</v>
          </cell>
          <cell r="AC108">
            <v>17</v>
          </cell>
          <cell r="AD108" t="str">
            <v>VR</v>
          </cell>
          <cell r="AE108">
            <v>0</v>
          </cell>
          <cell r="AF108">
            <v>0</v>
          </cell>
          <cell r="AG108">
            <v>0</v>
          </cell>
          <cell r="AH108">
            <v>0</v>
          </cell>
          <cell r="AI108">
            <v>0</v>
          </cell>
          <cell r="AJ108">
            <v>0</v>
          </cell>
          <cell r="AK108">
            <v>0</v>
          </cell>
          <cell r="AL108">
            <v>0</v>
          </cell>
          <cell r="AM108">
            <v>1</v>
          </cell>
          <cell r="AN108" t="str">
            <v>never resealed</v>
          </cell>
          <cell r="BO108" t="str">
            <v>RS 135</v>
          </cell>
          <cell r="BP108">
            <v>11.1</v>
          </cell>
          <cell r="BQ108">
            <v>6</v>
          </cell>
          <cell r="BR108" t="str">
            <v>H</v>
          </cell>
          <cell r="BS108" t="str">
            <v>C</v>
          </cell>
          <cell r="BT108">
            <v>0</v>
          </cell>
          <cell r="BU108" t="str">
            <v>DS</v>
          </cell>
          <cell r="BV108" t="str">
            <v/>
          </cell>
          <cell r="BW108">
            <v>1</v>
          </cell>
          <cell r="BX108">
            <v>15</v>
          </cell>
          <cell r="BY108" t="str">
            <v/>
          </cell>
          <cell r="BZ108">
            <v>1</v>
          </cell>
          <cell r="CA108">
            <v>17</v>
          </cell>
          <cell r="CB108">
            <v>1.677</v>
          </cell>
          <cell r="CC108">
            <v>3.3421592375366567</v>
          </cell>
          <cell r="CD108">
            <v>70</v>
          </cell>
          <cell r="CE108">
            <v>35</v>
          </cell>
          <cell r="CF108">
            <v>20</v>
          </cell>
          <cell r="CG108">
            <v>50</v>
          </cell>
          <cell r="CH108">
            <v>15</v>
          </cell>
          <cell r="CI108">
            <v>4.2</v>
          </cell>
          <cell r="CJ108">
            <v>1.4000000000000002E-2</v>
          </cell>
          <cell r="CK108">
            <v>10</v>
          </cell>
          <cell r="CL108">
            <v>20</v>
          </cell>
          <cell r="CM108">
            <v>0.2375953846153846</v>
          </cell>
          <cell r="CN108">
            <v>0.2375953846153846</v>
          </cell>
          <cell r="CO108">
            <v>0</v>
          </cell>
          <cell r="CP108">
            <v>0</v>
          </cell>
          <cell r="CQ108">
            <v>3.5797546221520413</v>
          </cell>
          <cell r="CR108">
            <v>10</v>
          </cell>
          <cell r="CS108">
            <v>1</v>
          </cell>
          <cell r="CT108">
            <v>0</v>
          </cell>
          <cell r="CU108">
            <v>0</v>
          </cell>
          <cell r="CV108">
            <v>11</v>
          </cell>
          <cell r="CW108">
            <v>11</v>
          </cell>
          <cell r="CX108" t="str">
            <v/>
          </cell>
          <cell r="CY108">
            <v>2</v>
          </cell>
          <cell r="CZ108">
            <v>2.5</v>
          </cell>
          <cell r="DA108">
            <v>1.1000000000000001</v>
          </cell>
          <cell r="DB108">
            <v>200</v>
          </cell>
          <cell r="DC108">
            <v>94</v>
          </cell>
          <cell r="DD108">
            <v>52</v>
          </cell>
          <cell r="DE108">
            <v>15</v>
          </cell>
          <cell r="DF108">
            <v>23</v>
          </cell>
          <cell r="DG108">
            <v>4</v>
          </cell>
          <cell r="DH108">
            <v>2</v>
          </cell>
          <cell r="DI108">
            <v>10</v>
          </cell>
        </row>
        <row r="109">
          <cell r="A109" t="str">
            <v>RS 134</v>
          </cell>
          <cell r="B109">
            <v>134</v>
          </cell>
          <cell r="C109" t="str">
            <v>S</v>
          </cell>
          <cell r="D109" t="str">
            <v>T</v>
          </cell>
          <cell r="E109" t="str">
            <v>Mwanza - Moffati</v>
          </cell>
          <cell r="F109" t="str">
            <v>M06</v>
          </cell>
          <cell r="G109">
            <v>2</v>
          </cell>
          <cell r="H109">
            <v>6</v>
          </cell>
          <cell r="I109" t="str">
            <v>H</v>
          </cell>
          <cell r="J109" t="str">
            <v>MWANZA</v>
          </cell>
          <cell r="K109">
            <v>9</v>
          </cell>
          <cell r="L109">
            <v>0</v>
          </cell>
          <cell r="W109">
            <v>87</v>
          </cell>
          <cell r="X109" t="str">
            <v>DS</v>
          </cell>
          <cell r="Y109">
            <v>200</v>
          </cell>
          <cell r="Z109" t="str">
            <v>SB</v>
          </cell>
          <cell r="AA109">
            <v>150</v>
          </cell>
          <cell r="AB109" t="str">
            <v>SB</v>
          </cell>
          <cell r="AC109">
            <v>17</v>
          </cell>
          <cell r="AD109" t="str">
            <v>VR</v>
          </cell>
          <cell r="AE109">
            <v>0</v>
          </cell>
          <cell r="AF109">
            <v>0</v>
          </cell>
          <cell r="AG109">
            <v>0</v>
          </cell>
          <cell r="AH109">
            <v>0</v>
          </cell>
          <cell r="AI109">
            <v>0</v>
          </cell>
          <cell r="AJ109">
            <v>0</v>
          </cell>
          <cell r="AK109">
            <v>0</v>
          </cell>
          <cell r="AL109">
            <v>0</v>
          </cell>
          <cell r="AM109">
            <v>1</v>
          </cell>
          <cell r="AN109" t="str">
            <v>never resealed</v>
          </cell>
          <cell r="BO109" t="str">
            <v>RS 134</v>
          </cell>
          <cell r="BP109">
            <v>6</v>
          </cell>
          <cell r="BQ109">
            <v>6</v>
          </cell>
          <cell r="BR109" t="str">
            <v>H</v>
          </cell>
          <cell r="BS109" t="str">
            <v>C</v>
          </cell>
          <cell r="BT109">
            <v>0</v>
          </cell>
          <cell r="BU109" t="str">
            <v>DS</v>
          </cell>
          <cell r="BV109" t="str">
            <v/>
          </cell>
          <cell r="BW109">
            <v>1</v>
          </cell>
          <cell r="BX109">
            <v>15</v>
          </cell>
          <cell r="BY109" t="str">
            <v/>
          </cell>
          <cell r="BZ109">
            <v>1</v>
          </cell>
          <cell r="CA109">
            <v>17</v>
          </cell>
          <cell r="CB109">
            <v>1.677</v>
          </cell>
          <cell r="CC109">
            <v>3.1339210166177911</v>
          </cell>
          <cell r="CD109">
            <v>0</v>
          </cell>
          <cell r="CE109">
            <v>0</v>
          </cell>
          <cell r="CF109">
            <v>0</v>
          </cell>
          <cell r="CG109">
            <v>0</v>
          </cell>
          <cell r="CH109">
            <v>0</v>
          </cell>
          <cell r="CI109">
            <v>0.5</v>
          </cell>
          <cell r="CJ109">
            <v>1.6666666666666668E-3</v>
          </cell>
          <cell r="CK109">
            <v>1.6666666666666668E-3</v>
          </cell>
          <cell r="CL109">
            <v>0</v>
          </cell>
          <cell r="CM109">
            <v>6.4615384615384621E-4</v>
          </cell>
          <cell r="CN109">
            <v>6.4615384615384621E-4</v>
          </cell>
          <cell r="CO109">
            <v>0</v>
          </cell>
          <cell r="CP109">
            <v>0</v>
          </cell>
          <cell r="CQ109">
            <v>3.1345671704639448</v>
          </cell>
          <cell r="CR109">
            <v>0</v>
          </cell>
          <cell r="CS109">
            <v>1</v>
          </cell>
          <cell r="CT109">
            <v>0</v>
          </cell>
          <cell r="CU109">
            <v>0</v>
          </cell>
          <cell r="CV109">
            <v>11</v>
          </cell>
          <cell r="CW109">
            <v>11</v>
          </cell>
          <cell r="CX109" t="str">
            <v/>
          </cell>
          <cell r="CY109">
            <v>1.2</v>
          </cell>
          <cell r="CZ109">
            <v>1.5</v>
          </cell>
          <cell r="DA109">
            <v>1.1000000000000001</v>
          </cell>
          <cell r="DB109">
            <v>200</v>
          </cell>
          <cell r="DC109">
            <v>94</v>
          </cell>
          <cell r="DD109">
            <v>52</v>
          </cell>
          <cell r="DE109">
            <v>15</v>
          </cell>
          <cell r="DF109">
            <v>23</v>
          </cell>
          <cell r="DG109">
            <v>4</v>
          </cell>
          <cell r="DH109">
            <v>2</v>
          </cell>
          <cell r="DI109">
            <v>10</v>
          </cell>
        </row>
        <row r="110">
          <cell r="A110" t="str">
            <v>RS 133</v>
          </cell>
          <cell r="B110">
            <v>133</v>
          </cell>
          <cell r="C110" t="str">
            <v>S</v>
          </cell>
          <cell r="D110" t="str">
            <v>T</v>
          </cell>
          <cell r="E110" t="str">
            <v>Moffati - Zaka</v>
          </cell>
          <cell r="F110" t="str">
            <v>M06</v>
          </cell>
          <cell r="G110">
            <v>3</v>
          </cell>
          <cell r="H110">
            <v>9.3000000000000007</v>
          </cell>
          <cell r="I110" t="str">
            <v>R</v>
          </cell>
          <cell r="J110" t="str">
            <v>MWANZA</v>
          </cell>
          <cell r="K110">
            <v>9</v>
          </cell>
          <cell r="L110">
            <v>0</v>
          </cell>
          <cell r="W110">
            <v>87</v>
          </cell>
          <cell r="X110" t="str">
            <v>DS</v>
          </cell>
          <cell r="Y110">
            <v>200</v>
          </cell>
          <cell r="Z110" t="str">
            <v>SB</v>
          </cell>
          <cell r="AA110">
            <v>150</v>
          </cell>
          <cell r="AB110" t="str">
            <v>SB</v>
          </cell>
          <cell r="AC110">
            <v>17</v>
          </cell>
          <cell r="AD110" t="str">
            <v>VR</v>
          </cell>
          <cell r="AE110">
            <v>0</v>
          </cell>
          <cell r="AF110">
            <v>0</v>
          </cell>
          <cell r="AG110">
            <v>0</v>
          </cell>
          <cell r="AH110">
            <v>0</v>
          </cell>
          <cell r="AI110">
            <v>0</v>
          </cell>
          <cell r="AJ110">
            <v>0</v>
          </cell>
          <cell r="AK110">
            <v>0</v>
          </cell>
          <cell r="AL110">
            <v>0</v>
          </cell>
          <cell r="AM110">
            <v>1</v>
          </cell>
          <cell r="AN110" t="str">
            <v>never resealed</v>
          </cell>
          <cell r="BO110" t="str">
            <v>RS 133</v>
          </cell>
          <cell r="BP110">
            <v>9.3000000000000007</v>
          </cell>
          <cell r="BQ110">
            <v>6</v>
          </cell>
          <cell r="BR110" t="str">
            <v>R</v>
          </cell>
          <cell r="BS110" t="str">
            <v>C</v>
          </cell>
          <cell r="BT110">
            <v>0</v>
          </cell>
          <cell r="BU110" t="str">
            <v>DS</v>
          </cell>
          <cell r="BV110" t="str">
            <v/>
          </cell>
          <cell r="BW110">
            <v>1</v>
          </cell>
          <cell r="BX110">
            <v>15</v>
          </cell>
          <cell r="BY110" t="str">
            <v/>
          </cell>
          <cell r="BZ110">
            <v>1</v>
          </cell>
          <cell r="CA110">
            <v>17</v>
          </cell>
          <cell r="CB110">
            <v>1.677</v>
          </cell>
          <cell r="CC110">
            <v>3.3008809384164226</v>
          </cell>
          <cell r="CD110">
            <v>1</v>
          </cell>
          <cell r="CE110">
            <v>0</v>
          </cell>
          <cell r="CF110">
            <v>0</v>
          </cell>
          <cell r="CG110">
            <v>1</v>
          </cell>
          <cell r="CH110">
            <v>0</v>
          </cell>
          <cell r="CI110">
            <v>0.2</v>
          </cell>
          <cell r="CJ110">
            <v>6.6666666666666686E-4</v>
          </cell>
          <cell r="CK110">
            <v>6.6666666666666686E-4</v>
          </cell>
          <cell r="CL110">
            <v>0</v>
          </cell>
          <cell r="CM110">
            <v>2.5846153846153852E-4</v>
          </cell>
          <cell r="CN110">
            <v>2.5846153846153852E-4</v>
          </cell>
          <cell r="CO110">
            <v>0</v>
          </cell>
          <cell r="CP110">
            <v>0</v>
          </cell>
          <cell r="CQ110">
            <v>3.3011393999548839</v>
          </cell>
          <cell r="CR110">
            <v>1</v>
          </cell>
          <cell r="CS110">
            <v>1</v>
          </cell>
          <cell r="CT110">
            <v>0</v>
          </cell>
          <cell r="CU110">
            <v>0</v>
          </cell>
          <cell r="CV110">
            <v>11</v>
          </cell>
          <cell r="CW110">
            <v>11</v>
          </cell>
          <cell r="CX110" t="str">
            <v/>
          </cell>
          <cell r="CY110">
            <v>1.2</v>
          </cell>
          <cell r="CZ110">
            <v>1.2</v>
          </cell>
          <cell r="DA110">
            <v>1.3</v>
          </cell>
          <cell r="DB110">
            <v>400</v>
          </cell>
          <cell r="DC110">
            <v>188</v>
          </cell>
          <cell r="DD110">
            <v>104</v>
          </cell>
          <cell r="DE110">
            <v>30</v>
          </cell>
          <cell r="DF110">
            <v>46</v>
          </cell>
          <cell r="DG110">
            <v>8</v>
          </cell>
          <cell r="DH110">
            <v>4</v>
          </cell>
          <cell r="DI110">
            <v>20</v>
          </cell>
        </row>
        <row r="111">
          <cell r="A111" t="str">
            <v>RS 136</v>
          </cell>
          <cell r="B111">
            <v>136</v>
          </cell>
          <cell r="C111" t="str">
            <v>S</v>
          </cell>
          <cell r="D111" t="str">
            <v>T</v>
          </cell>
          <cell r="E111" t="str">
            <v>Zaka - Lisungwi River</v>
          </cell>
          <cell r="F111" t="str">
            <v>M06</v>
          </cell>
          <cell r="G111">
            <v>4</v>
          </cell>
          <cell r="H111">
            <v>13.2</v>
          </cell>
          <cell r="I111" t="str">
            <v>R</v>
          </cell>
          <cell r="J111" t="str">
            <v>MWANZA</v>
          </cell>
          <cell r="K111">
            <v>9</v>
          </cell>
          <cell r="L111">
            <v>0</v>
          </cell>
          <cell r="W111">
            <v>87</v>
          </cell>
          <cell r="X111" t="str">
            <v>DS</v>
          </cell>
          <cell r="Y111">
            <v>200</v>
          </cell>
          <cell r="Z111" t="str">
            <v>SB</v>
          </cell>
          <cell r="AA111">
            <v>150</v>
          </cell>
          <cell r="AB111" t="str">
            <v>SB</v>
          </cell>
          <cell r="AC111">
            <v>17</v>
          </cell>
          <cell r="AD111" t="str">
            <v>VR</v>
          </cell>
          <cell r="AE111">
            <v>0</v>
          </cell>
          <cell r="AF111">
            <v>0</v>
          </cell>
          <cell r="AG111">
            <v>0</v>
          </cell>
          <cell r="AH111">
            <v>0</v>
          </cell>
          <cell r="AI111">
            <v>0</v>
          </cell>
          <cell r="AJ111">
            <v>0</v>
          </cell>
          <cell r="AK111">
            <v>0</v>
          </cell>
          <cell r="AL111">
            <v>0</v>
          </cell>
          <cell r="AM111">
            <v>1</v>
          </cell>
          <cell r="AN111" t="str">
            <v>never resealed</v>
          </cell>
          <cell r="BO111" t="str">
            <v>RS 136</v>
          </cell>
          <cell r="BP111">
            <v>13.2</v>
          </cell>
          <cell r="BQ111">
            <v>6</v>
          </cell>
          <cell r="BR111" t="str">
            <v>R</v>
          </cell>
          <cell r="BS111" t="str">
            <v>C</v>
          </cell>
          <cell r="BT111">
            <v>0</v>
          </cell>
          <cell r="BU111" t="str">
            <v>DS</v>
          </cell>
          <cell r="BV111" t="str">
            <v/>
          </cell>
          <cell r="BW111">
            <v>1</v>
          </cell>
          <cell r="BX111">
            <v>15</v>
          </cell>
          <cell r="BY111" t="str">
            <v/>
          </cell>
          <cell r="BZ111">
            <v>1</v>
          </cell>
          <cell r="CA111">
            <v>17</v>
          </cell>
          <cell r="CB111">
            <v>1.677</v>
          </cell>
          <cell r="CC111">
            <v>3.1440294321514268</v>
          </cell>
          <cell r="CD111">
            <v>0</v>
          </cell>
          <cell r="CE111">
            <v>0</v>
          </cell>
          <cell r="CF111">
            <v>0</v>
          </cell>
          <cell r="CG111">
            <v>0</v>
          </cell>
          <cell r="CH111">
            <v>0</v>
          </cell>
          <cell r="CI111">
            <v>0.3</v>
          </cell>
          <cell r="CJ111">
            <v>1E-3</v>
          </cell>
          <cell r="CK111">
            <v>1E-3</v>
          </cell>
          <cell r="CL111">
            <v>0</v>
          </cell>
          <cell r="CM111">
            <v>3.876923076923077E-4</v>
          </cell>
          <cell r="CN111">
            <v>3.876923076923077E-4</v>
          </cell>
          <cell r="CO111">
            <v>0</v>
          </cell>
          <cell r="CP111">
            <v>0</v>
          </cell>
          <cell r="CQ111">
            <v>3.1444171244591193</v>
          </cell>
          <cell r="CR111">
            <v>0</v>
          </cell>
          <cell r="CS111">
            <v>1</v>
          </cell>
          <cell r="CT111">
            <v>0</v>
          </cell>
          <cell r="CU111">
            <v>0</v>
          </cell>
          <cell r="CV111">
            <v>11</v>
          </cell>
          <cell r="CW111">
            <v>11</v>
          </cell>
          <cell r="CX111" t="str">
            <v/>
          </cell>
          <cell r="CY111">
            <v>1.2</v>
          </cell>
          <cell r="CZ111">
            <v>1.2</v>
          </cell>
          <cell r="DA111">
            <v>1.2</v>
          </cell>
          <cell r="DB111">
            <v>400</v>
          </cell>
          <cell r="DC111">
            <v>188</v>
          </cell>
          <cell r="DD111">
            <v>104</v>
          </cell>
          <cell r="DE111">
            <v>30</v>
          </cell>
          <cell r="DF111">
            <v>46</v>
          </cell>
          <cell r="DG111">
            <v>8</v>
          </cell>
          <cell r="DH111">
            <v>4</v>
          </cell>
          <cell r="DI111">
            <v>20</v>
          </cell>
        </row>
        <row r="112">
          <cell r="A112" t="str">
            <v>RS 132</v>
          </cell>
          <cell r="B112">
            <v>132</v>
          </cell>
          <cell r="C112" t="str">
            <v>S</v>
          </cell>
          <cell r="D112" t="str">
            <v>T</v>
          </cell>
          <cell r="E112" t="str">
            <v>Ndeka - Nachimbeya Rapids</v>
          </cell>
          <cell r="F112" t="str">
            <v>M06</v>
          </cell>
          <cell r="G112">
            <v>5</v>
          </cell>
          <cell r="H112">
            <v>9.1999999999999993</v>
          </cell>
          <cell r="I112" t="str">
            <v>F</v>
          </cell>
          <cell r="J112" t="str">
            <v>BLANTYRE</v>
          </cell>
          <cell r="K112">
            <v>9</v>
          </cell>
          <cell r="L112">
            <v>0</v>
          </cell>
          <cell r="W112">
            <v>89</v>
          </cell>
          <cell r="X112" t="str">
            <v>DS</v>
          </cell>
          <cell r="Y112">
            <v>150</v>
          </cell>
          <cell r="Z112" t="str">
            <v>SB</v>
          </cell>
          <cell r="AA112">
            <v>100</v>
          </cell>
          <cell r="AB112" t="str">
            <v>GR</v>
          </cell>
          <cell r="AC112">
            <v>12</v>
          </cell>
          <cell r="AD112" t="str">
            <v>VR</v>
          </cell>
          <cell r="AE112">
            <v>0</v>
          </cell>
          <cell r="AF112">
            <v>0</v>
          </cell>
          <cell r="AG112">
            <v>0</v>
          </cell>
          <cell r="AH112">
            <v>0</v>
          </cell>
          <cell r="AI112">
            <v>0</v>
          </cell>
          <cell r="AJ112">
            <v>0</v>
          </cell>
          <cell r="AK112">
            <v>0</v>
          </cell>
          <cell r="AL112">
            <v>0</v>
          </cell>
          <cell r="AM112">
            <v>1</v>
          </cell>
          <cell r="AN112" t="str">
            <v>never resealed</v>
          </cell>
          <cell r="BO112" t="str">
            <v>RS 132</v>
          </cell>
          <cell r="BP112">
            <v>9.1999999999999993</v>
          </cell>
          <cell r="BQ112">
            <v>6</v>
          </cell>
          <cell r="BR112" t="str">
            <v>F</v>
          </cell>
          <cell r="BS112" t="str">
            <v>C</v>
          </cell>
          <cell r="BT112">
            <v>0</v>
          </cell>
          <cell r="BU112" t="str">
            <v>DS</v>
          </cell>
          <cell r="BV112" t="str">
            <v/>
          </cell>
          <cell r="BW112">
            <v>1</v>
          </cell>
          <cell r="BX112">
            <v>15</v>
          </cell>
          <cell r="BY112" t="str">
            <v/>
          </cell>
          <cell r="BZ112">
            <v>1</v>
          </cell>
          <cell r="CA112">
            <v>12</v>
          </cell>
          <cell r="CB112">
            <v>1.177</v>
          </cell>
          <cell r="CC112">
            <v>3.385588545799552</v>
          </cell>
          <cell r="CD112">
            <v>0</v>
          </cell>
          <cell r="CE112">
            <v>0</v>
          </cell>
          <cell r="CF112">
            <v>0</v>
          </cell>
          <cell r="CG112">
            <v>0</v>
          </cell>
          <cell r="CH112">
            <v>0</v>
          </cell>
          <cell r="CI112">
            <v>0.2</v>
          </cell>
          <cell r="CJ112">
            <v>6.6666666666666686E-4</v>
          </cell>
          <cell r="CK112">
            <v>6.6666666666666686E-4</v>
          </cell>
          <cell r="CL112">
            <v>0</v>
          </cell>
          <cell r="CM112">
            <v>2.5846153846153852E-4</v>
          </cell>
          <cell r="CN112">
            <v>2.5846153846153852E-4</v>
          </cell>
          <cell r="CO112">
            <v>0</v>
          </cell>
          <cell r="CP112">
            <v>0</v>
          </cell>
          <cell r="CQ112">
            <v>3.3858470073380134</v>
          </cell>
          <cell r="CR112">
            <v>0</v>
          </cell>
          <cell r="CS112">
            <v>1</v>
          </cell>
          <cell r="CT112">
            <v>0</v>
          </cell>
          <cell r="CU112">
            <v>0</v>
          </cell>
          <cell r="CV112">
            <v>9</v>
          </cell>
          <cell r="CW112">
            <v>9</v>
          </cell>
          <cell r="CX112" t="str">
            <v/>
          </cell>
          <cell r="CY112">
            <v>1.2</v>
          </cell>
          <cell r="CZ112">
            <v>1.2</v>
          </cell>
          <cell r="DA112">
            <v>1.2</v>
          </cell>
          <cell r="DB112">
            <v>430</v>
          </cell>
          <cell r="DC112">
            <v>203</v>
          </cell>
          <cell r="DD112">
            <v>112</v>
          </cell>
          <cell r="DE112">
            <v>33</v>
          </cell>
          <cell r="DF112">
            <v>50</v>
          </cell>
          <cell r="DG112">
            <v>9</v>
          </cell>
          <cell r="DH112">
            <v>5</v>
          </cell>
          <cell r="DI112">
            <v>22</v>
          </cell>
        </row>
        <row r="113">
          <cell r="A113" t="str">
            <v>RS 140</v>
          </cell>
          <cell r="B113">
            <v>140</v>
          </cell>
          <cell r="C113" t="str">
            <v>S</v>
          </cell>
          <cell r="D113" t="str">
            <v>T</v>
          </cell>
          <cell r="E113" t="str">
            <v>Chingeni - Liwawadzi River</v>
          </cell>
          <cell r="F113" t="str">
            <v>M08</v>
          </cell>
          <cell r="G113">
            <v>1</v>
          </cell>
          <cell r="H113">
            <v>16.100000000000001</v>
          </cell>
          <cell r="I113" t="str">
            <v>F</v>
          </cell>
          <cell r="J113" t="str">
            <v>MACHINGA</v>
          </cell>
          <cell r="K113">
            <v>8</v>
          </cell>
          <cell r="L113">
            <v>0</v>
          </cell>
          <cell r="W113">
            <v>71</v>
          </cell>
          <cell r="X113" t="str">
            <v>SA</v>
          </cell>
          <cell r="Y113">
            <v>125</v>
          </cell>
          <cell r="Z113" t="str">
            <v>SB</v>
          </cell>
          <cell r="AA113">
            <v>150</v>
          </cell>
          <cell r="AB113" t="str">
            <v>GR</v>
          </cell>
          <cell r="AC113">
            <v>14</v>
          </cell>
          <cell r="AD113" t="str">
            <v>VR</v>
          </cell>
          <cell r="AE113">
            <v>0</v>
          </cell>
          <cell r="AF113">
            <v>0</v>
          </cell>
          <cell r="AG113">
            <v>0</v>
          </cell>
          <cell r="AH113">
            <v>0</v>
          </cell>
          <cell r="AI113">
            <v>0</v>
          </cell>
          <cell r="AJ113">
            <v>0</v>
          </cell>
          <cell r="AK113">
            <v>0</v>
          </cell>
          <cell r="AL113">
            <v>0</v>
          </cell>
          <cell r="AM113">
            <v>2</v>
          </cell>
          <cell r="AN113" t="str">
            <v>some bitumen removed</v>
          </cell>
          <cell r="BO113" t="str">
            <v>RS 140</v>
          </cell>
          <cell r="BP113">
            <v>16.100000000000001</v>
          </cell>
          <cell r="BQ113">
            <v>6</v>
          </cell>
          <cell r="BR113" t="str">
            <v>F</v>
          </cell>
          <cell r="BS113" t="str">
            <v>C</v>
          </cell>
          <cell r="BT113">
            <v>35</v>
          </cell>
          <cell r="BU113" t="str">
            <v>SA</v>
          </cell>
          <cell r="BV113" t="str">
            <v/>
          </cell>
          <cell r="BW113">
            <v>2</v>
          </cell>
          <cell r="BX113">
            <v>10</v>
          </cell>
          <cell r="BY113" t="str">
            <v/>
          </cell>
          <cell r="BZ113">
            <v>1</v>
          </cell>
          <cell r="CA113">
            <v>14</v>
          </cell>
          <cell r="CB113">
            <v>1.508</v>
          </cell>
          <cell r="CC113">
            <v>4.3889715216682958</v>
          </cell>
          <cell r="CD113">
            <v>70</v>
          </cell>
          <cell r="CE113">
            <v>21</v>
          </cell>
          <cell r="CF113">
            <v>6</v>
          </cell>
          <cell r="CG113">
            <v>64</v>
          </cell>
          <cell r="CH113">
            <v>15</v>
          </cell>
          <cell r="CI113">
            <v>1.5</v>
          </cell>
          <cell r="CJ113">
            <v>5.000000000000001E-3</v>
          </cell>
          <cell r="CK113">
            <v>6.0049999999999999</v>
          </cell>
          <cell r="CL113">
            <v>6</v>
          </cell>
          <cell r="CM113">
            <v>0.10163076923076925</v>
          </cell>
          <cell r="CN113">
            <v>0.10163076923076925</v>
          </cell>
          <cell r="CO113">
            <v>0</v>
          </cell>
          <cell r="CP113">
            <v>0</v>
          </cell>
          <cell r="CQ113">
            <v>4.4906022908990648</v>
          </cell>
          <cell r="CR113">
            <v>0</v>
          </cell>
          <cell r="CS113">
            <v>1</v>
          </cell>
          <cell r="CT113">
            <v>0</v>
          </cell>
          <cell r="CU113">
            <v>0</v>
          </cell>
          <cell r="CV113">
            <v>27</v>
          </cell>
          <cell r="CW113">
            <v>27</v>
          </cell>
          <cell r="CX113" t="str">
            <v/>
          </cell>
          <cell r="CY113">
            <v>1.5</v>
          </cell>
          <cell r="CZ113">
            <v>2</v>
          </cell>
          <cell r="DA113">
            <v>1.5</v>
          </cell>
          <cell r="DB113">
            <v>230</v>
          </cell>
          <cell r="DC113">
            <v>109</v>
          </cell>
          <cell r="DD113">
            <v>60</v>
          </cell>
          <cell r="DE113">
            <v>18</v>
          </cell>
          <cell r="DF113">
            <v>27</v>
          </cell>
          <cell r="DG113">
            <v>5</v>
          </cell>
          <cell r="DH113">
            <v>3</v>
          </cell>
          <cell r="DI113">
            <v>12</v>
          </cell>
        </row>
        <row r="114">
          <cell r="A114" t="str">
            <v>RS 137</v>
          </cell>
          <cell r="B114">
            <v>137</v>
          </cell>
          <cell r="C114" t="str">
            <v>S</v>
          </cell>
          <cell r="D114" t="str">
            <v>T</v>
          </cell>
          <cell r="E114" t="str">
            <v>Liwawadzi River - Chimwaliro River</v>
          </cell>
          <cell r="F114" t="str">
            <v>M08</v>
          </cell>
          <cell r="G114">
            <v>2</v>
          </cell>
          <cell r="H114">
            <v>8.8000000000000007</v>
          </cell>
          <cell r="I114" t="str">
            <v>R</v>
          </cell>
          <cell r="J114" t="str">
            <v>MACHINGA</v>
          </cell>
          <cell r="K114">
            <v>8</v>
          </cell>
          <cell r="L114">
            <v>0</v>
          </cell>
          <cell r="W114">
            <v>71</v>
          </cell>
          <cell r="X114" t="str">
            <v>SA</v>
          </cell>
          <cell r="Y114">
            <v>125</v>
          </cell>
          <cell r="Z114" t="str">
            <v>SB</v>
          </cell>
          <cell r="AA114">
            <v>150</v>
          </cell>
          <cell r="AB114" t="str">
            <v>GR</v>
          </cell>
          <cell r="AC114">
            <v>14</v>
          </cell>
          <cell r="AD114" t="str">
            <v>VR</v>
          </cell>
          <cell r="AE114">
            <v>0</v>
          </cell>
          <cell r="AF114">
            <v>0</v>
          </cell>
          <cell r="AG114">
            <v>0</v>
          </cell>
          <cell r="AH114">
            <v>0</v>
          </cell>
          <cell r="AI114">
            <v>0</v>
          </cell>
          <cell r="AJ114">
            <v>0</v>
          </cell>
          <cell r="AK114">
            <v>0</v>
          </cell>
          <cell r="AL114">
            <v>0</v>
          </cell>
          <cell r="AM114">
            <v>2</v>
          </cell>
          <cell r="AN114" t="str">
            <v>some bitumen removed</v>
          </cell>
          <cell r="BO114" t="str">
            <v>RS 137</v>
          </cell>
          <cell r="BP114">
            <v>8.8000000000000007</v>
          </cell>
          <cell r="BQ114" t="str">
            <v>n.a.</v>
          </cell>
          <cell r="BR114" t="str">
            <v>R</v>
          </cell>
          <cell r="BS114" t="str">
            <v>X</v>
          </cell>
          <cell r="BT114">
            <v>60</v>
          </cell>
          <cell r="BU114" t="str">
            <v>SA</v>
          </cell>
          <cell r="BV114" t="str">
            <v/>
          </cell>
          <cell r="BW114">
            <v>2</v>
          </cell>
          <cell r="BX114">
            <v>10</v>
          </cell>
          <cell r="BY114" t="str">
            <v/>
          </cell>
          <cell r="BZ114">
            <v>1</v>
          </cell>
          <cell r="CA114">
            <v>14</v>
          </cell>
          <cell r="CB114">
            <v>1.508</v>
          </cell>
          <cell r="CC114" t="str">
            <v>bitumen surface removed</v>
          </cell>
          <cell r="CD114">
            <v>0</v>
          </cell>
          <cell r="CE114">
            <v>0</v>
          </cell>
          <cell r="CF114">
            <v>0</v>
          </cell>
          <cell r="CG114">
            <v>0</v>
          </cell>
          <cell r="CH114">
            <v>0</v>
          </cell>
          <cell r="CI114">
            <v>0</v>
          </cell>
          <cell r="CJ114">
            <v>0</v>
          </cell>
          <cell r="CK114">
            <v>0</v>
          </cell>
          <cell r="CL114">
            <v>0</v>
          </cell>
          <cell r="CM114">
            <v>0</v>
          </cell>
          <cell r="CN114">
            <v>0</v>
          </cell>
          <cell r="CO114">
            <v>0</v>
          </cell>
          <cell r="CP114">
            <v>0</v>
          </cell>
          <cell r="CQ114">
            <v>0</v>
          </cell>
          <cell r="CR114">
            <v>0</v>
          </cell>
          <cell r="CS114">
            <v>0</v>
          </cell>
          <cell r="CT114">
            <v>0</v>
          </cell>
          <cell r="CU114">
            <v>0</v>
          </cell>
          <cell r="CV114">
            <v>27</v>
          </cell>
          <cell r="CW114">
            <v>27</v>
          </cell>
          <cell r="CX114" t="str">
            <v/>
          </cell>
          <cell r="CY114" t="str">
            <v>n.a.</v>
          </cell>
          <cell r="CZ114" t="str">
            <v>n.a.</v>
          </cell>
          <cell r="DA114">
            <v>1.5</v>
          </cell>
          <cell r="DB114">
            <v>260</v>
          </cell>
          <cell r="DC114">
            <v>123</v>
          </cell>
          <cell r="DD114">
            <v>68</v>
          </cell>
          <cell r="DE114">
            <v>20</v>
          </cell>
          <cell r="DF114">
            <v>30</v>
          </cell>
          <cell r="DG114">
            <v>6</v>
          </cell>
          <cell r="DH114">
            <v>3</v>
          </cell>
          <cell r="DI114">
            <v>13</v>
          </cell>
        </row>
        <row r="115">
          <cell r="A115" t="str">
            <v>RS 138</v>
          </cell>
          <cell r="B115">
            <v>138</v>
          </cell>
          <cell r="C115" t="str">
            <v>S</v>
          </cell>
          <cell r="D115" t="str">
            <v>T</v>
          </cell>
          <cell r="E115" t="str">
            <v>Chimwaliro River - M'manga</v>
          </cell>
          <cell r="F115" t="str">
            <v>M08</v>
          </cell>
          <cell r="G115">
            <v>3</v>
          </cell>
          <cell r="H115">
            <v>10.199999999999999</v>
          </cell>
          <cell r="I115" t="str">
            <v>F</v>
          </cell>
          <cell r="J115" t="str">
            <v>MACHINGA</v>
          </cell>
          <cell r="K115">
            <v>8</v>
          </cell>
          <cell r="L115">
            <v>0</v>
          </cell>
          <cell r="W115">
            <v>71</v>
          </cell>
          <cell r="X115" t="str">
            <v>SA</v>
          </cell>
          <cell r="Y115">
            <v>125</v>
          </cell>
          <cell r="Z115" t="str">
            <v>SB</v>
          </cell>
          <cell r="AA115">
            <v>150</v>
          </cell>
          <cell r="AB115" t="str">
            <v>GR</v>
          </cell>
          <cell r="AC115">
            <v>14</v>
          </cell>
          <cell r="AD115" t="str">
            <v>VR</v>
          </cell>
          <cell r="AE115">
            <v>0</v>
          </cell>
          <cell r="AF115">
            <v>0</v>
          </cell>
          <cell r="AG115">
            <v>0</v>
          </cell>
          <cell r="AH115">
            <v>0</v>
          </cell>
          <cell r="AI115">
            <v>0</v>
          </cell>
          <cell r="AJ115">
            <v>0</v>
          </cell>
          <cell r="AK115">
            <v>0</v>
          </cell>
          <cell r="AL115">
            <v>0</v>
          </cell>
          <cell r="AM115">
            <v>2</v>
          </cell>
          <cell r="AN115" t="str">
            <v>some bitumen removed</v>
          </cell>
          <cell r="BO115" t="str">
            <v>RS 138</v>
          </cell>
          <cell r="BP115">
            <v>10.199999999999999</v>
          </cell>
          <cell r="BQ115" t="str">
            <v>n.a.</v>
          </cell>
          <cell r="BR115" t="str">
            <v>F</v>
          </cell>
          <cell r="BS115" t="str">
            <v>X</v>
          </cell>
          <cell r="BT115">
            <v>60</v>
          </cell>
          <cell r="BU115" t="str">
            <v>SA</v>
          </cell>
          <cell r="BV115" t="str">
            <v/>
          </cell>
          <cell r="BW115">
            <v>2</v>
          </cell>
          <cell r="BX115">
            <v>10</v>
          </cell>
          <cell r="BY115" t="str">
            <v/>
          </cell>
          <cell r="BZ115">
            <v>1</v>
          </cell>
          <cell r="CA115">
            <v>14</v>
          </cell>
          <cell r="CB115">
            <v>1.508</v>
          </cell>
          <cell r="CC115" t="str">
            <v>bitumen surface removed</v>
          </cell>
          <cell r="CD115">
            <v>0</v>
          </cell>
          <cell r="CE115">
            <v>0</v>
          </cell>
          <cell r="CF115">
            <v>0</v>
          </cell>
          <cell r="CG115">
            <v>0</v>
          </cell>
          <cell r="CH115">
            <v>0</v>
          </cell>
          <cell r="CI115">
            <v>0</v>
          </cell>
          <cell r="CJ115">
            <v>0</v>
          </cell>
          <cell r="CK115">
            <v>0</v>
          </cell>
          <cell r="CL115">
            <v>0</v>
          </cell>
          <cell r="CM115">
            <v>0</v>
          </cell>
          <cell r="CN115">
            <v>0</v>
          </cell>
          <cell r="CO115">
            <v>0</v>
          </cell>
          <cell r="CP115">
            <v>0</v>
          </cell>
          <cell r="CQ115">
            <v>0</v>
          </cell>
          <cell r="CR115">
            <v>0</v>
          </cell>
          <cell r="CS115">
            <v>0</v>
          </cell>
          <cell r="CT115">
            <v>0</v>
          </cell>
          <cell r="CU115">
            <v>0</v>
          </cell>
          <cell r="CV115">
            <v>27</v>
          </cell>
          <cell r="CW115">
            <v>27</v>
          </cell>
          <cell r="CX115" t="str">
            <v/>
          </cell>
          <cell r="CY115" t="str">
            <v>n.a.</v>
          </cell>
          <cell r="CZ115" t="str">
            <v>n.a.</v>
          </cell>
          <cell r="DA115">
            <v>1.5</v>
          </cell>
          <cell r="DB115">
            <v>230</v>
          </cell>
          <cell r="DC115">
            <v>109</v>
          </cell>
          <cell r="DD115">
            <v>60</v>
          </cell>
          <cell r="DE115">
            <v>18</v>
          </cell>
          <cell r="DF115">
            <v>27</v>
          </cell>
          <cell r="DG115">
            <v>5</v>
          </cell>
          <cell r="DH115">
            <v>3</v>
          </cell>
          <cell r="DI115">
            <v>12</v>
          </cell>
        </row>
        <row r="116">
          <cell r="A116" t="str">
            <v>RS 071</v>
          </cell>
          <cell r="B116">
            <v>71</v>
          </cell>
          <cell r="C116" t="str">
            <v>C</v>
          </cell>
          <cell r="D116" t="str">
            <v>T</v>
          </cell>
          <cell r="E116" t="str">
            <v>Mua - Kamwendo</v>
          </cell>
          <cell r="F116" t="str">
            <v>M10</v>
          </cell>
          <cell r="G116">
            <v>1</v>
          </cell>
          <cell r="H116">
            <v>8.9</v>
          </cell>
          <cell r="I116" t="str">
            <v>F</v>
          </cell>
          <cell r="J116" t="str">
            <v>DEDZA</v>
          </cell>
          <cell r="K116">
            <v>7</v>
          </cell>
          <cell r="L116">
            <v>0</v>
          </cell>
          <cell r="W116">
            <v>74</v>
          </cell>
          <cell r="X116" t="str">
            <v>DS</v>
          </cell>
          <cell r="Y116">
            <v>150</v>
          </cell>
          <cell r="Z116" t="str">
            <v>SB</v>
          </cell>
          <cell r="AA116">
            <v>100</v>
          </cell>
          <cell r="AB116" t="str">
            <v>GR</v>
          </cell>
          <cell r="AC116">
            <v>8</v>
          </cell>
          <cell r="AD116" t="str">
            <v>VR</v>
          </cell>
          <cell r="AE116">
            <v>0</v>
          </cell>
          <cell r="AF116">
            <v>0</v>
          </cell>
          <cell r="AG116">
            <v>0</v>
          </cell>
          <cell r="AH116">
            <v>0</v>
          </cell>
          <cell r="AI116">
            <v>0</v>
          </cell>
          <cell r="AJ116">
            <v>0</v>
          </cell>
          <cell r="AK116">
            <v>0</v>
          </cell>
          <cell r="AL116">
            <v>0</v>
          </cell>
          <cell r="AM116">
            <v>1</v>
          </cell>
          <cell r="AN116" t="str">
            <v>bitumen removed</v>
          </cell>
          <cell r="BO116" t="str">
            <v>RS 071</v>
          </cell>
          <cell r="BP116">
            <v>8.9</v>
          </cell>
          <cell r="BQ116" t="str">
            <v>n.a.</v>
          </cell>
          <cell r="BR116" t="str">
            <v>F</v>
          </cell>
          <cell r="BS116" t="str">
            <v>X</v>
          </cell>
          <cell r="BT116">
            <v>90</v>
          </cell>
          <cell r="BU116" t="str">
            <v>DS</v>
          </cell>
          <cell r="BV116" t="str">
            <v/>
          </cell>
          <cell r="BW116">
            <v>1</v>
          </cell>
          <cell r="BX116">
            <v>15</v>
          </cell>
          <cell r="BY116" t="str">
            <v/>
          </cell>
          <cell r="BZ116">
            <v>1</v>
          </cell>
          <cell r="CA116">
            <v>8</v>
          </cell>
          <cell r="CB116">
            <v>1.177</v>
          </cell>
          <cell r="CC116" t="str">
            <v>bitumen surface removed</v>
          </cell>
          <cell r="CD116">
            <v>0</v>
          </cell>
          <cell r="CE116">
            <v>0</v>
          </cell>
          <cell r="CF116">
            <v>0</v>
          </cell>
          <cell r="CG116">
            <v>0</v>
          </cell>
          <cell r="CH116">
            <v>0</v>
          </cell>
          <cell r="CI116">
            <v>0</v>
          </cell>
          <cell r="CJ116">
            <v>0</v>
          </cell>
          <cell r="CK116">
            <v>0</v>
          </cell>
          <cell r="CL116">
            <v>0</v>
          </cell>
          <cell r="CM116">
            <v>0</v>
          </cell>
          <cell r="CN116">
            <v>0</v>
          </cell>
          <cell r="CO116">
            <v>0</v>
          </cell>
          <cell r="CP116">
            <v>0</v>
          </cell>
          <cell r="CQ116">
            <v>0</v>
          </cell>
          <cell r="CR116">
            <v>0</v>
          </cell>
          <cell r="CS116">
            <v>0</v>
          </cell>
          <cell r="CT116">
            <v>0</v>
          </cell>
          <cell r="CU116">
            <v>0</v>
          </cell>
          <cell r="CV116">
            <v>24</v>
          </cell>
          <cell r="CW116">
            <v>24</v>
          </cell>
          <cell r="CX116" t="str">
            <v/>
          </cell>
          <cell r="CY116" t="str">
            <v>n.a.</v>
          </cell>
          <cell r="CZ116" t="str">
            <v>n.a.</v>
          </cell>
          <cell r="DA116">
            <v>2</v>
          </cell>
          <cell r="DB116">
            <v>60</v>
          </cell>
          <cell r="DC116">
            <v>29</v>
          </cell>
          <cell r="DD116">
            <v>16</v>
          </cell>
          <cell r="DE116">
            <v>5</v>
          </cell>
          <cell r="DF116">
            <v>7</v>
          </cell>
          <cell r="DG116">
            <v>2</v>
          </cell>
          <cell r="DH116">
            <v>1</v>
          </cell>
          <cell r="DI116">
            <v>3</v>
          </cell>
        </row>
        <row r="117">
          <cell r="A117" t="str">
            <v>RS 070</v>
          </cell>
          <cell r="B117">
            <v>70</v>
          </cell>
          <cell r="C117" t="str">
            <v>C</v>
          </cell>
          <cell r="D117" t="str">
            <v>T</v>
          </cell>
          <cell r="E117" t="str">
            <v>Kamwendo - Malambalala</v>
          </cell>
          <cell r="F117" t="str">
            <v>M10</v>
          </cell>
          <cell r="G117">
            <v>2</v>
          </cell>
          <cell r="H117">
            <v>2.9</v>
          </cell>
          <cell r="I117" t="str">
            <v>F</v>
          </cell>
          <cell r="J117" t="str">
            <v>DEDZA</v>
          </cell>
          <cell r="K117">
            <v>7</v>
          </cell>
          <cell r="L117">
            <v>0</v>
          </cell>
          <cell r="W117">
            <v>74</v>
          </cell>
          <cell r="X117" t="str">
            <v>DS</v>
          </cell>
          <cell r="Y117">
            <v>150</v>
          </cell>
          <cell r="Z117" t="str">
            <v>SB</v>
          </cell>
          <cell r="AA117">
            <v>100</v>
          </cell>
          <cell r="AB117" t="str">
            <v>GR</v>
          </cell>
          <cell r="AC117">
            <v>8</v>
          </cell>
          <cell r="AD117" t="str">
            <v>VR</v>
          </cell>
          <cell r="AE117">
            <v>0</v>
          </cell>
          <cell r="AF117">
            <v>0</v>
          </cell>
          <cell r="AG117">
            <v>0</v>
          </cell>
          <cell r="AH117">
            <v>0</v>
          </cell>
          <cell r="AI117">
            <v>0</v>
          </cell>
          <cell r="AJ117">
            <v>0</v>
          </cell>
          <cell r="AK117">
            <v>0</v>
          </cell>
          <cell r="AL117">
            <v>0</v>
          </cell>
          <cell r="AM117">
            <v>1</v>
          </cell>
          <cell r="AN117" t="str">
            <v>bitumen removed</v>
          </cell>
          <cell r="BO117" t="str">
            <v>RS 070</v>
          </cell>
          <cell r="BP117">
            <v>2.9</v>
          </cell>
          <cell r="BQ117" t="str">
            <v>n.a.</v>
          </cell>
          <cell r="BR117" t="str">
            <v>F</v>
          </cell>
          <cell r="BS117" t="str">
            <v>X</v>
          </cell>
          <cell r="BT117">
            <v>90</v>
          </cell>
          <cell r="BU117" t="str">
            <v>DS</v>
          </cell>
          <cell r="BV117" t="str">
            <v/>
          </cell>
          <cell r="BW117">
            <v>1</v>
          </cell>
          <cell r="BX117">
            <v>15</v>
          </cell>
          <cell r="BY117" t="str">
            <v/>
          </cell>
          <cell r="BZ117">
            <v>1</v>
          </cell>
          <cell r="CA117">
            <v>8</v>
          </cell>
          <cell r="CB117">
            <v>1.177</v>
          </cell>
          <cell r="CC117" t="str">
            <v>bitumen surface removed</v>
          </cell>
          <cell r="CD117">
            <v>0</v>
          </cell>
          <cell r="CE117">
            <v>0</v>
          </cell>
          <cell r="CF117">
            <v>0</v>
          </cell>
          <cell r="CG117">
            <v>0</v>
          </cell>
          <cell r="CH117">
            <v>0</v>
          </cell>
          <cell r="CI117">
            <v>0</v>
          </cell>
          <cell r="CJ117">
            <v>0</v>
          </cell>
          <cell r="CK117">
            <v>0</v>
          </cell>
          <cell r="CL117">
            <v>0</v>
          </cell>
          <cell r="CM117">
            <v>0</v>
          </cell>
          <cell r="CN117">
            <v>0</v>
          </cell>
          <cell r="CO117">
            <v>0</v>
          </cell>
          <cell r="CP117">
            <v>0</v>
          </cell>
          <cell r="CQ117">
            <v>0</v>
          </cell>
          <cell r="CR117">
            <v>0</v>
          </cell>
          <cell r="CS117">
            <v>0</v>
          </cell>
          <cell r="CT117">
            <v>0</v>
          </cell>
          <cell r="CU117">
            <v>0</v>
          </cell>
          <cell r="CV117">
            <v>24</v>
          </cell>
          <cell r="CW117">
            <v>24</v>
          </cell>
          <cell r="CX117" t="str">
            <v/>
          </cell>
          <cell r="CY117" t="str">
            <v>n.a.</v>
          </cell>
          <cell r="CZ117" t="str">
            <v>n.a.</v>
          </cell>
          <cell r="DA117">
            <v>2</v>
          </cell>
          <cell r="DB117">
            <v>60</v>
          </cell>
          <cell r="DC117">
            <v>29</v>
          </cell>
          <cell r="DD117">
            <v>16</v>
          </cell>
          <cell r="DE117">
            <v>5</v>
          </cell>
          <cell r="DF117">
            <v>7</v>
          </cell>
          <cell r="DG117">
            <v>2</v>
          </cell>
          <cell r="DH117">
            <v>1</v>
          </cell>
          <cell r="DI117">
            <v>3</v>
          </cell>
        </row>
        <row r="118">
          <cell r="A118" t="str">
            <v>RS 072</v>
          </cell>
          <cell r="B118">
            <v>72</v>
          </cell>
          <cell r="C118" t="str">
            <v>C</v>
          </cell>
          <cell r="D118" t="str">
            <v>T</v>
          </cell>
          <cell r="E118" t="str">
            <v>Malambalala - Bwanje River</v>
          </cell>
          <cell r="F118" t="str">
            <v>M10</v>
          </cell>
          <cell r="G118">
            <v>3</v>
          </cell>
          <cell r="H118">
            <v>9</v>
          </cell>
          <cell r="I118" t="str">
            <v>F</v>
          </cell>
          <cell r="J118" t="str">
            <v>DEDZA &amp; MANGOCHI</v>
          </cell>
          <cell r="K118">
            <v>7</v>
          </cell>
          <cell r="L118">
            <v>0</v>
          </cell>
          <cell r="W118">
            <v>74</v>
          </cell>
          <cell r="X118" t="str">
            <v>DS</v>
          </cell>
          <cell r="Y118">
            <v>150</v>
          </cell>
          <cell r="Z118" t="str">
            <v>SB</v>
          </cell>
          <cell r="AA118">
            <v>100</v>
          </cell>
          <cell r="AB118" t="str">
            <v>GR</v>
          </cell>
          <cell r="AC118">
            <v>8</v>
          </cell>
          <cell r="AD118" t="str">
            <v>VR</v>
          </cell>
          <cell r="AE118">
            <v>0</v>
          </cell>
          <cell r="AF118">
            <v>0</v>
          </cell>
          <cell r="AG118">
            <v>0</v>
          </cell>
          <cell r="AH118">
            <v>0</v>
          </cell>
          <cell r="AI118">
            <v>0</v>
          </cell>
          <cell r="AJ118">
            <v>0</v>
          </cell>
          <cell r="AK118">
            <v>0</v>
          </cell>
          <cell r="AL118">
            <v>0</v>
          </cell>
          <cell r="AM118">
            <v>1</v>
          </cell>
          <cell r="AN118" t="str">
            <v>bitumen removed</v>
          </cell>
          <cell r="BO118" t="str">
            <v>RS 072</v>
          </cell>
          <cell r="BP118">
            <v>9</v>
          </cell>
          <cell r="BQ118" t="str">
            <v>n.a.</v>
          </cell>
          <cell r="BR118" t="str">
            <v>F</v>
          </cell>
          <cell r="BS118" t="str">
            <v>X</v>
          </cell>
          <cell r="BT118">
            <v>90</v>
          </cell>
          <cell r="BU118" t="str">
            <v>DS</v>
          </cell>
          <cell r="BV118" t="str">
            <v/>
          </cell>
          <cell r="BW118">
            <v>1</v>
          </cell>
          <cell r="BX118">
            <v>15</v>
          </cell>
          <cell r="BY118" t="str">
            <v/>
          </cell>
          <cell r="BZ118">
            <v>1</v>
          </cell>
          <cell r="CA118">
            <v>8</v>
          </cell>
          <cell r="CB118">
            <v>1.177</v>
          </cell>
          <cell r="CC118" t="str">
            <v>bitumen surface removed</v>
          </cell>
          <cell r="CD118">
            <v>0</v>
          </cell>
          <cell r="CE118">
            <v>0</v>
          </cell>
          <cell r="CF118">
            <v>0</v>
          </cell>
          <cell r="CG118">
            <v>0</v>
          </cell>
          <cell r="CH118">
            <v>0</v>
          </cell>
          <cell r="CI118">
            <v>0</v>
          </cell>
          <cell r="CJ118">
            <v>0</v>
          </cell>
          <cell r="CK118">
            <v>0</v>
          </cell>
          <cell r="CL118">
            <v>0</v>
          </cell>
          <cell r="CM118">
            <v>0</v>
          </cell>
          <cell r="CN118">
            <v>0</v>
          </cell>
          <cell r="CO118">
            <v>0</v>
          </cell>
          <cell r="CP118">
            <v>0</v>
          </cell>
          <cell r="CQ118">
            <v>0</v>
          </cell>
          <cell r="CR118">
            <v>0</v>
          </cell>
          <cell r="CS118">
            <v>0</v>
          </cell>
          <cell r="CT118">
            <v>0</v>
          </cell>
          <cell r="CU118">
            <v>0</v>
          </cell>
          <cell r="CV118">
            <v>24</v>
          </cell>
          <cell r="CW118">
            <v>24</v>
          </cell>
          <cell r="CX118" t="str">
            <v/>
          </cell>
          <cell r="CY118" t="str">
            <v>n.a.</v>
          </cell>
          <cell r="CZ118" t="str">
            <v>n.a.</v>
          </cell>
          <cell r="DA118">
            <v>2</v>
          </cell>
          <cell r="DB118">
            <v>60</v>
          </cell>
          <cell r="DC118">
            <v>29</v>
          </cell>
          <cell r="DD118">
            <v>16</v>
          </cell>
          <cell r="DE118">
            <v>5</v>
          </cell>
          <cell r="DF118">
            <v>7</v>
          </cell>
          <cell r="DG118">
            <v>2</v>
          </cell>
          <cell r="DH118">
            <v>1</v>
          </cell>
          <cell r="DI118">
            <v>3</v>
          </cell>
        </row>
        <row r="119">
          <cell r="A119" t="str">
            <v>RS 069</v>
          </cell>
          <cell r="B119">
            <v>69</v>
          </cell>
          <cell r="C119" t="str">
            <v>C</v>
          </cell>
          <cell r="D119" t="str">
            <v>T</v>
          </cell>
          <cell r="E119" t="str">
            <v>Bwanje River - Kangb'ma</v>
          </cell>
          <cell r="F119" t="str">
            <v>M10</v>
          </cell>
          <cell r="G119">
            <v>4</v>
          </cell>
          <cell r="H119">
            <v>3.6</v>
          </cell>
          <cell r="I119" t="str">
            <v>F</v>
          </cell>
          <cell r="J119" t="str">
            <v>NTCHEU</v>
          </cell>
          <cell r="K119">
            <v>7</v>
          </cell>
          <cell r="L119">
            <v>0</v>
          </cell>
          <cell r="W119">
            <v>74</v>
          </cell>
          <cell r="X119" t="str">
            <v>DS</v>
          </cell>
          <cell r="Y119">
            <v>150</v>
          </cell>
          <cell r="Z119" t="str">
            <v>SB</v>
          </cell>
          <cell r="AA119">
            <v>100</v>
          </cell>
          <cell r="AB119" t="str">
            <v>GR</v>
          </cell>
          <cell r="AC119">
            <v>8</v>
          </cell>
          <cell r="AD119" t="str">
            <v>VR</v>
          </cell>
          <cell r="AE119">
            <v>0</v>
          </cell>
          <cell r="AF119">
            <v>0</v>
          </cell>
          <cell r="AG119">
            <v>0</v>
          </cell>
          <cell r="AH119">
            <v>0</v>
          </cell>
          <cell r="AI119">
            <v>0</v>
          </cell>
          <cell r="AJ119">
            <v>0</v>
          </cell>
          <cell r="AK119">
            <v>0</v>
          </cell>
          <cell r="AL119">
            <v>0</v>
          </cell>
          <cell r="AM119">
            <v>1</v>
          </cell>
          <cell r="AN119" t="str">
            <v>bitumen removed</v>
          </cell>
          <cell r="BO119" t="str">
            <v>RS 069</v>
          </cell>
          <cell r="BP119">
            <v>3.6</v>
          </cell>
          <cell r="BQ119" t="str">
            <v>n.a.</v>
          </cell>
          <cell r="BR119" t="str">
            <v>F</v>
          </cell>
          <cell r="BS119" t="str">
            <v>X</v>
          </cell>
          <cell r="BT119">
            <v>90</v>
          </cell>
          <cell r="BU119" t="str">
            <v>DS</v>
          </cell>
          <cell r="BV119" t="str">
            <v/>
          </cell>
          <cell r="BW119">
            <v>1</v>
          </cell>
          <cell r="BX119">
            <v>15</v>
          </cell>
          <cell r="BY119" t="str">
            <v/>
          </cell>
          <cell r="BZ119">
            <v>1</v>
          </cell>
          <cell r="CA119">
            <v>8</v>
          </cell>
          <cell r="CB119">
            <v>1.177</v>
          </cell>
          <cell r="CC119" t="str">
            <v>bitumen surface removed</v>
          </cell>
          <cell r="CD119">
            <v>0</v>
          </cell>
          <cell r="CE119">
            <v>0</v>
          </cell>
          <cell r="CF119">
            <v>0</v>
          </cell>
          <cell r="CG119">
            <v>0</v>
          </cell>
          <cell r="CH119">
            <v>0</v>
          </cell>
          <cell r="CI119">
            <v>0</v>
          </cell>
          <cell r="CJ119">
            <v>0</v>
          </cell>
          <cell r="CK119">
            <v>0</v>
          </cell>
          <cell r="CL119">
            <v>0</v>
          </cell>
          <cell r="CM119">
            <v>0</v>
          </cell>
          <cell r="CN119">
            <v>0</v>
          </cell>
          <cell r="CO119">
            <v>0</v>
          </cell>
          <cell r="CP119">
            <v>0</v>
          </cell>
          <cell r="CQ119">
            <v>0</v>
          </cell>
          <cell r="CR119">
            <v>0</v>
          </cell>
          <cell r="CS119">
            <v>0</v>
          </cell>
          <cell r="CT119">
            <v>0</v>
          </cell>
          <cell r="CU119">
            <v>0</v>
          </cell>
          <cell r="CV119">
            <v>24</v>
          </cell>
          <cell r="CW119">
            <v>24</v>
          </cell>
          <cell r="CX119" t="str">
            <v/>
          </cell>
          <cell r="CY119" t="str">
            <v>n.a.</v>
          </cell>
          <cell r="CZ119" t="str">
            <v>n.a.</v>
          </cell>
          <cell r="DA119">
            <v>2</v>
          </cell>
          <cell r="DB119">
            <v>60</v>
          </cell>
          <cell r="DC119">
            <v>29</v>
          </cell>
          <cell r="DD119">
            <v>16</v>
          </cell>
          <cell r="DE119">
            <v>5</v>
          </cell>
          <cell r="DF119">
            <v>7</v>
          </cell>
          <cell r="DG119">
            <v>2</v>
          </cell>
          <cell r="DH119">
            <v>1</v>
          </cell>
          <cell r="DI119">
            <v>3</v>
          </cell>
        </row>
        <row r="120">
          <cell r="A120" t="str">
            <v>RS 068</v>
          </cell>
          <cell r="B120">
            <v>68</v>
          </cell>
          <cell r="C120" t="str">
            <v>C</v>
          </cell>
          <cell r="D120" t="str">
            <v>T</v>
          </cell>
          <cell r="E120" t="str">
            <v>Kangb'ma - Phanga</v>
          </cell>
          <cell r="F120" t="str">
            <v>M10</v>
          </cell>
          <cell r="G120">
            <v>5</v>
          </cell>
          <cell r="H120">
            <v>1.6</v>
          </cell>
          <cell r="I120" t="str">
            <v>F</v>
          </cell>
          <cell r="J120" t="str">
            <v>MANGOCHI</v>
          </cell>
          <cell r="K120">
            <v>7</v>
          </cell>
          <cell r="L120">
            <v>0</v>
          </cell>
          <cell r="W120">
            <v>74</v>
          </cell>
          <cell r="X120" t="str">
            <v>DS</v>
          </cell>
          <cell r="Y120">
            <v>150</v>
          </cell>
          <cell r="Z120" t="str">
            <v>SB</v>
          </cell>
          <cell r="AA120">
            <v>100</v>
          </cell>
          <cell r="AB120" t="str">
            <v>GR</v>
          </cell>
          <cell r="AC120">
            <v>8</v>
          </cell>
          <cell r="AD120" t="str">
            <v>VR</v>
          </cell>
          <cell r="AE120">
            <v>89</v>
          </cell>
          <cell r="AF120" t="str">
            <v>SR</v>
          </cell>
          <cell r="AG120" t="str">
            <v>ST</v>
          </cell>
          <cell r="AH120">
            <v>10</v>
          </cell>
          <cell r="AI120">
            <v>0</v>
          </cell>
          <cell r="AJ120">
            <v>0</v>
          </cell>
          <cell r="AK120">
            <v>0</v>
          </cell>
          <cell r="AL120">
            <v>0</v>
          </cell>
          <cell r="AM120">
            <v>4</v>
          </cell>
          <cell r="AN120">
            <v>0</v>
          </cell>
          <cell r="BO120" t="str">
            <v>RS 068</v>
          </cell>
          <cell r="BP120">
            <v>1.6</v>
          </cell>
          <cell r="BQ120" t="str">
            <v>n.a.</v>
          </cell>
          <cell r="BR120" t="str">
            <v>F</v>
          </cell>
          <cell r="BS120" t="str">
            <v>X</v>
          </cell>
          <cell r="BT120">
            <v>90</v>
          </cell>
          <cell r="BU120" t="str">
            <v>ST</v>
          </cell>
          <cell r="BV120" t="str">
            <v>DS</v>
          </cell>
          <cell r="BW120">
            <v>4</v>
          </cell>
          <cell r="BX120">
            <v>10</v>
          </cell>
          <cell r="BY120">
            <v>15</v>
          </cell>
          <cell r="BZ120">
            <v>1</v>
          </cell>
          <cell r="CA120">
            <v>8</v>
          </cell>
          <cell r="CB120">
            <v>1.3540000000000001</v>
          </cell>
          <cell r="CC120" t="str">
            <v>bitumen surface removed</v>
          </cell>
          <cell r="CD120">
            <v>0</v>
          </cell>
          <cell r="CE120">
            <v>0</v>
          </cell>
          <cell r="CF120">
            <v>0</v>
          </cell>
          <cell r="CG120">
            <v>0</v>
          </cell>
          <cell r="CH120">
            <v>0</v>
          </cell>
          <cell r="CI120">
            <v>0</v>
          </cell>
          <cell r="CJ120">
            <v>0</v>
          </cell>
          <cell r="CK120">
            <v>0</v>
          </cell>
          <cell r="CL120">
            <v>0</v>
          </cell>
          <cell r="CM120">
            <v>0</v>
          </cell>
          <cell r="CN120">
            <v>0</v>
          </cell>
          <cell r="CO120">
            <v>0</v>
          </cell>
          <cell r="CP120">
            <v>0</v>
          </cell>
          <cell r="CQ120">
            <v>0</v>
          </cell>
          <cell r="CR120">
            <v>0</v>
          </cell>
          <cell r="CS120">
            <v>0</v>
          </cell>
          <cell r="CT120">
            <v>0</v>
          </cell>
          <cell r="CU120">
            <v>0</v>
          </cell>
          <cell r="CV120">
            <v>9</v>
          </cell>
          <cell r="CW120">
            <v>24</v>
          </cell>
          <cell r="CX120">
            <v>48</v>
          </cell>
          <cell r="CY120" t="str">
            <v>n.a.</v>
          </cell>
          <cell r="CZ120" t="str">
            <v>n.a.</v>
          </cell>
          <cell r="DA120">
            <v>2</v>
          </cell>
          <cell r="DB120">
            <v>60</v>
          </cell>
          <cell r="DC120">
            <v>29</v>
          </cell>
          <cell r="DD120">
            <v>16</v>
          </cell>
          <cell r="DE120">
            <v>5</v>
          </cell>
          <cell r="DF120">
            <v>7</v>
          </cell>
          <cell r="DG120">
            <v>2</v>
          </cell>
          <cell r="DH120">
            <v>1</v>
          </cell>
          <cell r="DI120">
            <v>3</v>
          </cell>
        </row>
        <row r="121">
          <cell r="A121" t="str">
            <v>RS 141</v>
          </cell>
          <cell r="B121">
            <v>141</v>
          </cell>
          <cell r="C121" t="str">
            <v>S</v>
          </cell>
          <cell r="D121" t="str">
            <v>T</v>
          </cell>
          <cell r="E121" t="str">
            <v>Regional Bdy - Mpanga</v>
          </cell>
          <cell r="F121" t="str">
            <v>M10</v>
          </cell>
          <cell r="G121">
            <v>6</v>
          </cell>
          <cell r="H121">
            <v>1.4</v>
          </cell>
          <cell r="I121" t="str">
            <v>F</v>
          </cell>
          <cell r="J121" t="str">
            <v>MANGOCHI</v>
          </cell>
          <cell r="K121">
            <v>7</v>
          </cell>
          <cell r="L121">
            <v>0</v>
          </cell>
          <cell r="W121">
            <v>74</v>
          </cell>
          <cell r="X121" t="str">
            <v>DS</v>
          </cell>
          <cell r="Y121">
            <v>150</v>
          </cell>
          <cell r="Z121" t="str">
            <v>SB</v>
          </cell>
          <cell r="AA121">
            <v>100</v>
          </cell>
          <cell r="AB121" t="str">
            <v>GR</v>
          </cell>
          <cell r="AC121">
            <v>8</v>
          </cell>
          <cell r="AD121" t="str">
            <v>VR</v>
          </cell>
          <cell r="AE121">
            <v>89</v>
          </cell>
          <cell r="AF121" t="str">
            <v>SR</v>
          </cell>
          <cell r="AG121" t="str">
            <v>ST</v>
          </cell>
          <cell r="AH121">
            <v>10</v>
          </cell>
          <cell r="AI121">
            <v>0</v>
          </cell>
          <cell r="AJ121">
            <v>0</v>
          </cell>
          <cell r="AK121">
            <v>0</v>
          </cell>
          <cell r="AL121">
            <v>0</v>
          </cell>
          <cell r="AM121">
            <v>4</v>
          </cell>
          <cell r="AN121">
            <v>0</v>
          </cell>
          <cell r="BO121" t="str">
            <v>RS 141</v>
          </cell>
          <cell r="BP121">
            <v>1.4</v>
          </cell>
          <cell r="BQ121" t="str">
            <v>n.a.</v>
          </cell>
          <cell r="BR121" t="str">
            <v>F</v>
          </cell>
          <cell r="BS121" t="str">
            <v>X</v>
          </cell>
          <cell r="BT121">
            <v>90</v>
          </cell>
          <cell r="BU121" t="str">
            <v>ST</v>
          </cell>
          <cell r="BV121" t="str">
            <v>DS</v>
          </cell>
          <cell r="BW121">
            <v>4</v>
          </cell>
          <cell r="BX121">
            <v>10</v>
          </cell>
          <cell r="BY121">
            <v>15</v>
          </cell>
          <cell r="BZ121">
            <v>1</v>
          </cell>
          <cell r="CA121">
            <v>8</v>
          </cell>
          <cell r="CB121">
            <v>1.3540000000000001</v>
          </cell>
          <cell r="CC121" t="str">
            <v>bitumen surface removed</v>
          </cell>
          <cell r="CD121">
            <v>0</v>
          </cell>
          <cell r="CE121">
            <v>0</v>
          </cell>
          <cell r="CF121">
            <v>0</v>
          </cell>
          <cell r="CG121">
            <v>0</v>
          </cell>
          <cell r="CH121">
            <v>0</v>
          </cell>
          <cell r="CI121">
            <v>0</v>
          </cell>
          <cell r="CJ121">
            <v>0</v>
          </cell>
          <cell r="CK121">
            <v>0</v>
          </cell>
          <cell r="CL121">
            <v>0</v>
          </cell>
          <cell r="CM121">
            <v>0</v>
          </cell>
          <cell r="CN121">
            <v>0</v>
          </cell>
          <cell r="CO121">
            <v>0</v>
          </cell>
          <cell r="CP121">
            <v>0</v>
          </cell>
          <cell r="CQ121">
            <v>0</v>
          </cell>
          <cell r="CR121">
            <v>0</v>
          </cell>
          <cell r="CS121">
            <v>0</v>
          </cell>
          <cell r="CT121">
            <v>0</v>
          </cell>
          <cell r="CU121">
            <v>0</v>
          </cell>
          <cell r="CV121">
            <v>9</v>
          </cell>
          <cell r="CW121">
            <v>24</v>
          </cell>
          <cell r="CX121">
            <v>48</v>
          </cell>
          <cell r="CY121" t="str">
            <v>n.a.</v>
          </cell>
          <cell r="CZ121" t="str">
            <v>n.a.</v>
          </cell>
          <cell r="DA121">
            <v>2</v>
          </cell>
          <cell r="DB121">
            <v>100</v>
          </cell>
          <cell r="DC121">
            <v>47</v>
          </cell>
          <cell r="DD121">
            <v>26</v>
          </cell>
          <cell r="DE121">
            <v>8</v>
          </cell>
          <cell r="DF121">
            <v>12</v>
          </cell>
          <cell r="DG121">
            <v>2</v>
          </cell>
          <cell r="DH121">
            <v>1</v>
          </cell>
          <cell r="DI121">
            <v>5</v>
          </cell>
        </row>
        <row r="122">
          <cell r="A122" t="str">
            <v>RS 143</v>
          </cell>
          <cell r="B122">
            <v>143</v>
          </cell>
          <cell r="C122" t="str">
            <v>S</v>
          </cell>
          <cell r="D122" t="str">
            <v>T</v>
          </cell>
          <cell r="E122" t="str">
            <v>Mpanga - Chantulo</v>
          </cell>
          <cell r="F122" t="str">
            <v>M10</v>
          </cell>
          <cell r="G122">
            <v>7</v>
          </cell>
          <cell r="H122">
            <v>5.3</v>
          </cell>
          <cell r="I122" t="str">
            <v>F</v>
          </cell>
          <cell r="J122" t="str">
            <v>MANGOCHI</v>
          </cell>
          <cell r="K122">
            <v>7</v>
          </cell>
          <cell r="L122">
            <v>0</v>
          </cell>
          <cell r="W122">
            <v>74</v>
          </cell>
          <cell r="X122" t="str">
            <v>DS</v>
          </cell>
          <cell r="Y122">
            <v>150</v>
          </cell>
          <cell r="Z122" t="str">
            <v>SB</v>
          </cell>
          <cell r="AA122">
            <v>100</v>
          </cell>
          <cell r="AB122" t="str">
            <v>GR</v>
          </cell>
          <cell r="AC122">
            <v>8</v>
          </cell>
          <cell r="AD122" t="str">
            <v>VR</v>
          </cell>
          <cell r="AE122">
            <v>89</v>
          </cell>
          <cell r="AF122" t="str">
            <v>SR</v>
          </cell>
          <cell r="AG122" t="str">
            <v>ST</v>
          </cell>
          <cell r="AH122">
            <v>10</v>
          </cell>
          <cell r="AI122">
            <v>0</v>
          </cell>
          <cell r="AJ122">
            <v>0</v>
          </cell>
          <cell r="AK122">
            <v>0</v>
          </cell>
          <cell r="AL122">
            <v>0</v>
          </cell>
          <cell r="AM122">
            <v>4</v>
          </cell>
          <cell r="AN122">
            <v>0</v>
          </cell>
          <cell r="BO122" t="str">
            <v>RS 143</v>
          </cell>
          <cell r="BP122">
            <v>5.3</v>
          </cell>
          <cell r="BQ122" t="str">
            <v>n.a.</v>
          </cell>
          <cell r="BR122" t="str">
            <v>F</v>
          </cell>
          <cell r="BS122" t="str">
            <v>X</v>
          </cell>
          <cell r="BT122">
            <v>90</v>
          </cell>
          <cell r="BU122" t="str">
            <v>ST</v>
          </cell>
          <cell r="BV122" t="str">
            <v>DS</v>
          </cell>
          <cell r="BW122">
            <v>4</v>
          </cell>
          <cell r="BX122">
            <v>10</v>
          </cell>
          <cell r="BY122">
            <v>15</v>
          </cell>
          <cell r="BZ122">
            <v>1</v>
          </cell>
          <cell r="CA122">
            <v>8</v>
          </cell>
          <cell r="CB122">
            <v>1.3540000000000001</v>
          </cell>
          <cell r="CC122" t="str">
            <v>bitumen surface removed</v>
          </cell>
          <cell r="CD122">
            <v>0</v>
          </cell>
          <cell r="CE122">
            <v>0</v>
          </cell>
          <cell r="CF122">
            <v>0</v>
          </cell>
          <cell r="CG122">
            <v>0</v>
          </cell>
          <cell r="CH122">
            <v>0</v>
          </cell>
          <cell r="CI122">
            <v>0</v>
          </cell>
          <cell r="CJ122">
            <v>0</v>
          </cell>
          <cell r="CK122">
            <v>0</v>
          </cell>
          <cell r="CL122">
            <v>0</v>
          </cell>
          <cell r="CM122">
            <v>0</v>
          </cell>
          <cell r="CN122">
            <v>0</v>
          </cell>
          <cell r="CO122">
            <v>0</v>
          </cell>
          <cell r="CP122">
            <v>0</v>
          </cell>
          <cell r="CQ122">
            <v>0</v>
          </cell>
          <cell r="CR122">
            <v>0</v>
          </cell>
          <cell r="CS122">
            <v>0</v>
          </cell>
          <cell r="CT122">
            <v>0</v>
          </cell>
          <cell r="CU122">
            <v>0</v>
          </cell>
          <cell r="CV122">
            <v>9</v>
          </cell>
          <cell r="CW122">
            <v>24</v>
          </cell>
          <cell r="CX122">
            <v>48</v>
          </cell>
          <cell r="CY122" t="str">
            <v>n.a.</v>
          </cell>
          <cell r="CZ122" t="str">
            <v>n.a.</v>
          </cell>
          <cell r="DA122">
            <v>2</v>
          </cell>
          <cell r="DB122">
            <v>100</v>
          </cell>
          <cell r="DC122">
            <v>47</v>
          </cell>
          <cell r="DD122">
            <v>26</v>
          </cell>
          <cell r="DE122">
            <v>8</v>
          </cell>
          <cell r="DF122">
            <v>12</v>
          </cell>
          <cell r="DG122">
            <v>2</v>
          </cell>
          <cell r="DH122">
            <v>1</v>
          </cell>
          <cell r="DI122">
            <v>5</v>
          </cell>
        </row>
        <row r="123">
          <cell r="A123" t="str">
            <v>RS 142</v>
          </cell>
          <cell r="B123">
            <v>142</v>
          </cell>
          <cell r="C123" t="str">
            <v>S</v>
          </cell>
          <cell r="D123" t="str">
            <v>T</v>
          </cell>
          <cell r="E123" t="str">
            <v>Kuchilipa - Mang'oma</v>
          </cell>
          <cell r="F123" t="str">
            <v>M10</v>
          </cell>
          <cell r="G123">
            <v>8</v>
          </cell>
          <cell r="H123">
            <v>24.1</v>
          </cell>
          <cell r="I123" t="str">
            <v>F</v>
          </cell>
          <cell r="J123" t="str">
            <v>MANGOCHI</v>
          </cell>
          <cell r="K123">
            <v>7</v>
          </cell>
          <cell r="L123">
            <v>0</v>
          </cell>
          <cell r="W123">
            <v>74</v>
          </cell>
          <cell r="X123" t="str">
            <v>DS</v>
          </cell>
          <cell r="Y123">
            <v>150</v>
          </cell>
          <cell r="Z123" t="str">
            <v>SB</v>
          </cell>
          <cell r="AA123">
            <v>100</v>
          </cell>
          <cell r="AB123" t="str">
            <v>GR</v>
          </cell>
          <cell r="AC123">
            <v>8</v>
          </cell>
          <cell r="AD123" t="str">
            <v>VR</v>
          </cell>
          <cell r="AE123">
            <v>89</v>
          </cell>
          <cell r="AF123" t="str">
            <v>SR</v>
          </cell>
          <cell r="AG123" t="str">
            <v>ST</v>
          </cell>
          <cell r="AH123">
            <v>10</v>
          </cell>
          <cell r="AI123">
            <v>0</v>
          </cell>
          <cell r="AJ123">
            <v>0</v>
          </cell>
          <cell r="AK123">
            <v>0</v>
          </cell>
          <cell r="AL123">
            <v>0</v>
          </cell>
          <cell r="AM123">
            <v>4</v>
          </cell>
          <cell r="AN123">
            <v>0</v>
          </cell>
          <cell r="BO123" t="str">
            <v>RS 142</v>
          </cell>
          <cell r="BP123">
            <v>24.1</v>
          </cell>
          <cell r="BQ123" t="str">
            <v>n.a.</v>
          </cell>
          <cell r="BR123" t="str">
            <v>F</v>
          </cell>
          <cell r="BS123" t="str">
            <v>X</v>
          </cell>
          <cell r="BT123">
            <v>90</v>
          </cell>
          <cell r="BU123" t="str">
            <v>ST</v>
          </cell>
          <cell r="BV123" t="str">
            <v>DS</v>
          </cell>
          <cell r="BW123">
            <v>4</v>
          </cell>
          <cell r="BX123">
            <v>10</v>
          </cell>
          <cell r="BY123">
            <v>15</v>
          </cell>
          <cell r="BZ123">
            <v>1</v>
          </cell>
          <cell r="CA123">
            <v>8</v>
          </cell>
          <cell r="CB123">
            <v>1.3540000000000001</v>
          </cell>
          <cell r="CC123" t="str">
            <v>bitumen surface removed</v>
          </cell>
          <cell r="CD123">
            <v>0</v>
          </cell>
          <cell r="CE123">
            <v>0</v>
          </cell>
          <cell r="CF123">
            <v>0</v>
          </cell>
          <cell r="CG123">
            <v>0</v>
          </cell>
          <cell r="CH123">
            <v>0</v>
          </cell>
          <cell r="CI123">
            <v>0</v>
          </cell>
          <cell r="CJ123">
            <v>0</v>
          </cell>
          <cell r="CK123">
            <v>0</v>
          </cell>
          <cell r="CL123">
            <v>0</v>
          </cell>
          <cell r="CM123">
            <v>0</v>
          </cell>
          <cell r="CN123">
            <v>0</v>
          </cell>
          <cell r="CO123">
            <v>0</v>
          </cell>
          <cell r="CP123">
            <v>0</v>
          </cell>
          <cell r="CQ123">
            <v>0</v>
          </cell>
          <cell r="CR123">
            <v>0</v>
          </cell>
          <cell r="CS123">
            <v>0</v>
          </cell>
          <cell r="CT123">
            <v>0</v>
          </cell>
          <cell r="CU123">
            <v>0</v>
          </cell>
          <cell r="CV123">
            <v>9</v>
          </cell>
          <cell r="CW123">
            <v>24</v>
          </cell>
          <cell r="CX123">
            <v>48</v>
          </cell>
          <cell r="CY123" t="str">
            <v>n.a.</v>
          </cell>
          <cell r="CZ123" t="str">
            <v>n.a.</v>
          </cell>
          <cell r="DA123">
            <v>2</v>
          </cell>
          <cell r="DB123">
            <v>100</v>
          </cell>
          <cell r="DC123">
            <v>47</v>
          </cell>
          <cell r="DD123">
            <v>26</v>
          </cell>
          <cell r="DE123">
            <v>8</v>
          </cell>
          <cell r="DF123">
            <v>12</v>
          </cell>
          <cell r="DG123">
            <v>2</v>
          </cell>
          <cell r="DH123">
            <v>1</v>
          </cell>
          <cell r="DI123">
            <v>5</v>
          </cell>
        </row>
        <row r="124">
          <cell r="A124" t="str">
            <v>RS 145</v>
          </cell>
          <cell r="B124">
            <v>145</v>
          </cell>
          <cell r="C124" t="str">
            <v>S</v>
          </cell>
          <cell r="D124" t="str">
            <v>T</v>
          </cell>
          <cell r="E124" t="str">
            <v>Mang'oma - Koche River</v>
          </cell>
          <cell r="F124" t="str">
            <v>M10</v>
          </cell>
          <cell r="G124">
            <v>9</v>
          </cell>
          <cell r="H124">
            <v>30.8</v>
          </cell>
          <cell r="I124" t="str">
            <v>F</v>
          </cell>
          <cell r="J124" t="str">
            <v>MANGOCHI</v>
          </cell>
          <cell r="K124">
            <v>7</v>
          </cell>
          <cell r="L124">
            <v>0</v>
          </cell>
          <cell r="W124">
            <v>74</v>
          </cell>
          <cell r="X124" t="str">
            <v>DS</v>
          </cell>
          <cell r="Y124">
            <v>150</v>
          </cell>
          <cell r="Z124" t="str">
            <v>SB</v>
          </cell>
          <cell r="AA124">
            <v>100</v>
          </cell>
          <cell r="AB124" t="str">
            <v>GR</v>
          </cell>
          <cell r="AC124">
            <v>8</v>
          </cell>
          <cell r="AD124" t="str">
            <v>VR</v>
          </cell>
          <cell r="AE124">
            <v>89</v>
          </cell>
          <cell r="AF124" t="str">
            <v>SR</v>
          </cell>
          <cell r="AG124" t="str">
            <v>ST</v>
          </cell>
          <cell r="AH124">
            <v>10</v>
          </cell>
          <cell r="AI124">
            <v>0</v>
          </cell>
          <cell r="AJ124">
            <v>0</v>
          </cell>
          <cell r="AK124">
            <v>0</v>
          </cell>
          <cell r="AL124">
            <v>0</v>
          </cell>
          <cell r="AM124">
            <v>4</v>
          </cell>
          <cell r="AN124">
            <v>0</v>
          </cell>
          <cell r="BO124" t="str">
            <v>RS 145</v>
          </cell>
          <cell r="BP124">
            <v>30.8</v>
          </cell>
          <cell r="BQ124">
            <v>6.7</v>
          </cell>
          <cell r="BR124" t="str">
            <v>F</v>
          </cell>
          <cell r="BS124" t="str">
            <v>C</v>
          </cell>
          <cell r="BT124">
            <v>0</v>
          </cell>
          <cell r="BU124" t="str">
            <v>ST</v>
          </cell>
          <cell r="BV124" t="str">
            <v>DS</v>
          </cell>
          <cell r="BW124">
            <v>4</v>
          </cell>
          <cell r="BX124">
            <v>10</v>
          </cell>
          <cell r="BY124">
            <v>15</v>
          </cell>
          <cell r="BZ124">
            <v>1</v>
          </cell>
          <cell r="CA124">
            <v>8</v>
          </cell>
          <cell r="CB124">
            <v>1.3540000000000001</v>
          </cell>
          <cell r="CC124">
            <v>6.38</v>
          </cell>
          <cell r="CD124">
            <v>95</v>
          </cell>
          <cell r="CE124">
            <v>75</v>
          </cell>
          <cell r="CF124">
            <v>60</v>
          </cell>
          <cell r="CG124">
            <v>35</v>
          </cell>
          <cell r="CH124">
            <v>15</v>
          </cell>
          <cell r="CI124">
            <v>25</v>
          </cell>
          <cell r="CJ124">
            <v>7.4626865671641798E-2</v>
          </cell>
          <cell r="CK124">
            <v>10</v>
          </cell>
          <cell r="CL124">
            <v>60</v>
          </cell>
          <cell r="CM124">
            <v>0.52510907003444307</v>
          </cell>
          <cell r="CN124">
            <v>0.52510907003444307</v>
          </cell>
          <cell r="CO124">
            <v>0</v>
          </cell>
          <cell r="CP124">
            <v>0</v>
          </cell>
          <cell r="CQ124">
            <v>6.9051090700344426</v>
          </cell>
          <cell r="CR124">
            <v>90</v>
          </cell>
          <cell r="CS124">
            <v>1.5</v>
          </cell>
          <cell r="CT124">
            <v>2.5</v>
          </cell>
          <cell r="CU124">
            <v>1</v>
          </cell>
          <cell r="CV124">
            <v>9</v>
          </cell>
          <cell r="CW124">
            <v>24</v>
          </cell>
          <cell r="CX124">
            <v>48</v>
          </cell>
          <cell r="CY124">
            <v>3</v>
          </cell>
          <cell r="CZ124">
            <v>3</v>
          </cell>
          <cell r="DA124">
            <v>1</v>
          </cell>
          <cell r="DB124">
            <v>125</v>
          </cell>
          <cell r="DC124">
            <v>59</v>
          </cell>
          <cell r="DD124">
            <v>33</v>
          </cell>
          <cell r="DE124">
            <v>10</v>
          </cell>
          <cell r="DF124">
            <v>15</v>
          </cell>
          <cell r="DG124">
            <v>3</v>
          </cell>
          <cell r="DH124">
            <v>2</v>
          </cell>
          <cell r="DI124">
            <v>7</v>
          </cell>
        </row>
        <row r="125">
          <cell r="A125" t="str">
            <v>RS 144</v>
          </cell>
          <cell r="B125">
            <v>144</v>
          </cell>
          <cell r="C125" t="str">
            <v>S</v>
          </cell>
          <cell r="D125" t="str">
            <v>T</v>
          </cell>
          <cell r="E125" t="str">
            <v>Koche River - Mangochi</v>
          </cell>
          <cell r="F125" t="str">
            <v>M10</v>
          </cell>
          <cell r="G125">
            <v>10</v>
          </cell>
          <cell r="H125">
            <v>19.600000000000001</v>
          </cell>
          <cell r="I125" t="str">
            <v>F</v>
          </cell>
          <cell r="J125" t="str">
            <v>MANGOCHI</v>
          </cell>
          <cell r="K125">
            <v>8</v>
          </cell>
          <cell r="L125">
            <v>0</v>
          </cell>
          <cell r="W125">
            <v>74</v>
          </cell>
          <cell r="X125" t="str">
            <v>DS</v>
          </cell>
          <cell r="Y125">
            <v>150</v>
          </cell>
          <cell r="Z125" t="str">
            <v>SB</v>
          </cell>
          <cell r="AA125">
            <v>100</v>
          </cell>
          <cell r="AB125" t="str">
            <v>GR</v>
          </cell>
          <cell r="AC125">
            <v>8</v>
          </cell>
          <cell r="AD125" t="str">
            <v>VR</v>
          </cell>
          <cell r="AE125">
            <v>89</v>
          </cell>
          <cell r="AF125" t="str">
            <v>SR</v>
          </cell>
          <cell r="AG125" t="str">
            <v>ST</v>
          </cell>
          <cell r="AH125">
            <v>10</v>
          </cell>
          <cell r="AI125">
            <v>0</v>
          </cell>
          <cell r="AJ125">
            <v>0</v>
          </cell>
          <cell r="AK125">
            <v>0</v>
          </cell>
          <cell r="AL125">
            <v>0</v>
          </cell>
          <cell r="AM125">
            <v>4</v>
          </cell>
          <cell r="AN125">
            <v>0</v>
          </cell>
          <cell r="BO125" t="str">
            <v>RS 144</v>
          </cell>
          <cell r="BP125">
            <v>19.600000000000001</v>
          </cell>
          <cell r="BQ125">
            <v>6.7</v>
          </cell>
          <cell r="BR125" t="str">
            <v>F</v>
          </cell>
          <cell r="BS125" t="str">
            <v>C</v>
          </cell>
          <cell r="BT125">
            <v>0</v>
          </cell>
          <cell r="BU125" t="str">
            <v>ST</v>
          </cell>
          <cell r="BV125" t="str">
            <v>DS</v>
          </cell>
          <cell r="BW125">
            <v>4</v>
          </cell>
          <cell r="BX125">
            <v>10</v>
          </cell>
          <cell r="BY125">
            <v>15</v>
          </cell>
          <cell r="BZ125">
            <v>1</v>
          </cell>
          <cell r="CA125">
            <v>8</v>
          </cell>
          <cell r="CB125">
            <v>1.3540000000000001</v>
          </cell>
          <cell r="CC125">
            <v>5.18</v>
          </cell>
          <cell r="CD125">
            <v>75</v>
          </cell>
          <cell r="CE125">
            <v>38</v>
          </cell>
          <cell r="CF125">
            <v>23</v>
          </cell>
          <cell r="CG125">
            <v>52</v>
          </cell>
          <cell r="CH125">
            <v>15</v>
          </cell>
          <cell r="CI125">
            <v>14</v>
          </cell>
          <cell r="CJ125">
            <v>4.1791044776119404E-2</v>
          </cell>
          <cell r="CK125">
            <v>10</v>
          </cell>
          <cell r="CL125">
            <v>23</v>
          </cell>
          <cell r="CM125">
            <v>0.26793800229621123</v>
          </cell>
          <cell r="CN125">
            <v>0.26793800229621123</v>
          </cell>
          <cell r="CO125">
            <v>0</v>
          </cell>
          <cell r="CP125">
            <v>0</v>
          </cell>
          <cell r="CQ125">
            <v>5.4479380022962109</v>
          </cell>
          <cell r="CR125">
            <v>50</v>
          </cell>
          <cell r="CS125">
            <v>1.5</v>
          </cell>
          <cell r="CT125">
            <v>2.5</v>
          </cell>
          <cell r="CU125">
            <v>1</v>
          </cell>
          <cell r="CV125">
            <v>9</v>
          </cell>
          <cell r="CW125">
            <v>24</v>
          </cell>
          <cell r="CX125">
            <v>48</v>
          </cell>
          <cell r="CY125">
            <v>2.2999999999999998</v>
          </cell>
          <cell r="CZ125">
            <v>2</v>
          </cell>
          <cell r="DA125">
            <v>1</v>
          </cell>
          <cell r="DB125">
            <v>1000</v>
          </cell>
          <cell r="DC125">
            <v>470</v>
          </cell>
          <cell r="DD125">
            <v>260</v>
          </cell>
          <cell r="DE125">
            <v>75</v>
          </cell>
          <cell r="DF125">
            <v>115</v>
          </cell>
          <cell r="DG125">
            <v>20</v>
          </cell>
          <cell r="DH125">
            <v>10</v>
          </cell>
          <cell r="DI125">
            <v>50</v>
          </cell>
        </row>
        <row r="126">
          <cell r="A126" t="str">
            <v>RS 080</v>
          </cell>
          <cell r="B126">
            <v>80</v>
          </cell>
          <cell r="C126" t="str">
            <v>C</v>
          </cell>
          <cell r="D126" t="str">
            <v>T</v>
          </cell>
          <cell r="E126" t="str">
            <v>International Border - Mchinji</v>
          </cell>
          <cell r="F126" t="str">
            <v>M12</v>
          </cell>
          <cell r="G126">
            <v>1</v>
          </cell>
          <cell r="H126">
            <v>11.5</v>
          </cell>
          <cell r="I126" t="str">
            <v>F</v>
          </cell>
          <cell r="J126" t="str">
            <v>MCHINJI</v>
          </cell>
          <cell r="K126">
            <v>6</v>
          </cell>
          <cell r="L126">
            <v>0</v>
          </cell>
          <cell r="W126">
            <v>79</v>
          </cell>
          <cell r="X126" t="str">
            <v>DS</v>
          </cell>
          <cell r="Y126">
            <v>250</v>
          </cell>
          <cell r="Z126" t="str">
            <v>GR</v>
          </cell>
          <cell r="AA126">
            <v>100</v>
          </cell>
          <cell r="AB126" t="str">
            <v>GR</v>
          </cell>
          <cell r="AC126">
            <v>25</v>
          </cell>
          <cell r="AD126" t="str">
            <v>VR</v>
          </cell>
          <cell r="AE126">
            <v>91</v>
          </cell>
          <cell r="AF126" t="str">
            <v>SR</v>
          </cell>
          <cell r="AG126" t="str">
            <v>ST</v>
          </cell>
          <cell r="AH126">
            <v>10</v>
          </cell>
          <cell r="AI126">
            <v>0</v>
          </cell>
          <cell r="AJ126">
            <v>0</v>
          </cell>
          <cell r="AK126">
            <v>0</v>
          </cell>
          <cell r="AL126">
            <v>0</v>
          </cell>
          <cell r="AM126">
            <v>4</v>
          </cell>
          <cell r="AN126">
            <v>0</v>
          </cell>
          <cell r="BO126" t="str">
            <v>RS 080</v>
          </cell>
          <cell r="BP126">
            <v>11.5</v>
          </cell>
          <cell r="BQ126">
            <v>6</v>
          </cell>
          <cell r="BR126" t="str">
            <v>F</v>
          </cell>
          <cell r="BS126" t="str">
            <v>C</v>
          </cell>
          <cell r="BT126">
            <v>0</v>
          </cell>
          <cell r="BU126" t="str">
            <v>ST</v>
          </cell>
          <cell r="BV126" t="str">
            <v>DS</v>
          </cell>
          <cell r="BW126">
            <v>4</v>
          </cell>
          <cell r="BX126">
            <v>10</v>
          </cell>
          <cell r="BY126">
            <v>15</v>
          </cell>
          <cell r="BZ126">
            <v>1</v>
          </cell>
          <cell r="CA126">
            <v>25</v>
          </cell>
          <cell r="CB126">
            <v>1.254</v>
          </cell>
          <cell r="CC126">
            <v>3.2394887221034847</v>
          </cell>
          <cell r="CD126">
            <v>38</v>
          </cell>
          <cell r="CE126">
            <v>6</v>
          </cell>
          <cell r="CF126">
            <v>0</v>
          </cell>
          <cell r="CG126">
            <v>38</v>
          </cell>
          <cell r="CH126">
            <v>6</v>
          </cell>
          <cell r="CI126">
            <v>0.7</v>
          </cell>
          <cell r="CJ126">
            <v>2.3333333333333331E-3</v>
          </cell>
          <cell r="CK126">
            <v>2.3333333333333331E-3</v>
          </cell>
          <cell r="CL126">
            <v>0</v>
          </cell>
          <cell r="CM126">
            <v>9.0461538461538446E-4</v>
          </cell>
          <cell r="CN126">
            <v>9.0461538461538446E-4</v>
          </cell>
          <cell r="CO126">
            <v>0</v>
          </cell>
          <cell r="CP126">
            <v>0</v>
          </cell>
          <cell r="CQ126">
            <v>3.2403933374881002</v>
          </cell>
          <cell r="CR126">
            <v>0</v>
          </cell>
          <cell r="CS126">
            <v>1</v>
          </cell>
          <cell r="CT126">
            <v>0</v>
          </cell>
          <cell r="CU126">
            <v>0</v>
          </cell>
          <cell r="CV126">
            <v>7</v>
          </cell>
          <cell r="CW126">
            <v>19</v>
          </cell>
          <cell r="CX126">
            <v>38</v>
          </cell>
          <cell r="CY126">
            <v>2</v>
          </cell>
          <cell r="CZ126">
            <v>2</v>
          </cell>
          <cell r="DA126">
            <v>1.2</v>
          </cell>
          <cell r="DB126">
            <v>200</v>
          </cell>
          <cell r="DC126">
            <v>94</v>
          </cell>
          <cell r="DD126">
            <v>52</v>
          </cell>
          <cell r="DE126">
            <v>15</v>
          </cell>
          <cell r="DF126">
            <v>23</v>
          </cell>
          <cell r="DG126">
            <v>4</v>
          </cell>
          <cell r="DH126">
            <v>2</v>
          </cell>
          <cell r="DI126">
            <v>10</v>
          </cell>
        </row>
        <row r="127">
          <cell r="A127" t="str">
            <v>RS 079</v>
          </cell>
          <cell r="B127">
            <v>79</v>
          </cell>
          <cell r="C127" t="str">
            <v>C</v>
          </cell>
          <cell r="D127" t="str">
            <v>T</v>
          </cell>
          <cell r="E127" t="str">
            <v>Mchinji - Kamwendo</v>
          </cell>
          <cell r="F127" t="str">
            <v>M12</v>
          </cell>
          <cell r="G127">
            <v>2</v>
          </cell>
          <cell r="H127">
            <v>19.100000000000001</v>
          </cell>
          <cell r="I127" t="str">
            <v>F</v>
          </cell>
          <cell r="J127" t="str">
            <v>MCHINJI</v>
          </cell>
          <cell r="K127">
            <v>6</v>
          </cell>
          <cell r="L127">
            <v>0</v>
          </cell>
          <cell r="W127">
            <v>79</v>
          </cell>
          <cell r="X127" t="str">
            <v>DS</v>
          </cell>
          <cell r="Y127">
            <v>250</v>
          </cell>
          <cell r="Z127" t="str">
            <v>GR</v>
          </cell>
          <cell r="AA127">
            <v>100</v>
          </cell>
          <cell r="AB127" t="str">
            <v>GR</v>
          </cell>
          <cell r="AC127">
            <v>25</v>
          </cell>
          <cell r="AD127" t="str">
            <v>VR</v>
          </cell>
          <cell r="AE127">
            <v>91</v>
          </cell>
          <cell r="AF127" t="str">
            <v>SR</v>
          </cell>
          <cell r="AG127" t="str">
            <v>ST</v>
          </cell>
          <cell r="AH127">
            <v>10</v>
          </cell>
          <cell r="AI127">
            <v>0</v>
          </cell>
          <cell r="AJ127">
            <v>0</v>
          </cell>
          <cell r="AK127">
            <v>0</v>
          </cell>
          <cell r="AL127">
            <v>0</v>
          </cell>
          <cell r="AM127">
            <v>4</v>
          </cell>
          <cell r="AN127">
            <v>0</v>
          </cell>
          <cell r="BO127" t="str">
            <v>RS 079</v>
          </cell>
          <cell r="BP127">
            <v>19.100000000000001</v>
          </cell>
          <cell r="BQ127">
            <v>6</v>
          </cell>
          <cell r="BR127" t="str">
            <v>F</v>
          </cell>
          <cell r="BS127" t="str">
            <v>C</v>
          </cell>
          <cell r="BT127">
            <v>0</v>
          </cell>
          <cell r="BU127" t="str">
            <v>ST</v>
          </cell>
          <cell r="BV127" t="str">
            <v>DS</v>
          </cell>
          <cell r="BW127">
            <v>4</v>
          </cell>
          <cell r="BX127">
            <v>10</v>
          </cell>
          <cell r="BY127">
            <v>15</v>
          </cell>
          <cell r="BZ127">
            <v>1</v>
          </cell>
          <cell r="CA127">
            <v>25</v>
          </cell>
          <cell r="CB127">
            <v>1.254</v>
          </cell>
          <cell r="CC127">
            <v>3.272964250312977</v>
          </cell>
          <cell r="CD127">
            <v>12</v>
          </cell>
          <cell r="CE127">
            <v>1</v>
          </cell>
          <cell r="CF127">
            <v>0</v>
          </cell>
          <cell r="CG127">
            <v>12</v>
          </cell>
          <cell r="CH127">
            <v>1</v>
          </cell>
          <cell r="CI127">
            <v>0.4</v>
          </cell>
          <cell r="CJ127">
            <v>1.3333333333333337E-3</v>
          </cell>
          <cell r="CK127">
            <v>1.3333333333333337E-3</v>
          </cell>
          <cell r="CL127">
            <v>0</v>
          </cell>
          <cell r="CM127">
            <v>5.1692307692307704E-4</v>
          </cell>
          <cell r="CN127">
            <v>5.1692307692307704E-4</v>
          </cell>
          <cell r="CO127">
            <v>0</v>
          </cell>
          <cell r="CP127">
            <v>0</v>
          </cell>
          <cell r="CQ127">
            <v>3.2734811733899001</v>
          </cell>
          <cell r="CR127">
            <v>0</v>
          </cell>
          <cell r="CS127">
            <v>1</v>
          </cell>
          <cell r="CT127">
            <v>0</v>
          </cell>
          <cell r="CU127">
            <v>0</v>
          </cell>
          <cell r="CV127">
            <v>7</v>
          </cell>
          <cell r="CW127">
            <v>19</v>
          </cell>
          <cell r="CX127">
            <v>38</v>
          </cell>
          <cell r="CY127">
            <v>2</v>
          </cell>
          <cell r="CZ127">
            <v>1.7</v>
          </cell>
          <cell r="DA127">
            <v>1</v>
          </cell>
          <cell r="DB127">
            <v>390</v>
          </cell>
          <cell r="DC127">
            <v>184</v>
          </cell>
          <cell r="DD127">
            <v>102</v>
          </cell>
          <cell r="DE127">
            <v>30</v>
          </cell>
          <cell r="DF127">
            <v>45</v>
          </cell>
          <cell r="DG127">
            <v>8</v>
          </cell>
          <cell r="DH127">
            <v>4</v>
          </cell>
          <cell r="DI127">
            <v>20</v>
          </cell>
        </row>
        <row r="128">
          <cell r="A128" t="str">
            <v>RS 077</v>
          </cell>
          <cell r="B128">
            <v>77</v>
          </cell>
          <cell r="C128" t="str">
            <v>C</v>
          </cell>
          <cell r="D128" t="str">
            <v>T</v>
          </cell>
          <cell r="E128" t="str">
            <v>Kamwendo - Bua River</v>
          </cell>
          <cell r="F128" t="str">
            <v>M12</v>
          </cell>
          <cell r="G128">
            <v>3</v>
          </cell>
          <cell r="H128">
            <v>14.7</v>
          </cell>
          <cell r="I128" t="str">
            <v>F</v>
          </cell>
          <cell r="J128" t="str">
            <v>MCHINJI</v>
          </cell>
          <cell r="K128">
            <v>6</v>
          </cell>
          <cell r="L128">
            <v>0</v>
          </cell>
          <cell r="W128">
            <v>79</v>
          </cell>
          <cell r="X128" t="str">
            <v>DS</v>
          </cell>
          <cell r="Y128">
            <v>250</v>
          </cell>
          <cell r="Z128" t="str">
            <v>GR</v>
          </cell>
          <cell r="AA128">
            <v>100</v>
          </cell>
          <cell r="AB128" t="str">
            <v>GR</v>
          </cell>
          <cell r="AC128">
            <v>25</v>
          </cell>
          <cell r="AD128" t="str">
            <v>VR</v>
          </cell>
          <cell r="AE128">
            <v>91</v>
          </cell>
          <cell r="AF128" t="str">
            <v>SR</v>
          </cell>
          <cell r="AG128" t="str">
            <v>ST</v>
          </cell>
          <cell r="AH128">
            <v>10</v>
          </cell>
          <cell r="AI128">
            <v>0</v>
          </cell>
          <cell r="AJ128">
            <v>0</v>
          </cell>
          <cell r="AK128">
            <v>0</v>
          </cell>
          <cell r="AL128">
            <v>0</v>
          </cell>
          <cell r="AM128">
            <v>4</v>
          </cell>
          <cell r="AN128">
            <v>0</v>
          </cell>
          <cell r="BO128" t="str">
            <v>RS 077</v>
          </cell>
          <cell r="BP128">
            <v>14.7</v>
          </cell>
          <cell r="BQ128">
            <v>6</v>
          </cell>
          <cell r="BR128" t="str">
            <v>F</v>
          </cell>
          <cell r="BS128" t="str">
            <v>C</v>
          </cell>
          <cell r="BT128">
            <v>0</v>
          </cell>
          <cell r="BU128" t="str">
            <v>ST</v>
          </cell>
          <cell r="BV128" t="str">
            <v>DS</v>
          </cell>
          <cell r="BW128">
            <v>4</v>
          </cell>
          <cell r="BX128">
            <v>10</v>
          </cell>
          <cell r="BY128">
            <v>15</v>
          </cell>
          <cell r="BZ128">
            <v>1</v>
          </cell>
          <cell r="CA128">
            <v>25</v>
          </cell>
          <cell r="CB128">
            <v>1.254</v>
          </cell>
          <cell r="CC128">
            <v>3.3033989240279333</v>
          </cell>
          <cell r="CD128">
            <v>15</v>
          </cell>
          <cell r="CE128">
            <v>0</v>
          </cell>
          <cell r="CF128">
            <v>0</v>
          </cell>
          <cell r="CG128">
            <v>15</v>
          </cell>
          <cell r="CH128">
            <v>0</v>
          </cell>
          <cell r="CI128">
            <v>0.3</v>
          </cell>
          <cell r="CJ128">
            <v>1E-3</v>
          </cell>
          <cell r="CK128">
            <v>1E-3</v>
          </cell>
          <cell r="CL128">
            <v>0</v>
          </cell>
          <cell r="CM128">
            <v>3.876923076923077E-4</v>
          </cell>
          <cell r="CN128">
            <v>3.876923076923077E-4</v>
          </cell>
          <cell r="CO128">
            <v>0</v>
          </cell>
          <cell r="CP128">
            <v>0</v>
          </cell>
          <cell r="CQ128">
            <v>3.3037866163356258</v>
          </cell>
          <cell r="CR128">
            <v>0</v>
          </cell>
          <cell r="CS128">
            <v>1</v>
          </cell>
          <cell r="CT128">
            <v>0</v>
          </cell>
          <cell r="CU128">
            <v>0</v>
          </cell>
          <cell r="CV128">
            <v>7</v>
          </cell>
          <cell r="CW128">
            <v>19</v>
          </cell>
          <cell r="CX128">
            <v>38</v>
          </cell>
          <cell r="CY128">
            <v>2</v>
          </cell>
          <cell r="CZ128">
            <v>1.5</v>
          </cell>
          <cell r="DA128">
            <v>1</v>
          </cell>
          <cell r="DB128">
            <v>390</v>
          </cell>
          <cell r="DC128">
            <v>184</v>
          </cell>
          <cell r="DD128">
            <v>102</v>
          </cell>
          <cell r="DE128">
            <v>30</v>
          </cell>
          <cell r="DF128">
            <v>45</v>
          </cell>
          <cell r="DG128">
            <v>8</v>
          </cell>
          <cell r="DH128">
            <v>4</v>
          </cell>
          <cell r="DI128">
            <v>20</v>
          </cell>
        </row>
        <row r="129">
          <cell r="A129" t="str">
            <v>RS 076</v>
          </cell>
          <cell r="B129">
            <v>76</v>
          </cell>
          <cell r="C129" t="str">
            <v>C</v>
          </cell>
          <cell r="D129" t="str">
            <v>T</v>
          </cell>
          <cell r="E129" t="str">
            <v>Bua River - Namitete River Bridge</v>
          </cell>
          <cell r="F129" t="str">
            <v>M12</v>
          </cell>
          <cell r="G129">
            <v>4</v>
          </cell>
          <cell r="H129">
            <v>27.9</v>
          </cell>
          <cell r="I129" t="str">
            <v>F</v>
          </cell>
          <cell r="J129" t="str">
            <v>MCHINJI</v>
          </cell>
          <cell r="K129">
            <v>6</v>
          </cell>
          <cell r="L129">
            <v>0</v>
          </cell>
          <cell r="W129">
            <v>79</v>
          </cell>
          <cell r="X129" t="str">
            <v>DS</v>
          </cell>
          <cell r="Y129">
            <v>250</v>
          </cell>
          <cell r="Z129" t="str">
            <v>GR</v>
          </cell>
          <cell r="AA129">
            <v>100</v>
          </cell>
          <cell r="AB129" t="str">
            <v>GR</v>
          </cell>
          <cell r="AC129">
            <v>25</v>
          </cell>
          <cell r="AD129" t="str">
            <v>VR</v>
          </cell>
          <cell r="AE129">
            <v>91</v>
          </cell>
          <cell r="AF129" t="str">
            <v>SR</v>
          </cell>
          <cell r="AG129" t="str">
            <v>ST</v>
          </cell>
          <cell r="AH129">
            <v>10</v>
          </cell>
          <cell r="AI129">
            <v>0</v>
          </cell>
          <cell r="AJ129">
            <v>0</v>
          </cell>
          <cell r="AK129">
            <v>0</v>
          </cell>
          <cell r="AL129">
            <v>0</v>
          </cell>
          <cell r="AM129">
            <v>4</v>
          </cell>
          <cell r="AN129">
            <v>0</v>
          </cell>
          <cell r="BO129" t="str">
            <v>RS 076</v>
          </cell>
          <cell r="BP129">
            <v>27.9</v>
          </cell>
          <cell r="BQ129">
            <v>6</v>
          </cell>
          <cell r="BR129" t="str">
            <v>F</v>
          </cell>
          <cell r="BS129" t="str">
            <v>C</v>
          </cell>
          <cell r="BT129">
            <v>0</v>
          </cell>
          <cell r="BU129" t="str">
            <v>ST</v>
          </cell>
          <cell r="BV129" t="str">
            <v>DS</v>
          </cell>
          <cell r="BW129">
            <v>4</v>
          </cell>
          <cell r="BX129">
            <v>10</v>
          </cell>
          <cell r="BY129">
            <v>15</v>
          </cell>
          <cell r="BZ129">
            <v>1</v>
          </cell>
          <cell r="CA129">
            <v>25</v>
          </cell>
          <cell r="CB129">
            <v>1.254</v>
          </cell>
          <cell r="CC129">
            <v>2.9693093575046658</v>
          </cell>
          <cell r="CD129">
            <v>14</v>
          </cell>
          <cell r="CE129">
            <v>2.8</v>
          </cell>
          <cell r="CF129">
            <v>0</v>
          </cell>
          <cell r="CG129">
            <v>14</v>
          </cell>
          <cell r="CH129">
            <v>2.8</v>
          </cell>
          <cell r="CI129">
            <v>1.2</v>
          </cell>
          <cell r="CJ129">
            <v>4.0000000000000001E-3</v>
          </cell>
          <cell r="CK129">
            <v>4.0000000000000001E-3</v>
          </cell>
          <cell r="CL129">
            <v>0</v>
          </cell>
          <cell r="CM129">
            <v>1.5507692307692308E-3</v>
          </cell>
          <cell r="CN129">
            <v>1.5507692307692308E-3</v>
          </cell>
          <cell r="CO129">
            <v>0</v>
          </cell>
          <cell r="CP129">
            <v>0</v>
          </cell>
          <cell r="CQ129">
            <v>2.9708601267354351</v>
          </cell>
          <cell r="CR129">
            <v>0</v>
          </cell>
          <cell r="CS129">
            <v>1.2</v>
          </cell>
          <cell r="CT129">
            <v>0.99999999999999978</v>
          </cell>
          <cell r="CU129">
            <v>0.39999999999999991</v>
          </cell>
          <cell r="CV129">
            <v>7</v>
          </cell>
          <cell r="CW129">
            <v>19</v>
          </cell>
          <cell r="CX129">
            <v>38</v>
          </cell>
          <cell r="CY129">
            <v>2</v>
          </cell>
          <cell r="CZ129">
            <v>1.5</v>
          </cell>
          <cell r="DA129">
            <v>1</v>
          </cell>
          <cell r="DB129">
            <v>390</v>
          </cell>
          <cell r="DC129">
            <v>184</v>
          </cell>
          <cell r="DD129">
            <v>102</v>
          </cell>
          <cell r="DE129">
            <v>30</v>
          </cell>
          <cell r="DF129">
            <v>45</v>
          </cell>
          <cell r="DG129">
            <v>8</v>
          </cell>
          <cell r="DH129">
            <v>4</v>
          </cell>
          <cell r="DI129">
            <v>20</v>
          </cell>
        </row>
        <row r="130">
          <cell r="A130" t="str">
            <v>RS 075</v>
          </cell>
          <cell r="B130">
            <v>75</v>
          </cell>
          <cell r="C130" t="str">
            <v>C</v>
          </cell>
          <cell r="D130" t="str">
            <v>T</v>
          </cell>
          <cell r="E130" t="str">
            <v>Namitete River Bridge - Chileka</v>
          </cell>
          <cell r="F130" t="str">
            <v>M12</v>
          </cell>
          <cell r="G130">
            <v>5</v>
          </cell>
          <cell r="H130">
            <v>4.0999999999999996</v>
          </cell>
          <cell r="I130" t="str">
            <v>R</v>
          </cell>
          <cell r="J130" t="str">
            <v>LILONGWE</v>
          </cell>
          <cell r="K130">
            <v>6</v>
          </cell>
          <cell r="L130">
            <v>0</v>
          </cell>
          <cell r="W130">
            <v>79</v>
          </cell>
          <cell r="X130" t="str">
            <v>DS</v>
          </cell>
          <cell r="Y130">
            <v>250</v>
          </cell>
          <cell r="Z130" t="str">
            <v>GR</v>
          </cell>
          <cell r="AA130">
            <v>100</v>
          </cell>
          <cell r="AB130" t="str">
            <v>GR</v>
          </cell>
          <cell r="AC130">
            <v>25</v>
          </cell>
          <cell r="AD130" t="str">
            <v>VR</v>
          </cell>
          <cell r="AE130">
            <v>91</v>
          </cell>
          <cell r="AF130" t="str">
            <v>SR</v>
          </cell>
          <cell r="AG130" t="str">
            <v>ST</v>
          </cell>
          <cell r="AH130">
            <v>10</v>
          </cell>
          <cell r="AI130">
            <v>0</v>
          </cell>
          <cell r="AJ130">
            <v>0</v>
          </cell>
          <cell r="AK130">
            <v>0</v>
          </cell>
          <cell r="AL130">
            <v>0</v>
          </cell>
          <cell r="AM130">
            <v>4</v>
          </cell>
          <cell r="AN130">
            <v>0</v>
          </cell>
          <cell r="BO130" t="str">
            <v>RS 075</v>
          </cell>
          <cell r="BP130">
            <v>4.0999999999999996</v>
          </cell>
          <cell r="BQ130">
            <v>6</v>
          </cell>
          <cell r="BR130" t="str">
            <v>R</v>
          </cell>
          <cell r="BS130" t="str">
            <v>C</v>
          </cell>
          <cell r="BT130">
            <v>0</v>
          </cell>
          <cell r="BU130" t="str">
            <v>ST</v>
          </cell>
          <cell r="BV130" t="str">
            <v>DS</v>
          </cell>
          <cell r="BW130">
            <v>4</v>
          </cell>
          <cell r="BX130">
            <v>10</v>
          </cell>
          <cell r="BY130">
            <v>15</v>
          </cell>
          <cell r="BZ130">
            <v>1</v>
          </cell>
          <cell r="CA130">
            <v>25</v>
          </cell>
          <cell r="CB130">
            <v>1.254</v>
          </cell>
          <cell r="CC130">
            <v>4.0210929844349206</v>
          </cell>
          <cell r="CD130">
            <v>60</v>
          </cell>
          <cell r="CE130">
            <v>30</v>
          </cell>
          <cell r="CF130">
            <v>15</v>
          </cell>
          <cell r="CG130">
            <v>45</v>
          </cell>
          <cell r="CH130">
            <v>15</v>
          </cell>
          <cell r="CI130">
            <v>0</v>
          </cell>
          <cell r="CJ130">
            <v>0</v>
          </cell>
          <cell r="CK130">
            <v>10</v>
          </cell>
          <cell r="CL130">
            <v>15</v>
          </cell>
          <cell r="CM130">
            <v>0.19923076923076921</v>
          </cell>
          <cell r="CN130">
            <v>0.19923076923076921</v>
          </cell>
          <cell r="CO130">
            <v>0</v>
          </cell>
          <cell r="CP130">
            <v>0</v>
          </cell>
          <cell r="CQ130">
            <v>4.2203237536656895</v>
          </cell>
          <cell r="CR130">
            <v>0</v>
          </cell>
          <cell r="CS130">
            <v>2</v>
          </cell>
          <cell r="CT130">
            <v>5</v>
          </cell>
          <cell r="CU130">
            <v>2</v>
          </cell>
          <cell r="CV130">
            <v>7</v>
          </cell>
          <cell r="CW130">
            <v>19</v>
          </cell>
          <cell r="CX130">
            <v>38</v>
          </cell>
          <cell r="CY130">
            <v>2</v>
          </cell>
          <cell r="CZ130">
            <v>3</v>
          </cell>
          <cell r="DA130">
            <v>1.3</v>
          </cell>
          <cell r="DB130">
            <v>390</v>
          </cell>
          <cell r="DC130">
            <v>184</v>
          </cell>
          <cell r="DD130">
            <v>102</v>
          </cell>
          <cell r="DE130">
            <v>30</v>
          </cell>
          <cell r="DF130">
            <v>45</v>
          </cell>
          <cell r="DG130">
            <v>8</v>
          </cell>
          <cell r="DH130">
            <v>4</v>
          </cell>
          <cell r="DI130">
            <v>20</v>
          </cell>
        </row>
        <row r="131">
          <cell r="A131" t="str">
            <v>RS 836</v>
          </cell>
          <cell r="B131" t="str">
            <v>n.a.</v>
          </cell>
          <cell r="C131" t="str">
            <v>C</v>
          </cell>
          <cell r="D131" t="str">
            <v>T</v>
          </cell>
          <cell r="E131" t="str">
            <v>Chileka - Chankhandwe</v>
          </cell>
          <cell r="F131" t="str">
            <v>M12</v>
          </cell>
          <cell r="G131">
            <v>6</v>
          </cell>
          <cell r="H131">
            <v>31.4</v>
          </cell>
          <cell r="I131" t="str">
            <v>R</v>
          </cell>
          <cell r="J131" t="str">
            <v>LILONGWE</v>
          </cell>
          <cell r="K131">
            <v>6</v>
          </cell>
          <cell r="L131" t="str">
            <v xml:space="preserve">New section part of RS 78 </v>
          </cell>
          <cell r="W131">
            <v>79</v>
          </cell>
          <cell r="X131" t="str">
            <v>DS</v>
          </cell>
          <cell r="Y131">
            <v>250</v>
          </cell>
          <cell r="Z131" t="str">
            <v>GR</v>
          </cell>
          <cell r="AA131">
            <v>100</v>
          </cell>
          <cell r="AB131" t="str">
            <v>GR</v>
          </cell>
          <cell r="AC131">
            <v>25</v>
          </cell>
          <cell r="AD131" t="str">
            <v>VR</v>
          </cell>
          <cell r="AE131">
            <v>91</v>
          </cell>
          <cell r="AF131" t="str">
            <v>SR</v>
          </cell>
          <cell r="AG131" t="str">
            <v>ST</v>
          </cell>
          <cell r="AH131">
            <v>10</v>
          </cell>
          <cell r="AI131">
            <v>0</v>
          </cell>
          <cell r="AJ131">
            <v>0</v>
          </cell>
          <cell r="AK131">
            <v>0</v>
          </cell>
          <cell r="AL131">
            <v>0</v>
          </cell>
          <cell r="AM131">
            <v>4</v>
          </cell>
          <cell r="AN131">
            <v>0</v>
          </cell>
          <cell r="BO131" t="str">
            <v>RS 836</v>
          </cell>
          <cell r="BP131">
            <v>31.4</v>
          </cell>
          <cell r="BQ131">
            <v>6</v>
          </cell>
          <cell r="BR131" t="str">
            <v>R</v>
          </cell>
          <cell r="BS131" t="str">
            <v>C</v>
          </cell>
          <cell r="BT131">
            <v>0</v>
          </cell>
          <cell r="BU131" t="str">
            <v>ST</v>
          </cell>
          <cell r="BV131" t="str">
            <v>DS</v>
          </cell>
          <cell r="BW131">
            <v>4</v>
          </cell>
          <cell r="BX131">
            <v>10</v>
          </cell>
          <cell r="BY131">
            <v>15</v>
          </cell>
          <cell r="BZ131">
            <v>1</v>
          </cell>
          <cell r="CA131">
            <v>25</v>
          </cell>
          <cell r="CB131">
            <v>1.254</v>
          </cell>
          <cell r="CC131">
            <v>2.98</v>
          </cell>
          <cell r="CD131">
            <v>28</v>
          </cell>
          <cell r="CE131">
            <v>11</v>
          </cell>
          <cell r="CF131">
            <v>0</v>
          </cell>
          <cell r="CG131">
            <v>28</v>
          </cell>
          <cell r="CH131">
            <v>11</v>
          </cell>
          <cell r="CI131">
            <v>0.3</v>
          </cell>
          <cell r="CJ131">
            <v>1E-3</v>
          </cell>
          <cell r="CK131">
            <v>1E-3</v>
          </cell>
          <cell r="CL131">
            <v>0</v>
          </cell>
          <cell r="CM131">
            <v>3.876923076923077E-4</v>
          </cell>
          <cell r="CN131">
            <v>3.876923076923077E-4</v>
          </cell>
          <cell r="CO131">
            <v>0</v>
          </cell>
          <cell r="CP131">
            <v>0</v>
          </cell>
          <cell r="CQ131">
            <v>2.9803876923076924</v>
          </cell>
          <cell r="CR131">
            <v>0</v>
          </cell>
          <cell r="CS131">
            <v>1</v>
          </cell>
          <cell r="CT131">
            <v>0</v>
          </cell>
          <cell r="CU131">
            <v>0</v>
          </cell>
          <cell r="CV131">
            <v>7</v>
          </cell>
          <cell r="CW131">
            <v>19</v>
          </cell>
          <cell r="CX131">
            <v>38</v>
          </cell>
          <cell r="CY131">
            <v>2.5</v>
          </cell>
          <cell r="CZ131">
            <v>1.5</v>
          </cell>
          <cell r="DA131">
            <v>1</v>
          </cell>
          <cell r="DB131">
            <v>500</v>
          </cell>
          <cell r="DC131">
            <v>235</v>
          </cell>
          <cell r="DD131">
            <v>130</v>
          </cell>
          <cell r="DE131">
            <v>38</v>
          </cell>
          <cell r="DF131">
            <v>58</v>
          </cell>
          <cell r="DG131">
            <v>10</v>
          </cell>
          <cell r="DH131">
            <v>5</v>
          </cell>
          <cell r="DI131">
            <v>25</v>
          </cell>
        </row>
        <row r="132">
          <cell r="A132" t="str">
            <v>RS 074</v>
          </cell>
          <cell r="B132">
            <v>74</v>
          </cell>
          <cell r="C132" t="str">
            <v>C</v>
          </cell>
          <cell r="D132" t="str">
            <v>T</v>
          </cell>
          <cell r="E132" t="str">
            <v>Chankhandwe - Njewa</v>
          </cell>
          <cell r="F132" t="str">
            <v>M12</v>
          </cell>
          <cell r="G132">
            <v>7</v>
          </cell>
          <cell r="H132">
            <v>11.3</v>
          </cell>
          <cell r="I132" t="str">
            <v>R</v>
          </cell>
          <cell r="J132" t="str">
            <v>LILONGWE</v>
          </cell>
          <cell r="K132">
            <v>6</v>
          </cell>
          <cell r="L132">
            <v>0</v>
          </cell>
          <cell r="W132">
            <v>79</v>
          </cell>
          <cell r="X132" t="str">
            <v>DS</v>
          </cell>
          <cell r="Y132">
            <v>250</v>
          </cell>
          <cell r="Z132" t="str">
            <v>GR</v>
          </cell>
          <cell r="AA132">
            <v>100</v>
          </cell>
          <cell r="AB132" t="str">
            <v>GR</v>
          </cell>
          <cell r="AC132">
            <v>25</v>
          </cell>
          <cell r="AD132" t="str">
            <v>VR</v>
          </cell>
          <cell r="AE132">
            <v>91</v>
          </cell>
          <cell r="AF132" t="str">
            <v>SR</v>
          </cell>
          <cell r="AG132" t="str">
            <v>ST</v>
          </cell>
          <cell r="AH132">
            <v>10</v>
          </cell>
          <cell r="AI132">
            <v>0</v>
          </cell>
          <cell r="AJ132">
            <v>0</v>
          </cell>
          <cell r="AK132">
            <v>0</v>
          </cell>
          <cell r="AL132">
            <v>0</v>
          </cell>
          <cell r="AM132">
            <v>4</v>
          </cell>
          <cell r="AN132">
            <v>0</v>
          </cell>
          <cell r="BO132" t="str">
            <v>RS 074</v>
          </cell>
          <cell r="BP132">
            <v>11.3</v>
          </cell>
          <cell r="BQ132">
            <v>6</v>
          </cell>
          <cell r="BR132" t="str">
            <v>R</v>
          </cell>
          <cell r="BS132" t="str">
            <v>C</v>
          </cell>
          <cell r="BT132">
            <v>0</v>
          </cell>
          <cell r="BU132" t="str">
            <v>ST</v>
          </cell>
          <cell r="BV132" t="str">
            <v>DS</v>
          </cell>
          <cell r="BW132">
            <v>4</v>
          </cell>
          <cell r="BX132">
            <v>10</v>
          </cell>
          <cell r="BY132">
            <v>15</v>
          </cell>
          <cell r="BZ132">
            <v>1</v>
          </cell>
          <cell r="CA132">
            <v>25</v>
          </cell>
          <cell r="CB132">
            <v>1.254</v>
          </cell>
          <cell r="CC132">
            <v>2.5701163989307867</v>
          </cell>
          <cell r="CD132">
            <v>0</v>
          </cell>
          <cell r="CE132">
            <v>0</v>
          </cell>
          <cell r="CF132">
            <v>0</v>
          </cell>
          <cell r="CG132">
            <v>0</v>
          </cell>
          <cell r="CH132">
            <v>0</v>
          </cell>
          <cell r="CI132">
            <v>0</v>
          </cell>
          <cell r="CJ132">
            <v>0</v>
          </cell>
          <cell r="CK132">
            <v>0</v>
          </cell>
          <cell r="CL132">
            <v>0</v>
          </cell>
          <cell r="CM132">
            <v>0</v>
          </cell>
          <cell r="CN132">
            <v>0</v>
          </cell>
          <cell r="CO132">
            <v>0</v>
          </cell>
          <cell r="CP132">
            <v>0</v>
          </cell>
          <cell r="CQ132">
            <v>2.5701163989307867</v>
          </cell>
          <cell r="CR132">
            <v>0</v>
          </cell>
          <cell r="CS132">
            <v>1</v>
          </cell>
          <cell r="CT132">
            <v>0</v>
          </cell>
          <cell r="CU132">
            <v>0</v>
          </cell>
          <cell r="CV132">
            <v>7</v>
          </cell>
          <cell r="CW132">
            <v>19</v>
          </cell>
          <cell r="CX132">
            <v>38</v>
          </cell>
          <cell r="CY132">
            <v>1.5</v>
          </cell>
          <cell r="CZ132">
            <v>1</v>
          </cell>
          <cell r="DA132">
            <v>1</v>
          </cell>
          <cell r="DB132">
            <v>700</v>
          </cell>
          <cell r="DC132">
            <v>329</v>
          </cell>
          <cell r="DD132">
            <v>182</v>
          </cell>
          <cell r="DE132">
            <v>53</v>
          </cell>
          <cell r="DF132">
            <v>81</v>
          </cell>
          <cell r="DG132">
            <v>14</v>
          </cell>
          <cell r="DH132">
            <v>7</v>
          </cell>
          <cell r="DI132">
            <v>35</v>
          </cell>
        </row>
        <row r="133">
          <cell r="A133" t="str">
            <v>RS 082</v>
          </cell>
          <cell r="B133">
            <v>82</v>
          </cell>
          <cell r="C133" t="str">
            <v>C</v>
          </cell>
          <cell r="D133" t="str">
            <v>T</v>
          </cell>
          <cell r="E133" t="str">
            <v xml:space="preserve">Alimaunde (junction M1) - Lumbadzi River </v>
          </cell>
          <cell r="F133" t="str">
            <v>M14</v>
          </cell>
          <cell r="G133">
            <v>1</v>
          </cell>
          <cell r="H133">
            <v>25</v>
          </cell>
          <cell r="I133" t="str">
            <v>F</v>
          </cell>
          <cell r="J133" t="str">
            <v>LILONGWE</v>
          </cell>
          <cell r="K133">
            <v>6</v>
          </cell>
          <cell r="L133">
            <v>0</v>
          </cell>
          <cell r="W133">
            <v>92</v>
          </cell>
          <cell r="X133" t="str">
            <v>DS</v>
          </cell>
          <cell r="Y133">
            <v>150</v>
          </cell>
          <cell r="Z133" t="str">
            <v>SB</v>
          </cell>
          <cell r="AA133">
            <v>150</v>
          </cell>
          <cell r="AB133" t="str">
            <v>SB</v>
          </cell>
          <cell r="AC133">
            <v>7</v>
          </cell>
          <cell r="AD133" t="str">
            <v>VR</v>
          </cell>
          <cell r="AE133">
            <v>0</v>
          </cell>
          <cell r="AF133">
            <v>0</v>
          </cell>
          <cell r="AG133">
            <v>0</v>
          </cell>
          <cell r="AH133">
            <v>0</v>
          </cell>
          <cell r="AI133">
            <v>0</v>
          </cell>
          <cell r="AJ133">
            <v>0</v>
          </cell>
          <cell r="AK133">
            <v>0</v>
          </cell>
          <cell r="AL133">
            <v>0</v>
          </cell>
          <cell r="AM133">
            <v>1</v>
          </cell>
          <cell r="AN133" t="str">
            <v>never resealed</v>
          </cell>
          <cell r="BO133" t="str">
            <v>RS 082</v>
          </cell>
          <cell r="BP133">
            <v>25</v>
          </cell>
          <cell r="BQ133">
            <v>6.7</v>
          </cell>
          <cell r="BR133" t="str">
            <v>F</v>
          </cell>
          <cell r="BS133" t="str">
            <v>C</v>
          </cell>
          <cell r="BT133">
            <v>0</v>
          </cell>
          <cell r="BU133" t="str">
            <v>DS</v>
          </cell>
          <cell r="BV133" t="str">
            <v/>
          </cell>
          <cell r="BW133">
            <v>1</v>
          </cell>
          <cell r="BX133">
            <v>15</v>
          </cell>
          <cell r="BY133" t="str">
            <v/>
          </cell>
          <cell r="BZ133">
            <v>1</v>
          </cell>
          <cell r="CA133">
            <v>7</v>
          </cell>
          <cell r="CB133">
            <v>1.677</v>
          </cell>
          <cell r="CC133">
            <v>3.56</v>
          </cell>
          <cell r="CD133">
            <v>6</v>
          </cell>
          <cell r="CE133">
            <v>0.05</v>
          </cell>
          <cell r="CF133">
            <v>0</v>
          </cell>
          <cell r="CG133">
            <v>6</v>
          </cell>
          <cell r="CH133">
            <v>0.05</v>
          </cell>
          <cell r="CI133">
            <v>0.5</v>
          </cell>
          <cell r="CJ133">
            <v>1.4925373134328358E-3</v>
          </cell>
          <cell r="CK133">
            <v>1.4925373134328358E-3</v>
          </cell>
          <cell r="CL133">
            <v>0</v>
          </cell>
          <cell r="CM133">
            <v>5.7864523536165326E-4</v>
          </cell>
          <cell r="CN133">
            <v>5.7864523536165326E-4</v>
          </cell>
          <cell r="CO133">
            <v>0</v>
          </cell>
          <cell r="CP133">
            <v>0</v>
          </cell>
          <cell r="CQ133">
            <v>3.5605786452353616</v>
          </cell>
          <cell r="CR133">
            <v>0</v>
          </cell>
          <cell r="CS133">
            <v>1</v>
          </cell>
          <cell r="CT133">
            <v>0</v>
          </cell>
          <cell r="CU133">
            <v>0</v>
          </cell>
          <cell r="CV133">
            <v>6</v>
          </cell>
          <cell r="CW133">
            <v>6</v>
          </cell>
          <cell r="CX133" t="str">
            <v/>
          </cell>
          <cell r="CY133">
            <v>1.8</v>
          </cell>
          <cell r="CZ133">
            <v>1.2</v>
          </cell>
          <cell r="DA133">
            <v>1.2</v>
          </cell>
          <cell r="DB133">
            <v>500</v>
          </cell>
          <cell r="DC133">
            <v>235</v>
          </cell>
          <cell r="DD133">
            <v>130</v>
          </cell>
          <cell r="DE133">
            <v>38</v>
          </cell>
          <cell r="DF133">
            <v>58</v>
          </cell>
          <cell r="DG133">
            <v>10</v>
          </cell>
          <cell r="DH133">
            <v>5</v>
          </cell>
          <cell r="DI133">
            <v>25</v>
          </cell>
        </row>
        <row r="134">
          <cell r="A134" t="str">
            <v>RS 081</v>
          </cell>
          <cell r="B134">
            <v>81</v>
          </cell>
          <cell r="C134" t="str">
            <v>C</v>
          </cell>
          <cell r="D134" t="str">
            <v>T</v>
          </cell>
          <cell r="E134" t="str">
            <v>Lumbadzi River Bridge - Chezi</v>
          </cell>
          <cell r="F134" t="str">
            <v>M14</v>
          </cell>
          <cell r="G134">
            <v>2</v>
          </cell>
          <cell r="H134">
            <v>10.9</v>
          </cell>
          <cell r="I134" t="str">
            <v>F</v>
          </cell>
          <cell r="J134" t="str">
            <v>LILONGWE</v>
          </cell>
          <cell r="K134">
            <v>6</v>
          </cell>
          <cell r="L134">
            <v>0</v>
          </cell>
          <cell r="W134">
            <v>92</v>
          </cell>
          <cell r="X134" t="str">
            <v>DS</v>
          </cell>
          <cell r="Y134">
            <v>150</v>
          </cell>
          <cell r="Z134" t="str">
            <v>SB</v>
          </cell>
          <cell r="AA134">
            <v>150</v>
          </cell>
          <cell r="AB134" t="str">
            <v>SB</v>
          </cell>
          <cell r="AC134">
            <v>7</v>
          </cell>
          <cell r="AD134" t="str">
            <v>VR</v>
          </cell>
          <cell r="AE134">
            <v>0</v>
          </cell>
          <cell r="AF134">
            <v>0</v>
          </cell>
          <cell r="AG134">
            <v>0</v>
          </cell>
          <cell r="AH134">
            <v>0</v>
          </cell>
          <cell r="AI134">
            <v>0</v>
          </cell>
          <cell r="AJ134">
            <v>0</v>
          </cell>
          <cell r="AK134">
            <v>0</v>
          </cell>
          <cell r="AL134">
            <v>0</v>
          </cell>
          <cell r="AM134">
            <v>1</v>
          </cell>
          <cell r="AN134" t="str">
            <v>never resealed</v>
          </cell>
          <cell r="BO134" t="str">
            <v>RS 081</v>
          </cell>
          <cell r="BP134">
            <v>10.9</v>
          </cell>
          <cell r="BQ134">
            <v>6.7</v>
          </cell>
          <cell r="BR134" t="str">
            <v>F</v>
          </cell>
          <cell r="BS134" t="str">
            <v>C</v>
          </cell>
          <cell r="BT134">
            <v>0</v>
          </cell>
          <cell r="BU134" t="str">
            <v>DS</v>
          </cell>
          <cell r="BV134" t="str">
            <v/>
          </cell>
          <cell r="BW134">
            <v>1</v>
          </cell>
          <cell r="BX134">
            <v>15</v>
          </cell>
          <cell r="BY134" t="str">
            <v/>
          </cell>
          <cell r="BZ134">
            <v>1</v>
          </cell>
          <cell r="CA134">
            <v>7</v>
          </cell>
          <cell r="CB134">
            <v>1.677</v>
          </cell>
          <cell r="CC134">
            <v>4.25</v>
          </cell>
          <cell r="CD134">
            <v>0</v>
          </cell>
          <cell r="CE134">
            <v>0</v>
          </cell>
          <cell r="CF134">
            <v>0</v>
          </cell>
          <cell r="CG134">
            <v>0</v>
          </cell>
          <cell r="CH134">
            <v>0</v>
          </cell>
          <cell r="CI134">
            <v>0</v>
          </cell>
          <cell r="CJ134">
            <v>0</v>
          </cell>
          <cell r="CK134">
            <v>0</v>
          </cell>
          <cell r="CL134">
            <v>0</v>
          </cell>
          <cell r="CM134">
            <v>0</v>
          </cell>
          <cell r="CN134">
            <v>0</v>
          </cell>
          <cell r="CO134">
            <v>0</v>
          </cell>
          <cell r="CP134">
            <v>0</v>
          </cell>
          <cell r="CQ134">
            <v>4.25</v>
          </cell>
          <cell r="CR134">
            <v>0</v>
          </cell>
          <cell r="CS134">
            <v>1</v>
          </cell>
          <cell r="CT134">
            <v>0</v>
          </cell>
          <cell r="CU134">
            <v>0</v>
          </cell>
          <cell r="CV134">
            <v>6</v>
          </cell>
          <cell r="CW134">
            <v>6</v>
          </cell>
          <cell r="CX134" t="str">
            <v/>
          </cell>
          <cell r="CY134">
            <v>1.2</v>
          </cell>
          <cell r="CZ134">
            <v>1.1000000000000001</v>
          </cell>
          <cell r="DA134">
            <v>1.2</v>
          </cell>
          <cell r="DB134">
            <v>400</v>
          </cell>
          <cell r="DC134">
            <v>188</v>
          </cell>
          <cell r="DD134">
            <v>104</v>
          </cell>
          <cell r="DE134">
            <v>30</v>
          </cell>
          <cell r="DF134">
            <v>46</v>
          </cell>
          <cell r="DG134">
            <v>8</v>
          </cell>
          <cell r="DH134">
            <v>4</v>
          </cell>
          <cell r="DI134">
            <v>20</v>
          </cell>
        </row>
        <row r="135">
          <cell r="A135" t="str">
            <v>RS 084</v>
          </cell>
          <cell r="B135">
            <v>84</v>
          </cell>
          <cell r="C135" t="str">
            <v>C</v>
          </cell>
          <cell r="D135" t="str">
            <v>T</v>
          </cell>
          <cell r="E135" t="str">
            <v>Chezi - Kachinchezo</v>
          </cell>
          <cell r="F135" t="str">
            <v>M14</v>
          </cell>
          <cell r="G135">
            <v>3</v>
          </cell>
          <cell r="H135">
            <v>9.6</v>
          </cell>
          <cell r="I135" t="str">
            <v>R</v>
          </cell>
          <cell r="J135" t="str">
            <v>DOWA</v>
          </cell>
          <cell r="K135">
            <v>6</v>
          </cell>
          <cell r="L135">
            <v>0</v>
          </cell>
          <cell r="W135">
            <v>92</v>
          </cell>
          <cell r="X135" t="str">
            <v>DS</v>
          </cell>
          <cell r="Y135">
            <v>150</v>
          </cell>
          <cell r="Z135" t="str">
            <v>SB</v>
          </cell>
          <cell r="AA135">
            <v>150</v>
          </cell>
          <cell r="AB135" t="str">
            <v>SB</v>
          </cell>
          <cell r="AC135">
            <v>7</v>
          </cell>
          <cell r="AD135" t="str">
            <v>VR</v>
          </cell>
          <cell r="AE135">
            <v>0</v>
          </cell>
          <cell r="AF135">
            <v>0</v>
          </cell>
          <cell r="AG135">
            <v>0</v>
          </cell>
          <cell r="AH135">
            <v>0</v>
          </cell>
          <cell r="AI135">
            <v>0</v>
          </cell>
          <cell r="AJ135">
            <v>0</v>
          </cell>
          <cell r="AK135">
            <v>0</v>
          </cell>
          <cell r="AL135">
            <v>0</v>
          </cell>
          <cell r="AM135">
            <v>1</v>
          </cell>
          <cell r="AN135" t="str">
            <v>never resealed</v>
          </cell>
          <cell r="BO135" t="str">
            <v>RS 084</v>
          </cell>
          <cell r="BP135">
            <v>9.6</v>
          </cell>
          <cell r="BQ135">
            <v>6.7</v>
          </cell>
          <cell r="BR135" t="str">
            <v>R</v>
          </cell>
          <cell r="BS135" t="str">
            <v>C</v>
          </cell>
          <cell r="BT135">
            <v>0</v>
          </cell>
          <cell r="BU135" t="str">
            <v>DS</v>
          </cell>
          <cell r="BV135" t="str">
            <v/>
          </cell>
          <cell r="BW135">
            <v>1</v>
          </cell>
          <cell r="BX135">
            <v>15</v>
          </cell>
          <cell r="BY135" t="str">
            <v/>
          </cell>
          <cell r="BZ135">
            <v>1</v>
          </cell>
          <cell r="CA135">
            <v>7</v>
          </cell>
          <cell r="CB135">
            <v>1.677</v>
          </cell>
          <cell r="CC135">
            <v>3.66</v>
          </cell>
          <cell r="CD135">
            <v>0</v>
          </cell>
          <cell r="CE135">
            <v>0</v>
          </cell>
          <cell r="CF135">
            <v>0</v>
          </cell>
          <cell r="CG135">
            <v>0</v>
          </cell>
          <cell r="CH135">
            <v>0</v>
          </cell>
          <cell r="CI135">
            <v>0.1</v>
          </cell>
          <cell r="CJ135">
            <v>2.9850746268656722E-4</v>
          </cell>
          <cell r="CK135">
            <v>2.9850746268656722E-4</v>
          </cell>
          <cell r="CL135">
            <v>0</v>
          </cell>
          <cell r="CM135">
            <v>1.1572904707233067E-4</v>
          </cell>
          <cell r="CN135">
            <v>1.1572904707233067E-4</v>
          </cell>
          <cell r="CO135">
            <v>0</v>
          </cell>
          <cell r="CP135">
            <v>0</v>
          </cell>
          <cell r="CQ135">
            <v>3.6601157290470723</v>
          </cell>
          <cell r="CR135">
            <v>0</v>
          </cell>
          <cell r="CS135">
            <v>1</v>
          </cell>
          <cell r="CT135">
            <v>0</v>
          </cell>
          <cell r="CU135">
            <v>0</v>
          </cell>
          <cell r="CV135">
            <v>6</v>
          </cell>
          <cell r="CW135">
            <v>6</v>
          </cell>
          <cell r="CX135" t="str">
            <v/>
          </cell>
          <cell r="CY135">
            <v>1.1000000000000001</v>
          </cell>
          <cell r="CZ135">
            <v>1.1000000000000001</v>
          </cell>
          <cell r="DA135">
            <v>1.1000000000000001</v>
          </cell>
          <cell r="DB135">
            <v>300</v>
          </cell>
          <cell r="DC135">
            <v>141</v>
          </cell>
          <cell r="DD135">
            <v>78</v>
          </cell>
          <cell r="DE135">
            <v>23</v>
          </cell>
          <cell r="DF135">
            <v>35</v>
          </cell>
          <cell r="DG135">
            <v>6</v>
          </cell>
          <cell r="DH135">
            <v>3</v>
          </cell>
          <cell r="DI135">
            <v>15</v>
          </cell>
        </row>
        <row r="136">
          <cell r="A136" t="str">
            <v>RS 216</v>
          </cell>
          <cell r="B136">
            <v>38</v>
          </cell>
          <cell r="C136" t="str">
            <v>C</v>
          </cell>
          <cell r="D136" t="str">
            <v>T</v>
          </cell>
          <cell r="E136" t="str">
            <v>Kachinchezo - Kanyenyeva</v>
          </cell>
          <cell r="F136" t="str">
            <v>M14</v>
          </cell>
          <cell r="G136">
            <v>4</v>
          </cell>
          <cell r="H136">
            <v>10.8</v>
          </cell>
          <cell r="I136" t="str">
            <v>R</v>
          </cell>
          <cell r="J136" t="str">
            <v>DOWA</v>
          </cell>
          <cell r="K136">
            <v>6</v>
          </cell>
          <cell r="L136" t="str">
            <v>Changed designation from M16 to M14</v>
          </cell>
          <cell r="W136">
            <v>92</v>
          </cell>
          <cell r="X136" t="str">
            <v>DS</v>
          </cell>
          <cell r="Y136">
            <v>150</v>
          </cell>
          <cell r="Z136" t="str">
            <v>SB</v>
          </cell>
          <cell r="AA136">
            <v>150</v>
          </cell>
          <cell r="AB136" t="str">
            <v>SB</v>
          </cell>
          <cell r="AC136">
            <v>7</v>
          </cell>
          <cell r="AD136" t="str">
            <v>VR</v>
          </cell>
          <cell r="AE136">
            <v>0</v>
          </cell>
          <cell r="AF136">
            <v>0</v>
          </cell>
          <cell r="AG136">
            <v>0</v>
          </cell>
          <cell r="AH136">
            <v>0</v>
          </cell>
          <cell r="AI136">
            <v>0</v>
          </cell>
          <cell r="AJ136">
            <v>0</v>
          </cell>
          <cell r="AK136">
            <v>0</v>
          </cell>
          <cell r="AL136">
            <v>0</v>
          </cell>
          <cell r="AM136">
            <v>1</v>
          </cell>
          <cell r="AN136" t="str">
            <v>never resealed</v>
          </cell>
          <cell r="BO136" t="str">
            <v>RS 216</v>
          </cell>
          <cell r="BP136">
            <v>10.8</v>
          </cell>
          <cell r="BQ136">
            <v>6.7</v>
          </cell>
          <cell r="BR136" t="str">
            <v>R</v>
          </cell>
          <cell r="BS136" t="str">
            <v>C</v>
          </cell>
          <cell r="BT136">
            <v>0</v>
          </cell>
          <cell r="BU136" t="str">
            <v>DS</v>
          </cell>
          <cell r="BV136" t="str">
            <v/>
          </cell>
          <cell r="BW136">
            <v>1</v>
          </cell>
          <cell r="BX136">
            <v>15</v>
          </cell>
          <cell r="BY136" t="str">
            <v/>
          </cell>
          <cell r="BZ136">
            <v>1</v>
          </cell>
          <cell r="CA136">
            <v>7</v>
          </cell>
          <cell r="CB136">
            <v>1.677</v>
          </cell>
          <cell r="CC136">
            <v>3.81</v>
          </cell>
          <cell r="CD136">
            <v>0</v>
          </cell>
          <cell r="CE136">
            <v>0</v>
          </cell>
          <cell r="CF136">
            <v>0</v>
          </cell>
          <cell r="CG136">
            <v>0</v>
          </cell>
          <cell r="CH136">
            <v>0</v>
          </cell>
          <cell r="CI136">
            <v>0.1</v>
          </cell>
          <cell r="CJ136">
            <v>2.9850746268656722E-4</v>
          </cell>
          <cell r="CK136">
            <v>2.9850746268656722E-4</v>
          </cell>
          <cell r="CL136">
            <v>0</v>
          </cell>
          <cell r="CM136">
            <v>1.1572904707233067E-4</v>
          </cell>
          <cell r="CN136">
            <v>1.1572904707233067E-4</v>
          </cell>
          <cell r="CO136">
            <v>0</v>
          </cell>
          <cell r="CP136">
            <v>0</v>
          </cell>
          <cell r="CQ136">
            <v>3.8101157290470722</v>
          </cell>
          <cell r="CR136">
            <v>0</v>
          </cell>
          <cell r="CS136">
            <v>1</v>
          </cell>
          <cell r="CT136">
            <v>0</v>
          </cell>
          <cell r="CU136">
            <v>0</v>
          </cell>
          <cell r="CV136">
            <v>6</v>
          </cell>
          <cell r="CW136">
            <v>6</v>
          </cell>
          <cell r="CX136" t="str">
            <v/>
          </cell>
          <cell r="CY136">
            <v>1.1000000000000001</v>
          </cell>
          <cell r="CZ136">
            <v>1.1000000000000001</v>
          </cell>
          <cell r="DA136">
            <v>1.1000000000000001</v>
          </cell>
          <cell r="DB136">
            <v>300</v>
          </cell>
          <cell r="DC136">
            <v>141</v>
          </cell>
          <cell r="DD136">
            <v>78</v>
          </cell>
          <cell r="DE136">
            <v>23</v>
          </cell>
          <cell r="DF136">
            <v>35</v>
          </cell>
          <cell r="DG136">
            <v>6</v>
          </cell>
          <cell r="DH136">
            <v>3</v>
          </cell>
          <cell r="DI136">
            <v>15</v>
          </cell>
        </row>
        <row r="137">
          <cell r="A137" t="str">
            <v>RS 221</v>
          </cell>
          <cell r="B137">
            <v>43</v>
          </cell>
          <cell r="C137" t="str">
            <v>C</v>
          </cell>
          <cell r="D137" t="str">
            <v>T</v>
          </cell>
          <cell r="E137" t="str">
            <v>Kanyenyeva - Chembe Railroad Bridge</v>
          </cell>
          <cell r="F137" t="str">
            <v>M14</v>
          </cell>
          <cell r="G137">
            <v>5</v>
          </cell>
          <cell r="H137">
            <v>1.8</v>
          </cell>
          <cell r="I137" t="str">
            <v>R</v>
          </cell>
          <cell r="J137" t="str">
            <v>DOWA</v>
          </cell>
          <cell r="K137">
            <v>6</v>
          </cell>
          <cell r="L137" t="str">
            <v xml:space="preserve">Changed designation from M16 to M14 </v>
          </cell>
          <cell r="W137">
            <v>92</v>
          </cell>
          <cell r="X137" t="str">
            <v>DS</v>
          </cell>
          <cell r="Y137">
            <v>150</v>
          </cell>
          <cell r="Z137" t="str">
            <v>SB</v>
          </cell>
          <cell r="AA137">
            <v>150</v>
          </cell>
          <cell r="AB137" t="str">
            <v>SB</v>
          </cell>
          <cell r="AC137">
            <v>7</v>
          </cell>
          <cell r="AD137" t="str">
            <v>VR</v>
          </cell>
          <cell r="AE137">
            <v>0</v>
          </cell>
          <cell r="AF137">
            <v>0</v>
          </cell>
          <cell r="AG137">
            <v>0</v>
          </cell>
          <cell r="AH137">
            <v>0</v>
          </cell>
          <cell r="AI137">
            <v>0</v>
          </cell>
          <cell r="AJ137">
            <v>0</v>
          </cell>
          <cell r="AK137">
            <v>0</v>
          </cell>
          <cell r="AL137">
            <v>0</v>
          </cell>
          <cell r="AM137">
            <v>1</v>
          </cell>
          <cell r="AN137" t="str">
            <v>never resealed</v>
          </cell>
          <cell r="BO137" t="str">
            <v>RS 221</v>
          </cell>
          <cell r="BP137">
            <v>1.8</v>
          </cell>
          <cell r="BQ137">
            <v>8</v>
          </cell>
          <cell r="BR137" t="str">
            <v>R</v>
          </cell>
          <cell r="BS137" t="str">
            <v>C</v>
          </cell>
          <cell r="BT137">
            <v>1</v>
          </cell>
          <cell r="BU137" t="str">
            <v>DS</v>
          </cell>
          <cell r="BV137" t="str">
            <v/>
          </cell>
          <cell r="BW137">
            <v>1</v>
          </cell>
          <cell r="BX137">
            <v>15</v>
          </cell>
          <cell r="BY137" t="str">
            <v/>
          </cell>
          <cell r="BZ137">
            <v>1</v>
          </cell>
          <cell r="CA137">
            <v>7</v>
          </cell>
          <cell r="CB137">
            <v>1.677</v>
          </cell>
          <cell r="CC137">
            <v>3.8</v>
          </cell>
          <cell r="CD137">
            <v>0</v>
          </cell>
          <cell r="CE137">
            <v>0</v>
          </cell>
          <cell r="CF137">
            <v>0</v>
          </cell>
          <cell r="CG137">
            <v>0</v>
          </cell>
          <cell r="CH137">
            <v>0</v>
          </cell>
          <cell r="CI137">
            <v>0.15</v>
          </cell>
          <cell r="CJ137">
            <v>3.7499999999999995E-4</v>
          </cell>
          <cell r="CK137">
            <v>3.7499999999999995E-4</v>
          </cell>
          <cell r="CL137">
            <v>0</v>
          </cell>
          <cell r="CM137">
            <v>1.4538461538461537E-4</v>
          </cell>
          <cell r="CN137">
            <v>1.4538461538461537E-4</v>
          </cell>
          <cell r="CO137">
            <v>0</v>
          </cell>
          <cell r="CP137">
            <v>0</v>
          </cell>
          <cell r="CQ137">
            <v>3.8001453846153845</v>
          </cell>
          <cell r="CR137">
            <v>0</v>
          </cell>
          <cell r="CS137">
            <v>1</v>
          </cell>
          <cell r="CT137">
            <v>0</v>
          </cell>
          <cell r="CU137">
            <v>0</v>
          </cell>
          <cell r="CV137">
            <v>6</v>
          </cell>
          <cell r="CW137">
            <v>6</v>
          </cell>
          <cell r="CX137" t="str">
            <v/>
          </cell>
          <cell r="CY137">
            <v>1.1000000000000001</v>
          </cell>
          <cell r="CZ137">
            <v>1.1000000000000001</v>
          </cell>
          <cell r="DA137">
            <v>1.1000000000000001</v>
          </cell>
          <cell r="DB137">
            <v>300</v>
          </cell>
          <cell r="DC137">
            <v>141</v>
          </cell>
          <cell r="DD137">
            <v>78</v>
          </cell>
          <cell r="DE137">
            <v>23</v>
          </cell>
          <cell r="DF137">
            <v>35</v>
          </cell>
          <cell r="DG137">
            <v>6</v>
          </cell>
          <cell r="DH137">
            <v>3</v>
          </cell>
          <cell r="DI137">
            <v>15</v>
          </cell>
        </row>
        <row r="138">
          <cell r="A138" t="str">
            <v>RS 060</v>
          </cell>
          <cell r="B138">
            <v>60</v>
          </cell>
          <cell r="C138" t="str">
            <v>C</v>
          </cell>
          <cell r="D138" t="str">
            <v>T</v>
          </cell>
          <cell r="E138" t="str">
            <v>Chembe Railroad Bridge - Makande</v>
          </cell>
          <cell r="F138" t="str">
            <v>M14</v>
          </cell>
          <cell r="G138">
            <v>6</v>
          </cell>
          <cell r="H138">
            <v>6.8</v>
          </cell>
          <cell r="I138" t="str">
            <v>F</v>
          </cell>
          <cell r="J138" t="str">
            <v>SALIMA</v>
          </cell>
          <cell r="K138">
            <v>6</v>
          </cell>
          <cell r="L138" t="str">
            <v>Changed designation from M5 to M14</v>
          </cell>
          <cell r="W138">
            <v>92</v>
          </cell>
          <cell r="X138" t="str">
            <v>DS</v>
          </cell>
          <cell r="Y138">
            <v>150</v>
          </cell>
          <cell r="Z138" t="str">
            <v>SB</v>
          </cell>
          <cell r="AA138">
            <v>150</v>
          </cell>
          <cell r="AB138" t="str">
            <v>SB</v>
          </cell>
          <cell r="AC138">
            <v>7</v>
          </cell>
          <cell r="AD138" t="str">
            <v>VR</v>
          </cell>
          <cell r="AE138">
            <v>0</v>
          </cell>
          <cell r="AF138">
            <v>0</v>
          </cell>
          <cell r="AG138">
            <v>0</v>
          </cell>
          <cell r="AH138">
            <v>0</v>
          </cell>
          <cell r="AI138">
            <v>0</v>
          </cell>
          <cell r="AJ138">
            <v>0</v>
          </cell>
          <cell r="AK138">
            <v>0</v>
          </cell>
          <cell r="AL138">
            <v>0</v>
          </cell>
          <cell r="AM138">
            <v>1</v>
          </cell>
          <cell r="AN138" t="str">
            <v>never resealed</v>
          </cell>
          <cell r="BO138" t="str">
            <v>RS 060</v>
          </cell>
          <cell r="BP138">
            <v>6.8</v>
          </cell>
          <cell r="BQ138">
            <v>6.7</v>
          </cell>
          <cell r="BR138" t="str">
            <v>F</v>
          </cell>
          <cell r="BS138" t="str">
            <v>C</v>
          </cell>
          <cell r="BT138">
            <v>0</v>
          </cell>
          <cell r="BU138" t="str">
            <v>DS</v>
          </cell>
          <cell r="BV138" t="str">
            <v/>
          </cell>
          <cell r="BW138">
            <v>1</v>
          </cell>
          <cell r="BX138">
            <v>15</v>
          </cell>
          <cell r="BY138" t="str">
            <v/>
          </cell>
          <cell r="BZ138">
            <v>1</v>
          </cell>
          <cell r="CA138">
            <v>7</v>
          </cell>
          <cell r="CB138">
            <v>1.677</v>
          </cell>
          <cell r="CC138">
            <v>4.38</v>
          </cell>
          <cell r="CD138">
            <v>0</v>
          </cell>
          <cell r="CE138">
            <v>0</v>
          </cell>
          <cell r="CF138">
            <v>0</v>
          </cell>
          <cell r="CG138">
            <v>0</v>
          </cell>
          <cell r="CH138">
            <v>0</v>
          </cell>
          <cell r="CI138">
            <v>0.2</v>
          </cell>
          <cell r="CJ138">
            <v>5.9701492537313444E-4</v>
          </cell>
          <cell r="CK138">
            <v>5.9701492537313444E-4</v>
          </cell>
          <cell r="CL138">
            <v>0</v>
          </cell>
          <cell r="CM138">
            <v>2.3145809414466134E-4</v>
          </cell>
          <cell r="CN138">
            <v>2.3145809414466134E-4</v>
          </cell>
          <cell r="CO138">
            <v>0</v>
          </cell>
          <cell r="CP138">
            <v>0</v>
          </cell>
          <cell r="CQ138">
            <v>4.3802314580941442</v>
          </cell>
          <cell r="CR138">
            <v>0</v>
          </cell>
          <cell r="CS138">
            <v>1</v>
          </cell>
          <cell r="CT138">
            <v>0</v>
          </cell>
          <cell r="CU138">
            <v>0</v>
          </cell>
          <cell r="CV138">
            <v>6</v>
          </cell>
          <cell r="CW138">
            <v>6</v>
          </cell>
          <cell r="CX138" t="str">
            <v/>
          </cell>
          <cell r="CY138">
            <v>1.1000000000000001</v>
          </cell>
          <cell r="CZ138">
            <v>1.1000000000000001</v>
          </cell>
          <cell r="DA138">
            <v>1.1000000000000001</v>
          </cell>
          <cell r="DB138">
            <v>300</v>
          </cell>
          <cell r="DC138">
            <v>141</v>
          </cell>
          <cell r="DD138">
            <v>78</v>
          </cell>
          <cell r="DE138">
            <v>23</v>
          </cell>
          <cell r="DF138">
            <v>35</v>
          </cell>
          <cell r="DG138">
            <v>6</v>
          </cell>
          <cell r="DH138">
            <v>3</v>
          </cell>
          <cell r="DI138">
            <v>15</v>
          </cell>
        </row>
        <row r="139">
          <cell r="A139" t="str">
            <v>RS 045</v>
          </cell>
          <cell r="B139">
            <v>45</v>
          </cell>
          <cell r="C139" t="str">
            <v>C</v>
          </cell>
          <cell r="D139" t="str">
            <v>T</v>
          </cell>
          <cell r="E139" t="str">
            <v>Makande - Kaphatenga</v>
          </cell>
          <cell r="F139" t="str">
            <v>M14</v>
          </cell>
          <cell r="G139">
            <v>7</v>
          </cell>
          <cell r="H139">
            <v>4.5999999999999996</v>
          </cell>
          <cell r="I139" t="str">
            <v>F</v>
          </cell>
          <cell r="J139" t="str">
            <v>SALIMA</v>
          </cell>
          <cell r="K139">
            <v>6</v>
          </cell>
          <cell r="L139" t="str">
            <v>Changed designation from M5 to M14</v>
          </cell>
          <cell r="W139">
            <v>92</v>
          </cell>
          <cell r="X139" t="str">
            <v>DS</v>
          </cell>
          <cell r="Y139">
            <v>150</v>
          </cell>
          <cell r="Z139" t="str">
            <v>SB</v>
          </cell>
          <cell r="AA139">
            <v>150</v>
          </cell>
          <cell r="AB139" t="str">
            <v>SB</v>
          </cell>
          <cell r="AC139">
            <v>7</v>
          </cell>
          <cell r="AD139" t="str">
            <v>VR</v>
          </cell>
          <cell r="AE139">
            <v>0</v>
          </cell>
          <cell r="AF139">
            <v>0</v>
          </cell>
          <cell r="AG139">
            <v>0</v>
          </cell>
          <cell r="AH139">
            <v>0</v>
          </cell>
          <cell r="AI139">
            <v>0</v>
          </cell>
          <cell r="AJ139">
            <v>0</v>
          </cell>
          <cell r="AK139">
            <v>0</v>
          </cell>
          <cell r="AL139">
            <v>0</v>
          </cell>
          <cell r="AM139">
            <v>1</v>
          </cell>
          <cell r="AN139" t="str">
            <v>never resealed</v>
          </cell>
          <cell r="BO139" t="str">
            <v>RS 045</v>
          </cell>
          <cell r="BP139">
            <v>4.5999999999999996</v>
          </cell>
          <cell r="BQ139">
            <v>6.7</v>
          </cell>
          <cell r="BR139" t="str">
            <v>F</v>
          </cell>
          <cell r="BS139" t="str">
            <v>C</v>
          </cell>
          <cell r="BT139">
            <v>0</v>
          </cell>
          <cell r="BU139" t="str">
            <v>DS</v>
          </cell>
          <cell r="BV139" t="str">
            <v/>
          </cell>
          <cell r="BW139">
            <v>1</v>
          </cell>
          <cell r="BX139">
            <v>15</v>
          </cell>
          <cell r="BY139" t="str">
            <v/>
          </cell>
          <cell r="BZ139">
            <v>1</v>
          </cell>
          <cell r="CA139">
            <v>7</v>
          </cell>
          <cell r="CB139">
            <v>1.677</v>
          </cell>
          <cell r="CC139">
            <v>4</v>
          </cell>
          <cell r="CD139">
            <v>0</v>
          </cell>
          <cell r="CE139">
            <v>0</v>
          </cell>
          <cell r="CF139">
            <v>0</v>
          </cell>
          <cell r="CG139">
            <v>0</v>
          </cell>
          <cell r="CH139">
            <v>0</v>
          </cell>
          <cell r="CI139">
            <v>0.1</v>
          </cell>
          <cell r="CJ139">
            <v>2.9850746268656722E-4</v>
          </cell>
          <cell r="CK139">
            <v>2.9850746268656722E-4</v>
          </cell>
          <cell r="CL139">
            <v>0</v>
          </cell>
          <cell r="CM139">
            <v>1.1572904707233067E-4</v>
          </cell>
          <cell r="CN139">
            <v>1.1572904707233067E-4</v>
          </cell>
          <cell r="CO139">
            <v>0</v>
          </cell>
          <cell r="CP139">
            <v>0</v>
          </cell>
          <cell r="CQ139">
            <v>4.0001157290470726</v>
          </cell>
          <cell r="CR139">
            <v>0</v>
          </cell>
          <cell r="CS139">
            <v>1</v>
          </cell>
          <cell r="CT139">
            <v>0</v>
          </cell>
          <cell r="CU139">
            <v>0</v>
          </cell>
          <cell r="CV139">
            <v>6</v>
          </cell>
          <cell r="CW139">
            <v>6</v>
          </cell>
          <cell r="CX139" t="str">
            <v/>
          </cell>
          <cell r="CY139">
            <v>1.1000000000000001</v>
          </cell>
          <cell r="CZ139">
            <v>1.1000000000000001</v>
          </cell>
          <cell r="DA139">
            <v>1.1000000000000001</v>
          </cell>
          <cell r="DB139">
            <v>300</v>
          </cell>
          <cell r="DC139">
            <v>141</v>
          </cell>
          <cell r="DD139">
            <v>78</v>
          </cell>
          <cell r="DE139">
            <v>23</v>
          </cell>
          <cell r="DF139">
            <v>35</v>
          </cell>
          <cell r="DG139">
            <v>6</v>
          </cell>
          <cell r="DH139">
            <v>3</v>
          </cell>
          <cell r="DI139">
            <v>15</v>
          </cell>
        </row>
        <row r="140">
          <cell r="A140" t="str">
            <v>RS 260</v>
          </cell>
          <cell r="B140">
            <v>82</v>
          </cell>
          <cell r="C140" t="str">
            <v>C</v>
          </cell>
          <cell r="D140" t="str">
            <v>T</v>
          </cell>
          <cell r="E140" t="str">
            <v>Chiwengo - Kasungu</v>
          </cell>
          <cell r="F140" t="str">
            <v>M18</v>
          </cell>
          <cell r="G140">
            <v>1</v>
          </cell>
          <cell r="H140">
            <v>9.4</v>
          </cell>
          <cell r="I140" t="str">
            <v>F</v>
          </cell>
          <cell r="J140" t="str">
            <v>KASUNGU</v>
          </cell>
          <cell r="K140">
            <v>5</v>
          </cell>
          <cell r="L140" t="str">
            <v xml:space="preserve">Changed designation from S120 to M18 </v>
          </cell>
          <cell r="W140">
            <v>97</v>
          </cell>
          <cell r="X140" t="str">
            <v>DS</v>
          </cell>
          <cell r="Y140">
            <v>150</v>
          </cell>
          <cell r="Z140" t="str">
            <v>GR</v>
          </cell>
          <cell r="AA140">
            <v>100</v>
          </cell>
          <cell r="AB140" t="str">
            <v>GR</v>
          </cell>
          <cell r="AC140">
            <v>5</v>
          </cell>
          <cell r="AD140" t="str">
            <v>AM</v>
          </cell>
          <cell r="AE140">
            <v>0</v>
          </cell>
          <cell r="AF140">
            <v>0</v>
          </cell>
          <cell r="AG140">
            <v>0</v>
          </cell>
          <cell r="AH140">
            <v>0</v>
          </cell>
          <cell r="AI140">
            <v>0</v>
          </cell>
          <cell r="AJ140">
            <v>0</v>
          </cell>
          <cell r="AK140">
            <v>0</v>
          </cell>
          <cell r="AL140">
            <v>0</v>
          </cell>
          <cell r="AM140">
            <v>1</v>
          </cell>
          <cell r="AN140" t="str">
            <v>never resealed</v>
          </cell>
          <cell r="BO140" t="str">
            <v>RS 260</v>
          </cell>
          <cell r="BP140">
            <v>9.4</v>
          </cell>
          <cell r="BQ140">
            <v>6.7</v>
          </cell>
          <cell r="BR140" t="str">
            <v>F</v>
          </cell>
          <cell r="BS140">
            <v>0</v>
          </cell>
          <cell r="BT140">
            <v>0</v>
          </cell>
          <cell r="BU140" t="str">
            <v>DS</v>
          </cell>
          <cell r="BV140" t="str">
            <v/>
          </cell>
          <cell r="BW140">
            <v>1</v>
          </cell>
          <cell r="BX140">
            <v>15</v>
          </cell>
          <cell r="BY140" t="str">
            <v/>
          </cell>
          <cell r="BZ140">
            <v>1</v>
          </cell>
          <cell r="CA140">
            <v>5</v>
          </cell>
          <cell r="CB140">
            <v>1.077</v>
          </cell>
          <cell r="CC140">
            <v>2.8</v>
          </cell>
          <cell r="CD140">
            <v>0</v>
          </cell>
          <cell r="CE140">
            <v>0</v>
          </cell>
          <cell r="CF140">
            <v>0</v>
          </cell>
          <cell r="CG140">
            <v>0</v>
          </cell>
          <cell r="CH140">
            <v>0</v>
          </cell>
          <cell r="CI140">
            <v>0</v>
          </cell>
          <cell r="CJ140">
            <v>0</v>
          </cell>
          <cell r="CK140">
            <v>0</v>
          </cell>
          <cell r="CL140">
            <v>0</v>
          </cell>
          <cell r="CM140">
            <v>0</v>
          </cell>
          <cell r="CN140">
            <v>0</v>
          </cell>
          <cell r="CO140">
            <v>0</v>
          </cell>
          <cell r="CP140">
            <v>0</v>
          </cell>
          <cell r="CQ140">
            <v>2.8</v>
          </cell>
          <cell r="CR140">
            <v>0</v>
          </cell>
          <cell r="CS140">
            <v>1</v>
          </cell>
          <cell r="CT140">
            <v>0</v>
          </cell>
          <cell r="CU140">
            <v>0</v>
          </cell>
          <cell r="CV140">
            <v>1</v>
          </cell>
          <cell r="CW140">
            <v>1</v>
          </cell>
          <cell r="CX140" t="str">
            <v/>
          </cell>
          <cell r="CY140">
            <v>1</v>
          </cell>
          <cell r="CZ140">
            <v>1</v>
          </cell>
          <cell r="DA140">
            <v>1</v>
          </cell>
          <cell r="DB140">
            <v>100</v>
          </cell>
          <cell r="DC140">
            <v>47</v>
          </cell>
          <cell r="DD140">
            <v>26</v>
          </cell>
          <cell r="DE140">
            <v>8</v>
          </cell>
          <cell r="DF140">
            <v>12</v>
          </cell>
          <cell r="DG140">
            <v>2</v>
          </cell>
          <cell r="DH140">
            <v>1</v>
          </cell>
          <cell r="DI140">
            <v>5</v>
          </cell>
        </row>
        <row r="141">
          <cell r="A141" t="str">
            <v>RS 008</v>
          </cell>
          <cell r="B141" t="str">
            <v>8</v>
          </cell>
          <cell r="C141" t="str">
            <v>N</v>
          </cell>
          <cell r="D141" t="str">
            <v>T</v>
          </cell>
          <cell r="E141" t="str">
            <v>Bwengu (junction M1) - Njakwa</v>
          </cell>
          <cell r="F141" t="str">
            <v>M24</v>
          </cell>
          <cell r="G141">
            <v>1</v>
          </cell>
          <cell r="H141">
            <v>1.5</v>
          </cell>
          <cell r="I141" t="str">
            <v>R</v>
          </cell>
          <cell r="J141" t="str">
            <v>RUMPHI</v>
          </cell>
          <cell r="K141">
            <v>3</v>
          </cell>
          <cell r="L141">
            <v>0</v>
          </cell>
          <cell r="W141">
            <v>80</v>
          </cell>
          <cell r="X141" t="str">
            <v>DS</v>
          </cell>
          <cell r="Y141">
            <v>150</v>
          </cell>
          <cell r="Z141" t="str">
            <v>SB</v>
          </cell>
          <cell r="AA141">
            <v>100</v>
          </cell>
          <cell r="AB141" t="str">
            <v>GR</v>
          </cell>
          <cell r="AC141">
            <v>13</v>
          </cell>
          <cell r="AD141" t="str">
            <v>VR</v>
          </cell>
          <cell r="AE141">
            <v>87</v>
          </cell>
          <cell r="AF141" t="str">
            <v>SR</v>
          </cell>
          <cell r="AG141" t="str">
            <v>ST</v>
          </cell>
          <cell r="AH141">
            <v>10</v>
          </cell>
          <cell r="AI141">
            <v>0</v>
          </cell>
          <cell r="AJ141">
            <v>0</v>
          </cell>
          <cell r="AK141">
            <v>0</v>
          </cell>
          <cell r="AL141">
            <v>0</v>
          </cell>
          <cell r="AM141">
            <v>4</v>
          </cell>
          <cell r="AN141">
            <v>0</v>
          </cell>
          <cell r="BO141" t="str">
            <v>RS 008</v>
          </cell>
          <cell r="BP141">
            <v>1.5</v>
          </cell>
          <cell r="BQ141">
            <v>6.7</v>
          </cell>
          <cell r="BR141" t="str">
            <v>R</v>
          </cell>
          <cell r="BS141">
            <v>0</v>
          </cell>
          <cell r="BT141">
            <v>0</v>
          </cell>
          <cell r="BU141" t="str">
            <v>ST</v>
          </cell>
          <cell r="BV141" t="str">
            <v>DS</v>
          </cell>
          <cell r="BW141">
            <v>4</v>
          </cell>
          <cell r="BX141">
            <v>10</v>
          </cell>
          <cell r="BY141">
            <v>15</v>
          </cell>
          <cell r="BZ141">
            <v>1</v>
          </cell>
          <cell r="CA141">
            <v>13</v>
          </cell>
          <cell r="CB141">
            <v>1.3540000000000001</v>
          </cell>
          <cell r="CC141">
            <v>5.5</v>
          </cell>
          <cell r="CD141">
            <v>80</v>
          </cell>
          <cell r="CE141">
            <v>30</v>
          </cell>
          <cell r="CF141">
            <v>15</v>
          </cell>
          <cell r="CG141">
            <v>65</v>
          </cell>
          <cell r="CH141">
            <v>15</v>
          </cell>
          <cell r="CI141">
            <v>85</v>
          </cell>
          <cell r="CJ141">
            <v>0.2537313432835821</v>
          </cell>
          <cell r="CK141">
            <v>10</v>
          </cell>
          <cell r="CL141">
            <v>15</v>
          </cell>
          <cell r="CM141">
            <v>0.29506314580941445</v>
          </cell>
          <cell r="CN141">
            <v>0.29506314580941445</v>
          </cell>
          <cell r="CO141">
            <v>0</v>
          </cell>
          <cell r="CP141">
            <v>0</v>
          </cell>
          <cell r="CQ141">
            <v>5.7950631458094142</v>
          </cell>
          <cell r="CR141">
            <v>5</v>
          </cell>
          <cell r="CS141">
            <v>1</v>
          </cell>
          <cell r="CT141">
            <v>0</v>
          </cell>
          <cell r="CU141">
            <v>0</v>
          </cell>
          <cell r="CV141">
            <v>11</v>
          </cell>
          <cell r="CW141">
            <v>18</v>
          </cell>
          <cell r="CX141">
            <v>36</v>
          </cell>
          <cell r="CY141">
            <v>2</v>
          </cell>
          <cell r="CZ141">
            <v>2</v>
          </cell>
          <cell r="DA141">
            <v>2</v>
          </cell>
          <cell r="DB141">
            <v>119</v>
          </cell>
          <cell r="DC141">
            <v>56</v>
          </cell>
          <cell r="DD141">
            <v>31</v>
          </cell>
          <cell r="DE141">
            <v>9</v>
          </cell>
          <cell r="DF141">
            <v>14</v>
          </cell>
          <cell r="DG141">
            <v>3</v>
          </cell>
          <cell r="DH141">
            <v>2</v>
          </cell>
          <cell r="DI141">
            <v>6</v>
          </cell>
        </row>
        <row r="142">
          <cell r="A142" t="str">
            <v>RS 009</v>
          </cell>
          <cell r="B142" t="str">
            <v>9</v>
          </cell>
          <cell r="C142" t="str">
            <v>N</v>
          </cell>
          <cell r="D142" t="str">
            <v>T</v>
          </cell>
          <cell r="E142" t="str">
            <v>Njakwa - Rumphi</v>
          </cell>
          <cell r="F142" t="str">
            <v>M24</v>
          </cell>
          <cell r="G142">
            <v>2</v>
          </cell>
          <cell r="H142">
            <v>8.5</v>
          </cell>
          <cell r="I142" t="str">
            <v>R</v>
          </cell>
          <cell r="J142" t="str">
            <v>RUMPHI</v>
          </cell>
          <cell r="K142">
            <v>3</v>
          </cell>
          <cell r="L142">
            <v>0</v>
          </cell>
          <cell r="W142">
            <v>80</v>
          </cell>
          <cell r="X142" t="str">
            <v>DS</v>
          </cell>
          <cell r="Y142">
            <v>150</v>
          </cell>
          <cell r="Z142" t="str">
            <v>SB</v>
          </cell>
          <cell r="AA142">
            <v>100</v>
          </cell>
          <cell r="AB142" t="str">
            <v>GR</v>
          </cell>
          <cell r="AC142">
            <v>13</v>
          </cell>
          <cell r="AD142" t="str">
            <v>VR</v>
          </cell>
          <cell r="AE142">
            <v>87</v>
          </cell>
          <cell r="AF142" t="str">
            <v>SR</v>
          </cell>
          <cell r="AG142" t="str">
            <v>ST</v>
          </cell>
          <cell r="AH142">
            <v>10</v>
          </cell>
          <cell r="AI142">
            <v>0</v>
          </cell>
          <cell r="AJ142">
            <v>0</v>
          </cell>
          <cell r="AK142">
            <v>0</v>
          </cell>
          <cell r="AL142">
            <v>0</v>
          </cell>
          <cell r="AM142">
            <v>4</v>
          </cell>
          <cell r="AN142">
            <v>0</v>
          </cell>
          <cell r="BO142" t="str">
            <v>RS 009</v>
          </cell>
          <cell r="BP142">
            <v>8.5</v>
          </cell>
          <cell r="BQ142">
            <v>6.7</v>
          </cell>
          <cell r="BR142" t="str">
            <v>R</v>
          </cell>
          <cell r="BS142">
            <v>0</v>
          </cell>
          <cell r="BT142">
            <v>0</v>
          </cell>
          <cell r="BU142" t="str">
            <v>ST</v>
          </cell>
          <cell r="BV142" t="str">
            <v>DS</v>
          </cell>
          <cell r="BW142">
            <v>4</v>
          </cell>
          <cell r="BX142">
            <v>10</v>
          </cell>
          <cell r="BY142">
            <v>15</v>
          </cell>
          <cell r="BZ142">
            <v>1</v>
          </cell>
          <cell r="CA142">
            <v>13</v>
          </cell>
          <cell r="CB142">
            <v>1.3540000000000001</v>
          </cell>
          <cell r="CC142">
            <v>5.5</v>
          </cell>
          <cell r="CD142">
            <v>70</v>
          </cell>
          <cell r="CE142">
            <v>40</v>
          </cell>
          <cell r="CF142">
            <v>25</v>
          </cell>
          <cell r="CG142">
            <v>45</v>
          </cell>
          <cell r="CH142">
            <v>15</v>
          </cell>
          <cell r="CI142">
            <v>90</v>
          </cell>
          <cell r="CJ142">
            <v>0.26865671641791045</v>
          </cell>
          <cell r="CK142">
            <v>10</v>
          </cell>
          <cell r="CL142">
            <v>25</v>
          </cell>
          <cell r="CM142">
            <v>0.36685419058553392</v>
          </cell>
          <cell r="CN142">
            <v>0.36685419058553392</v>
          </cell>
          <cell r="CO142">
            <v>0</v>
          </cell>
          <cell r="CP142">
            <v>0</v>
          </cell>
          <cell r="CQ142">
            <v>5.866854190585534</v>
          </cell>
          <cell r="CR142">
            <v>5</v>
          </cell>
          <cell r="CS142">
            <v>1</v>
          </cell>
          <cell r="CT142">
            <v>0</v>
          </cell>
          <cell r="CU142">
            <v>0</v>
          </cell>
          <cell r="CV142">
            <v>11</v>
          </cell>
          <cell r="CW142">
            <v>18</v>
          </cell>
          <cell r="CX142">
            <v>36</v>
          </cell>
          <cell r="CY142">
            <v>2</v>
          </cell>
          <cell r="CZ142">
            <v>2</v>
          </cell>
          <cell r="DA142">
            <v>2</v>
          </cell>
          <cell r="DB142">
            <v>119</v>
          </cell>
          <cell r="DC142">
            <v>56</v>
          </cell>
          <cell r="DD142">
            <v>31</v>
          </cell>
          <cell r="DE142">
            <v>9</v>
          </cell>
          <cell r="DF142">
            <v>14</v>
          </cell>
          <cell r="DG142">
            <v>3</v>
          </cell>
          <cell r="DH142">
            <v>2</v>
          </cell>
          <cell r="DI142">
            <v>6</v>
          </cell>
        </row>
        <row r="143">
          <cell r="A143" t="str">
            <v>RS 592</v>
          </cell>
          <cell r="B143">
            <v>414</v>
          </cell>
          <cell r="C143" t="str">
            <v>C</v>
          </cell>
          <cell r="D143" t="str">
            <v>T</v>
          </cell>
          <cell r="E143" t="str">
            <v>Kia - Kia Turn Off (Lilongwe airport road)</v>
          </cell>
          <cell r="F143" t="str">
            <v>M30</v>
          </cell>
          <cell r="G143">
            <v>1</v>
          </cell>
          <cell r="H143">
            <v>4.3</v>
          </cell>
          <cell r="I143" t="str">
            <v>F</v>
          </cell>
          <cell r="J143" t="str">
            <v>LILONGWE</v>
          </cell>
          <cell r="K143">
            <v>6</v>
          </cell>
          <cell r="L143" t="str">
            <v>Changed designation from T361 to M30</v>
          </cell>
          <cell r="W143">
            <v>85</v>
          </cell>
          <cell r="X143" t="str">
            <v>DS</v>
          </cell>
          <cell r="Y143">
            <v>150</v>
          </cell>
          <cell r="Z143" t="str">
            <v>GR</v>
          </cell>
          <cell r="AA143">
            <v>100</v>
          </cell>
          <cell r="AB143" t="str">
            <v>GR</v>
          </cell>
          <cell r="AC143">
            <v>25</v>
          </cell>
          <cell r="AD143" t="str">
            <v>PM</v>
          </cell>
          <cell r="AE143">
            <v>0</v>
          </cell>
          <cell r="AF143">
            <v>0</v>
          </cell>
          <cell r="AG143">
            <v>0</v>
          </cell>
          <cell r="AH143">
            <v>0</v>
          </cell>
          <cell r="AI143">
            <v>0</v>
          </cell>
          <cell r="AJ143">
            <v>0</v>
          </cell>
          <cell r="AK143">
            <v>0</v>
          </cell>
          <cell r="AL143">
            <v>0</v>
          </cell>
          <cell r="AM143">
            <v>1</v>
          </cell>
          <cell r="AN143">
            <v>0</v>
          </cell>
          <cell r="BO143" t="str">
            <v>RS 592</v>
          </cell>
          <cell r="BP143">
            <v>4.3</v>
          </cell>
          <cell r="BQ143">
            <v>6.7</v>
          </cell>
          <cell r="BR143" t="str">
            <v>F</v>
          </cell>
          <cell r="BS143">
            <v>0</v>
          </cell>
          <cell r="BT143">
            <v>0</v>
          </cell>
          <cell r="BU143" t="str">
            <v>DS</v>
          </cell>
          <cell r="BV143" t="str">
            <v/>
          </cell>
          <cell r="BW143">
            <v>1</v>
          </cell>
          <cell r="BX143">
            <v>15</v>
          </cell>
          <cell r="BY143" t="str">
            <v/>
          </cell>
          <cell r="BZ143">
            <v>1</v>
          </cell>
          <cell r="CA143">
            <v>25</v>
          </cell>
          <cell r="CB143">
            <v>1.077</v>
          </cell>
          <cell r="CC143">
            <v>3.55</v>
          </cell>
          <cell r="CD143">
            <v>15</v>
          </cell>
          <cell r="CE143">
            <v>0</v>
          </cell>
          <cell r="CF143">
            <v>0</v>
          </cell>
          <cell r="CG143">
            <v>15</v>
          </cell>
          <cell r="CH143">
            <v>0</v>
          </cell>
          <cell r="CI143">
            <v>0</v>
          </cell>
          <cell r="CJ143">
            <v>0</v>
          </cell>
          <cell r="CK143">
            <v>0</v>
          </cell>
          <cell r="CL143">
            <v>0</v>
          </cell>
          <cell r="CM143">
            <v>0</v>
          </cell>
          <cell r="CN143">
            <v>0</v>
          </cell>
          <cell r="CO143">
            <v>0</v>
          </cell>
          <cell r="CP143">
            <v>0</v>
          </cell>
          <cell r="CQ143">
            <v>3.55</v>
          </cell>
          <cell r="CR143">
            <v>1</v>
          </cell>
          <cell r="CS143">
            <v>0</v>
          </cell>
          <cell r="CT143">
            <v>0</v>
          </cell>
          <cell r="CU143">
            <v>0</v>
          </cell>
          <cell r="CV143">
            <v>13</v>
          </cell>
          <cell r="CW143">
            <v>13</v>
          </cell>
          <cell r="CX143" t="str">
            <v/>
          </cell>
          <cell r="CY143">
            <v>1</v>
          </cell>
          <cell r="CZ143">
            <v>1</v>
          </cell>
          <cell r="DA143">
            <v>1</v>
          </cell>
          <cell r="DB143">
            <v>500</v>
          </cell>
          <cell r="DC143">
            <v>235</v>
          </cell>
          <cell r="DD143">
            <v>130</v>
          </cell>
          <cell r="DE143">
            <v>38</v>
          </cell>
          <cell r="DF143">
            <v>58</v>
          </cell>
          <cell r="DG143">
            <v>10</v>
          </cell>
          <cell r="DH143">
            <v>5</v>
          </cell>
          <cell r="DI143">
            <v>25</v>
          </cell>
        </row>
        <row r="144">
          <cell r="A144" t="str">
            <v>RS 194</v>
          </cell>
          <cell r="B144">
            <v>16</v>
          </cell>
          <cell r="C144" t="str">
            <v>N</v>
          </cell>
          <cell r="D144" t="str">
            <v>T</v>
          </cell>
          <cell r="E144" t="str">
            <v>Chilumba Jetty - junction M1</v>
          </cell>
          <cell r="F144" t="str">
            <v>S102</v>
          </cell>
          <cell r="G144">
            <v>1</v>
          </cell>
          <cell r="H144">
            <v>5.9</v>
          </cell>
          <cell r="I144" t="str">
            <v>F</v>
          </cell>
          <cell r="J144" t="str">
            <v>KARONGA</v>
          </cell>
          <cell r="K144">
            <v>2</v>
          </cell>
          <cell r="L144">
            <v>0</v>
          </cell>
          <cell r="W144">
            <v>80</v>
          </cell>
          <cell r="X144" t="str">
            <v>ST</v>
          </cell>
          <cell r="Y144">
            <v>100</v>
          </cell>
          <cell r="Z144" t="str">
            <v>GR</v>
          </cell>
          <cell r="AA144">
            <v>100</v>
          </cell>
          <cell r="AB144" t="str">
            <v>GR</v>
          </cell>
          <cell r="AC144">
            <v>10</v>
          </cell>
          <cell r="AD144" t="str">
            <v>PM</v>
          </cell>
          <cell r="AE144">
            <v>0</v>
          </cell>
          <cell r="AF144">
            <v>0</v>
          </cell>
          <cell r="AG144">
            <v>0</v>
          </cell>
          <cell r="AH144">
            <v>0</v>
          </cell>
          <cell r="AI144">
            <v>0</v>
          </cell>
          <cell r="AJ144">
            <v>0</v>
          </cell>
          <cell r="AK144">
            <v>0</v>
          </cell>
          <cell r="AL144">
            <v>0</v>
          </cell>
          <cell r="AM144">
            <v>1</v>
          </cell>
          <cell r="AN144">
            <v>0</v>
          </cell>
          <cell r="BO144" t="str">
            <v>RS 194</v>
          </cell>
          <cell r="BP144">
            <v>5.9</v>
          </cell>
          <cell r="BQ144">
            <v>5.5</v>
          </cell>
          <cell r="BR144" t="str">
            <v>F</v>
          </cell>
          <cell r="BS144">
            <v>0</v>
          </cell>
          <cell r="BT144">
            <v>0</v>
          </cell>
          <cell r="BU144" t="str">
            <v>ST</v>
          </cell>
          <cell r="BV144" t="str">
            <v/>
          </cell>
          <cell r="BW144">
            <v>1</v>
          </cell>
          <cell r="BX144">
            <v>10</v>
          </cell>
          <cell r="BY144" t="str">
            <v/>
          </cell>
          <cell r="BZ144">
            <v>1</v>
          </cell>
          <cell r="CA144">
            <v>10</v>
          </cell>
          <cell r="CB144">
            <v>0.90800000000000003</v>
          </cell>
          <cell r="CC144">
            <v>7.65</v>
          </cell>
          <cell r="CD144">
            <v>75</v>
          </cell>
          <cell r="CE144">
            <v>60</v>
          </cell>
          <cell r="CF144">
            <v>45</v>
          </cell>
          <cell r="CG144">
            <v>30</v>
          </cell>
          <cell r="CH144">
            <v>15</v>
          </cell>
          <cell r="CI144">
            <v>100</v>
          </cell>
          <cell r="CJ144">
            <v>0.36363636363636365</v>
          </cell>
          <cell r="CK144">
            <v>10</v>
          </cell>
          <cell r="CL144">
            <v>45</v>
          </cell>
          <cell r="CM144">
            <v>0.53503496503496506</v>
          </cell>
          <cell r="CN144">
            <v>0.53503496503496506</v>
          </cell>
          <cell r="CO144">
            <v>0</v>
          </cell>
          <cell r="CP144">
            <v>0</v>
          </cell>
          <cell r="CQ144">
            <v>8.1850349650349656</v>
          </cell>
          <cell r="CR144">
            <v>0</v>
          </cell>
          <cell r="CS144">
            <v>0</v>
          </cell>
          <cell r="CT144">
            <v>0</v>
          </cell>
          <cell r="CU144">
            <v>0</v>
          </cell>
          <cell r="CV144">
            <v>18</v>
          </cell>
          <cell r="CW144">
            <v>18</v>
          </cell>
          <cell r="CX144" t="str">
            <v/>
          </cell>
          <cell r="CY144">
            <v>2</v>
          </cell>
          <cell r="CZ144">
            <v>1.5</v>
          </cell>
          <cell r="DA144">
            <v>1.5</v>
          </cell>
          <cell r="DB144">
            <v>60</v>
          </cell>
          <cell r="DC144">
            <v>29</v>
          </cell>
          <cell r="DD144">
            <v>16</v>
          </cell>
          <cell r="DE144">
            <v>5</v>
          </cell>
          <cell r="DF144">
            <v>7</v>
          </cell>
          <cell r="DG144">
            <v>2</v>
          </cell>
          <cell r="DH144">
            <v>1</v>
          </cell>
          <cell r="DI144">
            <v>3</v>
          </cell>
        </row>
        <row r="145">
          <cell r="A145" t="str">
            <v>RS 163</v>
          </cell>
          <cell r="B145">
            <v>163</v>
          </cell>
          <cell r="C145" t="str">
            <v>C</v>
          </cell>
          <cell r="D145" t="str">
            <v>T</v>
          </cell>
          <cell r="E145" t="str">
            <v>Lifupa Road (in Kasungu National Park)</v>
          </cell>
          <cell r="F145" t="str">
            <v>S114</v>
          </cell>
          <cell r="G145">
            <v>2</v>
          </cell>
          <cell r="H145">
            <v>3.2</v>
          </cell>
          <cell r="I145" t="str">
            <v>F</v>
          </cell>
          <cell r="J145" t="str">
            <v>KASUNGU</v>
          </cell>
          <cell r="K145">
            <v>5</v>
          </cell>
          <cell r="L145" t="str">
            <v>Changed from urban to trunk</v>
          </cell>
          <cell r="W145" t="str">
            <v>very old origional</v>
          </cell>
          <cell r="X145">
            <v>0</v>
          </cell>
          <cell r="Y145">
            <v>0</v>
          </cell>
          <cell r="Z145">
            <v>0</v>
          </cell>
          <cell r="AA145">
            <v>0</v>
          </cell>
          <cell r="AB145">
            <v>0</v>
          </cell>
          <cell r="AC145">
            <v>0</v>
          </cell>
          <cell r="AD145">
            <v>0</v>
          </cell>
          <cell r="AE145">
            <v>0</v>
          </cell>
          <cell r="AF145">
            <v>0</v>
          </cell>
          <cell r="AG145">
            <v>0</v>
          </cell>
          <cell r="AH145">
            <v>0</v>
          </cell>
          <cell r="AI145">
            <v>0</v>
          </cell>
          <cell r="AJ145">
            <v>0</v>
          </cell>
          <cell r="AK145">
            <v>0</v>
          </cell>
          <cell r="AL145">
            <v>0</v>
          </cell>
          <cell r="AM145">
            <v>0</v>
          </cell>
          <cell r="AN145" t="str">
            <v>bitumen removed</v>
          </cell>
          <cell r="BO145" t="str">
            <v>RS 163</v>
          </cell>
          <cell r="BP145">
            <v>3.2</v>
          </cell>
          <cell r="BQ145" t="str">
            <v>n.a.</v>
          </cell>
          <cell r="BR145" t="str">
            <v>F</v>
          </cell>
          <cell r="BS145" t="str">
            <v>X</v>
          </cell>
          <cell r="BT145">
            <v>100</v>
          </cell>
          <cell r="BU145">
            <v>0</v>
          </cell>
          <cell r="BV145" t="str">
            <v/>
          </cell>
          <cell r="BW145">
            <v>0</v>
          </cell>
          <cell r="BX145" t="str">
            <v/>
          </cell>
          <cell r="BY145" t="str">
            <v/>
          </cell>
          <cell r="BZ145" t="str">
            <v/>
          </cell>
          <cell r="CA145" t="str">
            <v/>
          </cell>
          <cell r="CB145" t="str">
            <v/>
          </cell>
          <cell r="CC145" t="str">
            <v>bitumen surface removed</v>
          </cell>
          <cell r="CD145">
            <v>0</v>
          </cell>
          <cell r="CE145">
            <v>0</v>
          </cell>
          <cell r="CF145">
            <v>0</v>
          </cell>
          <cell r="CG145">
            <v>0</v>
          </cell>
          <cell r="CH145">
            <v>0</v>
          </cell>
          <cell r="CI145">
            <v>0</v>
          </cell>
          <cell r="CJ145">
            <v>0</v>
          </cell>
          <cell r="CK145">
            <v>0</v>
          </cell>
          <cell r="CL145">
            <v>0</v>
          </cell>
          <cell r="CM145">
            <v>0</v>
          </cell>
          <cell r="CN145">
            <v>0</v>
          </cell>
          <cell r="CO145">
            <v>0</v>
          </cell>
          <cell r="CP145">
            <v>0</v>
          </cell>
          <cell r="CQ145">
            <v>0</v>
          </cell>
          <cell r="CR145">
            <v>0</v>
          </cell>
          <cell r="CS145">
            <v>0</v>
          </cell>
          <cell r="CT145">
            <v>0</v>
          </cell>
          <cell r="CU145">
            <v>0</v>
          </cell>
          <cell r="CV145" t="str">
            <v>n.a</v>
          </cell>
          <cell r="CW145" t="str">
            <v>n.a.</v>
          </cell>
          <cell r="CX145">
            <v>0</v>
          </cell>
          <cell r="CY145" t="str">
            <v>n.a.</v>
          </cell>
          <cell r="CZ145" t="str">
            <v>n.a.</v>
          </cell>
          <cell r="DA145">
            <v>2.5</v>
          </cell>
          <cell r="DB145">
            <v>50</v>
          </cell>
          <cell r="DC145">
            <v>24</v>
          </cell>
          <cell r="DD145">
            <v>13</v>
          </cell>
          <cell r="DE145">
            <v>4</v>
          </cell>
          <cell r="DF145">
            <v>6</v>
          </cell>
          <cell r="DG145">
            <v>1</v>
          </cell>
          <cell r="DH145">
            <v>1</v>
          </cell>
          <cell r="DI145">
            <v>3</v>
          </cell>
        </row>
        <row r="146">
          <cell r="A146" t="str">
            <v>RS 237</v>
          </cell>
          <cell r="B146">
            <v>59</v>
          </cell>
          <cell r="C146" t="str">
            <v>C</v>
          </cell>
          <cell r="D146" t="str">
            <v>T</v>
          </cell>
          <cell r="E146" t="str">
            <v>Bua River Bridge  - Kapiri</v>
          </cell>
          <cell r="F146" t="str">
            <v>S116</v>
          </cell>
          <cell r="G146">
            <v>7</v>
          </cell>
          <cell r="H146">
            <v>29.3</v>
          </cell>
          <cell r="I146" t="str">
            <v>F</v>
          </cell>
          <cell r="J146" t="str">
            <v>KASUNGU</v>
          </cell>
          <cell r="K146">
            <v>5</v>
          </cell>
          <cell r="L146">
            <v>0</v>
          </cell>
          <cell r="W146">
            <v>98</v>
          </cell>
          <cell r="X146" t="str">
            <v>DS</v>
          </cell>
          <cell r="Y146">
            <v>150</v>
          </cell>
          <cell r="Z146" t="str">
            <v>GR</v>
          </cell>
          <cell r="AA146">
            <v>150</v>
          </cell>
          <cell r="AB146" t="str">
            <v>GR</v>
          </cell>
          <cell r="AC146">
            <v>5</v>
          </cell>
          <cell r="AD146" t="str">
            <v>AM</v>
          </cell>
          <cell r="AE146">
            <v>0</v>
          </cell>
          <cell r="AF146">
            <v>0</v>
          </cell>
          <cell r="AG146">
            <v>0</v>
          </cell>
          <cell r="AH146">
            <v>0</v>
          </cell>
          <cell r="AI146">
            <v>0</v>
          </cell>
          <cell r="AJ146">
            <v>0</v>
          </cell>
          <cell r="AK146">
            <v>0</v>
          </cell>
          <cell r="AL146">
            <v>0</v>
          </cell>
          <cell r="AM146">
            <v>1</v>
          </cell>
          <cell r="AN146" t="str">
            <v>never resealed</v>
          </cell>
          <cell r="BO146" t="str">
            <v>RS 237</v>
          </cell>
          <cell r="BP146">
            <v>29.3</v>
          </cell>
          <cell r="BQ146">
            <v>6.7</v>
          </cell>
          <cell r="BR146" t="str">
            <v>F</v>
          </cell>
          <cell r="BS146">
            <v>0</v>
          </cell>
          <cell r="BT146">
            <v>0</v>
          </cell>
          <cell r="BU146" t="str">
            <v>DS</v>
          </cell>
          <cell r="BV146" t="str">
            <v/>
          </cell>
          <cell r="BW146">
            <v>1</v>
          </cell>
          <cell r="BX146">
            <v>15</v>
          </cell>
          <cell r="BY146" t="str">
            <v/>
          </cell>
          <cell r="BZ146">
            <v>1</v>
          </cell>
          <cell r="CA146">
            <v>5</v>
          </cell>
          <cell r="CB146">
            <v>1.5270000000000001</v>
          </cell>
          <cell r="CC146">
            <v>3.3</v>
          </cell>
          <cell r="CD146">
            <v>0</v>
          </cell>
          <cell r="CE146">
            <v>0</v>
          </cell>
          <cell r="CF146">
            <v>0</v>
          </cell>
          <cell r="CG146">
            <v>0</v>
          </cell>
          <cell r="CH146">
            <v>0</v>
          </cell>
          <cell r="CI146">
            <v>0</v>
          </cell>
          <cell r="CJ146">
            <v>0</v>
          </cell>
          <cell r="CK146">
            <v>0</v>
          </cell>
          <cell r="CL146">
            <v>0</v>
          </cell>
          <cell r="CM146">
            <v>0</v>
          </cell>
          <cell r="CN146">
            <v>0</v>
          </cell>
          <cell r="CO146">
            <v>0</v>
          </cell>
          <cell r="CP146">
            <v>0</v>
          </cell>
          <cell r="CQ146">
            <v>3.3</v>
          </cell>
          <cell r="CR146">
            <v>0</v>
          </cell>
          <cell r="CS146">
            <v>1</v>
          </cell>
          <cell r="CT146">
            <v>0</v>
          </cell>
          <cell r="CU146">
            <v>0</v>
          </cell>
          <cell r="CV146">
            <v>0</v>
          </cell>
          <cell r="CW146">
            <v>0</v>
          </cell>
          <cell r="CX146" t="str">
            <v/>
          </cell>
          <cell r="CY146">
            <v>1</v>
          </cell>
          <cell r="CZ146">
            <v>1</v>
          </cell>
          <cell r="DA146">
            <v>1</v>
          </cell>
          <cell r="DB146">
            <v>80</v>
          </cell>
          <cell r="DC146">
            <v>38</v>
          </cell>
          <cell r="DD146">
            <v>21</v>
          </cell>
          <cell r="DE146">
            <v>6</v>
          </cell>
          <cell r="DF146">
            <v>10</v>
          </cell>
          <cell r="DG146">
            <v>2</v>
          </cell>
          <cell r="DH146">
            <v>1</v>
          </cell>
          <cell r="DI146">
            <v>4</v>
          </cell>
        </row>
        <row r="147">
          <cell r="A147" t="str">
            <v>RS 240</v>
          </cell>
          <cell r="B147">
            <v>62</v>
          </cell>
          <cell r="C147" t="str">
            <v>C</v>
          </cell>
          <cell r="D147" t="str">
            <v>T</v>
          </cell>
          <cell r="E147" t="str">
            <v>Kapiri - Matutu</v>
          </cell>
          <cell r="F147" t="str">
            <v>S116</v>
          </cell>
          <cell r="G147">
            <v>8</v>
          </cell>
          <cell r="H147">
            <v>24</v>
          </cell>
          <cell r="I147" t="str">
            <v>F</v>
          </cell>
          <cell r="J147" t="str">
            <v>MCHINJI</v>
          </cell>
          <cell r="K147" t="str">
            <v>5,6</v>
          </cell>
          <cell r="L147">
            <v>0</v>
          </cell>
          <cell r="W147">
            <v>98</v>
          </cell>
          <cell r="X147" t="str">
            <v>DS</v>
          </cell>
          <cell r="Y147">
            <v>150</v>
          </cell>
          <cell r="Z147" t="str">
            <v>GR</v>
          </cell>
          <cell r="AA147">
            <v>150</v>
          </cell>
          <cell r="AB147" t="str">
            <v>GR</v>
          </cell>
          <cell r="AC147">
            <v>5</v>
          </cell>
          <cell r="AD147" t="str">
            <v>AM</v>
          </cell>
          <cell r="AE147">
            <v>0</v>
          </cell>
          <cell r="AF147">
            <v>0</v>
          </cell>
          <cell r="AG147">
            <v>0</v>
          </cell>
          <cell r="AH147">
            <v>0</v>
          </cell>
          <cell r="AI147">
            <v>0</v>
          </cell>
          <cell r="AJ147">
            <v>0</v>
          </cell>
          <cell r="AK147">
            <v>0</v>
          </cell>
          <cell r="AL147">
            <v>0</v>
          </cell>
          <cell r="AM147">
            <v>1</v>
          </cell>
          <cell r="AN147" t="str">
            <v>never resealed</v>
          </cell>
          <cell r="BO147" t="str">
            <v>RS 240</v>
          </cell>
          <cell r="BP147">
            <v>24</v>
          </cell>
          <cell r="BQ147">
            <v>6.7</v>
          </cell>
          <cell r="BR147" t="str">
            <v>F</v>
          </cell>
          <cell r="BS147">
            <v>0</v>
          </cell>
          <cell r="BT147">
            <v>0</v>
          </cell>
          <cell r="BU147" t="str">
            <v>DS</v>
          </cell>
          <cell r="BV147" t="str">
            <v/>
          </cell>
          <cell r="BW147">
            <v>1</v>
          </cell>
          <cell r="BX147">
            <v>15</v>
          </cell>
          <cell r="BY147" t="str">
            <v/>
          </cell>
          <cell r="BZ147">
            <v>1</v>
          </cell>
          <cell r="CA147">
            <v>5</v>
          </cell>
          <cell r="CB147">
            <v>1.5270000000000001</v>
          </cell>
          <cell r="CC147">
            <v>3.27</v>
          </cell>
          <cell r="CD147">
            <v>0</v>
          </cell>
          <cell r="CE147">
            <v>0</v>
          </cell>
          <cell r="CF147">
            <v>0</v>
          </cell>
          <cell r="CG147">
            <v>0</v>
          </cell>
          <cell r="CH147">
            <v>0</v>
          </cell>
          <cell r="CI147">
            <v>0</v>
          </cell>
          <cell r="CJ147">
            <v>0</v>
          </cell>
          <cell r="CK147">
            <v>0</v>
          </cell>
          <cell r="CL147">
            <v>0</v>
          </cell>
          <cell r="CM147">
            <v>0</v>
          </cell>
          <cell r="CN147">
            <v>0</v>
          </cell>
          <cell r="CO147">
            <v>0</v>
          </cell>
          <cell r="CP147">
            <v>0</v>
          </cell>
          <cell r="CQ147">
            <v>3.27</v>
          </cell>
          <cell r="CR147">
            <v>0</v>
          </cell>
          <cell r="CS147">
            <v>1</v>
          </cell>
          <cell r="CT147">
            <v>0</v>
          </cell>
          <cell r="CU147">
            <v>0</v>
          </cell>
          <cell r="CV147">
            <v>0</v>
          </cell>
          <cell r="CW147">
            <v>0</v>
          </cell>
          <cell r="CX147" t="str">
            <v/>
          </cell>
          <cell r="CY147">
            <v>1</v>
          </cell>
          <cell r="CZ147">
            <v>1</v>
          </cell>
          <cell r="DA147">
            <v>1</v>
          </cell>
          <cell r="DB147">
            <v>80</v>
          </cell>
          <cell r="DC147">
            <v>38</v>
          </cell>
          <cell r="DD147">
            <v>21</v>
          </cell>
          <cell r="DE147">
            <v>6</v>
          </cell>
          <cell r="DF147">
            <v>10</v>
          </cell>
          <cell r="DG147">
            <v>2</v>
          </cell>
          <cell r="DH147">
            <v>1</v>
          </cell>
          <cell r="DI147">
            <v>4</v>
          </cell>
        </row>
        <row r="148">
          <cell r="A148" t="str">
            <v>RS 245</v>
          </cell>
          <cell r="B148">
            <v>67</v>
          </cell>
          <cell r="C148" t="str">
            <v>C</v>
          </cell>
          <cell r="D148" t="str">
            <v>T</v>
          </cell>
          <cell r="E148" t="str">
            <v>Kalolo - Santhe T.C.</v>
          </cell>
          <cell r="F148" t="str">
            <v>S117</v>
          </cell>
          <cell r="G148">
            <v>1</v>
          </cell>
          <cell r="H148">
            <v>22.9</v>
          </cell>
          <cell r="I148" t="str">
            <v>F</v>
          </cell>
          <cell r="J148" t="str">
            <v>KASUNGU</v>
          </cell>
          <cell r="K148" t="str">
            <v>5,6</v>
          </cell>
          <cell r="L148" t="str">
            <v>Part currently bitumen</v>
          </cell>
          <cell r="W148">
            <v>98</v>
          </cell>
          <cell r="X148" t="str">
            <v>DS</v>
          </cell>
          <cell r="Y148">
            <v>151</v>
          </cell>
          <cell r="Z148" t="str">
            <v>GR</v>
          </cell>
          <cell r="AA148">
            <v>151</v>
          </cell>
          <cell r="AB148" t="str">
            <v>GR</v>
          </cell>
          <cell r="AC148">
            <v>6</v>
          </cell>
          <cell r="AD148" t="str">
            <v>AM</v>
          </cell>
          <cell r="AE148">
            <v>0</v>
          </cell>
          <cell r="AF148">
            <v>0</v>
          </cell>
          <cell r="AG148">
            <v>0</v>
          </cell>
          <cell r="AH148">
            <v>0</v>
          </cell>
          <cell r="AI148">
            <v>0</v>
          </cell>
          <cell r="AJ148">
            <v>0</v>
          </cell>
          <cell r="AK148">
            <v>0</v>
          </cell>
          <cell r="AL148">
            <v>0</v>
          </cell>
          <cell r="AM148">
            <v>1</v>
          </cell>
          <cell r="AN148" t="str">
            <v>never resealed</v>
          </cell>
          <cell r="BO148" t="str">
            <v>RS 245</v>
          </cell>
          <cell r="BP148">
            <v>22.9</v>
          </cell>
          <cell r="BQ148">
            <v>6.7</v>
          </cell>
          <cell r="BR148" t="str">
            <v>F</v>
          </cell>
          <cell r="BS148">
            <v>0</v>
          </cell>
          <cell r="BT148">
            <v>0</v>
          </cell>
          <cell r="BU148" t="str">
            <v>DS</v>
          </cell>
          <cell r="BV148" t="str">
            <v/>
          </cell>
          <cell r="BW148">
            <v>1</v>
          </cell>
          <cell r="BX148">
            <v>15</v>
          </cell>
          <cell r="BY148" t="str">
            <v/>
          </cell>
          <cell r="BZ148">
            <v>1</v>
          </cell>
          <cell r="CA148">
            <v>6</v>
          </cell>
          <cell r="CB148">
            <v>1.536</v>
          </cell>
          <cell r="CC148">
            <v>3.3</v>
          </cell>
          <cell r="CD148">
            <v>0</v>
          </cell>
          <cell r="CE148">
            <v>0</v>
          </cell>
          <cell r="CF148">
            <v>0</v>
          </cell>
          <cell r="CG148">
            <v>0</v>
          </cell>
          <cell r="CH148">
            <v>0</v>
          </cell>
          <cell r="CI148">
            <v>0</v>
          </cell>
          <cell r="CJ148">
            <v>0</v>
          </cell>
          <cell r="CK148">
            <v>0</v>
          </cell>
          <cell r="CL148">
            <v>0</v>
          </cell>
          <cell r="CM148">
            <v>0</v>
          </cell>
          <cell r="CN148">
            <v>0</v>
          </cell>
          <cell r="CO148">
            <v>0</v>
          </cell>
          <cell r="CP148">
            <v>0</v>
          </cell>
          <cell r="CQ148">
            <v>3.3</v>
          </cell>
          <cell r="CR148">
            <v>0</v>
          </cell>
          <cell r="CS148">
            <v>1</v>
          </cell>
          <cell r="CT148">
            <v>0</v>
          </cell>
          <cell r="CU148">
            <v>0</v>
          </cell>
          <cell r="CV148">
            <v>0</v>
          </cell>
          <cell r="CW148">
            <v>0</v>
          </cell>
          <cell r="CX148" t="str">
            <v/>
          </cell>
          <cell r="CY148">
            <v>1</v>
          </cell>
          <cell r="CZ148">
            <v>1</v>
          </cell>
          <cell r="DA148">
            <v>1</v>
          </cell>
          <cell r="DB148">
            <v>60</v>
          </cell>
          <cell r="DC148">
            <v>29</v>
          </cell>
          <cell r="DD148">
            <v>16</v>
          </cell>
          <cell r="DE148">
            <v>5</v>
          </cell>
          <cell r="DF148">
            <v>7</v>
          </cell>
          <cell r="DG148">
            <v>2</v>
          </cell>
          <cell r="DH148">
            <v>1</v>
          </cell>
          <cell r="DI148">
            <v>3</v>
          </cell>
        </row>
        <row r="149">
          <cell r="A149" t="str">
            <v>RS 274</v>
          </cell>
          <cell r="B149">
            <v>96</v>
          </cell>
          <cell r="C149" t="str">
            <v>C</v>
          </cell>
          <cell r="D149" t="str">
            <v>T</v>
          </cell>
          <cell r="E149" t="str">
            <v>junction M5 - Salima railway crossing</v>
          </cell>
          <cell r="F149" t="str">
            <v>S122</v>
          </cell>
          <cell r="G149">
            <v>1</v>
          </cell>
          <cell r="H149">
            <v>4.2</v>
          </cell>
          <cell r="I149" t="str">
            <v>F</v>
          </cell>
          <cell r="J149" t="str">
            <v>SALIMA</v>
          </cell>
          <cell r="K149">
            <v>7</v>
          </cell>
          <cell r="L149">
            <v>0</v>
          </cell>
          <cell r="W149">
            <v>76</v>
          </cell>
          <cell r="X149" t="str">
            <v>ST</v>
          </cell>
          <cell r="Y149">
            <v>150</v>
          </cell>
          <cell r="Z149" t="str">
            <v>GR</v>
          </cell>
          <cell r="AA149">
            <v>100</v>
          </cell>
          <cell r="AB149" t="str">
            <v>GR</v>
          </cell>
          <cell r="AC149">
            <v>8</v>
          </cell>
          <cell r="AD149" t="str">
            <v>VR</v>
          </cell>
          <cell r="AE149">
            <v>0</v>
          </cell>
          <cell r="AF149">
            <v>0</v>
          </cell>
          <cell r="AG149">
            <v>0</v>
          </cell>
          <cell r="AH149">
            <v>0</v>
          </cell>
          <cell r="AI149">
            <v>0</v>
          </cell>
          <cell r="AJ149">
            <v>0</v>
          </cell>
          <cell r="AK149">
            <v>0</v>
          </cell>
          <cell r="AL149">
            <v>0</v>
          </cell>
          <cell r="AM149">
            <v>1</v>
          </cell>
          <cell r="AN149" t="str">
            <v>never resealed</v>
          </cell>
          <cell r="BO149" t="str">
            <v>RS 274</v>
          </cell>
          <cell r="BP149">
            <v>4.2</v>
          </cell>
          <cell r="BQ149">
            <v>6</v>
          </cell>
          <cell r="BR149" t="str">
            <v>F</v>
          </cell>
          <cell r="BS149">
            <v>0</v>
          </cell>
          <cell r="BT149">
            <v>0</v>
          </cell>
          <cell r="BU149" t="str">
            <v>ST</v>
          </cell>
          <cell r="BV149" t="str">
            <v/>
          </cell>
          <cell r="BW149">
            <v>1</v>
          </cell>
          <cell r="BX149">
            <v>10</v>
          </cell>
          <cell r="BY149" t="str">
            <v/>
          </cell>
          <cell r="BZ149">
            <v>1</v>
          </cell>
          <cell r="CA149">
            <v>8</v>
          </cell>
          <cell r="CB149">
            <v>0.90800000000000003</v>
          </cell>
          <cell r="CC149">
            <v>6.5</v>
          </cell>
          <cell r="CD149">
            <v>90</v>
          </cell>
          <cell r="CE149">
            <v>65</v>
          </cell>
          <cell r="CF149">
            <v>50</v>
          </cell>
          <cell r="CG149">
            <v>40</v>
          </cell>
          <cell r="CH149">
            <v>15</v>
          </cell>
          <cell r="CI149">
            <v>79</v>
          </cell>
          <cell r="CJ149">
            <v>0.26333333333333336</v>
          </cell>
          <cell r="CK149">
            <v>10</v>
          </cell>
          <cell r="CL149">
            <v>50</v>
          </cell>
          <cell r="CM149">
            <v>0.53022820512820512</v>
          </cell>
          <cell r="CN149">
            <v>0.53022820512820512</v>
          </cell>
          <cell r="CO149">
            <v>0</v>
          </cell>
          <cell r="CP149">
            <v>0</v>
          </cell>
          <cell r="CQ149">
            <v>7.0302282051282052</v>
          </cell>
          <cell r="CR149">
            <v>5</v>
          </cell>
          <cell r="CS149">
            <v>0</v>
          </cell>
          <cell r="CT149">
            <v>0</v>
          </cell>
          <cell r="CU149">
            <v>1</v>
          </cell>
          <cell r="CV149">
            <v>22</v>
          </cell>
          <cell r="CW149">
            <v>22</v>
          </cell>
          <cell r="CX149" t="str">
            <v/>
          </cell>
          <cell r="CY149">
            <v>2</v>
          </cell>
          <cell r="CZ149">
            <v>1</v>
          </cell>
          <cell r="DA149">
            <v>1</v>
          </cell>
          <cell r="DB149">
            <v>470</v>
          </cell>
          <cell r="DC149">
            <v>221</v>
          </cell>
          <cell r="DD149">
            <v>123</v>
          </cell>
          <cell r="DE149">
            <v>36</v>
          </cell>
          <cell r="DF149">
            <v>55</v>
          </cell>
          <cell r="DG149">
            <v>10</v>
          </cell>
          <cell r="DH149">
            <v>5</v>
          </cell>
          <cell r="DI149">
            <v>24</v>
          </cell>
        </row>
        <row r="150">
          <cell r="A150" t="str">
            <v>RS 276</v>
          </cell>
          <cell r="B150">
            <v>98</v>
          </cell>
          <cell r="C150" t="str">
            <v>C</v>
          </cell>
          <cell r="D150" t="str">
            <v>T</v>
          </cell>
          <cell r="E150" t="str">
            <v>Salima railway crossing - Mikute</v>
          </cell>
          <cell r="F150" t="str">
            <v>S122</v>
          </cell>
          <cell r="G150">
            <v>2</v>
          </cell>
          <cell r="H150">
            <v>14.4</v>
          </cell>
          <cell r="I150" t="str">
            <v>F</v>
          </cell>
          <cell r="J150" t="str">
            <v>SALIMA</v>
          </cell>
          <cell r="K150">
            <v>7</v>
          </cell>
          <cell r="L150">
            <v>0</v>
          </cell>
          <cell r="W150">
            <v>76</v>
          </cell>
          <cell r="X150" t="str">
            <v>ST</v>
          </cell>
          <cell r="Y150">
            <v>150</v>
          </cell>
          <cell r="Z150" t="str">
            <v>GR</v>
          </cell>
          <cell r="AA150">
            <v>100</v>
          </cell>
          <cell r="AB150" t="str">
            <v>GR</v>
          </cell>
          <cell r="AC150">
            <v>8</v>
          </cell>
          <cell r="AD150" t="str">
            <v>VR</v>
          </cell>
          <cell r="AE150">
            <v>0</v>
          </cell>
          <cell r="AF150">
            <v>0</v>
          </cell>
          <cell r="AG150">
            <v>0</v>
          </cell>
          <cell r="AH150">
            <v>0</v>
          </cell>
          <cell r="AI150">
            <v>0</v>
          </cell>
          <cell r="AJ150">
            <v>0</v>
          </cell>
          <cell r="AK150">
            <v>0</v>
          </cell>
          <cell r="AL150">
            <v>0</v>
          </cell>
          <cell r="AM150">
            <v>1</v>
          </cell>
          <cell r="AN150" t="str">
            <v>never resealed</v>
          </cell>
          <cell r="BO150" t="str">
            <v>RS 276</v>
          </cell>
          <cell r="BP150">
            <v>14.4</v>
          </cell>
          <cell r="BQ150">
            <v>6</v>
          </cell>
          <cell r="BR150" t="str">
            <v>F</v>
          </cell>
          <cell r="BS150">
            <v>0</v>
          </cell>
          <cell r="BT150">
            <v>0</v>
          </cell>
          <cell r="BU150" t="str">
            <v>ST</v>
          </cell>
          <cell r="BV150" t="str">
            <v/>
          </cell>
          <cell r="BW150">
            <v>1</v>
          </cell>
          <cell r="BX150">
            <v>10</v>
          </cell>
          <cell r="BY150" t="str">
            <v/>
          </cell>
          <cell r="BZ150">
            <v>1</v>
          </cell>
          <cell r="CA150">
            <v>8</v>
          </cell>
          <cell r="CB150">
            <v>0.90800000000000003</v>
          </cell>
          <cell r="CC150">
            <v>6.58</v>
          </cell>
          <cell r="CD150">
            <v>95</v>
          </cell>
          <cell r="CE150">
            <v>45</v>
          </cell>
          <cell r="CF150">
            <v>30</v>
          </cell>
          <cell r="CG150">
            <v>65</v>
          </cell>
          <cell r="CH150">
            <v>15</v>
          </cell>
          <cell r="CI150">
            <v>8</v>
          </cell>
          <cell r="CJ150">
            <v>2.6666666666666668E-2</v>
          </cell>
          <cell r="CK150">
            <v>10</v>
          </cell>
          <cell r="CL150">
            <v>30</v>
          </cell>
          <cell r="CM150">
            <v>0.30853333333333333</v>
          </cell>
          <cell r="CN150">
            <v>0.30853333333333333</v>
          </cell>
          <cell r="CO150">
            <v>0</v>
          </cell>
          <cell r="CP150">
            <v>0</v>
          </cell>
          <cell r="CQ150">
            <v>6.8885333333333332</v>
          </cell>
          <cell r="CR150">
            <v>0</v>
          </cell>
          <cell r="CS150">
            <v>0</v>
          </cell>
          <cell r="CT150">
            <v>0</v>
          </cell>
          <cell r="CU150">
            <v>1</v>
          </cell>
          <cell r="CV150">
            <v>22</v>
          </cell>
          <cell r="CW150">
            <v>22</v>
          </cell>
          <cell r="CX150" t="str">
            <v/>
          </cell>
          <cell r="CY150">
            <v>2.5</v>
          </cell>
          <cell r="CZ150">
            <v>2.5</v>
          </cell>
          <cell r="DA150">
            <v>1.3</v>
          </cell>
          <cell r="DB150">
            <v>370</v>
          </cell>
          <cell r="DC150">
            <v>174</v>
          </cell>
          <cell r="DD150">
            <v>97</v>
          </cell>
          <cell r="DE150">
            <v>28</v>
          </cell>
          <cell r="DF150">
            <v>43</v>
          </cell>
          <cell r="DG150">
            <v>8</v>
          </cell>
          <cell r="DH150">
            <v>4</v>
          </cell>
          <cell r="DI150">
            <v>19</v>
          </cell>
        </row>
        <row r="151">
          <cell r="A151" t="str">
            <v>RS 275</v>
          </cell>
          <cell r="B151">
            <v>97</v>
          </cell>
          <cell r="C151" t="str">
            <v>C</v>
          </cell>
          <cell r="D151" t="str">
            <v>T</v>
          </cell>
          <cell r="E151" t="str">
            <v>Mikute - Grand Beach</v>
          </cell>
          <cell r="F151" t="str">
            <v>S122</v>
          </cell>
          <cell r="G151">
            <v>3</v>
          </cell>
          <cell r="H151">
            <v>5.6</v>
          </cell>
          <cell r="I151" t="str">
            <v>F</v>
          </cell>
          <cell r="J151" t="str">
            <v>SALIMA</v>
          </cell>
          <cell r="K151">
            <v>7</v>
          </cell>
          <cell r="L151">
            <v>0</v>
          </cell>
          <cell r="W151">
            <v>76</v>
          </cell>
          <cell r="X151" t="str">
            <v>ST</v>
          </cell>
          <cell r="Y151">
            <v>150</v>
          </cell>
          <cell r="Z151" t="str">
            <v>GR</v>
          </cell>
          <cell r="AA151">
            <v>100</v>
          </cell>
          <cell r="AB151" t="str">
            <v>GR</v>
          </cell>
          <cell r="AC151">
            <v>8</v>
          </cell>
          <cell r="AD151" t="str">
            <v>VR</v>
          </cell>
          <cell r="AE151">
            <v>0</v>
          </cell>
          <cell r="AF151">
            <v>0</v>
          </cell>
          <cell r="AG151">
            <v>0</v>
          </cell>
          <cell r="AH151">
            <v>0</v>
          </cell>
          <cell r="AI151">
            <v>0</v>
          </cell>
          <cell r="AJ151">
            <v>0</v>
          </cell>
          <cell r="AK151">
            <v>0</v>
          </cell>
          <cell r="AL151">
            <v>0</v>
          </cell>
          <cell r="AM151">
            <v>1</v>
          </cell>
          <cell r="AN151" t="str">
            <v>never resealed</v>
          </cell>
          <cell r="BO151" t="str">
            <v>RS 275</v>
          </cell>
          <cell r="BP151">
            <v>5.6</v>
          </cell>
          <cell r="BQ151">
            <v>6</v>
          </cell>
          <cell r="BR151" t="str">
            <v>F</v>
          </cell>
          <cell r="BS151">
            <v>0</v>
          </cell>
          <cell r="BT151">
            <v>0</v>
          </cell>
          <cell r="BU151" t="str">
            <v>ST</v>
          </cell>
          <cell r="BV151" t="str">
            <v/>
          </cell>
          <cell r="BW151">
            <v>1</v>
          </cell>
          <cell r="BX151">
            <v>10</v>
          </cell>
          <cell r="BY151" t="str">
            <v/>
          </cell>
          <cell r="BZ151">
            <v>1</v>
          </cell>
          <cell r="CA151">
            <v>8</v>
          </cell>
          <cell r="CB151">
            <v>0.90800000000000003</v>
          </cell>
          <cell r="CC151">
            <v>8.94</v>
          </cell>
          <cell r="CD151">
            <v>50</v>
          </cell>
          <cell r="CE151">
            <v>5</v>
          </cell>
          <cell r="CF151">
            <v>0</v>
          </cell>
          <cell r="CG151">
            <v>50</v>
          </cell>
          <cell r="CH151">
            <v>5</v>
          </cell>
          <cell r="CI151">
            <v>65</v>
          </cell>
          <cell r="CJ151">
            <v>0.21666666666666665</v>
          </cell>
          <cell r="CK151">
            <v>0.21666666666666665</v>
          </cell>
          <cell r="CL151">
            <v>0</v>
          </cell>
          <cell r="CM151">
            <v>8.3999999999999991E-2</v>
          </cell>
          <cell r="CN151">
            <v>8.3999999999999991E-2</v>
          </cell>
          <cell r="CO151">
            <v>0</v>
          </cell>
          <cell r="CP151">
            <v>0</v>
          </cell>
          <cell r="CQ151">
            <v>9.0239999999999991</v>
          </cell>
          <cell r="CR151">
            <v>0</v>
          </cell>
          <cell r="CS151">
            <v>0</v>
          </cell>
          <cell r="CT151">
            <v>0</v>
          </cell>
          <cell r="CU151">
            <v>1</v>
          </cell>
          <cell r="CV151">
            <v>22</v>
          </cell>
          <cell r="CW151">
            <v>22</v>
          </cell>
          <cell r="CX151" t="str">
            <v/>
          </cell>
          <cell r="CY151">
            <v>3</v>
          </cell>
          <cell r="CZ151">
            <v>3</v>
          </cell>
          <cell r="DA151">
            <v>1.5</v>
          </cell>
          <cell r="DB151">
            <v>250</v>
          </cell>
          <cell r="DC151">
            <v>118</v>
          </cell>
          <cell r="DD151">
            <v>65</v>
          </cell>
          <cell r="DE151">
            <v>19</v>
          </cell>
          <cell r="DF151">
            <v>29</v>
          </cell>
          <cell r="DG151">
            <v>5</v>
          </cell>
          <cell r="DH151">
            <v>3</v>
          </cell>
          <cell r="DI151">
            <v>13</v>
          </cell>
        </row>
        <row r="152">
          <cell r="A152" t="str">
            <v>RS 161</v>
          </cell>
          <cell r="B152">
            <v>161</v>
          </cell>
          <cell r="C152" t="str">
            <v>C</v>
          </cell>
          <cell r="D152" t="str">
            <v>T</v>
          </cell>
          <cell r="E152" t="str">
            <v>Likuni Road</v>
          </cell>
          <cell r="F152" t="str">
            <v>S124</v>
          </cell>
          <cell r="G152">
            <v>1</v>
          </cell>
          <cell r="H152">
            <v>8.8000000000000007</v>
          </cell>
          <cell r="I152" t="str">
            <v>F</v>
          </cell>
          <cell r="J152" t="str">
            <v>LILONGWE</v>
          </cell>
          <cell r="K152">
            <v>6</v>
          </cell>
          <cell r="L152" t="str">
            <v>Changed from urban to trunk</v>
          </cell>
          <cell r="W152">
            <v>73</v>
          </cell>
          <cell r="X152" t="str">
            <v>ST</v>
          </cell>
          <cell r="Y152">
            <v>150</v>
          </cell>
          <cell r="Z152" t="str">
            <v>GR</v>
          </cell>
          <cell r="AA152">
            <v>100</v>
          </cell>
          <cell r="AB152" t="str">
            <v>GR</v>
          </cell>
          <cell r="AC152">
            <v>25</v>
          </cell>
          <cell r="AD152" t="str">
            <v>VR</v>
          </cell>
          <cell r="AE152">
            <v>98</v>
          </cell>
          <cell r="AF152" t="str">
            <v>SS</v>
          </cell>
          <cell r="AG152" t="str">
            <v>SS</v>
          </cell>
          <cell r="AH152">
            <v>5</v>
          </cell>
          <cell r="AI152">
            <v>0</v>
          </cell>
          <cell r="AJ152">
            <v>0</v>
          </cell>
          <cell r="AK152">
            <v>0</v>
          </cell>
          <cell r="AL152">
            <v>0</v>
          </cell>
          <cell r="AM152">
            <v>3</v>
          </cell>
          <cell r="AN152">
            <v>0</v>
          </cell>
          <cell r="BO152" t="str">
            <v>RS 161</v>
          </cell>
          <cell r="BP152">
            <v>8.8000000000000007</v>
          </cell>
          <cell r="BQ152">
            <v>6</v>
          </cell>
          <cell r="BR152" t="str">
            <v>F</v>
          </cell>
          <cell r="BS152" t="str">
            <v>C</v>
          </cell>
          <cell r="BT152">
            <v>0</v>
          </cell>
          <cell r="BU152" t="str">
            <v>SS</v>
          </cell>
          <cell r="BV152" t="str">
            <v>ST</v>
          </cell>
          <cell r="BW152">
            <v>3</v>
          </cell>
          <cell r="BX152">
            <v>5</v>
          </cell>
          <cell r="BY152">
            <v>10</v>
          </cell>
          <cell r="BZ152">
            <v>1</v>
          </cell>
          <cell r="CA152">
            <v>25</v>
          </cell>
          <cell r="CB152">
            <v>0.90800000000000003</v>
          </cell>
          <cell r="CC152">
            <v>6.77</v>
          </cell>
          <cell r="CD152">
            <v>0</v>
          </cell>
          <cell r="CE152">
            <v>0</v>
          </cell>
          <cell r="CF152">
            <v>0</v>
          </cell>
          <cell r="CG152">
            <v>0</v>
          </cell>
          <cell r="CH152">
            <v>0</v>
          </cell>
          <cell r="CI152">
            <v>0</v>
          </cell>
          <cell r="CJ152">
            <v>0</v>
          </cell>
          <cell r="CK152">
            <v>0</v>
          </cell>
          <cell r="CL152">
            <v>0</v>
          </cell>
          <cell r="CM152">
            <v>0</v>
          </cell>
          <cell r="CN152">
            <v>0</v>
          </cell>
          <cell r="CO152">
            <v>0</v>
          </cell>
          <cell r="CP152">
            <v>0</v>
          </cell>
          <cell r="CQ152">
            <v>5</v>
          </cell>
          <cell r="CR152">
            <v>0</v>
          </cell>
          <cell r="CS152">
            <v>1</v>
          </cell>
          <cell r="CT152">
            <v>0</v>
          </cell>
          <cell r="CU152">
            <v>0</v>
          </cell>
          <cell r="CV152">
            <v>0</v>
          </cell>
          <cell r="CW152">
            <v>25</v>
          </cell>
          <cell r="CX152">
            <v>50</v>
          </cell>
          <cell r="CY152">
            <v>1</v>
          </cell>
          <cell r="CZ152">
            <v>1.5</v>
          </cell>
          <cell r="DA152">
            <v>2</v>
          </cell>
          <cell r="DB152">
            <v>1169</v>
          </cell>
          <cell r="DC152">
            <v>550</v>
          </cell>
          <cell r="DD152">
            <v>304</v>
          </cell>
          <cell r="DE152">
            <v>88</v>
          </cell>
          <cell r="DF152">
            <v>135</v>
          </cell>
          <cell r="DG152">
            <v>24</v>
          </cell>
          <cell r="DH152">
            <v>12</v>
          </cell>
          <cell r="DI152">
            <v>59</v>
          </cell>
        </row>
        <row r="153">
          <cell r="A153" t="str">
            <v>RS 289</v>
          </cell>
          <cell r="B153">
            <v>111</v>
          </cell>
          <cell r="C153" t="str">
            <v>C</v>
          </cell>
          <cell r="D153" t="str">
            <v>T</v>
          </cell>
          <cell r="E153" t="str">
            <v>Likuni - Chinsapo</v>
          </cell>
          <cell r="F153" t="str">
            <v>S124</v>
          </cell>
          <cell r="G153">
            <v>2</v>
          </cell>
          <cell r="H153">
            <v>4.3</v>
          </cell>
          <cell r="I153" t="str">
            <v>F</v>
          </cell>
          <cell r="J153" t="str">
            <v>LILONGWE</v>
          </cell>
          <cell r="K153">
            <v>6</v>
          </cell>
          <cell r="L153">
            <v>0</v>
          </cell>
          <cell r="W153">
            <v>73</v>
          </cell>
          <cell r="X153" t="str">
            <v>ST</v>
          </cell>
          <cell r="Y153">
            <v>150</v>
          </cell>
          <cell r="Z153" t="str">
            <v>GR</v>
          </cell>
          <cell r="AA153">
            <v>100</v>
          </cell>
          <cell r="AB153" t="str">
            <v>GR</v>
          </cell>
          <cell r="AC153">
            <v>25</v>
          </cell>
          <cell r="AD153" t="str">
            <v>VR</v>
          </cell>
          <cell r="AE153">
            <v>98</v>
          </cell>
          <cell r="AF153" t="str">
            <v>SS</v>
          </cell>
          <cell r="AG153" t="str">
            <v>SS</v>
          </cell>
          <cell r="AH153">
            <v>5</v>
          </cell>
          <cell r="AI153">
            <v>0</v>
          </cell>
          <cell r="AJ153">
            <v>0</v>
          </cell>
          <cell r="AK153">
            <v>0</v>
          </cell>
          <cell r="AL153">
            <v>0</v>
          </cell>
          <cell r="AM153">
            <v>3</v>
          </cell>
          <cell r="AN153">
            <v>0</v>
          </cell>
          <cell r="BO153" t="str">
            <v>RS 289</v>
          </cell>
          <cell r="BP153">
            <v>4.3</v>
          </cell>
          <cell r="BQ153">
            <v>6</v>
          </cell>
          <cell r="BR153" t="str">
            <v>F</v>
          </cell>
          <cell r="BS153">
            <v>0</v>
          </cell>
          <cell r="BT153">
            <v>0</v>
          </cell>
          <cell r="BU153" t="str">
            <v>SS</v>
          </cell>
          <cell r="BV153" t="str">
            <v>ST</v>
          </cell>
          <cell r="BW153">
            <v>3</v>
          </cell>
          <cell r="BX153">
            <v>5</v>
          </cell>
          <cell r="BY153">
            <v>10</v>
          </cell>
          <cell r="BZ153">
            <v>1</v>
          </cell>
          <cell r="CA153">
            <v>25</v>
          </cell>
          <cell r="CB153">
            <v>0.90800000000000003</v>
          </cell>
          <cell r="CC153">
            <v>6.77</v>
          </cell>
          <cell r="CD153">
            <v>0</v>
          </cell>
          <cell r="CE153">
            <v>0</v>
          </cell>
          <cell r="CF153">
            <v>0</v>
          </cell>
          <cell r="CG153">
            <v>0</v>
          </cell>
          <cell r="CH153">
            <v>0</v>
          </cell>
          <cell r="CI153">
            <v>0</v>
          </cell>
          <cell r="CJ153">
            <v>0</v>
          </cell>
          <cell r="CK153">
            <v>0</v>
          </cell>
          <cell r="CL153">
            <v>0</v>
          </cell>
          <cell r="CM153">
            <v>0</v>
          </cell>
          <cell r="CN153">
            <v>0</v>
          </cell>
          <cell r="CO153">
            <v>0</v>
          </cell>
          <cell r="CP153">
            <v>0</v>
          </cell>
          <cell r="CQ153">
            <v>5</v>
          </cell>
          <cell r="CR153">
            <v>0</v>
          </cell>
          <cell r="CS153">
            <v>1</v>
          </cell>
          <cell r="CT153">
            <v>0</v>
          </cell>
          <cell r="CU153">
            <v>0</v>
          </cell>
          <cell r="CV153">
            <v>0</v>
          </cell>
          <cell r="CW153">
            <v>25</v>
          </cell>
          <cell r="CX153">
            <v>50</v>
          </cell>
          <cell r="CY153">
            <v>1</v>
          </cell>
          <cell r="CZ153">
            <v>1.5</v>
          </cell>
          <cell r="DA153">
            <v>2</v>
          </cell>
          <cell r="DB153">
            <v>1169</v>
          </cell>
          <cell r="DC153">
            <v>550</v>
          </cell>
          <cell r="DD153">
            <v>304</v>
          </cell>
          <cell r="DE153">
            <v>88</v>
          </cell>
          <cell r="DF153">
            <v>135</v>
          </cell>
          <cell r="DG153">
            <v>24</v>
          </cell>
          <cell r="DH153">
            <v>12</v>
          </cell>
          <cell r="DI153">
            <v>59</v>
          </cell>
        </row>
        <row r="154">
          <cell r="A154" t="str">
            <v>RS 298</v>
          </cell>
          <cell r="B154">
            <v>120</v>
          </cell>
          <cell r="C154" t="str">
            <v>C</v>
          </cell>
          <cell r="D154" t="str">
            <v>T</v>
          </cell>
          <cell r="E154" t="str">
            <v>Chitsime - Kayabwa</v>
          </cell>
          <cell r="F154" t="str">
            <v>S125</v>
          </cell>
          <cell r="G154">
            <v>1</v>
          </cell>
          <cell r="H154">
            <v>6.7</v>
          </cell>
          <cell r="I154" t="str">
            <v>F</v>
          </cell>
          <cell r="J154" t="str">
            <v>LILONGWE</v>
          </cell>
          <cell r="K154">
            <v>6</v>
          </cell>
          <cell r="L154">
            <v>0</v>
          </cell>
          <cell r="W154">
            <v>90</v>
          </cell>
          <cell r="X154" t="str">
            <v>ST</v>
          </cell>
          <cell r="Y154">
            <v>150</v>
          </cell>
          <cell r="Z154" t="str">
            <v>GR</v>
          </cell>
          <cell r="AA154">
            <v>100</v>
          </cell>
          <cell r="AB154" t="str">
            <v>GR</v>
          </cell>
          <cell r="AC154">
            <v>5</v>
          </cell>
          <cell r="AD154" t="str">
            <v>AM</v>
          </cell>
          <cell r="AE154">
            <v>0</v>
          </cell>
          <cell r="AF154">
            <v>0</v>
          </cell>
          <cell r="AG154">
            <v>0</v>
          </cell>
          <cell r="AH154">
            <v>0</v>
          </cell>
          <cell r="AI154">
            <v>0</v>
          </cell>
          <cell r="AJ154">
            <v>0</v>
          </cell>
          <cell r="AK154">
            <v>0</v>
          </cell>
          <cell r="AL154">
            <v>0</v>
          </cell>
          <cell r="AM154">
            <v>1</v>
          </cell>
          <cell r="AN154" t="str">
            <v>never resealed</v>
          </cell>
          <cell r="BO154" t="str">
            <v>RS 298</v>
          </cell>
          <cell r="BP154">
            <v>6.7</v>
          </cell>
          <cell r="BQ154">
            <v>6</v>
          </cell>
          <cell r="BR154" t="str">
            <v>F</v>
          </cell>
          <cell r="BS154">
            <v>0</v>
          </cell>
          <cell r="BT154">
            <v>0</v>
          </cell>
          <cell r="BU154" t="str">
            <v>ST</v>
          </cell>
          <cell r="BV154" t="str">
            <v/>
          </cell>
          <cell r="BW154">
            <v>1</v>
          </cell>
          <cell r="BX154">
            <v>10</v>
          </cell>
          <cell r="BY154" t="str">
            <v/>
          </cell>
          <cell r="BZ154">
            <v>1</v>
          </cell>
          <cell r="CA154">
            <v>5</v>
          </cell>
          <cell r="CB154">
            <v>0.90800000000000003</v>
          </cell>
          <cell r="CC154">
            <v>4.5</v>
          </cell>
          <cell r="CD154">
            <v>15</v>
          </cell>
          <cell r="CE154">
            <v>0</v>
          </cell>
          <cell r="CF154">
            <v>0</v>
          </cell>
          <cell r="CG154">
            <v>15</v>
          </cell>
          <cell r="CH154">
            <v>0</v>
          </cell>
          <cell r="CI154">
            <v>0</v>
          </cell>
          <cell r="CJ154">
            <v>0</v>
          </cell>
          <cell r="CK154">
            <v>0</v>
          </cell>
          <cell r="CL154">
            <v>0</v>
          </cell>
          <cell r="CM154">
            <v>0</v>
          </cell>
          <cell r="CN154">
            <v>0</v>
          </cell>
          <cell r="CO154">
            <v>0</v>
          </cell>
          <cell r="CP154">
            <v>0</v>
          </cell>
          <cell r="CQ154">
            <v>4.5</v>
          </cell>
          <cell r="CR154">
            <v>0</v>
          </cell>
          <cell r="CS154">
            <v>1</v>
          </cell>
          <cell r="CT154">
            <v>0</v>
          </cell>
          <cell r="CU154">
            <v>0</v>
          </cell>
          <cell r="CV154">
            <v>8</v>
          </cell>
          <cell r="CW154">
            <v>8</v>
          </cell>
          <cell r="CX154" t="str">
            <v/>
          </cell>
          <cell r="CY154">
            <v>1.2</v>
          </cell>
          <cell r="CZ154">
            <v>1.5</v>
          </cell>
          <cell r="DA154">
            <v>1.2</v>
          </cell>
          <cell r="DB154">
            <v>300</v>
          </cell>
          <cell r="DC154">
            <v>141</v>
          </cell>
          <cell r="DD154">
            <v>78</v>
          </cell>
          <cell r="DE154">
            <v>23</v>
          </cell>
          <cell r="DF154">
            <v>35</v>
          </cell>
          <cell r="DG154">
            <v>6</v>
          </cell>
          <cell r="DH154">
            <v>3</v>
          </cell>
          <cell r="DI154">
            <v>15</v>
          </cell>
        </row>
        <row r="155">
          <cell r="A155" t="str">
            <v>RS 294</v>
          </cell>
          <cell r="B155">
            <v>116</v>
          </cell>
          <cell r="C155" t="str">
            <v>C</v>
          </cell>
          <cell r="D155" t="str">
            <v>T</v>
          </cell>
          <cell r="E155" t="str">
            <v>Kayabwa - Bunda</v>
          </cell>
          <cell r="F155" t="str">
            <v>S125</v>
          </cell>
          <cell r="G155">
            <v>2</v>
          </cell>
          <cell r="H155">
            <v>9.6999999999999993</v>
          </cell>
          <cell r="I155" t="str">
            <v>F</v>
          </cell>
          <cell r="J155" t="str">
            <v>LILONGWE</v>
          </cell>
          <cell r="K155">
            <v>6</v>
          </cell>
          <cell r="L155">
            <v>0</v>
          </cell>
          <cell r="W155">
            <v>90</v>
          </cell>
          <cell r="X155" t="str">
            <v>ST</v>
          </cell>
          <cell r="Y155">
            <v>150</v>
          </cell>
          <cell r="Z155" t="str">
            <v>GR</v>
          </cell>
          <cell r="AA155">
            <v>100</v>
          </cell>
          <cell r="AB155" t="str">
            <v>GR</v>
          </cell>
          <cell r="AC155">
            <v>5</v>
          </cell>
          <cell r="AD155" t="str">
            <v>PM</v>
          </cell>
          <cell r="AE155">
            <v>0</v>
          </cell>
          <cell r="AF155">
            <v>0</v>
          </cell>
          <cell r="AG155">
            <v>0</v>
          </cell>
          <cell r="AH155">
            <v>0</v>
          </cell>
          <cell r="AI155">
            <v>0</v>
          </cell>
          <cell r="AJ155">
            <v>0</v>
          </cell>
          <cell r="AK155">
            <v>0</v>
          </cell>
          <cell r="AL155">
            <v>0</v>
          </cell>
          <cell r="AM155">
            <v>1</v>
          </cell>
          <cell r="AN155" t="str">
            <v>never resealed</v>
          </cell>
          <cell r="BO155" t="str">
            <v>RS 294</v>
          </cell>
          <cell r="BP155">
            <v>9.6999999999999993</v>
          </cell>
          <cell r="BQ155">
            <v>6</v>
          </cell>
          <cell r="BR155" t="str">
            <v>F</v>
          </cell>
          <cell r="BS155">
            <v>0</v>
          </cell>
          <cell r="BT155">
            <v>0</v>
          </cell>
          <cell r="BU155" t="str">
            <v>ST</v>
          </cell>
          <cell r="BV155" t="str">
            <v/>
          </cell>
          <cell r="BW155">
            <v>1</v>
          </cell>
          <cell r="BX155">
            <v>10</v>
          </cell>
          <cell r="BY155" t="str">
            <v/>
          </cell>
          <cell r="BZ155">
            <v>1</v>
          </cell>
          <cell r="CA155">
            <v>5</v>
          </cell>
          <cell r="CB155">
            <v>0.90800000000000003</v>
          </cell>
          <cell r="CC155">
            <v>4.5</v>
          </cell>
          <cell r="CD155">
            <v>15</v>
          </cell>
          <cell r="CE155">
            <v>0</v>
          </cell>
          <cell r="CF155">
            <v>0</v>
          </cell>
          <cell r="CG155">
            <v>15</v>
          </cell>
          <cell r="CH155">
            <v>0</v>
          </cell>
          <cell r="CI155">
            <v>0</v>
          </cell>
          <cell r="CJ155">
            <v>0</v>
          </cell>
          <cell r="CK155">
            <v>0</v>
          </cell>
          <cell r="CL155">
            <v>0</v>
          </cell>
          <cell r="CM155">
            <v>0</v>
          </cell>
          <cell r="CN155">
            <v>0</v>
          </cell>
          <cell r="CO155">
            <v>0</v>
          </cell>
          <cell r="CP155">
            <v>0</v>
          </cell>
          <cell r="CQ155">
            <v>4.5</v>
          </cell>
          <cell r="CR155">
            <v>0</v>
          </cell>
          <cell r="CS155">
            <v>1</v>
          </cell>
          <cell r="CT155">
            <v>0</v>
          </cell>
          <cell r="CU155">
            <v>0</v>
          </cell>
          <cell r="CV155">
            <v>8</v>
          </cell>
          <cell r="CW155">
            <v>8</v>
          </cell>
          <cell r="CX155" t="str">
            <v/>
          </cell>
          <cell r="CY155">
            <v>1.2</v>
          </cell>
          <cell r="CZ155">
            <v>1.5</v>
          </cell>
          <cell r="DA155">
            <v>1.2</v>
          </cell>
          <cell r="DB155">
            <v>300</v>
          </cell>
          <cell r="DC155">
            <v>141</v>
          </cell>
          <cell r="DD155">
            <v>78</v>
          </cell>
          <cell r="DE155">
            <v>23</v>
          </cell>
          <cell r="DF155">
            <v>35</v>
          </cell>
          <cell r="DG155">
            <v>6</v>
          </cell>
          <cell r="DH155">
            <v>3</v>
          </cell>
          <cell r="DI155">
            <v>15</v>
          </cell>
        </row>
        <row r="156">
          <cell r="A156" t="str">
            <v>RS 307</v>
          </cell>
          <cell r="B156">
            <v>129</v>
          </cell>
          <cell r="C156" t="str">
            <v>C</v>
          </cell>
          <cell r="D156" t="str">
            <v>T</v>
          </cell>
          <cell r="E156" t="str">
            <v>Mganja - Kabulika</v>
          </cell>
          <cell r="F156" t="str">
            <v>S127</v>
          </cell>
          <cell r="G156">
            <v>4</v>
          </cell>
          <cell r="H156">
            <v>8.5</v>
          </cell>
          <cell r="I156" t="str">
            <v>R</v>
          </cell>
          <cell r="J156" t="str">
            <v>DEDZA</v>
          </cell>
          <cell r="K156">
            <v>7</v>
          </cell>
          <cell r="L156">
            <v>0</v>
          </cell>
          <cell r="W156">
            <v>73</v>
          </cell>
          <cell r="X156" t="str">
            <v>ST</v>
          </cell>
          <cell r="Y156">
            <v>100</v>
          </cell>
          <cell r="Z156" t="str">
            <v>GR</v>
          </cell>
          <cell r="AA156">
            <v>100</v>
          </cell>
          <cell r="AB156" t="str">
            <v>GR</v>
          </cell>
          <cell r="AC156">
            <v>5</v>
          </cell>
          <cell r="AD156" t="str">
            <v>PM</v>
          </cell>
          <cell r="AE156">
            <v>0</v>
          </cell>
          <cell r="AF156">
            <v>0</v>
          </cell>
          <cell r="AG156">
            <v>0</v>
          </cell>
          <cell r="AH156">
            <v>0</v>
          </cell>
          <cell r="AI156">
            <v>0</v>
          </cell>
          <cell r="AJ156">
            <v>0</v>
          </cell>
          <cell r="AK156">
            <v>0</v>
          </cell>
          <cell r="AL156">
            <v>0</v>
          </cell>
          <cell r="AM156">
            <v>1</v>
          </cell>
          <cell r="AN156" t="str">
            <v>never resealed</v>
          </cell>
          <cell r="BO156" t="str">
            <v>RS 307</v>
          </cell>
          <cell r="BP156">
            <v>8.5</v>
          </cell>
          <cell r="BQ156">
            <v>5.5</v>
          </cell>
          <cell r="BR156" t="str">
            <v>R</v>
          </cell>
          <cell r="BS156">
            <v>0</v>
          </cell>
          <cell r="BT156">
            <v>0</v>
          </cell>
          <cell r="BU156" t="str">
            <v>ST</v>
          </cell>
          <cell r="BV156" t="str">
            <v/>
          </cell>
          <cell r="BW156">
            <v>1</v>
          </cell>
          <cell r="BX156">
            <v>10</v>
          </cell>
          <cell r="BY156" t="str">
            <v/>
          </cell>
          <cell r="BZ156">
            <v>1</v>
          </cell>
          <cell r="CA156">
            <v>5</v>
          </cell>
          <cell r="CB156">
            <v>0.90800000000000003</v>
          </cell>
          <cell r="CC156">
            <v>5</v>
          </cell>
          <cell r="CD156">
            <v>30</v>
          </cell>
          <cell r="CE156">
            <v>15</v>
          </cell>
          <cell r="CF156">
            <v>0</v>
          </cell>
          <cell r="CG156">
            <v>30</v>
          </cell>
          <cell r="CH156">
            <v>15</v>
          </cell>
          <cell r="CI156">
            <v>5</v>
          </cell>
          <cell r="CJ156">
            <v>1.8181818181818181E-2</v>
          </cell>
          <cell r="CK156">
            <v>1.8181818181818181E-2</v>
          </cell>
          <cell r="CL156">
            <v>0</v>
          </cell>
          <cell r="CM156">
            <v>7.0489510489510484E-3</v>
          </cell>
          <cell r="CN156">
            <v>7.0489510489510484E-3</v>
          </cell>
          <cell r="CO156">
            <v>0</v>
          </cell>
          <cell r="CP156">
            <v>0</v>
          </cell>
          <cell r="CQ156">
            <v>5.0070489510489509</v>
          </cell>
          <cell r="CR156">
            <v>3</v>
          </cell>
          <cell r="CS156">
            <v>1</v>
          </cell>
          <cell r="CT156">
            <v>0</v>
          </cell>
          <cell r="CU156">
            <v>0</v>
          </cell>
          <cell r="CV156">
            <v>25</v>
          </cell>
          <cell r="CW156">
            <v>25</v>
          </cell>
          <cell r="CX156" t="str">
            <v/>
          </cell>
          <cell r="CY156">
            <v>1.3</v>
          </cell>
          <cell r="CZ156">
            <v>1.2</v>
          </cell>
          <cell r="DA156">
            <v>1.3</v>
          </cell>
          <cell r="DB156">
            <v>40</v>
          </cell>
          <cell r="DC156">
            <v>19</v>
          </cell>
          <cell r="DD156">
            <v>11</v>
          </cell>
          <cell r="DE156">
            <v>3</v>
          </cell>
          <cell r="DF156">
            <v>5</v>
          </cell>
          <cell r="DG156">
            <v>1</v>
          </cell>
          <cell r="DH156">
            <v>1</v>
          </cell>
          <cell r="DI156">
            <v>2</v>
          </cell>
        </row>
        <row r="157">
          <cell r="A157" t="str">
            <v>RS 333</v>
          </cell>
          <cell r="B157">
            <v>155</v>
          </cell>
          <cell r="C157" t="str">
            <v>S</v>
          </cell>
          <cell r="D157" t="str">
            <v>T</v>
          </cell>
          <cell r="E157" t="str">
            <v>Mang'oma - Nsandu</v>
          </cell>
          <cell r="F157" t="str">
            <v>S128</v>
          </cell>
          <cell r="G157">
            <v>1</v>
          </cell>
          <cell r="H157">
            <v>11.6</v>
          </cell>
          <cell r="I157" t="str">
            <v>F</v>
          </cell>
          <cell r="J157" t="str">
            <v>MANGOCHI</v>
          </cell>
          <cell r="K157">
            <v>7</v>
          </cell>
          <cell r="L157" t="str">
            <v>Changed designation from M15 to S128</v>
          </cell>
          <cell r="W157">
            <v>74</v>
          </cell>
          <cell r="X157" t="str">
            <v>ST</v>
          </cell>
          <cell r="Y157">
            <v>100</v>
          </cell>
          <cell r="Z157" t="str">
            <v>GR</v>
          </cell>
          <cell r="AA157">
            <v>100</v>
          </cell>
          <cell r="AB157" t="str">
            <v>GR</v>
          </cell>
          <cell r="AC157">
            <v>7</v>
          </cell>
          <cell r="AD157" t="str">
            <v>PM</v>
          </cell>
          <cell r="AE157">
            <v>0</v>
          </cell>
          <cell r="AF157">
            <v>0</v>
          </cell>
          <cell r="AG157">
            <v>0</v>
          </cell>
          <cell r="AH157">
            <v>0</v>
          </cell>
          <cell r="AI157">
            <v>0</v>
          </cell>
          <cell r="AJ157">
            <v>0</v>
          </cell>
          <cell r="AK157">
            <v>0</v>
          </cell>
          <cell r="AL157">
            <v>0</v>
          </cell>
          <cell r="AM157">
            <v>1</v>
          </cell>
          <cell r="AN157" t="str">
            <v>never resealed</v>
          </cell>
          <cell r="BO157" t="str">
            <v>RS 333</v>
          </cell>
          <cell r="BP157">
            <v>11.6</v>
          </cell>
          <cell r="BQ157">
            <v>6.7</v>
          </cell>
          <cell r="BR157" t="str">
            <v>F</v>
          </cell>
          <cell r="BS157">
            <v>0</v>
          </cell>
          <cell r="BT157">
            <v>0</v>
          </cell>
          <cell r="BU157" t="str">
            <v>ST</v>
          </cell>
          <cell r="BV157" t="str">
            <v/>
          </cell>
          <cell r="BW157">
            <v>1</v>
          </cell>
          <cell r="BX157">
            <v>10</v>
          </cell>
          <cell r="BY157" t="str">
            <v/>
          </cell>
          <cell r="BZ157">
            <v>1</v>
          </cell>
          <cell r="CA157">
            <v>7</v>
          </cell>
          <cell r="CB157">
            <v>0.90800000000000003</v>
          </cell>
          <cell r="CC157">
            <v>6.38</v>
          </cell>
          <cell r="CD157">
            <v>95</v>
          </cell>
          <cell r="CE157">
            <v>75</v>
          </cell>
          <cell r="CF157">
            <v>60</v>
          </cell>
          <cell r="CG157">
            <v>35</v>
          </cell>
          <cell r="CH157">
            <v>15</v>
          </cell>
          <cell r="CI157">
            <v>25</v>
          </cell>
          <cell r="CJ157">
            <v>7.4626865671641798E-2</v>
          </cell>
          <cell r="CK157">
            <v>10</v>
          </cell>
          <cell r="CL157">
            <v>60</v>
          </cell>
          <cell r="CM157">
            <v>0.52510907003444307</v>
          </cell>
          <cell r="CN157">
            <v>0.52510907003444307</v>
          </cell>
          <cell r="CO157">
            <v>0</v>
          </cell>
          <cell r="CP157">
            <v>0</v>
          </cell>
          <cell r="CQ157">
            <v>6.9051090700344426</v>
          </cell>
          <cell r="CR157">
            <v>80</v>
          </cell>
          <cell r="CS157">
            <v>1.6</v>
          </cell>
          <cell r="CT157">
            <v>3.0000000000000004</v>
          </cell>
          <cell r="CU157">
            <v>1.2000000000000002</v>
          </cell>
          <cell r="CV157">
            <v>24</v>
          </cell>
          <cell r="CW157">
            <v>24</v>
          </cell>
          <cell r="CX157" t="str">
            <v/>
          </cell>
          <cell r="CY157">
            <v>3</v>
          </cell>
          <cell r="CZ157">
            <v>3</v>
          </cell>
          <cell r="DA157">
            <v>1</v>
          </cell>
          <cell r="DB157">
            <v>1000</v>
          </cell>
          <cell r="DC157">
            <v>470</v>
          </cell>
          <cell r="DD157">
            <v>260</v>
          </cell>
          <cell r="DE157">
            <v>75</v>
          </cell>
          <cell r="DF157">
            <v>115</v>
          </cell>
          <cell r="DG157">
            <v>20</v>
          </cell>
          <cell r="DH157">
            <v>10</v>
          </cell>
          <cell r="DI157">
            <v>50</v>
          </cell>
        </row>
        <row r="158">
          <cell r="A158" t="str">
            <v>RS 354</v>
          </cell>
          <cell r="B158">
            <v>176</v>
          </cell>
          <cell r="C158" t="str">
            <v>S</v>
          </cell>
          <cell r="D158" t="str">
            <v>T</v>
          </cell>
          <cell r="E158" t="str">
            <v>Naminga - Malipa</v>
          </cell>
          <cell r="F158" t="str">
            <v>S131</v>
          </cell>
          <cell r="G158">
            <v>9</v>
          </cell>
          <cell r="H158">
            <v>5.2</v>
          </cell>
          <cell r="I158" t="str">
            <v>R</v>
          </cell>
          <cell r="J158" t="str">
            <v>MACHINGA</v>
          </cell>
          <cell r="K158">
            <v>8</v>
          </cell>
          <cell r="L158">
            <v>0</v>
          </cell>
          <cell r="W158">
            <v>83</v>
          </cell>
          <cell r="X158" t="str">
            <v>DS</v>
          </cell>
          <cell r="Y158">
            <v>100</v>
          </cell>
          <cell r="Z158" t="str">
            <v>GR</v>
          </cell>
          <cell r="AA158">
            <v>100</v>
          </cell>
          <cell r="AB158" t="str">
            <v>GR</v>
          </cell>
          <cell r="AC158">
            <v>5</v>
          </cell>
          <cell r="AD158">
            <v>0</v>
          </cell>
          <cell r="AE158">
            <v>0</v>
          </cell>
          <cell r="AF158">
            <v>0</v>
          </cell>
          <cell r="AG158">
            <v>0</v>
          </cell>
          <cell r="AH158">
            <v>0</v>
          </cell>
          <cell r="AI158">
            <v>0</v>
          </cell>
          <cell r="AJ158">
            <v>0</v>
          </cell>
          <cell r="AK158">
            <v>0</v>
          </cell>
          <cell r="AL158">
            <v>0</v>
          </cell>
          <cell r="AM158">
            <v>1</v>
          </cell>
          <cell r="AN158" t="str">
            <v>never resealed</v>
          </cell>
          <cell r="BO158" t="str">
            <v>RS 354</v>
          </cell>
          <cell r="BP158">
            <v>5.2</v>
          </cell>
          <cell r="BQ158">
            <v>6.7</v>
          </cell>
          <cell r="BR158" t="str">
            <v>R</v>
          </cell>
          <cell r="BS158">
            <v>0</v>
          </cell>
          <cell r="BT158">
            <v>0</v>
          </cell>
          <cell r="BU158" t="str">
            <v>DS</v>
          </cell>
          <cell r="BV158" t="str">
            <v/>
          </cell>
          <cell r="BW158">
            <v>1</v>
          </cell>
          <cell r="BX158">
            <v>15</v>
          </cell>
          <cell r="BY158" t="str">
            <v/>
          </cell>
          <cell r="BZ158">
            <v>1</v>
          </cell>
          <cell r="CA158">
            <v>5</v>
          </cell>
          <cell r="CB158">
            <v>1.077</v>
          </cell>
          <cell r="CC158">
            <v>3</v>
          </cell>
          <cell r="CD158">
            <v>10</v>
          </cell>
          <cell r="CE158">
            <v>5</v>
          </cell>
          <cell r="CF158">
            <v>0</v>
          </cell>
          <cell r="CG158">
            <v>10</v>
          </cell>
          <cell r="CH158">
            <v>5</v>
          </cell>
          <cell r="CI158">
            <v>2</v>
          </cell>
          <cell r="CJ158">
            <v>5.9701492537313433E-3</v>
          </cell>
          <cell r="CK158">
            <v>5.9701492537313433E-3</v>
          </cell>
          <cell r="CL158">
            <v>0</v>
          </cell>
          <cell r="CM158">
            <v>2.3145809414466131E-3</v>
          </cell>
          <cell r="CN158">
            <v>2.3145809414466131E-3</v>
          </cell>
          <cell r="CO158">
            <v>0</v>
          </cell>
          <cell r="CP158">
            <v>0</v>
          </cell>
          <cell r="CQ158">
            <v>3.0023145809414467</v>
          </cell>
          <cell r="CR158">
            <v>0</v>
          </cell>
          <cell r="CS158">
            <v>1</v>
          </cell>
          <cell r="CT158">
            <v>0</v>
          </cell>
          <cell r="CU158">
            <v>0</v>
          </cell>
          <cell r="CV158">
            <v>15</v>
          </cell>
          <cell r="CW158">
            <v>15</v>
          </cell>
          <cell r="CX158" t="str">
            <v/>
          </cell>
          <cell r="CY158">
            <v>1.5</v>
          </cell>
          <cell r="CZ158">
            <v>1.5</v>
          </cell>
          <cell r="DA158">
            <v>1.5</v>
          </cell>
          <cell r="DB158">
            <v>150</v>
          </cell>
          <cell r="DC158">
            <v>71</v>
          </cell>
          <cell r="DD158">
            <v>39</v>
          </cell>
          <cell r="DE158">
            <v>12</v>
          </cell>
          <cell r="DF158">
            <v>18</v>
          </cell>
          <cell r="DG158">
            <v>3</v>
          </cell>
          <cell r="DH158">
            <v>2</v>
          </cell>
          <cell r="DI158">
            <v>8</v>
          </cell>
        </row>
        <row r="159">
          <cell r="A159" t="str">
            <v>RS 348</v>
          </cell>
          <cell r="B159">
            <v>170</v>
          </cell>
          <cell r="C159" t="str">
            <v>S</v>
          </cell>
          <cell r="D159" t="str">
            <v>T</v>
          </cell>
          <cell r="E159" t="str">
            <v>Malipa - Liwonde (junction M3)</v>
          </cell>
          <cell r="F159" t="str">
            <v>S131</v>
          </cell>
          <cell r="G159">
            <v>10</v>
          </cell>
          <cell r="H159">
            <v>19.100000000000001</v>
          </cell>
          <cell r="I159" t="str">
            <v>R</v>
          </cell>
          <cell r="J159" t="str">
            <v>MACHINGA</v>
          </cell>
          <cell r="K159">
            <v>8</v>
          </cell>
          <cell r="L159">
            <v>0</v>
          </cell>
          <cell r="W159">
            <v>83</v>
          </cell>
          <cell r="X159" t="str">
            <v>DS</v>
          </cell>
          <cell r="Y159">
            <v>100</v>
          </cell>
          <cell r="Z159" t="str">
            <v>GR</v>
          </cell>
          <cell r="AA159">
            <v>100</v>
          </cell>
          <cell r="AB159" t="str">
            <v>GR</v>
          </cell>
          <cell r="AC159">
            <v>6</v>
          </cell>
          <cell r="AD159">
            <v>0</v>
          </cell>
          <cell r="AE159">
            <v>0</v>
          </cell>
          <cell r="AF159">
            <v>0</v>
          </cell>
          <cell r="AG159">
            <v>0</v>
          </cell>
          <cell r="AH159">
            <v>0</v>
          </cell>
          <cell r="AI159">
            <v>0</v>
          </cell>
          <cell r="AJ159">
            <v>0</v>
          </cell>
          <cell r="AK159">
            <v>0</v>
          </cell>
          <cell r="AL159">
            <v>0</v>
          </cell>
          <cell r="AM159">
            <v>1</v>
          </cell>
          <cell r="AN159" t="str">
            <v>never resealed</v>
          </cell>
          <cell r="BO159" t="str">
            <v>RS 348</v>
          </cell>
          <cell r="BP159">
            <v>19.100000000000001</v>
          </cell>
          <cell r="BQ159">
            <v>6.7</v>
          </cell>
          <cell r="BR159" t="str">
            <v>R</v>
          </cell>
          <cell r="BS159">
            <v>0</v>
          </cell>
          <cell r="BT159">
            <v>0</v>
          </cell>
          <cell r="BU159" t="str">
            <v>DS</v>
          </cell>
          <cell r="BV159" t="str">
            <v/>
          </cell>
          <cell r="BW159">
            <v>1</v>
          </cell>
          <cell r="BX159">
            <v>15</v>
          </cell>
          <cell r="BY159" t="str">
            <v/>
          </cell>
          <cell r="BZ159">
            <v>1</v>
          </cell>
          <cell r="CA159">
            <v>6</v>
          </cell>
          <cell r="CB159">
            <v>1.077</v>
          </cell>
          <cell r="CC159">
            <v>3</v>
          </cell>
          <cell r="CD159">
            <v>10</v>
          </cell>
          <cell r="CE159">
            <v>5</v>
          </cell>
          <cell r="CF159">
            <v>0</v>
          </cell>
          <cell r="CG159">
            <v>10</v>
          </cell>
          <cell r="CH159">
            <v>5</v>
          </cell>
          <cell r="CI159">
            <v>2</v>
          </cell>
          <cell r="CJ159">
            <v>5.9701492537313433E-3</v>
          </cell>
          <cell r="CK159">
            <v>5.9701492537313433E-3</v>
          </cell>
          <cell r="CL159">
            <v>0</v>
          </cell>
          <cell r="CM159">
            <v>2.3145809414466131E-3</v>
          </cell>
          <cell r="CN159">
            <v>2.3145809414466131E-3</v>
          </cell>
          <cell r="CO159">
            <v>0</v>
          </cell>
          <cell r="CP159">
            <v>0</v>
          </cell>
          <cell r="CQ159">
            <v>3.0023145809414467</v>
          </cell>
          <cell r="CR159">
            <v>0</v>
          </cell>
          <cell r="CS159">
            <v>1</v>
          </cell>
          <cell r="CT159">
            <v>0</v>
          </cell>
          <cell r="CU159">
            <v>0</v>
          </cell>
          <cell r="CV159">
            <v>15</v>
          </cell>
          <cell r="CW159">
            <v>15</v>
          </cell>
          <cell r="CX159" t="str">
            <v/>
          </cell>
          <cell r="CY159">
            <v>1.5</v>
          </cell>
          <cell r="CZ159">
            <v>1.5</v>
          </cell>
          <cell r="DA159">
            <v>1.5</v>
          </cell>
          <cell r="DB159">
            <v>150</v>
          </cell>
          <cell r="DC159">
            <v>71</v>
          </cell>
          <cell r="DD159">
            <v>39</v>
          </cell>
          <cell r="DE159">
            <v>12</v>
          </cell>
          <cell r="DF159">
            <v>18</v>
          </cell>
          <cell r="DG159">
            <v>3</v>
          </cell>
          <cell r="DH159">
            <v>2</v>
          </cell>
          <cell r="DI159">
            <v>8</v>
          </cell>
        </row>
        <row r="160">
          <cell r="A160" t="str">
            <v>RS 382</v>
          </cell>
          <cell r="B160">
            <v>204</v>
          </cell>
          <cell r="C160" t="str">
            <v>S</v>
          </cell>
          <cell r="D160" t="str">
            <v>T</v>
          </cell>
          <cell r="E160" t="str">
            <v>Chileka Airport - Chirimba (junction M1)</v>
          </cell>
          <cell r="F160" t="str">
            <v>S137</v>
          </cell>
          <cell r="G160">
            <v>6</v>
          </cell>
          <cell r="H160">
            <v>8.3000000000000007</v>
          </cell>
          <cell r="I160" t="str">
            <v>H</v>
          </cell>
          <cell r="J160" t="str">
            <v>BLANTYRE</v>
          </cell>
          <cell r="K160">
            <v>9</v>
          </cell>
          <cell r="L160">
            <v>0</v>
          </cell>
          <cell r="W160">
            <v>65</v>
          </cell>
          <cell r="X160" t="str">
            <v>DS</v>
          </cell>
          <cell r="Y160">
            <v>100</v>
          </cell>
          <cell r="Z160" t="str">
            <v>GR</v>
          </cell>
          <cell r="AA160">
            <v>100</v>
          </cell>
          <cell r="AB160" t="str">
            <v>GR</v>
          </cell>
          <cell r="AC160">
            <v>6</v>
          </cell>
          <cell r="AD160">
            <v>0</v>
          </cell>
          <cell r="AE160">
            <v>0</v>
          </cell>
          <cell r="AF160">
            <v>0</v>
          </cell>
          <cell r="AG160">
            <v>0</v>
          </cell>
          <cell r="AH160">
            <v>0</v>
          </cell>
          <cell r="AI160">
            <v>0</v>
          </cell>
          <cell r="AJ160">
            <v>0</v>
          </cell>
          <cell r="AK160">
            <v>0</v>
          </cell>
          <cell r="AL160">
            <v>0</v>
          </cell>
          <cell r="AM160">
            <v>1</v>
          </cell>
          <cell r="AN160" t="str">
            <v>never resealed</v>
          </cell>
          <cell r="BO160" t="str">
            <v>RS 382</v>
          </cell>
          <cell r="BP160">
            <v>8.3000000000000007</v>
          </cell>
          <cell r="BQ160">
            <v>6.5</v>
          </cell>
          <cell r="BR160" t="str">
            <v>H</v>
          </cell>
          <cell r="BS160">
            <v>0</v>
          </cell>
          <cell r="BT160">
            <v>0</v>
          </cell>
          <cell r="BU160" t="str">
            <v>DS</v>
          </cell>
          <cell r="BV160" t="str">
            <v/>
          </cell>
          <cell r="BW160">
            <v>1</v>
          </cell>
          <cell r="BX160">
            <v>15</v>
          </cell>
          <cell r="BY160" t="str">
            <v/>
          </cell>
          <cell r="BZ160">
            <v>1</v>
          </cell>
          <cell r="CA160">
            <v>6</v>
          </cell>
          <cell r="CB160">
            <v>1.077</v>
          </cell>
          <cell r="CC160">
            <v>7</v>
          </cell>
          <cell r="CD160">
            <v>90</v>
          </cell>
          <cell r="CE160">
            <v>75</v>
          </cell>
          <cell r="CF160">
            <v>60</v>
          </cell>
          <cell r="CG160">
            <v>30</v>
          </cell>
          <cell r="CH160">
            <v>15</v>
          </cell>
          <cell r="CI160">
            <v>47</v>
          </cell>
          <cell r="CJ160">
            <v>0.14461538461538462</v>
          </cell>
          <cell r="CK160">
            <v>10</v>
          </cell>
          <cell r="CL160">
            <v>60</v>
          </cell>
          <cell r="CM160">
            <v>0.55154319526627205</v>
          </cell>
          <cell r="CN160">
            <v>0.55154319526627205</v>
          </cell>
          <cell r="CO160">
            <v>0</v>
          </cell>
          <cell r="CP160">
            <v>0</v>
          </cell>
          <cell r="CQ160">
            <v>7.5515431952662722</v>
          </cell>
          <cell r="CR160">
            <v>0</v>
          </cell>
          <cell r="CS160">
            <v>1</v>
          </cell>
          <cell r="CT160">
            <v>0</v>
          </cell>
          <cell r="CU160">
            <v>0</v>
          </cell>
          <cell r="CV160">
            <v>33</v>
          </cell>
          <cell r="CW160">
            <v>33</v>
          </cell>
          <cell r="CX160" t="str">
            <v/>
          </cell>
          <cell r="CY160">
            <v>2.5</v>
          </cell>
          <cell r="CZ160">
            <v>2</v>
          </cell>
          <cell r="DA160">
            <v>2.5</v>
          </cell>
          <cell r="DB160">
            <v>860</v>
          </cell>
          <cell r="DC160">
            <v>405</v>
          </cell>
          <cell r="DD160">
            <v>224</v>
          </cell>
          <cell r="DE160">
            <v>65</v>
          </cell>
          <cell r="DF160">
            <v>99</v>
          </cell>
          <cell r="DG160">
            <v>18</v>
          </cell>
          <cell r="DH160">
            <v>9</v>
          </cell>
          <cell r="DI160">
            <v>43</v>
          </cell>
        </row>
        <row r="161">
          <cell r="A161" t="str">
            <v>RS 391</v>
          </cell>
          <cell r="B161">
            <v>213</v>
          </cell>
          <cell r="C161" t="str">
            <v>S</v>
          </cell>
          <cell r="D161" t="str">
            <v>T</v>
          </cell>
          <cell r="E161" t="str">
            <v>Kuntiya - junction M3</v>
          </cell>
          <cell r="F161" t="str">
            <v>S139</v>
          </cell>
          <cell r="G161">
            <v>6</v>
          </cell>
          <cell r="H161">
            <v>2.1</v>
          </cell>
          <cell r="I161" t="str">
            <v>H</v>
          </cell>
          <cell r="J161" t="str">
            <v>ZOMBA CITY</v>
          </cell>
          <cell r="K161">
            <v>9</v>
          </cell>
          <cell r="L161" t="str">
            <v>Changed designation from S142 to S139</v>
          </cell>
          <cell r="W161">
            <v>67</v>
          </cell>
          <cell r="X161" t="str">
            <v>ST</v>
          </cell>
          <cell r="Y161">
            <v>100</v>
          </cell>
          <cell r="Z161" t="str">
            <v>GR</v>
          </cell>
          <cell r="AA161">
            <v>100</v>
          </cell>
          <cell r="AB161" t="str">
            <v>GR</v>
          </cell>
          <cell r="AC161">
            <v>5</v>
          </cell>
          <cell r="AD161">
            <v>0</v>
          </cell>
          <cell r="AE161">
            <v>0</v>
          </cell>
          <cell r="AF161">
            <v>0</v>
          </cell>
          <cell r="AG161">
            <v>0</v>
          </cell>
          <cell r="AH161">
            <v>0</v>
          </cell>
          <cell r="AI161">
            <v>0</v>
          </cell>
          <cell r="AJ161">
            <v>0</v>
          </cell>
          <cell r="AK161">
            <v>0</v>
          </cell>
          <cell r="AL161">
            <v>0</v>
          </cell>
          <cell r="AM161">
            <v>1</v>
          </cell>
          <cell r="AN161" t="str">
            <v>never resealed</v>
          </cell>
          <cell r="BO161" t="str">
            <v>RS 391</v>
          </cell>
          <cell r="BP161">
            <v>2.1</v>
          </cell>
          <cell r="BQ161">
            <v>5.5</v>
          </cell>
          <cell r="BR161" t="str">
            <v>H</v>
          </cell>
          <cell r="BS161">
            <v>0</v>
          </cell>
          <cell r="BT161">
            <v>0</v>
          </cell>
          <cell r="BU161" t="str">
            <v>ST</v>
          </cell>
          <cell r="BV161" t="str">
            <v/>
          </cell>
          <cell r="BW161">
            <v>1</v>
          </cell>
          <cell r="BX161">
            <v>10</v>
          </cell>
          <cell r="BY161" t="str">
            <v/>
          </cell>
          <cell r="BZ161">
            <v>1</v>
          </cell>
          <cell r="CA161">
            <v>5</v>
          </cell>
          <cell r="CB161">
            <v>0.90800000000000003</v>
          </cell>
          <cell r="CC161">
            <v>5</v>
          </cell>
          <cell r="CD161">
            <v>85</v>
          </cell>
          <cell r="CE161">
            <v>55</v>
          </cell>
          <cell r="CF161">
            <v>40</v>
          </cell>
          <cell r="CG161">
            <v>45</v>
          </cell>
          <cell r="CH161">
            <v>15</v>
          </cell>
          <cell r="CI161">
            <v>15</v>
          </cell>
          <cell r="CJ161">
            <v>5.454545454545455E-2</v>
          </cell>
          <cell r="CK161">
            <v>10</v>
          </cell>
          <cell r="CL161">
            <v>40</v>
          </cell>
          <cell r="CM161">
            <v>0.38521678321678315</v>
          </cell>
          <cell r="CN161">
            <v>0.38521678321678315</v>
          </cell>
          <cell r="CO161">
            <v>0</v>
          </cell>
          <cell r="CP161">
            <v>0</v>
          </cell>
          <cell r="CQ161">
            <v>5.3852167832167828</v>
          </cell>
          <cell r="CR161">
            <v>0</v>
          </cell>
          <cell r="CS161">
            <v>1</v>
          </cell>
          <cell r="CT161">
            <v>0</v>
          </cell>
          <cell r="CU161">
            <v>0</v>
          </cell>
          <cell r="CV161">
            <v>31</v>
          </cell>
          <cell r="CW161">
            <v>31</v>
          </cell>
          <cell r="CX161" t="str">
            <v/>
          </cell>
          <cell r="CY161">
            <v>2</v>
          </cell>
          <cell r="CZ161">
            <v>1.5</v>
          </cell>
          <cell r="DA161">
            <v>2</v>
          </cell>
          <cell r="DB161">
            <v>65</v>
          </cell>
          <cell r="DC161">
            <v>31</v>
          </cell>
          <cell r="DD161">
            <v>17</v>
          </cell>
          <cell r="DE161">
            <v>5</v>
          </cell>
          <cell r="DF161">
            <v>8</v>
          </cell>
          <cell r="DG161">
            <v>2</v>
          </cell>
          <cell r="DH161">
            <v>1</v>
          </cell>
          <cell r="DI161">
            <v>4</v>
          </cell>
        </row>
        <row r="162">
          <cell r="A162" t="str">
            <v>RS 393</v>
          </cell>
          <cell r="B162">
            <v>215</v>
          </cell>
          <cell r="C162" t="str">
            <v>S</v>
          </cell>
          <cell r="D162" t="str">
            <v>T</v>
          </cell>
          <cell r="E162" t="str">
            <v>M3 junction - Ndege (Air Wing)</v>
          </cell>
          <cell r="F162" t="str">
            <v>S143</v>
          </cell>
          <cell r="G162">
            <v>1</v>
          </cell>
          <cell r="H162">
            <v>3.9</v>
          </cell>
          <cell r="I162" t="str">
            <v>F</v>
          </cell>
          <cell r="J162" t="str">
            <v>ZOMBA</v>
          </cell>
          <cell r="K162">
            <v>9</v>
          </cell>
          <cell r="L162">
            <v>0</v>
          </cell>
          <cell r="W162">
            <v>83</v>
          </cell>
          <cell r="X162" t="str">
            <v>ST</v>
          </cell>
          <cell r="Y162">
            <v>100</v>
          </cell>
          <cell r="Z162" t="str">
            <v>GR</v>
          </cell>
          <cell r="AA162">
            <v>100</v>
          </cell>
          <cell r="AB162" t="str">
            <v>GR</v>
          </cell>
          <cell r="AC162">
            <v>10</v>
          </cell>
          <cell r="AD162">
            <v>0</v>
          </cell>
          <cell r="AE162">
            <v>0</v>
          </cell>
          <cell r="AF162">
            <v>0</v>
          </cell>
          <cell r="AG162">
            <v>0</v>
          </cell>
          <cell r="AH162">
            <v>0</v>
          </cell>
          <cell r="AI162">
            <v>0</v>
          </cell>
          <cell r="AJ162">
            <v>0</v>
          </cell>
          <cell r="AK162">
            <v>0</v>
          </cell>
          <cell r="AL162">
            <v>0</v>
          </cell>
          <cell r="AM162">
            <v>1</v>
          </cell>
          <cell r="AN162" t="str">
            <v>never resealed</v>
          </cell>
          <cell r="BO162" t="str">
            <v>RS 393</v>
          </cell>
          <cell r="BP162">
            <v>3.9</v>
          </cell>
          <cell r="BQ162">
            <v>6</v>
          </cell>
          <cell r="BR162" t="str">
            <v>F</v>
          </cell>
          <cell r="BS162">
            <v>0</v>
          </cell>
          <cell r="BT162">
            <v>0</v>
          </cell>
          <cell r="BU162" t="str">
            <v>ST</v>
          </cell>
          <cell r="BV162" t="str">
            <v/>
          </cell>
          <cell r="BW162">
            <v>1</v>
          </cell>
          <cell r="BX162">
            <v>10</v>
          </cell>
          <cell r="BY162" t="str">
            <v/>
          </cell>
          <cell r="BZ162">
            <v>1</v>
          </cell>
          <cell r="CA162">
            <v>10</v>
          </cell>
          <cell r="CB162">
            <v>0.90800000000000003</v>
          </cell>
          <cell r="CC162">
            <v>8.35</v>
          </cell>
          <cell r="CD162">
            <v>50</v>
          </cell>
          <cell r="CE162">
            <v>20</v>
          </cell>
          <cell r="CF162">
            <v>5</v>
          </cell>
          <cell r="CG162">
            <v>45</v>
          </cell>
          <cell r="CH162">
            <v>15</v>
          </cell>
          <cell r="CI162">
            <v>12</v>
          </cell>
          <cell r="CJ162">
            <v>4.0000000000000008E-2</v>
          </cell>
          <cell r="CK162">
            <v>5.04</v>
          </cell>
          <cell r="CL162">
            <v>5</v>
          </cell>
          <cell r="CM162">
            <v>9.8584615384615396E-2</v>
          </cell>
          <cell r="CN162">
            <v>9.8584615384615396E-2</v>
          </cell>
          <cell r="CO162">
            <v>0</v>
          </cell>
          <cell r="CP162">
            <v>0</v>
          </cell>
          <cell r="CQ162">
            <v>8.4485846153846147</v>
          </cell>
          <cell r="CR162">
            <v>0</v>
          </cell>
          <cell r="CS162">
            <v>1</v>
          </cell>
          <cell r="CT162">
            <v>0</v>
          </cell>
          <cell r="CU162">
            <v>0</v>
          </cell>
          <cell r="CV162">
            <v>15</v>
          </cell>
          <cell r="CW162">
            <v>15</v>
          </cell>
          <cell r="CX162" t="str">
            <v/>
          </cell>
          <cell r="CY162">
            <v>1.5</v>
          </cell>
          <cell r="CZ162">
            <v>1.5</v>
          </cell>
          <cell r="DA162">
            <v>2</v>
          </cell>
          <cell r="DB162">
            <v>80</v>
          </cell>
          <cell r="DC162">
            <v>38</v>
          </cell>
          <cell r="DD162">
            <v>21</v>
          </cell>
          <cell r="DE162">
            <v>6</v>
          </cell>
          <cell r="DF162">
            <v>10</v>
          </cell>
          <cell r="DG162">
            <v>2</v>
          </cell>
          <cell r="DH162">
            <v>1</v>
          </cell>
          <cell r="DI162">
            <v>4</v>
          </cell>
        </row>
        <row r="163">
          <cell r="A163" t="str">
            <v>RS 406</v>
          </cell>
          <cell r="B163">
            <v>228</v>
          </cell>
          <cell r="C163" t="str">
            <v>S</v>
          </cell>
          <cell r="D163" t="str">
            <v>T</v>
          </cell>
          <cell r="E163" t="str">
            <v>Chiradzulu - Walala</v>
          </cell>
          <cell r="F163" t="str">
            <v>S146</v>
          </cell>
          <cell r="G163">
            <v>3</v>
          </cell>
          <cell r="H163">
            <v>11.7</v>
          </cell>
          <cell r="I163" t="str">
            <v>R</v>
          </cell>
          <cell r="J163" t="str">
            <v>CHIRADZULU</v>
          </cell>
          <cell r="K163">
            <v>9</v>
          </cell>
          <cell r="L163">
            <v>0</v>
          </cell>
          <cell r="W163">
            <v>80</v>
          </cell>
          <cell r="X163" t="str">
            <v>ST</v>
          </cell>
          <cell r="Y163">
            <v>150</v>
          </cell>
          <cell r="Z163" t="str">
            <v>GR</v>
          </cell>
          <cell r="AA163">
            <v>100</v>
          </cell>
          <cell r="AB163" t="str">
            <v>GR</v>
          </cell>
          <cell r="AC163">
            <v>5</v>
          </cell>
          <cell r="AD163" t="str">
            <v>PM</v>
          </cell>
          <cell r="AE163">
            <v>0</v>
          </cell>
          <cell r="AF163">
            <v>0</v>
          </cell>
          <cell r="AG163">
            <v>0</v>
          </cell>
          <cell r="AH163">
            <v>0</v>
          </cell>
          <cell r="AI163">
            <v>0</v>
          </cell>
          <cell r="AJ163">
            <v>0</v>
          </cell>
          <cell r="AK163">
            <v>0</v>
          </cell>
          <cell r="AL163">
            <v>0</v>
          </cell>
          <cell r="AM163">
            <v>1</v>
          </cell>
          <cell r="AN163" t="str">
            <v>never resealed</v>
          </cell>
          <cell r="BO163" t="str">
            <v>RS 406</v>
          </cell>
          <cell r="BP163">
            <v>11.7</v>
          </cell>
          <cell r="BQ163">
            <v>6.7</v>
          </cell>
          <cell r="BR163" t="str">
            <v>R</v>
          </cell>
          <cell r="BS163">
            <v>0</v>
          </cell>
          <cell r="BT163">
            <v>0</v>
          </cell>
          <cell r="BU163" t="str">
            <v>ST</v>
          </cell>
          <cell r="BV163" t="str">
            <v/>
          </cell>
          <cell r="BW163">
            <v>1</v>
          </cell>
          <cell r="BX163">
            <v>10</v>
          </cell>
          <cell r="BY163" t="str">
            <v/>
          </cell>
          <cell r="BZ163">
            <v>1</v>
          </cell>
          <cell r="CA163">
            <v>5</v>
          </cell>
          <cell r="CB163">
            <v>0.90800000000000003</v>
          </cell>
          <cell r="CC163">
            <v>6.28</v>
          </cell>
          <cell r="CD163">
            <v>90</v>
          </cell>
          <cell r="CE163">
            <v>65</v>
          </cell>
          <cell r="CF163">
            <v>50</v>
          </cell>
          <cell r="CG163">
            <v>40</v>
          </cell>
          <cell r="CH163">
            <v>15</v>
          </cell>
          <cell r="CI163">
            <v>10</v>
          </cell>
          <cell r="CJ163">
            <v>2.9850746268656716E-2</v>
          </cell>
          <cell r="CK163">
            <v>10</v>
          </cell>
          <cell r="CL163">
            <v>50</v>
          </cell>
          <cell r="CM163">
            <v>0.44204362801377722</v>
          </cell>
          <cell r="CN163">
            <v>0.44204362801377722</v>
          </cell>
          <cell r="CO163">
            <v>0</v>
          </cell>
          <cell r="CP163">
            <v>0</v>
          </cell>
          <cell r="CQ163">
            <v>6.7220436280137772</v>
          </cell>
          <cell r="CR163">
            <v>0</v>
          </cell>
          <cell r="CS163">
            <v>1</v>
          </cell>
          <cell r="CT163">
            <v>0</v>
          </cell>
          <cell r="CU163">
            <v>0</v>
          </cell>
          <cell r="CV163">
            <v>18</v>
          </cell>
          <cell r="CW163">
            <v>18</v>
          </cell>
          <cell r="CX163" t="str">
            <v/>
          </cell>
          <cell r="CY163">
            <v>2</v>
          </cell>
          <cell r="CZ163">
            <v>2</v>
          </cell>
          <cell r="DA163">
            <v>1.5</v>
          </cell>
          <cell r="DB163">
            <v>190</v>
          </cell>
          <cell r="DC163">
            <v>90</v>
          </cell>
          <cell r="DD163">
            <v>50</v>
          </cell>
          <cell r="DE163">
            <v>15</v>
          </cell>
          <cell r="DF163">
            <v>22</v>
          </cell>
          <cell r="DG163">
            <v>4</v>
          </cell>
          <cell r="DH163">
            <v>2</v>
          </cell>
          <cell r="DI163">
            <v>10</v>
          </cell>
        </row>
        <row r="164">
          <cell r="A164" t="str">
            <v>RS 407</v>
          </cell>
          <cell r="B164">
            <v>229</v>
          </cell>
          <cell r="C164" t="str">
            <v>S</v>
          </cell>
          <cell r="D164" t="str">
            <v>T</v>
          </cell>
          <cell r="E164" t="str">
            <v>Walala - Limbe (junction M3)</v>
          </cell>
          <cell r="F164" t="str">
            <v>S146</v>
          </cell>
          <cell r="G164">
            <v>4</v>
          </cell>
          <cell r="H164">
            <v>2.5</v>
          </cell>
          <cell r="I164" t="str">
            <v>R</v>
          </cell>
          <cell r="J164" t="str">
            <v>BLANTYRE</v>
          </cell>
          <cell r="K164">
            <v>9</v>
          </cell>
          <cell r="L164">
            <v>0</v>
          </cell>
          <cell r="W164">
            <v>80</v>
          </cell>
          <cell r="X164" t="str">
            <v>ST</v>
          </cell>
          <cell r="Y164">
            <v>150</v>
          </cell>
          <cell r="Z164" t="str">
            <v>GR</v>
          </cell>
          <cell r="AA164">
            <v>100</v>
          </cell>
          <cell r="AB164" t="str">
            <v>GR</v>
          </cell>
          <cell r="AC164">
            <v>5</v>
          </cell>
          <cell r="AD164" t="str">
            <v>PM</v>
          </cell>
          <cell r="AE164">
            <v>0</v>
          </cell>
          <cell r="AF164">
            <v>0</v>
          </cell>
          <cell r="AG164">
            <v>0</v>
          </cell>
          <cell r="AH164">
            <v>0</v>
          </cell>
          <cell r="AI164">
            <v>0</v>
          </cell>
          <cell r="AJ164">
            <v>0</v>
          </cell>
          <cell r="AK164">
            <v>0</v>
          </cell>
          <cell r="AL164">
            <v>0</v>
          </cell>
          <cell r="AM164">
            <v>1</v>
          </cell>
          <cell r="AN164" t="str">
            <v>never resealed</v>
          </cell>
          <cell r="BO164" t="str">
            <v>RS 407</v>
          </cell>
          <cell r="BP164">
            <v>2.5</v>
          </cell>
          <cell r="BQ164">
            <v>6.7</v>
          </cell>
          <cell r="BR164" t="str">
            <v>R</v>
          </cell>
          <cell r="BS164">
            <v>0</v>
          </cell>
          <cell r="BT164">
            <v>0</v>
          </cell>
          <cell r="BU164" t="str">
            <v>ST</v>
          </cell>
          <cell r="BV164" t="str">
            <v/>
          </cell>
          <cell r="BW164">
            <v>1</v>
          </cell>
          <cell r="BX164">
            <v>10</v>
          </cell>
          <cell r="BY164" t="str">
            <v/>
          </cell>
          <cell r="BZ164">
            <v>1</v>
          </cell>
          <cell r="CA164">
            <v>5</v>
          </cell>
          <cell r="CB164">
            <v>0.90800000000000003</v>
          </cell>
          <cell r="CC164">
            <v>6.28</v>
          </cell>
          <cell r="CD164">
            <v>85</v>
          </cell>
          <cell r="CE164">
            <v>70</v>
          </cell>
          <cell r="CF164">
            <v>55</v>
          </cell>
          <cell r="CG164">
            <v>30</v>
          </cell>
          <cell r="CH164">
            <v>15</v>
          </cell>
          <cell r="CI164">
            <v>15</v>
          </cell>
          <cell r="CJ164">
            <v>4.4776119402985072E-2</v>
          </cell>
          <cell r="CK164">
            <v>10</v>
          </cell>
          <cell r="CL164">
            <v>55</v>
          </cell>
          <cell r="CM164">
            <v>0.48075774971297353</v>
          </cell>
          <cell r="CN164">
            <v>0.48075774971297353</v>
          </cell>
          <cell r="CO164">
            <v>0</v>
          </cell>
          <cell r="CP164">
            <v>0</v>
          </cell>
          <cell r="CQ164">
            <v>6.7607577497129734</v>
          </cell>
          <cell r="CR164">
            <v>0</v>
          </cell>
          <cell r="CS164">
            <v>1</v>
          </cell>
          <cell r="CT164">
            <v>0</v>
          </cell>
          <cell r="CU164">
            <v>0</v>
          </cell>
          <cell r="CV164">
            <v>18</v>
          </cell>
          <cell r="CW164">
            <v>18</v>
          </cell>
          <cell r="CX164" t="str">
            <v/>
          </cell>
          <cell r="CY164">
            <v>2</v>
          </cell>
          <cell r="CZ164">
            <v>2</v>
          </cell>
          <cell r="DA164">
            <v>2</v>
          </cell>
          <cell r="DB164">
            <v>200</v>
          </cell>
          <cell r="DC164">
            <v>94</v>
          </cell>
          <cell r="DD164">
            <v>52</v>
          </cell>
          <cell r="DE164">
            <v>15</v>
          </cell>
          <cell r="DF164">
            <v>23</v>
          </cell>
          <cell r="DG164">
            <v>4</v>
          </cell>
          <cell r="DH164">
            <v>2</v>
          </cell>
          <cell r="DI164">
            <v>10</v>
          </cell>
        </row>
        <row r="165">
          <cell r="A165" t="str">
            <v>RS 462</v>
          </cell>
          <cell r="B165">
            <v>284</v>
          </cell>
          <cell r="C165" t="str">
            <v>N</v>
          </cell>
          <cell r="D165" t="str">
            <v>T</v>
          </cell>
          <cell r="E165" t="str">
            <v>Kalwe - Nkhata Bay</v>
          </cell>
          <cell r="F165" t="str">
            <v>T318</v>
          </cell>
          <cell r="G165">
            <v>1</v>
          </cell>
          <cell r="H165">
            <v>5.2</v>
          </cell>
          <cell r="I165" t="str">
            <v>F</v>
          </cell>
          <cell r="J165" t="str">
            <v>NKHATA BAY</v>
          </cell>
          <cell r="K165">
            <v>3</v>
          </cell>
          <cell r="L165" t="str">
            <v>Changed from feeder to trunk as bitumen road</v>
          </cell>
          <cell r="W165">
            <v>75</v>
          </cell>
          <cell r="X165" t="str">
            <v>ST</v>
          </cell>
          <cell r="Y165">
            <v>150</v>
          </cell>
          <cell r="Z165" t="str">
            <v>SG</v>
          </cell>
          <cell r="AA165">
            <v>100</v>
          </cell>
          <cell r="AB165" t="str">
            <v>GR</v>
          </cell>
          <cell r="AC165">
            <v>7</v>
          </cell>
          <cell r="AD165" t="str">
            <v>PM</v>
          </cell>
          <cell r="AE165">
            <v>0</v>
          </cell>
          <cell r="AF165">
            <v>0</v>
          </cell>
          <cell r="AG165">
            <v>0</v>
          </cell>
          <cell r="AH165">
            <v>0</v>
          </cell>
          <cell r="AI165">
            <v>0</v>
          </cell>
          <cell r="AJ165">
            <v>0</v>
          </cell>
          <cell r="AK165">
            <v>0</v>
          </cell>
          <cell r="AL165">
            <v>0</v>
          </cell>
          <cell r="AM165">
            <v>3</v>
          </cell>
          <cell r="AN165" t="str">
            <v>never resealed</v>
          </cell>
          <cell r="BO165" t="str">
            <v>RS 462</v>
          </cell>
          <cell r="BP165">
            <v>5.2</v>
          </cell>
          <cell r="BQ165">
            <v>5.5</v>
          </cell>
          <cell r="BR165" t="str">
            <v>F</v>
          </cell>
          <cell r="BS165" t="str">
            <v>C</v>
          </cell>
          <cell r="BT165">
            <v>0</v>
          </cell>
          <cell r="BU165" t="str">
            <v>ST</v>
          </cell>
          <cell r="BV165" t="str">
            <v/>
          </cell>
          <cell r="BW165">
            <v>3</v>
          </cell>
          <cell r="BX165">
            <v>10</v>
          </cell>
          <cell r="BY165" t="str">
            <v/>
          </cell>
          <cell r="BZ165">
            <v>2</v>
          </cell>
          <cell r="CA165">
            <v>7</v>
          </cell>
          <cell r="CB165">
            <v>1.36</v>
          </cell>
          <cell r="CC165">
            <v>6.560767608637696</v>
          </cell>
          <cell r="CD165">
            <v>0</v>
          </cell>
          <cell r="CE165">
            <v>0</v>
          </cell>
          <cell r="CF165">
            <v>0</v>
          </cell>
          <cell r="CG165">
            <v>0</v>
          </cell>
          <cell r="CH165">
            <v>0</v>
          </cell>
          <cell r="CI165">
            <v>27</v>
          </cell>
          <cell r="CJ165">
            <v>9.8181818181818176E-2</v>
          </cell>
          <cell r="CK165">
            <v>9.8181818181818176E-2</v>
          </cell>
          <cell r="CL165">
            <v>0</v>
          </cell>
          <cell r="CM165">
            <v>3.8064335664335661E-2</v>
          </cell>
          <cell r="CN165">
            <v>3.8064335664335661E-2</v>
          </cell>
          <cell r="CO165">
            <v>0</v>
          </cell>
          <cell r="CP165">
            <v>0</v>
          </cell>
          <cell r="CQ165">
            <v>6.5988319443020318</v>
          </cell>
          <cell r="CR165">
            <v>0</v>
          </cell>
          <cell r="CS165">
            <v>1</v>
          </cell>
          <cell r="CT165">
            <v>0</v>
          </cell>
          <cell r="CU165">
            <v>0</v>
          </cell>
          <cell r="CV165">
            <v>23</v>
          </cell>
          <cell r="CW165">
            <v>23</v>
          </cell>
          <cell r="CX165" t="str">
            <v/>
          </cell>
          <cell r="CY165">
            <v>2</v>
          </cell>
          <cell r="CZ165">
            <v>2</v>
          </cell>
          <cell r="DA165">
            <v>2</v>
          </cell>
          <cell r="DB165">
            <v>300</v>
          </cell>
          <cell r="DC165">
            <v>141</v>
          </cell>
          <cell r="DD165">
            <v>78</v>
          </cell>
          <cell r="DE165">
            <v>23</v>
          </cell>
          <cell r="DF165">
            <v>35</v>
          </cell>
          <cell r="DG165">
            <v>6</v>
          </cell>
          <cell r="DH165">
            <v>3</v>
          </cell>
          <cell r="DI165">
            <v>15</v>
          </cell>
        </row>
        <row r="166">
          <cell r="A166" t="str">
            <v>RS 235</v>
          </cell>
          <cell r="B166">
            <v>57</v>
          </cell>
          <cell r="C166" t="str">
            <v>C</v>
          </cell>
          <cell r="D166" t="str">
            <v>T</v>
          </cell>
          <cell r="E166" t="str">
            <v>Kamwendo - Matutu (junction S116)</v>
          </cell>
          <cell r="F166" t="str">
            <v>T334</v>
          </cell>
          <cell r="G166">
            <v>1</v>
          </cell>
          <cell r="H166">
            <v>16.899999999999999</v>
          </cell>
          <cell r="I166" t="str">
            <v>F</v>
          </cell>
          <cell r="J166" t="str">
            <v>MCHINJI</v>
          </cell>
          <cell r="K166">
            <v>6</v>
          </cell>
          <cell r="L166" t="str">
            <v>Changed designation from S116 to T334. Changed to trunk</v>
          </cell>
          <cell r="W166">
            <v>98</v>
          </cell>
          <cell r="X166" t="str">
            <v>DS</v>
          </cell>
          <cell r="Y166">
            <v>150</v>
          </cell>
          <cell r="Z166" t="str">
            <v>GR</v>
          </cell>
          <cell r="AA166">
            <v>150</v>
          </cell>
          <cell r="AB166" t="str">
            <v>GR</v>
          </cell>
          <cell r="AC166">
            <v>5</v>
          </cell>
          <cell r="AD166">
            <v>0</v>
          </cell>
          <cell r="AE166">
            <v>0</v>
          </cell>
          <cell r="AF166">
            <v>0</v>
          </cell>
          <cell r="AG166">
            <v>0</v>
          </cell>
          <cell r="AH166">
            <v>0</v>
          </cell>
          <cell r="AI166">
            <v>0</v>
          </cell>
          <cell r="AJ166">
            <v>0</v>
          </cell>
          <cell r="AK166">
            <v>0</v>
          </cell>
          <cell r="AL166">
            <v>0</v>
          </cell>
          <cell r="AM166">
            <v>1</v>
          </cell>
          <cell r="AN166" t="str">
            <v>never resealed</v>
          </cell>
          <cell r="BO166" t="str">
            <v>RS 235</v>
          </cell>
          <cell r="BP166">
            <v>16.899999999999999</v>
          </cell>
          <cell r="BQ166">
            <v>6.7</v>
          </cell>
          <cell r="BR166" t="str">
            <v>F</v>
          </cell>
          <cell r="BS166">
            <v>0</v>
          </cell>
          <cell r="BT166">
            <v>0</v>
          </cell>
          <cell r="BU166" t="str">
            <v>DS</v>
          </cell>
          <cell r="BV166" t="str">
            <v/>
          </cell>
          <cell r="BW166">
            <v>1</v>
          </cell>
          <cell r="BX166">
            <v>15</v>
          </cell>
          <cell r="BY166" t="str">
            <v/>
          </cell>
          <cell r="BZ166">
            <v>1</v>
          </cell>
          <cell r="CA166">
            <v>5</v>
          </cell>
          <cell r="CB166">
            <v>1.5270000000000001</v>
          </cell>
          <cell r="CC166">
            <v>3.3</v>
          </cell>
          <cell r="CD166">
            <v>0</v>
          </cell>
          <cell r="CE166">
            <v>0</v>
          </cell>
          <cell r="CF166">
            <v>0</v>
          </cell>
          <cell r="CG166">
            <v>0</v>
          </cell>
          <cell r="CH166">
            <v>0</v>
          </cell>
          <cell r="CI166">
            <v>0</v>
          </cell>
          <cell r="CJ166">
            <v>0</v>
          </cell>
          <cell r="CK166">
            <v>0</v>
          </cell>
          <cell r="CL166">
            <v>0</v>
          </cell>
          <cell r="CM166">
            <v>0</v>
          </cell>
          <cell r="CN166">
            <v>0</v>
          </cell>
          <cell r="CO166">
            <v>0</v>
          </cell>
          <cell r="CP166">
            <v>0</v>
          </cell>
          <cell r="CQ166">
            <v>3.3</v>
          </cell>
          <cell r="CR166">
            <v>0</v>
          </cell>
          <cell r="CS166">
            <v>1</v>
          </cell>
          <cell r="CT166">
            <v>0</v>
          </cell>
          <cell r="CU166">
            <v>0</v>
          </cell>
          <cell r="CV166">
            <v>0</v>
          </cell>
          <cell r="CW166">
            <v>0</v>
          </cell>
          <cell r="CX166" t="str">
            <v/>
          </cell>
          <cell r="CY166">
            <v>1</v>
          </cell>
          <cell r="CZ166">
            <v>1</v>
          </cell>
          <cell r="DA166">
            <v>1</v>
          </cell>
          <cell r="DB166">
            <v>80</v>
          </cell>
          <cell r="DC166">
            <v>38</v>
          </cell>
          <cell r="DD166">
            <v>21</v>
          </cell>
          <cell r="DE166">
            <v>6</v>
          </cell>
          <cell r="DF166">
            <v>10</v>
          </cell>
          <cell r="DG166">
            <v>2</v>
          </cell>
          <cell r="DH166">
            <v>1</v>
          </cell>
          <cell r="DI166">
            <v>4</v>
          </cell>
        </row>
        <row r="167">
          <cell r="A167" t="str">
            <v>RS 153</v>
          </cell>
          <cell r="B167">
            <v>153</v>
          </cell>
          <cell r="C167" t="str">
            <v>C</v>
          </cell>
          <cell r="D167" t="str">
            <v>U</v>
          </cell>
          <cell r="E167" t="str">
            <v>Chidzanja Road</v>
          </cell>
          <cell r="F167" t="str">
            <v>Urban</v>
          </cell>
          <cell r="G167">
            <v>1</v>
          </cell>
          <cell r="H167">
            <v>6.5</v>
          </cell>
          <cell r="I167" t="str">
            <v>R</v>
          </cell>
          <cell r="J167" t="str">
            <v>LILONGWE CITY</v>
          </cell>
          <cell r="K167" t="str">
            <v>C</v>
          </cell>
          <cell r="L167">
            <v>0</v>
          </cell>
          <cell r="W167">
            <v>83</v>
          </cell>
          <cell r="X167" t="str">
            <v>SA</v>
          </cell>
          <cell r="Y167">
            <v>150</v>
          </cell>
          <cell r="Z167" t="str">
            <v>GR</v>
          </cell>
          <cell r="AA167">
            <v>100</v>
          </cell>
          <cell r="AB167" t="str">
            <v>GR</v>
          </cell>
          <cell r="AC167">
            <v>5</v>
          </cell>
          <cell r="AD167" t="str">
            <v>CC</v>
          </cell>
          <cell r="AE167">
            <v>97</v>
          </cell>
          <cell r="AF167" t="str">
            <v>SS</v>
          </cell>
          <cell r="AG167" t="str">
            <v>SS</v>
          </cell>
          <cell r="AH167">
            <v>5</v>
          </cell>
          <cell r="AI167">
            <v>0</v>
          </cell>
          <cell r="AJ167">
            <v>0</v>
          </cell>
          <cell r="AK167">
            <v>0</v>
          </cell>
          <cell r="AL167">
            <v>0</v>
          </cell>
          <cell r="AM167">
            <v>3</v>
          </cell>
          <cell r="AN167">
            <v>0</v>
          </cell>
          <cell r="BO167" t="str">
            <v>RS 153</v>
          </cell>
          <cell r="BP167">
            <v>6.5</v>
          </cell>
          <cell r="BQ167">
            <v>6</v>
          </cell>
          <cell r="BR167" t="str">
            <v>R</v>
          </cell>
          <cell r="BS167" t="str">
            <v>S</v>
          </cell>
          <cell r="BT167">
            <v>0</v>
          </cell>
          <cell r="BU167" t="str">
            <v>SS</v>
          </cell>
          <cell r="BV167" t="str">
            <v>SA</v>
          </cell>
          <cell r="BW167">
            <v>3</v>
          </cell>
          <cell r="BX167">
            <v>5</v>
          </cell>
          <cell r="BY167">
            <v>10</v>
          </cell>
          <cell r="BZ167">
            <v>1</v>
          </cell>
          <cell r="CA167">
            <v>5</v>
          </cell>
          <cell r="CB167">
            <v>0.90800000000000003</v>
          </cell>
          <cell r="CC167">
            <v>7.78</v>
          </cell>
          <cell r="CD167">
            <v>2.5</v>
          </cell>
          <cell r="CE167">
            <v>0</v>
          </cell>
          <cell r="CF167">
            <v>0</v>
          </cell>
          <cell r="CG167">
            <v>2.5</v>
          </cell>
          <cell r="CH167">
            <v>0</v>
          </cell>
          <cell r="CI167">
            <v>1.3</v>
          </cell>
          <cell r="CJ167">
            <v>4.3333333333333331E-3</v>
          </cell>
          <cell r="CK167">
            <v>4.3333333333333331E-3</v>
          </cell>
          <cell r="CL167">
            <v>0</v>
          </cell>
          <cell r="CM167">
            <v>1.6799999999999999E-3</v>
          </cell>
          <cell r="CN167">
            <v>1.6799999999999999E-3</v>
          </cell>
          <cell r="CO167">
            <v>0</v>
          </cell>
          <cell r="CP167">
            <v>0</v>
          </cell>
          <cell r="CQ167">
            <v>7.7816800000000006</v>
          </cell>
          <cell r="CR167">
            <v>0.5</v>
          </cell>
          <cell r="CS167">
            <v>1</v>
          </cell>
          <cell r="CT167">
            <v>0</v>
          </cell>
          <cell r="CU167">
            <v>0</v>
          </cell>
          <cell r="CV167">
            <v>1</v>
          </cell>
          <cell r="CW167">
            <v>15</v>
          </cell>
          <cell r="CX167">
            <v>30</v>
          </cell>
          <cell r="CY167">
            <v>2</v>
          </cell>
          <cell r="CZ167">
            <v>2</v>
          </cell>
          <cell r="DA167">
            <v>1.5</v>
          </cell>
          <cell r="DB167">
            <v>1894</v>
          </cell>
          <cell r="DC167">
            <v>947</v>
          </cell>
          <cell r="DD167">
            <v>512</v>
          </cell>
          <cell r="DE167">
            <v>95</v>
          </cell>
          <cell r="DF167">
            <v>275</v>
          </cell>
          <cell r="DG167">
            <v>29</v>
          </cell>
          <cell r="DH167">
            <v>19</v>
          </cell>
          <cell r="DI167">
            <v>19</v>
          </cell>
        </row>
        <row r="168">
          <cell r="A168" t="str">
            <v>RS 154</v>
          </cell>
          <cell r="B168">
            <v>154</v>
          </cell>
          <cell r="C168" t="str">
            <v>C</v>
          </cell>
          <cell r="D168" t="str">
            <v>U</v>
          </cell>
          <cell r="E168" t="str">
            <v>Chendawaka Road (M1 to junction D189)</v>
          </cell>
          <cell r="F168" t="str">
            <v>Urban</v>
          </cell>
          <cell r="G168">
            <v>2</v>
          </cell>
          <cell r="H168">
            <v>5</v>
          </cell>
          <cell r="I168" t="str">
            <v>R</v>
          </cell>
          <cell r="J168" t="str">
            <v>LILONGWE CITY</v>
          </cell>
          <cell r="K168" t="str">
            <v>C</v>
          </cell>
          <cell r="L168">
            <v>0</v>
          </cell>
          <cell r="W168">
            <v>75</v>
          </cell>
          <cell r="X168" t="str">
            <v>DS</v>
          </cell>
          <cell r="Y168">
            <v>150</v>
          </cell>
          <cell r="Z168" t="str">
            <v>GR</v>
          </cell>
          <cell r="AA168">
            <v>100</v>
          </cell>
          <cell r="AB168" t="str">
            <v>GR</v>
          </cell>
          <cell r="AC168">
            <v>5</v>
          </cell>
          <cell r="AD168">
            <v>0</v>
          </cell>
          <cell r="AE168">
            <v>97</v>
          </cell>
          <cell r="AF168" t="str">
            <v>SS</v>
          </cell>
          <cell r="AG168" t="str">
            <v>SS</v>
          </cell>
          <cell r="AH168">
            <v>5</v>
          </cell>
          <cell r="AI168">
            <v>0</v>
          </cell>
          <cell r="AJ168">
            <v>0</v>
          </cell>
          <cell r="AK168">
            <v>0</v>
          </cell>
          <cell r="AL168">
            <v>0</v>
          </cell>
          <cell r="AM168">
            <v>7</v>
          </cell>
          <cell r="AN168">
            <v>0</v>
          </cell>
          <cell r="BO168" t="str">
            <v>RS 154</v>
          </cell>
          <cell r="BP168">
            <v>5</v>
          </cell>
          <cell r="BQ168">
            <v>6</v>
          </cell>
          <cell r="BR168" t="str">
            <v>R</v>
          </cell>
          <cell r="BS168">
            <v>0</v>
          </cell>
          <cell r="BT168">
            <v>0</v>
          </cell>
          <cell r="BU168" t="str">
            <v>SS</v>
          </cell>
          <cell r="BV168" t="str">
            <v>DS</v>
          </cell>
          <cell r="BW168">
            <v>7</v>
          </cell>
          <cell r="BX168">
            <v>5</v>
          </cell>
          <cell r="BY168">
            <v>15</v>
          </cell>
          <cell r="BZ168">
            <v>1</v>
          </cell>
          <cell r="CA168">
            <v>5</v>
          </cell>
          <cell r="CB168">
            <v>1.077</v>
          </cell>
          <cell r="CC168">
            <v>5.52</v>
          </cell>
          <cell r="CD168">
            <v>8</v>
          </cell>
          <cell r="CE168">
            <v>7</v>
          </cell>
          <cell r="CF168">
            <v>0</v>
          </cell>
          <cell r="CG168">
            <v>8</v>
          </cell>
          <cell r="CH168">
            <v>7</v>
          </cell>
          <cell r="CI168">
            <v>0</v>
          </cell>
          <cell r="CJ168">
            <v>0</v>
          </cell>
          <cell r="CK168">
            <v>0</v>
          </cell>
          <cell r="CL168">
            <v>0</v>
          </cell>
          <cell r="CM168">
            <v>0</v>
          </cell>
          <cell r="CN168">
            <v>0</v>
          </cell>
          <cell r="CO168">
            <v>0</v>
          </cell>
          <cell r="CP168">
            <v>0</v>
          </cell>
          <cell r="CQ168">
            <v>5.52</v>
          </cell>
          <cell r="CR168">
            <v>0</v>
          </cell>
          <cell r="CS168">
            <v>1</v>
          </cell>
          <cell r="CT168">
            <v>0</v>
          </cell>
          <cell r="CU168">
            <v>0</v>
          </cell>
          <cell r="CV168">
            <v>1</v>
          </cell>
          <cell r="CW168">
            <v>23</v>
          </cell>
          <cell r="CX168">
            <v>46</v>
          </cell>
          <cell r="CY168">
            <v>1.5</v>
          </cell>
          <cell r="CZ168">
            <v>1</v>
          </cell>
          <cell r="DA168">
            <v>1</v>
          </cell>
          <cell r="DB168">
            <v>1842</v>
          </cell>
          <cell r="DC168">
            <v>921</v>
          </cell>
          <cell r="DD168">
            <v>498</v>
          </cell>
          <cell r="DE168">
            <v>93</v>
          </cell>
          <cell r="DF168">
            <v>268</v>
          </cell>
          <cell r="DG168">
            <v>28</v>
          </cell>
          <cell r="DH168">
            <v>19</v>
          </cell>
          <cell r="DI168">
            <v>19</v>
          </cell>
        </row>
        <row r="169">
          <cell r="A169" t="str">
            <v>RS 155</v>
          </cell>
          <cell r="B169">
            <v>155</v>
          </cell>
          <cell r="C169" t="str">
            <v>C</v>
          </cell>
          <cell r="D169" t="str">
            <v>U</v>
          </cell>
          <cell r="E169" t="str">
            <v>Chilambula Road</v>
          </cell>
          <cell r="F169" t="str">
            <v>Urban</v>
          </cell>
          <cell r="G169">
            <v>3</v>
          </cell>
          <cell r="H169">
            <v>4</v>
          </cell>
          <cell r="I169" t="str">
            <v>R</v>
          </cell>
          <cell r="J169" t="str">
            <v>LILONGWE CITY</v>
          </cell>
          <cell r="K169" t="str">
            <v>C</v>
          </cell>
          <cell r="L169">
            <v>0</v>
          </cell>
          <cell r="W169">
            <v>73</v>
          </cell>
          <cell r="X169" t="str">
            <v>AC</v>
          </cell>
          <cell r="Y169">
            <v>150</v>
          </cell>
          <cell r="Z169" t="str">
            <v>GR</v>
          </cell>
          <cell r="AA169">
            <v>100</v>
          </cell>
          <cell r="AB169" t="str">
            <v>GR</v>
          </cell>
          <cell r="AC169">
            <v>5</v>
          </cell>
          <cell r="AD169" t="str">
            <v>AM</v>
          </cell>
          <cell r="AE169">
            <v>98</v>
          </cell>
          <cell r="AF169" t="str">
            <v>SS</v>
          </cell>
          <cell r="AG169" t="str">
            <v>SS</v>
          </cell>
          <cell r="AH169">
            <v>5</v>
          </cell>
          <cell r="AI169">
            <v>0</v>
          </cell>
          <cell r="AJ169">
            <v>0</v>
          </cell>
          <cell r="AK169">
            <v>0</v>
          </cell>
          <cell r="AL169">
            <v>0</v>
          </cell>
          <cell r="AM169">
            <v>7</v>
          </cell>
          <cell r="AN169">
            <v>0</v>
          </cell>
          <cell r="BO169" t="str">
            <v>RS 155</v>
          </cell>
          <cell r="BP169">
            <v>4</v>
          </cell>
          <cell r="BQ169">
            <v>6.7</v>
          </cell>
          <cell r="BR169" t="str">
            <v>R</v>
          </cell>
          <cell r="BS169" t="str">
            <v>C</v>
          </cell>
          <cell r="BT169">
            <v>0</v>
          </cell>
          <cell r="BU169" t="str">
            <v>SS</v>
          </cell>
          <cell r="BV169" t="str">
            <v>AC</v>
          </cell>
          <cell r="BW169">
            <v>2</v>
          </cell>
          <cell r="BX169">
            <v>5</v>
          </cell>
          <cell r="BY169">
            <v>40</v>
          </cell>
          <cell r="BZ169">
            <v>1</v>
          </cell>
          <cell r="CA169">
            <v>5</v>
          </cell>
          <cell r="CB169">
            <v>1.9</v>
          </cell>
          <cell r="CC169">
            <v>6</v>
          </cell>
          <cell r="CD169">
            <v>0</v>
          </cell>
          <cell r="CE169">
            <v>0</v>
          </cell>
          <cell r="CF169">
            <v>0</v>
          </cell>
          <cell r="CG169">
            <v>0</v>
          </cell>
          <cell r="CH169">
            <v>0</v>
          </cell>
          <cell r="CI169">
            <v>0</v>
          </cell>
          <cell r="CJ169">
            <v>0</v>
          </cell>
          <cell r="CK169">
            <v>0</v>
          </cell>
          <cell r="CL169">
            <v>0</v>
          </cell>
          <cell r="CM169">
            <v>0</v>
          </cell>
          <cell r="CN169">
            <v>0</v>
          </cell>
          <cell r="CO169">
            <v>0</v>
          </cell>
          <cell r="CP169">
            <v>0</v>
          </cell>
          <cell r="CQ169">
            <v>6</v>
          </cell>
          <cell r="CR169">
            <v>0.5</v>
          </cell>
          <cell r="CS169">
            <v>1</v>
          </cell>
          <cell r="CT169">
            <v>0</v>
          </cell>
          <cell r="CU169">
            <v>0</v>
          </cell>
          <cell r="CV169">
            <v>25</v>
          </cell>
          <cell r="CW169">
            <v>25</v>
          </cell>
          <cell r="CX169">
            <v>27</v>
          </cell>
          <cell r="CY169">
            <v>3</v>
          </cell>
          <cell r="CZ169">
            <v>3</v>
          </cell>
          <cell r="DA169">
            <v>2</v>
          </cell>
          <cell r="DB169">
            <v>8793</v>
          </cell>
          <cell r="DC169">
            <v>4397</v>
          </cell>
          <cell r="DD169">
            <v>2375</v>
          </cell>
          <cell r="DE169">
            <v>440</v>
          </cell>
          <cell r="DF169">
            <v>1275</v>
          </cell>
          <cell r="DG169">
            <v>132</v>
          </cell>
          <cell r="DH169">
            <v>88</v>
          </cell>
          <cell r="DI169">
            <v>88</v>
          </cell>
        </row>
        <row r="170">
          <cell r="A170" t="str">
            <v>RS 156</v>
          </cell>
          <cell r="B170">
            <v>156</v>
          </cell>
          <cell r="C170" t="str">
            <v>C</v>
          </cell>
          <cell r="D170" t="str">
            <v>U</v>
          </cell>
          <cell r="E170" t="str">
            <v>Mzimba Street</v>
          </cell>
          <cell r="F170" t="str">
            <v>Urban</v>
          </cell>
          <cell r="G170">
            <v>4</v>
          </cell>
          <cell r="H170">
            <v>2.5</v>
          </cell>
          <cell r="I170" t="str">
            <v>R</v>
          </cell>
          <cell r="J170" t="str">
            <v>LILONGWE CITY</v>
          </cell>
          <cell r="K170" t="str">
            <v>C</v>
          </cell>
          <cell r="L170">
            <v>0</v>
          </cell>
          <cell r="W170">
            <v>75</v>
          </cell>
          <cell r="X170" t="str">
            <v>SA</v>
          </cell>
          <cell r="Y170">
            <v>150</v>
          </cell>
          <cell r="Z170" t="str">
            <v>GR</v>
          </cell>
          <cell r="AA170">
            <v>100</v>
          </cell>
          <cell r="AB170" t="str">
            <v>GR</v>
          </cell>
          <cell r="AC170">
            <v>5</v>
          </cell>
          <cell r="AD170" t="str">
            <v>CC</v>
          </cell>
          <cell r="AE170">
            <v>98</v>
          </cell>
          <cell r="AF170" t="str">
            <v>SS</v>
          </cell>
          <cell r="AG170" t="str">
            <v>SS</v>
          </cell>
          <cell r="AH170">
            <v>5</v>
          </cell>
          <cell r="AI170">
            <v>0</v>
          </cell>
          <cell r="AJ170">
            <v>0</v>
          </cell>
          <cell r="AK170">
            <v>0</v>
          </cell>
          <cell r="AL170">
            <v>0</v>
          </cell>
          <cell r="AM170">
            <v>7</v>
          </cell>
          <cell r="AN170">
            <v>0</v>
          </cell>
          <cell r="BO170" t="str">
            <v>RS 156</v>
          </cell>
          <cell r="BP170">
            <v>2.5</v>
          </cell>
          <cell r="BQ170">
            <v>6.7</v>
          </cell>
          <cell r="BR170" t="str">
            <v>R</v>
          </cell>
          <cell r="BS170" t="str">
            <v>S</v>
          </cell>
          <cell r="BT170">
            <v>0</v>
          </cell>
          <cell r="BU170" t="str">
            <v>SS</v>
          </cell>
          <cell r="BV170" t="str">
            <v>SA</v>
          </cell>
          <cell r="BW170">
            <v>7</v>
          </cell>
          <cell r="BX170">
            <v>5</v>
          </cell>
          <cell r="BY170">
            <v>10</v>
          </cell>
          <cell r="BZ170">
            <v>1</v>
          </cell>
          <cell r="CA170">
            <v>5</v>
          </cell>
          <cell r="CB170">
            <v>0.90800000000000003</v>
          </cell>
          <cell r="CC170">
            <v>7.25</v>
          </cell>
          <cell r="CD170">
            <v>0</v>
          </cell>
          <cell r="CE170">
            <v>0</v>
          </cell>
          <cell r="CF170">
            <v>0</v>
          </cell>
          <cell r="CG170">
            <v>0</v>
          </cell>
          <cell r="CH170">
            <v>0</v>
          </cell>
          <cell r="CI170">
            <v>0</v>
          </cell>
          <cell r="CJ170">
            <v>0</v>
          </cell>
          <cell r="CK170">
            <v>0</v>
          </cell>
          <cell r="CL170">
            <v>0</v>
          </cell>
          <cell r="CM170">
            <v>0</v>
          </cell>
          <cell r="CN170">
            <v>0</v>
          </cell>
          <cell r="CO170">
            <v>0</v>
          </cell>
          <cell r="CP170">
            <v>0</v>
          </cell>
          <cell r="CQ170">
            <v>7.25</v>
          </cell>
          <cell r="CR170">
            <v>0</v>
          </cell>
          <cell r="CS170">
            <v>1</v>
          </cell>
          <cell r="CT170">
            <v>0</v>
          </cell>
          <cell r="CU170">
            <v>0</v>
          </cell>
          <cell r="CV170">
            <v>0</v>
          </cell>
          <cell r="CW170">
            <v>23</v>
          </cell>
          <cell r="CX170">
            <v>46</v>
          </cell>
          <cell r="CY170">
            <v>2</v>
          </cell>
          <cell r="CZ170">
            <v>1.5</v>
          </cell>
          <cell r="DA170">
            <v>1.5</v>
          </cell>
          <cell r="DB170">
            <v>850</v>
          </cell>
          <cell r="DC170">
            <v>425</v>
          </cell>
          <cell r="DD170">
            <v>230</v>
          </cell>
          <cell r="DE170">
            <v>43</v>
          </cell>
          <cell r="DF170">
            <v>124</v>
          </cell>
          <cell r="DG170">
            <v>13</v>
          </cell>
          <cell r="DH170">
            <v>9</v>
          </cell>
          <cell r="DI170">
            <v>9</v>
          </cell>
        </row>
        <row r="171">
          <cell r="A171" t="str">
            <v>RS 157</v>
          </cell>
          <cell r="B171">
            <v>157</v>
          </cell>
          <cell r="C171" t="str">
            <v>C</v>
          </cell>
          <cell r="D171" t="str">
            <v>U</v>
          </cell>
          <cell r="E171" t="str">
            <v>Police - Area 23</v>
          </cell>
          <cell r="F171" t="str">
            <v>Urban</v>
          </cell>
          <cell r="G171">
            <v>5</v>
          </cell>
          <cell r="H171">
            <v>7.5</v>
          </cell>
          <cell r="I171" t="str">
            <v>R</v>
          </cell>
          <cell r="J171" t="str">
            <v>LILONGWE CITY</v>
          </cell>
          <cell r="K171" t="str">
            <v>C</v>
          </cell>
          <cell r="L171">
            <v>0</v>
          </cell>
          <cell r="W171">
            <v>83</v>
          </cell>
          <cell r="X171" t="str">
            <v>SA</v>
          </cell>
          <cell r="Y171">
            <v>150</v>
          </cell>
          <cell r="Z171" t="str">
            <v>GR</v>
          </cell>
          <cell r="AA171">
            <v>100</v>
          </cell>
          <cell r="AB171" t="str">
            <v>GR</v>
          </cell>
          <cell r="AC171">
            <v>5</v>
          </cell>
          <cell r="AD171" t="str">
            <v>CC</v>
          </cell>
          <cell r="AE171">
            <v>98</v>
          </cell>
          <cell r="AF171" t="str">
            <v>SS</v>
          </cell>
          <cell r="AG171" t="str">
            <v>SS</v>
          </cell>
          <cell r="AH171">
            <v>5</v>
          </cell>
          <cell r="AI171">
            <v>0</v>
          </cell>
          <cell r="AJ171">
            <v>0</v>
          </cell>
          <cell r="AK171">
            <v>0</v>
          </cell>
          <cell r="AL171">
            <v>0</v>
          </cell>
          <cell r="AM171">
            <v>7</v>
          </cell>
          <cell r="AN171">
            <v>0</v>
          </cell>
          <cell r="BO171" t="str">
            <v>RS 157</v>
          </cell>
          <cell r="BP171">
            <v>7.5</v>
          </cell>
          <cell r="BQ171">
            <v>5.5</v>
          </cell>
          <cell r="BR171" t="str">
            <v>R</v>
          </cell>
          <cell r="BS171" t="str">
            <v>C</v>
          </cell>
          <cell r="BT171">
            <v>16</v>
          </cell>
          <cell r="BU171" t="str">
            <v>SS</v>
          </cell>
          <cell r="BV171" t="str">
            <v>SA</v>
          </cell>
          <cell r="BW171">
            <v>7</v>
          </cell>
          <cell r="BX171">
            <v>5</v>
          </cell>
          <cell r="BY171">
            <v>10</v>
          </cell>
          <cell r="BZ171">
            <v>1</v>
          </cell>
          <cell r="CA171">
            <v>5</v>
          </cell>
          <cell r="CB171">
            <v>0.90800000000000003</v>
          </cell>
          <cell r="CC171">
            <v>5</v>
          </cell>
          <cell r="CD171">
            <v>0</v>
          </cell>
          <cell r="CE171">
            <v>0</v>
          </cell>
          <cell r="CF171">
            <v>0</v>
          </cell>
          <cell r="CG171">
            <v>0</v>
          </cell>
          <cell r="CH171">
            <v>0</v>
          </cell>
          <cell r="CI171">
            <v>0</v>
          </cell>
          <cell r="CJ171">
            <v>0</v>
          </cell>
          <cell r="CK171">
            <v>0</v>
          </cell>
          <cell r="CL171">
            <v>0</v>
          </cell>
          <cell r="CM171">
            <v>0</v>
          </cell>
          <cell r="CN171">
            <v>0</v>
          </cell>
          <cell r="CO171">
            <v>0</v>
          </cell>
          <cell r="CP171">
            <v>0</v>
          </cell>
          <cell r="CQ171">
            <v>5</v>
          </cell>
          <cell r="CR171">
            <v>0</v>
          </cell>
          <cell r="CS171">
            <v>1</v>
          </cell>
          <cell r="CT171">
            <v>0</v>
          </cell>
          <cell r="CU171">
            <v>0</v>
          </cell>
          <cell r="CV171">
            <v>0</v>
          </cell>
          <cell r="CW171">
            <v>15</v>
          </cell>
          <cell r="CX171">
            <v>50</v>
          </cell>
          <cell r="CY171">
            <v>3</v>
          </cell>
          <cell r="CZ171">
            <v>2.5</v>
          </cell>
          <cell r="DA171">
            <v>2</v>
          </cell>
          <cell r="DB171">
            <v>14065</v>
          </cell>
          <cell r="DC171">
            <v>7033</v>
          </cell>
          <cell r="DD171">
            <v>3798</v>
          </cell>
          <cell r="DE171">
            <v>704</v>
          </cell>
          <cell r="DF171">
            <v>2040</v>
          </cell>
          <cell r="DG171">
            <v>211</v>
          </cell>
          <cell r="DH171">
            <v>141</v>
          </cell>
          <cell r="DI171">
            <v>141</v>
          </cell>
        </row>
        <row r="172">
          <cell r="A172" t="str">
            <v>RS 158</v>
          </cell>
          <cell r="B172">
            <v>158</v>
          </cell>
          <cell r="C172" t="str">
            <v>C</v>
          </cell>
          <cell r="D172" t="str">
            <v>U</v>
          </cell>
          <cell r="E172" t="str">
            <v>Youth Drive</v>
          </cell>
          <cell r="F172" t="str">
            <v>Urban</v>
          </cell>
          <cell r="G172">
            <v>6</v>
          </cell>
          <cell r="H172">
            <v>3.2</v>
          </cell>
          <cell r="I172" t="str">
            <v>R</v>
          </cell>
          <cell r="J172" t="str">
            <v>LILONGWE CITY</v>
          </cell>
          <cell r="K172" t="str">
            <v>C</v>
          </cell>
          <cell r="L172">
            <v>0</v>
          </cell>
          <cell r="W172">
            <v>75</v>
          </cell>
          <cell r="X172" t="str">
            <v>SA</v>
          </cell>
          <cell r="Y172">
            <v>150</v>
          </cell>
          <cell r="Z172" t="str">
            <v>GR</v>
          </cell>
          <cell r="AA172">
            <v>100</v>
          </cell>
          <cell r="AB172" t="str">
            <v>GR</v>
          </cell>
          <cell r="AC172">
            <v>5</v>
          </cell>
          <cell r="AD172" t="str">
            <v>CC</v>
          </cell>
          <cell r="AE172">
            <v>97</v>
          </cell>
          <cell r="AF172" t="str">
            <v>SS</v>
          </cell>
          <cell r="AG172" t="str">
            <v>SS</v>
          </cell>
          <cell r="AH172">
            <v>5</v>
          </cell>
          <cell r="AI172">
            <v>0</v>
          </cell>
          <cell r="AJ172">
            <v>0</v>
          </cell>
          <cell r="AK172">
            <v>0</v>
          </cell>
          <cell r="AL172">
            <v>0</v>
          </cell>
          <cell r="AM172">
            <v>7</v>
          </cell>
          <cell r="AN172">
            <v>0</v>
          </cell>
          <cell r="BO172" t="str">
            <v>RS 158</v>
          </cell>
          <cell r="BP172">
            <v>3.2</v>
          </cell>
          <cell r="BQ172">
            <v>5.5</v>
          </cell>
          <cell r="BR172" t="str">
            <v>R</v>
          </cell>
          <cell r="BS172" t="str">
            <v>S</v>
          </cell>
          <cell r="BT172">
            <v>0</v>
          </cell>
          <cell r="BU172" t="str">
            <v>SS</v>
          </cell>
          <cell r="BV172" t="str">
            <v>SA</v>
          </cell>
          <cell r="BW172">
            <v>7</v>
          </cell>
          <cell r="BX172">
            <v>5</v>
          </cell>
          <cell r="BY172">
            <v>10</v>
          </cell>
          <cell r="BZ172">
            <v>1</v>
          </cell>
          <cell r="CA172">
            <v>5</v>
          </cell>
          <cell r="CB172">
            <v>0.90800000000000003</v>
          </cell>
          <cell r="CC172">
            <v>7.51</v>
          </cell>
          <cell r="CD172">
            <v>5</v>
          </cell>
          <cell r="CE172">
            <v>0</v>
          </cell>
          <cell r="CF172">
            <v>0</v>
          </cell>
          <cell r="CG172">
            <v>5</v>
          </cell>
          <cell r="CH172">
            <v>0</v>
          </cell>
          <cell r="CI172">
            <v>2.6</v>
          </cell>
          <cell r="CJ172">
            <v>9.4545454545454551E-3</v>
          </cell>
          <cell r="CK172">
            <v>9.4545454545454551E-3</v>
          </cell>
          <cell r="CL172">
            <v>0</v>
          </cell>
          <cell r="CM172">
            <v>3.665454545454546E-3</v>
          </cell>
          <cell r="CN172">
            <v>3.665454545454546E-3</v>
          </cell>
          <cell r="CO172">
            <v>0</v>
          </cell>
          <cell r="CP172">
            <v>0</v>
          </cell>
          <cell r="CQ172">
            <v>7.5136654545454542</v>
          </cell>
          <cell r="CR172">
            <v>0</v>
          </cell>
          <cell r="CS172">
            <v>1</v>
          </cell>
          <cell r="CT172">
            <v>0</v>
          </cell>
          <cell r="CU172">
            <v>0</v>
          </cell>
          <cell r="CV172">
            <v>1</v>
          </cell>
          <cell r="CW172">
            <v>23</v>
          </cell>
          <cell r="CX172">
            <v>46</v>
          </cell>
          <cell r="CY172">
            <v>1.5</v>
          </cell>
          <cell r="CZ172">
            <v>1.5</v>
          </cell>
          <cell r="DA172">
            <v>1.5</v>
          </cell>
          <cell r="DB172">
            <v>3074</v>
          </cell>
          <cell r="DC172">
            <v>1537</v>
          </cell>
          <cell r="DD172">
            <v>830</v>
          </cell>
          <cell r="DE172">
            <v>154</v>
          </cell>
          <cell r="DF172">
            <v>446</v>
          </cell>
          <cell r="DG172">
            <v>47</v>
          </cell>
          <cell r="DH172">
            <v>31</v>
          </cell>
          <cell r="DI172">
            <v>31</v>
          </cell>
        </row>
        <row r="173">
          <cell r="A173" t="str">
            <v>RS 159</v>
          </cell>
          <cell r="B173">
            <v>159</v>
          </cell>
          <cell r="C173" t="str">
            <v>C</v>
          </cell>
          <cell r="D173" t="str">
            <v>U</v>
          </cell>
          <cell r="E173" t="str">
            <v>Area 13 Road</v>
          </cell>
          <cell r="F173" t="str">
            <v>Urban</v>
          </cell>
          <cell r="G173">
            <v>7</v>
          </cell>
          <cell r="H173">
            <v>1.4</v>
          </cell>
          <cell r="I173" t="str">
            <v>R</v>
          </cell>
          <cell r="J173" t="str">
            <v>LILONGWE CITY</v>
          </cell>
          <cell r="K173" t="str">
            <v>C</v>
          </cell>
          <cell r="L173">
            <v>0</v>
          </cell>
          <cell r="W173">
            <v>75</v>
          </cell>
          <cell r="X173" t="str">
            <v>SA</v>
          </cell>
          <cell r="Y173">
            <v>150</v>
          </cell>
          <cell r="Z173" t="str">
            <v>GR</v>
          </cell>
          <cell r="AA173">
            <v>100</v>
          </cell>
          <cell r="AB173" t="str">
            <v>GR</v>
          </cell>
          <cell r="AC173">
            <v>5</v>
          </cell>
          <cell r="AD173" t="str">
            <v>CC</v>
          </cell>
          <cell r="AE173">
            <v>97</v>
          </cell>
          <cell r="AF173" t="str">
            <v>SS</v>
          </cell>
          <cell r="AG173" t="str">
            <v>SS</v>
          </cell>
          <cell r="AH173">
            <v>5</v>
          </cell>
          <cell r="AI173">
            <v>0</v>
          </cell>
          <cell r="AJ173">
            <v>0</v>
          </cell>
          <cell r="AK173">
            <v>0</v>
          </cell>
          <cell r="AL173">
            <v>0</v>
          </cell>
          <cell r="AM173">
            <v>3</v>
          </cell>
          <cell r="AN173">
            <v>0</v>
          </cell>
          <cell r="BO173" t="str">
            <v>RS 159</v>
          </cell>
          <cell r="BP173">
            <v>1.4</v>
          </cell>
          <cell r="BQ173">
            <v>5.5</v>
          </cell>
          <cell r="BR173" t="str">
            <v>R</v>
          </cell>
          <cell r="BS173" t="str">
            <v>S</v>
          </cell>
          <cell r="BT173">
            <v>0</v>
          </cell>
          <cell r="BU173" t="str">
            <v>SS</v>
          </cell>
          <cell r="BV173" t="str">
            <v>SA</v>
          </cell>
          <cell r="BW173">
            <v>3</v>
          </cell>
          <cell r="BX173">
            <v>5</v>
          </cell>
          <cell r="BY173">
            <v>10</v>
          </cell>
          <cell r="BZ173">
            <v>1</v>
          </cell>
          <cell r="CA173">
            <v>5</v>
          </cell>
          <cell r="CB173">
            <v>0.90800000000000003</v>
          </cell>
          <cell r="CC173">
            <v>6</v>
          </cell>
          <cell r="CD173">
            <v>0</v>
          </cell>
          <cell r="CE173">
            <v>0</v>
          </cell>
          <cell r="CF173">
            <v>0</v>
          </cell>
          <cell r="CG173">
            <v>0</v>
          </cell>
          <cell r="CH173">
            <v>0</v>
          </cell>
          <cell r="CI173">
            <v>0</v>
          </cell>
          <cell r="CJ173">
            <v>0</v>
          </cell>
          <cell r="CK173">
            <v>0</v>
          </cell>
          <cell r="CL173">
            <v>0</v>
          </cell>
          <cell r="CM173">
            <v>0</v>
          </cell>
          <cell r="CN173">
            <v>0</v>
          </cell>
          <cell r="CO173">
            <v>0</v>
          </cell>
          <cell r="CP173">
            <v>0</v>
          </cell>
          <cell r="CQ173">
            <v>6</v>
          </cell>
          <cell r="CR173">
            <v>0</v>
          </cell>
          <cell r="CS173">
            <v>1</v>
          </cell>
          <cell r="CT173">
            <v>0</v>
          </cell>
          <cell r="CU173">
            <v>0</v>
          </cell>
          <cell r="CV173">
            <v>1</v>
          </cell>
          <cell r="CW173">
            <v>23</v>
          </cell>
          <cell r="CX173">
            <v>46</v>
          </cell>
          <cell r="CY173">
            <v>2</v>
          </cell>
          <cell r="CZ173">
            <v>2</v>
          </cell>
          <cell r="DA173">
            <v>2</v>
          </cell>
          <cell r="DB173">
            <v>351</v>
          </cell>
          <cell r="DC173">
            <v>176</v>
          </cell>
          <cell r="DD173">
            <v>95</v>
          </cell>
          <cell r="DE173">
            <v>18</v>
          </cell>
          <cell r="DF173">
            <v>51</v>
          </cell>
          <cell r="DG173">
            <v>6</v>
          </cell>
          <cell r="DH173">
            <v>4</v>
          </cell>
          <cell r="DI173">
            <v>4</v>
          </cell>
        </row>
        <row r="174">
          <cell r="A174" t="str">
            <v>RS 162</v>
          </cell>
          <cell r="B174">
            <v>162</v>
          </cell>
          <cell r="C174" t="str">
            <v>C</v>
          </cell>
          <cell r="D174" t="str">
            <v>U</v>
          </cell>
          <cell r="E174" t="str">
            <v>Kaunda Road (M12 to junction D189)</v>
          </cell>
          <cell r="F174" t="str">
            <v>Urban</v>
          </cell>
          <cell r="G174">
            <v>8</v>
          </cell>
          <cell r="H174">
            <v>7</v>
          </cell>
          <cell r="I174" t="str">
            <v>R</v>
          </cell>
          <cell r="J174" t="str">
            <v>LILONGWE CITY</v>
          </cell>
          <cell r="K174" t="str">
            <v>C</v>
          </cell>
          <cell r="L174">
            <v>0</v>
          </cell>
          <cell r="W174">
            <v>75</v>
          </cell>
          <cell r="X174" t="str">
            <v>DS</v>
          </cell>
          <cell r="Y174">
            <v>150</v>
          </cell>
          <cell r="Z174" t="str">
            <v>GR</v>
          </cell>
          <cell r="AA174">
            <v>100</v>
          </cell>
          <cell r="AB174" t="str">
            <v>GR</v>
          </cell>
          <cell r="AC174">
            <v>5</v>
          </cell>
          <cell r="AD174">
            <v>0</v>
          </cell>
          <cell r="AE174">
            <v>0</v>
          </cell>
          <cell r="AF174">
            <v>0</v>
          </cell>
          <cell r="AG174">
            <v>0</v>
          </cell>
          <cell r="AH174">
            <v>0</v>
          </cell>
          <cell r="AI174">
            <v>0</v>
          </cell>
          <cell r="AJ174">
            <v>0</v>
          </cell>
          <cell r="AK174">
            <v>0</v>
          </cell>
          <cell r="AL174">
            <v>0</v>
          </cell>
          <cell r="AM174">
            <v>3</v>
          </cell>
          <cell r="AN174" t="str">
            <v>never resealed</v>
          </cell>
          <cell r="BO174" t="str">
            <v>RS 162</v>
          </cell>
          <cell r="BP174">
            <v>7</v>
          </cell>
          <cell r="BQ174">
            <v>6</v>
          </cell>
          <cell r="BR174" t="str">
            <v>R</v>
          </cell>
          <cell r="BS174" t="str">
            <v>S</v>
          </cell>
          <cell r="BT174">
            <v>0</v>
          </cell>
          <cell r="BU174" t="str">
            <v>DS</v>
          </cell>
          <cell r="BV174" t="str">
            <v/>
          </cell>
          <cell r="BW174">
            <v>3</v>
          </cell>
          <cell r="BX174">
            <v>15</v>
          </cell>
          <cell r="BY174" t="str">
            <v/>
          </cell>
          <cell r="BZ174">
            <v>1</v>
          </cell>
          <cell r="CA174">
            <v>5</v>
          </cell>
          <cell r="CB174">
            <v>1.077</v>
          </cell>
          <cell r="CC174">
            <v>3.92</v>
          </cell>
          <cell r="CD174">
            <v>4</v>
          </cell>
          <cell r="CE174">
            <v>3.5</v>
          </cell>
          <cell r="CF174">
            <v>0</v>
          </cell>
          <cell r="CG174">
            <v>4</v>
          </cell>
          <cell r="CH174">
            <v>3.5</v>
          </cell>
          <cell r="CI174">
            <v>17.899999999999999</v>
          </cell>
          <cell r="CJ174">
            <v>5.9666666666666666E-2</v>
          </cell>
          <cell r="CK174">
            <v>5.9666666666666666E-2</v>
          </cell>
          <cell r="CL174">
            <v>0</v>
          </cell>
          <cell r="CM174">
            <v>2.3132307692307695E-2</v>
          </cell>
          <cell r="CN174">
            <v>2.3132307692307695E-2</v>
          </cell>
          <cell r="CO174">
            <v>0</v>
          </cell>
          <cell r="CP174">
            <v>0</v>
          </cell>
          <cell r="CQ174">
            <v>3.9431323076923075</v>
          </cell>
          <cell r="CR174">
            <v>0</v>
          </cell>
          <cell r="CS174">
            <v>1</v>
          </cell>
          <cell r="CT174">
            <v>0</v>
          </cell>
          <cell r="CU174">
            <v>0</v>
          </cell>
          <cell r="CV174">
            <v>23</v>
          </cell>
          <cell r="CW174">
            <v>23</v>
          </cell>
          <cell r="CX174" t="str">
            <v/>
          </cell>
          <cell r="CY174">
            <v>2</v>
          </cell>
          <cell r="CZ174">
            <v>1.2</v>
          </cell>
          <cell r="DA174">
            <v>1.1000000000000001</v>
          </cell>
          <cell r="DB174">
            <v>850</v>
          </cell>
          <cell r="DC174">
            <v>425</v>
          </cell>
          <cell r="DD174">
            <v>230</v>
          </cell>
          <cell r="DE174">
            <v>43</v>
          </cell>
          <cell r="DF174">
            <v>124</v>
          </cell>
          <cell r="DG174">
            <v>13</v>
          </cell>
          <cell r="DH174">
            <v>9</v>
          </cell>
          <cell r="DI174">
            <v>9</v>
          </cell>
        </row>
        <row r="175">
          <cell r="A175" t="str">
            <v>RS 164</v>
          </cell>
          <cell r="B175">
            <v>164</v>
          </cell>
          <cell r="C175" t="str">
            <v>S</v>
          </cell>
          <cell r="D175" t="str">
            <v>U</v>
          </cell>
          <cell r="E175" t="str">
            <v>Kenyatta Drive</v>
          </cell>
          <cell r="F175" t="str">
            <v>Urban</v>
          </cell>
          <cell r="G175">
            <v>10</v>
          </cell>
          <cell r="H175">
            <v>4.0999999999999996</v>
          </cell>
          <cell r="I175" t="str">
            <v>R</v>
          </cell>
          <cell r="J175" t="str">
            <v>IN BLANTYRE CITY</v>
          </cell>
          <cell r="K175" t="str">
            <v>C</v>
          </cell>
          <cell r="L175">
            <v>0</v>
          </cell>
          <cell r="W175">
            <v>65</v>
          </cell>
          <cell r="X175" t="str">
            <v>AC</v>
          </cell>
          <cell r="Y175">
            <v>150</v>
          </cell>
          <cell r="Z175" t="str">
            <v>SB</v>
          </cell>
          <cell r="AA175">
            <v>100</v>
          </cell>
          <cell r="AB175" t="str">
            <v>GR</v>
          </cell>
          <cell r="AC175">
            <v>5</v>
          </cell>
          <cell r="AD175">
            <v>0</v>
          </cell>
          <cell r="AE175">
            <v>96</v>
          </cell>
          <cell r="AF175" t="str">
            <v>SR</v>
          </cell>
          <cell r="AG175" t="str">
            <v>ST</v>
          </cell>
          <cell r="AH175">
            <v>10</v>
          </cell>
          <cell r="AI175">
            <v>0</v>
          </cell>
          <cell r="AJ175">
            <v>0</v>
          </cell>
          <cell r="AK175">
            <v>0</v>
          </cell>
          <cell r="AL175">
            <v>0</v>
          </cell>
          <cell r="AM175">
            <v>5</v>
          </cell>
          <cell r="AN175">
            <v>0</v>
          </cell>
          <cell r="BO175" t="str">
            <v>RS 164</v>
          </cell>
          <cell r="BP175">
            <v>4.0999999999999996</v>
          </cell>
          <cell r="BQ175">
            <v>6</v>
          </cell>
          <cell r="BR175" t="str">
            <v>R</v>
          </cell>
          <cell r="BS175" t="str">
            <v>C</v>
          </cell>
          <cell r="BT175">
            <v>0</v>
          </cell>
          <cell r="BU175" t="str">
            <v>ST</v>
          </cell>
          <cell r="BV175" t="str">
            <v>AC</v>
          </cell>
          <cell r="BW175">
            <v>5</v>
          </cell>
          <cell r="BX175">
            <v>10</v>
          </cell>
          <cell r="BY175">
            <v>40</v>
          </cell>
          <cell r="BZ175">
            <v>1</v>
          </cell>
          <cell r="CA175">
            <v>5</v>
          </cell>
          <cell r="CB175">
            <v>1.7290000000000001</v>
          </cell>
          <cell r="CC175">
            <v>6.9663737327188944</v>
          </cell>
          <cell r="CD175">
            <v>90</v>
          </cell>
          <cell r="CE175">
            <v>55</v>
          </cell>
          <cell r="CF175">
            <v>40</v>
          </cell>
          <cell r="CG175">
            <v>50</v>
          </cell>
          <cell r="CH175">
            <v>15</v>
          </cell>
          <cell r="CI175">
            <v>6.5</v>
          </cell>
          <cell r="CJ175">
            <v>2.1666666666666667E-2</v>
          </cell>
          <cell r="CK175">
            <v>10</v>
          </cell>
          <cell r="CL175">
            <v>40</v>
          </cell>
          <cell r="CM175">
            <v>0.37279871794871788</v>
          </cell>
          <cell r="CN175">
            <v>0.37279871794871788</v>
          </cell>
          <cell r="CO175">
            <v>0</v>
          </cell>
          <cell r="CP175">
            <v>0</v>
          </cell>
          <cell r="CQ175">
            <v>7.3391724506676121</v>
          </cell>
          <cell r="CR175">
            <v>50</v>
          </cell>
          <cell r="CS175">
            <v>1</v>
          </cell>
          <cell r="CT175">
            <v>0</v>
          </cell>
          <cell r="CU175">
            <v>0</v>
          </cell>
          <cell r="CV175">
            <v>2</v>
          </cell>
          <cell r="CW175">
            <v>33</v>
          </cell>
          <cell r="CX175">
            <v>66</v>
          </cell>
          <cell r="CY175">
            <v>2</v>
          </cell>
          <cell r="CZ175">
            <v>3</v>
          </cell>
          <cell r="DA175">
            <v>1.5</v>
          </cell>
          <cell r="DB175">
            <v>1167</v>
          </cell>
          <cell r="DC175">
            <v>584</v>
          </cell>
          <cell r="DD175">
            <v>316</v>
          </cell>
          <cell r="DE175">
            <v>59</v>
          </cell>
          <cell r="DF175">
            <v>170</v>
          </cell>
          <cell r="DG175">
            <v>18</v>
          </cell>
          <cell r="DH175">
            <v>12</v>
          </cell>
          <cell r="DI175">
            <v>12</v>
          </cell>
        </row>
        <row r="176">
          <cell r="A176" t="str">
            <v>RS 165</v>
          </cell>
          <cell r="B176">
            <v>165</v>
          </cell>
          <cell r="C176" t="str">
            <v>S</v>
          </cell>
          <cell r="D176" t="str">
            <v>U</v>
          </cell>
          <cell r="E176" t="str">
            <v>Kwacha Road</v>
          </cell>
          <cell r="F176" t="str">
            <v>Urban</v>
          </cell>
          <cell r="G176">
            <v>11</v>
          </cell>
          <cell r="H176">
            <v>1.4</v>
          </cell>
          <cell r="I176" t="str">
            <v>R</v>
          </cell>
          <cell r="J176" t="str">
            <v>IN BLANTYRE CITY</v>
          </cell>
          <cell r="K176" t="str">
            <v>C</v>
          </cell>
          <cell r="L176" t="str">
            <v>Name changed from Kwacha Rd - Marhattma</v>
          </cell>
          <cell r="W176">
            <v>71</v>
          </cell>
          <cell r="X176" t="str">
            <v>AC</v>
          </cell>
          <cell r="Y176">
            <v>150</v>
          </cell>
          <cell r="Z176" t="str">
            <v>SB</v>
          </cell>
          <cell r="AA176">
            <v>100</v>
          </cell>
          <cell r="AB176" t="str">
            <v>GR</v>
          </cell>
          <cell r="AC176">
            <v>5</v>
          </cell>
          <cell r="AD176">
            <v>0</v>
          </cell>
          <cell r="AE176">
            <v>0</v>
          </cell>
          <cell r="AF176">
            <v>0</v>
          </cell>
          <cell r="AG176">
            <v>0</v>
          </cell>
          <cell r="AH176">
            <v>0</v>
          </cell>
          <cell r="AI176">
            <v>0</v>
          </cell>
          <cell r="AJ176">
            <v>0</v>
          </cell>
          <cell r="AK176">
            <v>0</v>
          </cell>
          <cell r="AL176">
            <v>0</v>
          </cell>
          <cell r="AM176">
            <v>2</v>
          </cell>
          <cell r="AN176" t="str">
            <v>never resealed</v>
          </cell>
          <cell r="BO176" t="str">
            <v>RS 165</v>
          </cell>
          <cell r="BP176">
            <v>1.4</v>
          </cell>
          <cell r="BQ176">
            <v>6</v>
          </cell>
          <cell r="BR176" t="str">
            <v>R</v>
          </cell>
          <cell r="BS176" t="str">
            <v>C</v>
          </cell>
          <cell r="BT176">
            <v>0</v>
          </cell>
          <cell r="BU176" t="str">
            <v>AC</v>
          </cell>
          <cell r="BV176" t="str">
            <v/>
          </cell>
          <cell r="BW176">
            <v>2</v>
          </cell>
          <cell r="BX176">
            <v>40</v>
          </cell>
          <cell r="BY176" t="str">
            <v/>
          </cell>
          <cell r="BZ176">
            <v>1</v>
          </cell>
          <cell r="CA176">
            <v>5</v>
          </cell>
          <cell r="CB176">
            <v>1.552</v>
          </cell>
          <cell r="CC176">
            <v>8.1996372434017601</v>
          </cell>
          <cell r="CD176">
            <v>90</v>
          </cell>
          <cell r="CE176">
            <v>72</v>
          </cell>
          <cell r="CF176">
            <v>57</v>
          </cell>
          <cell r="CG176">
            <v>33</v>
          </cell>
          <cell r="CH176">
            <v>15</v>
          </cell>
          <cell r="CI176">
            <v>184</v>
          </cell>
          <cell r="CJ176">
            <v>0.6133333333333334</v>
          </cell>
          <cell r="CK176">
            <v>10</v>
          </cell>
          <cell r="CL176">
            <v>57</v>
          </cell>
          <cell r="CM176">
            <v>0.708728205128205</v>
          </cell>
          <cell r="CN176">
            <v>0.708728205128205</v>
          </cell>
          <cell r="CO176">
            <v>0</v>
          </cell>
          <cell r="CP176">
            <v>0</v>
          </cell>
          <cell r="CQ176">
            <v>8.908365448529965</v>
          </cell>
          <cell r="CR176">
            <v>70</v>
          </cell>
          <cell r="CS176">
            <v>1</v>
          </cell>
          <cell r="CT176">
            <v>0</v>
          </cell>
          <cell r="CU176">
            <v>0</v>
          </cell>
          <cell r="CV176">
            <v>27</v>
          </cell>
          <cell r="CW176">
            <v>27</v>
          </cell>
          <cell r="CX176" t="str">
            <v/>
          </cell>
          <cell r="CY176">
            <v>3</v>
          </cell>
          <cell r="CZ176">
            <v>2</v>
          </cell>
          <cell r="DA176">
            <v>2</v>
          </cell>
          <cell r="DB176">
            <v>1331</v>
          </cell>
          <cell r="DC176">
            <v>666</v>
          </cell>
          <cell r="DD176">
            <v>360</v>
          </cell>
          <cell r="DE176">
            <v>67</v>
          </cell>
          <cell r="DF176">
            <v>193</v>
          </cell>
          <cell r="DG176">
            <v>20</v>
          </cell>
          <cell r="DH176">
            <v>14</v>
          </cell>
          <cell r="DI176">
            <v>14</v>
          </cell>
        </row>
        <row r="177">
          <cell r="A177" t="str">
            <v>RS 166</v>
          </cell>
          <cell r="B177">
            <v>166</v>
          </cell>
          <cell r="C177" t="str">
            <v>S</v>
          </cell>
          <cell r="D177" t="str">
            <v>U</v>
          </cell>
          <cell r="E177" t="str">
            <v>Zingwagwa Rd (Chikwawa Rd - Kapeni Rd)</v>
          </cell>
          <cell r="F177" t="str">
            <v>Urban</v>
          </cell>
          <cell r="G177">
            <v>12</v>
          </cell>
          <cell r="H177">
            <v>7.7</v>
          </cell>
          <cell r="I177" t="str">
            <v>R</v>
          </cell>
          <cell r="J177" t="str">
            <v>IN BLANTYRE CITY</v>
          </cell>
          <cell r="K177" t="str">
            <v>C</v>
          </cell>
          <cell r="L177" t="str">
            <v>Name modified by City Council</v>
          </cell>
          <cell r="W177">
            <v>78</v>
          </cell>
          <cell r="X177" t="str">
            <v>DS</v>
          </cell>
          <cell r="Y177">
            <v>150</v>
          </cell>
          <cell r="Z177" t="str">
            <v>GR</v>
          </cell>
          <cell r="AA177">
            <v>100</v>
          </cell>
          <cell r="AB177" t="str">
            <v>GR</v>
          </cell>
          <cell r="AC177">
            <v>5</v>
          </cell>
          <cell r="AD177" t="str">
            <v>JW</v>
          </cell>
          <cell r="AE177">
            <v>0</v>
          </cell>
          <cell r="AF177">
            <v>0</v>
          </cell>
          <cell r="AG177">
            <v>0</v>
          </cell>
          <cell r="AH177">
            <v>0</v>
          </cell>
          <cell r="AI177">
            <v>0</v>
          </cell>
          <cell r="AJ177">
            <v>0</v>
          </cell>
          <cell r="AK177">
            <v>0</v>
          </cell>
          <cell r="AL177">
            <v>0</v>
          </cell>
          <cell r="AM177">
            <v>2</v>
          </cell>
          <cell r="AN177" t="str">
            <v>never resealed</v>
          </cell>
          <cell r="BO177" t="str">
            <v>RS 166</v>
          </cell>
          <cell r="BP177">
            <v>1</v>
          </cell>
          <cell r="BQ177">
            <v>6</v>
          </cell>
          <cell r="BR177" t="str">
            <v>R</v>
          </cell>
          <cell r="BS177" t="str">
            <v>C</v>
          </cell>
          <cell r="BT177">
            <v>0</v>
          </cell>
          <cell r="BU177" t="str">
            <v>DS</v>
          </cell>
          <cell r="BV177" t="str">
            <v/>
          </cell>
          <cell r="BW177">
            <v>2</v>
          </cell>
          <cell r="BX177">
            <v>15</v>
          </cell>
          <cell r="BY177" t="str">
            <v/>
          </cell>
          <cell r="BZ177">
            <v>1</v>
          </cell>
          <cell r="CA177">
            <v>5</v>
          </cell>
          <cell r="CB177">
            <v>1.077</v>
          </cell>
          <cell r="CC177">
            <v>6.5</v>
          </cell>
          <cell r="CD177">
            <v>90</v>
          </cell>
          <cell r="CE177">
            <v>65</v>
          </cell>
          <cell r="CF177">
            <v>50</v>
          </cell>
          <cell r="CG177">
            <v>40</v>
          </cell>
          <cell r="CH177">
            <v>15</v>
          </cell>
          <cell r="CI177">
            <v>57</v>
          </cell>
          <cell r="CJ177">
            <v>0.19</v>
          </cell>
          <cell r="CK177">
            <v>10</v>
          </cell>
          <cell r="CL177">
            <v>50</v>
          </cell>
          <cell r="CM177">
            <v>0.50253076923076923</v>
          </cell>
          <cell r="CN177">
            <v>0.50253076923076923</v>
          </cell>
          <cell r="CO177">
            <v>0</v>
          </cell>
          <cell r="CP177">
            <v>0</v>
          </cell>
          <cell r="CQ177">
            <v>7.002530769230769</v>
          </cell>
          <cell r="CR177">
            <v>4</v>
          </cell>
          <cell r="CS177">
            <v>1</v>
          </cell>
          <cell r="CT177">
            <v>0</v>
          </cell>
          <cell r="CU177">
            <v>0</v>
          </cell>
          <cell r="CV177">
            <v>20</v>
          </cell>
          <cell r="CW177">
            <v>20</v>
          </cell>
          <cell r="CX177" t="str">
            <v/>
          </cell>
          <cell r="CY177">
            <v>1.5</v>
          </cell>
          <cell r="CZ177">
            <v>1.5</v>
          </cell>
          <cell r="DA177">
            <v>1.5</v>
          </cell>
          <cell r="DB177">
            <v>2500</v>
          </cell>
          <cell r="DC177">
            <v>1250</v>
          </cell>
          <cell r="DD177">
            <v>675</v>
          </cell>
          <cell r="DE177">
            <v>125</v>
          </cell>
          <cell r="DF177">
            <v>363</v>
          </cell>
          <cell r="DG177">
            <v>38</v>
          </cell>
          <cell r="DH177">
            <v>25</v>
          </cell>
          <cell r="DI177">
            <v>25</v>
          </cell>
        </row>
        <row r="178">
          <cell r="A178" t="str">
            <v>RS 167</v>
          </cell>
          <cell r="B178">
            <v>167</v>
          </cell>
          <cell r="C178" t="str">
            <v>S</v>
          </cell>
          <cell r="D178" t="str">
            <v>U</v>
          </cell>
          <cell r="E178" t="str">
            <v>Chilomoni Road (Ring Road)</v>
          </cell>
          <cell r="F178" t="str">
            <v>Urban</v>
          </cell>
          <cell r="G178">
            <v>13</v>
          </cell>
          <cell r="H178">
            <v>6.3</v>
          </cell>
          <cell r="I178" t="str">
            <v>R</v>
          </cell>
          <cell r="J178" t="str">
            <v>IN BLANTYRE CITY</v>
          </cell>
          <cell r="K178" t="str">
            <v>C</v>
          </cell>
          <cell r="L178" t="str">
            <v>Name modified</v>
          </cell>
          <cell r="W178">
            <v>65</v>
          </cell>
          <cell r="X178" t="str">
            <v>AC</v>
          </cell>
          <cell r="Y178">
            <v>150</v>
          </cell>
          <cell r="Z178" t="str">
            <v>SB</v>
          </cell>
          <cell r="AA178">
            <v>100</v>
          </cell>
          <cell r="AB178" t="str">
            <v>GR</v>
          </cell>
          <cell r="AC178">
            <v>5</v>
          </cell>
          <cell r="AD178">
            <v>0</v>
          </cell>
          <cell r="AE178">
            <v>0</v>
          </cell>
          <cell r="AF178">
            <v>0</v>
          </cell>
          <cell r="AG178">
            <v>0</v>
          </cell>
          <cell r="AH178">
            <v>0</v>
          </cell>
          <cell r="AI178">
            <v>0</v>
          </cell>
          <cell r="AJ178">
            <v>0</v>
          </cell>
          <cell r="AK178">
            <v>0</v>
          </cell>
          <cell r="AL178">
            <v>0</v>
          </cell>
          <cell r="AM178">
            <v>2</v>
          </cell>
          <cell r="AN178" t="str">
            <v>never resealed</v>
          </cell>
          <cell r="BO178" t="str">
            <v>RS 167</v>
          </cell>
          <cell r="BP178">
            <v>6.3</v>
          </cell>
          <cell r="BQ178">
            <v>4</v>
          </cell>
          <cell r="BR178" t="str">
            <v>R</v>
          </cell>
          <cell r="BS178" t="str">
            <v>C</v>
          </cell>
          <cell r="BT178">
            <v>0</v>
          </cell>
          <cell r="BU178" t="str">
            <v>AC</v>
          </cell>
          <cell r="BV178" t="str">
            <v/>
          </cell>
          <cell r="BW178">
            <v>2</v>
          </cell>
          <cell r="BX178">
            <v>40</v>
          </cell>
          <cell r="BY178" t="str">
            <v/>
          </cell>
          <cell r="BZ178">
            <v>1</v>
          </cell>
          <cell r="CA178">
            <v>5</v>
          </cell>
          <cell r="CB178">
            <v>1.552</v>
          </cell>
          <cell r="CC178">
            <v>8.0321199288700313</v>
          </cell>
          <cell r="CD178">
            <v>90</v>
          </cell>
          <cell r="CE178">
            <v>75</v>
          </cell>
          <cell r="CF178">
            <v>60</v>
          </cell>
          <cell r="CG178">
            <v>30</v>
          </cell>
          <cell r="CH178">
            <v>15</v>
          </cell>
          <cell r="CI178">
            <v>90</v>
          </cell>
          <cell r="CJ178">
            <v>0.44999999999999996</v>
          </cell>
          <cell r="CK178">
            <v>10</v>
          </cell>
          <cell r="CL178">
            <v>60</v>
          </cell>
          <cell r="CM178">
            <v>0.6668846153846153</v>
          </cell>
          <cell r="CN178">
            <v>0.6668846153846153</v>
          </cell>
          <cell r="CO178">
            <v>0</v>
          </cell>
          <cell r="CP178">
            <v>0</v>
          </cell>
          <cell r="CQ178">
            <v>8.6990045442546471</v>
          </cell>
          <cell r="CR178">
            <v>35</v>
          </cell>
          <cell r="CS178">
            <v>1</v>
          </cell>
          <cell r="CT178">
            <v>0</v>
          </cell>
          <cell r="CU178">
            <v>0</v>
          </cell>
          <cell r="CV178">
            <v>33</v>
          </cell>
          <cell r="CW178">
            <v>33</v>
          </cell>
          <cell r="CX178" t="str">
            <v/>
          </cell>
          <cell r="CY178">
            <v>3</v>
          </cell>
          <cell r="CZ178">
            <v>2.5</v>
          </cell>
          <cell r="DA178">
            <v>2.5</v>
          </cell>
          <cell r="DB178">
            <v>7463</v>
          </cell>
          <cell r="DC178">
            <v>3732</v>
          </cell>
          <cell r="DD178">
            <v>2016</v>
          </cell>
          <cell r="DE178">
            <v>374</v>
          </cell>
          <cell r="DF178">
            <v>1083</v>
          </cell>
          <cell r="DG178">
            <v>112</v>
          </cell>
          <cell r="DH178">
            <v>75</v>
          </cell>
          <cell r="DI178">
            <v>75</v>
          </cell>
        </row>
        <row r="179">
          <cell r="A179" t="str">
            <v>RS 168</v>
          </cell>
          <cell r="B179">
            <v>168</v>
          </cell>
          <cell r="C179" t="str">
            <v>S</v>
          </cell>
          <cell r="D179" t="str">
            <v>U</v>
          </cell>
          <cell r="E179" t="str">
            <v>Makata Road</v>
          </cell>
          <cell r="F179" t="str">
            <v>Urban</v>
          </cell>
          <cell r="G179">
            <v>14</v>
          </cell>
          <cell r="H179">
            <v>2.7</v>
          </cell>
          <cell r="I179" t="str">
            <v>R</v>
          </cell>
          <cell r="J179" t="str">
            <v>IN BLANTYRE CITY</v>
          </cell>
          <cell r="K179" t="str">
            <v>C</v>
          </cell>
          <cell r="L179">
            <v>0</v>
          </cell>
          <cell r="W179">
            <v>65</v>
          </cell>
          <cell r="X179" t="str">
            <v>AC</v>
          </cell>
          <cell r="Y179">
            <v>150</v>
          </cell>
          <cell r="Z179" t="str">
            <v>SB</v>
          </cell>
          <cell r="AA179">
            <v>100</v>
          </cell>
          <cell r="AB179" t="str">
            <v>GR</v>
          </cell>
          <cell r="AC179">
            <v>5</v>
          </cell>
          <cell r="AD179">
            <v>0</v>
          </cell>
          <cell r="AE179">
            <v>98</v>
          </cell>
          <cell r="AF179" t="str">
            <v>RC</v>
          </cell>
          <cell r="AG179" t="str">
            <v>AC</v>
          </cell>
          <cell r="AH179">
            <v>40</v>
          </cell>
          <cell r="AI179">
            <v>0</v>
          </cell>
          <cell r="AJ179">
            <v>0</v>
          </cell>
          <cell r="AK179">
            <v>0</v>
          </cell>
          <cell r="AL179">
            <v>0</v>
          </cell>
          <cell r="AM179">
            <v>2</v>
          </cell>
          <cell r="AN179" t="str">
            <v>reconstruction in progress</v>
          </cell>
          <cell r="BO179" t="str">
            <v>RS 168</v>
          </cell>
          <cell r="BP179">
            <v>2.7</v>
          </cell>
          <cell r="BQ179">
            <v>5.5</v>
          </cell>
          <cell r="BR179" t="str">
            <v>R</v>
          </cell>
          <cell r="BS179" t="str">
            <v>C</v>
          </cell>
          <cell r="BT179">
            <v>0</v>
          </cell>
          <cell r="BU179" t="str">
            <v>AC</v>
          </cell>
          <cell r="BV179" t="str">
            <v/>
          </cell>
          <cell r="BW179">
            <v>2</v>
          </cell>
          <cell r="BX179">
            <v>40</v>
          </cell>
          <cell r="BY179" t="str">
            <v/>
          </cell>
          <cell r="BZ179">
            <v>1</v>
          </cell>
          <cell r="CA179">
            <v>5</v>
          </cell>
          <cell r="CB179">
            <v>1.7290000000000001</v>
          </cell>
          <cell r="CC179">
            <v>2.5027728175050754</v>
          </cell>
          <cell r="CD179" t="str">
            <v>being overlaid 1998</v>
          </cell>
          <cell r="CE179">
            <v>0</v>
          </cell>
          <cell r="CF179">
            <v>0</v>
          </cell>
          <cell r="CG179">
            <v>0</v>
          </cell>
          <cell r="CH179">
            <v>0</v>
          </cell>
          <cell r="CI179">
            <v>0</v>
          </cell>
          <cell r="CJ179">
            <v>0</v>
          </cell>
          <cell r="CK179">
            <v>0</v>
          </cell>
          <cell r="CL179">
            <v>0</v>
          </cell>
          <cell r="CM179">
            <v>0</v>
          </cell>
          <cell r="CN179">
            <v>0</v>
          </cell>
          <cell r="CO179">
            <v>0</v>
          </cell>
          <cell r="CP179">
            <v>0</v>
          </cell>
          <cell r="CQ179">
            <v>0</v>
          </cell>
          <cell r="CR179">
            <v>0</v>
          </cell>
          <cell r="CS179">
            <v>0</v>
          </cell>
          <cell r="CT179">
            <v>0</v>
          </cell>
          <cell r="CU179">
            <v>0</v>
          </cell>
          <cell r="CV179">
            <v>0</v>
          </cell>
          <cell r="CW179">
            <v>0</v>
          </cell>
          <cell r="CX179" t="str">
            <v/>
          </cell>
          <cell r="CY179">
            <v>1</v>
          </cell>
          <cell r="CZ179">
            <v>1</v>
          </cell>
          <cell r="DA179">
            <v>1</v>
          </cell>
          <cell r="DB179">
            <v>10550</v>
          </cell>
          <cell r="DC179">
            <v>5275</v>
          </cell>
          <cell r="DD179">
            <v>2849</v>
          </cell>
          <cell r="DE179">
            <v>528</v>
          </cell>
          <cell r="DF179">
            <v>1530</v>
          </cell>
          <cell r="DG179">
            <v>159</v>
          </cell>
          <cell r="DH179">
            <v>106</v>
          </cell>
          <cell r="DI179">
            <v>106</v>
          </cell>
        </row>
        <row r="180">
          <cell r="A180" t="str">
            <v>RS 169</v>
          </cell>
          <cell r="B180">
            <v>169</v>
          </cell>
          <cell r="C180" t="str">
            <v>S</v>
          </cell>
          <cell r="D180" t="str">
            <v>U</v>
          </cell>
          <cell r="E180" t="str">
            <v>Ndirande Ring Road</v>
          </cell>
          <cell r="F180" t="str">
            <v>Urban</v>
          </cell>
          <cell r="G180">
            <v>15</v>
          </cell>
          <cell r="H180">
            <v>3.3</v>
          </cell>
          <cell r="I180" t="str">
            <v>R</v>
          </cell>
          <cell r="J180" t="str">
            <v>IN BLANTYRE CITY</v>
          </cell>
          <cell r="K180" t="str">
            <v>C</v>
          </cell>
          <cell r="L180" t="str">
            <v>name changed from HHI - David Whitehead Via Ndirande Market</v>
          </cell>
          <cell r="W180">
            <v>77</v>
          </cell>
          <cell r="X180" t="str">
            <v>AC</v>
          </cell>
          <cell r="Y180">
            <v>150</v>
          </cell>
          <cell r="Z180" t="str">
            <v>SB</v>
          </cell>
          <cell r="AA180">
            <v>100</v>
          </cell>
          <cell r="AB180" t="str">
            <v>GR</v>
          </cell>
          <cell r="AC180">
            <v>5</v>
          </cell>
          <cell r="AD180">
            <v>0</v>
          </cell>
          <cell r="AE180">
            <v>0</v>
          </cell>
          <cell r="AF180">
            <v>0</v>
          </cell>
          <cell r="AG180">
            <v>0</v>
          </cell>
          <cell r="AH180">
            <v>0</v>
          </cell>
          <cell r="AI180">
            <v>0</v>
          </cell>
          <cell r="AJ180">
            <v>0</v>
          </cell>
          <cell r="AK180">
            <v>0</v>
          </cell>
          <cell r="AL180">
            <v>0</v>
          </cell>
          <cell r="AM180">
            <v>2</v>
          </cell>
          <cell r="AN180" t="str">
            <v>never resealed</v>
          </cell>
          <cell r="BO180" t="str">
            <v>RS 169</v>
          </cell>
          <cell r="BP180">
            <v>3.3</v>
          </cell>
          <cell r="BQ180">
            <v>6</v>
          </cell>
          <cell r="BR180" t="str">
            <v>R</v>
          </cell>
          <cell r="BS180" t="str">
            <v>C</v>
          </cell>
          <cell r="BT180">
            <v>0</v>
          </cell>
          <cell r="BU180" t="str">
            <v>AC</v>
          </cell>
          <cell r="BV180" t="str">
            <v/>
          </cell>
          <cell r="BW180">
            <v>2</v>
          </cell>
          <cell r="BX180">
            <v>40</v>
          </cell>
          <cell r="BY180" t="str">
            <v/>
          </cell>
          <cell r="BZ180">
            <v>1</v>
          </cell>
          <cell r="CA180">
            <v>5</v>
          </cell>
          <cell r="CB180">
            <v>1.552</v>
          </cell>
          <cell r="CC180">
            <v>7.5591680351906154</v>
          </cell>
          <cell r="CD180">
            <v>90</v>
          </cell>
          <cell r="CE180">
            <v>70</v>
          </cell>
          <cell r="CF180">
            <v>55</v>
          </cell>
          <cell r="CG180">
            <v>35</v>
          </cell>
          <cell r="CH180">
            <v>15</v>
          </cell>
          <cell r="CI180">
            <v>84.3</v>
          </cell>
          <cell r="CJ180">
            <v>0.28100000000000003</v>
          </cell>
          <cell r="CK180">
            <v>10</v>
          </cell>
          <cell r="CL180">
            <v>55</v>
          </cell>
          <cell r="CM180">
            <v>0.56997769230769224</v>
          </cell>
          <cell r="CN180">
            <v>0.56997769230769224</v>
          </cell>
          <cell r="CO180">
            <v>0</v>
          </cell>
          <cell r="CP180">
            <v>0</v>
          </cell>
          <cell r="CQ180">
            <v>8.1291457274983081</v>
          </cell>
          <cell r="CR180">
            <v>64</v>
          </cell>
          <cell r="CS180">
            <v>1</v>
          </cell>
          <cell r="CT180">
            <v>0</v>
          </cell>
          <cell r="CU180">
            <v>0</v>
          </cell>
          <cell r="CV180">
            <v>21</v>
          </cell>
          <cell r="CW180">
            <v>21</v>
          </cell>
          <cell r="CX180" t="str">
            <v/>
          </cell>
          <cell r="CY180">
            <v>2</v>
          </cell>
          <cell r="CZ180">
            <v>1.3</v>
          </cell>
          <cell r="DA180">
            <v>1.5</v>
          </cell>
          <cell r="DB180">
            <v>2203</v>
          </cell>
          <cell r="DC180">
            <v>1102</v>
          </cell>
          <cell r="DD180">
            <v>595</v>
          </cell>
          <cell r="DE180">
            <v>111</v>
          </cell>
          <cell r="DF180">
            <v>320</v>
          </cell>
          <cell r="DG180">
            <v>34</v>
          </cell>
          <cell r="DH180">
            <v>23</v>
          </cell>
          <cell r="DI180">
            <v>23</v>
          </cell>
        </row>
        <row r="181">
          <cell r="A181" t="str">
            <v>RS 174</v>
          </cell>
          <cell r="B181">
            <v>174</v>
          </cell>
          <cell r="C181" t="str">
            <v>S</v>
          </cell>
          <cell r="D181" t="str">
            <v>U</v>
          </cell>
          <cell r="E181" t="str">
            <v>Chipembere Highway (M2, Blantyre - Limbe)</v>
          </cell>
          <cell r="F181" t="str">
            <v>Urban</v>
          </cell>
          <cell r="G181">
            <v>16</v>
          </cell>
          <cell r="H181">
            <v>9</v>
          </cell>
          <cell r="I181" t="str">
            <v>R</v>
          </cell>
          <cell r="J181" t="str">
            <v>IN BLANTYRE CITY</v>
          </cell>
          <cell r="K181" t="str">
            <v>C</v>
          </cell>
          <cell r="L181">
            <v>0</v>
          </cell>
          <cell r="W181">
            <v>56</v>
          </cell>
          <cell r="X181" t="str">
            <v>AC</v>
          </cell>
          <cell r="Y181">
            <v>150</v>
          </cell>
          <cell r="Z181" t="str">
            <v>SB</v>
          </cell>
          <cell r="AA181">
            <v>100</v>
          </cell>
          <cell r="AB181" t="str">
            <v>GR</v>
          </cell>
          <cell r="AC181">
            <v>5</v>
          </cell>
          <cell r="AD181">
            <v>0</v>
          </cell>
          <cell r="AE181">
            <v>98</v>
          </cell>
          <cell r="AF181" t="str">
            <v>AO</v>
          </cell>
          <cell r="AG181" t="str">
            <v>AC</v>
          </cell>
          <cell r="AH181">
            <v>25</v>
          </cell>
          <cell r="AI181">
            <v>0</v>
          </cell>
          <cell r="AJ181">
            <v>0</v>
          </cell>
          <cell r="AK181">
            <v>0</v>
          </cell>
          <cell r="AL181">
            <v>0</v>
          </cell>
          <cell r="AM181">
            <v>6</v>
          </cell>
          <cell r="AN181">
            <v>0</v>
          </cell>
          <cell r="BO181" t="str">
            <v>RS 174</v>
          </cell>
          <cell r="BP181">
            <v>9</v>
          </cell>
          <cell r="BQ181">
            <v>12</v>
          </cell>
          <cell r="BR181" t="str">
            <v>R</v>
          </cell>
          <cell r="BS181" t="str">
            <v>C</v>
          </cell>
          <cell r="BT181">
            <v>0</v>
          </cell>
          <cell r="BU181" t="str">
            <v>AC</v>
          </cell>
          <cell r="BV181" t="str">
            <v>AC</v>
          </cell>
          <cell r="BW181">
            <v>6</v>
          </cell>
          <cell r="BX181">
            <v>40</v>
          </cell>
          <cell r="BY181">
            <v>40</v>
          </cell>
          <cell r="BZ181">
            <v>1</v>
          </cell>
          <cell r="CA181">
            <v>5</v>
          </cell>
          <cell r="CB181">
            <v>2.1040000000000001</v>
          </cell>
          <cell r="CC181">
            <v>5.14</v>
          </cell>
          <cell r="CD181" t="str">
            <v>being overlaid 1998</v>
          </cell>
          <cell r="CE181">
            <v>0</v>
          </cell>
          <cell r="CF181">
            <v>0</v>
          </cell>
          <cell r="CG181">
            <v>0</v>
          </cell>
          <cell r="CH181">
            <v>0</v>
          </cell>
          <cell r="CI181">
            <v>0</v>
          </cell>
          <cell r="CJ181">
            <v>0</v>
          </cell>
          <cell r="CK181">
            <v>0</v>
          </cell>
          <cell r="CL181">
            <v>0</v>
          </cell>
          <cell r="CM181">
            <v>0</v>
          </cell>
          <cell r="CN181">
            <v>0</v>
          </cell>
          <cell r="CO181">
            <v>0</v>
          </cell>
          <cell r="CP181">
            <v>0</v>
          </cell>
          <cell r="CQ181">
            <v>0</v>
          </cell>
          <cell r="CR181">
            <v>0</v>
          </cell>
          <cell r="CS181">
            <v>0</v>
          </cell>
          <cell r="CT181">
            <v>0</v>
          </cell>
          <cell r="CU181">
            <v>0</v>
          </cell>
          <cell r="CV181">
            <v>0</v>
          </cell>
          <cell r="CW181">
            <v>42</v>
          </cell>
          <cell r="CX181">
            <v>84</v>
          </cell>
          <cell r="CY181">
            <v>1.1000000000000001</v>
          </cell>
          <cell r="CZ181">
            <v>1.1000000000000001</v>
          </cell>
          <cell r="DA181">
            <v>1.1000000000000001</v>
          </cell>
          <cell r="DB181">
            <v>14065</v>
          </cell>
          <cell r="DC181">
            <v>7033</v>
          </cell>
          <cell r="DD181">
            <v>3798</v>
          </cell>
          <cell r="DE181">
            <v>704</v>
          </cell>
          <cell r="DF181">
            <v>2040</v>
          </cell>
          <cell r="DG181">
            <v>211</v>
          </cell>
          <cell r="DH181">
            <v>141</v>
          </cell>
          <cell r="DI181">
            <v>141</v>
          </cell>
        </row>
        <row r="182">
          <cell r="A182" t="str">
            <v>RS 846</v>
          </cell>
          <cell r="B182" t="str">
            <v>n.a.</v>
          </cell>
          <cell r="C182" t="str">
            <v>S</v>
          </cell>
          <cell r="D182" t="str">
            <v>U</v>
          </cell>
          <cell r="E182" t="str">
            <v>Clock Tower - junction M1 (via road S137)</v>
          </cell>
          <cell r="F182" t="str">
            <v>Urban</v>
          </cell>
          <cell r="G182">
            <v>17</v>
          </cell>
          <cell r="H182">
            <v>10.4</v>
          </cell>
          <cell r="I182" t="str">
            <v>R</v>
          </cell>
          <cell r="J182" t="str">
            <v>BLANTYRE CITY</v>
          </cell>
          <cell r="K182">
            <v>9</v>
          </cell>
          <cell r="L182" t="str">
            <v>New section part original RS 175</v>
          </cell>
          <cell r="W182">
            <v>56</v>
          </cell>
          <cell r="X182" t="str">
            <v>AC</v>
          </cell>
          <cell r="Y182">
            <v>150</v>
          </cell>
          <cell r="Z182" t="str">
            <v>SB</v>
          </cell>
          <cell r="AA182">
            <v>100</v>
          </cell>
          <cell r="AB182" t="str">
            <v>GR</v>
          </cell>
          <cell r="AC182">
            <v>5</v>
          </cell>
          <cell r="AD182">
            <v>0</v>
          </cell>
          <cell r="AE182">
            <v>98</v>
          </cell>
          <cell r="AF182" t="str">
            <v>AO</v>
          </cell>
          <cell r="AG182" t="str">
            <v>AC</v>
          </cell>
          <cell r="AH182">
            <v>25</v>
          </cell>
          <cell r="AI182">
            <v>0</v>
          </cell>
          <cell r="AJ182">
            <v>0</v>
          </cell>
          <cell r="AK182">
            <v>0</v>
          </cell>
          <cell r="AL182">
            <v>0</v>
          </cell>
          <cell r="AM182">
            <v>6</v>
          </cell>
          <cell r="AN182">
            <v>0</v>
          </cell>
          <cell r="BO182" t="str">
            <v>RS 846</v>
          </cell>
          <cell r="BP182">
            <v>10.4</v>
          </cell>
          <cell r="BQ182">
            <v>12</v>
          </cell>
          <cell r="BR182" t="str">
            <v>R</v>
          </cell>
          <cell r="BS182" t="str">
            <v>C</v>
          </cell>
          <cell r="BT182">
            <v>0</v>
          </cell>
          <cell r="BU182" t="str">
            <v>AC</v>
          </cell>
          <cell r="BV182" t="str">
            <v>AC</v>
          </cell>
          <cell r="BW182">
            <v>6</v>
          </cell>
          <cell r="BX182">
            <v>40</v>
          </cell>
          <cell r="BY182">
            <v>40</v>
          </cell>
          <cell r="BZ182">
            <v>1</v>
          </cell>
          <cell r="CA182">
            <v>5</v>
          </cell>
          <cell r="CB182">
            <v>2.1040000000000001</v>
          </cell>
          <cell r="CC182">
            <v>11.5</v>
          </cell>
          <cell r="CD182" t="str">
            <v>being overlaid 1998</v>
          </cell>
          <cell r="CE182">
            <v>0</v>
          </cell>
          <cell r="CF182">
            <v>0</v>
          </cell>
          <cell r="CG182">
            <v>0</v>
          </cell>
          <cell r="CH182">
            <v>0</v>
          </cell>
          <cell r="CI182">
            <v>0</v>
          </cell>
          <cell r="CJ182">
            <v>0</v>
          </cell>
          <cell r="CK182">
            <v>0</v>
          </cell>
          <cell r="CL182">
            <v>0</v>
          </cell>
          <cell r="CM182">
            <v>0</v>
          </cell>
          <cell r="CN182">
            <v>0</v>
          </cell>
          <cell r="CO182">
            <v>0</v>
          </cell>
          <cell r="CP182">
            <v>0</v>
          </cell>
          <cell r="CQ182">
            <v>0</v>
          </cell>
          <cell r="CR182">
            <v>0</v>
          </cell>
          <cell r="CS182">
            <v>0</v>
          </cell>
          <cell r="CT182">
            <v>0</v>
          </cell>
          <cell r="CU182">
            <v>0</v>
          </cell>
          <cell r="CV182">
            <v>0</v>
          </cell>
          <cell r="CW182">
            <v>42</v>
          </cell>
          <cell r="CX182">
            <v>84</v>
          </cell>
          <cell r="CY182">
            <v>2.5</v>
          </cell>
          <cell r="CZ182">
            <v>3</v>
          </cell>
          <cell r="DA182">
            <v>2</v>
          </cell>
          <cell r="DB182">
            <v>14000</v>
          </cell>
          <cell r="DC182">
            <v>7000</v>
          </cell>
          <cell r="DD182">
            <v>3780</v>
          </cell>
          <cell r="DE182">
            <v>700</v>
          </cell>
          <cell r="DF182">
            <v>2030</v>
          </cell>
          <cell r="DG182">
            <v>210</v>
          </cell>
          <cell r="DH182">
            <v>140</v>
          </cell>
          <cell r="DI182">
            <v>140</v>
          </cell>
        </row>
        <row r="183">
          <cell r="A183" t="str">
            <v>RS 841</v>
          </cell>
          <cell r="B183">
            <v>170</v>
          </cell>
          <cell r="C183" t="str">
            <v>S</v>
          </cell>
          <cell r="D183" t="str">
            <v>U</v>
          </cell>
          <cell r="E183" t="str">
            <v>Zomba - Chikanda (M1 to end bitumen)</v>
          </cell>
          <cell r="F183" t="str">
            <v>Urban</v>
          </cell>
          <cell r="G183">
            <v>18</v>
          </cell>
          <cell r="H183">
            <v>0.9</v>
          </cell>
          <cell r="I183" t="str">
            <v>R</v>
          </cell>
          <cell r="J183" t="str">
            <v>ZOMBA CITY</v>
          </cell>
          <cell r="K183" t="str">
            <v>C</v>
          </cell>
          <cell r="L183">
            <v>0</v>
          </cell>
          <cell r="W183">
            <v>67</v>
          </cell>
          <cell r="X183" t="str">
            <v>SA</v>
          </cell>
          <cell r="Y183">
            <v>150</v>
          </cell>
          <cell r="Z183" t="str">
            <v>GR</v>
          </cell>
          <cell r="AA183">
            <v>100</v>
          </cell>
          <cell r="AB183" t="str">
            <v>GR</v>
          </cell>
          <cell r="AC183">
            <v>5</v>
          </cell>
          <cell r="AD183">
            <v>0</v>
          </cell>
          <cell r="AE183">
            <v>0</v>
          </cell>
          <cell r="AF183">
            <v>0</v>
          </cell>
          <cell r="AG183">
            <v>0</v>
          </cell>
          <cell r="AH183">
            <v>0</v>
          </cell>
          <cell r="AI183">
            <v>0</v>
          </cell>
          <cell r="AJ183">
            <v>0</v>
          </cell>
          <cell r="AK183">
            <v>0</v>
          </cell>
          <cell r="AL183">
            <v>0</v>
          </cell>
          <cell r="AM183">
            <v>2</v>
          </cell>
          <cell r="AN183" t="str">
            <v>never resealed</v>
          </cell>
          <cell r="BO183" t="str">
            <v>RS 841</v>
          </cell>
          <cell r="BP183">
            <v>0.9</v>
          </cell>
          <cell r="BQ183">
            <v>3</v>
          </cell>
          <cell r="BR183" t="str">
            <v>R</v>
          </cell>
          <cell r="BS183" t="str">
            <v>C</v>
          </cell>
          <cell r="BT183">
            <v>0</v>
          </cell>
          <cell r="BU183" t="str">
            <v>SA</v>
          </cell>
          <cell r="BV183" t="str">
            <v/>
          </cell>
          <cell r="BW183">
            <v>2</v>
          </cell>
          <cell r="BX183">
            <v>10</v>
          </cell>
          <cell r="BY183" t="str">
            <v/>
          </cell>
          <cell r="BZ183">
            <v>1</v>
          </cell>
          <cell r="CA183">
            <v>5</v>
          </cell>
          <cell r="CB183">
            <v>0.90800000000000003</v>
          </cell>
          <cell r="CC183">
            <v>8.3099011730205277</v>
          </cell>
          <cell r="CD183">
            <v>95</v>
          </cell>
          <cell r="CE183">
            <v>67</v>
          </cell>
          <cell r="CF183">
            <v>52</v>
          </cell>
          <cell r="CG183">
            <v>43</v>
          </cell>
          <cell r="CH183">
            <v>15</v>
          </cell>
          <cell r="CI183">
            <v>14.5</v>
          </cell>
          <cell r="CJ183">
            <v>9.6666666666666679E-2</v>
          </cell>
          <cell r="CK183">
            <v>10</v>
          </cell>
          <cell r="CL183">
            <v>52</v>
          </cell>
          <cell r="CM183">
            <v>0.48051025641025635</v>
          </cell>
          <cell r="CN183">
            <v>0.48051025641025635</v>
          </cell>
          <cell r="CO183">
            <v>0</v>
          </cell>
          <cell r="CP183">
            <v>0</v>
          </cell>
          <cell r="CQ183">
            <v>8.7904114294307831</v>
          </cell>
          <cell r="CR183">
            <v>25</v>
          </cell>
          <cell r="CS183">
            <v>1</v>
          </cell>
          <cell r="CT183">
            <v>0</v>
          </cell>
          <cell r="CU183">
            <v>0</v>
          </cell>
          <cell r="CV183">
            <v>31</v>
          </cell>
          <cell r="CW183">
            <v>31</v>
          </cell>
          <cell r="CX183" t="str">
            <v/>
          </cell>
          <cell r="CY183">
            <v>2</v>
          </cell>
          <cell r="CZ183">
            <v>0</v>
          </cell>
          <cell r="DA183">
            <v>0</v>
          </cell>
          <cell r="DB183">
            <v>118</v>
          </cell>
          <cell r="DC183">
            <v>59</v>
          </cell>
          <cell r="DD183">
            <v>32</v>
          </cell>
          <cell r="DE183">
            <v>6</v>
          </cell>
          <cell r="DF183">
            <v>18</v>
          </cell>
          <cell r="DG183">
            <v>2</v>
          </cell>
          <cell r="DH183">
            <v>2</v>
          </cell>
          <cell r="DI183">
            <v>2</v>
          </cell>
        </row>
        <row r="184">
          <cell r="A184" t="str">
            <v>RS 171</v>
          </cell>
          <cell r="B184">
            <v>171</v>
          </cell>
          <cell r="C184" t="str">
            <v>S</v>
          </cell>
          <cell r="D184" t="str">
            <v>U</v>
          </cell>
          <cell r="E184" t="str">
            <v>St Mary's Road (Cheonga Road)</v>
          </cell>
          <cell r="F184" t="str">
            <v>Urban</v>
          </cell>
          <cell r="G184">
            <v>19</v>
          </cell>
          <cell r="H184">
            <v>2</v>
          </cell>
          <cell r="I184" t="str">
            <v>R</v>
          </cell>
          <cell r="J184" t="str">
            <v>ZOMBA CITY</v>
          </cell>
          <cell r="K184" t="str">
            <v>C</v>
          </cell>
          <cell r="L184">
            <v>0</v>
          </cell>
          <cell r="W184">
            <v>65</v>
          </cell>
          <cell r="X184" t="str">
            <v>SA</v>
          </cell>
          <cell r="Y184">
            <v>150</v>
          </cell>
          <cell r="Z184" t="str">
            <v>GR</v>
          </cell>
          <cell r="AA184">
            <v>150</v>
          </cell>
          <cell r="AB184" t="str">
            <v>GR</v>
          </cell>
          <cell r="AC184">
            <v>7</v>
          </cell>
          <cell r="AD184" t="str">
            <v>MC</v>
          </cell>
          <cell r="AE184">
            <v>0</v>
          </cell>
          <cell r="AF184">
            <v>0</v>
          </cell>
          <cell r="AG184">
            <v>0</v>
          </cell>
          <cell r="AH184">
            <v>0</v>
          </cell>
          <cell r="AI184">
            <v>0</v>
          </cell>
          <cell r="AJ184">
            <v>0</v>
          </cell>
          <cell r="AK184">
            <v>0</v>
          </cell>
          <cell r="AL184">
            <v>0</v>
          </cell>
          <cell r="AM184">
            <v>2</v>
          </cell>
          <cell r="AN184" t="str">
            <v>never resealed</v>
          </cell>
          <cell r="BO184" t="str">
            <v>RS 171</v>
          </cell>
          <cell r="BP184">
            <v>2</v>
          </cell>
          <cell r="BQ184">
            <v>3</v>
          </cell>
          <cell r="BR184" t="str">
            <v>R</v>
          </cell>
          <cell r="BS184" t="str">
            <v>C</v>
          </cell>
          <cell r="BT184">
            <v>0</v>
          </cell>
          <cell r="BU184" t="str">
            <v>SA</v>
          </cell>
          <cell r="BV184" t="str">
            <v/>
          </cell>
          <cell r="BW184">
            <v>2</v>
          </cell>
          <cell r="BX184">
            <v>10</v>
          </cell>
          <cell r="BY184" t="str">
            <v/>
          </cell>
          <cell r="BZ184">
            <v>1</v>
          </cell>
          <cell r="CA184">
            <v>7</v>
          </cell>
          <cell r="CB184">
            <v>1.3580000000000001</v>
          </cell>
          <cell r="CC184">
            <v>7.6195440917716066</v>
          </cell>
          <cell r="CD184">
            <v>95</v>
          </cell>
          <cell r="CE184">
            <v>57</v>
          </cell>
          <cell r="CF184">
            <v>42</v>
          </cell>
          <cell r="CG184">
            <v>53</v>
          </cell>
          <cell r="CH184">
            <v>15</v>
          </cell>
          <cell r="CI184">
            <v>34.5</v>
          </cell>
          <cell r="CJ184">
            <v>0.22999999999999998</v>
          </cell>
          <cell r="CK184">
            <v>10</v>
          </cell>
          <cell r="CL184">
            <v>42</v>
          </cell>
          <cell r="CM184">
            <v>0.46471538461538459</v>
          </cell>
          <cell r="CN184">
            <v>0.46471538461538459</v>
          </cell>
          <cell r="CO184">
            <v>0</v>
          </cell>
          <cell r="CP184">
            <v>0</v>
          </cell>
          <cell r="CQ184">
            <v>8.0842594763869915</v>
          </cell>
          <cell r="CR184">
            <v>50</v>
          </cell>
          <cell r="CS184">
            <v>1</v>
          </cell>
          <cell r="CT184">
            <v>0</v>
          </cell>
          <cell r="CU184">
            <v>0</v>
          </cell>
          <cell r="CV184">
            <v>33</v>
          </cell>
          <cell r="CW184">
            <v>33</v>
          </cell>
          <cell r="CX184" t="str">
            <v/>
          </cell>
          <cell r="CY184">
            <v>3</v>
          </cell>
          <cell r="CZ184">
            <v>3</v>
          </cell>
          <cell r="DA184">
            <v>2</v>
          </cell>
          <cell r="DB184">
            <v>134</v>
          </cell>
          <cell r="DC184">
            <v>67</v>
          </cell>
          <cell r="DD184">
            <v>37</v>
          </cell>
          <cell r="DE184">
            <v>7</v>
          </cell>
          <cell r="DF184">
            <v>20</v>
          </cell>
          <cell r="DG184">
            <v>3</v>
          </cell>
          <cell r="DH184">
            <v>2</v>
          </cell>
          <cell r="DI184">
            <v>2</v>
          </cell>
        </row>
        <row r="185">
          <cell r="A185" t="str">
            <v>RS 843</v>
          </cell>
          <cell r="B185">
            <v>172</v>
          </cell>
          <cell r="C185" t="str">
            <v>S</v>
          </cell>
          <cell r="D185" t="str">
            <v>U</v>
          </cell>
          <cell r="E185" t="str">
            <v>Chancellor College Road (M1 to end bitumen)</v>
          </cell>
          <cell r="F185" t="str">
            <v>Urban</v>
          </cell>
          <cell r="G185">
            <v>20</v>
          </cell>
          <cell r="H185">
            <v>2.6</v>
          </cell>
          <cell r="I185" t="str">
            <v>R</v>
          </cell>
          <cell r="J185" t="str">
            <v>ZOMBA CITY</v>
          </cell>
          <cell r="K185" t="str">
            <v>C</v>
          </cell>
          <cell r="L185">
            <v>0</v>
          </cell>
          <cell r="W185">
            <v>60</v>
          </cell>
          <cell r="X185" t="str">
            <v>SA</v>
          </cell>
          <cell r="Y185">
            <v>150</v>
          </cell>
          <cell r="Z185" t="str">
            <v>GR</v>
          </cell>
          <cell r="AA185">
            <v>150</v>
          </cell>
          <cell r="AB185" t="str">
            <v>GR</v>
          </cell>
          <cell r="AC185">
            <v>7</v>
          </cell>
          <cell r="AD185" t="str">
            <v>MC</v>
          </cell>
          <cell r="AE185">
            <v>0</v>
          </cell>
          <cell r="AF185">
            <v>0</v>
          </cell>
          <cell r="AG185">
            <v>0</v>
          </cell>
          <cell r="AH185">
            <v>0</v>
          </cell>
          <cell r="AI185">
            <v>0</v>
          </cell>
          <cell r="AJ185">
            <v>0</v>
          </cell>
          <cell r="AK185">
            <v>0</v>
          </cell>
          <cell r="AL185">
            <v>0</v>
          </cell>
          <cell r="AM185">
            <v>2</v>
          </cell>
          <cell r="AN185" t="str">
            <v>never resealed</v>
          </cell>
          <cell r="BO185" t="str">
            <v>RS 843</v>
          </cell>
          <cell r="BP185">
            <v>2.6</v>
          </cell>
          <cell r="BQ185">
            <v>6</v>
          </cell>
          <cell r="BR185" t="str">
            <v>R</v>
          </cell>
          <cell r="BS185" t="str">
            <v>C</v>
          </cell>
          <cell r="BT185">
            <v>0</v>
          </cell>
          <cell r="BU185" t="str">
            <v>SA</v>
          </cell>
          <cell r="BV185" t="str">
            <v/>
          </cell>
          <cell r="BW185">
            <v>2</v>
          </cell>
          <cell r="BX185">
            <v>10</v>
          </cell>
          <cell r="BY185" t="str">
            <v/>
          </cell>
          <cell r="BZ185">
            <v>1</v>
          </cell>
          <cell r="CA185">
            <v>7</v>
          </cell>
          <cell r="CB185">
            <v>1.3580000000000001</v>
          </cell>
          <cell r="CC185">
            <v>6.8274964809384171</v>
          </cell>
          <cell r="CD185">
            <v>50</v>
          </cell>
          <cell r="CE185">
            <v>5</v>
          </cell>
          <cell r="CF185">
            <v>0</v>
          </cell>
          <cell r="CG185">
            <v>50</v>
          </cell>
          <cell r="CH185">
            <v>5</v>
          </cell>
          <cell r="CI185">
            <v>1.3</v>
          </cell>
          <cell r="CJ185">
            <v>4.3333333333333331E-3</v>
          </cell>
          <cell r="CK185">
            <v>4.3333333333333331E-3</v>
          </cell>
          <cell r="CL185">
            <v>0</v>
          </cell>
          <cell r="CM185">
            <v>1.6799999999999999E-3</v>
          </cell>
          <cell r="CN185">
            <v>1.6799999999999999E-3</v>
          </cell>
          <cell r="CO185">
            <v>0</v>
          </cell>
          <cell r="CP185">
            <v>0</v>
          </cell>
          <cell r="CQ185">
            <v>6.8291764809384174</v>
          </cell>
          <cell r="CR185">
            <v>0</v>
          </cell>
          <cell r="CS185">
            <v>1</v>
          </cell>
          <cell r="CT185">
            <v>0</v>
          </cell>
          <cell r="CU185">
            <v>0</v>
          </cell>
          <cell r="CV185">
            <v>38</v>
          </cell>
          <cell r="CW185">
            <v>38</v>
          </cell>
          <cell r="CX185" t="str">
            <v/>
          </cell>
          <cell r="CY185">
            <v>1.2</v>
          </cell>
          <cell r="CZ185">
            <v>1.3</v>
          </cell>
          <cell r="DA185">
            <v>1.2</v>
          </cell>
          <cell r="DB185">
            <v>141</v>
          </cell>
          <cell r="DC185">
            <v>71</v>
          </cell>
          <cell r="DD185">
            <v>39</v>
          </cell>
          <cell r="DE185">
            <v>8</v>
          </cell>
          <cell r="DF185">
            <v>21</v>
          </cell>
          <cell r="DG185">
            <v>3</v>
          </cell>
          <cell r="DH185">
            <v>2</v>
          </cell>
          <cell r="DI185">
            <v>2</v>
          </cell>
        </row>
        <row r="186">
          <cell r="A186" t="str">
            <v>RS 173</v>
          </cell>
          <cell r="B186">
            <v>173</v>
          </cell>
          <cell r="C186" t="str">
            <v>S</v>
          </cell>
          <cell r="D186" t="str">
            <v>U</v>
          </cell>
          <cell r="E186" t="str">
            <v>Parliament Road</v>
          </cell>
          <cell r="F186" t="str">
            <v>Urban</v>
          </cell>
          <cell r="G186">
            <v>21</v>
          </cell>
          <cell r="H186">
            <v>2</v>
          </cell>
          <cell r="I186" t="str">
            <v>R</v>
          </cell>
          <cell r="J186" t="str">
            <v>ZOMBA CITY</v>
          </cell>
          <cell r="K186" t="str">
            <v>C</v>
          </cell>
          <cell r="L186">
            <v>0</v>
          </cell>
          <cell r="W186">
            <v>58</v>
          </cell>
          <cell r="X186" t="str">
            <v>SA</v>
          </cell>
          <cell r="Y186">
            <v>150</v>
          </cell>
          <cell r="Z186" t="str">
            <v>GR</v>
          </cell>
          <cell r="AA186">
            <v>150</v>
          </cell>
          <cell r="AB186" t="str">
            <v>GR</v>
          </cell>
          <cell r="AC186">
            <v>7</v>
          </cell>
          <cell r="AD186" t="str">
            <v>MC</v>
          </cell>
          <cell r="AE186">
            <v>98</v>
          </cell>
          <cell r="AF186" t="str">
            <v>AO</v>
          </cell>
          <cell r="AG186" t="str">
            <v>AC</v>
          </cell>
          <cell r="AH186">
            <v>25</v>
          </cell>
          <cell r="AI186">
            <v>0</v>
          </cell>
          <cell r="AJ186">
            <v>0</v>
          </cell>
          <cell r="AK186">
            <v>0</v>
          </cell>
          <cell r="AL186">
            <v>0</v>
          </cell>
          <cell r="AM186">
            <v>6</v>
          </cell>
          <cell r="AN186" t="str">
            <v>AO 1998</v>
          </cell>
          <cell r="BO186" t="str">
            <v>RS 173</v>
          </cell>
          <cell r="BP186">
            <v>2</v>
          </cell>
          <cell r="BQ186">
            <v>6</v>
          </cell>
          <cell r="BR186" t="str">
            <v>R</v>
          </cell>
          <cell r="BS186" t="str">
            <v>A</v>
          </cell>
          <cell r="BT186">
            <v>0</v>
          </cell>
          <cell r="BU186" t="str">
            <v>AC</v>
          </cell>
          <cell r="BV186" t="str">
            <v>SA</v>
          </cell>
          <cell r="BW186">
            <v>6</v>
          </cell>
          <cell r="BX186">
            <v>40</v>
          </cell>
          <cell r="BY186">
            <v>10</v>
          </cell>
          <cell r="BZ186">
            <v>1</v>
          </cell>
          <cell r="CA186">
            <v>7</v>
          </cell>
          <cell r="CB186">
            <v>1.9100000000000001</v>
          </cell>
          <cell r="CC186">
            <v>7.3099011730205294</v>
          </cell>
          <cell r="CD186" t="str">
            <v>being overlaid 1998</v>
          </cell>
          <cell r="CE186">
            <v>0</v>
          </cell>
          <cell r="CF186">
            <v>0</v>
          </cell>
          <cell r="CG186">
            <v>0</v>
          </cell>
          <cell r="CH186">
            <v>0</v>
          </cell>
          <cell r="CI186">
            <v>0</v>
          </cell>
          <cell r="CJ186">
            <v>0</v>
          </cell>
          <cell r="CK186">
            <v>0</v>
          </cell>
          <cell r="CL186">
            <v>0</v>
          </cell>
          <cell r="CM186">
            <v>0</v>
          </cell>
          <cell r="CN186">
            <v>0</v>
          </cell>
          <cell r="CO186">
            <v>0</v>
          </cell>
          <cell r="CP186">
            <v>0</v>
          </cell>
          <cell r="CQ186">
            <v>0</v>
          </cell>
          <cell r="CR186">
            <v>0</v>
          </cell>
          <cell r="CS186">
            <v>0</v>
          </cell>
          <cell r="CT186">
            <v>0</v>
          </cell>
          <cell r="CU186">
            <v>0</v>
          </cell>
          <cell r="CV186">
            <v>0</v>
          </cell>
          <cell r="CW186">
            <v>40</v>
          </cell>
          <cell r="CX186">
            <v>80</v>
          </cell>
          <cell r="CY186">
            <v>1</v>
          </cell>
          <cell r="CZ186">
            <v>1</v>
          </cell>
          <cell r="DA186">
            <v>1</v>
          </cell>
          <cell r="DB186">
            <v>179</v>
          </cell>
          <cell r="DC186">
            <v>90</v>
          </cell>
          <cell r="DD186">
            <v>49</v>
          </cell>
          <cell r="DE186">
            <v>9</v>
          </cell>
          <cell r="DF186">
            <v>26</v>
          </cell>
          <cell r="DG186">
            <v>3</v>
          </cell>
          <cell r="DH186">
            <v>2</v>
          </cell>
          <cell r="DI186">
            <v>2</v>
          </cell>
        </row>
        <row r="187">
          <cell r="A187" t="str">
            <v>RS 176</v>
          </cell>
          <cell r="B187">
            <v>176</v>
          </cell>
          <cell r="C187" t="str">
            <v>S</v>
          </cell>
          <cell r="D187" t="str">
            <v>U</v>
          </cell>
          <cell r="E187" t="str">
            <v>Kuchawe Road (up road)</v>
          </cell>
          <cell r="F187" t="str">
            <v>Urban</v>
          </cell>
          <cell r="G187">
            <v>22</v>
          </cell>
          <cell r="H187">
            <v>15</v>
          </cell>
          <cell r="I187" t="str">
            <v>H</v>
          </cell>
          <cell r="J187" t="str">
            <v>ZOMBA CITY &amp; ZOMBA</v>
          </cell>
          <cell r="K187" t="str">
            <v>C</v>
          </cell>
          <cell r="L187">
            <v>0</v>
          </cell>
          <cell r="W187">
            <v>68</v>
          </cell>
          <cell r="X187" t="str">
            <v>SA</v>
          </cell>
          <cell r="Y187">
            <v>150</v>
          </cell>
          <cell r="Z187" t="str">
            <v>SB</v>
          </cell>
          <cell r="AA187">
            <v>150</v>
          </cell>
          <cell r="AB187" t="str">
            <v>GR</v>
          </cell>
          <cell r="AC187">
            <v>15</v>
          </cell>
          <cell r="AD187" t="str">
            <v>VR</v>
          </cell>
          <cell r="AE187">
            <v>0</v>
          </cell>
          <cell r="AF187">
            <v>0</v>
          </cell>
          <cell r="AG187">
            <v>0</v>
          </cell>
          <cell r="AH187">
            <v>0</v>
          </cell>
          <cell r="AI187">
            <v>0</v>
          </cell>
          <cell r="AJ187">
            <v>0</v>
          </cell>
          <cell r="AK187">
            <v>0</v>
          </cell>
          <cell r="AL187">
            <v>0</v>
          </cell>
          <cell r="AM187">
            <v>2</v>
          </cell>
          <cell r="AN187" t="str">
            <v>reseal 1998</v>
          </cell>
          <cell r="BO187" t="str">
            <v>RS 176</v>
          </cell>
          <cell r="BP187">
            <v>15</v>
          </cell>
          <cell r="BQ187">
            <v>5.5</v>
          </cell>
          <cell r="BR187" t="str">
            <v>H</v>
          </cell>
          <cell r="BS187" t="str">
            <v>C</v>
          </cell>
          <cell r="BT187">
            <v>0</v>
          </cell>
          <cell r="BU187" t="str">
            <v>SA</v>
          </cell>
          <cell r="BV187" t="str">
            <v/>
          </cell>
          <cell r="BW187">
            <v>2</v>
          </cell>
          <cell r="BX187">
            <v>10</v>
          </cell>
          <cell r="BY187" t="str">
            <v/>
          </cell>
          <cell r="BZ187">
            <v>1</v>
          </cell>
          <cell r="CA187">
            <v>15</v>
          </cell>
          <cell r="CB187">
            <v>1.508</v>
          </cell>
          <cell r="CC187">
            <v>9.5457000217226007</v>
          </cell>
          <cell r="CD187">
            <v>90</v>
          </cell>
          <cell r="CE187">
            <v>60</v>
          </cell>
          <cell r="CF187">
            <v>45</v>
          </cell>
          <cell r="CG187">
            <v>45</v>
          </cell>
          <cell r="CH187">
            <v>15</v>
          </cell>
          <cell r="CI187">
            <v>4.5</v>
          </cell>
          <cell r="CJ187">
            <v>1.6363636363636365E-2</v>
          </cell>
          <cell r="CK187">
            <v>10</v>
          </cell>
          <cell r="CL187">
            <v>45</v>
          </cell>
          <cell r="CM187">
            <v>0.40387272727272727</v>
          </cell>
          <cell r="CN187">
            <v>0.40387272727272727</v>
          </cell>
          <cell r="CO187">
            <v>0</v>
          </cell>
          <cell r="CP187">
            <v>0</v>
          </cell>
          <cell r="CQ187">
            <v>9.9495727489953278</v>
          </cell>
          <cell r="CR187">
            <v>25</v>
          </cell>
          <cell r="CS187">
            <v>1</v>
          </cell>
          <cell r="CT187">
            <v>0</v>
          </cell>
          <cell r="CU187">
            <v>0</v>
          </cell>
          <cell r="CV187">
            <v>30</v>
          </cell>
          <cell r="CW187">
            <v>30</v>
          </cell>
          <cell r="CX187" t="str">
            <v/>
          </cell>
          <cell r="CY187">
            <v>2</v>
          </cell>
          <cell r="CZ187">
            <v>2</v>
          </cell>
          <cell r="DA187">
            <v>1.5</v>
          </cell>
          <cell r="DB187">
            <v>200</v>
          </cell>
          <cell r="DC187">
            <v>103</v>
          </cell>
          <cell r="DD187">
            <v>8</v>
          </cell>
          <cell r="DE187">
            <v>5</v>
          </cell>
          <cell r="DF187">
            <v>9</v>
          </cell>
          <cell r="DG187">
            <v>5</v>
          </cell>
          <cell r="DH187">
            <v>3</v>
          </cell>
          <cell r="DI187">
            <v>11</v>
          </cell>
        </row>
        <row r="188">
          <cell r="A188" t="str">
            <v>RS 146</v>
          </cell>
          <cell r="B188">
            <v>146</v>
          </cell>
          <cell r="C188" t="str">
            <v>N</v>
          </cell>
          <cell r="D188" t="str">
            <v>U</v>
          </cell>
          <cell r="E188" t="str">
            <v>Chimaliro Road</v>
          </cell>
          <cell r="F188" t="str">
            <v>Urban</v>
          </cell>
          <cell r="G188">
            <v>25</v>
          </cell>
          <cell r="H188">
            <v>10</v>
          </cell>
          <cell r="I188" t="str">
            <v>R</v>
          </cell>
          <cell r="J188" t="str">
            <v>MZUZU CITY</v>
          </cell>
          <cell r="K188" t="str">
            <v>C</v>
          </cell>
          <cell r="L188">
            <v>0</v>
          </cell>
          <cell r="W188">
            <v>85</v>
          </cell>
          <cell r="X188" t="str">
            <v>DS</v>
          </cell>
          <cell r="Y188">
            <v>150</v>
          </cell>
          <cell r="Z188" t="str">
            <v>GR</v>
          </cell>
          <cell r="AA188">
            <v>100</v>
          </cell>
          <cell r="AB188" t="str">
            <v>GR</v>
          </cell>
          <cell r="AC188">
            <v>5</v>
          </cell>
          <cell r="AD188" t="str">
            <v>AM</v>
          </cell>
          <cell r="AE188">
            <v>0</v>
          </cell>
          <cell r="AF188">
            <v>0</v>
          </cell>
          <cell r="AG188">
            <v>0</v>
          </cell>
          <cell r="AH188">
            <v>0</v>
          </cell>
          <cell r="AI188">
            <v>0</v>
          </cell>
          <cell r="AJ188">
            <v>0</v>
          </cell>
          <cell r="AK188">
            <v>0</v>
          </cell>
          <cell r="AL188">
            <v>0</v>
          </cell>
          <cell r="AM188">
            <v>1</v>
          </cell>
          <cell r="AN188" t="str">
            <v>never resealed</v>
          </cell>
          <cell r="BO188" t="str">
            <v>RS 146</v>
          </cell>
          <cell r="BP188">
            <v>10</v>
          </cell>
          <cell r="BQ188">
            <v>6.7</v>
          </cell>
          <cell r="BR188" t="str">
            <v>R</v>
          </cell>
          <cell r="BS188" t="str">
            <v>C</v>
          </cell>
          <cell r="BT188">
            <v>0</v>
          </cell>
          <cell r="BU188" t="str">
            <v>DS</v>
          </cell>
          <cell r="BV188" t="str">
            <v/>
          </cell>
          <cell r="BW188">
            <v>1</v>
          </cell>
          <cell r="BX188">
            <v>15</v>
          </cell>
          <cell r="BY188" t="str">
            <v/>
          </cell>
          <cell r="BZ188">
            <v>1</v>
          </cell>
          <cell r="CA188">
            <v>5</v>
          </cell>
          <cell r="CB188">
            <v>1.077</v>
          </cell>
          <cell r="CC188">
            <v>3.5</v>
          </cell>
          <cell r="CD188">
            <v>0</v>
          </cell>
          <cell r="CE188">
            <v>0</v>
          </cell>
          <cell r="CF188">
            <v>0</v>
          </cell>
          <cell r="CG188">
            <v>0</v>
          </cell>
          <cell r="CH188">
            <v>0</v>
          </cell>
          <cell r="CI188">
            <v>30</v>
          </cell>
          <cell r="CJ188">
            <v>8.9552238805970144E-2</v>
          </cell>
          <cell r="CK188">
            <v>8.9552238805970144E-2</v>
          </cell>
          <cell r="CL188">
            <v>0</v>
          </cell>
          <cell r="CM188">
            <v>3.4718714121699197E-2</v>
          </cell>
          <cell r="CN188">
            <v>3.4718714121699197E-2</v>
          </cell>
          <cell r="CO188">
            <v>0</v>
          </cell>
          <cell r="CP188">
            <v>0</v>
          </cell>
          <cell r="CQ188">
            <v>3.5347187141216994</v>
          </cell>
          <cell r="CR188">
            <v>0</v>
          </cell>
          <cell r="CS188">
            <v>1</v>
          </cell>
          <cell r="CT188">
            <v>0</v>
          </cell>
          <cell r="CU188">
            <v>0</v>
          </cell>
          <cell r="CV188">
            <v>13</v>
          </cell>
          <cell r="CW188">
            <v>13</v>
          </cell>
          <cell r="CX188" t="str">
            <v/>
          </cell>
          <cell r="CY188">
            <v>2</v>
          </cell>
          <cell r="CZ188">
            <v>2</v>
          </cell>
          <cell r="DA188">
            <v>2</v>
          </cell>
          <cell r="DB188">
            <v>780</v>
          </cell>
          <cell r="DC188">
            <v>390</v>
          </cell>
          <cell r="DD188">
            <v>211</v>
          </cell>
          <cell r="DE188">
            <v>39</v>
          </cell>
          <cell r="DF188">
            <v>114</v>
          </cell>
          <cell r="DG188">
            <v>12</v>
          </cell>
          <cell r="DH188">
            <v>8</v>
          </cell>
          <cell r="DI188">
            <v>8</v>
          </cell>
        </row>
        <row r="189">
          <cell r="A189" t="str">
            <v>RS 147</v>
          </cell>
          <cell r="B189">
            <v>147</v>
          </cell>
          <cell r="C189" t="str">
            <v>N</v>
          </cell>
          <cell r="D189" t="str">
            <v>U</v>
          </cell>
          <cell r="E189" t="str">
            <v>Roundabout (Kamuzu Ave.) - Mzirawaingwe</v>
          </cell>
          <cell r="F189" t="str">
            <v>Urban</v>
          </cell>
          <cell r="G189">
            <v>26</v>
          </cell>
          <cell r="H189">
            <v>2.5</v>
          </cell>
          <cell r="I189" t="str">
            <v>R</v>
          </cell>
          <cell r="J189" t="str">
            <v>MZUZU CITY</v>
          </cell>
          <cell r="K189" t="str">
            <v>C</v>
          </cell>
          <cell r="L189" t="str">
            <v xml:space="preserve">Length changed </v>
          </cell>
          <cell r="W189">
            <v>73</v>
          </cell>
          <cell r="X189" t="str">
            <v>DS</v>
          </cell>
          <cell r="Y189">
            <v>150</v>
          </cell>
          <cell r="Z189" t="str">
            <v>GR</v>
          </cell>
          <cell r="AA189">
            <v>100</v>
          </cell>
          <cell r="AB189" t="str">
            <v>GR</v>
          </cell>
          <cell r="AC189">
            <v>5</v>
          </cell>
          <cell r="AD189" t="str">
            <v>AM</v>
          </cell>
          <cell r="AE189">
            <v>0</v>
          </cell>
          <cell r="AF189">
            <v>0</v>
          </cell>
          <cell r="AG189">
            <v>0</v>
          </cell>
          <cell r="AH189">
            <v>0</v>
          </cell>
          <cell r="AI189">
            <v>0</v>
          </cell>
          <cell r="AJ189">
            <v>0</v>
          </cell>
          <cell r="AK189">
            <v>0</v>
          </cell>
          <cell r="AL189">
            <v>0</v>
          </cell>
          <cell r="AM189">
            <v>1</v>
          </cell>
          <cell r="AN189" t="str">
            <v>never resealed</v>
          </cell>
          <cell r="BO189" t="str">
            <v>RS 147</v>
          </cell>
          <cell r="BP189">
            <v>2.5</v>
          </cell>
          <cell r="BQ189">
            <v>6.7</v>
          </cell>
          <cell r="BR189" t="str">
            <v>R</v>
          </cell>
          <cell r="BS189" t="str">
            <v>C</v>
          </cell>
          <cell r="BT189">
            <v>0</v>
          </cell>
          <cell r="BU189" t="str">
            <v>DS</v>
          </cell>
          <cell r="BV189" t="str">
            <v/>
          </cell>
          <cell r="BW189">
            <v>1</v>
          </cell>
          <cell r="BX189">
            <v>15</v>
          </cell>
          <cell r="BY189" t="str">
            <v/>
          </cell>
          <cell r="BZ189">
            <v>1</v>
          </cell>
          <cell r="CA189">
            <v>5</v>
          </cell>
          <cell r="CB189">
            <v>1.077</v>
          </cell>
          <cell r="CC189">
            <v>3.6</v>
          </cell>
          <cell r="CD189">
            <v>90</v>
          </cell>
          <cell r="CE189">
            <v>72</v>
          </cell>
          <cell r="CF189">
            <v>57</v>
          </cell>
          <cell r="CG189">
            <v>33</v>
          </cell>
          <cell r="CH189">
            <v>15</v>
          </cell>
          <cell r="CI189">
            <v>0.4</v>
          </cell>
          <cell r="CJ189">
            <v>1.1940298507462689E-3</v>
          </cell>
          <cell r="CK189">
            <v>10</v>
          </cell>
          <cell r="CL189">
            <v>57</v>
          </cell>
          <cell r="CM189">
            <v>0.47752789896670489</v>
          </cell>
          <cell r="CN189">
            <v>0.47752789896670489</v>
          </cell>
          <cell r="CO189">
            <v>0</v>
          </cell>
          <cell r="CP189">
            <v>0</v>
          </cell>
          <cell r="CQ189">
            <v>4.0775278989667054</v>
          </cell>
          <cell r="CR189">
            <v>0</v>
          </cell>
          <cell r="CS189">
            <v>1</v>
          </cell>
          <cell r="CT189">
            <v>0</v>
          </cell>
          <cell r="CU189">
            <v>0</v>
          </cell>
          <cell r="CV189">
            <v>25</v>
          </cell>
          <cell r="CW189">
            <v>25</v>
          </cell>
          <cell r="CX189" t="str">
            <v/>
          </cell>
          <cell r="CY189">
            <v>2.5</v>
          </cell>
          <cell r="CZ189">
            <v>2</v>
          </cell>
          <cell r="DA189">
            <v>2.5</v>
          </cell>
          <cell r="DB189">
            <v>1117</v>
          </cell>
          <cell r="DC189">
            <v>559</v>
          </cell>
          <cell r="DD189">
            <v>302</v>
          </cell>
          <cell r="DE189">
            <v>56</v>
          </cell>
          <cell r="DF189">
            <v>162</v>
          </cell>
          <cell r="DG189">
            <v>17</v>
          </cell>
          <cell r="DH189">
            <v>12</v>
          </cell>
          <cell r="DI189">
            <v>12</v>
          </cell>
        </row>
        <row r="190">
          <cell r="A190" t="str">
            <v>RS 849</v>
          </cell>
          <cell r="B190" t="str">
            <v>n.a.</v>
          </cell>
          <cell r="C190" t="str">
            <v>N</v>
          </cell>
          <cell r="D190" t="str">
            <v>U</v>
          </cell>
          <cell r="E190" t="str">
            <v>Viphya Drive (Kamuzu Ave. to Mazuzu Hotel)</v>
          </cell>
          <cell r="F190" t="str">
            <v>Urban</v>
          </cell>
          <cell r="G190">
            <v>27</v>
          </cell>
          <cell r="H190">
            <v>0.5</v>
          </cell>
          <cell r="I190">
            <v>0</v>
          </cell>
          <cell r="J190" t="str">
            <v>MZUZU CITY</v>
          </cell>
          <cell r="K190" t="str">
            <v>C</v>
          </cell>
          <cell r="L190" t="str">
            <v>New section part of origional RS 148</v>
          </cell>
          <cell r="W190">
            <v>73</v>
          </cell>
          <cell r="X190" t="str">
            <v>DS</v>
          </cell>
          <cell r="Y190">
            <v>150</v>
          </cell>
          <cell r="Z190" t="str">
            <v>GR</v>
          </cell>
          <cell r="AA190">
            <v>100</v>
          </cell>
          <cell r="AB190" t="str">
            <v>GR</v>
          </cell>
          <cell r="AC190">
            <v>5</v>
          </cell>
          <cell r="AD190" t="str">
            <v>AM</v>
          </cell>
          <cell r="AE190">
            <v>0</v>
          </cell>
          <cell r="AF190">
            <v>0</v>
          </cell>
          <cell r="AG190">
            <v>0</v>
          </cell>
          <cell r="AH190">
            <v>0</v>
          </cell>
          <cell r="AI190">
            <v>0</v>
          </cell>
          <cell r="AJ190">
            <v>0</v>
          </cell>
          <cell r="AK190">
            <v>0</v>
          </cell>
          <cell r="AL190">
            <v>0</v>
          </cell>
          <cell r="AM190">
            <v>1</v>
          </cell>
          <cell r="AN190" t="str">
            <v>never resealed</v>
          </cell>
          <cell r="BO190" t="str">
            <v>RS 849</v>
          </cell>
          <cell r="BP190">
            <v>0.5</v>
          </cell>
          <cell r="BQ190">
            <v>4</v>
          </cell>
          <cell r="BR190" t="str">
            <v>R</v>
          </cell>
          <cell r="BS190" t="str">
            <v>C</v>
          </cell>
          <cell r="BT190">
            <v>0</v>
          </cell>
          <cell r="BU190" t="str">
            <v>DS</v>
          </cell>
          <cell r="BV190" t="str">
            <v/>
          </cell>
          <cell r="BW190">
            <v>1</v>
          </cell>
          <cell r="BX190">
            <v>15</v>
          </cell>
          <cell r="BY190" t="str">
            <v/>
          </cell>
          <cell r="BZ190">
            <v>1</v>
          </cell>
          <cell r="CA190">
            <v>5</v>
          </cell>
          <cell r="CB190">
            <v>1.077</v>
          </cell>
          <cell r="CC190">
            <v>3.7</v>
          </cell>
          <cell r="CD190">
            <v>70</v>
          </cell>
          <cell r="CE190">
            <v>45</v>
          </cell>
          <cell r="CF190">
            <v>30</v>
          </cell>
          <cell r="CG190">
            <v>40</v>
          </cell>
          <cell r="CH190">
            <v>15</v>
          </cell>
          <cell r="CI190">
            <v>8</v>
          </cell>
          <cell r="CJ190">
            <v>0.04</v>
          </cell>
          <cell r="CK190">
            <v>10</v>
          </cell>
          <cell r="CL190">
            <v>30</v>
          </cell>
          <cell r="CM190">
            <v>0.31356923076923071</v>
          </cell>
          <cell r="CN190">
            <v>0.31356923076923071</v>
          </cell>
          <cell r="CO190">
            <v>0</v>
          </cell>
          <cell r="CP190">
            <v>0</v>
          </cell>
          <cell r="CQ190">
            <v>4.0135692307692308</v>
          </cell>
          <cell r="CR190">
            <v>0</v>
          </cell>
          <cell r="CS190">
            <v>1</v>
          </cell>
          <cell r="CT190">
            <v>0</v>
          </cell>
          <cell r="CU190">
            <v>0</v>
          </cell>
          <cell r="CV190">
            <v>25</v>
          </cell>
          <cell r="CW190">
            <v>25</v>
          </cell>
          <cell r="CX190" t="str">
            <v/>
          </cell>
          <cell r="CY190">
            <v>1</v>
          </cell>
          <cell r="CZ190">
            <v>1</v>
          </cell>
          <cell r="DA190">
            <v>3</v>
          </cell>
          <cell r="DB190">
            <v>184</v>
          </cell>
          <cell r="DC190">
            <v>92</v>
          </cell>
          <cell r="DD190">
            <v>50</v>
          </cell>
          <cell r="DE190">
            <v>10</v>
          </cell>
          <cell r="DF190">
            <v>27</v>
          </cell>
          <cell r="DG190">
            <v>3</v>
          </cell>
          <cell r="DH190">
            <v>2</v>
          </cell>
          <cell r="DI190">
            <v>2</v>
          </cell>
        </row>
        <row r="191">
          <cell r="A191" t="str">
            <v>RS 149</v>
          </cell>
          <cell r="B191">
            <v>149</v>
          </cell>
          <cell r="C191" t="str">
            <v>N</v>
          </cell>
          <cell r="D191" t="str">
            <v>U</v>
          </cell>
          <cell r="E191" t="str">
            <v>Airport Road (Mzuzu)</v>
          </cell>
          <cell r="F191" t="str">
            <v>Urban</v>
          </cell>
          <cell r="G191">
            <v>28</v>
          </cell>
          <cell r="H191">
            <v>3</v>
          </cell>
          <cell r="I191" t="str">
            <v>R</v>
          </cell>
          <cell r="J191" t="str">
            <v>MZUZU CITY</v>
          </cell>
          <cell r="K191" t="str">
            <v>C</v>
          </cell>
          <cell r="L191">
            <v>0</v>
          </cell>
          <cell r="W191">
            <v>73</v>
          </cell>
          <cell r="X191" t="str">
            <v>DS</v>
          </cell>
          <cell r="Y191">
            <v>150</v>
          </cell>
          <cell r="Z191" t="str">
            <v>GR</v>
          </cell>
          <cell r="AA191">
            <v>100</v>
          </cell>
          <cell r="AB191" t="str">
            <v>GR</v>
          </cell>
          <cell r="AC191">
            <v>5</v>
          </cell>
          <cell r="AD191" t="str">
            <v>AM</v>
          </cell>
          <cell r="AE191">
            <v>0</v>
          </cell>
          <cell r="AF191">
            <v>0</v>
          </cell>
          <cell r="AG191">
            <v>0</v>
          </cell>
          <cell r="AH191">
            <v>0</v>
          </cell>
          <cell r="AI191">
            <v>0</v>
          </cell>
          <cell r="AJ191">
            <v>0</v>
          </cell>
          <cell r="AK191">
            <v>0</v>
          </cell>
          <cell r="AL191">
            <v>0</v>
          </cell>
          <cell r="AM191">
            <v>1</v>
          </cell>
          <cell r="AN191" t="str">
            <v>never resealed</v>
          </cell>
          <cell r="BO191" t="str">
            <v>RS 149</v>
          </cell>
          <cell r="BP191">
            <v>3</v>
          </cell>
          <cell r="BQ191">
            <v>5.5</v>
          </cell>
          <cell r="BR191" t="str">
            <v>R</v>
          </cell>
          <cell r="BS191" t="str">
            <v>C</v>
          </cell>
          <cell r="BT191">
            <v>0</v>
          </cell>
          <cell r="BU191" t="str">
            <v>DS</v>
          </cell>
          <cell r="BV191" t="str">
            <v/>
          </cell>
          <cell r="BW191">
            <v>1</v>
          </cell>
          <cell r="BX191">
            <v>15</v>
          </cell>
          <cell r="BY191" t="str">
            <v/>
          </cell>
          <cell r="BZ191">
            <v>1</v>
          </cell>
          <cell r="CA191">
            <v>5</v>
          </cell>
          <cell r="CB191">
            <v>1.077</v>
          </cell>
          <cell r="CC191">
            <v>3.5</v>
          </cell>
          <cell r="CD191">
            <v>0</v>
          </cell>
          <cell r="CE191">
            <v>0</v>
          </cell>
          <cell r="CF191">
            <v>0</v>
          </cell>
          <cell r="CG191">
            <v>0</v>
          </cell>
          <cell r="CH191">
            <v>0</v>
          </cell>
          <cell r="CI191">
            <v>30</v>
          </cell>
          <cell r="CJ191">
            <v>0.1090909090909091</v>
          </cell>
          <cell r="CK191">
            <v>0.1090909090909091</v>
          </cell>
          <cell r="CL191">
            <v>0</v>
          </cell>
          <cell r="CM191">
            <v>4.2293706293706296E-2</v>
          </cell>
          <cell r="CN191">
            <v>4.2293706293706296E-2</v>
          </cell>
          <cell r="CO191">
            <v>0</v>
          </cell>
          <cell r="CP191">
            <v>0</v>
          </cell>
          <cell r="CQ191">
            <v>3.5422937062937061</v>
          </cell>
          <cell r="CR191">
            <v>0</v>
          </cell>
          <cell r="CS191">
            <v>2</v>
          </cell>
          <cell r="CT191">
            <v>5</v>
          </cell>
          <cell r="CU191">
            <v>2</v>
          </cell>
          <cell r="CV191">
            <v>25</v>
          </cell>
          <cell r="CW191">
            <v>25</v>
          </cell>
          <cell r="CX191" t="str">
            <v/>
          </cell>
          <cell r="CY191">
            <v>1</v>
          </cell>
          <cell r="CZ191">
            <v>2</v>
          </cell>
          <cell r="DA191">
            <v>2</v>
          </cell>
          <cell r="DB191">
            <v>300</v>
          </cell>
          <cell r="DC191">
            <v>150</v>
          </cell>
          <cell r="DD191">
            <v>81</v>
          </cell>
          <cell r="DE191">
            <v>15</v>
          </cell>
          <cell r="DF191">
            <v>44</v>
          </cell>
          <cell r="DG191">
            <v>5</v>
          </cell>
          <cell r="DH191">
            <v>3</v>
          </cell>
          <cell r="DI191">
            <v>3</v>
          </cell>
        </row>
        <row r="192">
          <cell r="A192" t="str">
            <v>RS 151</v>
          </cell>
          <cell r="B192">
            <v>151</v>
          </cell>
          <cell r="C192" t="str">
            <v>N</v>
          </cell>
          <cell r="D192" t="str">
            <v>U</v>
          </cell>
          <cell r="E192" t="str">
            <v>Marine-Works</v>
          </cell>
          <cell r="F192" t="str">
            <v>Urban</v>
          </cell>
          <cell r="G192">
            <v>29</v>
          </cell>
          <cell r="H192">
            <v>2</v>
          </cell>
          <cell r="I192" t="str">
            <v>F</v>
          </cell>
          <cell r="J192" t="str">
            <v>KARONGA TOWN</v>
          </cell>
          <cell r="K192" t="str">
            <v>C</v>
          </cell>
          <cell r="L192">
            <v>0</v>
          </cell>
          <cell r="W192">
            <v>73</v>
          </cell>
          <cell r="X192" t="str">
            <v>ST</v>
          </cell>
          <cell r="Y192">
            <v>150</v>
          </cell>
          <cell r="Z192" t="str">
            <v>GR</v>
          </cell>
          <cell r="AA192">
            <v>100</v>
          </cell>
          <cell r="AB192" t="str">
            <v>GR</v>
          </cell>
          <cell r="AC192">
            <v>5</v>
          </cell>
          <cell r="AD192" t="str">
            <v>JW</v>
          </cell>
          <cell r="AE192">
            <v>0</v>
          </cell>
          <cell r="AF192">
            <v>0</v>
          </cell>
          <cell r="AG192">
            <v>0</v>
          </cell>
          <cell r="AH192">
            <v>0</v>
          </cell>
          <cell r="AI192">
            <v>0</v>
          </cell>
          <cell r="AJ192">
            <v>0</v>
          </cell>
          <cell r="AK192">
            <v>0</v>
          </cell>
          <cell r="AL192">
            <v>0</v>
          </cell>
          <cell r="AM192">
            <v>1</v>
          </cell>
          <cell r="AN192" t="str">
            <v>never resealed</v>
          </cell>
          <cell r="BO192" t="str">
            <v>RS 151</v>
          </cell>
          <cell r="BP192">
            <v>2</v>
          </cell>
          <cell r="BQ192" t="str">
            <v>n.a.</v>
          </cell>
          <cell r="BR192" t="str">
            <v>F</v>
          </cell>
          <cell r="BS192" t="str">
            <v>X</v>
          </cell>
          <cell r="BT192">
            <v>90</v>
          </cell>
          <cell r="BU192" t="str">
            <v>ST</v>
          </cell>
          <cell r="BV192" t="str">
            <v/>
          </cell>
          <cell r="BW192">
            <v>1</v>
          </cell>
          <cell r="BX192">
            <v>10</v>
          </cell>
          <cell r="BY192" t="str">
            <v/>
          </cell>
          <cell r="BZ192">
            <v>1</v>
          </cell>
          <cell r="CA192">
            <v>5</v>
          </cell>
          <cell r="CB192">
            <v>0.90800000000000003</v>
          </cell>
          <cell r="CC192" t="str">
            <v>bitumen surface removed</v>
          </cell>
          <cell r="CD192">
            <v>0</v>
          </cell>
          <cell r="CE192">
            <v>0</v>
          </cell>
          <cell r="CF192">
            <v>0</v>
          </cell>
          <cell r="CG192">
            <v>0</v>
          </cell>
          <cell r="CH192">
            <v>0</v>
          </cell>
          <cell r="CI192">
            <v>0</v>
          </cell>
          <cell r="CJ192">
            <v>0</v>
          </cell>
          <cell r="CK192">
            <v>0</v>
          </cell>
          <cell r="CL192">
            <v>0</v>
          </cell>
          <cell r="CM192">
            <v>0</v>
          </cell>
          <cell r="CN192">
            <v>0</v>
          </cell>
          <cell r="CO192">
            <v>0</v>
          </cell>
          <cell r="CP192">
            <v>0</v>
          </cell>
          <cell r="CQ192">
            <v>0</v>
          </cell>
          <cell r="CR192">
            <v>0</v>
          </cell>
          <cell r="CS192">
            <v>0</v>
          </cell>
          <cell r="CT192">
            <v>0</v>
          </cell>
          <cell r="CU192">
            <v>0</v>
          </cell>
          <cell r="CV192" t="str">
            <v>n.a</v>
          </cell>
          <cell r="CW192" t="str">
            <v>n.a.</v>
          </cell>
          <cell r="CX192">
            <v>0</v>
          </cell>
          <cell r="CY192" t="str">
            <v>n.a.</v>
          </cell>
          <cell r="CZ192" t="str">
            <v>n.a.</v>
          </cell>
          <cell r="DA192">
            <v>1</v>
          </cell>
          <cell r="DB192">
            <v>171</v>
          </cell>
          <cell r="DC192">
            <v>86</v>
          </cell>
          <cell r="DD192">
            <v>47</v>
          </cell>
          <cell r="DE192">
            <v>9</v>
          </cell>
          <cell r="DF192">
            <v>25</v>
          </cell>
          <cell r="DG192">
            <v>3</v>
          </cell>
          <cell r="DH192">
            <v>2</v>
          </cell>
          <cell r="DI192">
            <v>2</v>
          </cell>
        </row>
        <row r="193">
          <cell r="A193" t="str">
            <v>RS 152</v>
          </cell>
          <cell r="B193">
            <v>152</v>
          </cell>
          <cell r="C193" t="str">
            <v>N</v>
          </cell>
          <cell r="D193" t="str">
            <v>U</v>
          </cell>
          <cell r="E193" t="str">
            <v>D.C. Office - Old Market - Hall - Mufwa</v>
          </cell>
          <cell r="F193" t="str">
            <v>Urban</v>
          </cell>
          <cell r="G193">
            <v>30</v>
          </cell>
          <cell r="H193">
            <v>3</v>
          </cell>
          <cell r="I193" t="str">
            <v>F</v>
          </cell>
          <cell r="J193" t="str">
            <v>KARONGA TOWN</v>
          </cell>
          <cell r="K193" t="str">
            <v>C</v>
          </cell>
          <cell r="L193">
            <v>0</v>
          </cell>
          <cell r="W193">
            <v>75</v>
          </cell>
          <cell r="X193" t="str">
            <v>DS</v>
          </cell>
          <cell r="Y193">
            <v>150</v>
          </cell>
          <cell r="Z193" t="str">
            <v>GR</v>
          </cell>
          <cell r="AA193">
            <v>100</v>
          </cell>
          <cell r="AB193" t="str">
            <v>GR</v>
          </cell>
          <cell r="AC193">
            <v>5</v>
          </cell>
          <cell r="AD193" t="str">
            <v>AM</v>
          </cell>
          <cell r="AE193">
            <v>98</v>
          </cell>
          <cell r="AF193" t="str">
            <v>RC</v>
          </cell>
          <cell r="AG193" t="str">
            <v>ST</v>
          </cell>
          <cell r="AH193">
            <v>10</v>
          </cell>
          <cell r="AI193">
            <v>0</v>
          </cell>
          <cell r="AJ193">
            <v>0</v>
          </cell>
          <cell r="AK193">
            <v>0</v>
          </cell>
          <cell r="AL193">
            <v>0</v>
          </cell>
          <cell r="AM193">
            <v>1</v>
          </cell>
          <cell r="AN193">
            <v>0</v>
          </cell>
          <cell r="BO193" t="str">
            <v>RS 152</v>
          </cell>
          <cell r="BP193">
            <v>3</v>
          </cell>
          <cell r="BQ193" t="str">
            <v>n.a.</v>
          </cell>
          <cell r="BR193" t="str">
            <v>F</v>
          </cell>
          <cell r="BS193" t="str">
            <v>C</v>
          </cell>
          <cell r="BT193">
            <v>0</v>
          </cell>
          <cell r="BU193" t="str">
            <v>ST</v>
          </cell>
          <cell r="BV193" t="str">
            <v/>
          </cell>
          <cell r="BW193">
            <v>1</v>
          </cell>
          <cell r="BX193">
            <v>10</v>
          </cell>
          <cell r="BY193" t="str">
            <v/>
          </cell>
          <cell r="BZ193">
            <v>1</v>
          </cell>
          <cell r="CA193">
            <v>5</v>
          </cell>
          <cell r="CB193">
            <v>1.254</v>
          </cell>
          <cell r="CC193" t="str">
            <v>being reconstructed 1998</v>
          </cell>
          <cell r="CD193">
            <v>0</v>
          </cell>
          <cell r="CE193">
            <v>0</v>
          </cell>
          <cell r="CF193">
            <v>0</v>
          </cell>
          <cell r="CG193">
            <v>0</v>
          </cell>
          <cell r="CH193">
            <v>0</v>
          </cell>
          <cell r="CI193">
            <v>0</v>
          </cell>
          <cell r="CJ193">
            <v>0</v>
          </cell>
          <cell r="CK193">
            <v>0</v>
          </cell>
          <cell r="CL193">
            <v>0</v>
          </cell>
          <cell r="CM193">
            <v>0</v>
          </cell>
          <cell r="CN193">
            <v>0</v>
          </cell>
          <cell r="CO193">
            <v>0</v>
          </cell>
          <cell r="CP193">
            <v>0</v>
          </cell>
          <cell r="CQ193">
            <v>0</v>
          </cell>
          <cell r="CR193">
            <v>0</v>
          </cell>
          <cell r="CS193">
            <v>0</v>
          </cell>
          <cell r="CT193">
            <v>0</v>
          </cell>
          <cell r="CU193">
            <v>0</v>
          </cell>
          <cell r="CV193" t="str">
            <v>n.a</v>
          </cell>
          <cell r="CW193" t="str">
            <v>n.a.</v>
          </cell>
          <cell r="CX193">
            <v>0</v>
          </cell>
          <cell r="CY193" t="str">
            <v>n.a.</v>
          </cell>
          <cell r="CZ193" t="str">
            <v>n.a.</v>
          </cell>
          <cell r="DA193">
            <v>1</v>
          </cell>
          <cell r="DB193">
            <v>294</v>
          </cell>
          <cell r="DC193">
            <v>147</v>
          </cell>
          <cell r="DD193">
            <v>80</v>
          </cell>
          <cell r="DE193">
            <v>15</v>
          </cell>
          <cell r="DF193">
            <v>43</v>
          </cell>
          <cell r="DG193">
            <v>5</v>
          </cell>
          <cell r="DH193">
            <v>3</v>
          </cell>
          <cell r="DI193">
            <v>3</v>
          </cell>
        </row>
        <row r="194">
          <cell r="A194" t="str">
            <v>RS 139</v>
          </cell>
          <cell r="B194">
            <v>139</v>
          </cell>
          <cell r="C194" t="str">
            <v>S</v>
          </cell>
          <cell r="D194" t="str">
            <v>T</v>
          </cell>
          <cell r="E194" t="str">
            <v xml:space="preserve">Balaka Loop </v>
          </cell>
          <cell r="F194" t="str">
            <v>Urban</v>
          </cell>
          <cell r="G194">
            <v>31</v>
          </cell>
          <cell r="H194">
            <v>1.5</v>
          </cell>
          <cell r="I194" t="str">
            <v>F</v>
          </cell>
          <cell r="J194" t="str">
            <v>BALAKA TOWN</v>
          </cell>
          <cell r="K194">
            <v>8</v>
          </cell>
          <cell r="L194">
            <v>0</v>
          </cell>
          <cell r="W194">
            <v>71</v>
          </cell>
          <cell r="X194" t="str">
            <v>SA</v>
          </cell>
          <cell r="Y194">
            <v>125</v>
          </cell>
          <cell r="Z194" t="str">
            <v>SB</v>
          </cell>
          <cell r="AA194">
            <v>150</v>
          </cell>
          <cell r="AB194" t="str">
            <v>GR</v>
          </cell>
          <cell r="AC194">
            <v>14</v>
          </cell>
          <cell r="AD194" t="str">
            <v>VR</v>
          </cell>
          <cell r="AE194">
            <v>98</v>
          </cell>
          <cell r="AF194" t="str">
            <v>RC</v>
          </cell>
          <cell r="AG194" t="str">
            <v>ST</v>
          </cell>
          <cell r="AH194">
            <v>10</v>
          </cell>
          <cell r="AI194">
            <v>0</v>
          </cell>
          <cell r="AJ194">
            <v>0</v>
          </cell>
          <cell r="AK194">
            <v>0</v>
          </cell>
          <cell r="AL194">
            <v>0</v>
          </cell>
          <cell r="AM194">
            <v>1</v>
          </cell>
          <cell r="AN194">
            <v>0</v>
          </cell>
          <cell r="BO194" t="str">
            <v>RS 139</v>
          </cell>
          <cell r="BP194">
            <v>1.5</v>
          </cell>
          <cell r="BQ194" t="str">
            <v>n.a.</v>
          </cell>
          <cell r="BR194" t="str">
            <v>F</v>
          </cell>
          <cell r="BS194" t="str">
            <v>C</v>
          </cell>
          <cell r="BT194">
            <v>0</v>
          </cell>
          <cell r="BU194" t="str">
            <v>ST</v>
          </cell>
          <cell r="BV194" t="str">
            <v/>
          </cell>
          <cell r="BW194">
            <v>1</v>
          </cell>
          <cell r="BX194">
            <v>10</v>
          </cell>
          <cell r="BY194" t="str">
            <v/>
          </cell>
          <cell r="BZ194">
            <v>1</v>
          </cell>
          <cell r="CA194">
            <v>14</v>
          </cell>
          <cell r="CB194">
            <v>1.6850000000000001</v>
          </cell>
          <cell r="CC194" t="str">
            <v>being reconstructed 1998</v>
          </cell>
          <cell r="CD194">
            <v>0</v>
          </cell>
          <cell r="CE194">
            <v>0</v>
          </cell>
          <cell r="CF194">
            <v>0</v>
          </cell>
          <cell r="CG194">
            <v>0</v>
          </cell>
          <cell r="CH194">
            <v>0</v>
          </cell>
          <cell r="CI194">
            <v>0</v>
          </cell>
          <cell r="CJ194">
            <v>0</v>
          </cell>
          <cell r="CK194">
            <v>0</v>
          </cell>
          <cell r="CL194">
            <v>0</v>
          </cell>
          <cell r="CM194">
            <v>0</v>
          </cell>
          <cell r="CN194">
            <v>0</v>
          </cell>
          <cell r="CO194">
            <v>0</v>
          </cell>
          <cell r="CP194">
            <v>0</v>
          </cell>
          <cell r="CQ194">
            <v>0</v>
          </cell>
          <cell r="CR194">
            <v>0</v>
          </cell>
          <cell r="CS194">
            <v>0</v>
          </cell>
          <cell r="CT194">
            <v>0</v>
          </cell>
          <cell r="CU194">
            <v>0</v>
          </cell>
          <cell r="CV194" t="str">
            <v>n.a</v>
          </cell>
          <cell r="CW194" t="str">
            <v>n.a.</v>
          </cell>
          <cell r="CX194">
            <v>0</v>
          </cell>
          <cell r="CY194" t="str">
            <v>n.a.</v>
          </cell>
          <cell r="CZ194" t="str">
            <v>n.a.</v>
          </cell>
          <cell r="DA194">
            <v>1</v>
          </cell>
          <cell r="DB194">
            <v>600</v>
          </cell>
          <cell r="DC194">
            <v>282</v>
          </cell>
          <cell r="DD194">
            <v>156</v>
          </cell>
          <cell r="DE194">
            <v>45</v>
          </cell>
          <cell r="DF194">
            <v>69</v>
          </cell>
          <cell r="DG194">
            <v>12</v>
          </cell>
          <cell r="DH194">
            <v>6</v>
          </cell>
          <cell r="DI194">
            <v>30</v>
          </cell>
        </row>
        <row r="195">
          <cell r="A195" t="str">
            <v>RS 160</v>
          </cell>
          <cell r="B195">
            <v>160</v>
          </cell>
          <cell r="C195" t="str">
            <v>C</v>
          </cell>
          <cell r="D195" t="str">
            <v>U</v>
          </cell>
          <cell r="E195" t="str">
            <v>Dedza Loop (M1 to Dedza)</v>
          </cell>
          <cell r="F195" t="str">
            <v>Urban</v>
          </cell>
          <cell r="G195">
            <v>32</v>
          </cell>
          <cell r="H195">
            <v>5.4</v>
          </cell>
          <cell r="I195" t="str">
            <v>R</v>
          </cell>
          <cell r="J195" t="str">
            <v>DEDZA TOWN</v>
          </cell>
          <cell r="K195">
            <v>7</v>
          </cell>
          <cell r="L195">
            <v>0</v>
          </cell>
          <cell r="W195">
            <v>78</v>
          </cell>
          <cell r="X195" t="str">
            <v>SA</v>
          </cell>
          <cell r="Y195">
            <v>125</v>
          </cell>
          <cell r="Z195" t="str">
            <v>SB</v>
          </cell>
          <cell r="AA195">
            <v>150</v>
          </cell>
          <cell r="AB195" t="str">
            <v>GR</v>
          </cell>
          <cell r="AC195">
            <v>4</v>
          </cell>
          <cell r="AD195" t="str">
            <v>VR</v>
          </cell>
          <cell r="AE195">
            <v>0</v>
          </cell>
          <cell r="AF195">
            <v>0</v>
          </cell>
          <cell r="AG195">
            <v>0</v>
          </cell>
          <cell r="AH195">
            <v>0</v>
          </cell>
          <cell r="AI195">
            <v>0</v>
          </cell>
          <cell r="AJ195">
            <v>0</v>
          </cell>
          <cell r="AK195">
            <v>0</v>
          </cell>
          <cell r="AL195">
            <v>0</v>
          </cell>
          <cell r="AM195">
            <v>2</v>
          </cell>
          <cell r="AN195" t="str">
            <v>never resealed</v>
          </cell>
          <cell r="BO195" t="str">
            <v>RS 160</v>
          </cell>
          <cell r="BP195">
            <v>5.4</v>
          </cell>
          <cell r="BQ195">
            <v>5.5</v>
          </cell>
          <cell r="BR195" t="str">
            <v>R</v>
          </cell>
          <cell r="BS195" t="str">
            <v>C</v>
          </cell>
          <cell r="BT195">
            <v>0</v>
          </cell>
          <cell r="BU195" t="str">
            <v>SA</v>
          </cell>
          <cell r="BV195" t="str">
            <v/>
          </cell>
          <cell r="BW195">
            <v>2</v>
          </cell>
          <cell r="BX195">
            <v>10</v>
          </cell>
          <cell r="BY195" t="str">
            <v/>
          </cell>
          <cell r="BZ195">
            <v>1</v>
          </cell>
          <cell r="CA195">
            <v>4</v>
          </cell>
          <cell r="CB195">
            <v>1.508</v>
          </cell>
          <cell r="CC195">
            <v>5</v>
          </cell>
          <cell r="CD195">
            <v>95</v>
          </cell>
          <cell r="CE195">
            <v>63</v>
          </cell>
          <cell r="CF195">
            <v>48</v>
          </cell>
          <cell r="CG195">
            <v>47</v>
          </cell>
          <cell r="CH195">
            <v>15</v>
          </cell>
          <cell r="CI195">
            <v>750</v>
          </cell>
          <cell r="CJ195">
            <v>2.7272727272727271</v>
          </cell>
          <cell r="CK195">
            <v>10</v>
          </cell>
          <cell r="CL195">
            <v>48</v>
          </cell>
          <cell r="CM195">
            <v>1.4476083916083917</v>
          </cell>
          <cell r="CN195">
            <v>1.4476083916083917</v>
          </cell>
          <cell r="CO195">
            <v>0</v>
          </cell>
          <cell r="CP195">
            <v>0</v>
          </cell>
          <cell r="CQ195">
            <v>6.4476083916083917</v>
          </cell>
          <cell r="CR195">
            <v>40</v>
          </cell>
          <cell r="CS195">
            <v>1</v>
          </cell>
          <cell r="CT195">
            <v>0</v>
          </cell>
          <cell r="CU195">
            <v>0</v>
          </cell>
          <cell r="CV195">
            <v>20</v>
          </cell>
          <cell r="CW195">
            <v>20</v>
          </cell>
          <cell r="CX195" t="str">
            <v/>
          </cell>
          <cell r="CY195">
            <v>3</v>
          </cell>
          <cell r="CZ195">
            <v>3</v>
          </cell>
          <cell r="DA195">
            <v>2.2999999999999998</v>
          </cell>
          <cell r="DB195">
            <v>134</v>
          </cell>
          <cell r="DC195">
            <v>67</v>
          </cell>
          <cell r="DD195">
            <v>37</v>
          </cell>
          <cell r="DE195">
            <v>7</v>
          </cell>
          <cell r="DF195">
            <v>20</v>
          </cell>
          <cell r="DG195">
            <v>3</v>
          </cell>
          <cell r="DH195">
            <v>2</v>
          </cell>
          <cell r="DI195">
            <v>2</v>
          </cell>
        </row>
        <row r="196">
          <cell r="A196" t="str">
            <v>RS 611</v>
          </cell>
          <cell r="B196">
            <v>433</v>
          </cell>
          <cell r="C196" t="str">
            <v>C</v>
          </cell>
          <cell r="D196" t="str">
            <v>T</v>
          </cell>
          <cell r="E196" t="str">
            <v>Dedza - Kapesi</v>
          </cell>
          <cell r="F196" t="str">
            <v>Urban</v>
          </cell>
          <cell r="G196">
            <v>33</v>
          </cell>
          <cell r="H196">
            <v>5.4</v>
          </cell>
          <cell r="I196" t="str">
            <v>H</v>
          </cell>
          <cell r="J196" t="str">
            <v>DEDZA TOWN</v>
          </cell>
          <cell r="K196">
            <v>6</v>
          </cell>
          <cell r="L196" t="str">
            <v>Changed from T372 to Urban, to Trunk &amp; to Kepiri</v>
          </cell>
          <cell r="W196">
            <v>78</v>
          </cell>
          <cell r="X196" t="str">
            <v>SA</v>
          </cell>
          <cell r="Y196">
            <v>125</v>
          </cell>
          <cell r="Z196" t="str">
            <v>SB</v>
          </cell>
          <cell r="AA196">
            <v>150</v>
          </cell>
          <cell r="AB196" t="str">
            <v>GR</v>
          </cell>
          <cell r="AC196">
            <v>4</v>
          </cell>
          <cell r="AD196" t="str">
            <v>VR</v>
          </cell>
          <cell r="AE196">
            <v>0</v>
          </cell>
          <cell r="AF196">
            <v>0</v>
          </cell>
          <cell r="AG196">
            <v>0</v>
          </cell>
          <cell r="AH196">
            <v>0</v>
          </cell>
          <cell r="AI196">
            <v>0</v>
          </cell>
          <cell r="AJ196">
            <v>0</v>
          </cell>
          <cell r="AK196">
            <v>0</v>
          </cell>
          <cell r="AL196">
            <v>0</v>
          </cell>
          <cell r="AM196">
            <v>2</v>
          </cell>
          <cell r="AN196" t="str">
            <v>never resealed</v>
          </cell>
          <cell r="BO196" t="str">
            <v>RS 611</v>
          </cell>
          <cell r="BP196">
            <v>5.4</v>
          </cell>
          <cell r="BQ196">
            <v>5.5</v>
          </cell>
          <cell r="BR196" t="str">
            <v>R</v>
          </cell>
          <cell r="BS196" t="str">
            <v>C</v>
          </cell>
          <cell r="BT196">
            <v>0</v>
          </cell>
          <cell r="BU196" t="str">
            <v>SA</v>
          </cell>
          <cell r="BV196" t="str">
            <v/>
          </cell>
          <cell r="BW196">
            <v>2</v>
          </cell>
          <cell r="BX196">
            <v>10</v>
          </cell>
          <cell r="BY196" t="str">
            <v/>
          </cell>
          <cell r="BZ196">
            <v>1</v>
          </cell>
          <cell r="CA196">
            <v>4</v>
          </cell>
          <cell r="CB196">
            <v>1.508</v>
          </cell>
          <cell r="CC196">
            <v>5</v>
          </cell>
          <cell r="CD196">
            <v>95</v>
          </cell>
          <cell r="CE196">
            <v>63</v>
          </cell>
          <cell r="CF196">
            <v>48</v>
          </cell>
          <cell r="CG196">
            <v>47</v>
          </cell>
          <cell r="CH196">
            <v>15</v>
          </cell>
          <cell r="CI196">
            <v>600</v>
          </cell>
          <cell r="CJ196">
            <v>2.1818181818181821</v>
          </cell>
          <cell r="CK196">
            <v>10</v>
          </cell>
          <cell r="CL196">
            <v>48</v>
          </cell>
          <cell r="CM196">
            <v>1.2415944055944057</v>
          </cell>
          <cell r="CN196">
            <v>1.2415944055944057</v>
          </cell>
          <cell r="CO196">
            <v>0</v>
          </cell>
          <cell r="CP196">
            <v>0</v>
          </cell>
          <cell r="CQ196">
            <v>6.2415944055944053</v>
          </cell>
          <cell r="CR196">
            <v>40</v>
          </cell>
          <cell r="CS196">
            <v>1</v>
          </cell>
          <cell r="CT196">
            <v>0</v>
          </cell>
          <cell r="CU196">
            <v>0</v>
          </cell>
          <cell r="CV196">
            <v>20</v>
          </cell>
          <cell r="CW196">
            <v>20</v>
          </cell>
          <cell r="CX196" t="str">
            <v/>
          </cell>
          <cell r="CY196">
            <v>3</v>
          </cell>
          <cell r="CZ196">
            <v>3</v>
          </cell>
          <cell r="DA196">
            <v>2.2999999999999998</v>
          </cell>
          <cell r="DB196">
            <v>500</v>
          </cell>
          <cell r="DC196">
            <v>235</v>
          </cell>
          <cell r="DD196">
            <v>130</v>
          </cell>
          <cell r="DE196">
            <v>38</v>
          </cell>
          <cell r="DF196">
            <v>58</v>
          </cell>
          <cell r="DG196">
            <v>10</v>
          </cell>
          <cell r="DH196">
            <v>5</v>
          </cell>
          <cell r="DI196">
            <v>25</v>
          </cell>
        </row>
        <row r="197">
          <cell r="A197" t="str">
            <v>RS 651</v>
          </cell>
          <cell r="B197">
            <v>473</v>
          </cell>
          <cell r="C197" t="str">
            <v>C</v>
          </cell>
          <cell r="D197" t="str">
            <v>F</v>
          </cell>
          <cell r="E197" t="str">
            <v>Bayani - Zingilizi</v>
          </cell>
          <cell r="F197" t="str">
            <v>T395</v>
          </cell>
          <cell r="G197">
            <v>4</v>
          </cell>
          <cell r="H197">
            <v>8.1</v>
          </cell>
          <cell r="I197" t="str">
            <v>R</v>
          </cell>
          <cell r="J197" t="str">
            <v>NTCHEU</v>
          </cell>
          <cell r="K197">
            <v>8</v>
          </cell>
          <cell r="L197" t="str">
            <v>Changed designation from T394 to T395</v>
          </cell>
        </row>
        <row r="198">
          <cell r="A198" t="str">
            <v>Count</v>
          </cell>
          <cell r="B198">
            <v>194</v>
          </cell>
          <cell r="C198">
            <v>0</v>
          </cell>
          <cell r="D198">
            <v>0</v>
          </cell>
          <cell r="E198" t="str">
            <v>Total length</v>
          </cell>
          <cell r="F198">
            <v>2520.1000000000004</v>
          </cell>
          <cell r="G198">
            <v>0</v>
          </cell>
          <cell r="H198">
            <v>0</v>
          </cell>
          <cell r="I198" t="str">
            <v>km</v>
          </cell>
          <cell r="J198" t="str">
            <v>km</v>
          </cell>
          <cell r="K198">
            <v>8</v>
          </cell>
          <cell r="L198" t="str">
            <v>Changed designation from T394 to T395</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refreshError="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
      <sheetName val="XXXXXXXXXXXXX"/>
      <sheetName val="cover"/>
      <sheetName val="spe-re"/>
      <sheetName val="gen"/>
      <sheetName val=" road"/>
      <sheetName val="Road Seigneorage"/>
      <sheetName val="Data-Road "/>
      <sheetName val="Lead"/>
      <sheetName val="seign "/>
      <sheetName val="Hire"/>
      <sheetName val="Labour"/>
      <sheetName val="transport"/>
      <sheetName val="Sheet1"/>
      <sheetName val="NP3 Pipes"/>
      <sheetName val="NP3 Collars"/>
      <sheetName val="DATA"/>
    </sheetNames>
    <sheetDataSet>
      <sheetData sheetId="0"/>
      <sheetData sheetId="1"/>
      <sheetData sheetId="2"/>
      <sheetData sheetId="3"/>
      <sheetData sheetId="4"/>
      <sheetData sheetId="5"/>
      <sheetData sheetId="6"/>
      <sheetData sheetId="7"/>
      <sheetData sheetId="8">
        <row r="10">
          <cell r="E10">
            <v>106.58803855124764</v>
          </cell>
        </row>
        <row r="11">
          <cell r="E11">
            <v>128.59217532896184</v>
          </cell>
        </row>
      </sheetData>
      <sheetData sheetId="9"/>
      <sheetData sheetId="10"/>
      <sheetData sheetId="11"/>
      <sheetData sheetId="12"/>
      <sheetData sheetId="13"/>
      <sheetData sheetId="14"/>
      <sheetData sheetId="15"/>
      <sheetData sheetId="16"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
      <sheetName val="XXXXXXXXXXXXX"/>
      <sheetName val="User-Instructions"/>
      <sheetName val="INPUT-SHEET"/>
      <sheetName val="COVER"/>
      <sheetName val="SPR"/>
      <sheetName val="TRAFF-Count-ESAL-Cal"/>
      <sheetName val="SP-72 DESIGN"/>
      <sheetName val="SP-72-CHART"/>
      <sheetName val="Gen Abs"/>
      <sheetName val="Det esti"/>
      <sheetName val="Road-furniture"/>
      <sheetName val="MTC-ABS"/>
      <sheetName val="MTC-estimate"/>
      <sheetName val="LEAD"/>
      <sheetName val="Data-Road "/>
      <sheetName val="DATA-CD"/>
      <sheetName val="Road Furniture-Data"/>
      <sheetName val="Mtc-data"/>
      <sheetName val="1v_600_PC"/>
      <sheetName val="1v_900_PC"/>
      <sheetName val="1v_1000_PC"/>
      <sheetName val="2v_600_PC"/>
      <sheetName val="2v_900_PC"/>
      <sheetName val="2v_1000_PC"/>
      <sheetName val="sc_1v_2m"/>
      <sheetName val="sc_1v_3m"/>
      <sheetName val="sc_2v_3m"/>
      <sheetName val="sc_2v_5m"/>
      <sheetName val="RD"/>
      <sheetName val="3v_600_RDVENTS"/>
      <sheetName val="CC_WC"/>
      <sheetName val="Drains"/>
      <sheetName val="CD Abs"/>
      <sheetName val="Seig_Cal"/>
      <sheetName val="Sheet1"/>
      <sheetName val="Schedule-A Final"/>
      <sheetName val="Schedule-A"/>
      <sheetName val="temp-ws"/>
      <sheetName val="other rates"/>
      <sheetName val="Hire"/>
      <sheetName val="Conv"/>
      <sheetName val="NP3 pipes"/>
      <sheetName val="NP3 collars"/>
      <sheetName val="MTC-Table"/>
      <sheetName val="Cd-qty-ws-temp"/>
      <sheetName val="Retaining-wall"/>
      <sheetName val="Earth Work"/>
      <sheetName val="Sheet1 (2)"/>
      <sheetName val="Sheet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5">
          <cell r="D5">
            <v>107.3</v>
          </cell>
        </row>
      </sheetData>
      <sheetData sheetId="10" refreshError="1"/>
      <sheetData sheetId="11" refreshError="1"/>
      <sheetData sheetId="12" refreshError="1"/>
      <sheetData sheetId="13">
        <row r="6">
          <cell r="C6">
            <v>2352</v>
          </cell>
          <cell r="I6">
            <v>0</v>
          </cell>
        </row>
        <row r="7">
          <cell r="C7">
            <v>2202</v>
          </cell>
          <cell r="I7">
            <v>0</v>
          </cell>
        </row>
        <row r="8">
          <cell r="C8">
            <v>150</v>
          </cell>
          <cell r="I8">
            <v>0</v>
          </cell>
        </row>
        <row r="9">
          <cell r="C9">
            <v>0</v>
          </cell>
          <cell r="I9">
            <v>0</v>
          </cell>
        </row>
      </sheetData>
      <sheetData sheetId="14">
        <row r="1">
          <cell r="N1" t="str">
            <v>Rates as per SSR 2014-15</v>
          </cell>
        </row>
        <row r="47">
          <cell r="K47">
            <v>0.14000000000000001</v>
          </cell>
        </row>
        <row r="53">
          <cell r="B53" t="str">
            <v>PR Kasipet</v>
          </cell>
          <cell r="D53" t="str">
            <v>PR Tandur</v>
          </cell>
          <cell r="H53" t="str">
            <v>PR Manchiryal</v>
          </cell>
          <cell r="K53" t="str">
            <v>PR Adilabad</v>
          </cell>
        </row>
      </sheetData>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ow r="20">
          <cell r="A20" t="str">
            <v>Rates as per SSR 2014-15</v>
          </cell>
        </row>
      </sheetData>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_5wgdhabfinal00_01"/>
      <sheetName val="nc"/>
      <sheetName val="nss (2)"/>
      <sheetName val="Abs"/>
    </sheetNames>
    <sheetDataSet>
      <sheetData sheetId="0">
        <row r="1">
          <cell r="A1" t="str">
            <v>DC</v>
          </cell>
          <cell r="B1" t="str">
            <v>DNAME</v>
          </cell>
          <cell r="C1" t="str">
            <v>PC</v>
          </cell>
          <cell r="D1" t="str">
            <v>PNAME</v>
          </cell>
          <cell r="E1" t="str">
            <v>AC</v>
          </cell>
          <cell r="F1" t="str">
            <v>ANAME</v>
          </cell>
          <cell r="G1" t="str">
            <v>MC</v>
          </cell>
          <cell r="H1" t="str">
            <v>MNAME</v>
          </cell>
          <cell r="I1" t="str">
            <v>GC</v>
          </cell>
          <cell r="J1" t="str">
            <v>GNAME</v>
          </cell>
          <cell r="K1" t="str">
            <v>VC</v>
          </cell>
          <cell r="L1" t="str">
            <v>VNAME</v>
          </cell>
          <cell r="M1" t="str">
            <v>VCODE</v>
          </cell>
          <cell r="N1" t="str">
            <v>HC</v>
          </cell>
          <cell r="O1" t="str">
            <v>HNAME</v>
          </cell>
          <cell r="P1" t="str">
            <v>ASSHNAME</v>
          </cell>
          <cell r="Q1" t="str">
            <v>HCODE</v>
          </cell>
          <cell r="R1" t="str">
            <v>ASSHCODE</v>
          </cell>
          <cell r="S1" t="str">
            <v>hhcode</v>
          </cell>
          <cell r="T1" t="str">
            <v>POP_TOT</v>
          </cell>
          <cell r="U1" t="str">
            <v>POP_SC</v>
          </cell>
          <cell r="V1" t="str">
            <v>POP_ST</v>
          </cell>
          <cell r="W1" t="str">
            <v>STATUS</v>
          </cell>
          <cell r="X1" t="str">
            <v>CATEGORY</v>
          </cell>
          <cell r="Y1" t="str">
            <v>CONCENTRATION</v>
          </cell>
          <cell r="Z1" t="str">
            <v>TESTDATE</v>
          </cell>
          <cell r="AA1" t="str">
            <v>SCODE</v>
          </cell>
          <cell r="AB1" t="str">
            <v>ASSSCODE</v>
          </cell>
          <cell r="AC1" t="str">
            <v>SNAME</v>
          </cell>
          <cell r="AD1" t="str">
            <v>ASSSCHEME</v>
          </cell>
          <cell r="AE1" t="str">
            <v>S_TYPE</v>
          </cell>
          <cell r="AF1" t="str">
            <v>HPS</v>
          </cell>
          <cell r="AG1" t="str">
            <v>SBS</v>
          </cell>
          <cell r="AH1" t="str">
            <v>OWS</v>
          </cell>
          <cell r="AI1" t="str">
            <v>DWTS</v>
          </cell>
          <cell r="AJ1" t="str">
            <v>RWS</v>
          </cell>
          <cell r="AK1" t="str">
            <v>FPS</v>
          </cell>
          <cell r="AL1" t="str">
            <v>SWS</v>
          </cell>
          <cell r="AM1" t="str">
            <v>REMARKS</v>
          </cell>
        </row>
        <row r="2">
          <cell r="A2" t="str">
            <v>05</v>
          </cell>
          <cell r="B2" t="str">
            <v>Westgodavari</v>
          </cell>
          <cell r="C2" t="str">
            <v>05</v>
          </cell>
          <cell r="D2" t="str">
            <v>Bhadrachalam</v>
          </cell>
          <cell r="E2" t="str">
            <v>073</v>
          </cell>
          <cell r="F2" t="str">
            <v>Polavaram</v>
          </cell>
          <cell r="G2" t="str">
            <v>01</v>
          </cell>
          <cell r="H2" t="str">
            <v>Jeelugumilli</v>
          </cell>
          <cell r="I2" t="str">
            <v>01</v>
          </cell>
          <cell r="J2" t="str">
            <v>Rachannagudem</v>
          </cell>
          <cell r="K2" t="str">
            <v>001</v>
          </cell>
          <cell r="L2" t="str">
            <v>Rachannagudem</v>
          </cell>
          <cell r="M2" t="str">
            <v>0501001</v>
          </cell>
          <cell r="N2" t="str">
            <v>01</v>
          </cell>
          <cell r="O2" t="str">
            <v>Rachannagudem</v>
          </cell>
          <cell r="P2" t="str">
            <v>Rachannagudem</v>
          </cell>
          <cell r="Q2" t="str">
            <v>050100101</v>
          </cell>
          <cell r="R2" t="str">
            <v>050100101</v>
          </cell>
          <cell r="S2" t="str">
            <v>05050730100101</v>
          </cell>
          <cell r="T2">
            <v>931</v>
          </cell>
          <cell r="U2">
            <v>185</v>
          </cell>
          <cell r="V2">
            <v>127</v>
          </cell>
          <cell r="W2" t="str">
            <v>FC</v>
          </cell>
          <cell r="X2" t="str">
            <v>FC</v>
          </cell>
          <cell r="Z2">
            <v>36880</v>
          </cell>
          <cell r="AA2" t="str">
            <v>050100101600</v>
          </cell>
          <cell r="AB2" t="str">
            <v>050100101600</v>
          </cell>
          <cell r="AC2" t="str">
            <v>Rachannagudem</v>
          </cell>
          <cell r="AD2" t="str">
            <v>Rachannagudem</v>
          </cell>
          <cell r="AE2" t="str">
            <v>MPWS</v>
          </cell>
          <cell r="AF2">
            <v>7</v>
          </cell>
          <cell r="AG2">
            <v>0</v>
          </cell>
          <cell r="AH2">
            <v>1</v>
          </cell>
          <cell r="AI2">
            <v>0</v>
          </cell>
          <cell r="AJ2">
            <v>0</v>
          </cell>
          <cell r="AK2">
            <v>0</v>
          </cell>
          <cell r="AL2">
            <v>0</v>
          </cell>
        </row>
        <row r="3">
          <cell r="A3" t="str">
            <v>05</v>
          </cell>
          <cell r="B3" t="str">
            <v>Westgodavari</v>
          </cell>
          <cell r="C3" t="str">
            <v>05</v>
          </cell>
          <cell r="D3" t="str">
            <v>Bhadrachalam</v>
          </cell>
          <cell r="E3" t="str">
            <v>073</v>
          </cell>
          <cell r="F3" t="str">
            <v>Polavaram</v>
          </cell>
          <cell r="G3" t="str">
            <v>01</v>
          </cell>
          <cell r="H3" t="str">
            <v>Jeelugumilli</v>
          </cell>
          <cell r="I3" t="str">
            <v>02</v>
          </cell>
          <cell r="J3" t="str">
            <v>Ankannagudem</v>
          </cell>
          <cell r="K3" t="str">
            <v>002</v>
          </cell>
          <cell r="L3" t="str">
            <v>Jagannadhapuram</v>
          </cell>
          <cell r="M3" t="str">
            <v>0501002</v>
          </cell>
          <cell r="N3" t="str">
            <v>01</v>
          </cell>
          <cell r="O3" t="str">
            <v>Jagannadhapuram</v>
          </cell>
          <cell r="Q3" t="str">
            <v>050100201</v>
          </cell>
          <cell r="S3" t="str">
            <v>05050730100201</v>
          </cell>
          <cell r="T3">
            <v>55</v>
          </cell>
          <cell r="U3">
            <v>0</v>
          </cell>
          <cell r="V3">
            <v>31</v>
          </cell>
          <cell r="W3" t="str">
            <v>FC</v>
          </cell>
          <cell r="X3" t="str">
            <v>FC</v>
          </cell>
          <cell r="AF3">
            <v>2</v>
          </cell>
          <cell r="AG3">
            <v>0</v>
          </cell>
          <cell r="AH3">
            <v>0</v>
          </cell>
          <cell r="AI3">
            <v>0</v>
          </cell>
          <cell r="AJ3">
            <v>0</v>
          </cell>
          <cell r="AK3">
            <v>0</v>
          </cell>
          <cell r="AL3">
            <v>0</v>
          </cell>
        </row>
        <row r="4">
          <cell r="A4" t="str">
            <v>05</v>
          </cell>
          <cell r="B4" t="str">
            <v>Westgodavari</v>
          </cell>
          <cell r="C4" t="str">
            <v>05</v>
          </cell>
          <cell r="D4" t="str">
            <v>Bhadrachalam</v>
          </cell>
          <cell r="E4" t="str">
            <v>073</v>
          </cell>
          <cell r="F4" t="str">
            <v>Polavaram</v>
          </cell>
          <cell r="G4" t="str">
            <v>01</v>
          </cell>
          <cell r="H4" t="str">
            <v>Jeelugumilli</v>
          </cell>
          <cell r="I4" t="str">
            <v>02</v>
          </cell>
          <cell r="J4" t="str">
            <v>Ankannagudem</v>
          </cell>
          <cell r="K4" t="str">
            <v>003</v>
          </cell>
          <cell r="L4" t="str">
            <v>Puchikapadu</v>
          </cell>
          <cell r="M4" t="str">
            <v>0501003</v>
          </cell>
          <cell r="N4" t="str">
            <v>01</v>
          </cell>
          <cell r="O4" t="str">
            <v>Puchikapadu</v>
          </cell>
          <cell r="P4" t="str">
            <v>Puchikapadu</v>
          </cell>
          <cell r="Q4" t="str">
            <v>050100301</v>
          </cell>
          <cell r="R4" t="str">
            <v>050100301</v>
          </cell>
          <cell r="S4" t="str">
            <v>05050730100301</v>
          </cell>
          <cell r="T4">
            <v>403</v>
          </cell>
          <cell r="U4">
            <v>145</v>
          </cell>
          <cell r="V4">
            <v>0</v>
          </cell>
          <cell r="W4" t="str">
            <v>PC</v>
          </cell>
          <cell r="X4" t="str">
            <v>PC1</v>
          </cell>
          <cell r="Z4">
            <v>36880</v>
          </cell>
          <cell r="AA4" t="str">
            <v>050100301600</v>
          </cell>
          <cell r="AB4" t="str">
            <v>050100301600</v>
          </cell>
          <cell r="AC4" t="str">
            <v>Puchikapadu</v>
          </cell>
          <cell r="AD4" t="str">
            <v>Puchikapadu</v>
          </cell>
          <cell r="AE4" t="str">
            <v>MPWS</v>
          </cell>
          <cell r="AF4">
            <v>8</v>
          </cell>
          <cell r="AG4">
            <v>0</v>
          </cell>
          <cell r="AH4">
            <v>2</v>
          </cell>
          <cell r="AI4">
            <v>0</v>
          </cell>
          <cell r="AJ4">
            <v>0</v>
          </cell>
          <cell r="AK4">
            <v>0</v>
          </cell>
          <cell r="AL4">
            <v>0</v>
          </cell>
        </row>
        <row r="5">
          <cell r="A5" t="str">
            <v>05</v>
          </cell>
          <cell r="B5" t="str">
            <v>Westgodavari</v>
          </cell>
          <cell r="C5" t="str">
            <v>05</v>
          </cell>
          <cell r="D5" t="str">
            <v>Bhadrachalam</v>
          </cell>
          <cell r="E5" t="str">
            <v>073</v>
          </cell>
          <cell r="F5" t="str">
            <v>Polavaram</v>
          </cell>
          <cell r="G5" t="str">
            <v>01</v>
          </cell>
          <cell r="H5" t="str">
            <v>Jeelugumilli</v>
          </cell>
          <cell r="I5" t="str">
            <v>02</v>
          </cell>
          <cell r="J5" t="str">
            <v>Ankannagudem</v>
          </cell>
          <cell r="K5" t="str">
            <v>004</v>
          </cell>
          <cell r="L5" t="str">
            <v>Ankannagudem</v>
          </cell>
          <cell r="M5" t="str">
            <v>0501004</v>
          </cell>
          <cell r="N5" t="str">
            <v>01</v>
          </cell>
          <cell r="O5" t="str">
            <v>Ankanna Gudem</v>
          </cell>
          <cell r="P5" t="str">
            <v>Ankanna Gudem</v>
          </cell>
          <cell r="Q5" t="str">
            <v>050100401</v>
          </cell>
          <cell r="R5" t="str">
            <v>050100401</v>
          </cell>
          <cell r="S5" t="str">
            <v>05050730100401</v>
          </cell>
          <cell r="T5">
            <v>671</v>
          </cell>
          <cell r="U5">
            <v>20</v>
          </cell>
          <cell r="V5">
            <v>588</v>
          </cell>
          <cell r="W5" t="str">
            <v>PC</v>
          </cell>
          <cell r="X5" t="str">
            <v>PC2</v>
          </cell>
          <cell r="AA5" t="str">
            <v>050100401600</v>
          </cell>
          <cell r="AB5" t="str">
            <v>050100401600</v>
          </cell>
          <cell r="AC5" t="str">
            <v>Ankanna Gudem</v>
          </cell>
          <cell r="AD5" t="str">
            <v>Ankanna Gudem</v>
          </cell>
          <cell r="AE5" t="str">
            <v>PWS</v>
          </cell>
          <cell r="AF5">
            <v>7</v>
          </cell>
          <cell r="AG5">
            <v>0</v>
          </cell>
          <cell r="AH5">
            <v>1</v>
          </cell>
          <cell r="AI5">
            <v>0</v>
          </cell>
          <cell r="AJ5">
            <v>0</v>
          </cell>
          <cell r="AK5">
            <v>0</v>
          </cell>
          <cell r="AL5">
            <v>0</v>
          </cell>
        </row>
        <row r="6">
          <cell r="A6" t="str">
            <v>05</v>
          </cell>
          <cell r="B6" t="str">
            <v>Westgodavari</v>
          </cell>
          <cell r="C6" t="str">
            <v>05</v>
          </cell>
          <cell r="D6" t="str">
            <v>Bhadrachalam</v>
          </cell>
          <cell r="E6" t="str">
            <v>073</v>
          </cell>
          <cell r="F6" t="str">
            <v>Polavaram</v>
          </cell>
          <cell r="G6" t="str">
            <v>01</v>
          </cell>
          <cell r="H6" t="str">
            <v>Jeelugumilli</v>
          </cell>
          <cell r="I6" t="str">
            <v>02</v>
          </cell>
          <cell r="J6" t="str">
            <v>Ankannagudem</v>
          </cell>
          <cell r="K6" t="str">
            <v>004</v>
          </cell>
          <cell r="L6" t="str">
            <v>Ankannagudem</v>
          </cell>
          <cell r="M6" t="str">
            <v>0501004</v>
          </cell>
          <cell r="N6" t="str">
            <v>02</v>
          </cell>
          <cell r="O6" t="str">
            <v>Dibbagudem</v>
          </cell>
          <cell r="P6" t="str">
            <v>Dibbagudem</v>
          </cell>
          <cell r="Q6" t="str">
            <v>050100402</v>
          </cell>
          <cell r="R6" t="str">
            <v>050100402</v>
          </cell>
          <cell r="S6" t="str">
            <v>05050730100402</v>
          </cell>
          <cell r="T6">
            <v>402</v>
          </cell>
          <cell r="U6">
            <v>3</v>
          </cell>
          <cell r="V6">
            <v>373</v>
          </cell>
          <cell r="W6" t="str">
            <v>FC</v>
          </cell>
          <cell r="X6" t="str">
            <v>FC</v>
          </cell>
          <cell r="AA6" t="str">
            <v>050100402600</v>
          </cell>
          <cell r="AB6" t="str">
            <v>050100402600</v>
          </cell>
          <cell r="AC6" t="str">
            <v>Dibbagudem</v>
          </cell>
          <cell r="AD6" t="str">
            <v>Dibbagudem</v>
          </cell>
          <cell r="AE6" t="str">
            <v>MPWS</v>
          </cell>
          <cell r="AF6">
            <v>3</v>
          </cell>
          <cell r="AG6">
            <v>0</v>
          </cell>
          <cell r="AH6">
            <v>1</v>
          </cell>
          <cell r="AI6">
            <v>0</v>
          </cell>
          <cell r="AJ6">
            <v>0</v>
          </cell>
          <cell r="AK6">
            <v>0</v>
          </cell>
          <cell r="AL6">
            <v>0</v>
          </cell>
        </row>
        <row r="7">
          <cell r="A7" t="str">
            <v>05</v>
          </cell>
          <cell r="B7" t="str">
            <v>Westgodavari</v>
          </cell>
          <cell r="C7" t="str">
            <v>05</v>
          </cell>
          <cell r="D7" t="str">
            <v>Bhadrachalam</v>
          </cell>
          <cell r="E7" t="str">
            <v>073</v>
          </cell>
          <cell r="F7" t="str">
            <v>Polavaram</v>
          </cell>
          <cell r="G7" t="str">
            <v>01</v>
          </cell>
          <cell r="H7" t="str">
            <v>Jeelugumilli</v>
          </cell>
          <cell r="I7" t="str">
            <v>02</v>
          </cell>
          <cell r="J7" t="str">
            <v>Ankannagudem</v>
          </cell>
          <cell r="K7" t="str">
            <v>004</v>
          </cell>
          <cell r="L7" t="str">
            <v>Ankannagudem</v>
          </cell>
          <cell r="M7" t="str">
            <v>0501004</v>
          </cell>
          <cell r="N7" t="str">
            <v>03</v>
          </cell>
          <cell r="O7" t="str">
            <v>Ramachandrapuram</v>
          </cell>
          <cell r="P7" t="str">
            <v>Ramachandrapuram</v>
          </cell>
          <cell r="Q7" t="str">
            <v>050100403</v>
          </cell>
          <cell r="R7" t="str">
            <v>050100403</v>
          </cell>
          <cell r="S7" t="str">
            <v>05050730100403</v>
          </cell>
          <cell r="T7">
            <v>113</v>
          </cell>
          <cell r="U7">
            <v>0</v>
          </cell>
          <cell r="V7">
            <v>85</v>
          </cell>
          <cell r="W7" t="str">
            <v>FC</v>
          </cell>
          <cell r="X7" t="str">
            <v>FC</v>
          </cell>
          <cell r="AA7" t="str">
            <v>050100403600</v>
          </cell>
          <cell r="AB7" t="str">
            <v>050100403600</v>
          </cell>
          <cell r="AC7" t="str">
            <v>Ramachandrapuram-01</v>
          </cell>
          <cell r="AD7" t="str">
            <v>Ramachandrapuram-01</v>
          </cell>
          <cell r="AE7" t="str">
            <v>MPWS</v>
          </cell>
          <cell r="AF7">
            <v>2</v>
          </cell>
          <cell r="AG7">
            <v>0</v>
          </cell>
          <cell r="AH7">
            <v>1</v>
          </cell>
          <cell r="AI7">
            <v>0</v>
          </cell>
          <cell r="AJ7">
            <v>0</v>
          </cell>
          <cell r="AK7">
            <v>0</v>
          </cell>
          <cell r="AL7">
            <v>0</v>
          </cell>
        </row>
        <row r="8">
          <cell r="A8" t="str">
            <v>05</v>
          </cell>
          <cell r="B8" t="str">
            <v>Westgodavari</v>
          </cell>
          <cell r="C8" t="str">
            <v>05</v>
          </cell>
          <cell r="D8" t="str">
            <v>Bhadrachalam</v>
          </cell>
          <cell r="E8" t="str">
            <v>073</v>
          </cell>
          <cell r="F8" t="str">
            <v>Polavaram</v>
          </cell>
          <cell r="G8" t="str">
            <v>01</v>
          </cell>
          <cell r="H8" t="str">
            <v>Jeelugumilli</v>
          </cell>
          <cell r="I8" t="str">
            <v>02</v>
          </cell>
          <cell r="J8" t="str">
            <v>Ankannagudem</v>
          </cell>
          <cell r="K8" t="str">
            <v>004</v>
          </cell>
          <cell r="L8" t="str">
            <v>Ankannagudem</v>
          </cell>
          <cell r="M8" t="str">
            <v>0501004</v>
          </cell>
          <cell r="N8" t="str">
            <v>04</v>
          </cell>
          <cell r="O8" t="str">
            <v>Reddigudem</v>
          </cell>
          <cell r="Q8" t="str">
            <v>050100404</v>
          </cell>
          <cell r="S8" t="str">
            <v>05050730100404</v>
          </cell>
          <cell r="T8">
            <v>64</v>
          </cell>
          <cell r="U8">
            <v>0</v>
          </cell>
          <cell r="V8">
            <v>64</v>
          </cell>
          <cell r="W8" t="str">
            <v>PC</v>
          </cell>
          <cell r="X8" t="str">
            <v>PC2</v>
          </cell>
          <cell r="AF8">
            <v>1</v>
          </cell>
          <cell r="AG8">
            <v>0</v>
          </cell>
          <cell r="AH8">
            <v>1</v>
          </cell>
          <cell r="AI8">
            <v>0</v>
          </cell>
          <cell r="AJ8">
            <v>0</v>
          </cell>
          <cell r="AK8">
            <v>0</v>
          </cell>
          <cell r="AL8">
            <v>0</v>
          </cell>
        </row>
        <row r="9">
          <cell r="A9" t="str">
            <v>05</v>
          </cell>
          <cell r="B9" t="str">
            <v>Westgodavari</v>
          </cell>
          <cell r="C9" t="str">
            <v>05</v>
          </cell>
          <cell r="D9" t="str">
            <v>Bhadrachalam</v>
          </cell>
          <cell r="E9" t="str">
            <v>073</v>
          </cell>
          <cell r="F9" t="str">
            <v>Polavaram</v>
          </cell>
          <cell r="G9" t="str">
            <v>01</v>
          </cell>
          <cell r="H9" t="str">
            <v>Jeelugumilli</v>
          </cell>
          <cell r="I9" t="str">
            <v>01</v>
          </cell>
          <cell r="J9" t="str">
            <v>Rachannagudem</v>
          </cell>
          <cell r="K9" t="str">
            <v>006</v>
          </cell>
          <cell r="L9" t="str">
            <v>Tatiramannagudem</v>
          </cell>
          <cell r="M9" t="str">
            <v>0501006</v>
          </cell>
          <cell r="N9" t="str">
            <v>01</v>
          </cell>
          <cell r="O9" t="str">
            <v>Tatiramannagudem</v>
          </cell>
          <cell r="P9" t="str">
            <v>Tatiramannagudem</v>
          </cell>
          <cell r="Q9" t="str">
            <v>050100601</v>
          </cell>
          <cell r="R9" t="str">
            <v>050100601</v>
          </cell>
          <cell r="S9" t="str">
            <v>05050730100601</v>
          </cell>
          <cell r="T9">
            <v>385</v>
          </cell>
          <cell r="U9">
            <v>5</v>
          </cell>
          <cell r="V9">
            <v>341</v>
          </cell>
          <cell r="W9" t="str">
            <v>FC</v>
          </cell>
          <cell r="X9" t="str">
            <v>FC</v>
          </cell>
          <cell r="AA9" t="str">
            <v>050100601600</v>
          </cell>
          <cell r="AB9" t="str">
            <v>050100601600</v>
          </cell>
          <cell r="AC9" t="str">
            <v>Tatiramannagudem</v>
          </cell>
          <cell r="AD9" t="str">
            <v>Tatiramannagudem</v>
          </cell>
          <cell r="AE9" t="str">
            <v>MPWS</v>
          </cell>
          <cell r="AF9">
            <v>7</v>
          </cell>
          <cell r="AG9">
            <v>0</v>
          </cell>
          <cell r="AH9">
            <v>1</v>
          </cell>
          <cell r="AI9">
            <v>0</v>
          </cell>
          <cell r="AJ9">
            <v>0</v>
          </cell>
          <cell r="AK9">
            <v>0</v>
          </cell>
          <cell r="AL9">
            <v>0</v>
          </cell>
        </row>
        <row r="10">
          <cell r="A10" t="str">
            <v>05</v>
          </cell>
          <cell r="B10" t="str">
            <v>Westgodavari</v>
          </cell>
          <cell r="C10" t="str">
            <v>05</v>
          </cell>
          <cell r="D10" t="str">
            <v>Bhadrachalam</v>
          </cell>
          <cell r="E10" t="str">
            <v>073</v>
          </cell>
          <cell r="F10" t="str">
            <v>Polavaram</v>
          </cell>
          <cell r="G10" t="str">
            <v>01</v>
          </cell>
          <cell r="H10" t="str">
            <v>Jeelugumilli</v>
          </cell>
          <cell r="I10" t="str">
            <v>01</v>
          </cell>
          <cell r="J10" t="str">
            <v>Rachannagudem</v>
          </cell>
          <cell r="K10" t="str">
            <v>007</v>
          </cell>
          <cell r="L10" t="str">
            <v>Gopalapuram</v>
          </cell>
          <cell r="M10" t="str">
            <v>0501007</v>
          </cell>
          <cell r="N10" t="str">
            <v>01</v>
          </cell>
          <cell r="O10" t="str">
            <v>Gopalapuram</v>
          </cell>
          <cell r="Q10" t="str">
            <v>050100701</v>
          </cell>
          <cell r="S10" t="str">
            <v>05050730100701</v>
          </cell>
          <cell r="T10">
            <v>71</v>
          </cell>
          <cell r="U10">
            <v>0</v>
          </cell>
          <cell r="V10">
            <v>30</v>
          </cell>
          <cell r="W10" t="str">
            <v>PC</v>
          </cell>
          <cell r="X10" t="str">
            <v>PC1</v>
          </cell>
          <cell r="AF10">
            <v>2</v>
          </cell>
          <cell r="AG10">
            <v>0</v>
          </cell>
          <cell r="AH10">
            <v>1</v>
          </cell>
          <cell r="AI10">
            <v>0</v>
          </cell>
          <cell r="AJ10">
            <v>0</v>
          </cell>
          <cell r="AK10">
            <v>0</v>
          </cell>
          <cell r="AL10">
            <v>0</v>
          </cell>
        </row>
        <row r="11">
          <cell r="A11" t="str">
            <v>05</v>
          </cell>
          <cell r="B11" t="str">
            <v>Westgodavari</v>
          </cell>
          <cell r="C11" t="str">
            <v>05</v>
          </cell>
          <cell r="D11" t="str">
            <v>Bhadrachalam</v>
          </cell>
          <cell r="E11" t="str">
            <v>073</v>
          </cell>
          <cell r="F11" t="str">
            <v>Polavaram</v>
          </cell>
          <cell r="G11" t="str">
            <v>01</v>
          </cell>
          <cell r="H11" t="str">
            <v>Jeelugumilli</v>
          </cell>
          <cell r="I11" t="str">
            <v>01</v>
          </cell>
          <cell r="J11" t="str">
            <v>Rachannagudem</v>
          </cell>
          <cell r="K11" t="str">
            <v>008</v>
          </cell>
          <cell r="L11" t="str">
            <v>Lankalapalli</v>
          </cell>
          <cell r="M11" t="str">
            <v>0501008</v>
          </cell>
          <cell r="N11" t="str">
            <v>01</v>
          </cell>
          <cell r="O11" t="str">
            <v>Lankalapalli</v>
          </cell>
          <cell r="P11" t="str">
            <v>Lankalapalli</v>
          </cell>
          <cell r="Q11" t="str">
            <v>050100801</v>
          </cell>
          <cell r="R11" t="str">
            <v>050100801</v>
          </cell>
          <cell r="S11" t="str">
            <v>05050730100801</v>
          </cell>
          <cell r="T11">
            <v>267</v>
          </cell>
          <cell r="U11">
            <v>6</v>
          </cell>
          <cell r="V11">
            <v>241</v>
          </cell>
          <cell r="W11" t="str">
            <v>FC</v>
          </cell>
          <cell r="X11" t="str">
            <v>FC</v>
          </cell>
          <cell r="AA11" t="str">
            <v>050100801600</v>
          </cell>
          <cell r="AB11" t="str">
            <v>050100801600</v>
          </cell>
          <cell r="AC11" t="str">
            <v>Lankalapalli</v>
          </cell>
          <cell r="AD11" t="str">
            <v>Lankalapalli</v>
          </cell>
          <cell r="AE11" t="str">
            <v>MPWS</v>
          </cell>
          <cell r="AF11">
            <v>2</v>
          </cell>
          <cell r="AG11">
            <v>0</v>
          </cell>
          <cell r="AH11">
            <v>1</v>
          </cell>
          <cell r="AI11">
            <v>0</v>
          </cell>
          <cell r="AJ11">
            <v>0</v>
          </cell>
          <cell r="AK11">
            <v>0</v>
          </cell>
          <cell r="AL11">
            <v>0</v>
          </cell>
        </row>
        <row r="12">
          <cell r="A12" t="str">
            <v>05</v>
          </cell>
          <cell r="B12" t="str">
            <v>Westgodavari</v>
          </cell>
          <cell r="C12" t="str">
            <v>05</v>
          </cell>
          <cell r="D12" t="str">
            <v>Bhadrachalam</v>
          </cell>
          <cell r="E12" t="str">
            <v>073</v>
          </cell>
          <cell r="F12" t="str">
            <v>Polavaram</v>
          </cell>
          <cell r="G12" t="str">
            <v>01</v>
          </cell>
          <cell r="H12" t="str">
            <v>Jeelugumilli</v>
          </cell>
          <cell r="I12" t="str">
            <v>01</v>
          </cell>
          <cell r="J12" t="str">
            <v>Rachannagudem</v>
          </cell>
          <cell r="K12" t="str">
            <v>009</v>
          </cell>
          <cell r="L12" t="str">
            <v>Jillellagudem</v>
          </cell>
          <cell r="M12" t="str">
            <v>0501009</v>
          </cell>
          <cell r="N12" t="str">
            <v>01</v>
          </cell>
          <cell r="O12" t="str">
            <v>Jillellagudem</v>
          </cell>
          <cell r="P12" t="str">
            <v>Jillelagudem</v>
          </cell>
          <cell r="Q12" t="str">
            <v>050100901</v>
          </cell>
          <cell r="R12" t="str">
            <v>050100901</v>
          </cell>
          <cell r="S12" t="str">
            <v>05050730100901</v>
          </cell>
          <cell r="T12">
            <v>366</v>
          </cell>
          <cell r="U12">
            <v>3</v>
          </cell>
          <cell r="V12">
            <v>363</v>
          </cell>
          <cell r="W12" t="str">
            <v>FC</v>
          </cell>
          <cell r="X12" t="str">
            <v>FC</v>
          </cell>
          <cell r="AA12" t="str">
            <v>050100901600</v>
          </cell>
          <cell r="AB12" t="str">
            <v>050100901600</v>
          </cell>
          <cell r="AC12" t="str">
            <v>Jillellagudem</v>
          </cell>
          <cell r="AD12" t="str">
            <v>Jillellagudem</v>
          </cell>
          <cell r="AE12" t="str">
            <v>MPWS</v>
          </cell>
          <cell r="AF12">
            <v>4</v>
          </cell>
          <cell r="AG12">
            <v>0</v>
          </cell>
          <cell r="AH12">
            <v>2</v>
          </cell>
          <cell r="AI12">
            <v>0</v>
          </cell>
          <cell r="AJ12">
            <v>0</v>
          </cell>
          <cell r="AK12">
            <v>0</v>
          </cell>
          <cell r="AL12">
            <v>0</v>
          </cell>
        </row>
        <row r="13">
          <cell r="A13" t="str">
            <v>05</v>
          </cell>
          <cell r="B13" t="str">
            <v>Westgodavari</v>
          </cell>
          <cell r="C13" t="str">
            <v>05</v>
          </cell>
          <cell r="D13" t="str">
            <v>Bhadrachalam</v>
          </cell>
          <cell r="E13" t="str">
            <v>073</v>
          </cell>
          <cell r="F13" t="str">
            <v>Polavaram</v>
          </cell>
          <cell r="G13" t="str">
            <v>01</v>
          </cell>
          <cell r="H13" t="str">
            <v>Jeelugumilli</v>
          </cell>
          <cell r="I13" t="str">
            <v>03</v>
          </cell>
          <cell r="J13" t="str">
            <v>Kamayyapalem</v>
          </cell>
          <cell r="K13" t="str">
            <v>010</v>
          </cell>
          <cell r="L13" t="str">
            <v>Bothappagudem</v>
          </cell>
          <cell r="M13" t="str">
            <v>0501010</v>
          </cell>
          <cell r="N13" t="str">
            <v>01</v>
          </cell>
          <cell r="O13" t="str">
            <v>Bothappagudem</v>
          </cell>
          <cell r="P13" t="str">
            <v>Bothappagudem</v>
          </cell>
          <cell r="Q13" t="str">
            <v>050101001</v>
          </cell>
          <cell r="R13" t="str">
            <v>050101001</v>
          </cell>
          <cell r="S13" t="str">
            <v>05050730101001</v>
          </cell>
          <cell r="T13">
            <v>304</v>
          </cell>
          <cell r="U13">
            <v>1</v>
          </cell>
          <cell r="V13">
            <v>303</v>
          </cell>
          <cell r="W13" t="str">
            <v>FC</v>
          </cell>
          <cell r="X13" t="str">
            <v>FC</v>
          </cell>
          <cell r="AA13" t="str">
            <v>050101001600</v>
          </cell>
          <cell r="AB13" t="str">
            <v>050101001600</v>
          </cell>
          <cell r="AC13" t="str">
            <v>Bothappagudem</v>
          </cell>
          <cell r="AD13" t="str">
            <v>Bothappagudem</v>
          </cell>
          <cell r="AE13" t="str">
            <v>MPWS</v>
          </cell>
          <cell r="AF13">
            <v>4</v>
          </cell>
          <cell r="AG13">
            <v>0</v>
          </cell>
          <cell r="AH13">
            <v>2</v>
          </cell>
          <cell r="AI13">
            <v>0</v>
          </cell>
          <cell r="AJ13">
            <v>0</v>
          </cell>
          <cell r="AK13">
            <v>0</v>
          </cell>
          <cell r="AL13">
            <v>0</v>
          </cell>
        </row>
        <row r="14">
          <cell r="A14" t="str">
            <v>05</v>
          </cell>
          <cell r="B14" t="str">
            <v>Westgodavari</v>
          </cell>
          <cell r="C14" t="str">
            <v>05</v>
          </cell>
          <cell r="D14" t="str">
            <v>Bhadrachalam</v>
          </cell>
          <cell r="E14" t="str">
            <v>073</v>
          </cell>
          <cell r="F14" t="str">
            <v>Polavaram</v>
          </cell>
          <cell r="G14" t="str">
            <v>01</v>
          </cell>
          <cell r="H14" t="str">
            <v>Jeelugumilli</v>
          </cell>
          <cell r="I14" t="str">
            <v>03</v>
          </cell>
          <cell r="J14" t="str">
            <v>Kamayyapalem</v>
          </cell>
          <cell r="K14" t="str">
            <v>011</v>
          </cell>
          <cell r="L14" t="str">
            <v>Kamayyapalem</v>
          </cell>
          <cell r="M14" t="str">
            <v>0501011</v>
          </cell>
          <cell r="N14" t="str">
            <v>01</v>
          </cell>
          <cell r="O14" t="str">
            <v>Kamayyapalem</v>
          </cell>
          <cell r="P14" t="str">
            <v>Kamayyapalem</v>
          </cell>
          <cell r="Q14" t="str">
            <v>050101101</v>
          </cell>
          <cell r="R14" t="str">
            <v>050101101</v>
          </cell>
          <cell r="S14" t="str">
            <v>05050730101101</v>
          </cell>
          <cell r="T14">
            <v>2536</v>
          </cell>
          <cell r="U14">
            <v>295</v>
          </cell>
          <cell r="V14">
            <v>130</v>
          </cell>
          <cell r="W14" t="str">
            <v>FC</v>
          </cell>
          <cell r="X14" t="str">
            <v>FC</v>
          </cell>
          <cell r="Z14">
            <v>36880</v>
          </cell>
          <cell r="AA14" t="str">
            <v>050101101600</v>
          </cell>
          <cell r="AB14" t="str">
            <v>050101101600</v>
          </cell>
          <cell r="AC14" t="str">
            <v>Kamayyapalem</v>
          </cell>
          <cell r="AD14" t="str">
            <v>Kamayyapalem</v>
          </cell>
          <cell r="AE14" t="str">
            <v>PWS</v>
          </cell>
          <cell r="AF14">
            <v>7</v>
          </cell>
          <cell r="AG14">
            <v>0</v>
          </cell>
          <cell r="AH14">
            <v>2</v>
          </cell>
          <cell r="AI14">
            <v>0</v>
          </cell>
          <cell r="AJ14">
            <v>0</v>
          </cell>
          <cell r="AK14">
            <v>0</v>
          </cell>
          <cell r="AL14">
            <v>0</v>
          </cell>
        </row>
        <row r="15">
          <cell r="A15" t="str">
            <v>05</v>
          </cell>
          <cell r="B15" t="str">
            <v>Westgodavari</v>
          </cell>
          <cell r="C15" t="str">
            <v>05</v>
          </cell>
          <cell r="D15" t="str">
            <v>Bhadrachalam</v>
          </cell>
          <cell r="E15" t="str">
            <v>073</v>
          </cell>
          <cell r="F15" t="str">
            <v>Polavaram</v>
          </cell>
          <cell r="G15" t="str">
            <v>01</v>
          </cell>
          <cell r="H15" t="str">
            <v>Jeelugumilli</v>
          </cell>
          <cell r="I15" t="str">
            <v>04</v>
          </cell>
          <cell r="J15" t="str">
            <v>P. Ankampalem</v>
          </cell>
          <cell r="K15" t="str">
            <v>012</v>
          </cell>
          <cell r="L15" t="str">
            <v>P. Ankampalem</v>
          </cell>
          <cell r="M15" t="str">
            <v>0501012</v>
          </cell>
          <cell r="N15" t="str">
            <v>01</v>
          </cell>
          <cell r="O15" t="str">
            <v>Ankampalem</v>
          </cell>
          <cell r="P15" t="str">
            <v>Ankampalem</v>
          </cell>
          <cell r="Q15" t="str">
            <v>050101201</v>
          </cell>
          <cell r="R15" t="str">
            <v>050101201</v>
          </cell>
          <cell r="S15" t="str">
            <v>05050730101201</v>
          </cell>
          <cell r="T15">
            <v>1525</v>
          </cell>
          <cell r="U15">
            <v>325</v>
          </cell>
          <cell r="V15">
            <v>38</v>
          </cell>
          <cell r="W15" t="str">
            <v>PC</v>
          </cell>
          <cell r="X15" t="str">
            <v>PC1</v>
          </cell>
          <cell r="AA15" t="str">
            <v>050101201600</v>
          </cell>
          <cell r="AB15" t="str">
            <v>050101201600</v>
          </cell>
          <cell r="AC15" t="str">
            <v>Ankanna Palem</v>
          </cell>
          <cell r="AD15" t="str">
            <v>Ankanna Palem</v>
          </cell>
          <cell r="AE15" t="str">
            <v>PWS</v>
          </cell>
          <cell r="AF15">
            <v>7</v>
          </cell>
          <cell r="AG15">
            <v>0</v>
          </cell>
          <cell r="AH15">
            <v>2</v>
          </cell>
          <cell r="AI15">
            <v>0</v>
          </cell>
          <cell r="AJ15">
            <v>0</v>
          </cell>
          <cell r="AK15">
            <v>0</v>
          </cell>
          <cell r="AL15">
            <v>0</v>
          </cell>
        </row>
        <row r="16">
          <cell r="A16" t="str">
            <v>05</v>
          </cell>
          <cell r="B16" t="str">
            <v>Westgodavari</v>
          </cell>
          <cell r="C16" t="str">
            <v>05</v>
          </cell>
          <cell r="D16" t="str">
            <v>Bhadrachalam</v>
          </cell>
          <cell r="E16" t="str">
            <v>073</v>
          </cell>
          <cell r="F16" t="str">
            <v>Polavaram</v>
          </cell>
          <cell r="G16" t="str">
            <v>01</v>
          </cell>
          <cell r="H16" t="str">
            <v>Jeelugumilli</v>
          </cell>
          <cell r="I16" t="str">
            <v>05</v>
          </cell>
          <cell r="J16" t="str">
            <v>Tatiyakulagudem</v>
          </cell>
          <cell r="K16" t="str">
            <v>013</v>
          </cell>
          <cell r="L16" t="str">
            <v>Nersigudem</v>
          </cell>
          <cell r="M16" t="str">
            <v>0501013</v>
          </cell>
          <cell r="N16" t="str">
            <v>01</v>
          </cell>
          <cell r="O16" t="str">
            <v>Nersi Gudem</v>
          </cell>
          <cell r="P16" t="str">
            <v>Nersi Gudem</v>
          </cell>
          <cell r="Q16" t="str">
            <v>050101301</v>
          </cell>
          <cell r="R16" t="str">
            <v>050101301</v>
          </cell>
          <cell r="S16" t="str">
            <v>05050730101301</v>
          </cell>
          <cell r="T16">
            <v>121</v>
          </cell>
          <cell r="U16">
            <v>13</v>
          </cell>
          <cell r="V16">
            <v>6</v>
          </cell>
          <cell r="W16" t="str">
            <v>FC</v>
          </cell>
          <cell r="X16" t="str">
            <v>FC</v>
          </cell>
          <cell r="AA16" t="str">
            <v>050101301600</v>
          </cell>
          <cell r="AB16" t="str">
            <v>050101301600</v>
          </cell>
          <cell r="AC16" t="str">
            <v>Nersi Gudem</v>
          </cell>
          <cell r="AD16" t="str">
            <v>Nersi Gudem</v>
          </cell>
          <cell r="AE16" t="str">
            <v>MPWS</v>
          </cell>
          <cell r="AF16">
            <v>0</v>
          </cell>
          <cell r="AG16">
            <v>0</v>
          </cell>
          <cell r="AH16">
            <v>0</v>
          </cell>
          <cell r="AI16">
            <v>0</v>
          </cell>
          <cell r="AJ16">
            <v>0</v>
          </cell>
          <cell r="AK16">
            <v>0</v>
          </cell>
          <cell r="AL16">
            <v>0</v>
          </cell>
        </row>
        <row r="17">
          <cell r="A17" t="str">
            <v>05</v>
          </cell>
          <cell r="B17" t="str">
            <v>Westgodavari</v>
          </cell>
          <cell r="C17" t="str">
            <v>05</v>
          </cell>
          <cell r="D17" t="str">
            <v>Bhadrachalam</v>
          </cell>
          <cell r="E17" t="str">
            <v>073</v>
          </cell>
          <cell r="F17" t="str">
            <v>Polavaram</v>
          </cell>
          <cell r="G17" t="str">
            <v>01</v>
          </cell>
          <cell r="H17" t="str">
            <v>Jeelugumilli</v>
          </cell>
          <cell r="I17" t="str">
            <v>05</v>
          </cell>
          <cell r="J17" t="str">
            <v>Tatiyakulagudem</v>
          </cell>
          <cell r="K17" t="str">
            <v>014</v>
          </cell>
          <cell r="L17" t="str">
            <v>Tatiyakulagudem</v>
          </cell>
          <cell r="M17" t="str">
            <v>0501014</v>
          </cell>
          <cell r="N17" t="str">
            <v>01</v>
          </cell>
          <cell r="O17" t="str">
            <v>Tatiyakula Gudem</v>
          </cell>
          <cell r="P17" t="str">
            <v>Tatiyakula Gudem</v>
          </cell>
          <cell r="Q17" t="str">
            <v>050101401</v>
          </cell>
          <cell r="R17" t="str">
            <v>050101401</v>
          </cell>
          <cell r="S17" t="str">
            <v>05050730101401</v>
          </cell>
          <cell r="T17">
            <v>1158</v>
          </cell>
          <cell r="U17">
            <v>273</v>
          </cell>
          <cell r="V17">
            <v>35</v>
          </cell>
          <cell r="W17" t="str">
            <v>FC</v>
          </cell>
          <cell r="X17" t="str">
            <v>FC</v>
          </cell>
          <cell r="AA17" t="str">
            <v>050101401600</v>
          </cell>
          <cell r="AB17" t="str">
            <v>050101401600</v>
          </cell>
          <cell r="AC17" t="str">
            <v>Tatiyakula Gudem</v>
          </cell>
          <cell r="AD17" t="str">
            <v>Tatiyakula Gudem</v>
          </cell>
          <cell r="AE17" t="str">
            <v>PWS</v>
          </cell>
          <cell r="AF17">
            <v>4</v>
          </cell>
          <cell r="AG17">
            <v>0</v>
          </cell>
          <cell r="AH17">
            <v>2</v>
          </cell>
          <cell r="AI17">
            <v>0</v>
          </cell>
          <cell r="AJ17">
            <v>0</v>
          </cell>
          <cell r="AK17">
            <v>0</v>
          </cell>
          <cell r="AL17">
            <v>0</v>
          </cell>
        </row>
        <row r="18">
          <cell r="A18" t="str">
            <v>05</v>
          </cell>
          <cell r="B18" t="str">
            <v>Westgodavari</v>
          </cell>
          <cell r="C18" t="str">
            <v>05</v>
          </cell>
          <cell r="D18" t="str">
            <v>Bhadrachalam</v>
          </cell>
          <cell r="E18" t="str">
            <v>073</v>
          </cell>
          <cell r="F18" t="str">
            <v>Polavaram</v>
          </cell>
          <cell r="G18" t="str">
            <v>01</v>
          </cell>
          <cell r="H18" t="str">
            <v>Jeelugumilli</v>
          </cell>
          <cell r="I18" t="str">
            <v>07</v>
          </cell>
          <cell r="J18" t="str">
            <v>Jeelugumilli</v>
          </cell>
          <cell r="K18" t="str">
            <v>016</v>
          </cell>
          <cell r="L18" t="str">
            <v>Jeelugumilli</v>
          </cell>
          <cell r="M18" t="str">
            <v>0501016</v>
          </cell>
          <cell r="N18" t="str">
            <v>01</v>
          </cell>
          <cell r="O18" t="str">
            <v>Jeelugumilli</v>
          </cell>
          <cell r="P18" t="str">
            <v>Jeelugumilli</v>
          </cell>
          <cell r="Q18" t="str">
            <v>050101601</v>
          </cell>
          <cell r="R18" t="str">
            <v>050101601</v>
          </cell>
          <cell r="S18" t="str">
            <v>05050730101601</v>
          </cell>
          <cell r="T18">
            <v>2968</v>
          </cell>
          <cell r="U18">
            <v>918</v>
          </cell>
          <cell r="V18">
            <v>153</v>
          </cell>
          <cell r="W18" t="str">
            <v>PC</v>
          </cell>
          <cell r="X18" t="str">
            <v>PC1</v>
          </cell>
          <cell r="AA18" t="str">
            <v>050101601600</v>
          </cell>
          <cell r="AB18" t="str">
            <v>050101601600</v>
          </cell>
          <cell r="AC18" t="str">
            <v>Jeelugumilli</v>
          </cell>
          <cell r="AD18" t="str">
            <v>Jeelugumilli</v>
          </cell>
          <cell r="AE18" t="str">
            <v>PWS</v>
          </cell>
          <cell r="AF18">
            <v>10</v>
          </cell>
          <cell r="AG18">
            <v>0</v>
          </cell>
          <cell r="AH18">
            <v>3</v>
          </cell>
          <cell r="AI18">
            <v>0</v>
          </cell>
          <cell r="AJ18">
            <v>0</v>
          </cell>
          <cell r="AK18">
            <v>0</v>
          </cell>
          <cell r="AL18">
            <v>0</v>
          </cell>
        </row>
        <row r="19">
          <cell r="A19" t="str">
            <v>05</v>
          </cell>
          <cell r="B19" t="str">
            <v>Westgodavari</v>
          </cell>
          <cell r="C19" t="str">
            <v>05</v>
          </cell>
          <cell r="D19" t="str">
            <v>Bhadrachalam</v>
          </cell>
          <cell r="E19" t="str">
            <v>073</v>
          </cell>
          <cell r="F19" t="str">
            <v>Polavaram</v>
          </cell>
          <cell r="G19" t="str">
            <v>01</v>
          </cell>
          <cell r="H19" t="str">
            <v>Jeelugumilli</v>
          </cell>
          <cell r="I19" t="str">
            <v>07</v>
          </cell>
          <cell r="J19" t="str">
            <v>Jeelugumilli</v>
          </cell>
          <cell r="K19" t="str">
            <v>016</v>
          </cell>
          <cell r="L19" t="str">
            <v>Jeelugumilli</v>
          </cell>
          <cell r="M19" t="str">
            <v>0501016</v>
          </cell>
          <cell r="N19" t="str">
            <v>02</v>
          </cell>
          <cell r="O19" t="str">
            <v>Sirivarigudem</v>
          </cell>
          <cell r="P19" t="str">
            <v>Sirivarigudem</v>
          </cell>
          <cell r="Q19" t="str">
            <v>050101602</v>
          </cell>
          <cell r="R19" t="str">
            <v>050101602</v>
          </cell>
          <cell r="S19" t="str">
            <v>05050730101602</v>
          </cell>
          <cell r="T19">
            <v>259</v>
          </cell>
          <cell r="U19">
            <v>23</v>
          </cell>
          <cell r="V19">
            <v>236</v>
          </cell>
          <cell r="W19" t="str">
            <v>FC</v>
          </cell>
          <cell r="X19" t="str">
            <v>FC</v>
          </cell>
          <cell r="AA19" t="str">
            <v>050101602600</v>
          </cell>
          <cell r="AB19" t="str">
            <v>050101602600</v>
          </cell>
          <cell r="AC19" t="str">
            <v>Sirivarigudem</v>
          </cell>
          <cell r="AD19" t="str">
            <v>Sirivarigudem</v>
          </cell>
          <cell r="AE19" t="str">
            <v>MPWS</v>
          </cell>
          <cell r="AF19">
            <v>4</v>
          </cell>
          <cell r="AG19">
            <v>0</v>
          </cell>
          <cell r="AH19">
            <v>2</v>
          </cell>
          <cell r="AI19">
            <v>0</v>
          </cell>
          <cell r="AJ19">
            <v>0</v>
          </cell>
          <cell r="AK19">
            <v>0</v>
          </cell>
          <cell r="AL19">
            <v>0</v>
          </cell>
        </row>
        <row r="20">
          <cell r="A20" t="str">
            <v>05</v>
          </cell>
          <cell r="B20" t="str">
            <v>Westgodavari</v>
          </cell>
          <cell r="C20" t="str">
            <v>05</v>
          </cell>
          <cell r="D20" t="str">
            <v>Bhadrachalam</v>
          </cell>
          <cell r="E20" t="str">
            <v>073</v>
          </cell>
          <cell r="F20" t="str">
            <v>Polavaram</v>
          </cell>
          <cell r="G20" t="str">
            <v>01</v>
          </cell>
          <cell r="H20" t="str">
            <v>Jeelugumilli</v>
          </cell>
          <cell r="I20" t="str">
            <v>07</v>
          </cell>
          <cell r="J20" t="str">
            <v>Jeelugumilli</v>
          </cell>
          <cell r="K20" t="str">
            <v>016</v>
          </cell>
          <cell r="L20" t="str">
            <v>Jeelugumilli</v>
          </cell>
          <cell r="M20" t="str">
            <v>0501016</v>
          </cell>
          <cell r="N20" t="str">
            <v>03</v>
          </cell>
          <cell r="O20" t="str">
            <v>Jeelugumilli Colony</v>
          </cell>
          <cell r="P20" t="str">
            <v>Jeelugumilli colony</v>
          </cell>
          <cell r="Q20" t="str">
            <v>050101603</v>
          </cell>
          <cell r="R20" t="str">
            <v>050101603</v>
          </cell>
          <cell r="S20" t="str">
            <v>05050730101603</v>
          </cell>
          <cell r="T20">
            <v>276</v>
          </cell>
          <cell r="U20">
            <v>10</v>
          </cell>
          <cell r="V20">
            <v>266</v>
          </cell>
          <cell r="W20" t="str">
            <v>FC</v>
          </cell>
          <cell r="X20" t="str">
            <v>FC</v>
          </cell>
          <cell r="AA20" t="str">
            <v>050101603600</v>
          </cell>
          <cell r="AB20" t="str">
            <v>050101603600</v>
          </cell>
          <cell r="AC20" t="str">
            <v>Jeelugumilli Colony</v>
          </cell>
          <cell r="AD20" t="str">
            <v>Jeelugumilli Colony</v>
          </cell>
          <cell r="AE20" t="str">
            <v>MPWS</v>
          </cell>
          <cell r="AF20">
            <v>4</v>
          </cell>
          <cell r="AG20">
            <v>0</v>
          </cell>
          <cell r="AH20">
            <v>2</v>
          </cell>
          <cell r="AI20">
            <v>0</v>
          </cell>
          <cell r="AJ20">
            <v>0</v>
          </cell>
          <cell r="AK20">
            <v>0</v>
          </cell>
          <cell r="AL20">
            <v>0</v>
          </cell>
        </row>
        <row r="21">
          <cell r="A21" t="str">
            <v>05</v>
          </cell>
          <cell r="B21" t="str">
            <v>Westgodavari</v>
          </cell>
          <cell r="C21" t="str">
            <v>05</v>
          </cell>
          <cell r="D21" t="str">
            <v>Bhadrachalam</v>
          </cell>
          <cell r="E21" t="str">
            <v>073</v>
          </cell>
          <cell r="F21" t="str">
            <v>Polavaram</v>
          </cell>
          <cell r="G21" t="str">
            <v>01</v>
          </cell>
          <cell r="H21" t="str">
            <v>Jeelugumilli</v>
          </cell>
          <cell r="I21" t="str">
            <v>08</v>
          </cell>
          <cell r="J21" t="str">
            <v>Mulagalampalle</v>
          </cell>
          <cell r="K21" t="str">
            <v>017</v>
          </cell>
          <cell r="L21" t="str">
            <v>Mulagalampalle</v>
          </cell>
          <cell r="M21" t="str">
            <v>0501017</v>
          </cell>
          <cell r="N21" t="str">
            <v>01</v>
          </cell>
          <cell r="O21" t="str">
            <v>Mulagalampalle</v>
          </cell>
          <cell r="P21" t="str">
            <v>Mulagalampalle</v>
          </cell>
          <cell r="Q21" t="str">
            <v>050101701</v>
          </cell>
          <cell r="R21" t="str">
            <v>050101701</v>
          </cell>
          <cell r="S21" t="str">
            <v>05050730101701</v>
          </cell>
          <cell r="T21">
            <v>607</v>
          </cell>
          <cell r="U21">
            <v>11</v>
          </cell>
          <cell r="V21">
            <v>265</v>
          </cell>
          <cell r="W21" t="str">
            <v>PC</v>
          </cell>
          <cell r="X21" t="str">
            <v>PC2</v>
          </cell>
          <cell r="Z21">
            <v>36880</v>
          </cell>
          <cell r="AA21" t="str">
            <v>050101701600</v>
          </cell>
          <cell r="AB21" t="str">
            <v>050101701600</v>
          </cell>
          <cell r="AC21" t="str">
            <v>Mulagalampalle</v>
          </cell>
          <cell r="AD21" t="str">
            <v>Mulagalampalle</v>
          </cell>
          <cell r="AE21" t="str">
            <v>PWS</v>
          </cell>
          <cell r="AF21">
            <v>10</v>
          </cell>
          <cell r="AG21">
            <v>0</v>
          </cell>
          <cell r="AH21">
            <v>8</v>
          </cell>
          <cell r="AI21">
            <v>0</v>
          </cell>
          <cell r="AJ21">
            <v>0</v>
          </cell>
          <cell r="AK21">
            <v>0</v>
          </cell>
          <cell r="AL21">
            <v>0</v>
          </cell>
        </row>
        <row r="22">
          <cell r="A22" t="str">
            <v>05</v>
          </cell>
          <cell r="B22" t="str">
            <v>Westgodavari</v>
          </cell>
          <cell r="C22" t="str">
            <v>05</v>
          </cell>
          <cell r="D22" t="str">
            <v>Bhadrachalam</v>
          </cell>
          <cell r="E22" t="str">
            <v>073</v>
          </cell>
          <cell r="F22" t="str">
            <v>Polavaram</v>
          </cell>
          <cell r="G22" t="str">
            <v>01</v>
          </cell>
          <cell r="H22" t="str">
            <v>Jeelugumilli</v>
          </cell>
          <cell r="I22" t="str">
            <v>05</v>
          </cell>
          <cell r="J22" t="str">
            <v>Tatiyakulagudem</v>
          </cell>
          <cell r="K22" t="str">
            <v>018</v>
          </cell>
          <cell r="L22" t="str">
            <v>Barrinkalapadu</v>
          </cell>
          <cell r="M22" t="str">
            <v>0501018</v>
          </cell>
          <cell r="N22" t="str">
            <v>01</v>
          </cell>
          <cell r="O22" t="str">
            <v>Barrinkalapadu</v>
          </cell>
          <cell r="P22" t="str">
            <v>Barrinkalapadu</v>
          </cell>
          <cell r="Q22" t="str">
            <v>050101801</v>
          </cell>
          <cell r="R22" t="str">
            <v>050101801</v>
          </cell>
          <cell r="S22" t="str">
            <v>05050730101801</v>
          </cell>
          <cell r="T22">
            <v>167</v>
          </cell>
          <cell r="U22">
            <v>45</v>
          </cell>
          <cell r="V22">
            <v>102</v>
          </cell>
          <cell r="W22" t="str">
            <v>FC</v>
          </cell>
          <cell r="X22" t="str">
            <v>FC</v>
          </cell>
          <cell r="AA22" t="str">
            <v>050101801600</v>
          </cell>
          <cell r="AB22" t="str">
            <v>050101801600</v>
          </cell>
          <cell r="AC22" t="str">
            <v>Errikalapadu</v>
          </cell>
          <cell r="AD22" t="str">
            <v>Errikalapadu</v>
          </cell>
          <cell r="AE22" t="str">
            <v>MPWS</v>
          </cell>
          <cell r="AF22">
            <v>9</v>
          </cell>
          <cell r="AG22">
            <v>0</v>
          </cell>
          <cell r="AH22">
            <v>0</v>
          </cell>
          <cell r="AI22">
            <v>0</v>
          </cell>
          <cell r="AJ22">
            <v>0</v>
          </cell>
          <cell r="AK22">
            <v>0</v>
          </cell>
          <cell r="AL22">
            <v>0</v>
          </cell>
        </row>
        <row r="23">
          <cell r="A23" t="str">
            <v>05</v>
          </cell>
          <cell r="B23" t="str">
            <v>Westgodavari</v>
          </cell>
          <cell r="C23" t="str">
            <v>05</v>
          </cell>
          <cell r="D23" t="str">
            <v>Bhadrachalam</v>
          </cell>
          <cell r="E23" t="str">
            <v>073</v>
          </cell>
          <cell r="F23" t="str">
            <v>Polavaram</v>
          </cell>
          <cell r="G23" t="str">
            <v>01</v>
          </cell>
          <cell r="H23" t="str">
            <v>Jeelugumilli</v>
          </cell>
          <cell r="I23" t="str">
            <v>04</v>
          </cell>
          <cell r="J23" t="str">
            <v>P. Ankampalem</v>
          </cell>
          <cell r="K23" t="str">
            <v>019</v>
          </cell>
          <cell r="L23" t="str">
            <v>P. Narayanapuram</v>
          </cell>
          <cell r="M23" t="str">
            <v>0501019</v>
          </cell>
          <cell r="N23" t="str">
            <v>01</v>
          </cell>
          <cell r="O23" t="str">
            <v>P. Narayanapuram</v>
          </cell>
          <cell r="P23" t="str">
            <v>P.Narayanapuram</v>
          </cell>
          <cell r="Q23" t="str">
            <v>050101901</v>
          </cell>
          <cell r="R23" t="str">
            <v>050101901</v>
          </cell>
          <cell r="S23" t="str">
            <v>05050730101901</v>
          </cell>
          <cell r="T23">
            <v>250</v>
          </cell>
          <cell r="U23">
            <v>32</v>
          </cell>
          <cell r="V23">
            <v>53</v>
          </cell>
          <cell r="W23" t="str">
            <v>FC</v>
          </cell>
          <cell r="X23" t="str">
            <v>FC</v>
          </cell>
          <cell r="AA23" t="str">
            <v>050101901600</v>
          </cell>
          <cell r="AB23" t="str">
            <v>050101901600</v>
          </cell>
          <cell r="AC23" t="str">
            <v>P.narayanapuram</v>
          </cell>
          <cell r="AD23" t="str">
            <v>P.narayanapuram</v>
          </cell>
          <cell r="AE23" t="str">
            <v>MPWS</v>
          </cell>
          <cell r="AF23">
            <v>3</v>
          </cell>
          <cell r="AG23">
            <v>0</v>
          </cell>
          <cell r="AH23">
            <v>1</v>
          </cell>
          <cell r="AI23">
            <v>0</v>
          </cell>
          <cell r="AJ23">
            <v>0</v>
          </cell>
          <cell r="AK23">
            <v>0</v>
          </cell>
          <cell r="AL23">
            <v>0</v>
          </cell>
        </row>
        <row r="24">
          <cell r="A24" t="str">
            <v>05</v>
          </cell>
          <cell r="B24" t="str">
            <v>Westgodavari</v>
          </cell>
          <cell r="C24" t="str">
            <v>05</v>
          </cell>
          <cell r="D24" t="str">
            <v>Bhadrachalam</v>
          </cell>
          <cell r="E24" t="str">
            <v>073</v>
          </cell>
          <cell r="F24" t="str">
            <v>Polavaram</v>
          </cell>
          <cell r="G24" t="str">
            <v>01</v>
          </cell>
          <cell r="H24" t="str">
            <v>Jeelugumilli</v>
          </cell>
          <cell r="I24" t="str">
            <v>08</v>
          </cell>
          <cell r="J24" t="str">
            <v>Mulagalampalle</v>
          </cell>
          <cell r="K24" t="str">
            <v>020</v>
          </cell>
          <cell r="L24" t="str">
            <v>Rowthugudem</v>
          </cell>
          <cell r="M24" t="str">
            <v>0501020</v>
          </cell>
          <cell r="N24" t="str">
            <v>01</v>
          </cell>
          <cell r="O24" t="str">
            <v>Rowthugudem</v>
          </cell>
          <cell r="P24" t="str">
            <v>Rowthugudem</v>
          </cell>
          <cell r="Q24" t="str">
            <v>050102001</v>
          </cell>
          <cell r="R24" t="str">
            <v>050102001</v>
          </cell>
          <cell r="S24" t="str">
            <v>05050730102001</v>
          </cell>
          <cell r="T24">
            <v>278</v>
          </cell>
          <cell r="U24">
            <v>8</v>
          </cell>
          <cell r="V24">
            <v>24</v>
          </cell>
          <cell r="W24" t="str">
            <v>FC</v>
          </cell>
          <cell r="X24" t="str">
            <v>FC</v>
          </cell>
          <cell r="AA24" t="str">
            <v>050102001600</v>
          </cell>
          <cell r="AB24" t="str">
            <v>050102001600</v>
          </cell>
          <cell r="AC24" t="str">
            <v>Rowthugudem</v>
          </cell>
          <cell r="AD24" t="str">
            <v>Rowthugudem</v>
          </cell>
          <cell r="AE24" t="str">
            <v>MPWS</v>
          </cell>
          <cell r="AF24">
            <v>2</v>
          </cell>
          <cell r="AG24">
            <v>0</v>
          </cell>
          <cell r="AH24">
            <v>1</v>
          </cell>
          <cell r="AI24">
            <v>0</v>
          </cell>
          <cell r="AJ24">
            <v>0</v>
          </cell>
          <cell r="AK24">
            <v>0</v>
          </cell>
          <cell r="AL24">
            <v>0</v>
          </cell>
        </row>
        <row r="25">
          <cell r="A25" t="str">
            <v>05</v>
          </cell>
          <cell r="B25" t="str">
            <v>Westgodavari</v>
          </cell>
          <cell r="C25" t="str">
            <v>05</v>
          </cell>
          <cell r="D25" t="str">
            <v>Bhadrachalam</v>
          </cell>
          <cell r="E25" t="str">
            <v>073</v>
          </cell>
          <cell r="F25" t="str">
            <v>Polavaram</v>
          </cell>
          <cell r="G25" t="str">
            <v>01</v>
          </cell>
          <cell r="H25" t="str">
            <v>Jeelugumilli</v>
          </cell>
          <cell r="I25" t="str">
            <v>08</v>
          </cell>
          <cell r="J25" t="str">
            <v>Mulagalampalle</v>
          </cell>
          <cell r="K25" t="str">
            <v>020</v>
          </cell>
          <cell r="L25" t="str">
            <v>Rowthugudem</v>
          </cell>
          <cell r="M25" t="str">
            <v>0501020</v>
          </cell>
          <cell r="N25" t="str">
            <v>02</v>
          </cell>
          <cell r="O25" t="str">
            <v>Kanakapuram</v>
          </cell>
          <cell r="P25" t="str">
            <v>Kanakapuram</v>
          </cell>
          <cell r="Q25" t="str">
            <v>050102002</v>
          </cell>
          <cell r="R25" t="str">
            <v>050102002</v>
          </cell>
          <cell r="S25" t="str">
            <v>05050730102002</v>
          </cell>
          <cell r="T25">
            <v>337</v>
          </cell>
          <cell r="U25">
            <v>93</v>
          </cell>
          <cell r="V25">
            <v>66</v>
          </cell>
          <cell r="W25" t="str">
            <v>FC</v>
          </cell>
          <cell r="X25" t="str">
            <v>FC</v>
          </cell>
          <cell r="AA25" t="str">
            <v>050102002600</v>
          </cell>
          <cell r="AB25" t="str">
            <v>050102002600</v>
          </cell>
          <cell r="AC25" t="str">
            <v>Kanakapuram</v>
          </cell>
          <cell r="AD25" t="str">
            <v>Kanakapuram</v>
          </cell>
          <cell r="AE25" t="str">
            <v>MPWS</v>
          </cell>
          <cell r="AF25">
            <v>4</v>
          </cell>
          <cell r="AG25">
            <v>0</v>
          </cell>
          <cell r="AH25">
            <v>1</v>
          </cell>
          <cell r="AI25">
            <v>0</v>
          </cell>
          <cell r="AJ25">
            <v>0</v>
          </cell>
          <cell r="AK25">
            <v>0</v>
          </cell>
          <cell r="AL25">
            <v>0</v>
          </cell>
        </row>
        <row r="26">
          <cell r="A26" t="str">
            <v>05</v>
          </cell>
          <cell r="B26" t="str">
            <v>Westgodavari</v>
          </cell>
          <cell r="C26" t="str">
            <v>05</v>
          </cell>
          <cell r="D26" t="str">
            <v>Bhadrachalam</v>
          </cell>
          <cell r="E26" t="str">
            <v>073</v>
          </cell>
          <cell r="F26" t="str">
            <v>Polavaram</v>
          </cell>
          <cell r="G26" t="str">
            <v>01</v>
          </cell>
          <cell r="H26" t="str">
            <v>Jeelugumilli</v>
          </cell>
          <cell r="I26" t="str">
            <v>08</v>
          </cell>
          <cell r="J26" t="str">
            <v>Mulagalampalle</v>
          </cell>
          <cell r="K26" t="str">
            <v>020</v>
          </cell>
          <cell r="L26" t="str">
            <v>Rowthugudem</v>
          </cell>
          <cell r="M26" t="str">
            <v>0501020</v>
          </cell>
          <cell r="N26" t="str">
            <v>03</v>
          </cell>
          <cell r="O26" t="str">
            <v>Pakalagudem</v>
          </cell>
          <cell r="Q26" t="str">
            <v>050102003</v>
          </cell>
          <cell r="S26" t="str">
            <v>05050730102003</v>
          </cell>
          <cell r="T26">
            <v>137</v>
          </cell>
          <cell r="U26">
            <v>0</v>
          </cell>
          <cell r="V26">
            <v>137</v>
          </cell>
          <cell r="W26" t="str">
            <v>PC</v>
          </cell>
          <cell r="X26" t="str">
            <v>PC2</v>
          </cell>
          <cell r="AF26">
            <v>2</v>
          </cell>
          <cell r="AG26">
            <v>0</v>
          </cell>
          <cell r="AH26">
            <v>1</v>
          </cell>
          <cell r="AI26">
            <v>0</v>
          </cell>
          <cell r="AJ26">
            <v>0</v>
          </cell>
          <cell r="AK26">
            <v>0</v>
          </cell>
          <cell r="AL26">
            <v>0</v>
          </cell>
        </row>
        <row r="27">
          <cell r="A27" t="str">
            <v>05</v>
          </cell>
          <cell r="B27" t="str">
            <v>Westgodavari</v>
          </cell>
          <cell r="C27" t="str">
            <v>05</v>
          </cell>
          <cell r="D27" t="str">
            <v>Bhadrachalam</v>
          </cell>
          <cell r="E27" t="str">
            <v>073</v>
          </cell>
          <cell r="F27" t="str">
            <v>Polavaram</v>
          </cell>
          <cell r="G27" t="str">
            <v>01</v>
          </cell>
          <cell r="H27" t="str">
            <v>Jeelugumilli</v>
          </cell>
          <cell r="I27" t="str">
            <v>06</v>
          </cell>
          <cell r="J27" t="str">
            <v>Vankavarigudem</v>
          </cell>
          <cell r="K27" t="str">
            <v>021</v>
          </cell>
          <cell r="L27" t="str">
            <v>Vankavarigudem</v>
          </cell>
          <cell r="M27" t="str">
            <v>0501021</v>
          </cell>
          <cell r="N27" t="str">
            <v>01</v>
          </cell>
          <cell r="O27" t="str">
            <v>Vankavarigudem</v>
          </cell>
          <cell r="Q27" t="str">
            <v>050102101</v>
          </cell>
          <cell r="S27" t="str">
            <v>05050730102101</v>
          </cell>
          <cell r="T27">
            <v>2340</v>
          </cell>
          <cell r="U27">
            <v>393</v>
          </cell>
          <cell r="V27">
            <v>103</v>
          </cell>
          <cell r="W27" t="str">
            <v>PC</v>
          </cell>
          <cell r="X27" t="str">
            <v>PC3</v>
          </cell>
          <cell r="AF27">
            <v>5</v>
          </cell>
          <cell r="AG27">
            <v>0</v>
          </cell>
          <cell r="AH27">
            <v>1</v>
          </cell>
          <cell r="AI27">
            <v>0</v>
          </cell>
          <cell r="AJ27">
            <v>0</v>
          </cell>
          <cell r="AK27">
            <v>0</v>
          </cell>
          <cell r="AL27">
            <v>0</v>
          </cell>
        </row>
        <row r="28">
          <cell r="A28" t="str">
            <v>05</v>
          </cell>
          <cell r="B28" t="str">
            <v>Westgodavari</v>
          </cell>
          <cell r="C28" t="str">
            <v>05</v>
          </cell>
          <cell r="D28" t="str">
            <v>Bhadrachalam</v>
          </cell>
          <cell r="E28" t="str">
            <v>073</v>
          </cell>
          <cell r="F28" t="str">
            <v>Polavaram</v>
          </cell>
          <cell r="G28" t="str">
            <v>01</v>
          </cell>
          <cell r="H28" t="str">
            <v>Jeelugumilli</v>
          </cell>
          <cell r="I28" t="str">
            <v>09</v>
          </cell>
          <cell r="J28" t="str">
            <v>T. Gangannagudem</v>
          </cell>
          <cell r="K28" t="str">
            <v>022</v>
          </cell>
          <cell r="L28" t="str">
            <v>T. Gangannagudem</v>
          </cell>
          <cell r="M28" t="str">
            <v>0501022</v>
          </cell>
          <cell r="N28" t="str">
            <v>01</v>
          </cell>
          <cell r="O28" t="str">
            <v>T Ganganna Gudem</v>
          </cell>
          <cell r="P28" t="str">
            <v>T Ganganna Gudem</v>
          </cell>
          <cell r="Q28" t="str">
            <v>050102201</v>
          </cell>
          <cell r="R28" t="str">
            <v>050102201</v>
          </cell>
          <cell r="S28" t="str">
            <v>05050730102201</v>
          </cell>
          <cell r="T28">
            <v>543</v>
          </cell>
          <cell r="U28">
            <v>5</v>
          </cell>
          <cell r="V28">
            <v>501</v>
          </cell>
          <cell r="W28" t="str">
            <v>FC</v>
          </cell>
          <cell r="X28" t="str">
            <v>FC</v>
          </cell>
          <cell r="AA28" t="str">
            <v>050102201600</v>
          </cell>
          <cell r="AB28" t="str">
            <v>050102201600</v>
          </cell>
          <cell r="AC28" t="str">
            <v>T Ganganna Gudem</v>
          </cell>
          <cell r="AD28" t="str">
            <v>T Ganganna Gudem</v>
          </cell>
          <cell r="AE28" t="str">
            <v>PWS</v>
          </cell>
          <cell r="AF28">
            <v>5</v>
          </cell>
          <cell r="AG28">
            <v>0</v>
          </cell>
          <cell r="AH28">
            <v>1</v>
          </cell>
          <cell r="AI28">
            <v>0</v>
          </cell>
          <cell r="AJ28">
            <v>0</v>
          </cell>
          <cell r="AK28">
            <v>0</v>
          </cell>
          <cell r="AL28">
            <v>0</v>
          </cell>
        </row>
        <row r="29">
          <cell r="A29" t="str">
            <v>05</v>
          </cell>
          <cell r="B29" t="str">
            <v>Westgodavari</v>
          </cell>
          <cell r="C29" t="str">
            <v>05</v>
          </cell>
          <cell r="D29" t="str">
            <v>Bhadrachalam</v>
          </cell>
          <cell r="E29" t="str">
            <v>073</v>
          </cell>
          <cell r="F29" t="str">
            <v>Polavaram</v>
          </cell>
          <cell r="G29" t="str">
            <v>01</v>
          </cell>
          <cell r="H29" t="str">
            <v>Jeelugumilli</v>
          </cell>
          <cell r="I29" t="str">
            <v>09</v>
          </cell>
          <cell r="J29" t="str">
            <v>T. Gangannagudem</v>
          </cell>
          <cell r="K29" t="str">
            <v>022</v>
          </cell>
          <cell r="L29" t="str">
            <v>T. Gangannagudem</v>
          </cell>
          <cell r="M29" t="str">
            <v>0501022</v>
          </cell>
          <cell r="N29" t="str">
            <v>02</v>
          </cell>
          <cell r="O29" t="str">
            <v>Dibbagudem</v>
          </cell>
          <cell r="P29" t="str">
            <v>Dibbagudem</v>
          </cell>
          <cell r="Q29" t="str">
            <v>050102202</v>
          </cell>
          <cell r="R29" t="str">
            <v>050102202</v>
          </cell>
          <cell r="S29" t="str">
            <v>05050730102202</v>
          </cell>
          <cell r="T29">
            <v>438</v>
          </cell>
          <cell r="U29">
            <v>17</v>
          </cell>
          <cell r="V29">
            <v>225</v>
          </cell>
          <cell r="W29" t="str">
            <v>FC</v>
          </cell>
          <cell r="X29" t="str">
            <v>FC</v>
          </cell>
          <cell r="AA29" t="str">
            <v>050102202600</v>
          </cell>
          <cell r="AB29" t="str">
            <v>050102202600</v>
          </cell>
          <cell r="AC29" t="str">
            <v>Dibbagudem</v>
          </cell>
          <cell r="AD29" t="str">
            <v>Dibbagudem</v>
          </cell>
          <cell r="AE29" t="str">
            <v>MPWS</v>
          </cell>
          <cell r="AF29">
            <v>5</v>
          </cell>
          <cell r="AG29">
            <v>0</v>
          </cell>
          <cell r="AH29">
            <v>1</v>
          </cell>
          <cell r="AI29">
            <v>0</v>
          </cell>
          <cell r="AJ29">
            <v>0</v>
          </cell>
          <cell r="AK29">
            <v>0</v>
          </cell>
          <cell r="AL29">
            <v>0</v>
          </cell>
        </row>
        <row r="30">
          <cell r="A30" t="str">
            <v>05</v>
          </cell>
          <cell r="B30" t="str">
            <v>Westgodavari</v>
          </cell>
          <cell r="C30" t="str">
            <v>05</v>
          </cell>
          <cell r="D30" t="str">
            <v>Bhadrachalam</v>
          </cell>
          <cell r="E30" t="str">
            <v>073</v>
          </cell>
          <cell r="F30" t="str">
            <v>Polavaram</v>
          </cell>
          <cell r="G30" t="str">
            <v>01</v>
          </cell>
          <cell r="H30" t="str">
            <v>Jeelugumilli</v>
          </cell>
          <cell r="I30" t="str">
            <v>06</v>
          </cell>
          <cell r="J30" t="str">
            <v>Vankavarigudem</v>
          </cell>
          <cell r="K30" t="str">
            <v>023</v>
          </cell>
          <cell r="L30" t="str">
            <v>Madakamvarigudem</v>
          </cell>
          <cell r="M30" t="str">
            <v>0501023</v>
          </cell>
          <cell r="N30" t="str">
            <v>01</v>
          </cell>
          <cell r="O30" t="str">
            <v>Madakamvarigudem</v>
          </cell>
          <cell r="P30" t="str">
            <v>Madakamvarigudem</v>
          </cell>
          <cell r="Q30" t="str">
            <v>050102301</v>
          </cell>
          <cell r="R30" t="str">
            <v>050102301</v>
          </cell>
          <cell r="S30" t="str">
            <v>05050730102301</v>
          </cell>
          <cell r="T30">
            <v>261</v>
          </cell>
          <cell r="U30">
            <v>4</v>
          </cell>
          <cell r="V30">
            <v>249</v>
          </cell>
          <cell r="W30" t="str">
            <v>PC</v>
          </cell>
          <cell r="X30" t="str">
            <v>PC1</v>
          </cell>
          <cell r="AA30" t="str">
            <v>050102301600</v>
          </cell>
          <cell r="AB30" t="str">
            <v>050102301600</v>
          </cell>
          <cell r="AC30" t="str">
            <v>Medakamvarigudem</v>
          </cell>
          <cell r="AD30" t="str">
            <v>Medakamvarigudem</v>
          </cell>
          <cell r="AE30" t="str">
            <v>MPWS</v>
          </cell>
          <cell r="AF30">
            <v>3</v>
          </cell>
          <cell r="AG30">
            <v>0</v>
          </cell>
          <cell r="AH30">
            <v>1</v>
          </cell>
          <cell r="AI30">
            <v>0</v>
          </cell>
          <cell r="AJ30">
            <v>0</v>
          </cell>
          <cell r="AK30">
            <v>0</v>
          </cell>
          <cell r="AL30">
            <v>0</v>
          </cell>
        </row>
        <row r="31">
          <cell r="A31" t="str">
            <v>05</v>
          </cell>
          <cell r="B31" t="str">
            <v>Westgodavari</v>
          </cell>
          <cell r="C31" t="str">
            <v>05</v>
          </cell>
          <cell r="D31" t="str">
            <v>Bhadrachalam</v>
          </cell>
          <cell r="E31" t="str">
            <v>073</v>
          </cell>
          <cell r="F31" t="str">
            <v>Polavaram</v>
          </cell>
          <cell r="G31" t="str">
            <v>01</v>
          </cell>
          <cell r="H31" t="str">
            <v>Jeelugumilli</v>
          </cell>
          <cell r="I31" t="str">
            <v>06</v>
          </cell>
          <cell r="J31" t="str">
            <v>Vankavarigudem</v>
          </cell>
          <cell r="K31" t="str">
            <v>023</v>
          </cell>
          <cell r="L31" t="str">
            <v>Madakamvarigudem</v>
          </cell>
          <cell r="M31" t="str">
            <v>0501023</v>
          </cell>
          <cell r="N31" t="str">
            <v>02</v>
          </cell>
          <cell r="O31" t="str">
            <v>K. Ch. Gudem</v>
          </cell>
          <cell r="P31" t="str">
            <v>Kotha Cheemalavarigudem</v>
          </cell>
          <cell r="Q31" t="str">
            <v>050102302</v>
          </cell>
          <cell r="R31" t="str">
            <v>050102302</v>
          </cell>
          <cell r="S31" t="str">
            <v>05050730102302</v>
          </cell>
          <cell r="T31">
            <v>110</v>
          </cell>
          <cell r="U31">
            <v>0</v>
          </cell>
          <cell r="V31">
            <v>110</v>
          </cell>
          <cell r="W31" t="str">
            <v>PC</v>
          </cell>
          <cell r="X31" t="str">
            <v>PC1</v>
          </cell>
          <cell r="AA31" t="str">
            <v>050102302600</v>
          </cell>
          <cell r="AB31" t="str">
            <v>050102302600</v>
          </cell>
          <cell r="AC31" t="str">
            <v>Kotha Chimalavarigudem</v>
          </cell>
          <cell r="AD31" t="str">
            <v>Kotha Chimalavarigudem</v>
          </cell>
          <cell r="AE31" t="str">
            <v>MPWS</v>
          </cell>
          <cell r="AF31">
            <v>2</v>
          </cell>
          <cell r="AG31">
            <v>0</v>
          </cell>
          <cell r="AH31">
            <v>1</v>
          </cell>
          <cell r="AI31">
            <v>0</v>
          </cell>
          <cell r="AJ31">
            <v>0</v>
          </cell>
          <cell r="AK31">
            <v>0</v>
          </cell>
          <cell r="AL31">
            <v>0</v>
          </cell>
        </row>
        <row r="32">
          <cell r="A32" t="str">
            <v>05</v>
          </cell>
          <cell r="B32" t="str">
            <v>Westgodavari</v>
          </cell>
          <cell r="C32" t="str">
            <v>05</v>
          </cell>
          <cell r="D32" t="str">
            <v>Bhadrachalam</v>
          </cell>
          <cell r="E32" t="str">
            <v>073</v>
          </cell>
          <cell r="F32" t="str">
            <v>Polavaram</v>
          </cell>
          <cell r="G32" t="str">
            <v>01</v>
          </cell>
          <cell r="H32" t="str">
            <v>Jeelugumilli</v>
          </cell>
          <cell r="I32" t="str">
            <v>06</v>
          </cell>
          <cell r="J32" t="str">
            <v>Vankavarigudem</v>
          </cell>
          <cell r="K32" t="str">
            <v>025</v>
          </cell>
          <cell r="L32" t="str">
            <v>Datlavarigudem</v>
          </cell>
          <cell r="M32" t="str">
            <v>0501025</v>
          </cell>
          <cell r="N32" t="str">
            <v>01</v>
          </cell>
          <cell r="O32" t="str">
            <v>Datlavarigudem</v>
          </cell>
          <cell r="P32" t="str">
            <v>Datlavarigudem</v>
          </cell>
          <cell r="Q32" t="str">
            <v>050102501</v>
          </cell>
          <cell r="R32" t="str">
            <v>050102501</v>
          </cell>
          <cell r="S32" t="str">
            <v>05050730102501</v>
          </cell>
          <cell r="T32">
            <v>352</v>
          </cell>
          <cell r="U32">
            <v>10</v>
          </cell>
          <cell r="V32">
            <v>316</v>
          </cell>
          <cell r="W32" t="str">
            <v>FC</v>
          </cell>
          <cell r="X32" t="str">
            <v>FC</v>
          </cell>
          <cell r="AA32" t="str">
            <v>050102501600</v>
          </cell>
          <cell r="AB32" t="str">
            <v>050102501600</v>
          </cell>
          <cell r="AC32" t="str">
            <v>Datlavarigudem</v>
          </cell>
          <cell r="AD32" t="str">
            <v>Datlavarigudem</v>
          </cell>
          <cell r="AE32" t="str">
            <v>MPWS</v>
          </cell>
          <cell r="AF32">
            <v>3</v>
          </cell>
          <cell r="AG32">
            <v>0</v>
          </cell>
          <cell r="AH32">
            <v>1</v>
          </cell>
          <cell r="AI32">
            <v>0</v>
          </cell>
          <cell r="AJ32">
            <v>0</v>
          </cell>
          <cell r="AK32">
            <v>0</v>
          </cell>
          <cell r="AL32">
            <v>0</v>
          </cell>
        </row>
        <row r="33">
          <cell r="A33" t="str">
            <v>05</v>
          </cell>
          <cell r="B33" t="str">
            <v>Westgodavari</v>
          </cell>
          <cell r="C33" t="str">
            <v>05</v>
          </cell>
          <cell r="D33" t="str">
            <v>Bhadrachalam</v>
          </cell>
          <cell r="E33" t="str">
            <v>073</v>
          </cell>
          <cell r="F33" t="str">
            <v>Polavaram</v>
          </cell>
          <cell r="G33" t="str">
            <v>01</v>
          </cell>
          <cell r="H33" t="str">
            <v>Jeelugumilli</v>
          </cell>
          <cell r="I33" t="str">
            <v>07</v>
          </cell>
          <cell r="J33" t="str">
            <v>Jeelugumilli</v>
          </cell>
          <cell r="K33" t="str">
            <v>026</v>
          </cell>
          <cell r="L33" t="str">
            <v>Ramannapalem</v>
          </cell>
          <cell r="M33" t="str">
            <v>0501026</v>
          </cell>
          <cell r="N33" t="str">
            <v>01</v>
          </cell>
          <cell r="O33" t="str">
            <v>Ramannapalem</v>
          </cell>
          <cell r="P33" t="str">
            <v>Ramannapalem</v>
          </cell>
          <cell r="Q33" t="str">
            <v>050102601</v>
          </cell>
          <cell r="R33" t="str">
            <v>050102601</v>
          </cell>
          <cell r="S33" t="str">
            <v>05050730102601</v>
          </cell>
          <cell r="T33">
            <v>165</v>
          </cell>
          <cell r="U33">
            <v>48</v>
          </cell>
          <cell r="V33">
            <v>117</v>
          </cell>
          <cell r="W33" t="str">
            <v>FC</v>
          </cell>
          <cell r="X33" t="str">
            <v>FC</v>
          </cell>
          <cell r="Z33">
            <v>36911</v>
          </cell>
          <cell r="AA33" t="str">
            <v>050102601600</v>
          </cell>
          <cell r="AB33" t="str">
            <v>050102601600</v>
          </cell>
          <cell r="AC33" t="str">
            <v>Ramannapalem-01</v>
          </cell>
          <cell r="AD33" t="str">
            <v>Ramannapalem-01</v>
          </cell>
          <cell r="AE33" t="str">
            <v>PWS</v>
          </cell>
          <cell r="AF33">
            <v>1</v>
          </cell>
          <cell r="AG33">
            <v>0</v>
          </cell>
          <cell r="AH33">
            <v>1</v>
          </cell>
          <cell r="AI33">
            <v>0</v>
          </cell>
          <cell r="AJ33">
            <v>0</v>
          </cell>
          <cell r="AK33">
            <v>0</v>
          </cell>
          <cell r="AL33">
            <v>0</v>
          </cell>
        </row>
        <row r="34">
          <cell r="A34" t="str">
            <v>05</v>
          </cell>
          <cell r="B34" t="str">
            <v>Westgodavari</v>
          </cell>
          <cell r="C34" t="str">
            <v>05</v>
          </cell>
          <cell r="D34" t="str">
            <v>Bhadrachalam</v>
          </cell>
          <cell r="E34" t="str">
            <v>073</v>
          </cell>
          <cell r="F34" t="str">
            <v>Polavaram</v>
          </cell>
          <cell r="G34" t="str">
            <v>01</v>
          </cell>
          <cell r="H34" t="str">
            <v>Jeelugumilli</v>
          </cell>
          <cell r="I34" t="str">
            <v>10</v>
          </cell>
          <cell r="J34" t="str">
            <v>P. Rajavaram</v>
          </cell>
          <cell r="K34" t="str">
            <v>027</v>
          </cell>
          <cell r="L34" t="str">
            <v>P. Rajavaram</v>
          </cell>
          <cell r="M34" t="str">
            <v>0501027</v>
          </cell>
          <cell r="N34" t="str">
            <v>01</v>
          </cell>
          <cell r="O34" t="str">
            <v>P. Rajavaram</v>
          </cell>
          <cell r="Q34" t="str">
            <v>050102701</v>
          </cell>
          <cell r="S34" t="str">
            <v>05050730102701</v>
          </cell>
          <cell r="T34">
            <v>1271</v>
          </cell>
          <cell r="U34">
            <v>335</v>
          </cell>
          <cell r="V34">
            <v>92</v>
          </cell>
          <cell r="W34" t="str">
            <v>PC</v>
          </cell>
          <cell r="X34" t="str">
            <v>PC1</v>
          </cell>
          <cell r="AF34">
            <v>11</v>
          </cell>
          <cell r="AG34">
            <v>0</v>
          </cell>
          <cell r="AH34">
            <v>1</v>
          </cell>
          <cell r="AI34">
            <v>0</v>
          </cell>
          <cell r="AJ34">
            <v>0</v>
          </cell>
          <cell r="AK34">
            <v>0</v>
          </cell>
          <cell r="AL34">
            <v>0</v>
          </cell>
        </row>
        <row r="35">
          <cell r="A35" t="str">
            <v>05</v>
          </cell>
          <cell r="B35" t="str">
            <v>Westgodavari</v>
          </cell>
          <cell r="C35" t="str">
            <v>05</v>
          </cell>
          <cell r="D35" t="str">
            <v>Bhadrachalam</v>
          </cell>
          <cell r="E35" t="str">
            <v>073</v>
          </cell>
          <cell r="F35" t="str">
            <v>Polavaram</v>
          </cell>
          <cell r="G35" t="str">
            <v>01</v>
          </cell>
          <cell r="H35" t="str">
            <v>Jeelugumilli</v>
          </cell>
          <cell r="I35" t="str">
            <v>11</v>
          </cell>
          <cell r="J35" t="str">
            <v>Darbhagudem</v>
          </cell>
          <cell r="K35" t="str">
            <v>028</v>
          </cell>
          <cell r="L35" t="str">
            <v>Darbhagudem</v>
          </cell>
          <cell r="M35" t="str">
            <v>0501028</v>
          </cell>
          <cell r="N35" t="str">
            <v>01</v>
          </cell>
          <cell r="O35" t="str">
            <v>Darbhagudem</v>
          </cell>
          <cell r="P35" t="str">
            <v>Darbhagudem</v>
          </cell>
          <cell r="Q35" t="str">
            <v>050102801</v>
          </cell>
          <cell r="R35" t="str">
            <v>050102801</v>
          </cell>
          <cell r="S35" t="str">
            <v>05050730102801</v>
          </cell>
          <cell r="T35">
            <v>2430</v>
          </cell>
          <cell r="U35">
            <v>749</v>
          </cell>
          <cell r="V35">
            <v>12</v>
          </cell>
          <cell r="W35" t="str">
            <v>PC</v>
          </cell>
          <cell r="X35" t="str">
            <v>PC3</v>
          </cell>
          <cell r="Z35">
            <v>36911</v>
          </cell>
          <cell r="AA35" t="str">
            <v>050102801600</v>
          </cell>
          <cell r="AB35" t="str">
            <v>050102801600</v>
          </cell>
          <cell r="AC35" t="str">
            <v>Darbhagudem</v>
          </cell>
          <cell r="AD35" t="str">
            <v>Darbhagudem</v>
          </cell>
          <cell r="AE35" t="str">
            <v>PWS</v>
          </cell>
          <cell r="AF35">
            <v>11</v>
          </cell>
          <cell r="AG35">
            <v>0</v>
          </cell>
          <cell r="AH35">
            <v>1</v>
          </cell>
          <cell r="AI35">
            <v>0</v>
          </cell>
          <cell r="AJ35">
            <v>0</v>
          </cell>
          <cell r="AK35">
            <v>0</v>
          </cell>
          <cell r="AL35">
            <v>0</v>
          </cell>
        </row>
        <row r="36">
          <cell r="A36" t="str">
            <v>05</v>
          </cell>
          <cell r="B36" t="str">
            <v>Westgodavari</v>
          </cell>
          <cell r="C36" t="str">
            <v>05</v>
          </cell>
          <cell r="D36" t="str">
            <v>Bhadrachalam</v>
          </cell>
          <cell r="E36" t="str">
            <v>073</v>
          </cell>
          <cell r="F36" t="str">
            <v>Polavaram</v>
          </cell>
          <cell r="G36" t="str">
            <v>01</v>
          </cell>
          <cell r="H36" t="str">
            <v>Jeelugumilli</v>
          </cell>
          <cell r="I36" t="str">
            <v>11</v>
          </cell>
          <cell r="J36" t="str">
            <v>Darbhagudem</v>
          </cell>
          <cell r="K36" t="str">
            <v>028</v>
          </cell>
          <cell r="L36" t="str">
            <v>Darbhagudem</v>
          </cell>
          <cell r="M36" t="str">
            <v>0501028</v>
          </cell>
          <cell r="N36" t="str">
            <v>02</v>
          </cell>
          <cell r="O36" t="str">
            <v>Laxmipuram</v>
          </cell>
          <cell r="P36" t="str">
            <v>Lakshmipuram</v>
          </cell>
          <cell r="Q36" t="str">
            <v>050102802</v>
          </cell>
          <cell r="R36" t="str">
            <v>050102802</v>
          </cell>
          <cell r="S36" t="str">
            <v>05050730102802</v>
          </cell>
          <cell r="T36">
            <v>941</v>
          </cell>
          <cell r="U36">
            <v>533</v>
          </cell>
          <cell r="V36">
            <v>74</v>
          </cell>
          <cell r="W36" t="str">
            <v>PC</v>
          </cell>
          <cell r="X36" t="str">
            <v>PC1</v>
          </cell>
          <cell r="Z36">
            <v>36911</v>
          </cell>
          <cell r="AA36" t="str">
            <v>050102802600</v>
          </cell>
          <cell r="AB36" t="str">
            <v>050102802600</v>
          </cell>
          <cell r="AC36" t="str">
            <v>Laxmipuram</v>
          </cell>
          <cell r="AD36" t="str">
            <v>Lakshmipuram</v>
          </cell>
          <cell r="AE36" t="str">
            <v>PWS</v>
          </cell>
          <cell r="AF36">
            <v>8</v>
          </cell>
          <cell r="AG36">
            <v>0</v>
          </cell>
          <cell r="AH36">
            <v>4</v>
          </cell>
          <cell r="AI36">
            <v>0</v>
          </cell>
          <cell r="AJ36">
            <v>0</v>
          </cell>
          <cell r="AK36">
            <v>0</v>
          </cell>
          <cell r="AL36">
            <v>0</v>
          </cell>
        </row>
        <row r="37">
          <cell r="A37" t="str">
            <v>05</v>
          </cell>
          <cell r="B37" t="str">
            <v>Westgodavari</v>
          </cell>
          <cell r="C37" t="str">
            <v>05</v>
          </cell>
          <cell r="D37" t="str">
            <v>Bhadrachalam</v>
          </cell>
          <cell r="E37" t="str">
            <v>073</v>
          </cell>
          <cell r="F37" t="str">
            <v>Polavaram</v>
          </cell>
          <cell r="G37" t="str">
            <v>01</v>
          </cell>
          <cell r="H37" t="str">
            <v>Jeelugumilli</v>
          </cell>
          <cell r="I37" t="str">
            <v>11</v>
          </cell>
          <cell r="J37" t="str">
            <v>Darbhagudem</v>
          </cell>
          <cell r="K37" t="str">
            <v>028</v>
          </cell>
          <cell r="L37" t="str">
            <v>Darbhagudem</v>
          </cell>
          <cell r="M37" t="str">
            <v>0501028</v>
          </cell>
          <cell r="N37" t="str">
            <v>03</v>
          </cell>
          <cell r="O37" t="str">
            <v>K.p. Gudem</v>
          </cell>
          <cell r="Q37" t="str">
            <v>050102803</v>
          </cell>
          <cell r="S37" t="str">
            <v>05050730102803</v>
          </cell>
          <cell r="T37">
            <v>39</v>
          </cell>
          <cell r="U37">
            <v>0</v>
          </cell>
          <cell r="V37">
            <v>34</v>
          </cell>
          <cell r="W37" t="str">
            <v>FC</v>
          </cell>
          <cell r="X37" t="str">
            <v>FC</v>
          </cell>
          <cell r="AF37">
            <v>2</v>
          </cell>
          <cell r="AG37">
            <v>0</v>
          </cell>
          <cell r="AH37">
            <v>0</v>
          </cell>
          <cell r="AI37">
            <v>0</v>
          </cell>
          <cell r="AJ37">
            <v>0</v>
          </cell>
          <cell r="AK37">
            <v>0</v>
          </cell>
          <cell r="AL37">
            <v>0</v>
          </cell>
        </row>
        <row r="38">
          <cell r="A38" t="str">
            <v>05</v>
          </cell>
          <cell r="B38" t="str">
            <v>Westgodavari</v>
          </cell>
          <cell r="C38" t="str">
            <v>05</v>
          </cell>
          <cell r="D38" t="str">
            <v>Bhadrachalam</v>
          </cell>
          <cell r="E38" t="str">
            <v>073</v>
          </cell>
          <cell r="F38" t="str">
            <v>Polavaram</v>
          </cell>
          <cell r="G38" t="str">
            <v>01</v>
          </cell>
          <cell r="H38" t="str">
            <v>Jeelugumilli</v>
          </cell>
          <cell r="I38" t="str">
            <v>11</v>
          </cell>
          <cell r="J38" t="str">
            <v>Darbhagudem</v>
          </cell>
          <cell r="K38" t="str">
            <v>028</v>
          </cell>
          <cell r="L38" t="str">
            <v>Darbhagudem</v>
          </cell>
          <cell r="M38" t="str">
            <v>0501028</v>
          </cell>
          <cell r="N38" t="str">
            <v>04</v>
          </cell>
          <cell r="O38" t="str">
            <v>Panduvarigudem</v>
          </cell>
          <cell r="P38" t="str">
            <v>Panduvarigudem</v>
          </cell>
          <cell r="Q38" t="str">
            <v>050102804</v>
          </cell>
          <cell r="R38" t="str">
            <v>050102804</v>
          </cell>
          <cell r="S38" t="str">
            <v>05050730102804</v>
          </cell>
          <cell r="T38">
            <v>157</v>
          </cell>
          <cell r="U38">
            <v>1</v>
          </cell>
          <cell r="V38">
            <v>89</v>
          </cell>
          <cell r="W38" t="str">
            <v>FC</v>
          </cell>
          <cell r="X38" t="str">
            <v>FC</v>
          </cell>
          <cell r="AA38" t="str">
            <v>050102804600</v>
          </cell>
          <cell r="AB38" t="str">
            <v>050102804600</v>
          </cell>
          <cell r="AC38" t="str">
            <v>Panduvarigudem</v>
          </cell>
          <cell r="AD38" t="str">
            <v>Panduvarigudem</v>
          </cell>
          <cell r="AE38" t="str">
            <v>MPWS</v>
          </cell>
          <cell r="AF38">
            <v>2</v>
          </cell>
          <cell r="AG38">
            <v>0</v>
          </cell>
          <cell r="AH38">
            <v>1</v>
          </cell>
          <cell r="AI38">
            <v>0</v>
          </cell>
          <cell r="AJ38">
            <v>0</v>
          </cell>
          <cell r="AK38">
            <v>0</v>
          </cell>
          <cell r="AL38">
            <v>0</v>
          </cell>
        </row>
        <row r="39">
          <cell r="A39" t="str">
            <v>05</v>
          </cell>
          <cell r="B39" t="str">
            <v>Westgodavari</v>
          </cell>
          <cell r="C39" t="str">
            <v>05</v>
          </cell>
          <cell r="D39" t="str">
            <v>Bhadrachalam</v>
          </cell>
          <cell r="E39" t="str">
            <v>073</v>
          </cell>
          <cell r="F39" t="str">
            <v>Polavaram</v>
          </cell>
          <cell r="G39" t="str">
            <v>01</v>
          </cell>
          <cell r="H39" t="str">
            <v>Jeelugumilli</v>
          </cell>
          <cell r="I39" t="str">
            <v>11</v>
          </cell>
          <cell r="J39" t="str">
            <v>Darbhagudem</v>
          </cell>
          <cell r="K39" t="str">
            <v>028</v>
          </cell>
          <cell r="L39" t="str">
            <v>Darbhagudem</v>
          </cell>
          <cell r="M39" t="str">
            <v>0501028</v>
          </cell>
          <cell r="N39" t="str">
            <v>05</v>
          </cell>
          <cell r="O39" t="str">
            <v>P.ch. Gudem</v>
          </cell>
          <cell r="P39" t="str">
            <v>P.Ch.Gudem</v>
          </cell>
          <cell r="Q39" t="str">
            <v>050102805</v>
          </cell>
          <cell r="R39" t="str">
            <v>050102805</v>
          </cell>
          <cell r="S39" t="str">
            <v>05050730102805</v>
          </cell>
          <cell r="T39">
            <v>164</v>
          </cell>
          <cell r="U39">
            <v>0</v>
          </cell>
          <cell r="V39">
            <v>164</v>
          </cell>
          <cell r="W39" t="str">
            <v>FC</v>
          </cell>
          <cell r="X39" t="str">
            <v>FC</v>
          </cell>
          <cell r="AA39" t="str">
            <v>050102805600</v>
          </cell>
          <cell r="AB39" t="str">
            <v>050102805600</v>
          </cell>
          <cell r="AC39" t="str">
            <v>P.ch.gudem</v>
          </cell>
          <cell r="AD39" t="str">
            <v>P.ch.gudem</v>
          </cell>
          <cell r="AE39" t="str">
            <v>MPWS</v>
          </cell>
          <cell r="AF39">
            <v>2</v>
          </cell>
          <cell r="AG39">
            <v>0</v>
          </cell>
          <cell r="AH39">
            <v>0</v>
          </cell>
          <cell r="AI39">
            <v>0</v>
          </cell>
          <cell r="AJ39">
            <v>0</v>
          </cell>
          <cell r="AK39">
            <v>0</v>
          </cell>
          <cell r="AL39">
            <v>0</v>
          </cell>
        </row>
        <row r="40">
          <cell r="A40" t="str">
            <v>05</v>
          </cell>
          <cell r="B40" t="str">
            <v>Westgodavari</v>
          </cell>
          <cell r="C40" t="str">
            <v>05</v>
          </cell>
          <cell r="D40" t="str">
            <v>Bhadrachalam</v>
          </cell>
          <cell r="E40" t="str">
            <v>073</v>
          </cell>
          <cell r="F40" t="str">
            <v>Polavaram</v>
          </cell>
          <cell r="G40" t="str">
            <v>01</v>
          </cell>
          <cell r="H40" t="str">
            <v>Jeelugumilli</v>
          </cell>
          <cell r="I40" t="str">
            <v>11</v>
          </cell>
          <cell r="J40" t="str">
            <v>Darbhagudem</v>
          </cell>
          <cell r="K40" t="str">
            <v>028</v>
          </cell>
          <cell r="L40" t="str">
            <v>Darbhagudem</v>
          </cell>
          <cell r="M40" t="str">
            <v>0501028</v>
          </cell>
          <cell r="N40" t="str">
            <v>06</v>
          </cell>
          <cell r="O40" t="str">
            <v>Tapasivarigudem</v>
          </cell>
          <cell r="P40" t="str">
            <v>Tapasivarigudem</v>
          </cell>
          <cell r="Q40" t="str">
            <v>050102806</v>
          </cell>
          <cell r="R40" t="str">
            <v>050102806</v>
          </cell>
          <cell r="S40" t="str">
            <v>05050730102806</v>
          </cell>
          <cell r="T40">
            <v>127</v>
          </cell>
          <cell r="U40">
            <v>0</v>
          </cell>
          <cell r="V40">
            <v>126</v>
          </cell>
          <cell r="W40" t="str">
            <v>FC</v>
          </cell>
          <cell r="X40" t="str">
            <v>FC</v>
          </cell>
          <cell r="AA40" t="str">
            <v>050102806600</v>
          </cell>
          <cell r="AB40" t="str">
            <v>050102806600</v>
          </cell>
          <cell r="AC40" t="str">
            <v>Tapasivarigudem</v>
          </cell>
          <cell r="AD40" t="str">
            <v>Tapasivarigudem</v>
          </cell>
          <cell r="AE40" t="str">
            <v>MPWS</v>
          </cell>
          <cell r="AF40">
            <v>2</v>
          </cell>
          <cell r="AG40">
            <v>0</v>
          </cell>
          <cell r="AH40">
            <v>0</v>
          </cell>
          <cell r="AI40">
            <v>0</v>
          </cell>
          <cell r="AJ40">
            <v>0</v>
          </cell>
          <cell r="AK40">
            <v>0</v>
          </cell>
          <cell r="AL40">
            <v>0</v>
          </cell>
        </row>
        <row r="41">
          <cell r="A41" t="str">
            <v>05</v>
          </cell>
          <cell r="B41" t="str">
            <v>Westgodavari</v>
          </cell>
          <cell r="C41" t="str">
            <v>05</v>
          </cell>
          <cell r="D41" t="str">
            <v>Bhadrachalam</v>
          </cell>
          <cell r="E41" t="str">
            <v>073</v>
          </cell>
          <cell r="F41" t="str">
            <v>Polavaram</v>
          </cell>
          <cell r="G41" t="str">
            <v>01</v>
          </cell>
          <cell r="H41" t="str">
            <v>Jeelugumilli</v>
          </cell>
          <cell r="I41" t="str">
            <v>12</v>
          </cell>
          <cell r="J41" t="str">
            <v>Swarnavarigudem</v>
          </cell>
          <cell r="K41" t="str">
            <v>029</v>
          </cell>
          <cell r="L41" t="str">
            <v>Swarnavarigudem</v>
          </cell>
          <cell r="M41" t="str">
            <v>0501029</v>
          </cell>
          <cell r="N41" t="str">
            <v>01</v>
          </cell>
          <cell r="O41" t="str">
            <v>Swarnavarigudem</v>
          </cell>
          <cell r="P41" t="str">
            <v>Swarnavarigudem</v>
          </cell>
          <cell r="Q41" t="str">
            <v>050102901</v>
          </cell>
          <cell r="R41" t="str">
            <v>050102901</v>
          </cell>
          <cell r="S41" t="str">
            <v>05050730102901</v>
          </cell>
          <cell r="T41">
            <v>929</v>
          </cell>
          <cell r="U41">
            <v>342</v>
          </cell>
          <cell r="V41">
            <v>50</v>
          </cell>
          <cell r="W41" t="str">
            <v>PC</v>
          </cell>
          <cell r="X41" t="str">
            <v>PC2</v>
          </cell>
          <cell r="Z41">
            <v>36911</v>
          </cell>
          <cell r="AA41" t="str">
            <v>050102901600</v>
          </cell>
          <cell r="AB41" t="str">
            <v>050102901600</v>
          </cell>
          <cell r="AC41" t="str">
            <v>Swarnavarigudem</v>
          </cell>
          <cell r="AD41" t="str">
            <v>Swarnavarigudem</v>
          </cell>
          <cell r="AE41" t="str">
            <v>PWS</v>
          </cell>
          <cell r="AF41">
            <v>8</v>
          </cell>
          <cell r="AG41">
            <v>0</v>
          </cell>
          <cell r="AH41">
            <v>3</v>
          </cell>
          <cell r="AI41">
            <v>0</v>
          </cell>
          <cell r="AJ41">
            <v>0</v>
          </cell>
          <cell r="AK41">
            <v>0</v>
          </cell>
          <cell r="AL41">
            <v>0</v>
          </cell>
        </row>
        <row r="42">
          <cell r="A42" t="str">
            <v>05</v>
          </cell>
          <cell r="B42" t="str">
            <v>Westgodavari</v>
          </cell>
          <cell r="C42" t="str">
            <v>05</v>
          </cell>
          <cell r="D42" t="str">
            <v>Bhadrachalam</v>
          </cell>
          <cell r="E42" t="str">
            <v>073</v>
          </cell>
          <cell r="F42" t="str">
            <v>Polavaram</v>
          </cell>
          <cell r="G42" t="str">
            <v>01</v>
          </cell>
          <cell r="H42" t="str">
            <v>Jeelugumilli</v>
          </cell>
          <cell r="I42" t="str">
            <v>12</v>
          </cell>
          <cell r="J42" t="str">
            <v>Swarnavarigudem</v>
          </cell>
          <cell r="K42" t="str">
            <v>029</v>
          </cell>
          <cell r="L42" t="str">
            <v>Swarnavarigudem</v>
          </cell>
          <cell r="M42" t="str">
            <v>0501029</v>
          </cell>
          <cell r="N42" t="str">
            <v>02</v>
          </cell>
          <cell r="O42" t="str">
            <v>Pamulavarigudem</v>
          </cell>
          <cell r="P42" t="str">
            <v>Pamulavarigudem</v>
          </cell>
          <cell r="Q42" t="str">
            <v>050102902</v>
          </cell>
          <cell r="R42" t="str">
            <v>050102902</v>
          </cell>
          <cell r="S42" t="str">
            <v>05050730102902</v>
          </cell>
          <cell r="T42">
            <v>458</v>
          </cell>
          <cell r="U42">
            <v>0</v>
          </cell>
          <cell r="V42">
            <v>252</v>
          </cell>
          <cell r="W42" t="str">
            <v>FC</v>
          </cell>
          <cell r="X42" t="str">
            <v>FC</v>
          </cell>
          <cell r="AA42" t="str">
            <v>050102902600</v>
          </cell>
          <cell r="AB42" t="str">
            <v>050102902600</v>
          </cell>
          <cell r="AC42" t="str">
            <v>Pamulavarigudem</v>
          </cell>
          <cell r="AD42" t="str">
            <v>Pamulavarigudem</v>
          </cell>
          <cell r="AE42" t="str">
            <v>MPWS</v>
          </cell>
          <cell r="AF42">
            <v>3</v>
          </cell>
          <cell r="AG42">
            <v>0</v>
          </cell>
          <cell r="AH42">
            <v>2</v>
          </cell>
          <cell r="AI42">
            <v>0</v>
          </cell>
          <cell r="AJ42">
            <v>0</v>
          </cell>
          <cell r="AK42">
            <v>0</v>
          </cell>
          <cell r="AL42">
            <v>0</v>
          </cell>
        </row>
        <row r="43">
          <cell r="A43" t="str">
            <v>05</v>
          </cell>
          <cell r="B43" t="str">
            <v>Westgodavari</v>
          </cell>
          <cell r="C43" t="str">
            <v>05</v>
          </cell>
          <cell r="D43" t="str">
            <v>Bhadrachalam</v>
          </cell>
          <cell r="E43" t="str">
            <v>073</v>
          </cell>
          <cell r="F43" t="str">
            <v>Polavaram</v>
          </cell>
          <cell r="G43" t="str">
            <v>02</v>
          </cell>
          <cell r="H43" t="str">
            <v>Buttayagudem</v>
          </cell>
          <cell r="I43" t="str">
            <v>01</v>
          </cell>
          <cell r="J43" t="str">
            <v>Korasavarigudem</v>
          </cell>
          <cell r="K43" t="str">
            <v>001</v>
          </cell>
          <cell r="L43" t="str">
            <v>Korasavarigudem</v>
          </cell>
          <cell r="M43" t="str">
            <v>0502001</v>
          </cell>
          <cell r="N43" t="str">
            <v>01</v>
          </cell>
          <cell r="O43" t="str">
            <v>Korasavarigudem</v>
          </cell>
          <cell r="Q43" t="str">
            <v>050200101</v>
          </cell>
          <cell r="S43" t="str">
            <v>05050730200101</v>
          </cell>
          <cell r="T43">
            <v>176</v>
          </cell>
          <cell r="U43">
            <v>0</v>
          </cell>
          <cell r="V43">
            <v>170</v>
          </cell>
          <cell r="W43" t="str">
            <v>FC</v>
          </cell>
          <cell r="X43" t="str">
            <v>FC</v>
          </cell>
          <cell r="AF43">
            <v>4</v>
          </cell>
          <cell r="AG43">
            <v>0</v>
          </cell>
          <cell r="AH43">
            <v>1</v>
          </cell>
          <cell r="AI43">
            <v>0</v>
          </cell>
          <cell r="AJ43">
            <v>0</v>
          </cell>
          <cell r="AK43">
            <v>0</v>
          </cell>
          <cell r="AL43">
            <v>0</v>
          </cell>
        </row>
        <row r="44">
          <cell r="A44" t="str">
            <v>05</v>
          </cell>
          <cell r="B44" t="str">
            <v>Westgodavari</v>
          </cell>
          <cell r="C44" t="str">
            <v>05</v>
          </cell>
          <cell r="D44" t="str">
            <v>Bhadrachalam</v>
          </cell>
          <cell r="E44" t="str">
            <v>073</v>
          </cell>
          <cell r="F44" t="str">
            <v>Polavaram</v>
          </cell>
          <cell r="G44" t="str">
            <v>02</v>
          </cell>
          <cell r="H44" t="str">
            <v>Buttayagudem</v>
          </cell>
          <cell r="I44" t="str">
            <v>01</v>
          </cell>
          <cell r="J44" t="str">
            <v>Korasavarigudem</v>
          </cell>
          <cell r="K44" t="str">
            <v>001</v>
          </cell>
          <cell r="L44" t="str">
            <v>Korasavarigudem</v>
          </cell>
          <cell r="M44" t="str">
            <v>0502001</v>
          </cell>
          <cell r="N44" t="str">
            <v>02</v>
          </cell>
          <cell r="O44" t="str">
            <v>Kamavaram</v>
          </cell>
          <cell r="P44" t="str">
            <v>Kamavaram</v>
          </cell>
          <cell r="Q44" t="str">
            <v>050200102</v>
          </cell>
          <cell r="R44" t="str">
            <v>050200102</v>
          </cell>
          <cell r="S44" t="str">
            <v>05050730200102</v>
          </cell>
          <cell r="T44">
            <v>204</v>
          </cell>
          <cell r="U44">
            <v>4</v>
          </cell>
          <cell r="V44">
            <v>114</v>
          </cell>
          <cell r="W44" t="str">
            <v>FC</v>
          </cell>
          <cell r="X44" t="str">
            <v>FC</v>
          </cell>
          <cell r="Z44">
            <v>36880</v>
          </cell>
          <cell r="AA44" t="str">
            <v>050200102600</v>
          </cell>
          <cell r="AB44" t="str">
            <v>050200102600</v>
          </cell>
          <cell r="AC44" t="str">
            <v>Kamavaram</v>
          </cell>
          <cell r="AD44" t="str">
            <v>Kamavaram</v>
          </cell>
          <cell r="AE44" t="str">
            <v>MPWS</v>
          </cell>
          <cell r="AF44">
            <v>6</v>
          </cell>
          <cell r="AG44">
            <v>0</v>
          </cell>
          <cell r="AH44">
            <v>0</v>
          </cell>
          <cell r="AI44">
            <v>0</v>
          </cell>
          <cell r="AJ44">
            <v>0</v>
          </cell>
          <cell r="AK44">
            <v>0</v>
          </cell>
          <cell r="AL44">
            <v>0</v>
          </cell>
        </row>
        <row r="45">
          <cell r="A45" t="str">
            <v>05</v>
          </cell>
          <cell r="B45" t="str">
            <v>Westgodavari</v>
          </cell>
          <cell r="C45" t="str">
            <v>05</v>
          </cell>
          <cell r="D45" t="str">
            <v>Bhadrachalam</v>
          </cell>
          <cell r="E45" t="str">
            <v>073</v>
          </cell>
          <cell r="F45" t="str">
            <v>Polavaram</v>
          </cell>
          <cell r="G45" t="str">
            <v>02</v>
          </cell>
          <cell r="H45" t="str">
            <v>Buttayagudem</v>
          </cell>
          <cell r="I45" t="str">
            <v>01</v>
          </cell>
          <cell r="J45" t="str">
            <v>Korasavarigudem</v>
          </cell>
          <cell r="K45" t="str">
            <v>001</v>
          </cell>
          <cell r="L45" t="str">
            <v>Korasavarigudem</v>
          </cell>
          <cell r="M45" t="str">
            <v>0502001</v>
          </cell>
          <cell r="N45" t="str">
            <v>03</v>
          </cell>
          <cell r="O45" t="str">
            <v>Vepulapadu</v>
          </cell>
          <cell r="P45" t="str">
            <v>Yepulapadu</v>
          </cell>
          <cell r="Q45" t="str">
            <v>050200103</v>
          </cell>
          <cell r="R45" t="str">
            <v>050200103</v>
          </cell>
          <cell r="S45" t="str">
            <v>05050730200103</v>
          </cell>
          <cell r="T45">
            <v>302</v>
          </cell>
          <cell r="U45">
            <v>1</v>
          </cell>
          <cell r="V45">
            <v>248</v>
          </cell>
          <cell r="W45" t="str">
            <v>FC</v>
          </cell>
          <cell r="X45" t="str">
            <v>FC</v>
          </cell>
          <cell r="Z45">
            <v>36880</v>
          </cell>
          <cell r="AA45" t="str">
            <v>050200103600</v>
          </cell>
          <cell r="AB45" t="str">
            <v>050200103600</v>
          </cell>
          <cell r="AC45" t="str">
            <v>Yepulapadu</v>
          </cell>
          <cell r="AD45" t="str">
            <v>Yepulapadu</v>
          </cell>
          <cell r="AE45" t="str">
            <v>MPWS</v>
          </cell>
          <cell r="AF45">
            <v>5</v>
          </cell>
          <cell r="AG45">
            <v>0</v>
          </cell>
          <cell r="AH45">
            <v>1</v>
          </cell>
          <cell r="AI45">
            <v>0</v>
          </cell>
          <cell r="AJ45">
            <v>0</v>
          </cell>
          <cell r="AK45">
            <v>0</v>
          </cell>
          <cell r="AL45">
            <v>0</v>
          </cell>
        </row>
        <row r="46">
          <cell r="A46" t="str">
            <v>05</v>
          </cell>
          <cell r="B46" t="str">
            <v>Westgodavari</v>
          </cell>
          <cell r="C46" t="str">
            <v>05</v>
          </cell>
          <cell r="D46" t="str">
            <v>Bhadrachalam</v>
          </cell>
          <cell r="E46" t="str">
            <v>073</v>
          </cell>
          <cell r="F46" t="str">
            <v>Polavaram</v>
          </cell>
          <cell r="G46" t="str">
            <v>02</v>
          </cell>
          <cell r="H46" t="str">
            <v>Buttayagudem</v>
          </cell>
          <cell r="I46" t="str">
            <v>01</v>
          </cell>
          <cell r="J46" t="str">
            <v>Korasavarigudem</v>
          </cell>
          <cell r="K46" t="str">
            <v>001</v>
          </cell>
          <cell r="L46" t="str">
            <v>Korasavarigudem</v>
          </cell>
          <cell r="M46" t="str">
            <v>0502001</v>
          </cell>
          <cell r="N46" t="str">
            <v>05</v>
          </cell>
          <cell r="O46" t="str">
            <v>Mothugudem</v>
          </cell>
          <cell r="Q46" t="str">
            <v>050200105</v>
          </cell>
          <cell r="S46" t="str">
            <v>05050730200105</v>
          </cell>
          <cell r="T46">
            <v>141</v>
          </cell>
          <cell r="U46">
            <v>0</v>
          </cell>
          <cell r="V46">
            <v>141</v>
          </cell>
          <cell r="W46" t="str">
            <v>FC</v>
          </cell>
          <cell r="X46" t="str">
            <v>FC</v>
          </cell>
          <cell r="AF46">
            <v>4</v>
          </cell>
          <cell r="AG46">
            <v>0</v>
          </cell>
          <cell r="AH46">
            <v>0</v>
          </cell>
          <cell r="AI46">
            <v>0</v>
          </cell>
          <cell r="AJ46">
            <v>0</v>
          </cell>
          <cell r="AK46">
            <v>0</v>
          </cell>
          <cell r="AL46">
            <v>0</v>
          </cell>
        </row>
        <row r="47">
          <cell r="A47" t="str">
            <v>05</v>
          </cell>
          <cell r="B47" t="str">
            <v>Westgodavari</v>
          </cell>
          <cell r="C47" t="str">
            <v>05</v>
          </cell>
          <cell r="D47" t="str">
            <v>Bhadrachalam</v>
          </cell>
          <cell r="E47" t="str">
            <v>073</v>
          </cell>
          <cell r="F47" t="str">
            <v>Polavaram</v>
          </cell>
          <cell r="G47" t="str">
            <v>02</v>
          </cell>
          <cell r="H47" t="str">
            <v>Buttayagudem</v>
          </cell>
          <cell r="I47" t="str">
            <v>01</v>
          </cell>
          <cell r="J47" t="str">
            <v>Korasavarigudem</v>
          </cell>
          <cell r="K47" t="str">
            <v>001</v>
          </cell>
          <cell r="L47" t="str">
            <v>Korasavarigudem</v>
          </cell>
          <cell r="M47" t="str">
            <v>0502001</v>
          </cell>
          <cell r="N47" t="str">
            <v>06</v>
          </cell>
          <cell r="O47" t="str">
            <v>Upparapeta</v>
          </cell>
          <cell r="Q47" t="str">
            <v>050200106</v>
          </cell>
          <cell r="S47" t="str">
            <v>05050730200106</v>
          </cell>
          <cell r="T47">
            <v>29</v>
          </cell>
          <cell r="U47">
            <v>0</v>
          </cell>
          <cell r="V47">
            <v>0</v>
          </cell>
          <cell r="W47" t="str">
            <v>FC</v>
          </cell>
          <cell r="X47" t="str">
            <v>FC</v>
          </cell>
          <cell r="AF47">
            <v>0</v>
          </cell>
          <cell r="AG47">
            <v>1</v>
          </cell>
          <cell r="AH47">
            <v>0</v>
          </cell>
          <cell r="AI47">
            <v>0</v>
          </cell>
          <cell r="AJ47">
            <v>0</v>
          </cell>
          <cell r="AK47">
            <v>0</v>
          </cell>
          <cell r="AL47">
            <v>0</v>
          </cell>
        </row>
        <row r="48">
          <cell r="A48" t="str">
            <v>05</v>
          </cell>
          <cell r="B48" t="str">
            <v>Westgodavari</v>
          </cell>
          <cell r="C48" t="str">
            <v>05</v>
          </cell>
          <cell r="D48" t="str">
            <v>Bhadrachalam</v>
          </cell>
          <cell r="E48" t="str">
            <v>073</v>
          </cell>
          <cell r="F48" t="str">
            <v>Polavaram</v>
          </cell>
          <cell r="G48" t="str">
            <v>02</v>
          </cell>
          <cell r="H48" t="str">
            <v>Buttayagudem</v>
          </cell>
          <cell r="I48" t="str">
            <v>02</v>
          </cell>
          <cell r="J48" t="str">
            <v>Aliveru</v>
          </cell>
          <cell r="K48" t="str">
            <v>002</v>
          </cell>
          <cell r="L48" t="str">
            <v>Aliveru</v>
          </cell>
          <cell r="M48" t="str">
            <v>0502002</v>
          </cell>
          <cell r="N48" t="str">
            <v>01</v>
          </cell>
          <cell r="O48" t="str">
            <v>Aliveru</v>
          </cell>
          <cell r="P48" t="str">
            <v>Aliveru</v>
          </cell>
          <cell r="Q48" t="str">
            <v>050200201</v>
          </cell>
          <cell r="R48" t="str">
            <v>050200201</v>
          </cell>
          <cell r="S48" t="str">
            <v>05050730200201</v>
          </cell>
          <cell r="T48">
            <v>323</v>
          </cell>
          <cell r="U48">
            <v>0</v>
          </cell>
          <cell r="V48">
            <v>322</v>
          </cell>
          <cell r="W48" t="str">
            <v>FC</v>
          </cell>
          <cell r="X48" t="str">
            <v>FC</v>
          </cell>
          <cell r="Z48">
            <v>36880</v>
          </cell>
          <cell r="AA48" t="str">
            <v>050200201600</v>
          </cell>
          <cell r="AB48" t="str">
            <v>050200201600</v>
          </cell>
          <cell r="AC48" t="str">
            <v>Aliveru</v>
          </cell>
          <cell r="AD48" t="str">
            <v>Aliveru</v>
          </cell>
          <cell r="AE48" t="str">
            <v>MPWS</v>
          </cell>
          <cell r="AF48">
            <v>5</v>
          </cell>
          <cell r="AG48">
            <v>0</v>
          </cell>
          <cell r="AH48">
            <v>0</v>
          </cell>
          <cell r="AI48">
            <v>0</v>
          </cell>
          <cell r="AJ48">
            <v>0</v>
          </cell>
          <cell r="AK48">
            <v>0</v>
          </cell>
          <cell r="AL48">
            <v>0</v>
          </cell>
        </row>
        <row r="49">
          <cell r="A49" t="str">
            <v>05</v>
          </cell>
          <cell r="B49" t="str">
            <v>Westgodavari</v>
          </cell>
          <cell r="C49" t="str">
            <v>05</v>
          </cell>
          <cell r="D49" t="str">
            <v>Bhadrachalam</v>
          </cell>
          <cell r="E49" t="str">
            <v>073</v>
          </cell>
          <cell r="F49" t="str">
            <v>Polavaram</v>
          </cell>
          <cell r="G49" t="str">
            <v>02</v>
          </cell>
          <cell r="H49" t="str">
            <v>Buttayagudem</v>
          </cell>
          <cell r="I49" t="str">
            <v>02</v>
          </cell>
          <cell r="J49" t="str">
            <v>Aliveru</v>
          </cell>
          <cell r="K49" t="str">
            <v>002</v>
          </cell>
          <cell r="L49" t="str">
            <v>Aliveru</v>
          </cell>
          <cell r="M49" t="str">
            <v>0502002</v>
          </cell>
          <cell r="N49" t="str">
            <v>02</v>
          </cell>
          <cell r="O49" t="str">
            <v>Dolugandi</v>
          </cell>
          <cell r="Q49" t="str">
            <v>050200202</v>
          </cell>
          <cell r="S49" t="str">
            <v>05050730200202</v>
          </cell>
          <cell r="T49">
            <v>12</v>
          </cell>
          <cell r="U49">
            <v>0</v>
          </cell>
          <cell r="V49">
            <v>12</v>
          </cell>
          <cell r="W49" t="str">
            <v>FC</v>
          </cell>
          <cell r="X49" t="str">
            <v>FC</v>
          </cell>
          <cell r="AF49">
            <v>2</v>
          </cell>
          <cell r="AG49">
            <v>0</v>
          </cell>
          <cell r="AH49">
            <v>0</v>
          </cell>
          <cell r="AI49">
            <v>0</v>
          </cell>
          <cell r="AJ49">
            <v>0</v>
          </cell>
          <cell r="AK49">
            <v>0</v>
          </cell>
          <cell r="AL49">
            <v>0</v>
          </cell>
        </row>
        <row r="50">
          <cell r="A50" t="str">
            <v>05</v>
          </cell>
          <cell r="B50" t="str">
            <v>Westgodavari</v>
          </cell>
          <cell r="C50" t="str">
            <v>05</v>
          </cell>
          <cell r="D50" t="str">
            <v>Bhadrachalam</v>
          </cell>
          <cell r="E50" t="str">
            <v>073</v>
          </cell>
          <cell r="F50" t="str">
            <v>Polavaram</v>
          </cell>
          <cell r="G50" t="str">
            <v>02</v>
          </cell>
          <cell r="H50" t="str">
            <v>Buttayagudem</v>
          </cell>
          <cell r="I50" t="str">
            <v>02</v>
          </cell>
          <cell r="J50" t="str">
            <v>Aliveru</v>
          </cell>
          <cell r="K50" t="str">
            <v>002</v>
          </cell>
          <cell r="L50" t="str">
            <v>Aliveru</v>
          </cell>
          <cell r="M50" t="str">
            <v>0502002</v>
          </cell>
          <cell r="N50" t="str">
            <v>03</v>
          </cell>
          <cell r="O50" t="str">
            <v>Reddy Bodduru</v>
          </cell>
          <cell r="Q50" t="str">
            <v>050200203</v>
          </cell>
          <cell r="S50" t="str">
            <v>05050730200203</v>
          </cell>
          <cell r="T50">
            <v>92</v>
          </cell>
          <cell r="U50">
            <v>0</v>
          </cell>
          <cell r="V50">
            <v>92</v>
          </cell>
          <cell r="W50" t="str">
            <v>FC</v>
          </cell>
          <cell r="X50" t="str">
            <v>FC</v>
          </cell>
          <cell r="AF50">
            <v>1</v>
          </cell>
          <cell r="AG50">
            <v>0</v>
          </cell>
          <cell r="AH50">
            <v>0</v>
          </cell>
          <cell r="AI50">
            <v>0</v>
          </cell>
          <cell r="AJ50">
            <v>0</v>
          </cell>
          <cell r="AK50">
            <v>0</v>
          </cell>
          <cell r="AL50">
            <v>0</v>
          </cell>
        </row>
        <row r="51">
          <cell r="A51" t="str">
            <v>05</v>
          </cell>
          <cell r="B51" t="str">
            <v>Westgodavari</v>
          </cell>
          <cell r="C51" t="str">
            <v>05</v>
          </cell>
          <cell r="D51" t="str">
            <v>Bhadrachalam</v>
          </cell>
          <cell r="E51" t="str">
            <v>073</v>
          </cell>
          <cell r="F51" t="str">
            <v>Polavaram</v>
          </cell>
          <cell r="G51" t="str">
            <v>02</v>
          </cell>
          <cell r="H51" t="str">
            <v>Buttayagudem</v>
          </cell>
          <cell r="I51" t="str">
            <v>02</v>
          </cell>
          <cell r="J51" t="str">
            <v>Aliveru</v>
          </cell>
          <cell r="K51" t="str">
            <v>002</v>
          </cell>
          <cell r="L51" t="str">
            <v>Aliveru</v>
          </cell>
          <cell r="M51" t="str">
            <v>0502002</v>
          </cell>
          <cell r="N51" t="str">
            <v>04</v>
          </cell>
          <cell r="O51" t="str">
            <v>Chinta Konda</v>
          </cell>
          <cell r="Q51" t="str">
            <v>050200204</v>
          </cell>
          <cell r="S51" t="str">
            <v>05050730200204</v>
          </cell>
          <cell r="T51">
            <v>40</v>
          </cell>
          <cell r="U51">
            <v>0</v>
          </cell>
          <cell r="V51">
            <v>40</v>
          </cell>
          <cell r="W51" t="str">
            <v>FC</v>
          </cell>
          <cell r="X51" t="str">
            <v>FC</v>
          </cell>
          <cell r="AF51">
            <v>3</v>
          </cell>
          <cell r="AG51">
            <v>0</v>
          </cell>
          <cell r="AH51">
            <v>0</v>
          </cell>
          <cell r="AI51">
            <v>0</v>
          </cell>
          <cell r="AJ51">
            <v>0</v>
          </cell>
          <cell r="AK51">
            <v>0</v>
          </cell>
          <cell r="AL51">
            <v>0</v>
          </cell>
        </row>
        <row r="52">
          <cell r="A52" t="str">
            <v>05</v>
          </cell>
          <cell r="B52" t="str">
            <v>Westgodavari</v>
          </cell>
          <cell r="C52" t="str">
            <v>05</v>
          </cell>
          <cell r="D52" t="str">
            <v>Bhadrachalam</v>
          </cell>
          <cell r="E52" t="str">
            <v>073</v>
          </cell>
          <cell r="F52" t="str">
            <v>Polavaram</v>
          </cell>
          <cell r="G52" t="str">
            <v>02</v>
          </cell>
          <cell r="H52" t="str">
            <v>Buttayagudem</v>
          </cell>
          <cell r="I52" t="str">
            <v>02</v>
          </cell>
          <cell r="J52" t="str">
            <v>Aliveru</v>
          </cell>
          <cell r="K52" t="str">
            <v>002</v>
          </cell>
          <cell r="L52" t="str">
            <v>Aliveru</v>
          </cell>
          <cell r="M52" t="str">
            <v>0502002</v>
          </cell>
          <cell r="N52" t="str">
            <v>05</v>
          </cell>
          <cell r="O52" t="str">
            <v>Gottalarevu</v>
          </cell>
          <cell r="Q52" t="str">
            <v>050200205</v>
          </cell>
          <cell r="S52" t="str">
            <v>05050730200205</v>
          </cell>
          <cell r="T52">
            <v>94</v>
          </cell>
          <cell r="U52">
            <v>0</v>
          </cell>
          <cell r="V52">
            <v>94</v>
          </cell>
          <cell r="W52" t="str">
            <v>FC</v>
          </cell>
          <cell r="X52" t="str">
            <v>FC</v>
          </cell>
          <cell r="AF52">
            <v>2</v>
          </cell>
          <cell r="AG52">
            <v>0</v>
          </cell>
          <cell r="AH52">
            <v>0</v>
          </cell>
          <cell r="AI52">
            <v>0</v>
          </cell>
          <cell r="AJ52">
            <v>0</v>
          </cell>
          <cell r="AK52">
            <v>0</v>
          </cell>
          <cell r="AL52">
            <v>0</v>
          </cell>
        </row>
        <row r="53">
          <cell r="A53" t="str">
            <v>05</v>
          </cell>
          <cell r="B53" t="str">
            <v>Westgodavari</v>
          </cell>
          <cell r="C53" t="str">
            <v>05</v>
          </cell>
          <cell r="D53" t="str">
            <v>Bhadrachalam</v>
          </cell>
          <cell r="E53" t="str">
            <v>073</v>
          </cell>
          <cell r="F53" t="str">
            <v>Polavaram</v>
          </cell>
          <cell r="G53" t="str">
            <v>02</v>
          </cell>
          <cell r="H53" t="str">
            <v>Buttayagudem</v>
          </cell>
          <cell r="I53" t="str">
            <v>02</v>
          </cell>
          <cell r="J53" t="str">
            <v>Aliveru</v>
          </cell>
          <cell r="K53" t="str">
            <v>002</v>
          </cell>
          <cell r="L53" t="str">
            <v>Aliveru</v>
          </cell>
          <cell r="M53" t="str">
            <v>0502002</v>
          </cell>
          <cell r="N53" t="str">
            <v>06</v>
          </cell>
          <cell r="O53" t="str">
            <v>Yerraigudem</v>
          </cell>
          <cell r="P53" t="str">
            <v>Yarrayagudem</v>
          </cell>
          <cell r="Q53" t="str">
            <v>050200206</v>
          </cell>
          <cell r="R53" t="str">
            <v>050200206</v>
          </cell>
          <cell r="S53" t="str">
            <v>05050730200206</v>
          </cell>
          <cell r="T53">
            <v>99</v>
          </cell>
          <cell r="U53">
            <v>0</v>
          </cell>
          <cell r="V53">
            <v>83</v>
          </cell>
          <cell r="W53" t="str">
            <v>FC</v>
          </cell>
          <cell r="X53" t="str">
            <v>FC</v>
          </cell>
          <cell r="AA53" t="str">
            <v>05020020360</v>
          </cell>
          <cell r="AB53" t="str">
            <v>050200206600</v>
          </cell>
          <cell r="AC53" t="str">
            <v>Yerraigudem</v>
          </cell>
          <cell r="AD53" t="str">
            <v>Yarrayagudem</v>
          </cell>
          <cell r="AE53" t="str">
            <v>MPWS</v>
          </cell>
          <cell r="AF53">
            <v>3</v>
          </cell>
          <cell r="AG53">
            <v>0</v>
          </cell>
          <cell r="AH53">
            <v>0</v>
          </cell>
          <cell r="AI53">
            <v>0</v>
          </cell>
          <cell r="AJ53">
            <v>0</v>
          </cell>
          <cell r="AK53">
            <v>0</v>
          </cell>
          <cell r="AL53">
            <v>0</v>
          </cell>
        </row>
        <row r="54">
          <cell r="A54" t="str">
            <v>05</v>
          </cell>
          <cell r="B54" t="str">
            <v>Westgodavari</v>
          </cell>
          <cell r="C54" t="str">
            <v>05</v>
          </cell>
          <cell r="D54" t="str">
            <v>Bhadrachalam</v>
          </cell>
          <cell r="E54" t="str">
            <v>073</v>
          </cell>
          <cell r="F54" t="str">
            <v>Polavaram</v>
          </cell>
          <cell r="G54" t="str">
            <v>02</v>
          </cell>
          <cell r="H54" t="str">
            <v>Buttayagudem</v>
          </cell>
          <cell r="I54" t="str">
            <v>02</v>
          </cell>
          <cell r="J54" t="str">
            <v>Aliveru</v>
          </cell>
          <cell r="K54" t="str">
            <v>002</v>
          </cell>
          <cell r="L54" t="str">
            <v>Aliveru</v>
          </cell>
          <cell r="M54" t="str">
            <v>0502002</v>
          </cell>
          <cell r="N54" t="str">
            <v>07</v>
          </cell>
          <cell r="O54" t="str">
            <v>Lankapakala</v>
          </cell>
          <cell r="P54" t="str">
            <v>Lankapakala</v>
          </cell>
          <cell r="Q54" t="str">
            <v>050200207</v>
          </cell>
          <cell r="R54" t="str">
            <v>050200207</v>
          </cell>
          <cell r="S54" t="str">
            <v>05050730200207</v>
          </cell>
          <cell r="T54">
            <v>105</v>
          </cell>
          <cell r="U54">
            <v>0</v>
          </cell>
          <cell r="V54">
            <v>105</v>
          </cell>
          <cell r="W54" t="str">
            <v>FC</v>
          </cell>
          <cell r="X54" t="str">
            <v>FC</v>
          </cell>
          <cell r="Z54">
            <v>36880</v>
          </cell>
          <cell r="AA54" t="str">
            <v>050200207600</v>
          </cell>
          <cell r="AB54" t="str">
            <v>050200207600</v>
          </cell>
          <cell r="AC54" t="str">
            <v>Lankapakala</v>
          </cell>
          <cell r="AD54" t="str">
            <v>Lankapakala</v>
          </cell>
          <cell r="AE54" t="str">
            <v>MPWS</v>
          </cell>
          <cell r="AF54">
            <v>2</v>
          </cell>
          <cell r="AG54">
            <v>0</v>
          </cell>
          <cell r="AH54">
            <v>0</v>
          </cell>
          <cell r="AI54">
            <v>0</v>
          </cell>
          <cell r="AJ54">
            <v>0</v>
          </cell>
          <cell r="AK54">
            <v>0</v>
          </cell>
          <cell r="AL54">
            <v>0</v>
          </cell>
        </row>
        <row r="55">
          <cell r="A55" t="str">
            <v>05</v>
          </cell>
          <cell r="B55" t="str">
            <v>Westgodavari</v>
          </cell>
          <cell r="C55" t="str">
            <v>05</v>
          </cell>
          <cell r="D55" t="str">
            <v>Bhadrachalam</v>
          </cell>
          <cell r="E55" t="str">
            <v>073</v>
          </cell>
          <cell r="F55" t="str">
            <v>Polavaram</v>
          </cell>
          <cell r="G55" t="str">
            <v>02</v>
          </cell>
          <cell r="H55" t="str">
            <v>Buttayagudem</v>
          </cell>
          <cell r="I55" t="str">
            <v>02</v>
          </cell>
          <cell r="J55" t="str">
            <v>Aliveru</v>
          </cell>
          <cell r="K55" t="str">
            <v>002</v>
          </cell>
          <cell r="L55" t="str">
            <v>Aliveru</v>
          </cell>
          <cell r="M55" t="str">
            <v>0502002</v>
          </cell>
          <cell r="N55" t="str">
            <v>08</v>
          </cell>
          <cell r="O55" t="str">
            <v>Nimmalapadu</v>
          </cell>
          <cell r="Q55" t="str">
            <v>050200208</v>
          </cell>
          <cell r="S55" t="str">
            <v>05050730200208</v>
          </cell>
          <cell r="T55">
            <v>845</v>
          </cell>
          <cell r="U55">
            <v>106</v>
          </cell>
          <cell r="V55">
            <v>67</v>
          </cell>
          <cell r="W55" t="str">
            <v>FC</v>
          </cell>
          <cell r="X55" t="str">
            <v>FC</v>
          </cell>
          <cell r="AF55">
            <v>1</v>
          </cell>
          <cell r="AG55">
            <v>4</v>
          </cell>
          <cell r="AH55">
            <v>0</v>
          </cell>
          <cell r="AI55">
            <v>0</v>
          </cell>
          <cell r="AJ55">
            <v>0</v>
          </cell>
          <cell r="AK55">
            <v>0</v>
          </cell>
          <cell r="AL55">
            <v>0</v>
          </cell>
        </row>
        <row r="56">
          <cell r="A56" t="str">
            <v>05</v>
          </cell>
          <cell r="B56" t="str">
            <v>Westgodavari</v>
          </cell>
          <cell r="C56" t="str">
            <v>05</v>
          </cell>
          <cell r="D56" t="str">
            <v>Bhadrachalam</v>
          </cell>
          <cell r="E56" t="str">
            <v>073</v>
          </cell>
          <cell r="F56" t="str">
            <v>Polavaram</v>
          </cell>
          <cell r="G56" t="str">
            <v>02</v>
          </cell>
          <cell r="H56" t="str">
            <v>Buttayagudem</v>
          </cell>
          <cell r="I56" t="str">
            <v>02</v>
          </cell>
          <cell r="J56" t="str">
            <v>Aliveru</v>
          </cell>
          <cell r="K56" t="str">
            <v>002</v>
          </cell>
          <cell r="L56" t="str">
            <v>Aliveru</v>
          </cell>
          <cell r="M56" t="str">
            <v>0502002</v>
          </cell>
          <cell r="N56" t="str">
            <v>09</v>
          </cell>
          <cell r="O56" t="str">
            <v>Arepalli</v>
          </cell>
          <cell r="Q56" t="str">
            <v>050200209</v>
          </cell>
          <cell r="S56" t="str">
            <v>05050730200209</v>
          </cell>
          <cell r="T56">
            <v>54</v>
          </cell>
          <cell r="U56">
            <v>0</v>
          </cell>
          <cell r="V56">
            <v>54</v>
          </cell>
          <cell r="W56" t="str">
            <v>FC</v>
          </cell>
          <cell r="X56" t="str">
            <v>FC</v>
          </cell>
          <cell r="AF56">
            <v>2</v>
          </cell>
          <cell r="AG56">
            <v>0</v>
          </cell>
          <cell r="AH56">
            <v>0</v>
          </cell>
          <cell r="AI56">
            <v>0</v>
          </cell>
          <cell r="AJ56">
            <v>0</v>
          </cell>
          <cell r="AK56">
            <v>0</v>
          </cell>
          <cell r="AL56">
            <v>0</v>
          </cell>
        </row>
        <row r="57">
          <cell r="A57" t="str">
            <v>05</v>
          </cell>
          <cell r="B57" t="str">
            <v>Westgodavari</v>
          </cell>
          <cell r="C57" t="str">
            <v>05</v>
          </cell>
          <cell r="D57" t="str">
            <v>Bhadrachalam</v>
          </cell>
          <cell r="E57" t="str">
            <v>073</v>
          </cell>
          <cell r="F57" t="str">
            <v>Polavaram</v>
          </cell>
          <cell r="G57" t="str">
            <v>02</v>
          </cell>
          <cell r="H57" t="str">
            <v>Buttayagudem</v>
          </cell>
          <cell r="I57" t="str">
            <v>02</v>
          </cell>
          <cell r="J57" t="str">
            <v>Aliveru</v>
          </cell>
          <cell r="K57" t="str">
            <v>002</v>
          </cell>
          <cell r="L57" t="str">
            <v>Aliveru</v>
          </cell>
          <cell r="M57" t="str">
            <v>0502002</v>
          </cell>
          <cell r="N57" t="str">
            <v>10</v>
          </cell>
          <cell r="O57" t="str">
            <v>Ragulapadu</v>
          </cell>
          <cell r="Q57" t="str">
            <v>050200210</v>
          </cell>
          <cell r="S57" t="str">
            <v>05050730200210</v>
          </cell>
          <cell r="T57">
            <v>104</v>
          </cell>
          <cell r="U57">
            <v>0</v>
          </cell>
          <cell r="V57">
            <v>104</v>
          </cell>
          <cell r="W57" t="str">
            <v>FC</v>
          </cell>
          <cell r="X57" t="str">
            <v>FC</v>
          </cell>
          <cell r="AF57">
            <v>2</v>
          </cell>
          <cell r="AG57">
            <v>0</v>
          </cell>
          <cell r="AH57">
            <v>0</v>
          </cell>
          <cell r="AI57">
            <v>0</v>
          </cell>
          <cell r="AJ57">
            <v>0</v>
          </cell>
          <cell r="AK57">
            <v>0</v>
          </cell>
          <cell r="AL57">
            <v>0</v>
          </cell>
        </row>
        <row r="58">
          <cell r="A58" t="str">
            <v>05</v>
          </cell>
          <cell r="B58" t="str">
            <v>Westgodavari</v>
          </cell>
          <cell r="C58" t="str">
            <v>05</v>
          </cell>
          <cell r="D58" t="str">
            <v>Bhadrachalam</v>
          </cell>
          <cell r="E58" t="str">
            <v>073</v>
          </cell>
          <cell r="F58" t="str">
            <v>Polavaram</v>
          </cell>
          <cell r="G58" t="str">
            <v>02</v>
          </cell>
          <cell r="H58" t="str">
            <v>Buttayagudem</v>
          </cell>
          <cell r="I58" t="str">
            <v>02</v>
          </cell>
          <cell r="J58" t="str">
            <v>Aliveru</v>
          </cell>
          <cell r="K58" t="str">
            <v>002</v>
          </cell>
          <cell r="L58" t="str">
            <v>Aliveru</v>
          </cell>
          <cell r="M58" t="str">
            <v>0502002</v>
          </cell>
          <cell r="N58" t="str">
            <v>12</v>
          </cell>
          <cell r="O58" t="str">
            <v>Aliveru Colony</v>
          </cell>
          <cell r="Q58" t="str">
            <v>050200212</v>
          </cell>
          <cell r="S58" t="str">
            <v>05050730200212</v>
          </cell>
          <cell r="T58">
            <v>115</v>
          </cell>
          <cell r="U58">
            <v>35</v>
          </cell>
          <cell r="V58">
            <v>80</v>
          </cell>
          <cell r="W58" t="str">
            <v>FC</v>
          </cell>
          <cell r="X58" t="str">
            <v>FC</v>
          </cell>
          <cell r="AF58">
            <v>4</v>
          </cell>
          <cell r="AG58">
            <v>0</v>
          </cell>
          <cell r="AH58">
            <v>0</v>
          </cell>
          <cell r="AI58">
            <v>0</v>
          </cell>
          <cell r="AJ58">
            <v>0</v>
          </cell>
          <cell r="AK58">
            <v>0</v>
          </cell>
          <cell r="AL58">
            <v>0</v>
          </cell>
        </row>
        <row r="59">
          <cell r="A59" t="str">
            <v>05</v>
          </cell>
          <cell r="B59" t="str">
            <v>Westgodavari</v>
          </cell>
          <cell r="C59" t="str">
            <v>05</v>
          </cell>
          <cell r="D59" t="str">
            <v>Bhadrachalam</v>
          </cell>
          <cell r="E59" t="str">
            <v>073</v>
          </cell>
          <cell r="F59" t="str">
            <v>Polavaram</v>
          </cell>
          <cell r="G59" t="str">
            <v>02</v>
          </cell>
          <cell r="H59" t="str">
            <v>Buttayagudem</v>
          </cell>
          <cell r="I59" t="str">
            <v>03</v>
          </cell>
          <cell r="J59" t="str">
            <v>Antarvedigudem</v>
          </cell>
          <cell r="K59" t="str">
            <v>003</v>
          </cell>
          <cell r="L59" t="str">
            <v>Antarvedigudem</v>
          </cell>
          <cell r="M59" t="str">
            <v>0502003</v>
          </cell>
          <cell r="N59" t="str">
            <v>01</v>
          </cell>
          <cell r="O59" t="str">
            <v>Antarvedigudem</v>
          </cell>
          <cell r="P59" t="str">
            <v>Antarvedigudem</v>
          </cell>
          <cell r="Q59" t="str">
            <v>050200301</v>
          </cell>
          <cell r="R59" t="str">
            <v>050200301</v>
          </cell>
          <cell r="S59" t="str">
            <v>05050730200301</v>
          </cell>
          <cell r="T59">
            <v>798</v>
          </cell>
          <cell r="U59">
            <v>4</v>
          </cell>
          <cell r="V59">
            <v>785</v>
          </cell>
          <cell r="W59" t="str">
            <v>PC</v>
          </cell>
          <cell r="X59" t="str">
            <v>PC2</v>
          </cell>
          <cell r="Z59">
            <v>36880</v>
          </cell>
          <cell r="AA59" t="str">
            <v>050200301600</v>
          </cell>
          <cell r="AB59" t="str">
            <v>050200301600</v>
          </cell>
          <cell r="AC59" t="str">
            <v>Antarvedigudem</v>
          </cell>
          <cell r="AD59" t="str">
            <v>Antarvedigudem</v>
          </cell>
          <cell r="AE59" t="str">
            <v>PWS</v>
          </cell>
          <cell r="AF59">
            <v>5</v>
          </cell>
          <cell r="AG59">
            <v>0</v>
          </cell>
          <cell r="AH59">
            <v>2</v>
          </cell>
          <cell r="AI59">
            <v>0</v>
          </cell>
          <cell r="AJ59">
            <v>0</v>
          </cell>
          <cell r="AK59">
            <v>0</v>
          </cell>
          <cell r="AL59">
            <v>0</v>
          </cell>
        </row>
        <row r="60">
          <cell r="A60" t="str">
            <v>05</v>
          </cell>
          <cell r="B60" t="str">
            <v>Westgodavari</v>
          </cell>
          <cell r="C60" t="str">
            <v>05</v>
          </cell>
          <cell r="D60" t="str">
            <v>Bhadrachalam</v>
          </cell>
          <cell r="E60" t="str">
            <v>073</v>
          </cell>
          <cell r="F60" t="str">
            <v>Polavaram</v>
          </cell>
          <cell r="G60" t="str">
            <v>02</v>
          </cell>
          <cell r="H60" t="str">
            <v>Buttayagudem</v>
          </cell>
          <cell r="I60" t="str">
            <v>03</v>
          </cell>
          <cell r="J60" t="str">
            <v>Antarvedigudem</v>
          </cell>
          <cell r="K60" t="str">
            <v>003</v>
          </cell>
          <cell r="L60" t="str">
            <v>Antarvedigudem</v>
          </cell>
          <cell r="M60" t="str">
            <v>0502003</v>
          </cell>
          <cell r="N60" t="str">
            <v>02</v>
          </cell>
          <cell r="O60" t="str">
            <v>Pandirimamidigudem</v>
          </cell>
          <cell r="P60" t="str">
            <v>Pandirimamidigudem</v>
          </cell>
          <cell r="Q60" t="str">
            <v>050200302</v>
          </cell>
          <cell r="R60" t="str">
            <v>050200302</v>
          </cell>
          <cell r="S60" t="str">
            <v>05050730200302</v>
          </cell>
          <cell r="T60">
            <v>183</v>
          </cell>
          <cell r="U60">
            <v>3</v>
          </cell>
          <cell r="V60">
            <v>158</v>
          </cell>
          <cell r="W60" t="str">
            <v>FC</v>
          </cell>
          <cell r="X60" t="str">
            <v>FC</v>
          </cell>
          <cell r="AA60" t="str">
            <v>050200302600</v>
          </cell>
          <cell r="AB60" t="str">
            <v>050200302600</v>
          </cell>
          <cell r="AC60" t="str">
            <v>Pandirimamidigudem</v>
          </cell>
          <cell r="AD60" t="str">
            <v>Pandirimamidigudem</v>
          </cell>
          <cell r="AE60" t="str">
            <v>MPWS</v>
          </cell>
          <cell r="AF60">
            <v>3</v>
          </cell>
          <cell r="AG60">
            <v>0</v>
          </cell>
          <cell r="AH60">
            <v>1</v>
          </cell>
          <cell r="AI60">
            <v>0</v>
          </cell>
          <cell r="AJ60">
            <v>0</v>
          </cell>
          <cell r="AK60">
            <v>0</v>
          </cell>
          <cell r="AL60">
            <v>0</v>
          </cell>
        </row>
        <row r="61">
          <cell r="A61" t="str">
            <v>05</v>
          </cell>
          <cell r="B61" t="str">
            <v>Westgodavari</v>
          </cell>
          <cell r="C61" t="str">
            <v>05</v>
          </cell>
          <cell r="D61" t="str">
            <v>Bhadrachalam</v>
          </cell>
          <cell r="E61" t="str">
            <v>073</v>
          </cell>
          <cell r="F61" t="str">
            <v>Polavaram</v>
          </cell>
          <cell r="G61" t="str">
            <v>02</v>
          </cell>
          <cell r="H61" t="str">
            <v>Buttayagudem</v>
          </cell>
          <cell r="I61" t="str">
            <v>03</v>
          </cell>
          <cell r="J61" t="str">
            <v>Antarvedigudem</v>
          </cell>
          <cell r="K61" t="str">
            <v>003</v>
          </cell>
          <cell r="L61" t="str">
            <v>Antarvedigudem</v>
          </cell>
          <cell r="M61" t="str">
            <v>0502003</v>
          </cell>
          <cell r="N61" t="str">
            <v>03</v>
          </cell>
          <cell r="O61" t="str">
            <v>Buruguwada</v>
          </cell>
          <cell r="P61" t="str">
            <v>Buruguwada</v>
          </cell>
          <cell r="Q61" t="str">
            <v>050200303</v>
          </cell>
          <cell r="R61" t="str">
            <v>050200303</v>
          </cell>
          <cell r="S61" t="str">
            <v>05050730200303</v>
          </cell>
          <cell r="T61">
            <v>191</v>
          </cell>
          <cell r="U61">
            <v>0</v>
          </cell>
          <cell r="V61">
            <v>181</v>
          </cell>
          <cell r="W61" t="str">
            <v>FC</v>
          </cell>
          <cell r="X61" t="str">
            <v>FC</v>
          </cell>
          <cell r="AA61" t="str">
            <v>050200303600</v>
          </cell>
          <cell r="AB61" t="str">
            <v>050200303600</v>
          </cell>
          <cell r="AC61" t="str">
            <v>Buruguwada</v>
          </cell>
          <cell r="AD61" t="str">
            <v>Buruguwada</v>
          </cell>
          <cell r="AE61" t="str">
            <v>MPWS</v>
          </cell>
          <cell r="AF61">
            <v>1</v>
          </cell>
          <cell r="AG61">
            <v>0</v>
          </cell>
          <cell r="AH61">
            <v>1</v>
          </cell>
          <cell r="AI61">
            <v>0</v>
          </cell>
          <cell r="AJ61">
            <v>0</v>
          </cell>
          <cell r="AK61">
            <v>0</v>
          </cell>
          <cell r="AL61">
            <v>0</v>
          </cell>
        </row>
        <row r="62">
          <cell r="A62" t="str">
            <v>05</v>
          </cell>
          <cell r="B62" t="str">
            <v>Westgodavari</v>
          </cell>
          <cell r="C62" t="str">
            <v>05</v>
          </cell>
          <cell r="D62" t="str">
            <v>Bhadrachalam</v>
          </cell>
          <cell r="E62" t="str">
            <v>073</v>
          </cell>
          <cell r="F62" t="str">
            <v>Polavaram</v>
          </cell>
          <cell r="G62" t="str">
            <v>02</v>
          </cell>
          <cell r="H62" t="str">
            <v>Buttayagudem</v>
          </cell>
          <cell r="I62" t="str">
            <v>03</v>
          </cell>
          <cell r="J62" t="str">
            <v>Antarvedigudem</v>
          </cell>
          <cell r="K62" t="str">
            <v>003</v>
          </cell>
          <cell r="L62" t="str">
            <v>Antarvedigudem</v>
          </cell>
          <cell r="M62" t="str">
            <v>0502003</v>
          </cell>
          <cell r="N62" t="str">
            <v>04</v>
          </cell>
          <cell r="O62" t="str">
            <v>Gadidaboru</v>
          </cell>
          <cell r="P62" t="str">
            <v>Gadidaboru</v>
          </cell>
          <cell r="Q62" t="str">
            <v>050200304</v>
          </cell>
          <cell r="R62" t="str">
            <v>050200304</v>
          </cell>
          <cell r="S62" t="str">
            <v>05050730200304</v>
          </cell>
          <cell r="T62">
            <v>183</v>
          </cell>
          <cell r="U62">
            <v>0</v>
          </cell>
          <cell r="V62">
            <v>123</v>
          </cell>
          <cell r="W62" t="str">
            <v>FC</v>
          </cell>
          <cell r="X62" t="str">
            <v>FC</v>
          </cell>
          <cell r="AA62" t="str">
            <v>050200304600</v>
          </cell>
          <cell r="AB62" t="str">
            <v>050200304600</v>
          </cell>
          <cell r="AC62" t="str">
            <v>Gadidaboru</v>
          </cell>
          <cell r="AD62" t="str">
            <v>Gadidaboru</v>
          </cell>
          <cell r="AE62" t="str">
            <v>MPWS</v>
          </cell>
          <cell r="AF62">
            <v>3</v>
          </cell>
          <cell r="AG62">
            <v>0</v>
          </cell>
          <cell r="AH62">
            <v>1</v>
          </cell>
          <cell r="AI62">
            <v>0</v>
          </cell>
          <cell r="AJ62">
            <v>0</v>
          </cell>
          <cell r="AK62">
            <v>0</v>
          </cell>
          <cell r="AL62">
            <v>0</v>
          </cell>
        </row>
        <row r="63">
          <cell r="A63" t="str">
            <v>05</v>
          </cell>
          <cell r="B63" t="str">
            <v>Westgodavari</v>
          </cell>
          <cell r="C63" t="str">
            <v>05</v>
          </cell>
          <cell r="D63" t="str">
            <v>Bhadrachalam</v>
          </cell>
          <cell r="E63" t="str">
            <v>073</v>
          </cell>
          <cell r="F63" t="str">
            <v>Polavaram</v>
          </cell>
          <cell r="G63" t="str">
            <v>02</v>
          </cell>
          <cell r="H63" t="str">
            <v>Buttayagudem</v>
          </cell>
          <cell r="I63" t="str">
            <v>03</v>
          </cell>
          <cell r="J63" t="str">
            <v>Antarvedigudem</v>
          </cell>
          <cell r="K63" t="str">
            <v>003</v>
          </cell>
          <cell r="L63" t="str">
            <v>Antarvedigudem</v>
          </cell>
          <cell r="M63" t="str">
            <v>0502003</v>
          </cell>
          <cell r="N63" t="str">
            <v>05</v>
          </cell>
          <cell r="O63" t="str">
            <v>Inumuru</v>
          </cell>
          <cell r="Q63" t="str">
            <v>050200305</v>
          </cell>
          <cell r="S63" t="str">
            <v>05050730200305</v>
          </cell>
          <cell r="T63">
            <v>143</v>
          </cell>
          <cell r="U63">
            <v>0</v>
          </cell>
          <cell r="V63">
            <v>143</v>
          </cell>
          <cell r="W63" t="str">
            <v>FC</v>
          </cell>
          <cell r="X63" t="str">
            <v>FC</v>
          </cell>
          <cell r="AF63">
            <v>3</v>
          </cell>
          <cell r="AG63">
            <v>0</v>
          </cell>
          <cell r="AH63">
            <v>0</v>
          </cell>
          <cell r="AI63">
            <v>0</v>
          </cell>
          <cell r="AJ63">
            <v>0</v>
          </cell>
          <cell r="AK63">
            <v>0</v>
          </cell>
          <cell r="AL63">
            <v>0</v>
          </cell>
        </row>
        <row r="64">
          <cell r="A64" t="str">
            <v>05</v>
          </cell>
          <cell r="B64" t="str">
            <v>Westgodavari</v>
          </cell>
          <cell r="C64" t="str">
            <v>05</v>
          </cell>
          <cell r="D64" t="str">
            <v>Bhadrachalam</v>
          </cell>
          <cell r="E64" t="str">
            <v>073</v>
          </cell>
          <cell r="F64" t="str">
            <v>Polavaram</v>
          </cell>
          <cell r="G64" t="str">
            <v>02</v>
          </cell>
          <cell r="H64" t="str">
            <v>Buttayagudem</v>
          </cell>
          <cell r="I64" t="str">
            <v>03</v>
          </cell>
          <cell r="J64" t="str">
            <v>Antarvedigudem</v>
          </cell>
          <cell r="K64" t="str">
            <v>003</v>
          </cell>
          <cell r="L64" t="str">
            <v>Antarvedigudem</v>
          </cell>
          <cell r="M64" t="str">
            <v>0502003</v>
          </cell>
          <cell r="N64" t="str">
            <v>06</v>
          </cell>
          <cell r="O64" t="str">
            <v>Kakulavarigudem</v>
          </cell>
          <cell r="Q64" t="str">
            <v>050200306</v>
          </cell>
          <cell r="S64" t="str">
            <v>05050730200306</v>
          </cell>
          <cell r="T64">
            <v>2881</v>
          </cell>
          <cell r="U64">
            <v>32</v>
          </cell>
          <cell r="V64">
            <v>221</v>
          </cell>
          <cell r="W64" t="str">
            <v>FC</v>
          </cell>
          <cell r="X64" t="str">
            <v>FC</v>
          </cell>
          <cell r="AF64">
            <v>2</v>
          </cell>
          <cell r="AG64">
            <v>0</v>
          </cell>
          <cell r="AH64">
            <v>0</v>
          </cell>
          <cell r="AI64">
            <v>0</v>
          </cell>
          <cell r="AJ64">
            <v>0</v>
          </cell>
          <cell r="AK64">
            <v>0</v>
          </cell>
          <cell r="AL64">
            <v>0</v>
          </cell>
        </row>
        <row r="65">
          <cell r="A65" t="str">
            <v>05</v>
          </cell>
          <cell r="B65" t="str">
            <v>Westgodavari</v>
          </cell>
          <cell r="C65" t="str">
            <v>05</v>
          </cell>
          <cell r="D65" t="str">
            <v>Bhadrachalam</v>
          </cell>
          <cell r="E65" t="str">
            <v>073</v>
          </cell>
          <cell r="F65" t="str">
            <v>Polavaram</v>
          </cell>
          <cell r="G65" t="str">
            <v>02</v>
          </cell>
          <cell r="H65" t="str">
            <v>Buttayagudem</v>
          </cell>
          <cell r="I65" t="str">
            <v>03</v>
          </cell>
          <cell r="J65" t="str">
            <v>Antarvedigudem</v>
          </cell>
          <cell r="K65" t="str">
            <v>003</v>
          </cell>
          <cell r="L65" t="str">
            <v>Antarvedigudem</v>
          </cell>
          <cell r="M65" t="str">
            <v>0502003</v>
          </cell>
          <cell r="N65" t="str">
            <v>07</v>
          </cell>
          <cell r="O65" t="str">
            <v>Komatlavarigudem</v>
          </cell>
          <cell r="Q65" t="str">
            <v>050200307</v>
          </cell>
          <cell r="S65" t="str">
            <v>05050730200307</v>
          </cell>
          <cell r="T65">
            <v>120</v>
          </cell>
          <cell r="U65">
            <v>26</v>
          </cell>
          <cell r="V65">
            <v>47</v>
          </cell>
          <cell r="W65" t="str">
            <v>FC</v>
          </cell>
          <cell r="X65" t="str">
            <v>FC</v>
          </cell>
          <cell r="AF65">
            <v>2</v>
          </cell>
          <cell r="AG65">
            <v>0</v>
          </cell>
          <cell r="AH65">
            <v>0</v>
          </cell>
          <cell r="AI65">
            <v>0</v>
          </cell>
          <cell r="AJ65">
            <v>0</v>
          </cell>
          <cell r="AK65">
            <v>0</v>
          </cell>
          <cell r="AL65">
            <v>0</v>
          </cell>
        </row>
        <row r="66">
          <cell r="A66" t="str">
            <v>05</v>
          </cell>
          <cell r="B66" t="str">
            <v>Westgodavari</v>
          </cell>
          <cell r="C66" t="str">
            <v>05</v>
          </cell>
          <cell r="D66" t="str">
            <v>Bhadrachalam</v>
          </cell>
          <cell r="E66" t="str">
            <v>073</v>
          </cell>
          <cell r="F66" t="str">
            <v>Polavaram</v>
          </cell>
          <cell r="G66" t="str">
            <v>02</v>
          </cell>
          <cell r="H66" t="str">
            <v>Buttayagudem</v>
          </cell>
          <cell r="I66" t="str">
            <v>03</v>
          </cell>
          <cell r="J66" t="str">
            <v>Antarvedigudem</v>
          </cell>
          <cell r="K66" t="str">
            <v>003</v>
          </cell>
          <cell r="L66" t="str">
            <v>Antarvedigudem</v>
          </cell>
          <cell r="M66" t="str">
            <v>0502003</v>
          </cell>
          <cell r="N66" t="str">
            <v>08</v>
          </cell>
          <cell r="O66" t="str">
            <v>Nagulagudem</v>
          </cell>
          <cell r="P66" t="str">
            <v>Nagulagudem</v>
          </cell>
          <cell r="Q66" t="str">
            <v>050200308</v>
          </cell>
          <cell r="R66" t="str">
            <v>050200308</v>
          </cell>
          <cell r="S66" t="str">
            <v>05050730200308</v>
          </cell>
          <cell r="T66">
            <v>341</v>
          </cell>
          <cell r="U66">
            <v>2</v>
          </cell>
          <cell r="V66">
            <v>329</v>
          </cell>
          <cell r="W66" t="str">
            <v>FC</v>
          </cell>
          <cell r="X66" t="str">
            <v>FC</v>
          </cell>
          <cell r="Z66">
            <v>36880</v>
          </cell>
          <cell r="AA66" t="str">
            <v>050200308600</v>
          </cell>
          <cell r="AB66" t="str">
            <v>050200308600</v>
          </cell>
          <cell r="AC66" t="str">
            <v>Nagulagudem</v>
          </cell>
          <cell r="AD66" t="str">
            <v>Nagulagudem</v>
          </cell>
          <cell r="AE66" t="str">
            <v>MPWS</v>
          </cell>
          <cell r="AF66">
            <v>4</v>
          </cell>
          <cell r="AG66">
            <v>0</v>
          </cell>
          <cell r="AH66">
            <v>0</v>
          </cell>
          <cell r="AI66">
            <v>0</v>
          </cell>
          <cell r="AJ66">
            <v>0</v>
          </cell>
          <cell r="AK66">
            <v>0</v>
          </cell>
          <cell r="AL66">
            <v>0</v>
          </cell>
        </row>
        <row r="67">
          <cell r="A67" t="str">
            <v>05</v>
          </cell>
          <cell r="B67" t="str">
            <v>Westgodavari</v>
          </cell>
          <cell r="C67" t="str">
            <v>05</v>
          </cell>
          <cell r="D67" t="str">
            <v>Bhadrachalam</v>
          </cell>
          <cell r="E67" t="str">
            <v>073</v>
          </cell>
          <cell r="F67" t="str">
            <v>Polavaram</v>
          </cell>
          <cell r="G67" t="str">
            <v>02</v>
          </cell>
          <cell r="H67" t="str">
            <v>Buttayagudem</v>
          </cell>
          <cell r="I67" t="str">
            <v>04</v>
          </cell>
          <cell r="J67" t="str">
            <v>Doramamidi</v>
          </cell>
          <cell r="K67" t="str">
            <v>004</v>
          </cell>
          <cell r="L67" t="str">
            <v>Doramamidi</v>
          </cell>
          <cell r="M67" t="str">
            <v>0502004</v>
          </cell>
          <cell r="N67" t="str">
            <v>01</v>
          </cell>
          <cell r="O67" t="str">
            <v>Doramamidi</v>
          </cell>
          <cell r="P67" t="str">
            <v>Doramamidi</v>
          </cell>
          <cell r="Q67" t="str">
            <v>050200401</v>
          </cell>
          <cell r="R67" t="str">
            <v>050200401</v>
          </cell>
          <cell r="S67" t="str">
            <v>05050730200401</v>
          </cell>
          <cell r="T67">
            <v>1011</v>
          </cell>
          <cell r="U67">
            <v>533</v>
          </cell>
          <cell r="V67">
            <v>441</v>
          </cell>
          <cell r="W67" t="str">
            <v>FC</v>
          </cell>
          <cell r="X67" t="str">
            <v>FC</v>
          </cell>
          <cell r="Z67">
            <v>36845</v>
          </cell>
          <cell r="AA67" t="str">
            <v>050200401600</v>
          </cell>
          <cell r="AB67" t="str">
            <v>050200401600</v>
          </cell>
          <cell r="AC67" t="str">
            <v>Doramamidi</v>
          </cell>
          <cell r="AD67" t="str">
            <v>Doramamidi</v>
          </cell>
          <cell r="AE67" t="str">
            <v>PWS</v>
          </cell>
          <cell r="AF67">
            <v>10</v>
          </cell>
          <cell r="AG67">
            <v>0</v>
          </cell>
          <cell r="AH67">
            <v>2</v>
          </cell>
          <cell r="AI67">
            <v>0</v>
          </cell>
          <cell r="AJ67">
            <v>0</v>
          </cell>
          <cell r="AK67">
            <v>0</v>
          </cell>
          <cell r="AL67">
            <v>0</v>
          </cell>
        </row>
        <row r="68">
          <cell r="A68" t="str">
            <v>05</v>
          </cell>
          <cell r="B68" t="str">
            <v>Westgodavari</v>
          </cell>
          <cell r="C68" t="str">
            <v>05</v>
          </cell>
          <cell r="D68" t="str">
            <v>Bhadrachalam</v>
          </cell>
          <cell r="E68" t="str">
            <v>073</v>
          </cell>
          <cell r="F68" t="str">
            <v>Polavaram</v>
          </cell>
          <cell r="G68" t="str">
            <v>02</v>
          </cell>
          <cell r="H68" t="str">
            <v>Buttayagudem</v>
          </cell>
          <cell r="I68" t="str">
            <v>04</v>
          </cell>
          <cell r="J68" t="str">
            <v>Doramamidi</v>
          </cell>
          <cell r="K68" t="str">
            <v>004</v>
          </cell>
          <cell r="L68" t="str">
            <v>Doramamidi</v>
          </cell>
          <cell r="M68" t="str">
            <v>0502004</v>
          </cell>
          <cell r="N68" t="str">
            <v>02</v>
          </cell>
          <cell r="O68" t="str">
            <v>Chinajeedipadu</v>
          </cell>
          <cell r="P68" t="str">
            <v>Chinajeedipadu</v>
          </cell>
          <cell r="Q68" t="str">
            <v>050200402</v>
          </cell>
          <cell r="R68" t="str">
            <v>050200402</v>
          </cell>
          <cell r="S68" t="str">
            <v>05050730200402</v>
          </cell>
          <cell r="T68">
            <v>415</v>
          </cell>
          <cell r="U68">
            <v>1</v>
          </cell>
          <cell r="V68">
            <v>385</v>
          </cell>
          <cell r="W68" t="str">
            <v>PC</v>
          </cell>
          <cell r="X68" t="str">
            <v>PC1</v>
          </cell>
          <cell r="AA68" t="str">
            <v>050200402600</v>
          </cell>
          <cell r="AB68" t="str">
            <v>050200402600</v>
          </cell>
          <cell r="AC68" t="str">
            <v>Chinajeedipadu</v>
          </cell>
          <cell r="AD68" t="str">
            <v>Chinajeedipadu</v>
          </cell>
          <cell r="AE68" t="str">
            <v>MPWS</v>
          </cell>
          <cell r="AF68">
            <v>3</v>
          </cell>
          <cell r="AG68">
            <v>0</v>
          </cell>
          <cell r="AH68">
            <v>1</v>
          </cell>
          <cell r="AI68">
            <v>0</v>
          </cell>
          <cell r="AJ68">
            <v>0</v>
          </cell>
          <cell r="AK68">
            <v>0</v>
          </cell>
          <cell r="AL68">
            <v>0</v>
          </cell>
        </row>
        <row r="69">
          <cell r="A69" t="str">
            <v>05</v>
          </cell>
          <cell r="B69" t="str">
            <v>Westgodavari</v>
          </cell>
          <cell r="C69" t="str">
            <v>05</v>
          </cell>
          <cell r="D69" t="str">
            <v>Bhadrachalam</v>
          </cell>
          <cell r="E69" t="str">
            <v>073</v>
          </cell>
          <cell r="F69" t="str">
            <v>Polavaram</v>
          </cell>
          <cell r="G69" t="str">
            <v>02</v>
          </cell>
          <cell r="H69" t="str">
            <v>Buttayagudem</v>
          </cell>
          <cell r="I69" t="str">
            <v>04</v>
          </cell>
          <cell r="J69" t="str">
            <v>Doramamidi</v>
          </cell>
          <cell r="K69" t="str">
            <v>004</v>
          </cell>
          <cell r="L69" t="str">
            <v>Doramamidi</v>
          </cell>
          <cell r="M69" t="str">
            <v>0502004</v>
          </cell>
          <cell r="N69" t="str">
            <v>03</v>
          </cell>
          <cell r="O69" t="str">
            <v>Gurugumilli</v>
          </cell>
          <cell r="P69" t="str">
            <v>Gurugumilli</v>
          </cell>
          <cell r="Q69" t="str">
            <v>050200403</v>
          </cell>
          <cell r="R69" t="str">
            <v>050200403</v>
          </cell>
          <cell r="S69" t="str">
            <v>05050730200403</v>
          </cell>
          <cell r="T69">
            <v>275</v>
          </cell>
          <cell r="U69">
            <v>0</v>
          </cell>
          <cell r="V69">
            <v>218</v>
          </cell>
          <cell r="W69" t="str">
            <v>FC</v>
          </cell>
          <cell r="X69" t="str">
            <v>FC</v>
          </cell>
          <cell r="Z69">
            <v>36916</v>
          </cell>
          <cell r="AA69" t="str">
            <v>0500200403600</v>
          </cell>
          <cell r="AB69" t="str">
            <v>050200403600</v>
          </cell>
          <cell r="AC69" t="str">
            <v>Gurugumilli</v>
          </cell>
          <cell r="AD69" t="str">
            <v>Gurugumilli</v>
          </cell>
          <cell r="AE69" t="str">
            <v>MPWS</v>
          </cell>
          <cell r="AF69">
            <v>1</v>
          </cell>
          <cell r="AG69">
            <v>0</v>
          </cell>
          <cell r="AH69">
            <v>1</v>
          </cell>
          <cell r="AI69">
            <v>0</v>
          </cell>
          <cell r="AJ69">
            <v>0</v>
          </cell>
          <cell r="AK69">
            <v>0</v>
          </cell>
          <cell r="AL69">
            <v>0</v>
          </cell>
        </row>
        <row r="70">
          <cell r="A70" t="str">
            <v>05</v>
          </cell>
          <cell r="B70" t="str">
            <v>Westgodavari</v>
          </cell>
          <cell r="C70" t="str">
            <v>05</v>
          </cell>
          <cell r="D70" t="str">
            <v>Bhadrachalam</v>
          </cell>
          <cell r="E70" t="str">
            <v>073</v>
          </cell>
          <cell r="F70" t="str">
            <v>Polavaram</v>
          </cell>
          <cell r="G70" t="str">
            <v>02</v>
          </cell>
          <cell r="H70" t="str">
            <v>Buttayagudem</v>
          </cell>
          <cell r="I70" t="str">
            <v>04</v>
          </cell>
          <cell r="J70" t="str">
            <v>Doramamidi</v>
          </cell>
          <cell r="K70" t="str">
            <v>004</v>
          </cell>
          <cell r="L70" t="str">
            <v>Doramamidi</v>
          </cell>
          <cell r="M70" t="str">
            <v>0502004</v>
          </cell>
          <cell r="N70" t="str">
            <v>04</v>
          </cell>
          <cell r="O70" t="str">
            <v>Gavarampaeta</v>
          </cell>
          <cell r="Q70" t="str">
            <v>050200404</v>
          </cell>
          <cell r="S70" t="str">
            <v>05050730200404</v>
          </cell>
          <cell r="T70">
            <v>118</v>
          </cell>
          <cell r="U70">
            <v>0</v>
          </cell>
          <cell r="V70">
            <v>113</v>
          </cell>
          <cell r="W70" t="str">
            <v>PC</v>
          </cell>
          <cell r="X70" t="str">
            <v>PC1</v>
          </cell>
          <cell r="AF70">
            <v>1</v>
          </cell>
          <cell r="AG70">
            <v>0</v>
          </cell>
          <cell r="AH70">
            <v>0</v>
          </cell>
          <cell r="AI70">
            <v>0</v>
          </cell>
          <cell r="AJ70">
            <v>0</v>
          </cell>
          <cell r="AK70">
            <v>0</v>
          </cell>
          <cell r="AL70">
            <v>0</v>
          </cell>
        </row>
        <row r="71">
          <cell r="A71" t="str">
            <v>05</v>
          </cell>
          <cell r="B71" t="str">
            <v>Westgodavari</v>
          </cell>
          <cell r="C71" t="str">
            <v>05</v>
          </cell>
          <cell r="D71" t="str">
            <v>Bhadrachalam</v>
          </cell>
          <cell r="E71" t="str">
            <v>073</v>
          </cell>
          <cell r="F71" t="str">
            <v>Polavaram</v>
          </cell>
          <cell r="G71" t="str">
            <v>02</v>
          </cell>
          <cell r="H71" t="str">
            <v>Buttayagudem</v>
          </cell>
          <cell r="I71" t="str">
            <v>04</v>
          </cell>
          <cell r="J71" t="str">
            <v>Doramamidi</v>
          </cell>
          <cell r="K71" t="str">
            <v>004</v>
          </cell>
          <cell r="L71" t="str">
            <v>Doramamidi</v>
          </cell>
          <cell r="M71" t="str">
            <v>0502004</v>
          </cell>
          <cell r="N71" t="str">
            <v>05</v>
          </cell>
          <cell r="O71" t="str">
            <v>Gubbisamamidi</v>
          </cell>
          <cell r="P71" t="str">
            <v>Gubbisamamidi</v>
          </cell>
          <cell r="Q71" t="str">
            <v>050200405</v>
          </cell>
          <cell r="R71" t="str">
            <v>050200405</v>
          </cell>
          <cell r="S71" t="str">
            <v>05050730200405</v>
          </cell>
          <cell r="T71">
            <v>227</v>
          </cell>
          <cell r="U71">
            <v>5</v>
          </cell>
          <cell r="V71">
            <v>212</v>
          </cell>
          <cell r="W71" t="str">
            <v>FC</v>
          </cell>
          <cell r="X71" t="str">
            <v>FC</v>
          </cell>
          <cell r="AA71" t="str">
            <v>050200405600</v>
          </cell>
          <cell r="AB71" t="str">
            <v>050200405600</v>
          </cell>
          <cell r="AC71" t="str">
            <v>Gubbisamamidi</v>
          </cell>
          <cell r="AD71" t="str">
            <v>Gubbisamamidi</v>
          </cell>
          <cell r="AE71" t="str">
            <v>MPWS</v>
          </cell>
          <cell r="AF71">
            <v>3</v>
          </cell>
          <cell r="AG71">
            <v>0</v>
          </cell>
          <cell r="AH71">
            <v>1</v>
          </cell>
          <cell r="AI71">
            <v>0</v>
          </cell>
          <cell r="AJ71">
            <v>0</v>
          </cell>
          <cell r="AK71">
            <v>0</v>
          </cell>
          <cell r="AL71">
            <v>0</v>
          </cell>
        </row>
        <row r="72">
          <cell r="A72" t="str">
            <v>05</v>
          </cell>
          <cell r="B72" t="str">
            <v>Westgodavari</v>
          </cell>
          <cell r="C72" t="str">
            <v>05</v>
          </cell>
          <cell r="D72" t="str">
            <v>Bhadrachalam</v>
          </cell>
          <cell r="E72" t="str">
            <v>073</v>
          </cell>
          <cell r="F72" t="str">
            <v>Polavaram</v>
          </cell>
          <cell r="G72" t="str">
            <v>02</v>
          </cell>
          <cell r="H72" t="str">
            <v>Buttayagudem</v>
          </cell>
          <cell r="I72" t="str">
            <v>04</v>
          </cell>
          <cell r="J72" t="str">
            <v>Doramamidi</v>
          </cell>
          <cell r="K72" t="str">
            <v>004</v>
          </cell>
          <cell r="L72" t="str">
            <v>Doramamidi</v>
          </cell>
          <cell r="M72" t="str">
            <v>0502004</v>
          </cell>
          <cell r="N72" t="str">
            <v>06</v>
          </cell>
          <cell r="O72" t="str">
            <v>Gurrappagudem</v>
          </cell>
          <cell r="Q72" t="str">
            <v>050200406</v>
          </cell>
          <cell r="S72" t="str">
            <v>05050730200406</v>
          </cell>
          <cell r="T72">
            <v>173</v>
          </cell>
          <cell r="U72">
            <v>0</v>
          </cell>
          <cell r="V72">
            <v>173</v>
          </cell>
          <cell r="W72" t="str">
            <v>FC</v>
          </cell>
          <cell r="X72" t="str">
            <v>FC</v>
          </cell>
          <cell r="AF72">
            <v>3</v>
          </cell>
          <cell r="AG72">
            <v>0</v>
          </cell>
          <cell r="AH72">
            <v>0</v>
          </cell>
          <cell r="AI72">
            <v>0</v>
          </cell>
          <cell r="AJ72">
            <v>0</v>
          </cell>
          <cell r="AK72">
            <v>0</v>
          </cell>
          <cell r="AL72">
            <v>0</v>
          </cell>
        </row>
        <row r="73">
          <cell r="A73" t="str">
            <v>05</v>
          </cell>
          <cell r="B73" t="str">
            <v>Westgodavari</v>
          </cell>
          <cell r="C73" t="str">
            <v>05</v>
          </cell>
          <cell r="D73" t="str">
            <v>Bhadrachalam</v>
          </cell>
          <cell r="E73" t="str">
            <v>073</v>
          </cell>
          <cell r="F73" t="str">
            <v>Polavaram</v>
          </cell>
          <cell r="G73" t="str">
            <v>02</v>
          </cell>
          <cell r="H73" t="str">
            <v>Buttayagudem</v>
          </cell>
          <cell r="I73" t="str">
            <v>04</v>
          </cell>
          <cell r="J73" t="str">
            <v>Doramamidi</v>
          </cell>
          <cell r="K73" t="str">
            <v>004</v>
          </cell>
          <cell r="L73" t="str">
            <v>Doramamidi</v>
          </cell>
          <cell r="M73" t="str">
            <v>0502004</v>
          </cell>
          <cell r="N73" t="str">
            <v>07</v>
          </cell>
          <cell r="O73" t="str">
            <v>Jodibodigudem</v>
          </cell>
          <cell r="Q73" t="str">
            <v>050200407</v>
          </cell>
          <cell r="S73" t="str">
            <v>05050730200407</v>
          </cell>
          <cell r="T73">
            <v>87</v>
          </cell>
          <cell r="U73">
            <v>0</v>
          </cell>
          <cell r="V73">
            <v>87</v>
          </cell>
          <cell r="W73" t="str">
            <v>FC</v>
          </cell>
          <cell r="X73" t="str">
            <v>FC</v>
          </cell>
          <cell r="AF73">
            <v>2</v>
          </cell>
          <cell r="AG73">
            <v>0</v>
          </cell>
          <cell r="AH73">
            <v>1</v>
          </cell>
          <cell r="AI73">
            <v>0</v>
          </cell>
          <cell r="AJ73">
            <v>0</v>
          </cell>
          <cell r="AK73">
            <v>0</v>
          </cell>
          <cell r="AL73">
            <v>0</v>
          </cell>
        </row>
        <row r="74">
          <cell r="A74" t="str">
            <v>05</v>
          </cell>
          <cell r="B74" t="str">
            <v>Westgodavari</v>
          </cell>
          <cell r="C74" t="str">
            <v>05</v>
          </cell>
          <cell r="D74" t="str">
            <v>Bhadrachalam</v>
          </cell>
          <cell r="E74" t="str">
            <v>073</v>
          </cell>
          <cell r="F74" t="str">
            <v>Polavaram</v>
          </cell>
          <cell r="G74" t="str">
            <v>02</v>
          </cell>
          <cell r="H74" t="str">
            <v>Buttayagudem</v>
          </cell>
          <cell r="I74" t="str">
            <v>04</v>
          </cell>
          <cell r="J74" t="str">
            <v>Doramamidi</v>
          </cell>
          <cell r="K74" t="str">
            <v>004</v>
          </cell>
          <cell r="L74" t="str">
            <v>Doramamidi</v>
          </cell>
          <cell r="M74" t="str">
            <v>0502004</v>
          </cell>
          <cell r="N74" t="str">
            <v>08</v>
          </cell>
          <cell r="O74" t="str">
            <v>Tellamvarigudem</v>
          </cell>
          <cell r="P74" t="str">
            <v>Tellamvarigudem</v>
          </cell>
          <cell r="Q74" t="str">
            <v>050200408</v>
          </cell>
          <cell r="R74" t="str">
            <v>050200408</v>
          </cell>
          <cell r="S74" t="str">
            <v>05050730200408</v>
          </cell>
          <cell r="T74">
            <v>500</v>
          </cell>
          <cell r="U74">
            <v>22</v>
          </cell>
          <cell r="V74">
            <v>222</v>
          </cell>
          <cell r="W74" t="str">
            <v>FC</v>
          </cell>
          <cell r="X74" t="str">
            <v>FC</v>
          </cell>
          <cell r="Z74">
            <v>36853</v>
          </cell>
          <cell r="AA74" t="str">
            <v>050200408600</v>
          </cell>
          <cell r="AB74" t="str">
            <v>050200408600</v>
          </cell>
          <cell r="AC74" t="str">
            <v>Tellamvarigudem</v>
          </cell>
          <cell r="AD74" t="str">
            <v>Tellamvarigudem</v>
          </cell>
          <cell r="AE74" t="str">
            <v>MPWS</v>
          </cell>
          <cell r="AF74">
            <v>5</v>
          </cell>
          <cell r="AG74">
            <v>0</v>
          </cell>
          <cell r="AH74">
            <v>1</v>
          </cell>
          <cell r="AI74">
            <v>0</v>
          </cell>
          <cell r="AJ74">
            <v>0</v>
          </cell>
          <cell r="AK74">
            <v>0</v>
          </cell>
          <cell r="AL74">
            <v>0</v>
          </cell>
        </row>
        <row r="75">
          <cell r="A75" t="str">
            <v>05</v>
          </cell>
          <cell r="B75" t="str">
            <v>Westgodavari</v>
          </cell>
          <cell r="C75" t="str">
            <v>05</v>
          </cell>
          <cell r="D75" t="str">
            <v>Bhadrachalam</v>
          </cell>
          <cell r="E75" t="str">
            <v>073</v>
          </cell>
          <cell r="F75" t="str">
            <v>Polavaram</v>
          </cell>
          <cell r="G75" t="str">
            <v>02</v>
          </cell>
          <cell r="H75" t="str">
            <v>Buttayagudem</v>
          </cell>
          <cell r="I75" t="str">
            <v>04</v>
          </cell>
          <cell r="J75" t="str">
            <v>Doramamidi</v>
          </cell>
          <cell r="K75" t="str">
            <v>004</v>
          </cell>
          <cell r="L75" t="str">
            <v>Doramamidi</v>
          </cell>
          <cell r="M75" t="str">
            <v>0502004</v>
          </cell>
          <cell r="N75" t="str">
            <v>09</v>
          </cell>
          <cell r="O75" t="str">
            <v>Duddukuru</v>
          </cell>
          <cell r="Q75" t="str">
            <v>050200409</v>
          </cell>
          <cell r="S75" t="str">
            <v>05050730200409</v>
          </cell>
          <cell r="T75">
            <v>87</v>
          </cell>
          <cell r="U75">
            <v>0</v>
          </cell>
          <cell r="V75">
            <v>87</v>
          </cell>
          <cell r="W75" t="str">
            <v>FC</v>
          </cell>
          <cell r="X75" t="str">
            <v>FC</v>
          </cell>
          <cell r="AF75">
            <v>2</v>
          </cell>
          <cell r="AG75">
            <v>0</v>
          </cell>
          <cell r="AH75">
            <v>0</v>
          </cell>
          <cell r="AI75">
            <v>0</v>
          </cell>
          <cell r="AJ75">
            <v>0</v>
          </cell>
          <cell r="AK75">
            <v>0</v>
          </cell>
          <cell r="AL75">
            <v>0</v>
          </cell>
        </row>
        <row r="76">
          <cell r="A76" t="str">
            <v>05</v>
          </cell>
          <cell r="B76" t="str">
            <v>Westgodavari</v>
          </cell>
          <cell r="C76" t="str">
            <v>05</v>
          </cell>
          <cell r="D76" t="str">
            <v>Bhadrachalam</v>
          </cell>
          <cell r="E76" t="str">
            <v>073</v>
          </cell>
          <cell r="F76" t="str">
            <v>Polavaram</v>
          </cell>
          <cell r="G76" t="str">
            <v>02</v>
          </cell>
          <cell r="H76" t="str">
            <v>Buttayagudem</v>
          </cell>
          <cell r="I76" t="str">
            <v>04</v>
          </cell>
          <cell r="J76" t="str">
            <v>Doramamidi</v>
          </cell>
          <cell r="K76" t="str">
            <v>004</v>
          </cell>
          <cell r="L76" t="str">
            <v>Doramamidi</v>
          </cell>
          <cell r="M76" t="str">
            <v>0502004</v>
          </cell>
          <cell r="N76" t="str">
            <v>10</v>
          </cell>
          <cell r="O76" t="str">
            <v>Komaravaram</v>
          </cell>
          <cell r="Q76" t="str">
            <v>050200410</v>
          </cell>
          <cell r="S76" t="str">
            <v>05050730200410</v>
          </cell>
          <cell r="T76">
            <v>176</v>
          </cell>
          <cell r="U76">
            <v>0</v>
          </cell>
          <cell r="V76">
            <v>176</v>
          </cell>
          <cell r="W76" t="str">
            <v>PC</v>
          </cell>
          <cell r="X76" t="str">
            <v>PC2</v>
          </cell>
          <cell r="AF76">
            <v>3</v>
          </cell>
          <cell r="AG76">
            <v>0</v>
          </cell>
          <cell r="AH76">
            <v>0</v>
          </cell>
          <cell r="AI76">
            <v>0</v>
          </cell>
          <cell r="AJ76">
            <v>0</v>
          </cell>
          <cell r="AK76">
            <v>0</v>
          </cell>
          <cell r="AL76">
            <v>0</v>
          </cell>
        </row>
        <row r="77">
          <cell r="A77" t="str">
            <v>05</v>
          </cell>
          <cell r="B77" t="str">
            <v>Westgodavari</v>
          </cell>
          <cell r="C77" t="str">
            <v>05</v>
          </cell>
          <cell r="D77" t="str">
            <v>Bhadrachalam</v>
          </cell>
          <cell r="E77" t="str">
            <v>073</v>
          </cell>
          <cell r="F77" t="str">
            <v>Polavaram</v>
          </cell>
          <cell r="G77" t="str">
            <v>02</v>
          </cell>
          <cell r="H77" t="str">
            <v>Buttayagudem</v>
          </cell>
          <cell r="I77" t="str">
            <v>04</v>
          </cell>
          <cell r="J77" t="str">
            <v>Doramamidi</v>
          </cell>
          <cell r="K77" t="str">
            <v>004</v>
          </cell>
          <cell r="L77" t="str">
            <v>Doramamidi</v>
          </cell>
          <cell r="M77" t="str">
            <v>0502004</v>
          </cell>
          <cell r="N77" t="str">
            <v>11</v>
          </cell>
          <cell r="O77" t="str">
            <v>Gullagudem</v>
          </cell>
          <cell r="Q77" t="str">
            <v>050200411</v>
          </cell>
          <cell r="S77" t="str">
            <v>05050730200411</v>
          </cell>
          <cell r="T77">
            <v>41</v>
          </cell>
          <cell r="U77">
            <v>0</v>
          </cell>
          <cell r="V77">
            <v>41</v>
          </cell>
          <cell r="W77" t="str">
            <v>FC</v>
          </cell>
          <cell r="X77" t="str">
            <v>FC</v>
          </cell>
          <cell r="AF77">
            <v>2</v>
          </cell>
          <cell r="AG77">
            <v>0</v>
          </cell>
          <cell r="AH77">
            <v>0</v>
          </cell>
          <cell r="AI77">
            <v>0</v>
          </cell>
          <cell r="AJ77">
            <v>0</v>
          </cell>
          <cell r="AK77">
            <v>0</v>
          </cell>
          <cell r="AL77">
            <v>0</v>
          </cell>
        </row>
        <row r="78">
          <cell r="A78" t="str">
            <v>05</v>
          </cell>
          <cell r="B78" t="str">
            <v>Westgodavari</v>
          </cell>
          <cell r="C78" t="str">
            <v>05</v>
          </cell>
          <cell r="D78" t="str">
            <v>Bhadrachalam</v>
          </cell>
          <cell r="E78" t="str">
            <v>073</v>
          </cell>
          <cell r="F78" t="str">
            <v>Polavaram</v>
          </cell>
          <cell r="G78" t="str">
            <v>02</v>
          </cell>
          <cell r="H78" t="str">
            <v>Buttayagudem</v>
          </cell>
          <cell r="I78" t="str">
            <v>04</v>
          </cell>
          <cell r="J78" t="str">
            <v>Doramamidi</v>
          </cell>
          <cell r="K78" t="str">
            <v>004</v>
          </cell>
          <cell r="L78" t="str">
            <v>Doramamidi</v>
          </cell>
          <cell r="M78" t="str">
            <v>0502004</v>
          </cell>
          <cell r="N78" t="str">
            <v>12</v>
          </cell>
          <cell r="O78" t="str">
            <v>Yerumaddigudem</v>
          </cell>
          <cell r="Q78" t="str">
            <v>050200412</v>
          </cell>
          <cell r="S78" t="str">
            <v>05050730200412</v>
          </cell>
          <cell r="T78">
            <v>95</v>
          </cell>
          <cell r="U78">
            <v>0</v>
          </cell>
          <cell r="V78">
            <v>95</v>
          </cell>
          <cell r="W78" t="str">
            <v>FC</v>
          </cell>
          <cell r="X78" t="str">
            <v>FC</v>
          </cell>
          <cell r="AF78">
            <v>3</v>
          </cell>
          <cell r="AG78">
            <v>0</v>
          </cell>
          <cell r="AH78">
            <v>0</v>
          </cell>
          <cell r="AI78">
            <v>0</v>
          </cell>
          <cell r="AJ78">
            <v>0</v>
          </cell>
          <cell r="AK78">
            <v>0</v>
          </cell>
          <cell r="AL78">
            <v>0</v>
          </cell>
        </row>
        <row r="79">
          <cell r="A79" t="str">
            <v>05</v>
          </cell>
          <cell r="B79" t="str">
            <v>Westgodavari</v>
          </cell>
          <cell r="C79" t="str">
            <v>05</v>
          </cell>
          <cell r="D79" t="str">
            <v>Bhadrachalam</v>
          </cell>
          <cell r="E79" t="str">
            <v>073</v>
          </cell>
          <cell r="F79" t="str">
            <v>Polavaram</v>
          </cell>
          <cell r="G79" t="str">
            <v>02</v>
          </cell>
          <cell r="H79" t="str">
            <v>Buttayagudem</v>
          </cell>
          <cell r="I79" t="str">
            <v>04</v>
          </cell>
          <cell r="J79" t="str">
            <v>Doramamidi</v>
          </cell>
          <cell r="K79" t="str">
            <v>004</v>
          </cell>
          <cell r="L79" t="str">
            <v>Doramamidi</v>
          </cell>
          <cell r="M79" t="str">
            <v>0502004</v>
          </cell>
          <cell r="N79" t="str">
            <v>13</v>
          </cell>
          <cell r="O79" t="str">
            <v>Gullapudi</v>
          </cell>
          <cell r="P79" t="str">
            <v>Gullapudi</v>
          </cell>
          <cell r="Q79" t="str">
            <v>050200413</v>
          </cell>
          <cell r="R79" t="str">
            <v>050200413</v>
          </cell>
          <cell r="S79" t="str">
            <v>05050730200413</v>
          </cell>
          <cell r="T79">
            <v>218</v>
          </cell>
          <cell r="U79">
            <v>0</v>
          </cell>
          <cell r="V79">
            <v>218</v>
          </cell>
          <cell r="W79" t="str">
            <v>FC</v>
          </cell>
          <cell r="X79" t="str">
            <v>FC</v>
          </cell>
          <cell r="AA79" t="str">
            <v>050200413600</v>
          </cell>
          <cell r="AB79" t="str">
            <v>050200413600</v>
          </cell>
          <cell r="AC79" t="str">
            <v>Gullapudi</v>
          </cell>
          <cell r="AD79" t="str">
            <v>Gullapudi</v>
          </cell>
          <cell r="AE79" t="str">
            <v>MPWS</v>
          </cell>
          <cell r="AF79">
            <v>2</v>
          </cell>
          <cell r="AG79">
            <v>0</v>
          </cell>
          <cell r="AH79">
            <v>0</v>
          </cell>
          <cell r="AI79">
            <v>0</v>
          </cell>
          <cell r="AJ79">
            <v>0</v>
          </cell>
          <cell r="AK79">
            <v>0</v>
          </cell>
          <cell r="AL79">
            <v>0</v>
          </cell>
        </row>
        <row r="80">
          <cell r="A80" t="str">
            <v>05</v>
          </cell>
          <cell r="B80" t="str">
            <v>Westgodavari</v>
          </cell>
          <cell r="C80" t="str">
            <v>05</v>
          </cell>
          <cell r="D80" t="str">
            <v>Bhadrachalam</v>
          </cell>
          <cell r="E80" t="str">
            <v>073</v>
          </cell>
          <cell r="F80" t="str">
            <v>Polavaram</v>
          </cell>
          <cell r="G80" t="str">
            <v>02</v>
          </cell>
          <cell r="H80" t="str">
            <v>Buttayagudem</v>
          </cell>
          <cell r="I80" t="str">
            <v>04</v>
          </cell>
          <cell r="J80" t="str">
            <v>Doramamidi</v>
          </cell>
          <cell r="K80" t="str">
            <v>004</v>
          </cell>
          <cell r="L80" t="str">
            <v>Doramamidi</v>
          </cell>
          <cell r="M80" t="str">
            <v>0502004</v>
          </cell>
          <cell r="N80" t="str">
            <v>14</v>
          </cell>
          <cell r="O80" t="str">
            <v>Pedajeedipadu</v>
          </cell>
          <cell r="P80" t="str">
            <v>Pedajeedipudi</v>
          </cell>
          <cell r="Q80" t="str">
            <v>050200414</v>
          </cell>
          <cell r="R80" t="str">
            <v>050200414</v>
          </cell>
          <cell r="S80" t="str">
            <v>05050730200414</v>
          </cell>
          <cell r="T80">
            <v>123</v>
          </cell>
          <cell r="U80">
            <v>0</v>
          </cell>
          <cell r="V80">
            <v>122</v>
          </cell>
          <cell r="W80" t="str">
            <v>FC</v>
          </cell>
          <cell r="X80" t="str">
            <v>FC</v>
          </cell>
          <cell r="Z80">
            <v>36853</v>
          </cell>
          <cell r="AA80" t="str">
            <v>050200414600</v>
          </cell>
          <cell r="AB80" t="str">
            <v>050200414600</v>
          </cell>
          <cell r="AC80" t="str">
            <v>Pedajeedipadu</v>
          </cell>
          <cell r="AD80" t="str">
            <v>Pedajeedipudi</v>
          </cell>
          <cell r="AE80" t="str">
            <v>MPWS</v>
          </cell>
          <cell r="AF80">
            <v>2</v>
          </cell>
          <cell r="AG80">
            <v>0</v>
          </cell>
          <cell r="AH80">
            <v>0</v>
          </cell>
          <cell r="AI80">
            <v>0</v>
          </cell>
          <cell r="AJ80">
            <v>0</v>
          </cell>
          <cell r="AK80">
            <v>0</v>
          </cell>
          <cell r="AL80">
            <v>0</v>
          </cell>
        </row>
        <row r="81">
          <cell r="A81" t="str">
            <v>05</v>
          </cell>
          <cell r="B81" t="str">
            <v>Westgodavari</v>
          </cell>
          <cell r="C81" t="str">
            <v>05</v>
          </cell>
          <cell r="D81" t="str">
            <v>Bhadrachalam</v>
          </cell>
          <cell r="E81" t="str">
            <v>073</v>
          </cell>
          <cell r="F81" t="str">
            <v>Polavaram</v>
          </cell>
          <cell r="G81" t="str">
            <v>02</v>
          </cell>
          <cell r="H81" t="str">
            <v>Buttayagudem</v>
          </cell>
          <cell r="I81" t="str">
            <v>04</v>
          </cell>
          <cell r="J81" t="str">
            <v>Doramamidi</v>
          </cell>
          <cell r="K81" t="str">
            <v>004</v>
          </cell>
          <cell r="L81" t="str">
            <v>Doramamidi</v>
          </cell>
          <cell r="M81" t="str">
            <v>0502004</v>
          </cell>
          <cell r="N81" t="str">
            <v>15</v>
          </cell>
          <cell r="O81" t="str">
            <v>Rangapuram</v>
          </cell>
          <cell r="P81" t="str">
            <v>Rangapuram</v>
          </cell>
          <cell r="Q81" t="str">
            <v>050200415</v>
          </cell>
          <cell r="R81" t="str">
            <v>050200415</v>
          </cell>
          <cell r="S81" t="str">
            <v>05050730200415</v>
          </cell>
          <cell r="T81">
            <v>155</v>
          </cell>
          <cell r="U81">
            <v>0</v>
          </cell>
          <cell r="V81">
            <v>153</v>
          </cell>
          <cell r="W81" t="str">
            <v>FC</v>
          </cell>
          <cell r="X81" t="str">
            <v>FC</v>
          </cell>
          <cell r="Z81">
            <v>36853</v>
          </cell>
          <cell r="AA81" t="str">
            <v>050200415600</v>
          </cell>
          <cell r="AB81" t="str">
            <v>050200415600</v>
          </cell>
          <cell r="AC81" t="str">
            <v>Rangapuram</v>
          </cell>
          <cell r="AD81" t="str">
            <v>Rangapuram</v>
          </cell>
          <cell r="AE81" t="str">
            <v>MPWS</v>
          </cell>
          <cell r="AF81">
            <v>2</v>
          </cell>
          <cell r="AG81">
            <v>0</v>
          </cell>
          <cell r="AH81">
            <v>0</v>
          </cell>
          <cell r="AI81">
            <v>0</v>
          </cell>
          <cell r="AJ81">
            <v>0</v>
          </cell>
          <cell r="AK81">
            <v>0</v>
          </cell>
          <cell r="AL81">
            <v>0</v>
          </cell>
        </row>
        <row r="82">
          <cell r="A82" t="str">
            <v>05</v>
          </cell>
          <cell r="B82" t="str">
            <v>Westgodavari</v>
          </cell>
          <cell r="C82" t="str">
            <v>05</v>
          </cell>
          <cell r="D82" t="str">
            <v>Bhadrachalam</v>
          </cell>
          <cell r="E82" t="str">
            <v>073</v>
          </cell>
          <cell r="F82" t="str">
            <v>Polavaram</v>
          </cell>
          <cell r="G82" t="str">
            <v>02</v>
          </cell>
          <cell r="H82" t="str">
            <v>Buttayagudem</v>
          </cell>
          <cell r="I82" t="str">
            <v>05</v>
          </cell>
          <cell r="J82" t="str">
            <v>Munjuluru</v>
          </cell>
          <cell r="K82" t="str">
            <v>005</v>
          </cell>
          <cell r="L82" t="str">
            <v>Munjuluru</v>
          </cell>
          <cell r="M82" t="str">
            <v>0502005</v>
          </cell>
          <cell r="N82" t="str">
            <v>01</v>
          </cell>
          <cell r="O82" t="str">
            <v>Munjuluru</v>
          </cell>
          <cell r="Q82" t="str">
            <v>050200501</v>
          </cell>
          <cell r="S82" t="str">
            <v>05050730200501</v>
          </cell>
          <cell r="T82">
            <v>338</v>
          </cell>
          <cell r="U82">
            <v>2</v>
          </cell>
          <cell r="V82">
            <v>333</v>
          </cell>
          <cell r="W82" t="str">
            <v>FC</v>
          </cell>
          <cell r="X82" t="str">
            <v>FC</v>
          </cell>
          <cell r="AF82">
            <v>3</v>
          </cell>
          <cell r="AG82">
            <v>0</v>
          </cell>
          <cell r="AH82">
            <v>0</v>
          </cell>
          <cell r="AI82">
            <v>0</v>
          </cell>
          <cell r="AJ82">
            <v>0</v>
          </cell>
          <cell r="AK82">
            <v>0</v>
          </cell>
          <cell r="AL82">
            <v>0</v>
          </cell>
        </row>
        <row r="83">
          <cell r="A83" t="str">
            <v>05</v>
          </cell>
          <cell r="B83" t="str">
            <v>Westgodavari</v>
          </cell>
          <cell r="C83" t="str">
            <v>05</v>
          </cell>
          <cell r="D83" t="str">
            <v>Bhadrachalam</v>
          </cell>
          <cell r="E83" t="str">
            <v>073</v>
          </cell>
          <cell r="F83" t="str">
            <v>Polavaram</v>
          </cell>
          <cell r="G83" t="str">
            <v>02</v>
          </cell>
          <cell r="H83" t="str">
            <v>Buttayagudem</v>
          </cell>
          <cell r="I83" t="str">
            <v>05</v>
          </cell>
          <cell r="J83" t="str">
            <v>Munjuluru</v>
          </cell>
          <cell r="K83" t="str">
            <v>007</v>
          </cell>
          <cell r="L83" t="str">
            <v>Kotrupalli</v>
          </cell>
          <cell r="M83" t="str">
            <v>0502007</v>
          </cell>
          <cell r="N83" t="str">
            <v>01</v>
          </cell>
          <cell r="O83" t="str">
            <v>Kotrupalli</v>
          </cell>
          <cell r="Q83" t="str">
            <v>050200701</v>
          </cell>
          <cell r="S83" t="str">
            <v>05050730200701</v>
          </cell>
          <cell r="T83">
            <v>54</v>
          </cell>
          <cell r="U83">
            <v>0</v>
          </cell>
          <cell r="V83">
            <v>54</v>
          </cell>
          <cell r="W83" t="str">
            <v>FC</v>
          </cell>
          <cell r="X83" t="str">
            <v>FC</v>
          </cell>
          <cell r="AF83">
            <v>0</v>
          </cell>
          <cell r="AG83">
            <v>0</v>
          </cell>
          <cell r="AH83">
            <v>1</v>
          </cell>
          <cell r="AI83">
            <v>0</v>
          </cell>
          <cell r="AJ83">
            <v>0</v>
          </cell>
          <cell r="AK83">
            <v>0</v>
          </cell>
          <cell r="AL83">
            <v>0</v>
          </cell>
        </row>
        <row r="84">
          <cell r="A84" t="str">
            <v>05</v>
          </cell>
          <cell r="B84" t="str">
            <v>Westgodavari</v>
          </cell>
          <cell r="C84" t="str">
            <v>05</v>
          </cell>
          <cell r="D84" t="str">
            <v>Bhadrachalam</v>
          </cell>
          <cell r="E84" t="str">
            <v>073</v>
          </cell>
          <cell r="F84" t="str">
            <v>Polavaram</v>
          </cell>
          <cell r="G84" t="str">
            <v>02</v>
          </cell>
          <cell r="H84" t="str">
            <v>Buttayagudem</v>
          </cell>
          <cell r="I84" t="str">
            <v>05</v>
          </cell>
          <cell r="J84" t="str">
            <v>Munjuluru</v>
          </cell>
          <cell r="K84" t="str">
            <v>008</v>
          </cell>
          <cell r="L84" t="str">
            <v>Urrinka</v>
          </cell>
          <cell r="M84" t="str">
            <v>0502008</v>
          </cell>
          <cell r="N84" t="str">
            <v>01</v>
          </cell>
          <cell r="O84" t="str">
            <v>Urrinka</v>
          </cell>
          <cell r="Q84" t="str">
            <v>050200801</v>
          </cell>
          <cell r="S84" t="str">
            <v>05050730200801</v>
          </cell>
          <cell r="T84">
            <v>196</v>
          </cell>
          <cell r="U84">
            <v>0</v>
          </cell>
          <cell r="V84">
            <v>196</v>
          </cell>
          <cell r="W84" t="str">
            <v>FC</v>
          </cell>
          <cell r="X84" t="str">
            <v>FC</v>
          </cell>
          <cell r="AF84">
            <v>5</v>
          </cell>
          <cell r="AG84">
            <v>0</v>
          </cell>
          <cell r="AH84">
            <v>0</v>
          </cell>
          <cell r="AI84">
            <v>0</v>
          </cell>
          <cell r="AJ84">
            <v>0</v>
          </cell>
          <cell r="AK84">
            <v>0</v>
          </cell>
          <cell r="AL84">
            <v>0</v>
          </cell>
        </row>
        <row r="85">
          <cell r="A85" t="str">
            <v>05</v>
          </cell>
          <cell r="B85" t="str">
            <v>Westgodavari</v>
          </cell>
          <cell r="C85" t="str">
            <v>05</v>
          </cell>
          <cell r="D85" t="str">
            <v>Bhadrachalam</v>
          </cell>
          <cell r="E85" t="str">
            <v>073</v>
          </cell>
          <cell r="F85" t="str">
            <v>Polavaram</v>
          </cell>
          <cell r="G85" t="str">
            <v>02</v>
          </cell>
          <cell r="H85" t="str">
            <v>Buttayagudem</v>
          </cell>
          <cell r="I85" t="str">
            <v>05</v>
          </cell>
          <cell r="J85" t="str">
            <v>Munjuluru</v>
          </cell>
          <cell r="K85" t="str">
            <v>009</v>
          </cell>
          <cell r="L85" t="str">
            <v>Gogumilli</v>
          </cell>
          <cell r="M85" t="str">
            <v>0502009</v>
          </cell>
          <cell r="N85" t="str">
            <v>01</v>
          </cell>
          <cell r="O85" t="str">
            <v>Gogumilli</v>
          </cell>
          <cell r="Q85" t="str">
            <v>050200901</v>
          </cell>
          <cell r="S85" t="str">
            <v>05050730200901</v>
          </cell>
          <cell r="T85">
            <v>206</v>
          </cell>
          <cell r="U85">
            <v>0</v>
          </cell>
          <cell r="V85">
            <v>200</v>
          </cell>
          <cell r="W85" t="str">
            <v>FC</v>
          </cell>
          <cell r="X85" t="str">
            <v>FC</v>
          </cell>
          <cell r="AF85">
            <v>2</v>
          </cell>
          <cell r="AG85">
            <v>0</v>
          </cell>
          <cell r="AH85">
            <v>0</v>
          </cell>
          <cell r="AI85">
            <v>0</v>
          </cell>
          <cell r="AJ85">
            <v>0</v>
          </cell>
          <cell r="AK85">
            <v>0</v>
          </cell>
          <cell r="AL85">
            <v>0</v>
          </cell>
        </row>
        <row r="86">
          <cell r="A86" t="str">
            <v>05</v>
          </cell>
          <cell r="B86" t="str">
            <v>Westgodavari</v>
          </cell>
          <cell r="C86" t="str">
            <v>05</v>
          </cell>
          <cell r="D86" t="str">
            <v>Bhadrachalam</v>
          </cell>
          <cell r="E86" t="str">
            <v>073</v>
          </cell>
          <cell r="F86" t="str">
            <v>Polavaram</v>
          </cell>
          <cell r="G86" t="str">
            <v>02</v>
          </cell>
          <cell r="H86" t="str">
            <v>Buttayagudem</v>
          </cell>
          <cell r="I86" t="str">
            <v>05</v>
          </cell>
          <cell r="J86" t="str">
            <v>Munjuluru</v>
          </cell>
          <cell r="K86" t="str">
            <v>010</v>
          </cell>
          <cell r="L86" t="str">
            <v>Gummuluru</v>
          </cell>
          <cell r="M86" t="str">
            <v>0502010</v>
          </cell>
          <cell r="N86" t="str">
            <v>01</v>
          </cell>
          <cell r="O86" t="str">
            <v>Gummuluru</v>
          </cell>
          <cell r="Q86" t="str">
            <v>050201001</v>
          </cell>
          <cell r="S86" t="str">
            <v>05050730201001</v>
          </cell>
          <cell r="T86">
            <v>14</v>
          </cell>
          <cell r="U86">
            <v>0</v>
          </cell>
          <cell r="V86">
            <v>14</v>
          </cell>
          <cell r="W86" t="str">
            <v>FC</v>
          </cell>
          <cell r="X86" t="str">
            <v>FC</v>
          </cell>
          <cell r="AF86">
            <v>0</v>
          </cell>
          <cell r="AG86">
            <v>1</v>
          </cell>
          <cell r="AH86">
            <v>0</v>
          </cell>
          <cell r="AI86">
            <v>0</v>
          </cell>
          <cell r="AJ86">
            <v>0</v>
          </cell>
          <cell r="AK86">
            <v>0</v>
          </cell>
          <cell r="AL86">
            <v>0</v>
          </cell>
        </row>
        <row r="87">
          <cell r="A87" t="str">
            <v>05</v>
          </cell>
          <cell r="B87" t="str">
            <v>Westgodavari</v>
          </cell>
          <cell r="C87" t="str">
            <v>05</v>
          </cell>
          <cell r="D87" t="str">
            <v>Bhadrachalam</v>
          </cell>
          <cell r="E87" t="str">
            <v>073</v>
          </cell>
          <cell r="F87" t="str">
            <v>Polavaram</v>
          </cell>
          <cell r="G87" t="str">
            <v>02</v>
          </cell>
          <cell r="H87" t="str">
            <v>Buttayagudem</v>
          </cell>
          <cell r="I87" t="str">
            <v>06</v>
          </cell>
          <cell r="J87" t="str">
            <v>Puli Ramannagudem</v>
          </cell>
          <cell r="K87" t="str">
            <v>011</v>
          </cell>
          <cell r="L87" t="str">
            <v>Veerampalem</v>
          </cell>
          <cell r="M87" t="str">
            <v>0502011</v>
          </cell>
          <cell r="N87" t="str">
            <v>01</v>
          </cell>
          <cell r="O87" t="str">
            <v>Veerampalem</v>
          </cell>
          <cell r="Q87" t="str">
            <v>050201101</v>
          </cell>
          <cell r="S87" t="str">
            <v>05050730201101</v>
          </cell>
          <cell r="T87">
            <v>52</v>
          </cell>
          <cell r="U87">
            <v>0</v>
          </cell>
          <cell r="V87">
            <v>52</v>
          </cell>
          <cell r="W87" t="str">
            <v>PC</v>
          </cell>
          <cell r="X87" t="str">
            <v>PC1</v>
          </cell>
          <cell r="AF87">
            <v>0</v>
          </cell>
          <cell r="AG87">
            <v>0</v>
          </cell>
          <cell r="AH87">
            <v>1</v>
          </cell>
          <cell r="AI87">
            <v>0</v>
          </cell>
          <cell r="AJ87">
            <v>0</v>
          </cell>
          <cell r="AK87">
            <v>0</v>
          </cell>
          <cell r="AL87">
            <v>0</v>
          </cell>
        </row>
        <row r="88">
          <cell r="A88" t="str">
            <v>05</v>
          </cell>
          <cell r="B88" t="str">
            <v>Westgodavari</v>
          </cell>
          <cell r="C88" t="str">
            <v>05</v>
          </cell>
          <cell r="D88" t="str">
            <v>Bhadrachalam</v>
          </cell>
          <cell r="E88" t="str">
            <v>073</v>
          </cell>
          <cell r="F88" t="str">
            <v>Polavaram</v>
          </cell>
          <cell r="G88" t="str">
            <v>02</v>
          </cell>
          <cell r="H88" t="str">
            <v>Buttayagudem</v>
          </cell>
          <cell r="I88" t="str">
            <v>05</v>
          </cell>
          <cell r="J88" t="str">
            <v>Munjuluru</v>
          </cell>
          <cell r="K88" t="str">
            <v>012</v>
          </cell>
          <cell r="L88" t="str">
            <v>Upparelli</v>
          </cell>
          <cell r="M88" t="str">
            <v>0502012</v>
          </cell>
          <cell r="N88" t="str">
            <v>01</v>
          </cell>
          <cell r="O88" t="str">
            <v>Upparelli</v>
          </cell>
          <cell r="Q88" t="str">
            <v>050201201</v>
          </cell>
          <cell r="S88" t="str">
            <v>05050730201201</v>
          </cell>
          <cell r="T88">
            <v>223</v>
          </cell>
          <cell r="U88">
            <v>0</v>
          </cell>
          <cell r="V88">
            <v>223</v>
          </cell>
          <cell r="W88" t="str">
            <v>PC</v>
          </cell>
          <cell r="X88" t="str">
            <v>PC2</v>
          </cell>
          <cell r="AF88">
            <v>3</v>
          </cell>
          <cell r="AG88">
            <v>0</v>
          </cell>
          <cell r="AH88">
            <v>0</v>
          </cell>
          <cell r="AI88">
            <v>0</v>
          </cell>
          <cell r="AJ88">
            <v>0</v>
          </cell>
          <cell r="AK88">
            <v>0</v>
          </cell>
          <cell r="AL88">
            <v>0</v>
          </cell>
        </row>
        <row r="89">
          <cell r="A89" t="str">
            <v>05</v>
          </cell>
          <cell r="B89" t="str">
            <v>Westgodavari</v>
          </cell>
          <cell r="C89" t="str">
            <v>05</v>
          </cell>
          <cell r="D89" t="str">
            <v>Bhadrachalam</v>
          </cell>
          <cell r="E89" t="str">
            <v>073</v>
          </cell>
          <cell r="F89" t="str">
            <v>Polavaram</v>
          </cell>
          <cell r="G89" t="str">
            <v>02</v>
          </cell>
          <cell r="H89" t="str">
            <v>Buttayagudem</v>
          </cell>
          <cell r="I89" t="str">
            <v>07</v>
          </cell>
          <cell r="J89" t="str">
            <v>Mangaipalem</v>
          </cell>
          <cell r="K89" t="str">
            <v>013</v>
          </cell>
          <cell r="L89" t="str">
            <v>Dandipudi</v>
          </cell>
          <cell r="M89" t="str">
            <v>0502013</v>
          </cell>
          <cell r="N89" t="str">
            <v>01</v>
          </cell>
          <cell r="O89" t="str">
            <v>Dandipudi</v>
          </cell>
          <cell r="Q89" t="str">
            <v>050201301</v>
          </cell>
          <cell r="S89" t="str">
            <v>05050730201301</v>
          </cell>
          <cell r="T89">
            <v>96</v>
          </cell>
          <cell r="U89">
            <v>0</v>
          </cell>
          <cell r="V89">
            <v>96</v>
          </cell>
          <cell r="W89" t="str">
            <v>FC</v>
          </cell>
          <cell r="X89" t="str">
            <v>FC</v>
          </cell>
          <cell r="AF89">
            <v>2</v>
          </cell>
          <cell r="AG89">
            <v>0</v>
          </cell>
          <cell r="AH89">
            <v>0</v>
          </cell>
          <cell r="AI89">
            <v>0</v>
          </cell>
          <cell r="AJ89">
            <v>0</v>
          </cell>
          <cell r="AK89">
            <v>0</v>
          </cell>
          <cell r="AL89">
            <v>0</v>
          </cell>
        </row>
        <row r="90">
          <cell r="A90" t="str">
            <v>05</v>
          </cell>
          <cell r="B90" t="str">
            <v>Westgodavari</v>
          </cell>
          <cell r="C90" t="str">
            <v>05</v>
          </cell>
          <cell r="D90" t="str">
            <v>Bhadrachalam</v>
          </cell>
          <cell r="E90" t="str">
            <v>073</v>
          </cell>
          <cell r="F90" t="str">
            <v>Polavaram</v>
          </cell>
          <cell r="G90" t="str">
            <v>02</v>
          </cell>
          <cell r="H90" t="str">
            <v>Buttayagudem</v>
          </cell>
          <cell r="I90" t="str">
            <v>07</v>
          </cell>
          <cell r="J90" t="str">
            <v>Mangaiahpalem</v>
          </cell>
          <cell r="K90" t="str">
            <v>014</v>
          </cell>
          <cell r="L90" t="str">
            <v>Mangaiahpalem</v>
          </cell>
          <cell r="M90" t="str">
            <v>0502014</v>
          </cell>
          <cell r="N90" t="str">
            <v>01</v>
          </cell>
          <cell r="O90" t="str">
            <v>Mangaiahpalem</v>
          </cell>
          <cell r="Q90" t="str">
            <v>050201401</v>
          </cell>
          <cell r="S90" t="str">
            <v>05050730201401</v>
          </cell>
          <cell r="T90">
            <v>175</v>
          </cell>
          <cell r="U90">
            <v>0</v>
          </cell>
          <cell r="V90">
            <v>144</v>
          </cell>
          <cell r="W90" t="str">
            <v>FC</v>
          </cell>
          <cell r="X90" t="str">
            <v>FC</v>
          </cell>
          <cell r="AF90">
            <v>1</v>
          </cell>
          <cell r="AG90">
            <v>0</v>
          </cell>
          <cell r="AH90">
            <v>1</v>
          </cell>
          <cell r="AI90">
            <v>0</v>
          </cell>
          <cell r="AJ90">
            <v>0</v>
          </cell>
          <cell r="AK90">
            <v>0</v>
          </cell>
          <cell r="AL90">
            <v>0</v>
          </cell>
        </row>
        <row r="91">
          <cell r="A91" t="str">
            <v>05</v>
          </cell>
          <cell r="B91" t="str">
            <v>Westgodavari</v>
          </cell>
          <cell r="C91" t="str">
            <v>05</v>
          </cell>
          <cell r="D91" t="str">
            <v>Bhadrachalam</v>
          </cell>
          <cell r="E91" t="str">
            <v>073</v>
          </cell>
          <cell r="F91" t="str">
            <v>Polavaram</v>
          </cell>
          <cell r="G91" t="str">
            <v>02</v>
          </cell>
          <cell r="H91" t="str">
            <v>Buttayagudem</v>
          </cell>
          <cell r="I91" t="str">
            <v>07</v>
          </cell>
          <cell r="J91" t="str">
            <v>Mangaiahpalem</v>
          </cell>
          <cell r="K91" t="str">
            <v>015</v>
          </cell>
          <cell r="L91" t="str">
            <v>Nagampalem</v>
          </cell>
          <cell r="M91" t="str">
            <v>0502015</v>
          </cell>
          <cell r="N91" t="str">
            <v>01</v>
          </cell>
          <cell r="O91" t="str">
            <v>Nagampalem</v>
          </cell>
          <cell r="P91" t="str">
            <v>Nagampalem</v>
          </cell>
          <cell r="Q91" t="str">
            <v>050201501</v>
          </cell>
          <cell r="R91" t="str">
            <v>050201501</v>
          </cell>
          <cell r="S91" t="str">
            <v>05050730201501</v>
          </cell>
          <cell r="T91">
            <v>97</v>
          </cell>
          <cell r="U91">
            <v>0</v>
          </cell>
          <cell r="V91">
            <v>97</v>
          </cell>
          <cell r="W91" t="str">
            <v>FC</v>
          </cell>
          <cell r="X91" t="str">
            <v>FC</v>
          </cell>
          <cell r="AA91" t="str">
            <v>050201501600</v>
          </cell>
          <cell r="AB91" t="str">
            <v>050201501600</v>
          </cell>
          <cell r="AC91" t="str">
            <v>Nagampalem</v>
          </cell>
          <cell r="AD91" t="str">
            <v>Nagampalem</v>
          </cell>
          <cell r="AE91" t="str">
            <v>PWS</v>
          </cell>
          <cell r="AF91">
            <v>2</v>
          </cell>
          <cell r="AG91">
            <v>0</v>
          </cell>
          <cell r="AH91">
            <v>0</v>
          </cell>
          <cell r="AI91">
            <v>0</v>
          </cell>
          <cell r="AJ91">
            <v>0</v>
          </cell>
          <cell r="AK91">
            <v>0</v>
          </cell>
          <cell r="AL91">
            <v>0</v>
          </cell>
        </row>
        <row r="92">
          <cell r="A92" t="str">
            <v>05</v>
          </cell>
          <cell r="B92" t="str">
            <v>Westgodavari</v>
          </cell>
          <cell r="C92" t="str">
            <v>05</v>
          </cell>
          <cell r="D92" t="str">
            <v>Bhadrachalam</v>
          </cell>
          <cell r="E92" t="str">
            <v>073</v>
          </cell>
          <cell r="F92" t="str">
            <v>Polavaram</v>
          </cell>
          <cell r="G92" t="str">
            <v>02</v>
          </cell>
          <cell r="H92" t="str">
            <v>Buttayagudem</v>
          </cell>
          <cell r="I92" t="str">
            <v>07</v>
          </cell>
          <cell r="J92" t="str">
            <v>Mangaipalem</v>
          </cell>
          <cell r="K92" t="str">
            <v>016</v>
          </cell>
          <cell r="L92" t="str">
            <v>Chintalagudem</v>
          </cell>
          <cell r="M92" t="str">
            <v>0502016</v>
          </cell>
          <cell r="N92" t="str">
            <v>01</v>
          </cell>
          <cell r="O92" t="str">
            <v>Chintalagudem</v>
          </cell>
          <cell r="P92" t="str">
            <v>Chintalagudem</v>
          </cell>
          <cell r="Q92" t="str">
            <v>050201601</v>
          </cell>
          <cell r="R92" t="str">
            <v>050201601</v>
          </cell>
          <cell r="S92" t="str">
            <v>05050730201601</v>
          </cell>
          <cell r="T92">
            <v>297</v>
          </cell>
          <cell r="U92">
            <v>0</v>
          </cell>
          <cell r="V92">
            <v>267</v>
          </cell>
          <cell r="W92" t="str">
            <v>FC</v>
          </cell>
          <cell r="X92" t="str">
            <v>FC</v>
          </cell>
          <cell r="Z92">
            <v>36853</v>
          </cell>
          <cell r="AA92" t="str">
            <v>050201601600</v>
          </cell>
          <cell r="AB92" t="str">
            <v>050201601600</v>
          </cell>
          <cell r="AC92" t="str">
            <v>Chintalagudem</v>
          </cell>
          <cell r="AD92" t="str">
            <v>Chintalagudem</v>
          </cell>
          <cell r="AE92" t="str">
            <v>MPWS</v>
          </cell>
          <cell r="AF92">
            <v>4</v>
          </cell>
          <cell r="AG92">
            <v>0</v>
          </cell>
          <cell r="AH92">
            <v>0</v>
          </cell>
          <cell r="AI92">
            <v>0</v>
          </cell>
          <cell r="AJ92">
            <v>0</v>
          </cell>
          <cell r="AK92">
            <v>0</v>
          </cell>
          <cell r="AL92">
            <v>0</v>
          </cell>
        </row>
        <row r="93">
          <cell r="A93" t="str">
            <v>05</v>
          </cell>
          <cell r="B93" t="str">
            <v>Westgodavari</v>
          </cell>
          <cell r="C93" t="str">
            <v>05</v>
          </cell>
          <cell r="D93" t="str">
            <v>Bhadrachalam</v>
          </cell>
          <cell r="E93" t="str">
            <v>073</v>
          </cell>
          <cell r="F93" t="str">
            <v>Polavaram</v>
          </cell>
          <cell r="G93" t="str">
            <v>02</v>
          </cell>
          <cell r="H93" t="str">
            <v>Buttayagudem</v>
          </cell>
          <cell r="I93" t="str">
            <v>06</v>
          </cell>
          <cell r="J93" t="str">
            <v>Puliramannagudem</v>
          </cell>
          <cell r="K93" t="str">
            <v>017</v>
          </cell>
          <cell r="L93" t="str">
            <v>Puliramannagudem</v>
          </cell>
          <cell r="M93" t="str">
            <v>0502017</v>
          </cell>
          <cell r="N93" t="str">
            <v>01</v>
          </cell>
          <cell r="O93" t="str">
            <v>Puliramannagudem</v>
          </cell>
          <cell r="P93" t="str">
            <v>Puliramannagudem</v>
          </cell>
          <cell r="Q93" t="str">
            <v>050201701</v>
          </cell>
          <cell r="R93" t="str">
            <v>050201701</v>
          </cell>
          <cell r="S93" t="str">
            <v>05050730201701</v>
          </cell>
          <cell r="T93">
            <v>883</v>
          </cell>
          <cell r="U93">
            <v>25</v>
          </cell>
          <cell r="V93">
            <v>732</v>
          </cell>
          <cell r="W93" t="str">
            <v>FC</v>
          </cell>
          <cell r="X93" t="str">
            <v>FC</v>
          </cell>
          <cell r="AA93" t="str">
            <v>050201701600</v>
          </cell>
          <cell r="AB93" t="str">
            <v>050201701600</v>
          </cell>
          <cell r="AC93" t="str">
            <v>Puliramannagudem</v>
          </cell>
          <cell r="AD93" t="str">
            <v>Puliramannagudem</v>
          </cell>
          <cell r="AE93" t="str">
            <v>PWS</v>
          </cell>
          <cell r="AF93">
            <v>9</v>
          </cell>
          <cell r="AG93">
            <v>0</v>
          </cell>
          <cell r="AH93">
            <v>2</v>
          </cell>
          <cell r="AI93">
            <v>0</v>
          </cell>
          <cell r="AJ93">
            <v>0</v>
          </cell>
          <cell r="AK93">
            <v>0</v>
          </cell>
          <cell r="AL93">
            <v>0</v>
          </cell>
        </row>
        <row r="94">
          <cell r="A94" t="str">
            <v>05</v>
          </cell>
          <cell r="B94" t="str">
            <v>Westgodavari</v>
          </cell>
          <cell r="C94" t="str">
            <v>05</v>
          </cell>
          <cell r="D94" t="str">
            <v>Bhadrachalam</v>
          </cell>
          <cell r="E94" t="str">
            <v>073</v>
          </cell>
          <cell r="F94" t="str">
            <v>Polavaram</v>
          </cell>
          <cell r="G94" t="str">
            <v>02</v>
          </cell>
          <cell r="H94" t="str">
            <v>Buttayagudem</v>
          </cell>
          <cell r="I94" t="str">
            <v>05</v>
          </cell>
          <cell r="J94" t="str">
            <v>Munjuluru</v>
          </cell>
          <cell r="K94" t="str">
            <v>018</v>
          </cell>
          <cell r="L94" t="str">
            <v>Kamavarappadu</v>
          </cell>
          <cell r="M94" t="str">
            <v>0502018</v>
          </cell>
          <cell r="N94" t="str">
            <v>01</v>
          </cell>
          <cell r="O94" t="str">
            <v>Kamavarappadu</v>
          </cell>
          <cell r="Q94" t="str">
            <v>050201801</v>
          </cell>
          <cell r="S94" t="str">
            <v>05050730201801</v>
          </cell>
          <cell r="T94">
            <v>116</v>
          </cell>
          <cell r="U94">
            <v>0</v>
          </cell>
          <cell r="V94">
            <v>96</v>
          </cell>
          <cell r="W94" t="str">
            <v>FC</v>
          </cell>
          <cell r="X94" t="str">
            <v>FC</v>
          </cell>
          <cell r="AF94">
            <v>4</v>
          </cell>
          <cell r="AG94">
            <v>0</v>
          </cell>
          <cell r="AH94">
            <v>0</v>
          </cell>
          <cell r="AI94">
            <v>0</v>
          </cell>
          <cell r="AJ94">
            <v>0</v>
          </cell>
          <cell r="AK94">
            <v>0</v>
          </cell>
          <cell r="AL94">
            <v>0</v>
          </cell>
        </row>
        <row r="95">
          <cell r="A95" t="str">
            <v>05</v>
          </cell>
          <cell r="B95" t="str">
            <v>Westgodavari</v>
          </cell>
          <cell r="C95" t="str">
            <v>05</v>
          </cell>
          <cell r="D95" t="str">
            <v>Bhadrachalam</v>
          </cell>
          <cell r="E95" t="str">
            <v>073</v>
          </cell>
          <cell r="F95" t="str">
            <v>Polavaram</v>
          </cell>
          <cell r="G95" t="str">
            <v>02</v>
          </cell>
          <cell r="H95" t="str">
            <v>Buttayagudem</v>
          </cell>
          <cell r="I95" t="str">
            <v>06</v>
          </cell>
          <cell r="J95" t="str">
            <v>Puliramannagudem</v>
          </cell>
          <cell r="K95" t="str">
            <v>019</v>
          </cell>
          <cell r="L95" t="str">
            <v>Kopalli</v>
          </cell>
          <cell r="M95" t="str">
            <v>0502019</v>
          </cell>
          <cell r="N95" t="str">
            <v>01</v>
          </cell>
          <cell r="O95" t="str">
            <v>Kopalli</v>
          </cell>
          <cell r="P95" t="str">
            <v>Kopalli</v>
          </cell>
          <cell r="Q95" t="str">
            <v>050201901</v>
          </cell>
          <cell r="R95" t="str">
            <v>050201901</v>
          </cell>
          <cell r="S95" t="str">
            <v>05050730201901</v>
          </cell>
          <cell r="T95">
            <v>375</v>
          </cell>
          <cell r="U95">
            <v>0</v>
          </cell>
          <cell r="V95">
            <v>375</v>
          </cell>
          <cell r="W95" t="str">
            <v>FC</v>
          </cell>
          <cell r="X95" t="str">
            <v>FC</v>
          </cell>
          <cell r="AA95" t="str">
            <v>050201901600</v>
          </cell>
          <cell r="AB95" t="str">
            <v>050201901600</v>
          </cell>
          <cell r="AC95" t="str">
            <v>Kopalli</v>
          </cell>
          <cell r="AD95" t="str">
            <v>Kopalli</v>
          </cell>
          <cell r="AE95" t="str">
            <v>MPWS</v>
          </cell>
          <cell r="AF95">
            <v>5</v>
          </cell>
          <cell r="AG95">
            <v>0</v>
          </cell>
          <cell r="AH95">
            <v>0</v>
          </cell>
          <cell r="AI95">
            <v>0</v>
          </cell>
          <cell r="AJ95">
            <v>0</v>
          </cell>
          <cell r="AK95">
            <v>0</v>
          </cell>
          <cell r="AL95">
            <v>0</v>
          </cell>
        </row>
        <row r="96">
          <cell r="A96" t="str">
            <v>05</v>
          </cell>
          <cell r="B96" t="str">
            <v>Westgodavari</v>
          </cell>
          <cell r="C96" t="str">
            <v>05</v>
          </cell>
          <cell r="D96" t="str">
            <v>Bhadrachalam</v>
          </cell>
          <cell r="E96" t="str">
            <v>073</v>
          </cell>
          <cell r="F96" t="str">
            <v>Polavaram</v>
          </cell>
          <cell r="G96" t="str">
            <v>02</v>
          </cell>
          <cell r="H96" t="str">
            <v>Buttayagudem</v>
          </cell>
          <cell r="I96" t="str">
            <v>08</v>
          </cell>
          <cell r="J96" t="str">
            <v>Ravvarigudem</v>
          </cell>
          <cell r="K96" t="str">
            <v>020</v>
          </cell>
          <cell r="L96" t="str">
            <v>Ravvarigudem</v>
          </cell>
          <cell r="M96" t="str">
            <v>0502020</v>
          </cell>
          <cell r="N96" t="str">
            <v>01</v>
          </cell>
          <cell r="O96" t="str">
            <v>Ravvarigudem</v>
          </cell>
          <cell r="P96" t="str">
            <v>Ravivarigudem</v>
          </cell>
          <cell r="Q96" t="str">
            <v>050202001</v>
          </cell>
          <cell r="R96" t="str">
            <v>050202001</v>
          </cell>
          <cell r="S96" t="str">
            <v>05050730202001</v>
          </cell>
          <cell r="T96">
            <v>326</v>
          </cell>
          <cell r="U96">
            <v>2</v>
          </cell>
          <cell r="V96">
            <v>321</v>
          </cell>
          <cell r="W96" t="str">
            <v>PC</v>
          </cell>
          <cell r="X96" t="str">
            <v>PC4</v>
          </cell>
          <cell r="Z96">
            <v>36885</v>
          </cell>
          <cell r="AA96" t="str">
            <v>050202001600</v>
          </cell>
          <cell r="AB96" t="str">
            <v>050202001600</v>
          </cell>
          <cell r="AC96" t="str">
            <v>Ravvarigudem</v>
          </cell>
          <cell r="AD96" t="str">
            <v>Ravivarigudem</v>
          </cell>
          <cell r="AE96" t="str">
            <v>MPWS</v>
          </cell>
          <cell r="AF96">
            <v>4</v>
          </cell>
          <cell r="AG96">
            <v>0</v>
          </cell>
          <cell r="AH96">
            <v>0</v>
          </cell>
          <cell r="AI96">
            <v>0</v>
          </cell>
          <cell r="AJ96">
            <v>0</v>
          </cell>
          <cell r="AK96">
            <v>0</v>
          </cell>
          <cell r="AL96">
            <v>0</v>
          </cell>
        </row>
        <row r="97">
          <cell r="A97" t="str">
            <v>05</v>
          </cell>
          <cell r="B97" t="str">
            <v>Westgodavari</v>
          </cell>
          <cell r="C97" t="str">
            <v>05</v>
          </cell>
          <cell r="D97" t="str">
            <v>Bhadrachalam</v>
          </cell>
          <cell r="E97" t="str">
            <v>073</v>
          </cell>
          <cell r="F97" t="str">
            <v>Polavaram</v>
          </cell>
          <cell r="G97" t="str">
            <v>02</v>
          </cell>
          <cell r="H97" t="str">
            <v>Buttayagudem</v>
          </cell>
          <cell r="I97" t="str">
            <v>08</v>
          </cell>
          <cell r="J97" t="str">
            <v>Ravvarigudem</v>
          </cell>
          <cell r="K97" t="str">
            <v>021</v>
          </cell>
          <cell r="L97" t="str">
            <v>Itikalakunta</v>
          </cell>
          <cell r="M97" t="str">
            <v>0502021</v>
          </cell>
          <cell r="N97" t="str">
            <v>01</v>
          </cell>
          <cell r="O97" t="str">
            <v>Itikalakunta</v>
          </cell>
          <cell r="P97" t="str">
            <v>Itikalakunta</v>
          </cell>
          <cell r="Q97" t="str">
            <v>050202101</v>
          </cell>
          <cell r="R97" t="str">
            <v>050202101</v>
          </cell>
          <cell r="S97" t="str">
            <v>05050730202101</v>
          </cell>
          <cell r="T97">
            <v>248</v>
          </cell>
          <cell r="U97">
            <v>8</v>
          </cell>
          <cell r="V97">
            <v>214</v>
          </cell>
          <cell r="W97" t="str">
            <v>FC</v>
          </cell>
          <cell r="X97" t="str">
            <v>FC</v>
          </cell>
          <cell r="AA97" t="str">
            <v>050202101600</v>
          </cell>
          <cell r="AB97" t="str">
            <v>050202101600</v>
          </cell>
          <cell r="AC97" t="str">
            <v>Itikalakunta</v>
          </cell>
          <cell r="AD97" t="str">
            <v>Itikalakunta</v>
          </cell>
          <cell r="AE97" t="str">
            <v>MPWS</v>
          </cell>
          <cell r="AF97">
            <v>4</v>
          </cell>
          <cell r="AG97">
            <v>0</v>
          </cell>
          <cell r="AH97">
            <v>0</v>
          </cell>
          <cell r="AI97">
            <v>0</v>
          </cell>
          <cell r="AJ97">
            <v>0</v>
          </cell>
          <cell r="AK97">
            <v>0</v>
          </cell>
          <cell r="AL97">
            <v>0</v>
          </cell>
        </row>
        <row r="98">
          <cell r="A98" t="str">
            <v>05</v>
          </cell>
          <cell r="B98" t="str">
            <v>Westgodavari</v>
          </cell>
          <cell r="C98" t="str">
            <v>05</v>
          </cell>
          <cell r="D98" t="str">
            <v>Bhadrachalam</v>
          </cell>
          <cell r="E98" t="str">
            <v>073</v>
          </cell>
          <cell r="F98" t="str">
            <v>Polavaram</v>
          </cell>
          <cell r="G98" t="str">
            <v>02</v>
          </cell>
          <cell r="H98" t="str">
            <v>Buttayagudem</v>
          </cell>
          <cell r="I98" t="str">
            <v>09</v>
          </cell>
          <cell r="J98" t="str">
            <v>Nimmalagudem</v>
          </cell>
          <cell r="K98" t="str">
            <v>022</v>
          </cell>
          <cell r="L98" t="str">
            <v>Palakunta</v>
          </cell>
          <cell r="M98" t="str">
            <v>0502022</v>
          </cell>
          <cell r="N98" t="str">
            <v>01</v>
          </cell>
          <cell r="O98" t="str">
            <v>Palakunta</v>
          </cell>
          <cell r="P98" t="str">
            <v>Palakunta</v>
          </cell>
          <cell r="Q98" t="str">
            <v>050202201</v>
          </cell>
          <cell r="R98" t="str">
            <v>050202201</v>
          </cell>
          <cell r="S98" t="str">
            <v>05050730202201</v>
          </cell>
          <cell r="T98">
            <v>307</v>
          </cell>
          <cell r="U98">
            <v>3</v>
          </cell>
          <cell r="V98">
            <v>304</v>
          </cell>
          <cell r="W98" t="str">
            <v>FC</v>
          </cell>
          <cell r="X98" t="str">
            <v>FC</v>
          </cell>
          <cell r="AA98" t="str">
            <v>050202201600</v>
          </cell>
          <cell r="AB98" t="str">
            <v>050202201600</v>
          </cell>
          <cell r="AC98" t="str">
            <v>Palakunta</v>
          </cell>
          <cell r="AD98" t="str">
            <v>Palakunta</v>
          </cell>
          <cell r="AE98" t="str">
            <v>MPWS</v>
          </cell>
          <cell r="AF98">
            <v>5</v>
          </cell>
          <cell r="AG98">
            <v>0</v>
          </cell>
          <cell r="AH98">
            <v>1</v>
          </cell>
          <cell r="AI98">
            <v>0</v>
          </cell>
          <cell r="AJ98">
            <v>0</v>
          </cell>
          <cell r="AK98">
            <v>0</v>
          </cell>
          <cell r="AL98">
            <v>0</v>
          </cell>
        </row>
        <row r="99">
          <cell r="A99" t="str">
            <v>05</v>
          </cell>
          <cell r="B99" t="str">
            <v>Westgodavari</v>
          </cell>
          <cell r="C99" t="str">
            <v>05</v>
          </cell>
          <cell r="D99" t="str">
            <v>Bhadrachalam</v>
          </cell>
          <cell r="E99" t="str">
            <v>073</v>
          </cell>
          <cell r="F99" t="str">
            <v>Polavaram</v>
          </cell>
          <cell r="G99" t="str">
            <v>02</v>
          </cell>
          <cell r="H99" t="str">
            <v>Buttayagudem</v>
          </cell>
          <cell r="I99" t="str">
            <v>09</v>
          </cell>
          <cell r="J99" t="str">
            <v>Nimmalagudem</v>
          </cell>
          <cell r="K99" t="str">
            <v>023</v>
          </cell>
          <cell r="L99" t="str">
            <v>Nemmalagudem</v>
          </cell>
          <cell r="M99" t="str">
            <v>0502023</v>
          </cell>
          <cell r="N99" t="str">
            <v>01</v>
          </cell>
          <cell r="O99" t="str">
            <v>Nemmalagudem</v>
          </cell>
          <cell r="P99" t="str">
            <v>Nimmalagudem</v>
          </cell>
          <cell r="Q99" t="str">
            <v>050202301</v>
          </cell>
          <cell r="R99" t="str">
            <v>050202301</v>
          </cell>
          <cell r="S99" t="str">
            <v>05050730202301</v>
          </cell>
          <cell r="T99">
            <v>845</v>
          </cell>
          <cell r="U99">
            <v>106</v>
          </cell>
          <cell r="V99">
            <v>65</v>
          </cell>
          <cell r="W99" t="str">
            <v>FC</v>
          </cell>
          <cell r="X99" t="str">
            <v>FC</v>
          </cell>
          <cell r="AA99" t="str">
            <v>050202301600</v>
          </cell>
          <cell r="AB99" t="str">
            <v>050202301600</v>
          </cell>
          <cell r="AC99" t="str">
            <v>Nimmalagudem-02</v>
          </cell>
          <cell r="AD99" t="str">
            <v>Nimmalagudem-02</v>
          </cell>
          <cell r="AE99" t="str">
            <v>PWS</v>
          </cell>
          <cell r="AF99">
            <v>2</v>
          </cell>
          <cell r="AG99">
            <v>0</v>
          </cell>
          <cell r="AH99">
            <v>2</v>
          </cell>
          <cell r="AI99">
            <v>0</v>
          </cell>
          <cell r="AJ99">
            <v>0</v>
          </cell>
          <cell r="AK99">
            <v>0</v>
          </cell>
          <cell r="AL99">
            <v>0</v>
          </cell>
        </row>
        <row r="100">
          <cell r="A100" t="str">
            <v>05</v>
          </cell>
          <cell r="B100" t="str">
            <v>Westgodavari</v>
          </cell>
          <cell r="C100" t="str">
            <v>05</v>
          </cell>
          <cell r="D100" t="str">
            <v>Bhadrachalam</v>
          </cell>
          <cell r="E100" t="str">
            <v>073</v>
          </cell>
          <cell r="F100" t="str">
            <v>Polavaram</v>
          </cell>
          <cell r="G100" t="str">
            <v>02</v>
          </cell>
          <cell r="H100" t="str">
            <v>Buttayagudem</v>
          </cell>
          <cell r="I100" t="str">
            <v>09</v>
          </cell>
          <cell r="J100" t="str">
            <v>Nimmalagudem</v>
          </cell>
          <cell r="K100" t="str">
            <v>024</v>
          </cell>
          <cell r="L100" t="str">
            <v>Ramannagudem</v>
          </cell>
          <cell r="M100" t="str">
            <v>0502024</v>
          </cell>
          <cell r="N100" t="str">
            <v>01</v>
          </cell>
          <cell r="O100" t="str">
            <v>Ramannagudem</v>
          </cell>
          <cell r="P100" t="str">
            <v>Ramannagudem</v>
          </cell>
          <cell r="Q100" t="str">
            <v>050202401</v>
          </cell>
          <cell r="R100" t="str">
            <v>050202401</v>
          </cell>
          <cell r="S100" t="str">
            <v>05050730202401</v>
          </cell>
          <cell r="T100">
            <v>944</v>
          </cell>
          <cell r="U100">
            <v>201</v>
          </cell>
          <cell r="V100">
            <v>638</v>
          </cell>
          <cell r="W100" t="str">
            <v>PC</v>
          </cell>
          <cell r="X100" t="str">
            <v>PC2</v>
          </cell>
          <cell r="AA100" t="str">
            <v>050202401600</v>
          </cell>
          <cell r="AB100" t="str">
            <v>050202401600</v>
          </cell>
          <cell r="AC100" t="str">
            <v>Ramannagudem-02</v>
          </cell>
          <cell r="AD100" t="str">
            <v>Ramannagudem-02</v>
          </cell>
          <cell r="AE100" t="str">
            <v>MPWS</v>
          </cell>
          <cell r="AF100">
            <v>8</v>
          </cell>
          <cell r="AG100">
            <v>0</v>
          </cell>
          <cell r="AH100">
            <v>1</v>
          </cell>
          <cell r="AI100">
            <v>0</v>
          </cell>
          <cell r="AJ100">
            <v>0</v>
          </cell>
          <cell r="AK100">
            <v>0</v>
          </cell>
          <cell r="AL100">
            <v>0</v>
          </cell>
        </row>
        <row r="101">
          <cell r="A101" t="str">
            <v>05</v>
          </cell>
          <cell r="B101" t="str">
            <v>Westgodavari</v>
          </cell>
          <cell r="C101" t="str">
            <v>05</v>
          </cell>
          <cell r="D101" t="str">
            <v>Bhadrachalam</v>
          </cell>
          <cell r="E101" t="str">
            <v>073</v>
          </cell>
          <cell r="F101" t="str">
            <v>Polavaram</v>
          </cell>
          <cell r="G101" t="str">
            <v>02</v>
          </cell>
          <cell r="H101" t="str">
            <v>Buttayagudem</v>
          </cell>
          <cell r="I101" t="str">
            <v>10</v>
          </cell>
          <cell r="J101" t="str">
            <v>Buttayagudem</v>
          </cell>
          <cell r="K101" t="str">
            <v>025</v>
          </cell>
          <cell r="L101" t="str">
            <v>Buttayagudem</v>
          </cell>
          <cell r="M101" t="str">
            <v>0502025</v>
          </cell>
          <cell r="N101" t="str">
            <v>01</v>
          </cell>
          <cell r="O101" t="str">
            <v>Buttayagudem</v>
          </cell>
          <cell r="P101" t="str">
            <v>Buttayagudem</v>
          </cell>
          <cell r="Q101" t="str">
            <v>050202501</v>
          </cell>
          <cell r="R101" t="str">
            <v>050202501</v>
          </cell>
          <cell r="S101" t="str">
            <v>05050730202501</v>
          </cell>
          <cell r="T101">
            <v>4018</v>
          </cell>
          <cell r="U101">
            <v>1280</v>
          </cell>
          <cell r="V101">
            <v>475</v>
          </cell>
          <cell r="W101" t="str">
            <v>PC</v>
          </cell>
          <cell r="X101" t="str">
            <v>PC2</v>
          </cell>
          <cell r="Z101">
            <v>37013</v>
          </cell>
          <cell r="AA101" t="str">
            <v>050202501600</v>
          </cell>
          <cell r="AB101" t="str">
            <v>050202501600</v>
          </cell>
          <cell r="AC101" t="str">
            <v>Buttayagudem</v>
          </cell>
          <cell r="AD101" t="str">
            <v>Buttayagudem</v>
          </cell>
          <cell r="AE101" t="str">
            <v>PWS</v>
          </cell>
          <cell r="AF101">
            <v>24</v>
          </cell>
          <cell r="AG101">
            <v>31</v>
          </cell>
          <cell r="AH101">
            <v>4</v>
          </cell>
          <cell r="AI101">
            <v>0</v>
          </cell>
          <cell r="AJ101">
            <v>0</v>
          </cell>
          <cell r="AK101">
            <v>0</v>
          </cell>
          <cell r="AL101">
            <v>0</v>
          </cell>
        </row>
        <row r="102">
          <cell r="A102" t="str">
            <v>05</v>
          </cell>
          <cell r="B102" t="str">
            <v>Westgodavari</v>
          </cell>
          <cell r="C102" t="str">
            <v>05</v>
          </cell>
          <cell r="D102" t="str">
            <v>Bhadrachalam</v>
          </cell>
          <cell r="E102" t="str">
            <v>073</v>
          </cell>
          <cell r="F102" t="str">
            <v>Polavaram</v>
          </cell>
          <cell r="G102" t="str">
            <v>02</v>
          </cell>
          <cell r="H102" t="str">
            <v>Buttayagudem</v>
          </cell>
          <cell r="I102" t="str">
            <v>10</v>
          </cell>
          <cell r="J102" t="str">
            <v>Buttayagudem</v>
          </cell>
          <cell r="K102" t="str">
            <v>025</v>
          </cell>
          <cell r="L102" t="str">
            <v>Buttayagudem</v>
          </cell>
          <cell r="M102" t="str">
            <v>0502025</v>
          </cell>
          <cell r="N102" t="str">
            <v>02</v>
          </cell>
          <cell r="O102" t="str">
            <v>Kamsalikunta</v>
          </cell>
          <cell r="P102" t="str">
            <v>Kamsalikunta</v>
          </cell>
          <cell r="Q102" t="str">
            <v>050202502</v>
          </cell>
          <cell r="R102" t="str">
            <v>050202502</v>
          </cell>
          <cell r="S102" t="str">
            <v>05050730202502</v>
          </cell>
          <cell r="T102">
            <v>248</v>
          </cell>
          <cell r="U102">
            <v>1</v>
          </cell>
          <cell r="V102">
            <v>234</v>
          </cell>
          <cell r="W102" t="str">
            <v>PC</v>
          </cell>
          <cell r="X102" t="str">
            <v>PC3</v>
          </cell>
          <cell r="Z102">
            <v>37013</v>
          </cell>
          <cell r="AA102" t="str">
            <v>050202502600</v>
          </cell>
          <cell r="AB102" t="str">
            <v>050202502600</v>
          </cell>
          <cell r="AC102" t="str">
            <v>Kamsalikunta</v>
          </cell>
          <cell r="AD102" t="str">
            <v>Kamsalikunta</v>
          </cell>
          <cell r="AE102" t="str">
            <v>MPWS</v>
          </cell>
          <cell r="AF102">
            <v>2</v>
          </cell>
          <cell r="AG102">
            <v>0</v>
          </cell>
          <cell r="AH102">
            <v>1</v>
          </cell>
          <cell r="AI102">
            <v>0</v>
          </cell>
          <cell r="AJ102">
            <v>0</v>
          </cell>
          <cell r="AK102">
            <v>0</v>
          </cell>
          <cell r="AL102">
            <v>0</v>
          </cell>
        </row>
        <row r="103">
          <cell r="A103" t="str">
            <v>05</v>
          </cell>
          <cell r="B103" t="str">
            <v>Westgodavari</v>
          </cell>
          <cell r="C103" t="str">
            <v>05</v>
          </cell>
          <cell r="D103" t="str">
            <v>Bhadrachalam</v>
          </cell>
          <cell r="E103" t="str">
            <v>073</v>
          </cell>
          <cell r="F103" t="str">
            <v>Polavaram</v>
          </cell>
          <cell r="G103" t="str">
            <v>02</v>
          </cell>
          <cell r="H103" t="str">
            <v>Buttayagudem</v>
          </cell>
          <cell r="I103" t="str">
            <v>10</v>
          </cell>
          <cell r="J103" t="str">
            <v>Buttayagudem</v>
          </cell>
          <cell r="K103" t="str">
            <v>025</v>
          </cell>
          <cell r="L103" t="str">
            <v>Buttayagudem</v>
          </cell>
          <cell r="M103" t="str">
            <v>0502025</v>
          </cell>
          <cell r="N103" t="str">
            <v>03</v>
          </cell>
          <cell r="O103" t="str">
            <v>Regulakunta</v>
          </cell>
          <cell r="Q103" t="str">
            <v>050202503</v>
          </cell>
          <cell r="S103" t="str">
            <v>05050730202503</v>
          </cell>
          <cell r="T103">
            <v>355</v>
          </cell>
          <cell r="U103">
            <v>3</v>
          </cell>
          <cell r="V103">
            <v>342</v>
          </cell>
          <cell r="W103" t="str">
            <v>PC</v>
          </cell>
          <cell r="X103" t="str">
            <v>PC3</v>
          </cell>
          <cell r="AF103">
            <v>5</v>
          </cell>
          <cell r="AG103">
            <v>0</v>
          </cell>
          <cell r="AH103">
            <v>1</v>
          </cell>
          <cell r="AI103">
            <v>0</v>
          </cell>
          <cell r="AJ103">
            <v>0</v>
          </cell>
          <cell r="AK103">
            <v>0</v>
          </cell>
          <cell r="AL103">
            <v>0</v>
          </cell>
        </row>
        <row r="104">
          <cell r="A104" t="str">
            <v>05</v>
          </cell>
          <cell r="B104" t="str">
            <v>Westgodavari</v>
          </cell>
          <cell r="C104" t="str">
            <v>05</v>
          </cell>
          <cell r="D104" t="str">
            <v>Bhadrachalam</v>
          </cell>
          <cell r="E104" t="str">
            <v>073</v>
          </cell>
          <cell r="F104" t="str">
            <v>Polavaram</v>
          </cell>
          <cell r="G104" t="str">
            <v>02</v>
          </cell>
          <cell r="H104" t="str">
            <v>Buttayagudem</v>
          </cell>
          <cell r="I104" t="str">
            <v>10</v>
          </cell>
          <cell r="J104" t="str">
            <v>Buttayagudem</v>
          </cell>
          <cell r="K104" t="str">
            <v>025</v>
          </cell>
          <cell r="L104" t="str">
            <v>Buttayagudem</v>
          </cell>
          <cell r="M104" t="str">
            <v>0502025</v>
          </cell>
          <cell r="N104" t="str">
            <v>04</v>
          </cell>
          <cell r="O104" t="str">
            <v>Ippalapadu</v>
          </cell>
          <cell r="P104" t="str">
            <v>Vippalapadu</v>
          </cell>
          <cell r="Q104" t="str">
            <v>050202504</v>
          </cell>
          <cell r="R104" t="str">
            <v>050202504</v>
          </cell>
          <cell r="S104" t="str">
            <v>05050730202504</v>
          </cell>
          <cell r="T104">
            <v>515</v>
          </cell>
          <cell r="U104">
            <v>9</v>
          </cell>
          <cell r="V104">
            <v>381</v>
          </cell>
          <cell r="W104" t="str">
            <v>PC</v>
          </cell>
          <cell r="X104" t="str">
            <v>PC3</v>
          </cell>
          <cell r="AA104" t="str">
            <v>050202504600</v>
          </cell>
          <cell r="AB104" t="str">
            <v>050202504600</v>
          </cell>
          <cell r="AC104" t="str">
            <v>Ippalapadu</v>
          </cell>
          <cell r="AD104" t="str">
            <v>Vippalapadu</v>
          </cell>
          <cell r="AE104" t="str">
            <v>MPWS</v>
          </cell>
          <cell r="AF104">
            <v>3</v>
          </cell>
          <cell r="AG104">
            <v>0</v>
          </cell>
          <cell r="AH104">
            <v>1</v>
          </cell>
          <cell r="AI104">
            <v>0</v>
          </cell>
          <cell r="AJ104">
            <v>0</v>
          </cell>
          <cell r="AK104">
            <v>0</v>
          </cell>
          <cell r="AL104">
            <v>0</v>
          </cell>
        </row>
        <row r="105">
          <cell r="A105" t="str">
            <v>05</v>
          </cell>
          <cell r="B105" t="str">
            <v>Westgodavari</v>
          </cell>
          <cell r="C105" t="str">
            <v>05</v>
          </cell>
          <cell r="D105" t="str">
            <v>Bhadrachalam</v>
          </cell>
          <cell r="E105" t="str">
            <v>073</v>
          </cell>
          <cell r="F105" t="str">
            <v>Polavaram</v>
          </cell>
          <cell r="G105" t="str">
            <v>02</v>
          </cell>
          <cell r="H105" t="str">
            <v>Buttayagudem</v>
          </cell>
          <cell r="I105" t="str">
            <v>10</v>
          </cell>
          <cell r="J105" t="str">
            <v>Buttayagudem</v>
          </cell>
          <cell r="K105" t="str">
            <v>025</v>
          </cell>
          <cell r="L105" t="str">
            <v>Buttayagudem</v>
          </cell>
          <cell r="M105" t="str">
            <v>0502025</v>
          </cell>
          <cell r="N105" t="str">
            <v>05</v>
          </cell>
          <cell r="O105" t="str">
            <v>Marrigudem</v>
          </cell>
          <cell r="P105" t="str">
            <v>Marrigudem</v>
          </cell>
          <cell r="Q105" t="str">
            <v>050202505</v>
          </cell>
          <cell r="R105" t="str">
            <v>050202505</v>
          </cell>
          <cell r="S105" t="str">
            <v>05050730202505</v>
          </cell>
          <cell r="T105">
            <v>155</v>
          </cell>
          <cell r="U105">
            <v>0</v>
          </cell>
          <cell r="V105">
            <v>145</v>
          </cell>
          <cell r="W105" t="str">
            <v>FC</v>
          </cell>
          <cell r="X105" t="str">
            <v>FC</v>
          </cell>
          <cell r="Z105">
            <v>37013</v>
          </cell>
          <cell r="AA105" t="str">
            <v>050202505600</v>
          </cell>
          <cell r="AB105" t="str">
            <v>050202505600</v>
          </cell>
          <cell r="AC105" t="str">
            <v>Marrigudem</v>
          </cell>
          <cell r="AD105" t="str">
            <v>Marrigudem</v>
          </cell>
          <cell r="AE105" t="str">
            <v>MPWS</v>
          </cell>
          <cell r="AF105">
            <v>2</v>
          </cell>
          <cell r="AG105">
            <v>0</v>
          </cell>
          <cell r="AH105">
            <v>0</v>
          </cell>
          <cell r="AI105">
            <v>0</v>
          </cell>
          <cell r="AJ105">
            <v>0</v>
          </cell>
          <cell r="AK105">
            <v>0</v>
          </cell>
          <cell r="AL105">
            <v>0</v>
          </cell>
        </row>
        <row r="106">
          <cell r="A106" t="str">
            <v>05</v>
          </cell>
          <cell r="B106" t="str">
            <v>Westgodavari</v>
          </cell>
          <cell r="C106" t="str">
            <v>05</v>
          </cell>
          <cell r="D106" t="str">
            <v>Bhadrachalam</v>
          </cell>
          <cell r="E106" t="str">
            <v>073</v>
          </cell>
          <cell r="F106" t="str">
            <v>Polavaram</v>
          </cell>
          <cell r="G106" t="str">
            <v>02</v>
          </cell>
          <cell r="H106" t="str">
            <v>Buttayagudem</v>
          </cell>
          <cell r="I106" t="str">
            <v>10</v>
          </cell>
          <cell r="J106" t="str">
            <v>Buttayagudem</v>
          </cell>
          <cell r="K106" t="str">
            <v>025</v>
          </cell>
          <cell r="L106" t="str">
            <v>Buttayagudem</v>
          </cell>
          <cell r="M106" t="str">
            <v>0502025</v>
          </cell>
          <cell r="N106" t="str">
            <v>06</v>
          </cell>
          <cell r="O106" t="str">
            <v>Thatitota</v>
          </cell>
          <cell r="Q106" t="str">
            <v>050202506</v>
          </cell>
          <cell r="S106" t="str">
            <v>05050730202506</v>
          </cell>
          <cell r="T106">
            <v>99</v>
          </cell>
          <cell r="U106">
            <v>0</v>
          </cell>
          <cell r="V106">
            <v>75</v>
          </cell>
          <cell r="W106" t="str">
            <v>FC</v>
          </cell>
          <cell r="X106" t="str">
            <v>FC</v>
          </cell>
          <cell r="AF106">
            <v>2</v>
          </cell>
          <cell r="AG106">
            <v>0</v>
          </cell>
          <cell r="AH106">
            <v>1</v>
          </cell>
          <cell r="AI106">
            <v>0</v>
          </cell>
          <cell r="AJ106">
            <v>0</v>
          </cell>
          <cell r="AK106">
            <v>0</v>
          </cell>
          <cell r="AL106">
            <v>0</v>
          </cell>
        </row>
        <row r="107">
          <cell r="A107" t="str">
            <v>05</v>
          </cell>
          <cell r="B107" t="str">
            <v>Westgodavari</v>
          </cell>
          <cell r="C107" t="str">
            <v>05</v>
          </cell>
          <cell r="D107" t="str">
            <v>Bhadrachalam</v>
          </cell>
          <cell r="E107" t="str">
            <v>073</v>
          </cell>
          <cell r="F107" t="str">
            <v>Polavaram</v>
          </cell>
          <cell r="G107" t="str">
            <v>02</v>
          </cell>
          <cell r="H107" t="str">
            <v>Buttayagudem</v>
          </cell>
          <cell r="I107" t="str">
            <v>10</v>
          </cell>
          <cell r="J107" t="str">
            <v>Buttayagudem</v>
          </cell>
          <cell r="K107" t="str">
            <v>025</v>
          </cell>
          <cell r="L107" t="str">
            <v>Buttayagudem</v>
          </cell>
          <cell r="M107" t="str">
            <v>0502025</v>
          </cell>
          <cell r="N107" t="str">
            <v>07</v>
          </cell>
          <cell r="O107" t="str">
            <v>Veerampalem</v>
          </cell>
          <cell r="P107" t="str">
            <v>Veerampalem</v>
          </cell>
          <cell r="Q107" t="str">
            <v>050202507</v>
          </cell>
          <cell r="R107" t="str">
            <v>050202507</v>
          </cell>
          <cell r="S107" t="str">
            <v>05050730202507</v>
          </cell>
          <cell r="T107">
            <v>483</v>
          </cell>
          <cell r="U107">
            <v>0</v>
          </cell>
          <cell r="V107">
            <v>437</v>
          </cell>
          <cell r="W107" t="str">
            <v>FC</v>
          </cell>
          <cell r="X107" t="str">
            <v>FC</v>
          </cell>
          <cell r="AA107" t="str">
            <v>050202507600</v>
          </cell>
          <cell r="AB107" t="str">
            <v>050202507600</v>
          </cell>
          <cell r="AC107" t="str">
            <v>Veerampalem</v>
          </cell>
          <cell r="AD107" t="str">
            <v>Veerampalem</v>
          </cell>
          <cell r="AE107" t="str">
            <v>MPWS</v>
          </cell>
          <cell r="AF107">
            <v>6</v>
          </cell>
          <cell r="AG107">
            <v>0</v>
          </cell>
          <cell r="AH107">
            <v>1</v>
          </cell>
          <cell r="AI107">
            <v>0</v>
          </cell>
          <cell r="AJ107">
            <v>0</v>
          </cell>
          <cell r="AK107">
            <v>0</v>
          </cell>
          <cell r="AL107">
            <v>0</v>
          </cell>
        </row>
        <row r="108">
          <cell r="A108" t="str">
            <v>05</v>
          </cell>
          <cell r="B108" t="str">
            <v>Westgodavari</v>
          </cell>
          <cell r="C108" t="str">
            <v>05</v>
          </cell>
          <cell r="D108" t="str">
            <v>Bhadrachalam</v>
          </cell>
          <cell r="E108" t="str">
            <v>073</v>
          </cell>
          <cell r="F108" t="str">
            <v>Polavaram</v>
          </cell>
          <cell r="G108" t="str">
            <v>02</v>
          </cell>
          <cell r="H108" t="str">
            <v>Buttayagudem</v>
          </cell>
          <cell r="I108" t="str">
            <v>10</v>
          </cell>
          <cell r="J108" t="str">
            <v>Buttayagudem</v>
          </cell>
          <cell r="K108" t="str">
            <v>025</v>
          </cell>
          <cell r="L108" t="str">
            <v>Buttayagudem</v>
          </cell>
          <cell r="M108" t="str">
            <v>0502025</v>
          </cell>
          <cell r="N108" t="str">
            <v>08</v>
          </cell>
          <cell r="O108" t="str">
            <v>Surapuvarigudem</v>
          </cell>
          <cell r="P108" t="str">
            <v>Surapuvarigudem</v>
          </cell>
          <cell r="Q108" t="str">
            <v>050202508</v>
          </cell>
          <cell r="R108" t="str">
            <v>050202508</v>
          </cell>
          <cell r="S108" t="str">
            <v>05050730202508</v>
          </cell>
          <cell r="T108">
            <v>491</v>
          </cell>
          <cell r="U108">
            <v>55</v>
          </cell>
          <cell r="V108">
            <v>41</v>
          </cell>
          <cell r="W108" t="str">
            <v>FC</v>
          </cell>
          <cell r="X108" t="str">
            <v>FC</v>
          </cell>
          <cell r="AA108" t="str">
            <v>050202508600</v>
          </cell>
          <cell r="AB108" t="str">
            <v>050202508600</v>
          </cell>
          <cell r="AC108" t="str">
            <v>Surapuvarigudem</v>
          </cell>
          <cell r="AD108" t="str">
            <v>Surapuvarigudem</v>
          </cell>
          <cell r="AE108" t="str">
            <v>MPWS</v>
          </cell>
          <cell r="AF108">
            <v>3</v>
          </cell>
          <cell r="AG108">
            <v>0</v>
          </cell>
          <cell r="AH108">
            <v>1</v>
          </cell>
          <cell r="AI108">
            <v>0</v>
          </cell>
          <cell r="AJ108">
            <v>0</v>
          </cell>
          <cell r="AK108">
            <v>0</v>
          </cell>
          <cell r="AL108">
            <v>0</v>
          </cell>
        </row>
        <row r="109">
          <cell r="A109" t="str">
            <v>05</v>
          </cell>
          <cell r="B109" t="str">
            <v>Westgodavari</v>
          </cell>
          <cell r="C109" t="str">
            <v>05</v>
          </cell>
          <cell r="D109" t="str">
            <v>Bhadrachalam</v>
          </cell>
          <cell r="E109" t="str">
            <v>073</v>
          </cell>
          <cell r="F109" t="str">
            <v>Polavaram</v>
          </cell>
          <cell r="G109" t="str">
            <v>02</v>
          </cell>
          <cell r="H109" t="str">
            <v>Buttayagudem</v>
          </cell>
          <cell r="I109" t="str">
            <v>11</v>
          </cell>
          <cell r="J109" t="str">
            <v>K.Nagavaram</v>
          </cell>
          <cell r="K109" t="str">
            <v>025</v>
          </cell>
          <cell r="L109" t="str">
            <v>Buttayagudem</v>
          </cell>
          <cell r="M109" t="str">
            <v>0502025</v>
          </cell>
          <cell r="N109" t="str">
            <v>09</v>
          </cell>
          <cell r="O109" t="str">
            <v>Sreerampuram</v>
          </cell>
          <cell r="Q109" t="str">
            <v>050202509</v>
          </cell>
          <cell r="S109" t="str">
            <v>05050730202509</v>
          </cell>
          <cell r="T109">
            <v>101</v>
          </cell>
          <cell r="U109">
            <v>43</v>
          </cell>
          <cell r="V109">
            <v>0</v>
          </cell>
          <cell r="W109" t="str">
            <v>FC</v>
          </cell>
          <cell r="X109" t="str">
            <v>FC</v>
          </cell>
          <cell r="AF109">
            <v>2</v>
          </cell>
          <cell r="AG109">
            <v>0</v>
          </cell>
          <cell r="AH109">
            <v>1</v>
          </cell>
          <cell r="AI109">
            <v>0</v>
          </cell>
          <cell r="AJ109">
            <v>0</v>
          </cell>
          <cell r="AK109">
            <v>0</v>
          </cell>
          <cell r="AL109">
            <v>0</v>
          </cell>
        </row>
        <row r="110">
          <cell r="A110" t="str">
            <v>05</v>
          </cell>
          <cell r="B110" t="str">
            <v>Westgodavari</v>
          </cell>
          <cell r="C110" t="str">
            <v>05</v>
          </cell>
          <cell r="D110" t="str">
            <v>Bhadrachalam</v>
          </cell>
          <cell r="E110" t="str">
            <v>073</v>
          </cell>
          <cell r="F110" t="str">
            <v>Polavaram</v>
          </cell>
          <cell r="G110" t="str">
            <v>02</v>
          </cell>
          <cell r="H110" t="str">
            <v>Buttayagudem</v>
          </cell>
          <cell r="I110" t="str">
            <v>11</v>
          </cell>
          <cell r="J110" t="str">
            <v>K.Nagavaram</v>
          </cell>
          <cell r="K110" t="str">
            <v>025</v>
          </cell>
          <cell r="L110" t="str">
            <v>Buttayagudem</v>
          </cell>
          <cell r="M110" t="str">
            <v>0502025</v>
          </cell>
          <cell r="N110" t="str">
            <v>10</v>
          </cell>
          <cell r="O110" t="str">
            <v>K. Nagavaram</v>
          </cell>
          <cell r="Q110" t="str">
            <v>050202510</v>
          </cell>
          <cell r="S110" t="str">
            <v>05050730202510</v>
          </cell>
          <cell r="T110">
            <v>202</v>
          </cell>
          <cell r="U110">
            <v>0</v>
          </cell>
          <cell r="V110">
            <v>72</v>
          </cell>
          <cell r="W110" t="str">
            <v>PC</v>
          </cell>
          <cell r="X110" t="str">
            <v>PC2</v>
          </cell>
          <cell r="AF110">
            <v>2</v>
          </cell>
          <cell r="AG110">
            <v>0</v>
          </cell>
          <cell r="AH110">
            <v>1</v>
          </cell>
          <cell r="AI110">
            <v>0</v>
          </cell>
          <cell r="AJ110">
            <v>0</v>
          </cell>
          <cell r="AK110">
            <v>0</v>
          </cell>
          <cell r="AL110">
            <v>0</v>
          </cell>
        </row>
        <row r="111">
          <cell r="A111" t="str">
            <v>05</v>
          </cell>
          <cell r="B111" t="str">
            <v>Westgodavari</v>
          </cell>
          <cell r="C111" t="str">
            <v>05</v>
          </cell>
          <cell r="D111" t="str">
            <v>Bhadrachalam</v>
          </cell>
          <cell r="E111" t="str">
            <v>073</v>
          </cell>
          <cell r="F111" t="str">
            <v>Polavaram</v>
          </cell>
          <cell r="G111" t="str">
            <v>02</v>
          </cell>
          <cell r="H111" t="str">
            <v>Buttayagudem</v>
          </cell>
          <cell r="I111" t="str">
            <v>11</v>
          </cell>
          <cell r="J111" t="str">
            <v>K.Nagavaram</v>
          </cell>
          <cell r="K111" t="str">
            <v>025</v>
          </cell>
          <cell r="L111" t="str">
            <v>Buttayagudem</v>
          </cell>
          <cell r="M111" t="str">
            <v>0502025</v>
          </cell>
          <cell r="N111" t="str">
            <v>11</v>
          </cell>
          <cell r="O111" t="str">
            <v>Mettagudem</v>
          </cell>
          <cell r="P111" t="str">
            <v>Mttagudem</v>
          </cell>
          <cell r="Q111" t="str">
            <v>050202511</v>
          </cell>
          <cell r="R111" t="str">
            <v>050202511</v>
          </cell>
          <cell r="S111" t="str">
            <v>05050730202511</v>
          </cell>
          <cell r="T111">
            <v>342</v>
          </cell>
          <cell r="U111">
            <v>0</v>
          </cell>
          <cell r="V111">
            <v>234</v>
          </cell>
          <cell r="W111" t="str">
            <v>FC</v>
          </cell>
          <cell r="X111" t="str">
            <v>FC</v>
          </cell>
          <cell r="AA111" t="str">
            <v>050202511600</v>
          </cell>
          <cell r="AB111" t="str">
            <v>050202511600</v>
          </cell>
          <cell r="AC111" t="str">
            <v>Mettagudem</v>
          </cell>
          <cell r="AD111" t="str">
            <v>Mettagudem</v>
          </cell>
          <cell r="AE111" t="str">
            <v>MPWS</v>
          </cell>
          <cell r="AF111">
            <v>3</v>
          </cell>
          <cell r="AG111">
            <v>0</v>
          </cell>
          <cell r="AH111">
            <v>0</v>
          </cell>
          <cell r="AI111">
            <v>0</v>
          </cell>
          <cell r="AJ111">
            <v>0</v>
          </cell>
          <cell r="AK111">
            <v>0</v>
          </cell>
          <cell r="AL111">
            <v>0</v>
          </cell>
        </row>
        <row r="112">
          <cell r="A112" t="str">
            <v>05</v>
          </cell>
          <cell r="B112" t="str">
            <v>Westgodavari</v>
          </cell>
          <cell r="C112" t="str">
            <v>05</v>
          </cell>
          <cell r="D112" t="str">
            <v>Bhadrachalam</v>
          </cell>
          <cell r="E112" t="str">
            <v>073</v>
          </cell>
          <cell r="F112" t="str">
            <v>Polavaram</v>
          </cell>
          <cell r="G112" t="str">
            <v>02</v>
          </cell>
          <cell r="H112" t="str">
            <v>Buttayagudem</v>
          </cell>
          <cell r="I112" t="str">
            <v>11</v>
          </cell>
          <cell r="J112" t="str">
            <v>Kota Ramachandrapuram</v>
          </cell>
          <cell r="K112" t="str">
            <v>025</v>
          </cell>
          <cell r="L112" t="str">
            <v>Buttayagudem</v>
          </cell>
          <cell r="M112" t="str">
            <v>0502025</v>
          </cell>
          <cell r="N112" t="str">
            <v>12</v>
          </cell>
          <cell r="O112" t="str">
            <v>Gangavaram</v>
          </cell>
          <cell r="P112" t="str">
            <v>Garagaparru</v>
          </cell>
          <cell r="Q112" t="str">
            <v>050202512</v>
          </cell>
          <cell r="R112" t="str">
            <v>050202512</v>
          </cell>
          <cell r="S112" t="str">
            <v>05050730202512</v>
          </cell>
          <cell r="T112">
            <v>100</v>
          </cell>
          <cell r="U112">
            <v>0</v>
          </cell>
          <cell r="V112">
            <v>100</v>
          </cell>
          <cell r="W112" t="str">
            <v>PC</v>
          </cell>
          <cell r="X112" t="str">
            <v>PC1</v>
          </cell>
          <cell r="AA112" t="str">
            <v>050202512600</v>
          </cell>
          <cell r="AB112" t="str">
            <v>050202512600</v>
          </cell>
          <cell r="AC112" t="str">
            <v>Gangavaram</v>
          </cell>
          <cell r="AD112" t="str">
            <v>Gangavaram</v>
          </cell>
          <cell r="AE112" t="str">
            <v>MPWS</v>
          </cell>
          <cell r="AF112">
            <v>1</v>
          </cell>
          <cell r="AG112">
            <v>0</v>
          </cell>
          <cell r="AH112">
            <v>0</v>
          </cell>
          <cell r="AI112">
            <v>0</v>
          </cell>
          <cell r="AJ112">
            <v>0</v>
          </cell>
          <cell r="AK112">
            <v>0</v>
          </cell>
          <cell r="AL112">
            <v>0</v>
          </cell>
        </row>
        <row r="113">
          <cell r="A113" t="str">
            <v>05</v>
          </cell>
          <cell r="B113" t="str">
            <v>Westgodavari</v>
          </cell>
          <cell r="C113" t="str">
            <v>05</v>
          </cell>
          <cell r="D113" t="str">
            <v>Bhadrachalam</v>
          </cell>
          <cell r="E113" t="str">
            <v>073</v>
          </cell>
          <cell r="F113" t="str">
            <v>Polavaram</v>
          </cell>
          <cell r="G113" t="str">
            <v>02</v>
          </cell>
          <cell r="H113" t="str">
            <v>Buttayagudem</v>
          </cell>
          <cell r="I113" t="str">
            <v>11</v>
          </cell>
          <cell r="J113" t="str">
            <v>K.Nagavaram</v>
          </cell>
          <cell r="K113" t="str">
            <v>025</v>
          </cell>
          <cell r="L113" t="str">
            <v>Buttayagudem</v>
          </cell>
          <cell r="M113" t="str">
            <v>0502025</v>
          </cell>
          <cell r="N113" t="str">
            <v>13</v>
          </cell>
          <cell r="O113" t="str">
            <v>Koya Ankampalem</v>
          </cell>
          <cell r="P113" t="str">
            <v>Koya Ankampalem</v>
          </cell>
          <cell r="Q113" t="str">
            <v>050202513</v>
          </cell>
          <cell r="R113" t="str">
            <v>050202513</v>
          </cell>
          <cell r="S113" t="str">
            <v>05050730202513</v>
          </cell>
          <cell r="T113">
            <v>480</v>
          </cell>
          <cell r="U113">
            <v>13</v>
          </cell>
          <cell r="V113">
            <v>345</v>
          </cell>
          <cell r="W113" t="str">
            <v>PC</v>
          </cell>
          <cell r="X113" t="str">
            <v>PC1</v>
          </cell>
          <cell r="AA113" t="str">
            <v>050202513600</v>
          </cell>
          <cell r="AB113" t="str">
            <v>050202513600</v>
          </cell>
          <cell r="AC113" t="str">
            <v>Koya Ankampalem</v>
          </cell>
          <cell r="AD113" t="str">
            <v>Koya Ankampalem</v>
          </cell>
          <cell r="AE113" t="str">
            <v>MPWS</v>
          </cell>
          <cell r="AF113">
            <v>1</v>
          </cell>
          <cell r="AG113">
            <v>1</v>
          </cell>
          <cell r="AH113">
            <v>1</v>
          </cell>
          <cell r="AI113">
            <v>0</v>
          </cell>
          <cell r="AJ113">
            <v>0</v>
          </cell>
          <cell r="AK113">
            <v>0</v>
          </cell>
          <cell r="AL113">
            <v>0</v>
          </cell>
        </row>
        <row r="114">
          <cell r="A114" t="str">
            <v>05</v>
          </cell>
          <cell r="B114" t="str">
            <v>Westgodavari</v>
          </cell>
          <cell r="C114" t="str">
            <v>05</v>
          </cell>
          <cell r="D114" t="str">
            <v>Bhadrachalam</v>
          </cell>
          <cell r="E114" t="str">
            <v>073</v>
          </cell>
          <cell r="F114" t="str">
            <v>Polavaram</v>
          </cell>
          <cell r="G114" t="str">
            <v>02</v>
          </cell>
          <cell r="H114" t="str">
            <v>Buttayagudem</v>
          </cell>
          <cell r="I114" t="str">
            <v>11</v>
          </cell>
          <cell r="J114" t="str">
            <v>K.Nagavaram</v>
          </cell>
          <cell r="K114" t="str">
            <v>025</v>
          </cell>
          <cell r="L114" t="str">
            <v>Buttayagudem</v>
          </cell>
          <cell r="M114" t="str">
            <v>0502025</v>
          </cell>
          <cell r="N114" t="str">
            <v>14</v>
          </cell>
          <cell r="O114" t="str">
            <v>Chenchugudem</v>
          </cell>
          <cell r="P114" t="str">
            <v>Chenchugudem</v>
          </cell>
          <cell r="Q114" t="str">
            <v>050202514</v>
          </cell>
          <cell r="R114" t="str">
            <v>050202514</v>
          </cell>
          <cell r="S114" t="str">
            <v>05050730202514</v>
          </cell>
          <cell r="T114">
            <v>150</v>
          </cell>
          <cell r="U114">
            <v>0</v>
          </cell>
          <cell r="V114">
            <v>147</v>
          </cell>
          <cell r="W114" t="str">
            <v>FC</v>
          </cell>
          <cell r="X114" t="str">
            <v>FC</v>
          </cell>
          <cell r="AA114" t="str">
            <v>050202514600</v>
          </cell>
          <cell r="AB114" t="str">
            <v>050202514600</v>
          </cell>
          <cell r="AC114" t="str">
            <v>Chenchugudem</v>
          </cell>
          <cell r="AD114" t="str">
            <v>Chenchugudem</v>
          </cell>
          <cell r="AE114" t="str">
            <v>MPWS</v>
          </cell>
          <cell r="AF114">
            <v>3</v>
          </cell>
          <cell r="AG114">
            <v>0</v>
          </cell>
          <cell r="AH114">
            <v>0</v>
          </cell>
          <cell r="AI114">
            <v>0</v>
          </cell>
          <cell r="AJ114">
            <v>0</v>
          </cell>
          <cell r="AK114">
            <v>0</v>
          </cell>
          <cell r="AL114">
            <v>0</v>
          </cell>
        </row>
        <row r="115">
          <cell r="A115" t="str">
            <v>05</v>
          </cell>
          <cell r="B115" t="str">
            <v>Westgodavari</v>
          </cell>
          <cell r="C115" t="str">
            <v>05</v>
          </cell>
          <cell r="D115" t="str">
            <v>Bhadrachalam</v>
          </cell>
          <cell r="E115" t="str">
            <v>073</v>
          </cell>
          <cell r="F115" t="str">
            <v>Polavaram</v>
          </cell>
          <cell r="G115" t="str">
            <v>02</v>
          </cell>
          <cell r="H115" t="str">
            <v>Buttayagudem</v>
          </cell>
          <cell r="I115" t="str">
            <v>12</v>
          </cell>
          <cell r="J115" t="str">
            <v>Seethappagudem</v>
          </cell>
          <cell r="K115" t="str">
            <v>025</v>
          </cell>
          <cell r="L115" t="str">
            <v>Buttayagudem</v>
          </cell>
          <cell r="M115" t="str">
            <v>0502025</v>
          </cell>
          <cell r="N115" t="str">
            <v>15</v>
          </cell>
          <cell r="O115" t="str">
            <v>Chinakapavaram</v>
          </cell>
          <cell r="Q115" t="str">
            <v>050202515</v>
          </cell>
          <cell r="S115" t="str">
            <v>05050730202515</v>
          </cell>
          <cell r="T115">
            <v>37</v>
          </cell>
          <cell r="U115">
            <v>0</v>
          </cell>
          <cell r="V115">
            <v>37</v>
          </cell>
          <cell r="W115" t="str">
            <v>FC</v>
          </cell>
          <cell r="X115" t="str">
            <v>FC</v>
          </cell>
          <cell r="AF115">
            <v>1</v>
          </cell>
          <cell r="AG115">
            <v>0</v>
          </cell>
          <cell r="AH115">
            <v>0</v>
          </cell>
          <cell r="AI115">
            <v>0</v>
          </cell>
          <cell r="AJ115">
            <v>0</v>
          </cell>
          <cell r="AK115">
            <v>0</v>
          </cell>
          <cell r="AL115">
            <v>0</v>
          </cell>
        </row>
        <row r="116">
          <cell r="A116" t="str">
            <v>05</v>
          </cell>
          <cell r="B116" t="str">
            <v>Westgodavari</v>
          </cell>
          <cell r="C116" t="str">
            <v>05</v>
          </cell>
          <cell r="D116" t="str">
            <v>Bhadrachalam</v>
          </cell>
          <cell r="E116" t="str">
            <v>073</v>
          </cell>
          <cell r="F116" t="str">
            <v>Polavaram</v>
          </cell>
          <cell r="G116" t="str">
            <v>02</v>
          </cell>
          <cell r="H116" t="str">
            <v>Buttayagudem</v>
          </cell>
          <cell r="I116" t="str">
            <v>11</v>
          </cell>
          <cell r="J116" t="str">
            <v>K.Nagavaram</v>
          </cell>
          <cell r="K116" t="str">
            <v>025</v>
          </cell>
          <cell r="L116" t="str">
            <v>Buttayagudem</v>
          </cell>
          <cell r="M116" t="str">
            <v>0502025</v>
          </cell>
          <cell r="N116" t="str">
            <v>16</v>
          </cell>
          <cell r="O116" t="str">
            <v>Muppinavarigudem</v>
          </cell>
          <cell r="Q116" t="str">
            <v>050202516</v>
          </cell>
          <cell r="S116" t="str">
            <v>05050730202516</v>
          </cell>
          <cell r="T116">
            <v>1262</v>
          </cell>
          <cell r="U116">
            <v>350</v>
          </cell>
          <cell r="V116">
            <v>22</v>
          </cell>
          <cell r="W116" t="str">
            <v>PC</v>
          </cell>
          <cell r="X116" t="str">
            <v>PC2</v>
          </cell>
          <cell r="AF116">
            <v>9</v>
          </cell>
          <cell r="AG116">
            <v>0</v>
          </cell>
          <cell r="AH116">
            <v>0</v>
          </cell>
          <cell r="AI116">
            <v>0</v>
          </cell>
          <cell r="AJ116">
            <v>0</v>
          </cell>
          <cell r="AK116">
            <v>0</v>
          </cell>
          <cell r="AL116">
            <v>0</v>
          </cell>
        </row>
        <row r="117">
          <cell r="A117" t="str">
            <v>05</v>
          </cell>
          <cell r="B117" t="str">
            <v>Westgodavari</v>
          </cell>
          <cell r="C117" t="str">
            <v>05</v>
          </cell>
          <cell r="D117" t="str">
            <v>Bhadrachalam</v>
          </cell>
          <cell r="E117" t="str">
            <v>073</v>
          </cell>
          <cell r="F117" t="str">
            <v>Polavaram</v>
          </cell>
          <cell r="G117" t="str">
            <v>02</v>
          </cell>
          <cell r="H117" t="str">
            <v>Buttayagudem</v>
          </cell>
          <cell r="I117" t="str">
            <v>12</v>
          </cell>
          <cell r="J117" t="str">
            <v>Seethappagudem</v>
          </cell>
          <cell r="K117" t="str">
            <v>025</v>
          </cell>
          <cell r="L117" t="str">
            <v>Buttayagudem</v>
          </cell>
          <cell r="M117" t="str">
            <v>0502025</v>
          </cell>
          <cell r="N117" t="str">
            <v>17</v>
          </cell>
          <cell r="O117" t="str">
            <v>Lanakalapalli</v>
          </cell>
          <cell r="P117" t="str">
            <v>Lanakalapalli</v>
          </cell>
          <cell r="Q117" t="str">
            <v>050202517</v>
          </cell>
          <cell r="R117" t="str">
            <v>050202517</v>
          </cell>
          <cell r="S117" t="str">
            <v>05050730202517</v>
          </cell>
          <cell r="T117">
            <v>242</v>
          </cell>
          <cell r="U117">
            <v>1</v>
          </cell>
          <cell r="V117">
            <v>241</v>
          </cell>
          <cell r="W117" t="str">
            <v>PC</v>
          </cell>
          <cell r="X117" t="str">
            <v>PC2</v>
          </cell>
          <cell r="AA117" t="str">
            <v>050202517600</v>
          </cell>
          <cell r="AB117" t="str">
            <v>050202517600</v>
          </cell>
          <cell r="AC117" t="str">
            <v>Lanakalapalli</v>
          </cell>
          <cell r="AD117" t="str">
            <v>Lanakalapalli</v>
          </cell>
          <cell r="AE117" t="str">
            <v>MPWS</v>
          </cell>
          <cell r="AF117">
            <v>2</v>
          </cell>
          <cell r="AG117">
            <v>0</v>
          </cell>
          <cell r="AH117">
            <v>0</v>
          </cell>
          <cell r="AI117">
            <v>0</v>
          </cell>
          <cell r="AJ117">
            <v>0</v>
          </cell>
          <cell r="AK117">
            <v>0</v>
          </cell>
          <cell r="AL117">
            <v>0</v>
          </cell>
        </row>
        <row r="118">
          <cell r="A118" t="str">
            <v>05</v>
          </cell>
          <cell r="B118" t="str">
            <v>Westgodavari</v>
          </cell>
          <cell r="C118" t="str">
            <v>05</v>
          </cell>
          <cell r="D118" t="str">
            <v>Bhadrachalam</v>
          </cell>
          <cell r="E118" t="str">
            <v>073</v>
          </cell>
          <cell r="F118" t="str">
            <v>Polavaram</v>
          </cell>
          <cell r="G118" t="str">
            <v>02</v>
          </cell>
          <cell r="H118" t="str">
            <v>Buttayagudem</v>
          </cell>
          <cell r="I118" t="str">
            <v>12</v>
          </cell>
          <cell r="J118" t="str">
            <v>Seethappagudem</v>
          </cell>
          <cell r="K118" t="str">
            <v>025</v>
          </cell>
          <cell r="L118" t="str">
            <v>Buttayagudem</v>
          </cell>
          <cell r="M118" t="str">
            <v>0502025</v>
          </cell>
          <cell r="N118" t="str">
            <v>18</v>
          </cell>
          <cell r="O118" t="str">
            <v>Rachuru</v>
          </cell>
          <cell r="P118" t="str">
            <v>Rachuru</v>
          </cell>
          <cell r="Q118" t="str">
            <v>050202518</v>
          </cell>
          <cell r="R118" t="str">
            <v>050202518</v>
          </cell>
          <cell r="S118" t="str">
            <v>05050730202518</v>
          </cell>
          <cell r="T118">
            <v>268</v>
          </cell>
          <cell r="U118">
            <v>0</v>
          </cell>
          <cell r="V118">
            <v>268</v>
          </cell>
          <cell r="W118" t="str">
            <v>FC</v>
          </cell>
          <cell r="X118" t="str">
            <v>FC</v>
          </cell>
          <cell r="AA118" t="str">
            <v>050202518600</v>
          </cell>
          <cell r="AB118" t="str">
            <v>050202518600</v>
          </cell>
          <cell r="AC118" t="str">
            <v>Rachuru</v>
          </cell>
          <cell r="AD118" t="str">
            <v>Rachuru</v>
          </cell>
          <cell r="AE118" t="str">
            <v>MPWS</v>
          </cell>
          <cell r="AF118">
            <v>3</v>
          </cell>
          <cell r="AG118">
            <v>0</v>
          </cell>
          <cell r="AH118">
            <v>1</v>
          </cell>
          <cell r="AI118">
            <v>0</v>
          </cell>
          <cell r="AJ118">
            <v>0</v>
          </cell>
          <cell r="AK118">
            <v>0</v>
          </cell>
          <cell r="AL118">
            <v>0</v>
          </cell>
        </row>
        <row r="119">
          <cell r="A119" t="str">
            <v>05</v>
          </cell>
          <cell r="B119" t="str">
            <v>Westgodavari</v>
          </cell>
          <cell r="C119" t="str">
            <v>05</v>
          </cell>
          <cell r="D119" t="str">
            <v>Bhadrachalam</v>
          </cell>
          <cell r="E119" t="str">
            <v>073</v>
          </cell>
          <cell r="F119" t="str">
            <v>Polavaram</v>
          </cell>
          <cell r="G119" t="str">
            <v>02</v>
          </cell>
          <cell r="H119" t="str">
            <v>Buttayagudem</v>
          </cell>
          <cell r="I119" t="str">
            <v>12</v>
          </cell>
          <cell r="J119" t="str">
            <v>Seethappagudem</v>
          </cell>
          <cell r="K119" t="str">
            <v>025</v>
          </cell>
          <cell r="L119" t="str">
            <v>Buttayagudem</v>
          </cell>
          <cell r="M119" t="str">
            <v>0502025</v>
          </cell>
          <cell r="N119" t="str">
            <v>19</v>
          </cell>
          <cell r="O119" t="str">
            <v>Kummarikunta</v>
          </cell>
          <cell r="Q119" t="str">
            <v>050202519</v>
          </cell>
          <cell r="S119" t="str">
            <v>05050730202519</v>
          </cell>
          <cell r="T119">
            <v>158</v>
          </cell>
          <cell r="U119">
            <v>0</v>
          </cell>
          <cell r="V119">
            <v>156</v>
          </cell>
          <cell r="W119" t="str">
            <v>FC</v>
          </cell>
          <cell r="X119" t="str">
            <v>FC</v>
          </cell>
          <cell r="AF119">
            <v>3</v>
          </cell>
          <cell r="AG119">
            <v>0</v>
          </cell>
          <cell r="AH119">
            <v>0</v>
          </cell>
          <cell r="AI119">
            <v>0</v>
          </cell>
          <cell r="AJ119">
            <v>0</v>
          </cell>
          <cell r="AK119">
            <v>0</v>
          </cell>
          <cell r="AL119">
            <v>0</v>
          </cell>
        </row>
        <row r="120">
          <cell r="A120" t="str">
            <v>05</v>
          </cell>
          <cell r="B120" t="str">
            <v>Westgodavari</v>
          </cell>
          <cell r="C120" t="str">
            <v>05</v>
          </cell>
          <cell r="D120" t="str">
            <v>Bhadrachalam</v>
          </cell>
          <cell r="E120" t="str">
            <v>073</v>
          </cell>
          <cell r="F120" t="str">
            <v>Polavaram</v>
          </cell>
          <cell r="G120" t="str">
            <v>02</v>
          </cell>
          <cell r="H120" t="str">
            <v>Buttayagudem</v>
          </cell>
          <cell r="I120" t="str">
            <v>12</v>
          </cell>
          <cell r="J120" t="str">
            <v>Seethappagudem</v>
          </cell>
          <cell r="K120" t="str">
            <v>025</v>
          </cell>
          <cell r="L120" t="str">
            <v>Buttayagudem</v>
          </cell>
          <cell r="M120" t="str">
            <v>0502025</v>
          </cell>
          <cell r="N120" t="str">
            <v>20</v>
          </cell>
          <cell r="O120" t="str">
            <v>Pedakapavaram</v>
          </cell>
          <cell r="P120" t="str">
            <v>Pedakapavaram</v>
          </cell>
          <cell r="Q120" t="str">
            <v>050202520</v>
          </cell>
          <cell r="R120" t="str">
            <v>050202520</v>
          </cell>
          <cell r="S120" t="str">
            <v>05050730202520</v>
          </cell>
          <cell r="T120">
            <v>207</v>
          </cell>
          <cell r="U120">
            <v>0</v>
          </cell>
          <cell r="V120">
            <v>199</v>
          </cell>
          <cell r="W120" t="str">
            <v>FC</v>
          </cell>
          <cell r="X120" t="str">
            <v>FC</v>
          </cell>
          <cell r="AA120" t="str">
            <v>050202520600</v>
          </cell>
          <cell r="AB120" t="str">
            <v>050202520600</v>
          </cell>
          <cell r="AC120" t="str">
            <v>Pedakapavaram</v>
          </cell>
          <cell r="AD120" t="str">
            <v>Pedakapavaram</v>
          </cell>
          <cell r="AE120" t="str">
            <v>MPWS</v>
          </cell>
          <cell r="AF120">
            <v>3</v>
          </cell>
          <cell r="AG120">
            <v>0</v>
          </cell>
          <cell r="AH120">
            <v>0</v>
          </cell>
          <cell r="AI120">
            <v>0</v>
          </cell>
          <cell r="AJ120">
            <v>0</v>
          </cell>
          <cell r="AK120">
            <v>0</v>
          </cell>
          <cell r="AL120">
            <v>0</v>
          </cell>
        </row>
        <row r="121">
          <cell r="A121" t="str">
            <v>05</v>
          </cell>
          <cell r="B121" t="str">
            <v>Westgodavari</v>
          </cell>
          <cell r="C121" t="str">
            <v>05</v>
          </cell>
          <cell r="D121" t="str">
            <v>Bhadrachalam</v>
          </cell>
          <cell r="E121" t="str">
            <v>073</v>
          </cell>
          <cell r="F121" t="str">
            <v>Polavaram</v>
          </cell>
          <cell r="G121" t="str">
            <v>02</v>
          </cell>
          <cell r="H121" t="str">
            <v>Buttayagudem</v>
          </cell>
          <cell r="I121" t="str">
            <v>12</v>
          </cell>
          <cell r="J121" t="str">
            <v>Seethappagudem</v>
          </cell>
          <cell r="K121" t="str">
            <v>025</v>
          </cell>
          <cell r="L121" t="str">
            <v>Buttayagudem</v>
          </cell>
          <cell r="M121" t="str">
            <v>0502025</v>
          </cell>
          <cell r="N121" t="str">
            <v>21</v>
          </cell>
          <cell r="O121" t="str">
            <v>Padmavarigudem</v>
          </cell>
          <cell r="Q121" t="str">
            <v>050202521</v>
          </cell>
          <cell r="S121" t="str">
            <v>05050730202521</v>
          </cell>
          <cell r="T121">
            <v>70</v>
          </cell>
          <cell r="U121">
            <v>0</v>
          </cell>
          <cell r="V121">
            <v>70</v>
          </cell>
          <cell r="W121" t="str">
            <v>FC</v>
          </cell>
          <cell r="X121" t="str">
            <v>FC</v>
          </cell>
          <cell r="AF121">
            <v>2</v>
          </cell>
          <cell r="AG121">
            <v>0</v>
          </cell>
          <cell r="AH121">
            <v>0</v>
          </cell>
          <cell r="AI121">
            <v>0</v>
          </cell>
          <cell r="AJ121">
            <v>0</v>
          </cell>
          <cell r="AK121">
            <v>0</v>
          </cell>
          <cell r="AL121">
            <v>0</v>
          </cell>
        </row>
        <row r="122">
          <cell r="A122" t="str">
            <v>05</v>
          </cell>
          <cell r="B122" t="str">
            <v>Westgodavari</v>
          </cell>
          <cell r="C122" t="str">
            <v>05</v>
          </cell>
          <cell r="D122" t="str">
            <v>Bhadrachalam</v>
          </cell>
          <cell r="E122" t="str">
            <v>073</v>
          </cell>
          <cell r="F122" t="str">
            <v>Polavaram</v>
          </cell>
          <cell r="G122" t="str">
            <v>02</v>
          </cell>
          <cell r="H122" t="str">
            <v>Buttayagudem</v>
          </cell>
          <cell r="I122" t="str">
            <v>12</v>
          </cell>
          <cell r="J122" t="str">
            <v>Seethappagudem</v>
          </cell>
          <cell r="K122" t="str">
            <v>025</v>
          </cell>
          <cell r="L122" t="str">
            <v>Buttayagudem</v>
          </cell>
          <cell r="M122" t="str">
            <v>0502025</v>
          </cell>
          <cell r="N122" t="str">
            <v>22</v>
          </cell>
          <cell r="O122" t="str">
            <v>Manchalavarigudem</v>
          </cell>
          <cell r="Q122" t="str">
            <v>050202522</v>
          </cell>
          <cell r="S122" t="str">
            <v>05050730202522</v>
          </cell>
          <cell r="T122">
            <v>129</v>
          </cell>
          <cell r="U122">
            <v>0</v>
          </cell>
          <cell r="V122">
            <v>129</v>
          </cell>
          <cell r="W122" t="str">
            <v>FC</v>
          </cell>
          <cell r="X122" t="str">
            <v>FC</v>
          </cell>
          <cell r="AF122">
            <v>2</v>
          </cell>
          <cell r="AG122">
            <v>0</v>
          </cell>
          <cell r="AH122">
            <v>1</v>
          </cell>
          <cell r="AI122">
            <v>0</v>
          </cell>
          <cell r="AJ122">
            <v>0</v>
          </cell>
          <cell r="AK122">
            <v>0</v>
          </cell>
          <cell r="AL122">
            <v>0</v>
          </cell>
        </row>
        <row r="123">
          <cell r="A123" t="str">
            <v>05</v>
          </cell>
          <cell r="B123" t="str">
            <v>Westgodavari</v>
          </cell>
          <cell r="C123" t="str">
            <v>05</v>
          </cell>
          <cell r="D123" t="str">
            <v>Bhadrachalam</v>
          </cell>
          <cell r="E123" t="str">
            <v>073</v>
          </cell>
          <cell r="F123" t="str">
            <v>Polavaram</v>
          </cell>
          <cell r="G123" t="str">
            <v>02</v>
          </cell>
          <cell r="H123" t="str">
            <v>Buttayagudem</v>
          </cell>
          <cell r="I123" t="str">
            <v>12</v>
          </cell>
          <cell r="J123" t="str">
            <v>Seethappagudem</v>
          </cell>
          <cell r="K123" t="str">
            <v>025</v>
          </cell>
          <cell r="L123" t="str">
            <v>Buttayagudem</v>
          </cell>
          <cell r="M123" t="str">
            <v>0502025</v>
          </cell>
          <cell r="N123" t="str">
            <v>23</v>
          </cell>
          <cell r="O123" t="str">
            <v>Seethappagudem</v>
          </cell>
          <cell r="P123" t="str">
            <v>Seethappagudem</v>
          </cell>
          <cell r="Q123" t="str">
            <v>050202523</v>
          </cell>
          <cell r="R123" t="str">
            <v>050202523</v>
          </cell>
          <cell r="S123" t="str">
            <v>05050730202523</v>
          </cell>
          <cell r="T123">
            <v>486</v>
          </cell>
          <cell r="U123">
            <v>6</v>
          </cell>
          <cell r="V123">
            <v>418</v>
          </cell>
          <cell r="W123" t="str">
            <v>FC</v>
          </cell>
          <cell r="X123" t="str">
            <v>FC</v>
          </cell>
          <cell r="AA123" t="str">
            <v>050202523600</v>
          </cell>
          <cell r="AB123" t="str">
            <v>050202523600</v>
          </cell>
          <cell r="AC123" t="str">
            <v>Seethappagudem</v>
          </cell>
          <cell r="AD123" t="str">
            <v>Seethappagudem</v>
          </cell>
          <cell r="AE123" t="str">
            <v>MPWS</v>
          </cell>
          <cell r="AF123">
            <v>5</v>
          </cell>
          <cell r="AG123">
            <v>0</v>
          </cell>
          <cell r="AH123">
            <v>0</v>
          </cell>
          <cell r="AI123">
            <v>0</v>
          </cell>
          <cell r="AJ123">
            <v>0</v>
          </cell>
          <cell r="AK123">
            <v>0</v>
          </cell>
          <cell r="AL123">
            <v>0</v>
          </cell>
        </row>
        <row r="124">
          <cell r="A124" t="str">
            <v>05</v>
          </cell>
          <cell r="B124" t="str">
            <v>Westgodavari</v>
          </cell>
          <cell r="C124" t="str">
            <v>05</v>
          </cell>
          <cell r="D124" t="str">
            <v>Bhadrachalam</v>
          </cell>
          <cell r="E124" t="str">
            <v>073</v>
          </cell>
          <cell r="F124" t="str">
            <v>Polavaram</v>
          </cell>
          <cell r="G124" t="str">
            <v>02</v>
          </cell>
          <cell r="H124" t="str">
            <v>Buttayagudem</v>
          </cell>
          <cell r="I124" t="str">
            <v>12</v>
          </cell>
          <cell r="J124" t="str">
            <v>Seethappagudem</v>
          </cell>
          <cell r="K124" t="str">
            <v>025</v>
          </cell>
          <cell r="L124" t="str">
            <v>Buttayagudem</v>
          </cell>
          <cell r="M124" t="str">
            <v>0502025</v>
          </cell>
          <cell r="N124" t="str">
            <v>24</v>
          </cell>
          <cell r="O124" t="str">
            <v>Dasayyapalem</v>
          </cell>
          <cell r="P124" t="str">
            <v>Dasayyapalem</v>
          </cell>
          <cell r="Q124" t="str">
            <v>050202524</v>
          </cell>
          <cell r="R124" t="str">
            <v>050202524</v>
          </cell>
          <cell r="S124" t="str">
            <v>05050730202524</v>
          </cell>
          <cell r="T124">
            <v>320</v>
          </cell>
          <cell r="U124">
            <v>2</v>
          </cell>
          <cell r="V124">
            <v>314</v>
          </cell>
          <cell r="W124" t="str">
            <v>FC</v>
          </cell>
          <cell r="X124" t="str">
            <v>FC</v>
          </cell>
          <cell r="Z124">
            <v>37013</v>
          </cell>
          <cell r="AA124" t="str">
            <v>050202524600</v>
          </cell>
          <cell r="AB124" t="str">
            <v>050202524600</v>
          </cell>
          <cell r="AC124" t="str">
            <v>Dasayyapalem</v>
          </cell>
          <cell r="AD124" t="str">
            <v>Dasayyapalem</v>
          </cell>
          <cell r="AE124" t="str">
            <v>MPWS</v>
          </cell>
          <cell r="AF124">
            <v>3</v>
          </cell>
          <cell r="AG124">
            <v>0</v>
          </cell>
          <cell r="AH124">
            <v>1</v>
          </cell>
          <cell r="AI124">
            <v>0</v>
          </cell>
          <cell r="AJ124">
            <v>0</v>
          </cell>
          <cell r="AK124">
            <v>0</v>
          </cell>
          <cell r="AL124">
            <v>0</v>
          </cell>
        </row>
        <row r="125">
          <cell r="A125" t="str">
            <v>05</v>
          </cell>
          <cell r="B125" t="str">
            <v>Westgodavari</v>
          </cell>
          <cell r="C125" t="str">
            <v>05</v>
          </cell>
          <cell r="D125" t="str">
            <v>Bhadrachalam</v>
          </cell>
          <cell r="E125" t="str">
            <v>073</v>
          </cell>
          <cell r="F125" t="str">
            <v>Polavaram</v>
          </cell>
          <cell r="G125" t="str">
            <v>02</v>
          </cell>
          <cell r="H125" t="str">
            <v>Buttayagudem</v>
          </cell>
          <cell r="I125" t="str">
            <v>12</v>
          </cell>
          <cell r="J125" t="str">
            <v>Seethappagudem</v>
          </cell>
          <cell r="K125" t="str">
            <v>025</v>
          </cell>
          <cell r="L125" t="str">
            <v>Buttayagudem</v>
          </cell>
          <cell r="M125" t="str">
            <v>0502025</v>
          </cell>
          <cell r="N125" t="str">
            <v>25</v>
          </cell>
          <cell r="O125" t="str">
            <v>Kollayagudem</v>
          </cell>
          <cell r="P125" t="str">
            <v>Kollayagudem</v>
          </cell>
          <cell r="Q125" t="str">
            <v>050202525</v>
          </cell>
          <cell r="R125" t="str">
            <v>050202525</v>
          </cell>
          <cell r="S125" t="str">
            <v>05050730202525</v>
          </cell>
          <cell r="T125">
            <v>254</v>
          </cell>
          <cell r="U125">
            <v>0</v>
          </cell>
          <cell r="V125">
            <v>254</v>
          </cell>
          <cell r="W125" t="str">
            <v>FC</v>
          </cell>
          <cell r="X125" t="str">
            <v>FC</v>
          </cell>
          <cell r="AA125" t="str">
            <v>050202525600</v>
          </cell>
          <cell r="AB125" t="str">
            <v>050202525600</v>
          </cell>
          <cell r="AC125" t="str">
            <v>Kollayagudem</v>
          </cell>
          <cell r="AD125" t="str">
            <v>Kollayagudem</v>
          </cell>
          <cell r="AE125" t="str">
            <v>MPWS</v>
          </cell>
          <cell r="AF125">
            <v>4</v>
          </cell>
          <cell r="AG125">
            <v>0</v>
          </cell>
          <cell r="AH125">
            <v>0</v>
          </cell>
          <cell r="AI125">
            <v>0</v>
          </cell>
          <cell r="AJ125">
            <v>0</v>
          </cell>
          <cell r="AK125">
            <v>0</v>
          </cell>
          <cell r="AL125">
            <v>0</v>
          </cell>
        </row>
        <row r="126">
          <cell r="A126" t="str">
            <v>05</v>
          </cell>
          <cell r="B126" t="str">
            <v>Westgodavari</v>
          </cell>
          <cell r="C126" t="str">
            <v>05</v>
          </cell>
          <cell r="D126" t="str">
            <v>Bhadrachalam</v>
          </cell>
          <cell r="E126" t="str">
            <v>073</v>
          </cell>
          <cell r="F126" t="str">
            <v>Polavaram</v>
          </cell>
          <cell r="G126" t="str">
            <v>02</v>
          </cell>
          <cell r="H126" t="str">
            <v>Buttayagudem</v>
          </cell>
          <cell r="I126" t="str">
            <v>10</v>
          </cell>
          <cell r="J126" t="str">
            <v>Buttayagudem</v>
          </cell>
          <cell r="K126" t="str">
            <v>025</v>
          </cell>
          <cell r="L126" t="str">
            <v>Buttayagudem</v>
          </cell>
          <cell r="M126" t="str">
            <v>0502025</v>
          </cell>
          <cell r="N126" t="str">
            <v>26</v>
          </cell>
          <cell r="O126" t="str">
            <v>Buddelavaripalem</v>
          </cell>
          <cell r="P126" t="str">
            <v>Buddelavaripalem</v>
          </cell>
          <cell r="Q126" t="str">
            <v>050202526</v>
          </cell>
          <cell r="R126" t="str">
            <v>050202526</v>
          </cell>
          <cell r="S126" t="str">
            <v>05050730202526</v>
          </cell>
          <cell r="T126">
            <v>325</v>
          </cell>
          <cell r="U126">
            <v>3</v>
          </cell>
          <cell r="V126">
            <v>311</v>
          </cell>
          <cell r="W126" t="str">
            <v>FC</v>
          </cell>
          <cell r="X126" t="str">
            <v>FC</v>
          </cell>
          <cell r="AA126" t="str">
            <v>050202526600</v>
          </cell>
          <cell r="AB126" t="str">
            <v>050202526600</v>
          </cell>
          <cell r="AC126" t="str">
            <v>Buddelavaripalem</v>
          </cell>
          <cell r="AD126" t="str">
            <v>Buddelavaripalem</v>
          </cell>
          <cell r="AE126" t="str">
            <v>MPWS</v>
          </cell>
          <cell r="AF126">
            <v>3</v>
          </cell>
          <cell r="AG126">
            <v>0</v>
          </cell>
          <cell r="AH126">
            <v>0</v>
          </cell>
          <cell r="AI126">
            <v>0</v>
          </cell>
          <cell r="AJ126">
            <v>0</v>
          </cell>
          <cell r="AK126">
            <v>0</v>
          </cell>
          <cell r="AL126">
            <v>0</v>
          </cell>
        </row>
        <row r="127">
          <cell r="A127" t="str">
            <v>05</v>
          </cell>
          <cell r="B127" t="str">
            <v>Westgodavari</v>
          </cell>
          <cell r="C127" t="str">
            <v>05</v>
          </cell>
          <cell r="D127" t="str">
            <v>Bhadrachalam</v>
          </cell>
          <cell r="E127" t="str">
            <v>073</v>
          </cell>
          <cell r="F127" t="str">
            <v>Polavaram</v>
          </cell>
          <cell r="G127" t="str">
            <v>02</v>
          </cell>
          <cell r="H127" t="str">
            <v>Buttayagudem</v>
          </cell>
          <cell r="I127" t="str">
            <v>12</v>
          </cell>
          <cell r="J127" t="str">
            <v>Seethappagudem</v>
          </cell>
          <cell r="K127" t="str">
            <v>025</v>
          </cell>
          <cell r="L127" t="str">
            <v>Buttayagudem</v>
          </cell>
          <cell r="M127" t="str">
            <v>0502025</v>
          </cell>
          <cell r="N127" t="str">
            <v>27</v>
          </cell>
          <cell r="O127" t="str">
            <v>T. Kattupalli</v>
          </cell>
          <cell r="Q127" t="str">
            <v>050202527</v>
          </cell>
          <cell r="S127" t="str">
            <v>05050730202527</v>
          </cell>
          <cell r="T127">
            <v>182</v>
          </cell>
          <cell r="U127">
            <v>0</v>
          </cell>
          <cell r="V127">
            <v>134</v>
          </cell>
          <cell r="W127" t="str">
            <v>FC</v>
          </cell>
          <cell r="X127" t="str">
            <v>FC</v>
          </cell>
          <cell r="AF127">
            <v>6</v>
          </cell>
          <cell r="AG127">
            <v>0</v>
          </cell>
          <cell r="AH127">
            <v>0</v>
          </cell>
          <cell r="AI127">
            <v>0</v>
          </cell>
          <cell r="AJ127">
            <v>0</v>
          </cell>
          <cell r="AK127">
            <v>0</v>
          </cell>
          <cell r="AL127">
            <v>0</v>
          </cell>
        </row>
        <row r="128">
          <cell r="A128" t="str">
            <v>05</v>
          </cell>
          <cell r="B128" t="str">
            <v>Westgodavari</v>
          </cell>
          <cell r="C128" t="str">
            <v>05</v>
          </cell>
          <cell r="D128" t="str">
            <v>Bhadrachalam</v>
          </cell>
          <cell r="E128" t="str">
            <v>073</v>
          </cell>
          <cell r="F128" t="str">
            <v>Polavaram</v>
          </cell>
          <cell r="G128" t="str">
            <v>02</v>
          </cell>
          <cell r="H128" t="str">
            <v>Buttayagudem</v>
          </cell>
          <cell r="I128" t="str">
            <v>10</v>
          </cell>
          <cell r="J128" t="str">
            <v>Buttayagudem</v>
          </cell>
          <cell r="K128" t="str">
            <v>025</v>
          </cell>
          <cell r="L128" t="str">
            <v>Buttayagudem</v>
          </cell>
          <cell r="M128" t="str">
            <v>0502025</v>
          </cell>
          <cell r="N128" t="str">
            <v>28</v>
          </cell>
          <cell r="O128" t="str">
            <v>Ch. Kothapalli</v>
          </cell>
          <cell r="Q128" t="str">
            <v>050202528</v>
          </cell>
          <cell r="S128" t="str">
            <v>05050730202528</v>
          </cell>
          <cell r="T128">
            <v>17</v>
          </cell>
          <cell r="U128">
            <v>0</v>
          </cell>
          <cell r="V128">
            <v>11</v>
          </cell>
          <cell r="W128" t="str">
            <v>FC</v>
          </cell>
          <cell r="X128" t="str">
            <v>FC</v>
          </cell>
          <cell r="AF128">
            <v>0</v>
          </cell>
          <cell r="AG128">
            <v>1</v>
          </cell>
          <cell r="AH128">
            <v>0</v>
          </cell>
          <cell r="AI128">
            <v>0</v>
          </cell>
          <cell r="AJ128">
            <v>0</v>
          </cell>
          <cell r="AK128">
            <v>0</v>
          </cell>
          <cell r="AL128">
            <v>0</v>
          </cell>
        </row>
        <row r="129">
          <cell r="A129" t="str">
            <v>05</v>
          </cell>
          <cell r="B129" t="str">
            <v>Westgodavari</v>
          </cell>
          <cell r="C129" t="str">
            <v>05</v>
          </cell>
          <cell r="D129" t="str">
            <v>Bhadrachalam</v>
          </cell>
          <cell r="E129" t="str">
            <v>073</v>
          </cell>
          <cell r="F129" t="str">
            <v>Polavaram</v>
          </cell>
          <cell r="G129" t="str">
            <v>02</v>
          </cell>
          <cell r="H129" t="str">
            <v>Buttayagudem</v>
          </cell>
          <cell r="I129" t="str">
            <v>10</v>
          </cell>
          <cell r="J129" t="str">
            <v>Buttayagudem</v>
          </cell>
          <cell r="K129" t="str">
            <v>025</v>
          </cell>
          <cell r="L129" t="str">
            <v>Buttayagudem</v>
          </cell>
          <cell r="M129" t="str">
            <v>0502025</v>
          </cell>
          <cell r="N129" t="str">
            <v>29</v>
          </cell>
          <cell r="O129" t="str">
            <v>Gollavarigudem</v>
          </cell>
          <cell r="Q129" t="str">
            <v>050202529</v>
          </cell>
          <cell r="S129" t="str">
            <v>05050730202529</v>
          </cell>
          <cell r="T129">
            <v>58</v>
          </cell>
          <cell r="U129">
            <v>20</v>
          </cell>
          <cell r="V129">
            <v>10</v>
          </cell>
          <cell r="W129" t="str">
            <v>FC</v>
          </cell>
          <cell r="X129" t="str">
            <v>FC</v>
          </cell>
          <cell r="AF129">
            <v>0</v>
          </cell>
          <cell r="AG129">
            <v>0</v>
          </cell>
          <cell r="AH129">
            <v>1</v>
          </cell>
          <cell r="AI129">
            <v>0</v>
          </cell>
          <cell r="AJ129">
            <v>0</v>
          </cell>
          <cell r="AK129">
            <v>0</v>
          </cell>
          <cell r="AL129">
            <v>0</v>
          </cell>
        </row>
        <row r="130">
          <cell r="A130" t="str">
            <v>05</v>
          </cell>
          <cell r="B130" t="str">
            <v>Westgodavari</v>
          </cell>
          <cell r="C130" t="str">
            <v>05</v>
          </cell>
          <cell r="D130" t="str">
            <v>Bhadrachalam</v>
          </cell>
          <cell r="E130" t="str">
            <v>073</v>
          </cell>
          <cell r="F130" t="str">
            <v>Polavaram</v>
          </cell>
          <cell r="G130" t="str">
            <v>02</v>
          </cell>
          <cell r="H130" t="str">
            <v>Buttayagudem</v>
          </cell>
          <cell r="I130" t="str">
            <v>13</v>
          </cell>
          <cell r="J130" t="str">
            <v>R.Ganapavaram</v>
          </cell>
          <cell r="K130" t="str">
            <v>026</v>
          </cell>
          <cell r="L130" t="str">
            <v>Jaggisettigudem</v>
          </cell>
          <cell r="M130" t="str">
            <v>0502026</v>
          </cell>
          <cell r="N130" t="str">
            <v>01</v>
          </cell>
          <cell r="O130" t="str">
            <v>Jaggisetti Gudem</v>
          </cell>
          <cell r="P130" t="str">
            <v>Jaggisetti Gudem</v>
          </cell>
          <cell r="Q130" t="str">
            <v>050202601</v>
          </cell>
          <cell r="R130" t="str">
            <v>050202601</v>
          </cell>
          <cell r="S130" t="str">
            <v>05050730202601</v>
          </cell>
          <cell r="T130">
            <v>230</v>
          </cell>
          <cell r="U130">
            <v>0</v>
          </cell>
          <cell r="V130">
            <v>222</v>
          </cell>
          <cell r="W130" t="str">
            <v>FC</v>
          </cell>
          <cell r="X130" t="str">
            <v>FC</v>
          </cell>
          <cell r="AA130" t="str">
            <v>050202601600</v>
          </cell>
          <cell r="AB130" t="str">
            <v>050202601600</v>
          </cell>
          <cell r="AC130" t="str">
            <v>Jaggisetti Gudem</v>
          </cell>
          <cell r="AD130" t="str">
            <v>Jaggisetti Gudem</v>
          </cell>
          <cell r="AE130" t="str">
            <v>MPWS</v>
          </cell>
          <cell r="AF130">
            <v>3</v>
          </cell>
          <cell r="AG130">
            <v>0</v>
          </cell>
          <cell r="AH130">
            <v>0</v>
          </cell>
          <cell r="AI130">
            <v>0</v>
          </cell>
          <cell r="AJ130">
            <v>0</v>
          </cell>
          <cell r="AK130">
            <v>0</v>
          </cell>
          <cell r="AL130">
            <v>0</v>
          </cell>
        </row>
        <row r="131">
          <cell r="A131" t="str">
            <v>05</v>
          </cell>
          <cell r="B131" t="str">
            <v>Westgodavari</v>
          </cell>
          <cell r="C131" t="str">
            <v>05</v>
          </cell>
          <cell r="D131" t="str">
            <v>Bhadrachalam</v>
          </cell>
          <cell r="E131" t="str">
            <v>073</v>
          </cell>
          <cell r="F131" t="str">
            <v>Polavaram</v>
          </cell>
          <cell r="G131" t="str">
            <v>02</v>
          </cell>
          <cell r="H131" t="str">
            <v>Buttayagudem</v>
          </cell>
          <cell r="I131" t="str">
            <v>13</v>
          </cell>
          <cell r="J131" t="str">
            <v>R.Ganapavaram</v>
          </cell>
          <cell r="K131" t="str">
            <v>026</v>
          </cell>
          <cell r="L131" t="str">
            <v>Jaggisettigudem</v>
          </cell>
          <cell r="M131" t="str">
            <v>0502026</v>
          </cell>
          <cell r="N131" t="str">
            <v>02</v>
          </cell>
          <cell r="O131" t="str">
            <v>Regulakunta</v>
          </cell>
          <cell r="P131" t="str">
            <v>Regulakunta</v>
          </cell>
          <cell r="Q131" t="str">
            <v>050202602</v>
          </cell>
          <cell r="R131" t="str">
            <v>050202602</v>
          </cell>
          <cell r="S131" t="str">
            <v>05050730202602</v>
          </cell>
          <cell r="T131">
            <v>458</v>
          </cell>
          <cell r="U131">
            <v>11</v>
          </cell>
          <cell r="V131">
            <v>423</v>
          </cell>
          <cell r="W131" t="str">
            <v>FC</v>
          </cell>
          <cell r="X131" t="str">
            <v>FC</v>
          </cell>
          <cell r="Z131">
            <v>36916</v>
          </cell>
          <cell r="AA131" t="str">
            <v>050202602600</v>
          </cell>
          <cell r="AB131" t="str">
            <v>050202602600</v>
          </cell>
          <cell r="AC131" t="str">
            <v>Regulakunta</v>
          </cell>
          <cell r="AD131" t="str">
            <v>Regulakunta</v>
          </cell>
          <cell r="AE131" t="str">
            <v>MPWS</v>
          </cell>
          <cell r="AF131">
            <v>3</v>
          </cell>
          <cell r="AG131">
            <v>0</v>
          </cell>
          <cell r="AH131">
            <v>1</v>
          </cell>
          <cell r="AI131">
            <v>0</v>
          </cell>
          <cell r="AJ131">
            <v>0</v>
          </cell>
          <cell r="AK131">
            <v>0</v>
          </cell>
          <cell r="AL131">
            <v>0</v>
          </cell>
        </row>
        <row r="132">
          <cell r="A132" t="str">
            <v>05</v>
          </cell>
          <cell r="B132" t="str">
            <v>Westgodavari</v>
          </cell>
          <cell r="C132" t="str">
            <v>05</v>
          </cell>
          <cell r="D132" t="str">
            <v>Bhadrachalam</v>
          </cell>
          <cell r="E132" t="str">
            <v>073</v>
          </cell>
          <cell r="F132" t="str">
            <v>Polavaram</v>
          </cell>
          <cell r="G132" t="str">
            <v>02</v>
          </cell>
          <cell r="H132" t="str">
            <v>Buttayagudem</v>
          </cell>
          <cell r="I132" t="str">
            <v>13</v>
          </cell>
          <cell r="J132" t="str">
            <v>R.Ganapavaram</v>
          </cell>
          <cell r="K132" t="str">
            <v>027</v>
          </cell>
          <cell r="L132" t="str">
            <v>Ganapavaram</v>
          </cell>
          <cell r="M132" t="str">
            <v>0502027</v>
          </cell>
          <cell r="N132" t="str">
            <v>01</v>
          </cell>
          <cell r="O132" t="str">
            <v>Ganapavaram</v>
          </cell>
          <cell r="P132" t="str">
            <v>Ganapavaram</v>
          </cell>
          <cell r="Q132" t="str">
            <v>050202701</v>
          </cell>
          <cell r="R132" t="str">
            <v>050202701</v>
          </cell>
          <cell r="S132" t="str">
            <v>05050730202701</v>
          </cell>
          <cell r="T132">
            <v>808</v>
          </cell>
          <cell r="U132">
            <v>174</v>
          </cell>
          <cell r="V132">
            <v>86</v>
          </cell>
          <cell r="W132" t="str">
            <v>PC</v>
          </cell>
          <cell r="X132" t="str">
            <v>PC2</v>
          </cell>
          <cell r="AA132" t="str">
            <v>050202701600</v>
          </cell>
          <cell r="AB132" t="str">
            <v>050202701600</v>
          </cell>
          <cell r="AC132" t="str">
            <v>Ganapavaram</v>
          </cell>
          <cell r="AD132" t="str">
            <v>Ganapavaram</v>
          </cell>
          <cell r="AE132" t="str">
            <v>PWS</v>
          </cell>
          <cell r="AF132">
            <v>6</v>
          </cell>
          <cell r="AG132">
            <v>0</v>
          </cell>
          <cell r="AH132">
            <v>3</v>
          </cell>
          <cell r="AI132">
            <v>0</v>
          </cell>
          <cell r="AJ132">
            <v>0</v>
          </cell>
          <cell r="AK132">
            <v>0</v>
          </cell>
          <cell r="AL132">
            <v>0</v>
          </cell>
        </row>
        <row r="133">
          <cell r="A133" t="str">
            <v>05</v>
          </cell>
          <cell r="B133" t="str">
            <v>Westgodavari</v>
          </cell>
          <cell r="C133" t="str">
            <v>05</v>
          </cell>
          <cell r="D133" t="str">
            <v>Bhadrachalam</v>
          </cell>
          <cell r="E133" t="str">
            <v>073</v>
          </cell>
          <cell r="F133" t="str">
            <v>Polavaram</v>
          </cell>
          <cell r="G133" t="str">
            <v>02</v>
          </cell>
          <cell r="H133" t="str">
            <v>Buttayagudem</v>
          </cell>
          <cell r="I133" t="str">
            <v>13</v>
          </cell>
          <cell r="J133" t="str">
            <v>R.Ganapavaram</v>
          </cell>
          <cell r="K133" t="str">
            <v>027</v>
          </cell>
          <cell r="L133" t="str">
            <v>Ganapavaram</v>
          </cell>
          <cell r="M133" t="str">
            <v>0502027</v>
          </cell>
          <cell r="N133" t="str">
            <v>02</v>
          </cell>
          <cell r="O133" t="str">
            <v>Bondarlagudem</v>
          </cell>
          <cell r="P133" t="str">
            <v>Bondarlagudem</v>
          </cell>
          <cell r="Q133" t="str">
            <v>050202702</v>
          </cell>
          <cell r="R133" t="str">
            <v>050202702</v>
          </cell>
          <cell r="S133" t="str">
            <v>05050730202702</v>
          </cell>
          <cell r="T133">
            <v>709</v>
          </cell>
          <cell r="U133">
            <v>143</v>
          </cell>
          <cell r="V133">
            <v>379</v>
          </cell>
          <cell r="W133" t="str">
            <v>FC</v>
          </cell>
          <cell r="X133" t="str">
            <v>FC</v>
          </cell>
          <cell r="AA133" t="str">
            <v>050202702600</v>
          </cell>
          <cell r="AB133" t="str">
            <v>050202702600</v>
          </cell>
          <cell r="AC133" t="str">
            <v>Bondarlagudem</v>
          </cell>
          <cell r="AD133" t="str">
            <v>Bondarlagudem</v>
          </cell>
          <cell r="AE133" t="str">
            <v>MPWS</v>
          </cell>
          <cell r="AF133">
            <v>5</v>
          </cell>
          <cell r="AG133">
            <v>0</v>
          </cell>
          <cell r="AH133">
            <v>1</v>
          </cell>
          <cell r="AI133">
            <v>0</v>
          </cell>
          <cell r="AJ133">
            <v>0</v>
          </cell>
          <cell r="AK133">
            <v>0</v>
          </cell>
          <cell r="AL133">
            <v>0</v>
          </cell>
        </row>
        <row r="134">
          <cell r="A134" t="str">
            <v>05</v>
          </cell>
          <cell r="B134" t="str">
            <v>Westgodavari</v>
          </cell>
          <cell r="C134" t="str">
            <v>05</v>
          </cell>
          <cell r="D134" t="str">
            <v>Bhadrachalam</v>
          </cell>
          <cell r="E134" t="str">
            <v>073</v>
          </cell>
          <cell r="F134" t="str">
            <v>Polavaram</v>
          </cell>
          <cell r="G134" t="str">
            <v>02</v>
          </cell>
          <cell r="H134" t="str">
            <v>Buttayagudem</v>
          </cell>
          <cell r="I134" t="str">
            <v>13</v>
          </cell>
          <cell r="J134" t="str">
            <v>R.Ganapavaram</v>
          </cell>
          <cell r="K134" t="str">
            <v>027</v>
          </cell>
          <cell r="L134" t="str">
            <v>Ganapavaram</v>
          </cell>
          <cell r="M134" t="str">
            <v>0502027</v>
          </cell>
          <cell r="N134" t="str">
            <v>03</v>
          </cell>
          <cell r="O134" t="str">
            <v>Nimmalagudem</v>
          </cell>
          <cell r="Q134" t="str">
            <v>050202703</v>
          </cell>
          <cell r="S134" t="str">
            <v>05050730202703</v>
          </cell>
          <cell r="T134">
            <v>1239</v>
          </cell>
          <cell r="U134">
            <v>200</v>
          </cell>
          <cell r="V134">
            <v>103</v>
          </cell>
          <cell r="W134" t="str">
            <v>FC</v>
          </cell>
          <cell r="X134" t="str">
            <v>FC</v>
          </cell>
          <cell r="AF134">
            <v>2</v>
          </cell>
          <cell r="AG134">
            <v>0</v>
          </cell>
          <cell r="AH134">
            <v>0</v>
          </cell>
          <cell r="AI134">
            <v>0</v>
          </cell>
          <cell r="AJ134">
            <v>0</v>
          </cell>
          <cell r="AK134">
            <v>0</v>
          </cell>
          <cell r="AL134">
            <v>0</v>
          </cell>
        </row>
        <row r="135">
          <cell r="A135" t="str">
            <v>05</v>
          </cell>
          <cell r="B135" t="str">
            <v>Westgodavari</v>
          </cell>
          <cell r="C135" t="str">
            <v>05</v>
          </cell>
          <cell r="D135" t="str">
            <v>Bhadrachalam</v>
          </cell>
          <cell r="E135" t="str">
            <v>073</v>
          </cell>
          <cell r="F135" t="str">
            <v>Polavaram</v>
          </cell>
          <cell r="G135" t="str">
            <v>02</v>
          </cell>
          <cell r="H135" t="str">
            <v>Buttayagudem</v>
          </cell>
          <cell r="I135" t="str">
            <v>13</v>
          </cell>
          <cell r="J135" t="str">
            <v>R.Ganapavaram</v>
          </cell>
          <cell r="K135" t="str">
            <v>027</v>
          </cell>
          <cell r="L135" t="str">
            <v>Ganapavaram</v>
          </cell>
          <cell r="M135" t="str">
            <v>0502027</v>
          </cell>
          <cell r="N135" t="str">
            <v>04</v>
          </cell>
          <cell r="O135" t="str">
            <v>Ramaraopeta</v>
          </cell>
          <cell r="Q135" t="str">
            <v>050202704</v>
          </cell>
          <cell r="S135" t="str">
            <v>05050730202704</v>
          </cell>
          <cell r="T135">
            <v>72</v>
          </cell>
          <cell r="U135">
            <v>65</v>
          </cell>
          <cell r="V135">
            <v>0</v>
          </cell>
          <cell r="W135" t="str">
            <v>PC</v>
          </cell>
          <cell r="X135" t="str">
            <v>PC2</v>
          </cell>
          <cell r="AF135">
            <v>2</v>
          </cell>
          <cell r="AG135">
            <v>0</v>
          </cell>
          <cell r="AH135">
            <v>1</v>
          </cell>
          <cell r="AI135">
            <v>0</v>
          </cell>
          <cell r="AJ135">
            <v>0</v>
          </cell>
          <cell r="AK135">
            <v>0</v>
          </cell>
          <cell r="AL135">
            <v>0</v>
          </cell>
        </row>
        <row r="136">
          <cell r="A136" t="str">
            <v>05</v>
          </cell>
          <cell r="B136" t="str">
            <v>Westgodavari</v>
          </cell>
          <cell r="C136" t="str">
            <v>05</v>
          </cell>
          <cell r="D136" t="str">
            <v>Bhadrachalam</v>
          </cell>
          <cell r="E136" t="str">
            <v>073</v>
          </cell>
          <cell r="F136" t="str">
            <v>Polavaram</v>
          </cell>
          <cell r="G136" t="str">
            <v>02</v>
          </cell>
          <cell r="H136" t="str">
            <v>Buttayagudem</v>
          </cell>
          <cell r="I136" t="str">
            <v>13</v>
          </cell>
          <cell r="J136" t="str">
            <v>R.Ganapavaram</v>
          </cell>
          <cell r="K136" t="str">
            <v>027</v>
          </cell>
          <cell r="L136" t="str">
            <v>Ganapavaram</v>
          </cell>
          <cell r="M136" t="str">
            <v>0502027</v>
          </cell>
          <cell r="N136" t="str">
            <v>05</v>
          </cell>
          <cell r="O136" t="str">
            <v>Karedlavarigudem</v>
          </cell>
          <cell r="Q136" t="str">
            <v>050202705</v>
          </cell>
          <cell r="S136" t="str">
            <v>05050730202705</v>
          </cell>
          <cell r="T136">
            <v>135</v>
          </cell>
          <cell r="U136">
            <v>12</v>
          </cell>
          <cell r="V136">
            <v>15</v>
          </cell>
          <cell r="W136" t="str">
            <v>FC</v>
          </cell>
          <cell r="X136" t="str">
            <v>FC</v>
          </cell>
          <cell r="AF136">
            <v>2</v>
          </cell>
          <cell r="AG136">
            <v>0</v>
          </cell>
          <cell r="AH136">
            <v>0</v>
          </cell>
          <cell r="AI136">
            <v>0</v>
          </cell>
          <cell r="AJ136">
            <v>0</v>
          </cell>
          <cell r="AK136">
            <v>0</v>
          </cell>
          <cell r="AL136">
            <v>0</v>
          </cell>
        </row>
        <row r="137">
          <cell r="A137" t="str">
            <v>05</v>
          </cell>
          <cell r="B137" t="str">
            <v>Westgodavari</v>
          </cell>
          <cell r="C137" t="str">
            <v>05</v>
          </cell>
          <cell r="D137" t="str">
            <v>Bhadrachalam</v>
          </cell>
          <cell r="E137" t="str">
            <v>073</v>
          </cell>
          <cell r="F137" t="str">
            <v>Polavaram</v>
          </cell>
          <cell r="G137" t="str">
            <v>02</v>
          </cell>
          <cell r="H137" t="str">
            <v>Buttayagudem</v>
          </cell>
          <cell r="I137" t="str">
            <v>13</v>
          </cell>
          <cell r="J137" t="str">
            <v>R.Ganapavaram</v>
          </cell>
          <cell r="K137" t="str">
            <v>027</v>
          </cell>
          <cell r="L137" t="str">
            <v>Ganapavaram</v>
          </cell>
          <cell r="M137" t="str">
            <v>0502027</v>
          </cell>
          <cell r="N137" t="str">
            <v>06</v>
          </cell>
          <cell r="O137" t="str">
            <v>Veerabhadrapuram</v>
          </cell>
          <cell r="Q137" t="str">
            <v>050202706</v>
          </cell>
          <cell r="S137" t="str">
            <v>05050730202706</v>
          </cell>
          <cell r="T137">
            <v>118</v>
          </cell>
          <cell r="U137">
            <v>56</v>
          </cell>
          <cell r="V137">
            <v>1</v>
          </cell>
          <cell r="W137" t="str">
            <v>FC</v>
          </cell>
          <cell r="X137" t="str">
            <v>FC</v>
          </cell>
          <cell r="AF137">
            <v>8</v>
          </cell>
          <cell r="AG137">
            <v>0</v>
          </cell>
          <cell r="AH137">
            <v>3</v>
          </cell>
          <cell r="AI137">
            <v>0</v>
          </cell>
          <cell r="AJ137">
            <v>0</v>
          </cell>
          <cell r="AK137">
            <v>0</v>
          </cell>
          <cell r="AL137">
            <v>0</v>
          </cell>
        </row>
        <row r="138">
          <cell r="A138" t="str">
            <v>05</v>
          </cell>
          <cell r="B138" t="str">
            <v>Westgodavari</v>
          </cell>
          <cell r="C138" t="str">
            <v>05</v>
          </cell>
          <cell r="D138" t="str">
            <v>Bhadrachalam</v>
          </cell>
          <cell r="E138" t="str">
            <v>073</v>
          </cell>
          <cell r="F138" t="str">
            <v>Polavaram</v>
          </cell>
          <cell r="G138" t="str">
            <v>02</v>
          </cell>
          <cell r="H138" t="str">
            <v>Buttayagudem</v>
          </cell>
          <cell r="I138" t="str">
            <v>13</v>
          </cell>
          <cell r="J138" t="str">
            <v>R.Ganapavaram</v>
          </cell>
          <cell r="K138" t="str">
            <v>027</v>
          </cell>
          <cell r="L138" t="str">
            <v>Ganapavaram</v>
          </cell>
          <cell r="M138" t="str">
            <v>0502027</v>
          </cell>
          <cell r="N138" t="str">
            <v>07</v>
          </cell>
          <cell r="O138" t="str">
            <v>Palakunta</v>
          </cell>
          <cell r="P138" t="str">
            <v>Pelakota</v>
          </cell>
          <cell r="Q138" t="str">
            <v>050202707</v>
          </cell>
          <cell r="R138" t="str">
            <v>050202707</v>
          </cell>
          <cell r="S138" t="str">
            <v>05050730202707</v>
          </cell>
          <cell r="T138">
            <v>378</v>
          </cell>
          <cell r="U138">
            <v>5</v>
          </cell>
          <cell r="V138">
            <v>351</v>
          </cell>
          <cell r="W138" t="str">
            <v>FC</v>
          </cell>
          <cell r="X138" t="str">
            <v>FC</v>
          </cell>
          <cell r="AA138" t="str">
            <v>050202708600</v>
          </cell>
          <cell r="AB138" t="str">
            <v>050202708600</v>
          </cell>
          <cell r="AC138" t="str">
            <v>Bedasamarru</v>
          </cell>
          <cell r="AD138" t="str">
            <v>Bedasamarru</v>
          </cell>
          <cell r="AE138" t="str">
            <v>MPWS</v>
          </cell>
          <cell r="AF138">
            <v>3</v>
          </cell>
          <cell r="AG138">
            <v>0</v>
          </cell>
          <cell r="AH138">
            <v>1</v>
          </cell>
          <cell r="AI138">
            <v>0</v>
          </cell>
          <cell r="AJ138">
            <v>0</v>
          </cell>
          <cell r="AK138">
            <v>0</v>
          </cell>
          <cell r="AL138">
            <v>0</v>
          </cell>
        </row>
        <row r="139">
          <cell r="A139" t="str">
            <v>05</v>
          </cell>
          <cell r="B139" t="str">
            <v>Westgodavari</v>
          </cell>
          <cell r="C139" t="str">
            <v>05</v>
          </cell>
          <cell r="D139" t="str">
            <v>Bhadrachalam</v>
          </cell>
          <cell r="E139" t="str">
            <v>073</v>
          </cell>
          <cell r="F139" t="str">
            <v>Polavaram</v>
          </cell>
          <cell r="G139" t="str">
            <v>02</v>
          </cell>
          <cell r="H139" t="str">
            <v>Buttayagudem</v>
          </cell>
          <cell r="I139" t="str">
            <v>13</v>
          </cell>
          <cell r="J139" t="str">
            <v>R.Ganapavaram</v>
          </cell>
          <cell r="K139" t="str">
            <v>027</v>
          </cell>
          <cell r="L139" t="str">
            <v>Ganapavaram</v>
          </cell>
          <cell r="M139" t="str">
            <v>0502027</v>
          </cell>
          <cell r="N139" t="str">
            <v>08</v>
          </cell>
          <cell r="O139" t="str">
            <v>Bedadanuru</v>
          </cell>
          <cell r="P139" t="str">
            <v>Bedadanuru</v>
          </cell>
          <cell r="Q139" t="str">
            <v>050202708</v>
          </cell>
          <cell r="R139" t="str">
            <v>050202708</v>
          </cell>
          <cell r="S139" t="str">
            <v>05050730202708</v>
          </cell>
          <cell r="T139">
            <v>436</v>
          </cell>
          <cell r="U139">
            <v>0</v>
          </cell>
          <cell r="V139">
            <v>406</v>
          </cell>
          <cell r="W139" t="str">
            <v>FC</v>
          </cell>
          <cell r="X139" t="str">
            <v>FC</v>
          </cell>
          <cell r="AA139" t="str">
            <v>050202708600</v>
          </cell>
          <cell r="AB139" t="str">
            <v>050202708600</v>
          </cell>
          <cell r="AC139" t="str">
            <v>Bedasamarru</v>
          </cell>
          <cell r="AD139" t="str">
            <v>Bedasamarru</v>
          </cell>
          <cell r="AE139" t="str">
            <v>MPWS</v>
          </cell>
          <cell r="AF139">
            <v>3</v>
          </cell>
          <cell r="AG139">
            <v>0</v>
          </cell>
          <cell r="AH139">
            <v>1</v>
          </cell>
          <cell r="AI139">
            <v>0</v>
          </cell>
          <cell r="AJ139">
            <v>0</v>
          </cell>
          <cell r="AK139">
            <v>0</v>
          </cell>
          <cell r="AL139">
            <v>0</v>
          </cell>
        </row>
        <row r="140">
          <cell r="A140" t="str">
            <v>05</v>
          </cell>
          <cell r="B140" t="str">
            <v>Westgodavari</v>
          </cell>
          <cell r="C140" t="str">
            <v>05</v>
          </cell>
          <cell r="D140" t="str">
            <v>Bhadrachalam</v>
          </cell>
          <cell r="E140" t="str">
            <v>073</v>
          </cell>
          <cell r="F140" t="str">
            <v>Polavaram</v>
          </cell>
          <cell r="G140" t="str">
            <v>02</v>
          </cell>
          <cell r="H140" t="str">
            <v>Buttayagudem</v>
          </cell>
          <cell r="I140" t="str">
            <v>13</v>
          </cell>
          <cell r="J140" t="str">
            <v>R.Ganapavaram</v>
          </cell>
          <cell r="K140" t="str">
            <v>027</v>
          </cell>
          <cell r="L140" t="str">
            <v>Ganapavaram</v>
          </cell>
          <cell r="M140" t="str">
            <v>0502027</v>
          </cell>
          <cell r="N140" t="str">
            <v>09</v>
          </cell>
          <cell r="O140" t="str">
            <v>Velthuruvaripalem</v>
          </cell>
          <cell r="P140" t="str">
            <v>Velthuruvaripalem</v>
          </cell>
          <cell r="Q140" t="str">
            <v>050202709</v>
          </cell>
          <cell r="R140" t="str">
            <v>050202709</v>
          </cell>
          <cell r="S140" t="str">
            <v>05050730202709</v>
          </cell>
          <cell r="T140">
            <v>460</v>
          </cell>
          <cell r="U140">
            <v>15</v>
          </cell>
          <cell r="V140">
            <v>445</v>
          </cell>
          <cell r="W140" t="str">
            <v>FC</v>
          </cell>
          <cell r="X140" t="str">
            <v>FC</v>
          </cell>
          <cell r="AA140" t="str">
            <v>050202709600</v>
          </cell>
          <cell r="AB140" t="str">
            <v>050202709600</v>
          </cell>
          <cell r="AC140" t="str">
            <v>Velthuruvaripalem</v>
          </cell>
          <cell r="AD140" t="str">
            <v>Velthuruvaripalem</v>
          </cell>
          <cell r="AE140" t="str">
            <v>MPWS</v>
          </cell>
          <cell r="AF140">
            <v>3</v>
          </cell>
          <cell r="AG140">
            <v>0</v>
          </cell>
          <cell r="AH140">
            <v>0</v>
          </cell>
          <cell r="AI140">
            <v>0</v>
          </cell>
          <cell r="AJ140">
            <v>0</v>
          </cell>
          <cell r="AK140">
            <v>0</v>
          </cell>
          <cell r="AL140">
            <v>0</v>
          </cell>
        </row>
        <row r="141">
          <cell r="A141" t="str">
            <v>05</v>
          </cell>
          <cell r="B141" t="str">
            <v>Westgodavari</v>
          </cell>
          <cell r="C141" t="str">
            <v>05</v>
          </cell>
          <cell r="D141" t="str">
            <v>Bhadrachalam</v>
          </cell>
          <cell r="E141" t="str">
            <v>073</v>
          </cell>
          <cell r="F141" t="str">
            <v>Polavaram</v>
          </cell>
          <cell r="G141" t="str">
            <v>02</v>
          </cell>
          <cell r="H141" t="str">
            <v>Buttayagudem</v>
          </cell>
          <cell r="I141" t="str">
            <v>14</v>
          </cell>
          <cell r="J141" t="str">
            <v>Jainavarigudem</v>
          </cell>
          <cell r="K141" t="str">
            <v>028</v>
          </cell>
          <cell r="L141" t="str">
            <v>Jainavarigudem</v>
          </cell>
          <cell r="M141" t="str">
            <v>0502028</v>
          </cell>
          <cell r="N141" t="str">
            <v>01</v>
          </cell>
          <cell r="O141" t="str">
            <v>Jainavarigudem</v>
          </cell>
          <cell r="P141" t="str">
            <v>Jainavarigudem</v>
          </cell>
          <cell r="Q141" t="str">
            <v>050202801</v>
          </cell>
          <cell r="R141" t="str">
            <v>050202801</v>
          </cell>
          <cell r="S141" t="str">
            <v>05050730202801</v>
          </cell>
          <cell r="T141">
            <v>607</v>
          </cell>
          <cell r="U141">
            <v>0</v>
          </cell>
          <cell r="V141">
            <v>345</v>
          </cell>
          <cell r="W141" t="str">
            <v>PC</v>
          </cell>
          <cell r="X141" t="str">
            <v>PC4</v>
          </cell>
          <cell r="AA141" t="str">
            <v>050202801600</v>
          </cell>
          <cell r="AB141" t="str">
            <v>050202801600</v>
          </cell>
          <cell r="AC141" t="str">
            <v>Jainavarigudem</v>
          </cell>
          <cell r="AD141" t="str">
            <v>Jainavarigudem</v>
          </cell>
          <cell r="AE141" t="str">
            <v>MPWS</v>
          </cell>
          <cell r="AF141">
            <v>3</v>
          </cell>
          <cell r="AG141">
            <v>0</v>
          </cell>
          <cell r="AH141">
            <v>1</v>
          </cell>
          <cell r="AI141">
            <v>0</v>
          </cell>
          <cell r="AJ141">
            <v>0</v>
          </cell>
          <cell r="AK141">
            <v>0</v>
          </cell>
          <cell r="AL141">
            <v>0</v>
          </cell>
        </row>
        <row r="142">
          <cell r="A142" t="str">
            <v>05</v>
          </cell>
          <cell r="B142" t="str">
            <v>Westgodavari</v>
          </cell>
          <cell r="C142" t="str">
            <v>05</v>
          </cell>
          <cell r="D142" t="str">
            <v>Bhadrachalam</v>
          </cell>
          <cell r="E142" t="str">
            <v>073</v>
          </cell>
          <cell r="F142" t="str">
            <v>Polavaram</v>
          </cell>
          <cell r="G142" t="str">
            <v>02</v>
          </cell>
          <cell r="H142" t="str">
            <v>Buttayagudem</v>
          </cell>
          <cell r="I142" t="str">
            <v>14</v>
          </cell>
          <cell r="J142" t="str">
            <v>Jainavarigudem</v>
          </cell>
          <cell r="K142" t="str">
            <v>029</v>
          </cell>
          <cell r="L142" t="str">
            <v>Marlagudem</v>
          </cell>
          <cell r="M142" t="str">
            <v>0502029</v>
          </cell>
          <cell r="N142" t="str">
            <v>01</v>
          </cell>
          <cell r="O142" t="str">
            <v>Marlagudem</v>
          </cell>
          <cell r="P142" t="str">
            <v>Marlagudem</v>
          </cell>
          <cell r="Q142" t="str">
            <v>050202901</v>
          </cell>
          <cell r="R142" t="str">
            <v>050202901</v>
          </cell>
          <cell r="S142" t="str">
            <v>05050730202901</v>
          </cell>
          <cell r="T142">
            <v>502</v>
          </cell>
          <cell r="U142">
            <v>80</v>
          </cell>
          <cell r="V142">
            <v>303</v>
          </cell>
          <cell r="W142" t="str">
            <v>FC</v>
          </cell>
          <cell r="X142" t="str">
            <v>FC</v>
          </cell>
          <cell r="Z142">
            <v>36916</v>
          </cell>
          <cell r="AA142" t="str">
            <v>050202901600</v>
          </cell>
          <cell r="AB142" t="str">
            <v>050202901600</v>
          </cell>
          <cell r="AC142" t="str">
            <v>Marlagudem</v>
          </cell>
          <cell r="AD142" t="str">
            <v>Marlagudem</v>
          </cell>
          <cell r="AE142" t="str">
            <v>MPWS</v>
          </cell>
          <cell r="AF142">
            <v>6</v>
          </cell>
          <cell r="AG142">
            <v>0</v>
          </cell>
          <cell r="AH142">
            <v>1</v>
          </cell>
          <cell r="AI142">
            <v>0</v>
          </cell>
          <cell r="AJ142">
            <v>0</v>
          </cell>
          <cell r="AK142">
            <v>0</v>
          </cell>
          <cell r="AL142">
            <v>0</v>
          </cell>
        </row>
        <row r="143">
          <cell r="A143" t="str">
            <v>05</v>
          </cell>
          <cell r="B143" t="str">
            <v>Westgodavari</v>
          </cell>
          <cell r="C143" t="str">
            <v>05</v>
          </cell>
          <cell r="D143" t="str">
            <v>Bhadrachalam</v>
          </cell>
          <cell r="E143" t="str">
            <v>073</v>
          </cell>
          <cell r="F143" t="str">
            <v>Polavaram</v>
          </cell>
          <cell r="G143" t="str">
            <v>02</v>
          </cell>
          <cell r="H143" t="str">
            <v>Buttayagudem</v>
          </cell>
          <cell r="I143" t="str">
            <v>15</v>
          </cell>
          <cell r="J143" t="str">
            <v>Laxmudugudem</v>
          </cell>
          <cell r="K143" t="str">
            <v>031</v>
          </cell>
          <cell r="L143" t="str">
            <v>Busarajupalli</v>
          </cell>
          <cell r="M143" t="str">
            <v>0502031</v>
          </cell>
          <cell r="N143" t="str">
            <v>01</v>
          </cell>
          <cell r="O143" t="str">
            <v>Busarajupalli</v>
          </cell>
          <cell r="P143" t="str">
            <v>Busarajupalli</v>
          </cell>
          <cell r="Q143" t="str">
            <v>050203101</v>
          </cell>
          <cell r="R143" t="str">
            <v>050203101</v>
          </cell>
          <cell r="S143" t="str">
            <v>05050730203101</v>
          </cell>
          <cell r="T143">
            <v>155</v>
          </cell>
          <cell r="U143">
            <v>0</v>
          </cell>
          <cell r="V143">
            <v>155</v>
          </cell>
          <cell r="W143" t="str">
            <v>FC</v>
          </cell>
          <cell r="X143" t="str">
            <v>FC</v>
          </cell>
          <cell r="AA143" t="str">
            <v>050203101600</v>
          </cell>
          <cell r="AB143" t="str">
            <v>050203101600</v>
          </cell>
          <cell r="AC143" t="str">
            <v>Busarajupalli</v>
          </cell>
          <cell r="AD143" t="str">
            <v>Busarajupalli</v>
          </cell>
          <cell r="AE143" t="str">
            <v>MPWS</v>
          </cell>
          <cell r="AF143">
            <v>7</v>
          </cell>
          <cell r="AG143">
            <v>0</v>
          </cell>
          <cell r="AH143">
            <v>0</v>
          </cell>
          <cell r="AI143">
            <v>0</v>
          </cell>
          <cell r="AJ143">
            <v>0</v>
          </cell>
          <cell r="AK143">
            <v>0</v>
          </cell>
          <cell r="AL143">
            <v>0</v>
          </cell>
        </row>
        <row r="144">
          <cell r="A144" t="str">
            <v>05</v>
          </cell>
          <cell r="B144" t="str">
            <v>Westgodavari</v>
          </cell>
          <cell r="C144" t="str">
            <v>05</v>
          </cell>
          <cell r="D144" t="str">
            <v>Bhadrachalam</v>
          </cell>
          <cell r="E144" t="str">
            <v>073</v>
          </cell>
          <cell r="F144" t="str">
            <v>Polavaram</v>
          </cell>
          <cell r="G144" t="str">
            <v>02</v>
          </cell>
          <cell r="H144" t="str">
            <v>Buttayagudem</v>
          </cell>
          <cell r="I144" t="str">
            <v>15</v>
          </cell>
          <cell r="J144" t="str">
            <v>Laxmudugudem</v>
          </cell>
          <cell r="K144" t="str">
            <v>031</v>
          </cell>
          <cell r="L144" t="str">
            <v>Busarajupalli</v>
          </cell>
          <cell r="M144" t="str">
            <v>0502031</v>
          </cell>
          <cell r="N144" t="str">
            <v>02</v>
          </cell>
          <cell r="O144" t="str">
            <v>Panidavarigudem</v>
          </cell>
          <cell r="Q144" t="str">
            <v>050203102</v>
          </cell>
          <cell r="S144" t="str">
            <v>05050730203102</v>
          </cell>
          <cell r="T144">
            <v>112</v>
          </cell>
          <cell r="U144">
            <v>15</v>
          </cell>
          <cell r="V144">
            <v>91</v>
          </cell>
          <cell r="W144" t="str">
            <v>FC</v>
          </cell>
          <cell r="X144" t="str">
            <v>FC</v>
          </cell>
          <cell r="Z144">
            <v>36916</v>
          </cell>
          <cell r="AF144">
            <v>2</v>
          </cell>
          <cell r="AG144">
            <v>0</v>
          </cell>
          <cell r="AH144">
            <v>0</v>
          </cell>
          <cell r="AI144">
            <v>0</v>
          </cell>
          <cell r="AJ144">
            <v>0</v>
          </cell>
          <cell r="AK144">
            <v>0</v>
          </cell>
          <cell r="AL144">
            <v>0</v>
          </cell>
        </row>
        <row r="145">
          <cell r="A145" t="str">
            <v>05</v>
          </cell>
          <cell r="B145" t="str">
            <v>Westgodavari</v>
          </cell>
          <cell r="C145" t="str">
            <v>05</v>
          </cell>
          <cell r="D145" t="str">
            <v>Bhadrachalam</v>
          </cell>
          <cell r="E145" t="str">
            <v>073</v>
          </cell>
          <cell r="F145" t="str">
            <v>Polavaram</v>
          </cell>
          <cell r="G145" t="str">
            <v>02</v>
          </cell>
          <cell r="H145" t="str">
            <v>Buttayagudem</v>
          </cell>
          <cell r="I145" t="str">
            <v>15</v>
          </cell>
          <cell r="J145" t="str">
            <v>Laxmudugudem</v>
          </cell>
          <cell r="K145" t="str">
            <v>031</v>
          </cell>
          <cell r="L145" t="str">
            <v>Busarajupalli</v>
          </cell>
          <cell r="M145" t="str">
            <v>0502031</v>
          </cell>
          <cell r="N145" t="str">
            <v>03</v>
          </cell>
          <cell r="O145" t="str">
            <v>Krishnapuram</v>
          </cell>
          <cell r="P145" t="str">
            <v>Krishnapuram</v>
          </cell>
          <cell r="Q145" t="str">
            <v>050203103</v>
          </cell>
          <cell r="R145" t="str">
            <v>050203103</v>
          </cell>
          <cell r="S145" t="str">
            <v>05050730203103</v>
          </cell>
          <cell r="T145">
            <v>390</v>
          </cell>
          <cell r="U145">
            <v>45</v>
          </cell>
          <cell r="V145">
            <v>82</v>
          </cell>
          <cell r="W145" t="str">
            <v>FC</v>
          </cell>
          <cell r="X145" t="str">
            <v>FC</v>
          </cell>
          <cell r="Z145">
            <v>36916</v>
          </cell>
          <cell r="AA145" t="str">
            <v>050203103600</v>
          </cell>
          <cell r="AB145" t="str">
            <v>050203103600</v>
          </cell>
          <cell r="AC145" t="str">
            <v>Krishnapuram</v>
          </cell>
          <cell r="AD145" t="str">
            <v>Krishnapuram</v>
          </cell>
          <cell r="AE145" t="str">
            <v>MPWS</v>
          </cell>
          <cell r="AF145">
            <v>7</v>
          </cell>
          <cell r="AG145">
            <v>0</v>
          </cell>
          <cell r="AH145">
            <v>0</v>
          </cell>
          <cell r="AI145">
            <v>0</v>
          </cell>
          <cell r="AJ145">
            <v>0</v>
          </cell>
          <cell r="AK145">
            <v>0</v>
          </cell>
          <cell r="AL145">
            <v>0</v>
          </cell>
        </row>
        <row r="146">
          <cell r="A146" t="str">
            <v>05</v>
          </cell>
          <cell r="B146" t="str">
            <v>Westgodavari</v>
          </cell>
          <cell r="C146" t="str">
            <v>05</v>
          </cell>
          <cell r="D146" t="str">
            <v>Bhadrachalam</v>
          </cell>
          <cell r="E146" t="str">
            <v>073</v>
          </cell>
          <cell r="F146" t="str">
            <v>Polavaram</v>
          </cell>
          <cell r="G146" t="str">
            <v>02</v>
          </cell>
          <cell r="H146" t="str">
            <v>Buttayagudem</v>
          </cell>
          <cell r="I146" t="str">
            <v>15</v>
          </cell>
          <cell r="J146" t="str">
            <v>Laxmudugudem</v>
          </cell>
          <cell r="K146" t="str">
            <v>031</v>
          </cell>
          <cell r="L146" t="str">
            <v>Busarajupalli</v>
          </cell>
          <cell r="M146" t="str">
            <v>0502031</v>
          </cell>
          <cell r="N146" t="str">
            <v>04</v>
          </cell>
          <cell r="O146" t="str">
            <v>Colony</v>
          </cell>
          <cell r="Q146" t="str">
            <v>050203104</v>
          </cell>
          <cell r="S146" t="str">
            <v>05050730203104</v>
          </cell>
          <cell r="T146">
            <v>705</v>
          </cell>
          <cell r="U146">
            <v>115</v>
          </cell>
          <cell r="V146">
            <v>77</v>
          </cell>
          <cell r="W146" t="str">
            <v>FC</v>
          </cell>
          <cell r="X146" t="str">
            <v>FC</v>
          </cell>
          <cell r="AF146">
            <v>3</v>
          </cell>
          <cell r="AG146">
            <v>0</v>
          </cell>
          <cell r="AH146">
            <v>0</v>
          </cell>
          <cell r="AI146">
            <v>0</v>
          </cell>
          <cell r="AJ146">
            <v>0</v>
          </cell>
          <cell r="AK146">
            <v>0</v>
          </cell>
          <cell r="AL146">
            <v>0</v>
          </cell>
        </row>
        <row r="147">
          <cell r="A147" t="str">
            <v>05</v>
          </cell>
          <cell r="B147" t="str">
            <v>Westgodavari</v>
          </cell>
          <cell r="C147" t="str">
            <v>05</v>
          </cell>
          <cell r="D147" t="str">
            <v>Bhadrachalam</v>
          </cell>
          <cell r="E147" t="str">
            <v>073</v>
          </cell>
          <cell r="F147" t="str">
            <v>Polavaram</v>
          </cell>
          <cell r="G147" t="str">
            <v>02</v>
          </cell>
          <cell r="H147" t="str">
            <v>Buttayagudem</v>
          </cell>
          <cell r="I147" t="str">
            <v>15</v>
          </cell>
          <cell r="J147" t="str">
            <v>Laxmudugudem</v>
          </cell>
          <cell r="K147" t="str">
            <v>032</v>
          </cell>
          <cell r="L147" t="str">
            <v>Laxmudugudem</v>
          </cell>
          <cell r="M147" t="str">
            <v>0502032</v>
          </cell>
          <cell r="N147" t="str">
            <v>01</v>
          </cell>
          <cell r="O147" t="str">
            <v>Lakshmuudugudem</v>
          </cell>
          <cell r="P147" t="str">
            <v>Lakshmuudugudem</v>
          </cell>
          <cell r="Q147" t="str">
            <v>050203201</v>
          </cell>
          <cell r="R147" t="str">
            <v>050203201</v>
          </cell>
          <cell r="S147" t="str">
            <v>05050730203201</v>
          </cell>
          <cell r="T147">
            <v>82</v>
          </cell>
          <cell r="U147">
            <v>0</v>
          </cell>
          <cell r="V147">
            <v>82</v>
          </cell>
          <cell r="W147" t="str">
            <v>FC</v>
          </cell>
          <cell r="X147" t="str">
            <v>FC</v>
          </cell>
          <cell r="Z147">
            <v>36916</v>
          </cell>
          <cell r="AA147" t="str">
            <v>050203201600</v>
          </cell>
          <cell r="AB147" t="str">
            <v>050203201600</v>
          </cell>
          <cell r="AC147" t="str">
            <v>Lakshmuudugudem</v>
          </cell>
          <cell r="AD147" t="str">
            <v>Lakshmuudugudem</v>
          </cell>
          <cell r="AE147" t="str">
            <v>MPWS</v>
          </cell>
          <cell r="AF147">
            <v>1</v>
          </cell>
          <cell r="AG147">
            <v>0</v>
          </cell>
          <cell r="AH147">
            <v>1</v>
          </cell>
          <cell r="AI147">
            <v>0</v>
          </cell>
          <cell r="AJ147">
            <v>0</v>
          </cell>
          <cell r="AK147">
            <v>0</v>
          </cell>
          <cell r="AL147">
            <v>0</v>
          </cell>
        </row>
        <row r="148">
          <cell r="A148" t="str">
            <v>05</v>
          </cell>
          <cell r="B148" t="str">
            <v>Westgodavari</v>
          </cell>
          <cell r="C148" t="str">
            <v>05</v>
          </cell>
          <cell r="D148" t="str">
            <v>Bhadrachalam</v>
          </cell>
          <cell r="E148" t="str">
            <v>073</v>
          </cell>
          <cell r="F148" t="str">
            <v>Polavaram</v>
          </cell>
          <cell r="G148" t="str">
            <v>02</v>
          </cell>
          <cell r="H148" t="str">
            <v>Buttayagudem</v>
          </cell>
          <cell r="I148" t="str">
            <v>15</v>
          </cell>
          <cell r="J148" t="str">
            <v>Laxmudugudem</v>
          </cell>
          <cell r="K148" t="str">
            <v>032</v>
          </cell>
          <cell r="L148" t="str">
            <v>Laxmudugudem</v>
          </cell>
          <cell r="M148" t="str">
            <v>0502032</v>
          </cell>
          <cell r="N148" t="str">
            <v>02</v>
          </cell>
          <cell r="O148" t="str">
            <v>Bandarugudem</v>
          </cell>
          <cell r="Q148" t="str">
            <v>050203202</v>
          </cell>
          <cell r="S148" t="str">
            <v>05050730203202</v>
          </cell>
          <cell r="T148">
            <v>65</v>
          </cell>
          <cell r="U148">
            <v>0</v>
          </cell>
          <cell r="V148">
            <v>65</v>
          </cell>
          <cell r="W148" t="str">
            <v>FC</v>
          </cell>
          <cell r="X148" t="str">
            <v>FC</v>
          </cell>
          <cell r="AF148">
            <v>1</v>
          </cell>
          <cell r="AG148">
            <v>0</v>
          </cell>
          <cell r="AH148">
            <v>0</v>
          </cell>
          <cell r="AI148">
            <v>0</v>
          </cell>
          <cell r="AJ148">
            <v>0</v>
          </cell>
          <cell r="AK148">
            <v>0</v>
          </cell>
          <cell r="AL148">
            <v>0</v>
          </cell>
        </row>
        <row r="149">
          <cell r="A149" t="str">
            <v>05</v>
          </cell>
          <cell r="B149" t="str">
            <v>Westgodavari</v>
          </cell>
          <cell r="C149" t="str">
            <v>05</v>
          </cell>
          <cell r="D149" t="str">
            <v>Bhadrachalam</v>
          </cell>
          <cell r="E149" t="str">
            <v>073</v>
          </cell>
          <cell r="F149" t="str">
            <v>Polavaram</v>
          </cell>
          <cell r="G149" t="str">
            <v>02</v>
          </cell>
          <cell r="H149" t="str">
            <v>Buttayagudem</v>
          </cell>
          <cell r="I149" t="str">
            <v>15</v>
          </cell>
          <cell r="J149" t="str">
            <v>Laxmudugudem</v>
          </cell>
          <cell r="K149" t="str">
            <v>032</v>
          </cell>
          <cell r="L149" t="str">
            <v>Laxmudugudem</v>
          </cell>
          <cell r="M149" t="str">
            <v>0502032</v>
          </cell>
          <cell r="N149" t="str">
            <v>03</v>
          </cell>
          <cell r="O149" t="str">
            <v>Kothanagulagudem</v>
          </cell>
          <cell r="Q149" t="str">
            <v>050203203</v>
          </cell>
          <cell r="S149" t="str">
            <v>05050730203203</v>
          </cell>
          <cell r="T149">
            <v>21</v>
          </cell>
          <cell r="U149">
            <v>0</v>
          </cell>
          <cell r="V149">
            <v>21</v>
          </cell>
          <cell r="W149" t="str">
            <v>FC</v>
          </cell>
          <cell r="X149" t="str">
            <v>FC</v>
          </cell>
          <cell r="AF149">
            <v>1</v>
          </cell>
          <cell r="AG149">
            <v>0</v>
          </cell>
          <cell r="AH149">
            <v>0</v>
          </cell>
          <cell r="AI149">
            <v>0</v>
          </cell>
          <cell r="AJ149">
            <v>0</v>
          </cell>
          <cell r="AK149">
            <v>0</v>
          </cell>
          <cell r="AL149">
            <v>0</v>
          </cell>
        </row>
        <row r="150">
          <cell r="A150" t="str">
            <v>05</v>
          </cell>
          <cell r="B150" t="str">
            <v>Westgodavari</v>
          </cell>
          <cell r="C150" t="str">
            <v>05</v>
          </cell>
          <cell r="D150" t="str">
            <v>Bhadrachalam</v>
          </cell>
          <cell r="E150" t="str">
            <v>073</v>
          </cell>
          <cell r="F150" t="str">
            <v>Polavaram</v>
          </cell>
          <cell r="G150" t="str">
            <v>02</v>
          </cell>
          <cell r="H150" t="str">
            <v>Buttayagudem</v>
          </cell>
          <cell r="I150" t="str">
            <v>15</v>
          </cell>
          <cell r="J150" t="str">
            <v>Laxmudugudem</v>
          </cell>
          <cell r="K150" t="str">
            <v>032</v>
          </cell>
          <cell r="L150" t="str">
            <v>Laxmudugudem</v>
          </cell>
          <cell r="M150" t="str">
            <v>0502032</v>
          </cell>
          <cell r="N150" t="str">
            <v>04</v>
          </cell>
          <cell r="O150" t="str">
            <v>Kommugudem</v>
          </cell>
          <cell r="Q150" t="str">
            <v>050203204</v>
          </cell>
          <cell r="S150" t="str">
            <v>05050730203204</v>
          </cell>
          <cell r="T150">
            <v>508</v>
          </cell>
          <cell r="U150">
            <v>243</v>
          </cell>
          <cell r="V150">
            <v>52</v>
          </cell>
          <cell r="W150" t="str">
            <v>FC</v>
          </cell>
          <cell r="X150" t="str">
            <v>FC</v>
          </cell>
          <cell r="AF150">
            <v>11</v>
          </cell>
          <cell r="AG150">
            <v>0</v>
          </cell>
          <cell r="AH150">
            <v>0</v>
          </cell>
          <cell r="AI150">
            <v>0</v>
          </cell>
          <cell r="AJ150">
            <v>0</v>
          </cell>
          <cell r="AK150">
            <v>0</v>
          </cell>
          <cell r="AL150">
            <v>0</v>
          </cell>
        </row>
        <row r="151">
          <cell r="A151" t="str">
            <v>05</v>
          </cell>
          <cell r="B151" t="str">
            <v>Westgodavari</v>
          </cell>
          <cell r="C151" t="str">
            <v>05</v>
          </cell>
          <cell r="D151" t="str">
            <v>Bhadrachalam</v>
          </cell>
          <cell r="E151" t="str">
            <v>073</v>
          </cell>
          <cell r="F151" t="str">
            <v>Polavaram</v>
          </cell>
          <cell r="G151" t="str">
            <v>02</v>
          </cell>
          <cell r="H151" t="str">
            <v>Buttayagudem</v>
          </cell>
          <cell r="I151" t="str">
            <v>15</v>
          </cell>
          <cell r="J151" t="str">
            <v>Laxmudugudem</v>
          </cell>
          <cell r="K151" t="str">
            <v>032</v>
          </cell>
          <cell r="L151" t="str">
            <v>Laxmudugudem</v>
          </cell>
          <cell r="M151" t="str">
            <v>0502032</v>
          </cell>
          <cell r="N151" t="str">
            <v>05</v>
          </cell>
          <cell r="O151" t="str">
            <v>Kongalavarigudem</v>
          </cell>
          <cell r="Q151" t="str">
            <v>050203205</v>
          </cell>
          <cell r="S151" t="str">
            <v>05050730203205</v>
          </cell>
          <cell r="T151">
            <v>350</v>
          </cell>
          <cell r="U151">
            <v>0</v>
          </cell>
          <cell r="V151">
            <v>241</v>
          </cell>
          <cell r="W151" t="str">
            <v>FC</v>
          </cell>
          <cell r="X151" t="str">
            <v>FC</v>
          </cell>
          <cell r="Z151">
            <v>36916</v>
          </cell>
          <cell r="AF151">
            <v>2</v>
          </cell>
          <cell r="AG151">
            <v>0</v>
          </cell>
          <cell r="AH151">
            <v>1</v>
          </cell>
          <cell r="AI151">
            <v>0</v>
          </cell>
          <cell r="AJ151">
            <v>0</v>
          </cell>
          <cell r="AK151">
            <v>0</v>
          </cell>
          <cell r="AL151">
            <v>0</v>
          </cell>
        </row>
        <row r="152">
          <cell r="A152" t="str">
            <v>05</v>
          </cell>
          <cell r="B152" t="str">
            <v>Westgodavari</v>
          </cell>
          <cell r="C152" t="str">
            <v>05</v>
          </cell>
          <cell r="D152" t="str">
            <v>Bhadrachalam</v>
          </cell>
          <cell r="E152" t="str">
            <v>073</v>
          </cell>
          <cell r="F152" t="str">
            <v>Polavaram</v>
          </cell>
          <cell r="G152" t="str">
            <v>02</v>
          </cell>
          <cell r="H152" t="str">
            <v>Buttayagudem</v>
          </cell>
          <cell r="I152" t="str">
            <v>15</v>
          </cell>
          <cell r="J152" t="str">
            <v>Laxmudugudem</v>
          </cell>
          <cell r="K152" t="str">
            <v>032</v>
          </cell>
          <cell r="L152" t="str">
            <v>Laxmudugudem</v>
          </cell>
          <cell r="M152" t="str">
            <v>0502032</v>
          </cell>
          <cell r="N152" t="str">
            <v>06</v>
          </cell>
          <cell r="O152" t="str">
            <v>Mamillavarigudem</v>
          </cell>
          <cell r="P152" t="str">
            <v>Mamillivarigudem</v>
          </cell>
          <cell r="Q152" t="str">
            <v>050203206</v>
          </cell>
          <cell r="R152" t="str">
            <v>050203206</v>
          </cell>
          <cell r="S152" t="str">
            <v>05050730203206</v>
          </cell>
          <cell r="T152">
            <v>62</v>
          </cell>
          <cell r="U152">
            <v>0</v>
          </cell>
          <cell r="V152">
            <v>62</v>
          </cell>
          <cell r="W152" t="str">
            <v>FC</v>
          </cell>
          <cell r="X152" t="str">
            <v>FC</v>
          </cell>
          <cell r="AA152" t="str">
            <v>050203206600</v>
          </cell>
          <cell r="AB152" t="str">
            <v>050203206600</v>
          </cell>
          <cell r="AC152" t="str">
            <v>Mamillavarigudem</v>
          </cell>
          <cell r="AD152" t="str">
            <v>Mamillavarigudem</v>
          </cell>
          <cell r="AE152" t="str">
            <v>MPWS</v>
          </cell>
          <cell r="AF152">
            <v>1</v>
          </cell>
          <cell r="AG152">
            <v>0</v>
          </cell>
          <cell r="AH152">
            <v>0</v>
          </cell>
          <cell r="AI152">
            <v>0</v>
          </cell>
          <cell r="AJ152">
            <v>0</v>
          </cell>
          <cell r="AK152">
            <v>0</v>
          </cell>
          <cell r="AL152">
            <v>0</v>
          </cell>
        </row>
        <row r="153">
          <cell r="A153" t="str">
            <v>05</v>
          </cell>
          <cell r="B153" t="str">
            <v>Westgodavari</v>
          </cell>
          <cell r="C153" t="str">
            <v>05</v>
          </cell>
          <cell r="D153" t="str">
            <v>Bhadrachalam</v>
          </cell>
          <cell r="E153" t="str">
            <v>073</v>
          </cell>
          <cell r="F153" t="str">
            <v>Polavaram</v>
          </cell>
          <cell r="G153" t="str">
            <v>02</v>
          </cell>
          <cell r="H153" t="str">
            <v>Buttayagudem</v>
          </cell>
          <cell r="I153" t="str">
            <v>15</v>
          </cell>
          <cell r="J153" t="str">
            <v>Laxmudugudem</v>
          </cell>
          <cell r="K153" t="str">
            <v>032</v>
          </cell>
          <cell r="L153" t="str">
            <v>Laxmudugudem</v>
          </cell>
          <cell r="M153" t="str">
            <v>0502032</v>
          </cell>
          <cell r="N153" t="str">
            <v>07</v>
          </cell>
          <cell r="O153" t="str">
            <v>Pakalagudem</v>
          </cell>
          <cell r="Q153" t="str">
            <v>050203207</v>
          </cell>
          <cell r="S153" t="str">
            <v>05050730203207</v>
          </cell>
          <cell r="T153">
            <v>21</v>
          </cell>
          <cell r="U153">
            <v>0</v>
          </cell>
          <cell r="V153">
            <v>21</v>
          </cell>
          <cell r="W153" t="str">
            <v>FC</v>
          </cell>
          <cell r="X153" t="str">
            <v>FC</v>
          </cell>
          <cell r="AF153">
            <v>1</v>
          </cell>
          <cell r="AG153">
            <v>0</v>
          </cell>
          <cell r="AH153">
            <v>0</v>
          </cell>
          <cell r="AI153">
            <v>0</v>
          </cell>
          <cell r="AJ153">
            <v>0</v>
          </cell>
          <cell r="AK153">
            <v>0</v>
          </cell>
          <cell r="AL153">
            <v>0</v>
          </cell>
        </row>
        <row r="154">
          <cell r="A154" t="str">
            <v>05</v>
          </cell>
          <cell r="B154" t="str">
            <v>Westgodavari</v>
          </cell>
          <cell r="C154" t="str">
            <v>05</v>
          </cell>
          <cell r="D154" t="str">
            <v>Bhadrachalam</v>
          </cell>
          <cell r="E154" t="str">
            <v>073</v>
          </cell>
          <cell r="F154" t="str">
            <v>Polavaram</v>
          </cell>
          <cell r="G154" t="str">
            <v>02</v>
          </cell>
          <cell r="H154" t="str">
            <v>Buttayagudem</v>
          </cell>
          <cell r="I154" t="str">
            <v>15</v>
          </cell>
          <cell r="J154" t="str">
            <v>Laxmudugudem</v>
          </cell>
          <cell r="K154" t="str">
            <v>032</v>
          </cell>
          <cell r="L154" t="str">
            <v>Laxmudugudem</v>
          </cell>
          <cell r="M154" t="str">
            <v>0502032</v>
          </cell>
          <cell r="N154" t="str">
            <v>08</v>
          </cell>
          <cell r="O154" t="str">
            <v>Pakalagudem (new Peta)</v>
          </cell>
          <cell r="Q154" t="str">
            <v>050203208</v>
          </cell>
          <cell r="S154" t="str">
            <v>05050730203208</v>
          </cell>
          <cell r="T154">
            <v>65</v>
          </cell>
          <cell r="U154">
            <v>0</v>
          </cell>
          <cell r="V154">
            <v>65</v>
          </cell>
          <cell r="W154" t="str">
            <v>FC</v>
          </cell>
          <cell r="X154" t="str">
            <v>FC</v>
          </cell>
          <cell r="AF154">
            <v>1</v>
          </cell>
          <cell r="AG154">
            <v>0</v>
          </cell>
          <cell r="AH154">
            <v>0</v>
          </cell>
          <cell r="AI154">
            <v>0</v>
          </cell>
          <cell r="AJ154">
            <v>0</v>
          </cell>
          <cell r="AK154">
            <v>0</v>
          </cell>
          <cell r="AL154">
            <v>0</v>
          </cell>
        </row>
        <row r="155">
          <cell r="A155" t="str">
            <v>05</v>
          </cell>
          <cell r="B155" t="str">
            <v>Westgodavari</v>
          </cell>
          <cell r="C155" t="str">
            <v>05</v>
          </cell>
          <cell r="D155" t="str">
            <v>Bhadrachalam</v>
          </cell>
          <cell r="E155" t="str">
            <v>073</v>
          </cell>
          <cell r="F155" t="str">
            <v>Polavaram</v>
          </cell>
          <cell r="G155" t="str">
            <v>02</v>
          </cell>
          <cell r="H155" t="str">
            <v>Buttayagudem</v>
          </cell>
          <cell r="I155" t="str">
            <v>15</v>
          </cell>
          <cell r="J155" t="str">
            <v>Laxmudugudem</v>
          </cell>
          <cell r="K155" t="str">
            <v>032</v>
          </cell>
          <cell r="L155" t="str">
            <v>Laxmudugudem</v>
          </cell>
          <cell r="M155" t="str">
            <v>0502032</v>
          </cell>
          <cell r="N155" t="str">
            <v>09</v>
          </cell>
          <cell r="O155" t="str">
            <v>Kummarigunta</v>
          </cell>
          <cell r="Q155" t="str">
            <v>050203209</v>
          </cell>
          <cell r="S155" t="str">
            <v>05050730203209</v>
          </cell>
          <cell r="T155">
            <v>36</v>
          </cell>
          <cell r="U155">
            <v>0</v>
          </cell>
          <cell r="V155">
            <v>36</v>
          </cell>
          <cell r="W155" t="str">
            <v>FC</v>
          </cell>
          <cell r="X155" t="str">
            <v>FC</v>
          </cell>
          <cell r="AF155">
            <v>1</v>
          </cell>
          <cell r="AG155">
            <v>0</v>
          </cell>
          <cell r="AH155">
            <v>0</v>
          </cell>
          <cell r="AI155">
            <v>0</v>
          </cell>
          <cell r="AJ155">
            <v>0</v>
          </cell>
          <cell r="AK155">
            <v>0</v>
          </cell>
          <cell r="AL155">
            <v>0</v>
          </cell>
        </row>
        <row r="156">
          <cell r="A156" t="str">
            <v>05</v>
          </cell>
          <cell r="B156" t="str">
            <v>Westgodavari</v>
          </cell>
          <cell r="C156" t="str">
            <v>05</v>
          </cell>
          <cell r="D156" t="str">
            <v>Bhadrachalam</v>
          </cell>
          <cell r="E156" t="str">
            <v>073</v>
          </cell>
          <cell r="F156" t="str">
            <v>Polavaram</v>
          </cell>
          <cell r="G156" t="str">
            <v>02</v>
          </cell>
          <cell r="H156" t="str">
            <v>Buttayagudem</v>
          </cell>
          <cell r="I156" t="str">
            <v>15</v>
          </cell>
          <cell r="J156" t="str">
            <v>Laxmudugudem</v>
          </cell>
          <cell r="K156" t="str">
            <v>032</v>
          </cell>
          <cell r="L156" t="str">
            <v>Laxmudugudem</v>
          </cell>
          <cell r="M156" t="str">
            <v>0502032</v>
          </cell>
          <cell r="N156" t="str">
            <v>10</v>
          </cell>
          <cell r="O156" t="str">
            <v>Kothagudem</v>
          </cell>
          <cell r="Q156" t="str">
            <v>050203210</v>
          </cell>
          <cell r="S156" t="str">
            <v>05050730203210</v>
          </cell>
          <cell r="T156">
            <v>62</v>
          </cell>
          <cell r="U156">
            <v>0</v>
          </cell>
          <cell r="V156">
            <v>62</v>
          </cell>
          <cell r="W156" t="str">
            <v>FC</v>
          </cell>
          <cell r="X156" t="str">
            <v>FC</v>
          </cell>
          <cell r="AF156">
            <v>1</v>
          </cell>
          <cell r="AG156">
            <v>0</v>
          </cell>
          <cell r="AH156">
            <v>0</v>
          </cell>
          <cell r="AI156">
            <v>0</v>
          </cell>
          <cell r="AJ156">
            <v>0</v>
          </cell>
          <cell r="AK156">
            <v>0</v>
          </cell>
          <cell r="AL156">
            <v>0</v>
          </cell>
        </row>
        <row r="157">
          <cell r="A157" t="str">
            <v>05</v>
          </cell>
          <cell r="B157" t="str">
            <v>Westgodavari</v>
          </cell>
          <cell r="C157" t="str">
            <v>05</v>
          </cell>
          <cell r="D157" t="str">
            <v>Bhadrachalam</v>
          </cell>
          <cell r="E157" t="str">
            <v>073</v>
          </cell>
          <cell r="F157" t="str">
            <v>Polavaram</v>
          </cell>
          <cell r="G157" t="str">
            <v>02</v>
          </cell>
          <cell r="H157" t="str">
            <v>Buttayagudem</v>
          </cell>
          <cell r="I157" t="str">
            <v>16</v>
          </cell>
          <cell r="J157" t="str">
            <v>Koyarajahmundry</v>
          </cell>
          <cell r="K157" t="str">
            <v>033</v>
          </cell>
          <cell r="L157" t="str">
            <v>Koyarajahmundry</v>
          </cell>
          <cell r="M157" t="str">
            <v>0502033</v>
          </cell>
          <cell r="N157" t="str">
            <v>01</v>
          </cell>
          <cell r="O157" t="str">
            <v>Koyarajahmundry</v>
          </cell>
          <cell r="P157" t="str">
            <v>Koyarajahmundry</v>
          </cell>
          <cell r="Q157" t="str">
            <v>050203301</v>
          </cell>
          <cell r="R157" t="str">
            <v>050203301</v>
          </cell>
          <cell r="S157" t="str">
            <v>05050730203301</v>
          </cell>
          <cell r="T157">
            <v>525</v>
          </cell>
          <cell r="U157">
            <v>15</v>
          </cell>
          <cell r="V157">
            <v>460</v>
          </cell>
          <cell r="W157" t="str">
            <v>PC</v>
          </cell>
          <cell r="X157" t="str">
            <v>PC2</v>
          </cell>
          <cell r="AA157" t="str">
            <v>050203301600</v>
          </cell>
          <cell r="AB157" t="str">
            <v>050203301600</v>
          </cell>
          <cell r="AC157" t="str">
            <v>Koyarajahmundry</v>
          </cell>
          <cell r="AD157" t="str">
            <v>Koyarajahmundry</v>
          </cell>
          <cell r="AE157" t="str">
            <v>MPWS</v>
          </cell>
          <cell r="AF157">
            <v>8</v>
          </cell>
          <cell r="AG157">
            <v>0</v>
          </cell>
          <cell r="AH157">
            <v>1</v>
          </cell>
          <cell r="AI157">
            <v>0</v>
          </cell>
          <cell r="AJ157">
            <v>0</v>
          </cell>
          <cell r="AK157">
            <v>0</v>
          </cell>
          <cell r="AL157">
            <v>0</v>
          </cell>
        </row>
        <row r="158">
          <cell r="A158" t="str">
            <v>05</v>
          </cell>
          <cell r="B158" t="str">
            <v>Westgodavari</v>
          </cell>
          <cell r="C158" t="str">
            <v>05</v>
          </cell>
          <cell r="D158" t="str">
            <v>Bhadrachalam</v>
          </cell>
          <cell r="E158" t="str">
            <v>073</v>
          </cell>
          <cell r="F158" t="str">
            <v>Polavaram</v>
          </cell>
          <cell r="G158" t="str">
            <v>02</v>
          </cell>
          <cell r="H158" t="str">
            <v>Buttayagudem</v>
          </cell>
          <cell r="I158" t="str">
            <v>16</v>
          </cell>
          <cell r="J158" t="str">
            <v>Koyarajahmundry</v>
          </cell>
          <cell r="K158" t="str">
            <v>033</v>
          </cell>
          <cell r="L158" t="str">
            <v>Koyarajahmundry</v>
          </cell>
          <cell r="M158" t="str">
            <v>0502033</v>
          </cell>
          <cell r="N158" t="str">
            <v>02</v>
          </cell>
          <cell r="O158" t="str">
            <v>Dolugudem</v>
          </cell>
          <cell r="Q158" t="str">
            <v>050203302</v>
          </cell>
          <cell r="S158" t="str">
            <v>05050730203302</v>
          </cell>
          <cell r="T158">
            <v>17</v>
          </cell>
          <cell r="U158">
            <v>0</v>
          </cell>
          <cell r="V158">
            <v>17</v>
          </cell>
          <cell r="W158" t="str">
            <v>FC</v>
          </cell>
          <cell r="X158" t="str">
            <v>FC</v>
          </cell>
          <cell r="AF158">
            <v>0</v>
          </cell>
          <cell r="AG158">
            <v>1</v>
          </cell>
          <cell r="AH158">
            <v>0</v>
          </cell>
          <cell r="AI158">
            <v>0</v>
          </cell>
          <cell r="AJ158">
            <v>0</v>
          </cell>
          <cell r="AK158">
            <v>0</v>
          </cell>
          <cell r="AL158">
            <v>0</v>
          </cell>
        </row>
        <row r="159">
          <cell r="A159" t="str">
            <v>05</v>
          </cell>
          <cell r="B159" t="str">
            <v>Westgodavari</v>
          </cell>
          <cell r="C159" t="str">
            <v>05</v>
          </cell>
          <cell r="D159" t="str">
            <v>Bhadrachalam</v>
          </cell>
          <cell r="E159" t="str">
            <v>073</v>
          </cell>
          <cell r="F159" t="str">
            <v>Polavaram</v>
          </cell>
          <cell r="G159" t="str">
            <v>02</v>
          </cell>
          <cell r="H159" t="str">
            <v>Buttayagudem</v>
          </cell>
          <cell r="I159" t="str">
            <v>16</v>
          </cell>
          <cell r="J159" t="str">
            <v>Koyarajahmundry</v>
          </cell>
          <cell r="K159" t="str">
            <v>033</v>
          </cell>
          <cell r="L159" t="str">
            <v>Koyarajahmundry</v>
          </cell>
          <cell r="M159" t="str">
            <v>0502033</v>
          </cell>
          <cell r="N159" t="str">
            <v>03</v>
          </cell>
          <cell r="O159" t="str">
            <v>Mettagudem</v>
          </cell>
          <cell r="Q159" t="str">
            <v>050203303</v>
          </cell>
          <cell r="S159" t="str">
            <v>05050730203303</v>
          </cell>
          <cell r="T159">
            <v>198</v>
          </cell>
          <cell r="U159">
            <v>0</v>
          </cell>
          <cell r="V159">
            <v>180</v>
          </cell>
          <cell r="W159" t="str">
            <v>FC</v>
          </cell>
          <cell r="X159" t="str">
            <v>FC</v>
          </cell>
          <cell r="AF159">
            <v>2</v>
          </cell>
          <cell r="AG159">
            <v>0</v>
          </cell>
          <cell r="AH159">
            <v>0</v>
          </cell>
          <cell r="AI159">
            <v>0</v>
          </cell>
          <cell r="AJ159">
            <v>0</v>
          </cell>
          <cell r="AK159">
            <v>0</v>
          </cell>
          <cell r="AL159">
            <v>0</v>
          </cell>
        </row>
        <row r="160">
          <cell r="A160" t="str">
            <v>05</v>
          </cell>
          <cell r="B160" t="str">
            <v>Westgodavari</v>
          </cell>
          <cell r="C160" t="str">
            <v>05</v>
          </cell>
          <cell r="D160" t="str">
            <v>Bhadrachalam</v>
          </cell>
          <cell r="E160" t="str">
            <v>073</v>
          </cell>
          <cell r="F160" t="str">
            <v>Polavaram</v>
          </cell>
          <cell r="G160" t="str">
            <v>02</v>
          </cell>
          <cell r="H160" t="str">
            <v>Buttayagudem</v>
          </cell>
          <cell r="I160" t="str">
            <v>16</v>
          </cell>
          <cell r="J160" t="str">
            <v>Koyarajahmundry</v>
          </cell>
          <cell r="K160" t="str">
            <v>033</v>
          </cell>
          <cell r="L160" t="str">
            <v>Koyarajahmundry</v>
          </cell>
          <cell r="M160" t="str">
            <v>0502033</v>
          </cell>
          <cell r="N160" t="str">
            <v>04</v>
          </cell>
          <cell r="O160" t="str">
            <v>Chandrayagudem</v>
          </cell>
          <cell r="P160" t="str">
            <v>Chandrayagudem</v>
          </cell>
          <cell r="Q160" t="str">
            <v>050203304</v>
          </cell>
          <cell r="R160" t="str">
            <v>050203304</v>
          </cell>
          <cell r="S160" t="str">
            <v>05050730203304</v>
          </cell>
          <cell r="T160">
            <v>193</v>
          </cell>
          <cell r="U160">
            <v>0</v>
          </cell>
          <cell r="V160">
            <v>193</v>
          </cell>
          <cell r="W160" t="str">
            <v>FC</v>
          </cell>
          <cell r="X160" t="str">
            <v>FC</v>
          </cell>
          <cell r="AA160" t="str">
            <v>050203304600</v>
          </cell>
          <cell r="AB160" t="str">
            <v>050203304600</v>
          </cell>
          <cell r="AC160" t="str">
            <v>Chandrayagudem</v>
          </cell>
          <cell r="AD160" t="str">
            <v>Chandrayagudem</v>
          </cell>
          <cell r="AE160" t="str">
            <v>MPWS</v>
          </cell>
          <cell r="AF160">
            <v>3</v>
          </cell>
          <cell r="AG160">
            <v>0</v>
          </cell>
          <cell r="AH160">
            <v>0</v>
          </cell>
          <cell r="AI160">
            <v>0</v>
          </cell>
          <cell r="AJ160">
            <v>0</v>
          </cell>
          <cell r="AK160">
            <v>0</v>
          </cell>
          <cell r="AL160">
            <v>0</v>
          </cell>
        </row>
        <row r="161">
          <cell r="A161" t="str">
            <v>05</v>
          </cell>
          <cell r="B161" t="str">
            <v>Westgodavari</v>
          </cell>
          <cell r="C161" t="str">
            <v>05</v>
          </cell>
          <cell r="D161" t="str">
            <v>Bhadrachalam</v>
          </cell>
          <cell r="E161" t="str">
            <v>073</v>
          </cell>
          <cell r="F161" t="str">
            <v>Polavaram</v>
          </cell>
          <cell r="G161" t="str">
            <v>02</v>
          </cell>
          <cell r="H161" t="str">
            <v>Buttayagudem</v>
          </cell>
          <cell r="I161" t="str">
            <v>16</v>
          </cell>
          <cell r="J161" t="str">
            <v>Koyarajahmundry</v>
          </cell>
          <cell r="K161" t="str">
            <v>033</v>
          </cell>
          <cell r="L161" t="str">
            <v>Koyarajahmundry</v>
          </cell>
          <cell r="M161" t="str">
            <v>0502033</v>
          </cell>
          <cell r="N161" t="str">
            <v>05</v>
          </cell>
          <cell r="O161" t="str">
            <v>Ravigudem</v>
          </cell>
          <cell r="Q161" t="str">
            <v>050203305</v>
          </cell>
          <cell r="S161" t="str">
            <v>05050730203305</v>
          </cell>
          <cell r="T161">
            <v>185</v>
          </cell>
          <cell r="U161">
            <v>0</v>
          </cell>
          <cell r="V161">
            <v>185</v>
          </cell>
          <cell r="W161" t="str">
            <v>PC</v>
          </cell>
          <cell r="X161" t="str">
            <v>PC2</v>
          </cell>
          <cell r="AF161">
            <v>3</v>
          </cell>
          <cell r="AG161">
            <v>0</v>
          </cell>
          <cell r="AH161">
            <v>0</v>
          </cell>
          <cell r="AI161">
            <v>0</v>
          </cell>
          <cell r="AJ161">
            <v>0</v>
          </cell>
          <cell r="AK161">
            <v>0</v>
          </cell>
          <cell r="AL161">
            <v>0</v>
          </cell>
        </row>
        <row r="162">
          <cell r="A162" t="str">
            <v>05</v>
          </cell>
          <cell r="B162" t="str">
            <v>Westgodavari</v>
          </cell>
          <cell r="C162" t="str">
            <v>05</v>
          </cell>
          <cell r="D162" t="str">
            <v>Bhadrachalam</v>
          </cell>
          <cell r="E162" t="str">
            <v>073</v>
          </cell>
          <cell r="F162" t="str">
            <v>Polavaram</v>
          </cell>
          <cell r="G162" t="str">
            <v>02</v>
          </cell>
          <cell r="H162" t="str">
            <v>Buttayagudem</v>
          </cell>
          <cell r="I162" t="str">
            <v>16</v>
          </cell>
          <cell r="J162" t="str">
            <v>Koyarajahmundry</v>
          </cell>
          <cell r="K162" t="str">
            <v>033</v>
          </cell>
          <cell r="L162" t="str">
            <v>Koyarajahmundry</v>
          </cell>
          <cell r="M162" t="str">
            <v>0502033</v>
          </cell>
          <cell r="N162" t="str">
            <v>07</v>
          </cell>
          <cell r="O162" t="str">
            <v>Cheemalavarigudem</v>
          </cell>
          <cell r="Q162" t="str">
            <v>050203307</v>
          </cell>
          <cell r="S162" t="str">
            <v>05050730203307</v>
          </cell>
          <cell r="T162">
            <v>201</v>
          </cell>
          <cell r="U162">
            <v>8</v>
          </cell>
          <cell r="V162">
            <v>191</v>
          </cell>
          <cell r="W162" t="str">
            <v>PC</v>
          </cell>
          <cell r="X162" t="str">
            <v>PC3</v>
          </cell>
          <cell r="AF162">
            <v>0</v>
          </cell>
          <cell r="AG162">
            <v>0</v>
          </cell>
          <cell r="AH162">
            <v>1</v>
          </cell>
          <cell r="AI162">
            <v>0</v>
          </cell>
          <cell r="AJ162">
            <v>0</v>
          </cell>
          <cell r="AK162">
            <v>0</v>
          </cell>
          <cell r="AL162">
            <v>0</v>
          </cell>
        </row>
        <row r="163">
          <cell r="A163" t="str">
            <v>05</v>
          </cell>
          <cell r="B163" t="str">
            <v>Westgodavari</v>
          </cell>
          <cell r="C163" t="str">
            <v>05</v>
          </cell>
          <cell r="D163" t="str">
            <v>Bhadrachalam</v>
          </cell>
          <cell r="E163" t="str">
            <v>073</v>
          </cell>
          <cell r="F163" t="str">
            <v>Polavaram</v>
          </cell>
          <cell r="G163" t="str">
            <v>02</v>
          </cell>
          <cell r="H163" t="str">
            <v>Buttayagudem</v>
          </cell>
          <cell r="I163" t="str">
            <v>17</v>
          </cell>
          <cell r="J163" t="str">
            <v>N. Ramannapalem</v>
          </cell>
          <cell r="K163" t="str">
            <v>034</v>
          </cell>
          <cell r="L163" t="str">
            <v>N. Ramannapalem</v>
          </cell>
          <cell r="M163" t="str">
            <v>0502034</v>
          </cell>
          <cell r="N163" t="str">
            <v>01</v>
          </cell>
          <cell r="O163" t="str">
            <v>N. Ramannapalem</v>
          </cell>
          <cell r="P163" t="str">
            <v>N.R.Palem</v>
          </cell>
          <cell r="Q163" t="str">
            <v>050203401</v>
          </cell>
          <cell r="R163" t="str">
            <v>050203401</v>
          </cell>
          <cell r="S163" t="str">
            <v>05050730203401</v>
          </cell>
          <cell r="T163">
            <v>879</v>
          </cell>
          <cell r="U163">
            <v>129</v>
          </cell>
          <cell r="V163">
            <v>478</v>
          </cell>
          <cell r="W163" t="str">
            <v>FC</v>
          </cell>
          <cell r="X163" t="str">
            <v>FC</v>
          </cell>
          <cell r="AA163" t="str">
            <v>050203401600</v>
          </cell>
          <cell r="AB163" t="str">
            <v>050203401600</v>
          </cell>
          <cell r="AC163" t="str">
            <v>N.r.palem</v>
          </cell>
          <cell r="AD163" t="str">
            <v>N.r.palem</v>
          </cell>
          <cell r="AE163" t="str">
            <v>PWS</v>
          </cell>
          <cell r="AF163">
            <v>4</v>
          </cell>
          <cell r="AG163">
            <v>0</v>
          </cell>
          <cell r="AH163">
            <v>0</v>
          </cell>
          <cell r="AI163">
            <v>0</v>
          </cell>
          <cell r="AJ163">
            <v>0</v>
          </cell>
          <cell r="AK163">
            <v>0</v>
          </cell>
          <cell r="AL163">
            <v>0</v>
          </cell>
        </row>
        <row r="164">
          <cell r="A164" t="str">
            <v>05</v>
          </cell>
          <cell r="B164" t="str">
            <v>Westgodavari</v>
          </cell>
          <cell r="C164" t="str">
            <v>05</v>
          </cell>
          <cell r="D164" t="str">
            <v>Bhadrachalam</v>
          </cell>
          <cell r="E164" t="str">
            <v>073</v>
          </cell>
          <cell r="F164" t="str">
            <v>Polavaram</v>
          </cell>
          <cell r="G164" t="str">
            <v>02</v>
          </cell>
          <cell r="H164" t="str">
            <v>Buttayagudem</v>
          </cell>
          <cell r="I164" t="str">
            <v>17</v>
          </cell>
          <cell r="J164" t="str">
            <v>N. Ramannapalem</v>
          </cell>
          <cell r="K164" t="str">
            <v>035</v>
          </cell>
          <cell r="L164" t="str">
            <v>Bottappagudem</v>
          </cell>
          <cell r="M164" t="str">
            <v>0502035</v>
          </cell>
          <cell r="N164" t="str">
            <v>01</v>
          </cell>
          <cell r="O164" t="str">
            <v>Bottappagudem</v>
          </cell>
          <cell r="P164" t="str">
            <v>Bothappagudem</v>
          </cell>
          <cell r="Q164" t="str">
            <v>050203501</v>
          </cell>
          <cell r="R164" t="str">
            <v>050203501</v>
          </cell>
          <cell r="S164" t="str">
            <v>05050730203501</v>
          </cell>
          <cell r="T164">
            <v>297</v>
          </cell>
          <cell r="U164">
            <v>5</v>
          </cell>
          <cell r="V164">
            <v>292</v>
          </cell>
          <cell r="W164" t="str">
            <v>FC</v>
          </cell>
          <cell r="X164" t="str">
            <v>FC</v>
          </cell>
          <cell r="AA164" t="str">
            <v>050203501600</v>
          </cell>
          <cell r="AB164" t="str">
            <v>050203501600</v>
          </cell>
          <cell r="AC164" t="str">
            <v>Bottappagudem</v>
          </cell>
          <cell r="AD164" t="str">
            <v>Bothappagudem</v>
          </cell>
          <cell r="AE164" t="str">
            <v>MPWS</v>
          </cell>
          <cell r="AF164">
            <v>4</v>
          </cell>
          <cell r="AG164">
            <v>0</v>
          </cell>
          <cell r="AH164">
            <v>0</v>
          </cell>
          <cell r="AI164">
            <v>0</v>
          </cell>
          <cell r="AJ164">
            <v>0</v>
          </cell>
          <cell r="AK164">
            <v>0</v>
          </cell>
          <cell r="AL164">
            <v>0</v>
          </cell>
        </row>
        <row r="165">
          <cell r="A165" t="str">
            <v>05</v>
          </cell>
          <cell r="B165" t="str">
            <v>Westgodavari</v>
          </cell>
          <cell r="C165" t="str">
            <v>05</v>
          </cell>
          <cell r="D165" t="str">
            <v>Bhadrachalam</v>
          </cell>
          <cell r="E165" t="str">
            <v>073</v>
          </cell>
          <cell r="F165" t="str">
            <v>Polavaram</v>
          </cell>
          <cell r="G165" t="str">
            <v>02</v>
          </cell>
          <cell r="H165" t="str">
            <v>Buttayagudem</v>
          </cell>
          <cell r="I165" t="str">
            <v>17</v>
          </cell>
          <cell r="J165" t="str">
            <v>N. Ramannapalem</v>
          </cell>
          <cell r="K165" t="str">
            <v>035</v>
          </cell>
          <cell r="L165" t="str">
            <v>Bottappagudem</v>
          </cell>
          <cell r="M165" t="str">
            <v>0502035</v>
          </cell>
          <cell r="N165" t="str">
            <v>02</v>
          </cell>
          <cell r="O165" t="str">
            <v>Bodigudem</v>
          </cell>
          <cell r="Q165" t="str">
            <v>050203502</v>
          </cell>
          <cell r="S165" t="str">
            <v>05050730203502</v>
          </cell>
          <cell r="T165">
            <v>128</v>
          </cell>
          <cell r="U165">
            <v>0</v>
          </cell>
          <cell r="V165">
            <v>126</v>
          </cell>
          <cell r="W165" t="str">
            <v>PC</v>
          </cell>
          <cell r="X165" t="str">
            <v>PC2</v>
          </cell>
          <cell r="AF165">
            <v>2</v>
          </cell>
          <cell r="AG165">
            <v>0</v>
          </cell>
          <cell r="AH165">
            <v>0</v>
          </cell>
          <cell r="AI165">
            <v>0</v>
          </cell>
          <cell r="AJ165">
            <v>0</v>
          </cell>
          <cell r="AK165">
            <v>0</v>
          </cell>
          <cell r="AL165">
            <v>0</v>
          </cell>
        </row>
        <row r="166">
          <cell r="A166" t="str">
            <v>05</v>
          </cell>
          <cell r="B166" t="str">
            <v>Westgodavari</v>
          </cell>
          <cell r="C166" t="str">
            <v>05</v>
          </cell>
          <cell r="D166" t="str">
            <v>Bhadrachalam</v>
          </cell>
          <cell r="E166" t="str">
            <v>073</v>
          </cell>
          <cell r="F166" t="str">
            <v>Polavaram</v>
          </cell>
          <cell r="G166" t="str">
            <v>02</v>
          </cell>
          <cell r="H166" t="str">
            <v>Buttayagudem</v>
          </cell>
          <cell r="I166" t="str">
            <v>17</v>
          </cell>
          <cell r="J166" t="str">
            <v>N. Ramannapalem</v>
          </cell>
          <cell r="K166" t="str">
            <v>035</v>
          </cell>
          <cell r="L166" t="str">
            <v>Bottappagudem</v>
          </cell>
          <cell r="M166" t="str">
            <v>0502035</v>
          </cell>
          <cell r="N166" t="str">
            <v>03</v>
          </cell>
          <cell r="O166" t="str">
            <v>Nakkavarikunta</v>
          </cell>
          <cell r="Q166" t="str">
            <v>050203503</v>
          </cell>
          <cell r="S166" t="str">
            <v>05050730203503</v>
          </cell>
          <cell r="T166">
            <v>128</v>
          </cell>
          <cell r="U166">
            <v>0</v>
          </cell>
          <cell r="V166">
            <v>128</v>
          </cell>
          <cell r="W166" t="str">
            <v>FC</v>
          </cell>
          <cell r="X166" t="str">
            <v>FC</v>
          </cell>
          <cell r="AF166">
            <v>2</v>
          </cell>
          <cell r="AG166">
            <v>0</v>
          </cell>
          <cell r="AH166">
            <v>0</v>
          </cell>
          <cell r="AI166">
            <v>0</v>
          </cell>
          <cell r="AJ166">
            <v>0</v>
          </cell>
          <cell r="AK166">
            <v>0</v>
          </cell>
          <cell r="AL166">
            <v>0</v>
          </cell>
        </row>
        <row r="167">
          <cell r="A167" t="str">
            <v>05</v>
          </cell>
          <cell r="B167" t="str">
            <v>Westgodavari</v>
          </cell>
          <cell r="C167" t="str">
            <v>05</v>
          </cell>
          <cell r="D167" t="str">
            <v>Bhadrachalam</v>
          </cell>
          <cell r="E167" t="str">
            <v>073</v>
          </cell>
          <cell r="F167" t="str">
            <v>Polavaram</v>
          </cell>
          <cell r="G167" t="str">
            <v>02</v>
          </cell>
          <cell r="H167" t="str">
            <v>Buttayagudem</v>
          </cell>
          <cell r="I167" t="str">
            <v>18</v>
          </cell>
          <cell r="J167" t="str">
            <v>Achiyyapalem</v>
          </cell>
          <cell r="K167" t="str">
            <v>036</v>
          </cell>
          <cell r="L167" t="str">
            <v>Achiyyapalem</v>
          </cell>
          <cell r="M167" t="str">
            <v>0502036</v>
          </cell>
          <cell r="N167" t="str">
            <v>01</v>
          </cell>
          <cell r="O167" t="str">
            <v>Achiyyapalem</v>
          </cell>
          <cell r="P167" t="str">
            <v>Achiyyapalem</v>
          </cell>
          <cell r="Q167" t="str">
            <v>050203601</v>
          </cell>
          <cell r="R167" t="str">
            <v>050203601</v>
          </cell>
          <cell r="S167" t="str">
            <v>05050730203601</v>
          </cell>
          <cell r="T167">
            <v>1226</v>
          </cell>
          <cell r="U167">
            <v>530</v>
          </cell>
          <cell r="V167">
            <v>554</v>
          </cell>
          <cell r="W167" t="str">
            <v>FC</v>
          </cell>
          <cell r="X167" t="str">
            <v>FC</v>
          </cell>
          <cell r="Z167">
            <v>37074</v>
          </cell>
          <cell r="AA167" t="str">
            <v>050203601600</v>
          </cell>
          <cell r="AB167" t="str">
            <v>050203601600</v>
          </cell>
          <cell r="AC167" t="str">
            <v>Atchayyapalem</v>
          </cell>
          <cell r="AD167" t="str">
            <v>Atchayyapalem</v>
          </cell>
          <cell r="AE167" t="str">
            <v>PWS</v>
          </cell>
          <cell r="AF167">
            <v>4</v>
          </cell>
          <cell r="AG167">
            <v>0</v>
          </cell>
          <cell r="AH167">
            <v>0</v>
          </cell>
          <cell r="AI167">
            <v>0</v>
          </cell>
          <cell r="AJ167">
            <v>0</v>
          </cell>
          <cell r="AK167">
            <v>0</v>
          </cell>
          <cell r="AL167">
            <v>0</v>
          </cell>
        </row>
        <row r="168">
          <cell r="A168" t="str">
            <v>05</v>
          </cell>
          <cell r="B168" t="str">
            <v>Westgodavari</v>
          </cell>
          <cell r="C168" t="str">
            <v>05</v>
          </cell>
          <cell r="D168" t="str">
            <v>Bhadrachalam</v>
          </cell>
          <cell r="E168" t="str">
            <v>073</v>
          </cell>
          <cell r="F168" t="str">
            <v>Polavaram</v>
          </cell>
          <cell r="G168" t="str">
            <v>02</v>
          </cell>
          <cell r="H168" t="str">
            <v>Buttayagudem</v>
          </cell>
          <cell r="I168" t="str">
            <v>18</v>
          </cell>
          <cell r="J168" t="str">
            <v>Achiyyapalem</v>
          </cell>
          <cell r="K168" t="str">
            <v>036</v>
          </cell>
          <cell r="L168" t="str">
            <v>Achiyyapalem</v>
          </cell>
          <cell r="M168" t="str">
            <v>0502036</v>
          </cell>
          <cell r="N168" t="str">
            <v>02</v>
          </cell>
          <cell r="O168" t="str">
            <v>Achiyyapalem Colony</v>
          </cell>
          <cell r="P168" t="str">
            <v>Achiyyapalem colony</v>
          </cell>
          <cell r="Q168" t="str">
            <v>050203602</v>
          </cell>
          <cell r="R168" t="str">
            <v>050203602</v>
          </cell>
          <cell r="S168" t="str">
            <v>05050730203602</v>
          </cell>
          <cell r="T168">
            <v>521</v>
          </cell>
          <cell r="U168">
            <v>223</v>
          </cell>
          <cell r="V168">
            <v>110</v>
          </cell>
          <cell r="W168" t="str">
            <v>FC</v>
          </cell>
          <cell r="X168" t="str">
            <v>FC</v>
          </cell>
          <cell r="AA168" t="str">
            <v>050203602600</v>
          </cell>
          <cell r="AB168" t="str">
            <v>050203601600</v>
          </cell>
          <cell r="AC168" t="str">
            <v>Achiyyapalem Colony</v>
          </cell>
          <cell r="AD168" t="str">
            <v>Atchayyapalem</v>
          </cell>
          <cell r="AE168" t="str">
            <v>PWS</v>
          </cell>
          <cell r="AF168">
            <v>3</v>
          </cell>
          <cell r="AG168">
            <v>0</v>
          </cell>
          <cell r="AH168">
            <v>0</v>
          </cell>
          <cell r="AI168">
            <v>0</v>
          </cell>
          <cell r="AJ168">
            <v>0</v>
          </cell>
          <cell r="AK168">
            <v>0</v>
          </cell>
          <cell r="AL168">
            <v>0</v>
          </cell>
        </row>
        <row r="169">
          <cell r="A169" t="str">
            <v>05</v>
          </cell>
          <cell r="B169" t="str">
            <v>Westgodavari</v>
          </cell>
          <cell r="C169" t="str">
            <v>05</v>
          </cell>
          <cell r="D169" t="str">
            <v>Bhadrachalam</v>
          </cell>
          <cell r="E169" t="str">
            <v>073</v>
          </cell>
          <cell r="F169" t="str">
            <v>Polavaram</v>
          </cell>
          <cell r="G169" t="str">
            <v>02</v>
          </cell>
          <cell r="H169" t="str">
            <v>Buttayagudem</v>
          </cell>
          <cell r="I169" t="str">
            <v>18</v>
          </cell>
          <cell r="J169" t="str">
            <v>Atchjyyapalem</v>
          </cell>
          <cell r="K169" t="str">
            <v>037</v>
          </cell>
          <cell r="L169" t="str">
            <v>Ragappagudem</v>
          </cell>
          <cell r="M169" t="str">
            <v>0502037</v>
          </cell>
          <cell r="N169" t="str">
            <v>01</v>
          </cell>
          <cell r="O169" t="str">
            <v>Ragappagudem</v>
          </cell>
          <cell r="Q169" t="str">
            <v>050203701</v>
          </cell>
          <cell r="S169" t="str">
            <v>05050730203701</v>
          </cell>
          <cell r="T169">
            <v>196</v>
          </cell>
          <cell r="U169">
            <v>0</v>
          </cell>
          <cell r="V169">
            <v>180</v>
          </cell>
          <cell r="W169" t="str">
            <v>FC</v>
          </cell>
          <cell r="X169" t="str">
            <v>FC</v>
          </cell>
          <cell r="AF169">
            <v>2</v>
          </cell>
          <cell r="AG169">
            <v>0</v>
          </cell>
          <cell r="AH169">
            <v>0</v>
          </cell>
          <cell r="AI169">
            <v>0</v>
          </cell>
          <cell r="AJ169">
            <v>0</v>
          </cell>
          <cell r="AK169">
            <v>0</v>
          </cell>
          <cell r="AL169">
            <v>0</v>
          </cell>
        </row>
        <row r="170">
          <cell r="A170" t="str">
            <v>05</v>
          </cell>
          <cell r="B170" t="str">
            <v>Westgodavari</v>
          </cell>
          <cell r="C170" t="str">
            <v>05</v>
          </cell>
          <cell r="D170" t="str">
            <v>Bhadrachalam</v>
          </cell>
          <cell r="E170" t="str">
            <v>073</v>
          </cell>
          <cell r="F170" t="str">
            <v>Polavaram</v>
          </cell>
          <cell r="G170" t="str">
            <v>02</v>
          </cell>
          <cell r="H170" t="str">
            <v>Buttayagudem</v>
          </cell>
          <cell r="I170" t="str">
            <v>18</v>
          </cell>
          <cell r="J170" t="str">
            <v>Atchiyyapalem</v>
          </cell>
          <cell r="K170" t="str">
            <v>038</v>
          </cell>
          <cell r="L170" t="str">
            <v>Kandrikagudem</v>
          </cell>
          <cell r="M170" t="str">
            <v>0502038</v>
          </cell>
          <cell r="N170" t="str">
            <v>01</v>
          </cell>
          <cell r="O170" t="str">
            <v>Kandrikagudem</v>
          </cell>
          <cell r="Q170" t="str">
            <v>050203801</v>
          </cell>
          <cell r="S170" t="str">
            <v>05050730203801</v>
          </cell>
          <cell r="T170">
            <v>344</v>
          </cell>
          <cell r="U170">
            <v>5</v>
          </cell>
          <cell r="V170">
            <v>339</v>
          </cell>
          <cell r="W170" t="str">
            <v>PC</v>
          </cell>
          <cell r="X170" t="str">
            <v>PC2</v>
          </cell>
          <cell r="AF170">
            <v>3</v>
          </cell>
          <cell r="AG170">
            <v>0</v>
          </cell>
          <cell r="AH170">
            <v>0</v>
          </cell>
          <cell r="AI170">
            <v>0</v>
          </cell>
          <cell r="AJ170">
            <v>0</v>
          </cell>
          <cell r="AK170">
            <v>0</v>
          </cell>
          <cell r="AL170">
            <v>0</v>
          </cell>
        </row>
        <row r="171">
          <cell r="A171" t="str">
            <v>05</v>
          </cell>
          <cell r="B171" t="str">
            <v>Westgodavari</v>
          </cell>
          <cell r="C171" t="str">
            <v>05</v>
          </cell>
          <cell r="D171" t="str">
            <v>Bhadrachalam</v>
          </cell>
          <cell r="E171" t="str">
            <v>073</v>
          </cell>
          <cell r="F171" t="str">
            <v>Polavaram</v>
          </cell>
          <cell r="G171" t="str">
            <v>02</v>
          </cell>
          <cell r="H171" t="str">
            <v>Buttayagudem</v>
          </cell>
          <cell r="I171" t="str">
            <v>19</v>
          </cell>
          <cell r="J171" t="str">
            <v>Kota Ramachandrapuram</v>
          </cell>
          <cell r="K171" t="str">
            <v>039</v>
          </cell>
          <cell r="L171" t="str">
            <v>Cheemalavarigudem</v>
          </cell>
          <cell r="M171" t="str">
            <v>0502039</v>
          </cell>
          <cell r="N171" t="str">
            <v>01</v>
          </cell>
          <cell r="O171" t="str">
            <v>Cheemalavarigudem</v>
          </cell>
          <cell r="P171" t="str">
            <v>Cheeralagudem</v>
          </cell>
          <cell r="Q171" t="str">
            <v>050203901</v>
          </cell>
          <cell r="R171" t="str">
            <v>050203901</v>
          </cell>
          <cell r="S171" t="str">
            <v>05050730203901</v>
          </cell>
          <cell r="T171">
            <v>401</v>
          </cell>
          <cell r="U171">
            <v>8</v>
          </cell>
          <cell r="V171">
            <v>191</v>
          </cell>
          <cell r="W171" t="str">
            <v>FC</v>
          </cell>
          <cell r="X171" t="str">
            <v>FC</v>
          </cell>
          <cell r="AA171" t="str">
            <v>050203901600</v>
          </cell>
          <cell r="AB171" t="str">
            <v>050203901600</v>
          </cell>
          <cell r="AC171" t="str">
            <v>Cheemalagudem</v>
          </cell>
          <cell r="AD171" t="str">
            <v>Cheemalagudem</v>
          </cell>
          <cell r="AE171" t="str">
            <v>MPWS</v>
          </cell>
          <cell r="AF171">
            <v>3</v>
          </cell>
          <cell r="AG171">
            <v>0</v>
          </cell>
          <cell r="AH171">
            <v>1</v>
          </cell>
          <cell r="AI171">
            <v>0</v>
          </cell>
          <cell r="AJ171">
            <v>0</v>
          </cell>
          <cell r="AK171">
            <v>0</v>
          </cell>
          <cell r="AL171">
            <v>0</v>
          </cell>
        </row>
        <row r="172">
          <cell r="A172" t="str">
            <v>05</v>
          </cell>
          <cell r="B172" t="str">
            <v>Westgodavari</v>
          </cell>
          <cell r="C172" t="str">
            <v>05</v>
          </cell>
          <cell r="D172" t="str">
            <v>Bhadrachalam</v>
          </cell>
          <cell r="E172" t="str">
            <v>073</v>
          </cell>
          <cell r="F172" t="str">
            <v>Polavaram</v>
          </cell>
          <cell r="G172" t="str">
            <v>02</v>
          </cell>
          <cell r="H172" t="str">
            <v>Buttayagudem</v>
          </cell>
          <cell r="I172" t="str">
            <v>19</v>
          </cell>
          <cell r="J172" t="str">
            <v>Kota Ramachandrapuram</v>
          </cell>
          <cell r="K172" t="str">
            <v>040</v>
          </cell>
          <cell r="L172" t="str">
            <v>Ammapalem</v>
          </cell>
          <cell r="M172" t="str">
            <v>0502040</v>
          </cell>
          <cell r="N172" t="str">
            <v>01</v>
          </cell>
          <cell r="O172" t="str">
            <v>Ammapalem</v>
          </cell>
          <cell r="Q172" t="str">
            <v>050204001</v>
          </cell>
          <cell r="S172" t="str">
            <v>05050730204001</v>
          </cell>
          <cell r="T172">
            <v>114</v>
          </cell>
          <cell r="U172">
            <v>10</v>
          </cell>
          <cell r="V172">
            <v>104</v>
          </cell>
          <cell r="W172" t="str">
            <v>FC</v>
          </cell>
          <cell r="X172" t="str">
            <v>FC</v>
          </cell>
          <cell r="AF172">
            <v>2</v>
          </cell>
          <cell r="AG172">
            <v>0</v>
          </cell>
          <cell r="AH172">
            <v>0</v>
          </cell>
          <cell r="AI172">
            <v>0</v>
          </cell>
          <cell r="AJ172">
            <v>0</v>
          </cell>
          <cell r="AK172">
            <v>0</v>
          </cell>
          <cell r="AL172">
            <v>0</v>
          </cell>
        </row>
        <row r="173">
          <cell r="A173" t="str">
            <v>05</v>
          </cell>
          <cell r="B173" t="str">
            <v>Westgodavari</v>
          </cell>
          <cell r="C173" t="str">
            <v>05</v>
          </cell>
          <cell r="D173" t="str">
            <v>Bhadrachalam</v>
          </cell>
          <cell r="E173" t="str">
            <v>073</v>
          </cell>
          <cell r="F173" t="str">
            <v>Polavaram</v>
          </cell>
          <cell r="G173" t="str">
            <v>02</v>
          </cell>
          <cell r="H173" t="str">
            <v>Buttayagudem</v>
          </cell>
          <cell r="I173" t="str">
            <v>08</v>
          </cell>
          <cell r="J173" t="str">
            <v>Ravvarigudem</v>
          </cell>
          <cell r="K173" t="str">
            <v>041</v>
          </cell>
          <cell r="L173" t="str">
            <v>Merakagudem</v>
          </cell>
          <cell r="M173" t="str">
            <v>0502041</v>
          </cell>
          <cell r="N173" t="str">
            <v>01</v>
          </cell>
          <cell r="O173" t="str">
            <v>Merakagudem</v>
          </cell>
          <cell r="P173" t="str">
            <v>Merakagudem</v>
          </cell>
          <cell r="Q173" t="str">
            <v>050204101</v>
          </cell>
          <cell r="R173" t="str">
            <v>050204101</v>
          </cell>
          <cell r="S173" t="str">
            <v>05050730204101</v>
          </cell>
          <cell r="T173">
            <v>276</v>
          </cell>
          <cell r="U173">
            <v>1</v>
          </cell>
          <cell r="V173">
            <v>245</v>
          </cell>
          <cell r="W173" t="str">
            <v>FC</v>
          </cell>
          <cell r="X173" t="str">
            <v>FC</v>
          </cell>
          <cell r="Z173">
            <v>37074</v>
          </cell>
          <cell r="AA173" t="str">
            <v>050204101600</v>
          </cell>
          <cell r="AB173" t="str">
            <v>050204101600</v>
          </cell>
          <cell r="AC173" t="str">
            <v>Merakagudem</v>
          </cell>
          <cell r="AD173" t="str">
            <v>Merakagudem</v>
          </cell>
          <cell r="AE173" t="str">
            <v>MPWS</v>
          </cell>
          <cell r="AF173">
            <v>3</v>
          </cell>
          <cell r="AG173">
            <v>0</v>
          </cell>
          <cell r="AH173">
            <v>1</v>
          </cell>
          <cell r="AI173">
            <v>0</v>
          </cell>
          <cell r="AJ173">
            <v>0</v>
          </cell>
          <cell r="AK173">
            <v>0</v>
          </cell>
          <cell r="AL173">
            <v>0</v>
          </cell>
        </row>
        <row r="174">
          <cell r="A174" t="str">
            <v>05</v>
          </cell>
          <cell r="B174" t="str">
            <v>Westgodavari</v>
          </cell>
          <cell r="C174" t="str">
            <v>05</v>
          </cell>
          <cell r="D174" t="str">
            <v>Bhadrachalam</v>
          </cell>
          <cell r="E174" t="str">
            <v>073</v>
          </cell>
          <cell r="F174" t="str">
            <v>Polavaram</v>
          </cell>
          <cell r="G174" t="str">
            <v>02</v>
          </cell>
          <cell r="H174" t="str">
            <v>Buttayagudem</v>
          </cell>
          <cell r="I174" t="str">
            <v>20</v>
          </cell>
          <cell r="J174" t="str">
            <v>Kamayyakunta</v>
          </cell>
          <cell r="K174" t="str">
            <v>042</v>
          </cell>
          <cell r="L174" t="str">
            <v>Bandarlagudem</v>
          </cell>
          <cell r="M174" t="str">
            <v>0502042</v>
          </cell>
          <cell r="N174" t="str">
            <v>01</v>
          </cell>
          <cell r="O174" t="str">
            <v>Bandarlagudem</v>
          </cell>
          <cell r="P174" t="str">
            <v>Bandarlagudem</v>
          </cell>
          <cell r="Q174" t="str">
            <v>050204201</v>
          </cell>
          <cell r="R174" t="str">
            <v>050204201</v>
          </cell>
          <cell r="S174" t="str">
            <v>05050730204201</v>
          </cell>
          <cell r="T174">
            <v>255</v>
          </cell>
          <cell r="U174">
            <v>0</v>
          </cell>
          <cell r="V174">
            <v>253</v>
          </cell>
          <cell r="W174" t="str">
            <v>FC</v>
          </cell>
          <cell r="X174" t="str">
            <v>FC</v>
          </cell>
          <cell r="AA174" t="str">
            <v>050204201600</v>
          </cell>
          <cell r="AB174" t="str">
            <v>050204201600</v>
          </cell>
          <cell r="AC174" t="str">
            <v>Bandarlagudem</v>
          </cell>
          <cell r="AD174" t="str">
            <v>Bandarlagudem</v>
          </cell>
          <cell r="AE174" t="str">
            <v>MPWS</v>
          </cell>
          <cell r="AF174">
            <v>5</v>
          </cell>
          <cell r="AG174">
            <v>0</v>
          </cell>
          <cell r="AH174">
            <v>0</v>
          </cell>
          <cell r="AI174">
            <v>0</v>
          </cell>
          <cell r="AJ174">
            <v>0</v>
          </cell>
          <cell r="AK174">
            <v>0</v>
          </cell>
          <cell r="AL174">
            <v>0</v>
          </cell>
        </row>
        <row r="175">
          <cell r="A175" t="str">
            <v>05</v>
          </cell>
          <cell r="B175" t="str">
            <v>Westgodavari</v>
          </cell>
          <cell r="C175" t="str">
            <v>05</v>
          </cell>
          <cell r="D175" t="str">
            <v>Bhadrachalam</v>
          </cell>
          <cell r="E175" t="str">
            <v>073</v>
          </cell>
          <cell r="F175" t="str">
            <v>Polavaram</v>
          </cell>
          <cell r="G175" t="str">
            <v>02</v>
          </cell>
          <cell r="H175" t="str">
            <v>Buttayagudem</v>
          </cell>
          <cell r="I175" t="str">
            <v>20</v>
          </cell>
          <cell r="J175" t="str">
            <v>Kamayyakunta</v>
          </cell>
          <cell r="K175" t="str">
            <v>043</v>
          </cell>
          <cell r="L175" t="str">
            <v>Kamayyakunta</v>
          </cell>
          <cell r="M175" t="str">
            <v>0502043</v>
          </cell>
          <cell r="N175" t="str">
            <v>01</v>
          </cell>
          <cell r="O175" t="str">
            <v>Kamayyakunta</v>
          </cell>
          <cell r="P175" t="str">
            <v>Kamayyakota</v>
          </cell>
          <cell r="Q175" t="str">
            <v>050204301</v>
          </cell>
          <cell r="R175" t="str">
            <v>050204301</v>
          </cell>
          <cell r="S175" t="str">
            <v>05050730204301</v>
          </cell>
          <cell r="T175">
            <v>583</v>
          </cell>
          <cell r="U175">
            <v>10</v>
          </cell>
          <cell r="V175">
            <v>517</v>
          </cell>
          <cell r="W175" t="str">
            <v>FC</v>
          </cell>
          <cell r="X175" t="str">
            <v>FC</v>
          </cell>
          <cell r="AA175" t="str">
            <v>050204301600</v>
          </cell>
          <cell r="AB175" t="str">
            <v>050204301600</v>
          </cell>
          <cell r="AC175" t="str">
            <v>Kannayyakunta</v>
          </cell>
          <cell r="AD175" t="str">
            <v>Kannayyakunta</v>
          </cell>
          <cell r="AE175" t="str">
            <v>MPWS</v>
          </cell>
          <cell r="AF175">
            <v>9</v>
          </cell>
          <cell r="AG175">
            <v>0</v>
          </cell>
          <cell r="AH175">
            <v>1</v>
          </cell>
          <cell r="AI175">
            <v>0</v>
          </cell>
          <cell r="AJ175">
            <v>0</v>
          </cell>
          <cell r="AK175">
            <v>0</v>
          </cell>
          <cell r="AL175">
            <v>0</v>
          </cell>
        </row>
        <row r="176">
          <cell r="A176" t="str">
            <v>05</v>
          </cell>
          <cell r="B176" t="str">
            <v>Westgodavari</v>
          </cell>
          <cell r="C176" t="str">
            <v>05</v>
          </cell>
          <cell r="D176" t="str">
            <v>Bhadrachalam</v>
          </cell>
          <cell r="E176" t="str">
            <v>073</v>
          </cell>
          <cell r="F176" t="str">
            <v>Polavaram</v>
          </cell>
          <cell r="G176" t="str">
            <v>02</v>
          </cell>
          <cell r="H176" t="str">
            <v>Buttayagudem</v>
          </cell>
          <cell r="I176" t="str">
            <v>20</v>
          </cell>
          <cell r="J176" t="str">
            <v>Kamayyakunta</v>
          </cell>
          <cell r="K176" t="str">
            <v>044</v>
          </cell>
          <cell r="L176" t="str">
            <v>Lankapalli</v>
          </cell>
          <cell r="M176" t="str">
            <v>0502044</v>
          </cell>
          <cell r="N176" t="str">
            <v>01</v>
          </cell>
          <cell r="O176" t="str">
            <v>Lankapalli</v>
          </cell>
          <cell r="Q176" t="str">
            <v>050204401</v>
          </cell>
          <cell r="S176" t="str">
            <v>05050730204401</v>
          </cell>
          <cell r="T176">
            <v>100</v>
          </cell>
          <cell r="U176">
            <v>0</v>
          </cell>
          <cell r="V176">
            <v>93</v>
          </cell>
          <cell r="W176" t="str">
            <v>FC</v>
          </cell>
          <cell r="X176" t="str">
            <v>FC</v>
          </cell>
          <cell r="AF176">
            <v>2</v>
          </cell>
          <cell r="AG176">
            <v>0</v>
          </cell>
          <cell r="AH176">
            <v>0</v>
          </cell>
          <cell r="AI176">
            <v>0</v>
          </cell>
          <cell r="AJ176">
            <v>0</v>
          </cell>
          <cell r="AK176">
            <v>0</v>
          </cell>
          <cell r="AL176">
            <v>0</v>
          </cell>
        </row>
        <row r="177">
          <cell r="A177" t="str">
            <v>05</v>
          </cell>
          <cell r="B177" t="str">
            <v>Westgodavari</v>
          </cell>
          <cell r="C177" t="str">
            <v>05</v>
          </cell>
          <cell r="D177" t="str">
            <v>Bhadrachalam</v>
          </cell>
          <cell r="E177" t="str">
            <v>073</v>
          </cell>
          <cell r="F177" t="str">
            <v>Polavaram</v>
          </cell>
          <cell r="G177" t="str">
            <v>02</v>
          </cell>
          <cell r="H177" t="str">
            <v>Buttayagudem</v>
          </cell>
          <cell r="I177" t="str">
            <v>21</v>
          </cell>
          <cell r="J177" t="str">
            <v>Rajanagaram</v>
          </cell>
          <cell r="K177" t="str">
            <v>045</v>
          </cell>
          <cell r="L177" t="str">
            <v>Laxmipuram</v>
          </cell>
          <cell r="M177" t="str">
            <v>0502045</v>
          </cell>
          <cell r="N177" t="str">
            <v>01</v>
          </cell>
          <cell r="O177" t="str">
            <v>Laxmipuram</v>
          </cell>
          <cell r="P177" t="str">
            <v>Laxmipuram</v>
          </cell>
          <cell r="Q177" t="str">
            <v>050204501</v>
          </cell>
          <cell r="R177" t="str">
            <v>050204501</v>
          </cell>
          <cell r="S177" t="str">
            <v>05050730204501</v>
          </cell>
          <cell r="T177">
            <v>142</v>
          </cell>
          <cell r="U177">
            <v>0</v>
          </cell>
          <cell r="V177">
            <v>129</v>
          </cell>
          <cell r="W177" t="str">
            <v>PC</v>
          </cell>
          <cell r="X177" t="str">
            <v>PC2</v>
          </cell>
          <cell r="Z177">
            <v>37074</v>
          </cell>
          <cell r="AA177" t="str">
            <v>050204501600</v>
          </cell>
          <cell r="AB177" t="str">
            <v>050204501600</v>
          </cell>
          <cell r="AC177" t="str">
            <v>Laxmipuram</v>
          </cell>
          <cell r="AD177" t="str">
            <v>Laxmipuram</v>
          </cell>
          <cell r="AE177" t="str">
            <v>MPWS</v>
          </cell>
          <cell r="AF177">
            <v>2</v>
          </cell>
          <cell r="AG177">
            <v>0</v>
          </cell>
          <cell r="AH177">
            <v>0</v>
          </cell>
          <cell r="AI177">
            <v>0</v>
          </cell>
          <cell r="AJ177">
            <v>0</v>
          </cell>
          <cell r="AK177">
            <v>0</v>
          </cell>
          <cell r="AL177">
            <v>0</v>
          </cell>
        </row>
        <row r="178">
          <cell r="A178" t="str">
            <v>05</v>
          </cell>
          <cell r="B178" t="str">
            <v>Westgodavari</v>
          </cell>
          <cell r="C178" t="str">
            <v>05</v>
          </cell>
          <cell r="D178" t="str">
            <v>Bhadrachalam</v>
          </cell>
          <cell r="E178" t="str">
            <v>073</v>
          </cell>
          <cell r="F178" t="str">
            <v>Polavaram</v>
          </cell>
          <cell r="G178" t="str">
            <v>02</v>
          </cell>
          <cell r="H178" t="str">
            <v>Buttayagudem</v>
          </cell>
          <cell r="I178" t="str">
            <v>21</v>
          </cell>
          <cell r="J178" t="str">
            <v>Rajanagaram</v>
          </cell>
          <cell r="K178" t="str">
            <v>045</v>
          </cell>
          <cell r="L178" t="str">
            <v>Laxmipuram</v>
          </cell>
          <cell r="M178" t="str">
            <v>0502045</v>
          </cell>
          <cell r="N178" t="str">
            <v>02</v>
          </cell>
          <cell r="O178" t="str">
            <v>Reddigudem</v>
          </cell>
          <cell r="Q178" t="str">
            <v>050204502</v>
          </cell>
          <cell r="S178" t="str">
            <v>05050730204502</v>
          </cell>
          <cell r="T178">
            <v>171</v>
          </cell>
          <cell r="U178">
            <v>0</v>
          </cell>
          <cell r="V178">
            <v>154</v>
          </cell>
          <cell r="W178" t="str">
            <v>PC</v>
          </cell>
          <cell r="X178" t="str">
            <v>PC2</v>
          </cell>
          <cell r="AF178">
            <v>1</v>
          </cell>
          <cell r="AG178">
            <v>0</v>
          </cell>
          <cell r="AH178">
            <v>0</v>
          </cell>
          <cell r="AI178">
            <v>0</v>
          </cell>
          <cell r="AJ178">
            <v>0</v>
          </cell>
          <cell r="AK178">
            <v>0</v>
          </cell>
          <cell r="AL178">
            <v>0</v>
          </cell>
        </row>
        <row r="179">
          <cell r="A179" t="str">
            <v>05</v>
          </cell>
          <cell r="B179" t="str">
            <v>Westgodavari</v>
          </cell>
          <cell r="C179" t="str">
            <v>05</v>
          </cell>
          <cell r="D179" t="str">
            <v>Bhadrachalam</v>
          </cell>
          <cell r="E179" t="str">
            <v>073</v>
          </cell>
          <cell r="F179" t="str">
            <v>Polavaram</v>
          </cell>
          <cell r="G179" t="str">
            <v>02</v>
          </cell>
          <cell r="H179" t="str">
            <v>Buttayagudem</v>
          </cell>
          <cell r="I179" t="str">
            <v>21</v>
          </cell>
          <cell r="J179" t="str">
            <v>Rajanagaram</v>
          </cell>
          <cell r="K179" t="str">
            <v>046</v>
          </cell>
          <cell r="L179" t="str">
            <v>Kovvada</v>
          </cell>
          <cell r="M179" t="str">
            <v>0502046</v>
          </cell>
          <cell r="N179" t="str">
            <v>01</v>
          </cell>
          <cell r="O179" t="str">
            <v>Kovvada</v>
          </cell>
          <cell r="P179" t="str">
            <v>Kovvada</v>
          </cell>
          <cell r="Q179" t="str">
            <v>050204601</v>
          </cell>
          <cell r="R179" t="str">
            <v>050204601</v>
          </cell>
          <cell r="S179" t="str">
            <v>05050730204601</v>
          </cell>
          <cell r="T179">
            <v>485</v>
          </cell>
          <cell r="U179">
            <v>9</v>
          </cell>
          <cell r="V179">
            <v>300</v>
          </cell>
          <cell r="W179" t="str">
            <v>FC</v>
          </cell>
          <cell r="X179" t="str">
            <v>FC</v>
          </cell>
          <cell r="AA179" t="str">
            <v>050204601600</v>
          </cell>
          <cell r="AB179" t="str">
            <v>050204601600</v>
          </cell>
          <cell r="AC179" t="str">
            <v>Kovvada</v>
          </cell>
          <cell r="AD179" t="str">
            <v>Kovvada</v>
          </cell>
          <cell r="AE179" t="str">
            <v>MPWS</v>
          </cell>
          <cell r="AF179">
            <v>7</v>
          </cell>
          <cell r="AG179">
            <v>0</v>
          </cell>
          <cell r="AH179">
            <v>0</v>
          </cell>
          <cell r="AI179">
            <v>0</v>
          </cell>
          <cell r="AJ179">
            <v>0</v>
          </cell>
          <cell r="AK179">
            <v>0</v>
          </cell>
          <cell r="AL179">
            <v>0</v>
          </cell>
        </row>
        <row r="180">
          <cell r="A180" t="str">
            <v>05</v>
          </cell>
          <cell r="B180" t="str">
            <v>Westgodavari</v>
          </cell>
          <cell r="C180" t="str">
            <v>05</v>
          </cell>
          <cell r="D180" t="str">
            <v>Bhadrachalam</v>
          </cell>
          <cell r="E180" t="str">
            <v>073</v>
          </cell>
          <cell r="F180" t="str">
            <v>Polavaram</v>
          </cell>
          <cell r="G180" t="str">
            <v>02</v>
          </cell>
          <cell r="H180" t="str">
            <v>Buttayagudem</v>
          </cell>
          <cell r="I180" t="str">
            <v>21</v>
          </cell>
          <cell r="J180" t="str">
            <v>Rajanagaram</v>
          </cell>
          <cell r="K180" t="str">
            <v>047</v>
          </cell>
          <cell r="L180" t="str">
            <v>Muddappagudem</v>
          </cell>
          <cell r="M180" t="str">
            <v>0502047</v>
          </cell>
          <cell r="N180" t="str">
            <v>01</v>
          </cell>
          <cell r="O180" t="str">
            <v>Muddappagudem</v>
          </cell>
          <cell r="P180" t="str">
            <v>Muddappagudem</v>
          </cell>
          <cell r="Q180" t="str">
            <v>050204701</v>
          </cell>
          <cell r="R180" t="str">
            <v>050204701</v>
          </cell>
          <cell r="S180" t="str">
            <v>05050730204701</v>
          </cell>
          <cell r="T180">
            <v>515</v>
          </cell>
          <cell r="U180">
            <v>0</v>
          </cell>
          <cell r="V180">
            <v>477</v>
          </cell>
          <cell r="W180" t="str">
            <v>NSS</v>
          </cell>
          <cell r="X180" t="str">
            <v>FL</v>
          </cell>
          <cell r="Y180">
            <v>1.5</v>
          </cell>
          <cell r="Z180">
            <v>37040</v>
          </cell>
          <cell r="AA180" t="str">
            <v>050204701600</v>
          </cell>
          <cell r="AB180" t="str">
            <v>050204701600</v>
          </cell>
          <cell r="AC180" t="str">
            <v>Muddappagudem</v>
          </cell>
          <cell r="AD180" t="str">
            <v>Muddappagudem</v>
          </cell>
          <cell r="AE180" t="str">
            <v>MPWS</v>
          </cell>
          <cell r="AF180">
            <v>2</v>
          </cell>
          <cell r="AG180">
            <v>0</v>
          </cell>
          <cell r="AH180">
            <v>1</v>
          </cell>
          <cell r="AI180">
            <v>0</v>
          </cell>
          <cell r="AJ180">
            <v>0</v>
          </cell>
          <cell r="AK180">
            <v>0</v>
          </cell>
          <cell r="AL180">
            <v>0</v>
          </cell>
        </row>
        <row r="181">
          <cell r="A181" t="str">
            <v>05</v>
          </cell>
          <cell r="B181" t="str">
            <v>Westgodavari</v>
          </cell>
          <cell r="C181" t="str">
            <v>05</v>
          </cell>
          <cell r="D181" t="str">
            <v>Bhadrachalam</v>
          </cell>
          <cell r="E181" t="str">
            <v>073</v>
          </cell>
          <cell r="F181" t="str">
            <v>Polavaram</v>
          </cell>
          <cell r="G181" t="str">
            <v>02</v>
          </cell>
          <cell r="H181" t="str">
            <v>Buttayagudem</v>
          </cell>
          <cell r="I181" t="str">
            <v>21</v>
          </cell>
          <cell r="J181" t="str">
            <v>Rajanagaram</v>
          </cell>
          <cell r="K181" t="str">
            <v>048</v>
          </cell>
          <cell r="L181" t="str">
            <v>Rajanagaram</v>
          </cell>
          <cell r="M181" t="str">
            <v>0502048</v>
          </cell>
          <cell r="N181" t="str">
            <v>01</v>
          </cell>
          <cell r="O181" t="str">
            <v>Rajanagaram</v>
          </cell>
          <cell r="P181" t="str">
            <v>Rajanagaram</v>
          </cell>
          <cell r="Q181" t="str">
            <v>050204801</v>
          </cell>
          <cell r="R181" t="str">
            <v>050204801</v>
          </cell>
          <cell r="S181" t="str">
            <v>05050730204801</v>
          </cell>
          <cell r="T181">
            <v>602</v>
          </cell>
          <cell r="U181">
            <v>15</v>
          </cell>
          <cell r="V181">
            <v>521</v>
          </cell>
          <cell r="W181" t="str">
            <v>FC</v>
          </cell>
          <cell r="X181" t="str">
            <v>FC</v>
          </cell>
          <cell r="AA181" t="str">
            <v>050204801600</v>
          </cell>
          <cell r="AB181" t="str">
            <v>050204801600</v>
          </cell>
          <cell r="AC181" t="str">
            <v>Rajanagaram</v>
          </cell>
          <cell r="AD181" t="str">
            <v>Rajanagaram</v>
          </cell>
          <cell r="AE181" t="str">
            <v>MPWS</v>
          </cell>
          <cell r="AF181">
            <v>5</v>
          </cell>
          <cell r="AG181">
            <v>0</v>
          </cell>
          <cell r="AH181">
            <v>2</v>
          </cell>
          <cell r="AI181">
            <v>0</v>
          </cell>
          <cell r="AJ181">
            <v>0</v>
          </cell>
          <cell r="AK181">
            <v>0</v>
          </cell>
          <cell r="AL181">
            <v>0</v>
          </cell>
        </row>
        <row r="182">
          <cell r="A182" t="str">
            <v>05</v>
          </cell>
          <cell r="B182" t="str">
            <v>Westgodavari</v>
          </cell>
          <cell r="C182" t="str">
            <v>05</v>
          </cell>
          <cell r="D182" t="str">
            <v>Bhadrachalam</v>
          </cell>
          <cell r="E182" t="str">
            <v>073</v>
          </cell>
          <cell r="F182" t="str">
            <v>Polavaram</v>
          </cell>
          <cell r="G182" t="str">
            <v>02</v>
          </cell>
          <cell r="H182" t="str">
            <v>Buttayagudem</v>
          </cell>
          <cell r="I182" t="str">
            <v>20</v>
          </cell>
          <cell r="J182" t="str">
            <v>Kamayyakunta</v>
          </cell>
          <cell r="K182" t="str">
            <v>049</v>
          </cell>
          <cell r="L182" t="str">
            <v>Pandugudem</v>
          </cell>
          <cell r="M182" t="str">
            <v>0502049</v>
          </cell>
          <cell r="N182" t="str">
            <v>01</v>
          </cell>
          <cell r="O182" t="str">
            <v>Pandugudem</v>
          </cell>
          <cell r="P182" t="str">
            <v>Pandugudem</v>
          </cell>
          <cell r="Q182" t="str">
            <v>050204901</v>
          </cell>
          <cell r="R182" t="str">
            <v>050204901</v>
          </cell>
          <cell r="S182" t="str">
            <v>05050730204901</v>
          </cell>
          <cell r="T182">
            <v>256</v>
          </cell>
          <cell r="U182">
            <v>4</v>
          </cell>
          <cell r="V182">
            <v>240</v>
          </cell>
          <cell r="W182" t="str">
            <v>FC</v>
          </cell>
          <cell r="X182" t="str">
            <v>FC</v>
          </cell>
          <cell r="AA182" t="str">
            <v>050204901600</v>
          </cell>
          <cell r="AB182" t="str">
            <v>050204901600</v>
          </cell>
          <cell r="AC182" t="str">
            <v>Pandugudem</v>
          </cell>
          <cell r="AD182" t="str">
            <v>Pandugudem</v>
          </cell>
          <cell r="AE182" t="str">
            <v>MPWS</v>
          </cell>
          <cell r="AF182">
            <v>4</v>
          </cell>
          <cell r="AG182">
            <v>0</v>
          </cell>
          <cell r="AH182">
            <v>0</v>
          </cell>
          <cell r="AI182">
            <v>0</v>
          </cell>
          <cell r="AJ182">
            <v>0</v>
          </cell>
          <cell r="AK182">
            <v>0</v>
          </cell>
          <cell r="AL182">
            <v>0</v>
          </cell>
        </row>
        <row r="183">
          <cell r="A183" t="str">
            <v>05</v>
          </cell>
          <cell r="B183" t="str">
            <v>Westgodavari</v>
          </cell>
          <cell r="C183" t="str">
            <v>05</v>
          </cell>
          <cell r="D183" t="str">
            <v>Bhadrachalam</v>
          </cell>
          <cell r="E183" t="str">
            <v>073</v>
          </cell>
          <cell r="F183" t="str">
            <v>Polavaram</v>
          </cell>
          <cell r="G183" t="str">
            <v>02</v>
          </cell>
          <cell r="H183" t="str">
            <v>Buttayagudem</v>
          </cell>
          <cell r="I183" t="str">
            <v>19</v>
          </cell>
          <cell r="J183" t="str">
            <v>Kota Ramachandrapuram</v>
          </cell>
          <cell r="K183" t="str">
            <v>050</v>
          </cell>
          <cell r="L183" t="str">
            <v>Gunjavaram</v>
          </cell>
          <cell r="M183" t="str">
            <v>0502050</v>
          </cell>
          <cell r="N183" t="str">
            <v>01</v>
          </cell>
          <cell r="O183" t="str">
            <v>Gunjavaram</v>
          </cell>
          <cell r="Q183" t="str">
            <v>050205001</v>
          </cell>
          <cell r="S183" t="str">
            <v>05050730205001</v>
          </cell>
          <cell r="T183">
            <v>177</v>
          </cell>
          <cell r="U183">
            <v>0</v>
          </cell>
          <cell r="V183">
            <v>127</v>
          </cell>
          <cell r="W183" t="str">
            <v>FC</v>
          </cell>
          <cell r="X183" t="str">
            <v>FC</v>
          </cell>
          <cell r="AF183">
            <v>2</v>
          </cell>
          <cell r="AG183">
            <v>0</v>
          </cell>
          <cell r="AH183">
            <v>0</v>
          </cell>
          <cell r="AI183">
            <v>0</v>
          </cell>
          <cell r="AJ183">
            <v>0</v>
          </cell>
          <cell r="AK183">
            <v>0</v>
          </cell>
          <cell r="AL183">
            <v>0</v>
          </cell>
        </row>
        <row r="184">
          <cell r="A184" t="str">
            <v>05</v>
          </cell>
          <cell r="B184" t="str">
            <v>Westgodavari</v>
          </cell>
          <cell r="C184" t="str">
            <v>05</v>
          </cell>
          <cell r="D184" t="str">
            <v>Bhadrachalam</v>
          </cell>
          <cell r="E184" t="str">
            <v>073</v>
          </cell>
          <cell r="F184" t="str">
            <v>Polavaram</v>
          </cell>
          <cell r="G184" t="str">
            <v>02</v>
          </cell>
          <cell r="H184" t="str">
            <v>Buttayagudem</v>
          </cell>
          <cell r="I184" t="str">
            <v>20</v>
          </cell>
          <cell r="J184" t="str">
            <v>Kamayyakunta</v>
          </cell>
          <cell r="K184" t="str">
            <v>051</v>
          </cell>
          <cell r="L184" t="str">
            <v>Kurskannappagudem</v>
          </cell>
          <cell r="M184" t="str">
            <v>0502051</v>
          </cell>
          <cell r="N184" t="str">
            <v>01</v>
          </cell>
          <cell r="O184" t="str">
            <v>Kurskannappagudem</v>
          </cell>
          <cell r="Q184" t="str">
            <v>050205101</v>
          </cell>
          <cell r="S184" t="str">
            <v>05050730205101</v>
          </cell>
          <cell r="T184">
            <v>188</v>
          </cell>
          <cell r="U184">
            <v>0</v>
          </cell>
          <cell r="V184">
            <v>132</v>
          </cell>
          <cell r="W184" t="str">
            <v>FC</v>
          </cell>
          <cell r="X184" t="str">
            <v>FC</v>
          </cell>
          <cell r="AF184">
            <v>2</v>
          </cell>
          <cell r="AG184">
            <v>0</v>
          </cell>
          <cell r="AH184">
            <v>1</v>
          </cell>
          <cell r="AI184">
            <v>0</v>
          </cell>
          <cell r="AJ184">
            <v>0</v>
          </cell>
          <cell r="AK184">
            <v>0</v>
          </cell>
          <cell r="AL184">
            <v>0</v>
          </cell>
        </row>
        <row r="185">
          <cell r="A185" t="str">
            <v>05</v>
          </cell>
          <cell r="B185" t="str">
            <v>Westgodavari</v>
          </cell>
          <cell r="C185" t="str">
            <v>05</v>
          </cell>
          <cell r="D185" t="str">
            <v>Bhadrachalam</v>
          </cell>
          <cell r="E185" t="str">
            <v>073</v>
          </cell>
          <cell r="F185" t="str">
            <v>Polavaram</v>
          </cell>
          <cell r="G185" t="str">
            <v>02</v>
          </cell>
          <cell r="H185" t="str">
            <v>Buttayagudem</v>
          </cell>
          <cell r="I185" t="str">
            <v>19</v>
          </cell>
          <cell r="J185" t="str">
            <v>Kota Ramachandrapuram</v>
          </cell>
          <cell r="K185" t="str">
            <v>052</v>
          </cell>
          <cell r="L185" t="str">
            <v>Kr Puram</v>
          </cell>
          <cell r="M185" t="str">
            <v>0502052</v>
          </cell>
          <cell r="N185" t="str">
            <v>01</v>
          </cell>
          <cell r="O185" t="str">
            <v>Kr Puram</v>
          </cell>
          <cell r="P185" t="str">
            <v>K.R.Puram</v>
          </cell>
          <cell r="Q185" t="str">
            <v>050205201</v>
          </cell>
          <cell r="R185" t="str">
            <v>050205201</v>
          </cell>
          <cell r="S185" t="str">
            <v>05050730205201</v>
          </cell>
          <cell r="T185">
            <v>1665</v>
          </cell>
          <cell r="U185">
            <v>620</v>
          </cell>
          <cell r="V185">
            <v>615</v>
          </cell>
          <cell r="W185" t="str">
            <v>NSS</v>
          </cell>
          <cell r="X185" t="str">
            <v>FL</v>
          </cell>
          <cell r="Y185">
            <v>1.6000000238418579</v>
          </cell>
          <cell r="Z185">
            <v>37040</v>
          </cell>
          <cell r="AA185" t="str">
            <v>050205201600</v>
          </cell>
          <cell r="AB185" t="str">
            <v>050205201600</v>
          </cell>
          <cell r="AC185" t="str">
            <v>K.r.puram</v>
          </cell>
          <cell r="AD185" t="str">
            <v>K.r.puram</v>
          </cell>
          <cell r="AE185" t="str">
            <v>MPWS</v>
          </cell>
          <cell r="AF185">
            <v>6</v>
          </cell>
          <cell r="AG185">
            <v>0</v>
          </cell>
          <cell r="AH185">
            <v>2</v>
          </cell>
          <cell r="AI185">
            <v>0</v>
          </cell>
          <cell r="AJ185">
            <v>0</v>
          </cell>
          <cell r="AK185">
            <v>0</v>
          </cell>
          <cell r="AL185">
            <v>0</v>
          </cell>
        </row>
        <row r="186">
          <cell r="A186" t="str">
            <v>05</v>
          </cell>
          <cell r="B186" t="str">
            <v>Westgodavari</v>
          </cell>
          <cell r="C186" t="str">
            <v>05</v>
          </cell>
          <cell r="D186" t="str">
            <v>Bhadrachalam</v>
          </cell>
          <cell r="E186" t="str">
            <v>073</v>
          </cell>
          <cell r="F186" t="str">
            <v>Polavaram</v>
          </cell>
          <cell r="G186" t="str">
            <v>02</v>
          </cell>
          <cell r="H186" t="str">
            <v>Buttayagudem</v>
          </cell>
          <cell r="I186" t="str">
            <v>19</v>
          </cell>
          <cell r="J186" t="str">
            <v>Kota Ramachandrapuram</v>
          </cell>
          <cell r="K186" t="str">
            <v>053</v>
          </cell>
          <cell r="L186" t="str">
            <v>Yerrayagudem</v>
          </cell>
          <cell r="M186" t="str">
            <v>0502053</v>
          </cell>
          <cell r="N186" t="str">
            <v>01</v>
          </cell>
          <cell r="O186" t="str">
            <v>Yerrayagudem</v>
          </cell>
          <cell r="P186" t="str">
            <v>Yerrayagudem</v>
          </cell>
          <cell r="Q186" t="str">
            <v>050205301</v>
          </cell>
          <cell r="R186" t="str">
            <v>050205301</v>
          </cell>
          <cell r="S186" t="str">
            <v>05050730205301</v>
          </cell>
          <cell r="T186">
            <v>275</v>
          </cell>
          <cell r="U186">
            <v>0</v>
          </cell>
          <cell r="V186">
            <v>267</v>
          </cell>
          <cell r="W186" t="str">
            <v>FC</v>
          </cell>
          <cell r="X186" t="str">
            <v>FC</v>
          </cell>
          <cell r="Z186">
            <v>37074</v>
          </cell>
          <cell r="AA186" t="str">
            <v>050205301600</v>
          </cell>
          <cell r="AB186" t="str">
            <v>050205301600</v>
          </cell>
          <cell r="AC186" t="str">
            <v>Yerrayagudem</v>
          </cell>
          <cell r="AD186" t="str">
            <v>Yerrayagudem</v>
          </cell>
          <cell r="AE186" t="str">
            <v>MPWS</v>
          </cell>
          <cell r="AF186">
            <v>4</v>
          </cell>
          <cell r="AG186">
            <v>0</v>
          </cell>
          <cell r="AH186">
            <v>0</v>
          </cell>
          <cell r="AI186">
            <v>0</v>
          </cell>
          <cell r="AJ186">
            <v>0</v>
          </cell>
          <cell r="AK186">
            <v>0</v>
          </cell>
          <cell r="AL186">
            <v>0</v>
          </cell>
        </row>
        <row r="187">
          <cell r="A187" t="str">
            <v>05</v>
          </cell>
          <cell r="B187" t="str">
            <v>Westgodavari</v>
          </cell>
          <cell r="C187" t="str">
            <v>05</v>
          </cell>
          <cell r="D187" t="str">
            <v>Bhadrachalam</v>
          </cell>
          <cell r="E187" t="str">
            <v>073</v>
          </cell>
          <cell r="F187" t="str">
            <v>Polavaram</v>
          </cell>
          <cell r="G187" t="str">
            <v>03</v>
          </cell>
          <cell r="H187" t="str">
            <v>Polavaram</v>
          </cell>
          <cell r="I187" t="str">
            <v>01</v>
          </cell>
          <cell r="J187" t="str">
            <v>Koruturu</v>
          </cell>
          <cell r="K187" t="str">
            <v>001</v>
          </cell>
          <cell r="L187" t="str">
            <v>Sirivaka</v>
          </cell>
          <cell r="M187" t="str">
            <v>0503001</v>
          </cell>
          <cell r="N187" t="str">
            <v>01</v>
          </cell>
          <cell r="O187" t="str">
            <v>Sirivaka</v>
          </cell>
          <cell r="Q187" t="str">
            <v>050300101</v>
          </cell>
          <cell r="S187" t="str">
            <v>05050730300101</v>
          </cell>
          <cell r="T187">
            <v>124</v>
          </cell>
          <cell r="U187">
            <v>0</v>
          </cell>
          <cell r="V187">
            <v>124</v>
          </cell>
          <cell r="W187" t="str">
            <v>PC</v>
          </cell>
          <cell r="X187" t="str">
            <v>PC1</v>
          </cell>
          <cell r="AF187">
            <v>1</v>
          </cell>
          <cell r="AG187">
            <v>0</v>
          </cell>
          <cell r="AH187">
            <v>0</v>
          </cell>
          <cell r="AI187">
            <v>0</v>
          </cell>
          <cell r="AJ187">
            <v>0</v>
          </cell>
          <cell r="AK187">
            <v>0</v>
          </cell>
          <cell r="AL187">
            <v>0</v>
          </cell>
        </row>
        <row r="188">
          <cell r="A188" t="str">
            <v>05</v>
          </cell>
          <cell r="B188" t="str">
            <v>Westgodavari</v>
          </cell>
          <cell r="C188" t="str">
            <v>05</v>
          </cell>
          <cell r="D188" t="str">
            <v>Bhadrachalam</v>
          </cell>
          <cell r="E188" t="str">
            <v>073</v>
          </cell>
          <cell r="F188" t="str">
            <v>Polavaram</v>
          </cell>
          <cell r="G188" t="str">
            <v>03</v>
          </cell>
          <cell r="H188" t="str">
            <v>Polavaram</v>
          </cell>
          <cell r="I188" t="str">
            <v>01</v>
          </cell>
          <cell r="J188" t="str">
            <v>Koruturu</v>
          </cell>
          <cell r="K188" t="str">
            <v>001</v>
          </cell>
          <cell r="L188" t="str">
            <v>Sirivaka</v>
          </cell>
          <cell r="M188" t="str">
            <v>0503001</v>
          </cell>
          <cell r="N188" t="str">
            <v>02</v>
          </cell>
          <cell r="O188" t="str">
            <v>Sriramavaram</v>
          </cell>
          <cell r="Q188" t="str">
            <v>050300102</v>
          </cell>
          <cell r="S188" t="str">
            <v>05050730300102</v>
          </cell>
          <cell r="T188">
            <v>54</v>
          </cell>
          <cell r="U188">
            <v>0</v>
          </cell>
          <cell r="V188">
            <v>54</v>
          </cell>
          <cell r="W188" t="str">
            <v>NC</v>
          </cell>
          <cell r="X188" t="str">
            <v>NC</v>
          </cell>
          <cell r="AF188">
            <v>0</v>
          </cell>
          <cell r="AG188">
            <v>0</v>
          </cell>
          <cell r="AH188">
            <v>0</v>
          </cell>
          <cell r="AI188">
            <v>0</v>
          </cell>
          <cell r="AJ188">
            <v>0</v>
          </cell>
          <cell r="AK188">
            <v>0</v>
          </cell>
          <cell r="AL188">
            <v>0</v>
          </cell>
        </row>
        <row r="189">
          <cell r="A189" t="str">
            <v>05</v>
          </cell>
          <cell r="B189" t="str">
            <v>Westgodavari</v>
          </cell>
          <cell r="C189" t="str">
            <v>05</v>
          </cell>
          <cell r="D189" t="str">
            <v>Bhadrachalam</v>
          </cell>
          <cell r="E189" t="str">
            <v>073</v>
          </cell>
          <cell r="F189" t="str">
            <v>Polavaram</v>
          </cell>
          <cell r="G189" t="str">
            <v>03</v>
          </cell>
          <cell r="H189" t="str">
            <v>Polavaram</v>
          </cell>
          <cell r="I189" t="str">
            <v>01</v>
          </cell>
          <cell r="J189" t="str">
            <v>Koruturu</v>
          </cell>
          <cell r="K189" t="str">
            <v>002</v>
          </cell>
          <cell r="L189" t="str">
            <v>Koruturu</v>
          </cell>
          <cell r="M189" t="str">
            <v>0503002</v>
          </cell>
          <cell r="N189" t="str">
            <v>01</v>
          </cell>
          <cell r="O189" t="str">
            <v>Koruturu</v>
          </cell>
          <cell r="Q189" t="str">
            <v>050300201</v>
          </cell>
          <cell r="S189" t="str">
            <v>05050730300201</v>
          </cell>
          <cell r="T189">
            <v>240</v>
          </cell>
          <cell r="U189">
            <v>0</v>
          </cell>
          <cell r="V189">
            <v>221</v>
          </cell>
          <cell r="W189" t="str">
            <v>FC</v>
          </cell>
          <cell r="X189" t="str">
            <v>FC</v>
          </cell>
          <cell r="AF189">
            <v>2</v>
          </cell>
          <cell r="AG189">
            <v>0</v>
          </cell>
          <cell r="AH189">
            <v>0</v>
          </cell>
          <cell r="AI189">
            <v>0</v>
          </cell>
          <cell r="AJ189">
            <v>0</v>
          </cell>
          <cell r="AK189">
            <v>0</v>
          </cell>
          <cell r="AL189">
            <v>0</v>
          </cell>
        </row>
        <row r="190">
          <cell r="A190" t="str">
            <v>05</v>
          </cell>
          <cell r="B190" t="str">
            <v>Westgodavari</v>
          </cell>
          <cell r="C190" t="str">
            <v>05</v>
          </cell>
          <cell r="D190" t="str">
            <v>Bhadrachalam</v>
          </cell>
          <cell r="E190" t="str">
            <v>073</v>
          </cell>
          <cell r="F190" t="str">
            <v>Polavaram</v>
          </cell>
          <cell r="G190" t="str">
            <v>03</v>
          </cell>
          <cell r="H190" t="str">
            <v>Polavaram</v>
          </cell>
          <cell r="I190" t="str">
            <v>01</v>
          </cell>
          <cell r="J190" t="str">
            <v>Koruturu</v>
          </cell>
          <cell r="K190" t="str">
            <v>003</v>
          </cell>
          <cell r="L190" t="str">
            <v>Sivagiri</v>
          </cell>
          <cell r="M190" t="str">
            <v>0503003</v>
          </cell>
          <cell r="N190" t="str">
            <v>01</v>
          </cell>
          <cell r="O190" t="str">
            <v>Sivagiri</v>
          </cell>
          <cell r="Q190" t="str">
            <v>050300301</v>
          </cell>
          <cell r="S190" t="str">
            <v>05050730300301</v>
          </cell>
          <cell r="T190">
            <v>275</v>
          </cell>
          <cell r="U190">
            <v>3</v>
          </cell>
          <cell r="V190">
            <v>222</v>
          </cell>
          <cell r="W190" t="str">
            <v>FC</v>
          </cell>
          <cell r="X190" t="str">
            <v>FC</v>
          </cell>
          <cell r="AF190">
            <v>2</v>
          </cell>
          <cell r="AG190">
            <v>0</v>
          </cell>
          <cell r="AH190">
            <v>0</v>
          </cell>
          <cell r="AI190">
            <v>0</v>
          </cell>
          <cell r="AJ190">
            <v>0</v>
          </cell>
          <cell r="AK190">
            <v>0</v>
          </cell>
          <cell r="AL190">
            <v>0</v>
          </cell>
        </row>
        <row r="191">
          <cell r="A191" t="str">
            <v>05</v>
          </cell>
          <cell r="B191" t="str">
            <v>Westgodavari</v>
          </cell>
          <cell r="C191" t="str">
            <v>05</v>
          </cell>
          <cell r="D191" t="str">
            <v>Bhadrachalam</v>
          </cell>
          <cell r="E191" t="str">
            <v>073</v>
          </cell>
          <cell r="F191" t="str">
            <v>Polavaram</v>
          </cell>
          <cell r="G191" t="str">
            <v>03</v>
          </cell>
          <cell r="H191" t="str">
            <v>Polavaram</v>
          </cell>
          <cell r="I191" t="str">
            <v>01</v>
          </cell>
          <cell r="J191" t="str">
            <v>Koruturu</v>
          </cell>
          <cell r="K191" t="str">
            <v>004</v>
          </cell>
          <cell r="L191" t="str">
            <v>Cheeduru</v>
          </cell>
          <cell r="M191" t="str">
            <v>0503004</v>
          </cell>
          <cell r="N191" t="str">
            <v>01</v>
          </cell>
          <cell r="O191" t="str">
            <v>Cheeduru</v>
          </cell>
          <cell r="Q191" t="str">
            <v>050300401</v>
          </cell>
          <cell r="S191" t="str">
            <v>05050730300401</v>
          </cell>
          <cell r="T191">
            <v>225</v>
          </cell>
          <cell r="U191">
            <v>0</v>
          </cell>
          <cell r="V191">
            <v>211</v>
          </cell>
          <cell r="W191" t="str">
            <v>FC</v>
          </cell>
          <cell r="X191" t="str">
            <v>FC</v>
          </cell>
          <cell r="AF191">
            <v>1</v>
          </cell>
          <cell r="AG191">
            <v>0</v>
          </cell>
          <cell r="AH191">
            <v>0</v>
          </cell>
          <cell r="AI191">
            <v>0</v>
          </cell>
          <cell r="AJ191">
            <v>0</v>
          </cell>
          <cell r="AK191">
            <v>0</v>
          </cell>
          <cell r="AL191">
            <v>0</v>
          </cell>
        </row>
        <row r="192">
          <cell r="A192" t="str">
            <v>05</v>
          </cell>
          <cell r="B192" t="str">
            <v>Westgodavari</v>
          </cell>
          <cell r="C192" t="str">
            <v>05</v>
          </cell>
          <cell r="D192" t="str">
            <v>Bhadrachalam</v>
          </cell>
          <cell r="E192" t="str">
            <v>073</v>
          </cell>
          <cell r="F192" t="str">
            <v>Polavaram</v>
          </cell>
          <cell r="G192" t="str">
            <v>03</v>
          </cell>
          <cell r="H192" t="str">
            <v>Polavaram</v>
          </cell>
          <cell r="I192" t="str">
            <v>01</v>
          </cell>
          <cell r="J192" t="str">
            <v>Koruturu</v>
          </cell>
          <cell r="K192" t="str">
            <v>005</v>
          </cell>
          <cell r="L192" t="str">
            <v>Tekuru</v>
          </cell>
          <cell r="M192" t="str">
            <v>0503005</v>
          </cell>
          <cell r="N192" t="str">
            <v>01</v>
          </cell>
          <cell r="O192" t="str">
            <v>Tekuru</v>
          </cell>
          <cell r="P192" t="str">
            <v>Tekuru</v>
          </cell>
          <cell r="Q192" t="str">
            <v>050300501</v>
          </cell>
          <cell r="R192" t="str">
            <v>050300501</v>
          </cell>
          <cell r="S192" t="str">
            <v>05050730300501</v>
          </cell>
          <cell r="T192">
            <v>320</v>
          </cell>
          <cell r="U192">
            <v>112</v>
          </cell>
          <cell r="V192">
            <v>144</v>
          </cell>
          <cell r="W192" t="str">
            <v>FC</v>
          </cell>
          <cell r="X192" t="str">
            <v>FC</v>
          </cell>
          <cell r="AA192" t="str">
            <v>050300501600</v>
          </cell>
          <cell r="AB192" t="str">
            <v>050300501600</v>
          </cell>
          <cell r="AC192" t="str">
            <v>Tekuru</v>
          </cell>
          <cell r="AD192" t="str">
            <v>Tekuru</v>
          </cell>
          <cell r="AE192" t="str">
            <v>MPWS</v>
          </cell>
          <cell r="AF192">
            <v>3</v>
          </cell>
          <cell r="AG192">
            <v>0</v>
          </cell>
          <cell r="AH192">
            <v>0</v>
          </cell>
          <cell r="AI192">
            <v>0</v>
          </cell>
          <cell r="AJ192">
            <v>0</v>
          </cell>
          <cell r="AK192">
            <v>0</v>
          </cell>
          <cell r="AL192">
            <v>0</v>
          </cell>
        </row>
        <row r="193">
          <cell r="A193" t="str">
            <v>05</v>
          </cell>
          <cell r="B193" t="str">
            <v>Westgodavari</v>
          </cell>
          <cell r="C193" t="str">
            <v>05</v>
          </cell>
          <cell r="D193" t="str">
            <v>Bhadrachalam</v>
          </cell>
          <cell r="E193" t="str">
            <v>073</v>
          </cell>
          <cell r="F193" t="str">
            <v>Polavaram</v>
          </cell>
          <cell r="G193" t="str">
            <v>03</v>
          </cell>
          <cell r="H193" t="str">
            <v>Polavaram</v>
          </cell>
          <cell r="I193" t="str">
            <v>01</v>
          </cell>
          <cell r="J193" t="str">
            <v>Koruturu</v>
          </cell>
          <cell r="K193" t="str">
            <v>005</v>
          </cell>
          <cell r="L193" t="str">
            <v>Tekuru</v>
          </cell>
          <cell r="M193" t="str">
            <v>0503005</v>
          </cell>
          <cell r="N193" t="str">
            <v>02</v>
          </cell>
          <cell r="O193" t="str">
            <v>Bornagondi</v>
          </cell>
          <cell r="Q193" t="str">
            <v>050300502</v>
          </cell>
          <cell r="S193" t="str">
            <v>05050730300502</v>
          </cell>
          <cell r="T193">
            <v>36</v>
          </cell>
          <cell r="U193">
            <v>0</v>
          </cell>
          <cell r="V193">
            <v>36</v>
          </cell>
          <cell r="W193" t="str">
            <v>FC</v>
          </cell>
          <cell r="X193" t="str">
            <v>FC</v>
          </cell>
          <cell r="AF193">
            <v>1</v>
          </cell>
          <cell r="AG193">
            <v>0</v>
          </cell>
          <cell r="AH193">
            <v>0</v>
          </cell>
          <cell r="AI193">
            <v>0</v>
          </cell>
          <cell r="AJ193">
            <v>0</v>
          </cell>
          <cell r="AK193">
            <v>0</v>
          </cell>
          <cell r="AL193">
            <v>0</v>
          </cell>
        </row>
        <row r="194">
          <cell r="A194" t="str">
            <v>05</v>
          </cell>
          <cell r="B194" t="str">
            <v>Westgodavari</v>
          </cell>
          <cell r="C194" t="str">
            <v>05</v>
          </cell>
          <cell r="D194" t="str">
            <v>Bhadrachalam</v>
          </cell>
          <cell r="E194" t="str">
            <v>073</v>
          </cell>
          <cell r="F194" t="str">
            <v>Polavaram</v>
          </cell>
          <cell r="G194" t="str">
            <v>03</v>
          </cell>
          <cell r="H194" t="str">
            <v>Polavaram</v>
          </cell>
          <cell r="I194" t="str">
            <v>02</v>
          </cell>
          <cell r="J194" t="str">
            <v>Thutigunta</v>
          </cell>
          <cell r="K194" t="str">
            <v>006</v>
          </cell>
          <cell r="L194" t="str">
            <v>Thutigunta</v>
          </cell>
          <cell r="M194" t="str">
            <v>0503006</v>
          </cell>
          <cell r="N194" t="str">
            <v>01</v>
          </cell>
          <cell r="O194" t="str">
            <v>Thutigunta</v>
          </cell>
          <cell r="P194" t="str">
            <v>Tutigunta</v>
          </cell>
          <cell r="Q194" t="str">
            <v>050300601</v>
          </cell>
          <cell r="R194" t="str">
            <v>050300601</v>
          </cell>
          <cell r="S194" t="str">
            <v>05050730300601</v>
          </cell>
          <cell r="T194">
            <v>468</v>
          </cell>
          <cell r="U194">
            <v>73</v>
          </cell>
          <cell r="V194">
            <v>256</v>
          </cell>
          <cell r="W194" t="str">
            <v>FC</v>
          </cell>
          <cell r="X194" t="str">
            <v>FC</v>
          </cell>
          <cell r="AA194" t="str">
            <v>050300601600</v>
          </cell>
          <cell r="AB194" t="str">
            <v>050300601600</v>
          </cell>
          <cell r="AC194" t="str">
            <v>Thutigunta</v>
          </cell>
          <cell r="AD194" t="str">
            <v>Thutigunta</v>
          </cell>
          <cell r="AE194" t="str">
            <v>MPWS</v>
          </cell>
          <cell r="AF194">
            <v>2</v>
          </cell>
          <cell r="AG194">
            <v>0</v>
          </cell>
          <cell r="AH194">
            <v>0</v>
          </cell>
          <cell r="AI194">
            <v>0</v>
          </cell>
          <cell r="AJ194">
            <v>0</v>
          </cell>
          <cell r="AK194">
            <v>0</v>
          </cell>
          <cell r="AL194">
            <v>0</v>
          </cell>
        </row>
        <row r="195">
          <cell r="A195" t="str">
            <v>05</v>
          </cell>
          <cell r="B195" t="str">
            <v>Westgodavari</v>
          </cell>
          <cell r="C195" t="str">
            <v>05</v>
          </cell>
          <cell r="D195" t="str">
            <v>Bhadrachalam</v>
          </cell>
          <cell r="E195" t="str">
            <v>073</v>
          </cell>
          <cell r="F195" t="str">
            <v>Polavaram</v>
          </cell>
          <cell r="G195" t="str">
            <v>03</v>
          </cell>
          <cell r="H195" t="str">
            <v>Polavaram</v>
          </cell>
          <cell r="I195" t="str">
            <v>02</v>
          </cell>
          <cell r="J195" t="str">
            <v>Thutigunta</v>
          </cell>
          <cell r="K195" t="str">
            <v>006</v>
          </cell>
          <cell r="L195" t="str">
            <v>Thutigunta</v>
          </cell>
          <cell r="M195" t="str">
            <v>0503006</v>
          </cell>
          <cell r="N195" t="str">
            <v>02</v>
          </cell>
          <cell r="O195" t="str">
            <v>Pydakulamamidi</v>
          </cell>
          <cell r="Q195" t="str">
            <v>050300602</v>
          </cell>
          <cell r="S195" t="str">
            <v>05050730300602</v>
          </cell>
          <cell r="T195">
            <v>193</v>
          </cell>
          <cell r="U195">
            <v>0</v>
          </cell>
          <cell r="V195">
            <v>193</v>
          </cell>
          <cell r="W195" t="str">
            <v>FC</v>
          </cell>
          <cell r="X195" t="str">
            <v>FC</v>
          </cell>
          <cell r="AF195">
            <v>2</v>
          </cell>
          <cell r="AG195">
            <v>0</v>
          </cell>
          <cell r="AH195">
            <v>1</v>
          </cell>
          <cell r="AI195">
            <v>0</v>
          </cell>
          <cell r="AJ195">
            <v>0</v>
          </cell>
          <cell r="AK195">
            <v>0</v>
          </cell>
          <cell r="AL195">
            <v>0</v>
          </cell>
        </row>
        <row r="196">
          <cell r="A196" t="str">
            <v>05</v>
          </cell>
          <cell r="B196" t="str">
            <v>Westgodavari</v>
          </cell>
          <cell r="C196" t="str">
            <v>05</v>
          </cell>
          <cell r="D196" t="str">
            <v>Bhadrachalam</v>
          </cell>
          <cell r="E196" t="str">
            <v>073</v>
          </cell>
          <cell r="F196" t="str">
            <v>Polavaram</v>
          </cell>
          <cell r="G196" t="str">
            <v>03</v>
          </cell>
          <cell r="H196" t="str">
            <v>Polavaram</v>
          </cell>
          <cell r="I196" t="str">
            <v>02</v>
          </cell>
          <cell r="J196" t="str">
            <v>Thutigunta</v>
          </cell>
          <cell r="K196" t="str">
            <v>006</v>
          </cell>
          <cell r="L196" t="str">
            <v>Thutigunta</v>
          </cell>
          <cell r="M196" t="str">
            <v>0503006</v>
          </cell>
          <cell r="N196" t="str">
            <v>03</v>
          </cell>
          <cell r="O196" t="str">
            <v>Sarugudu</v>
          </cell>
          <cell r="Q196" t="str">
            <v>050300603</v>
          </cell>
          <cell r="S196" t="str">
            <v>05050730300603</v>
          </cell>
          <cell r="T196">
            <v>79</v>
          </cell>
          <cell r="U196">
            <v>0</v>
          </cell>
          <cell r="V196">
            <v>79</v>
          </cell>
          <cell r="W196" t="str">
            <v>FC</v>
          </cell>
          <cell r="X196" t="str">
            <v>FC</v>
          </cell>
          <cell r="AF196">
            <v>3</v>
          </cell>
          <cell r="AG196">
            <v>0</v>
          </cell>
          <cell r="AH196">
            <v>0</v>
          </cell>
          <cell r="AI196">
            <v>0</v>
          </cell>
          <cell r="AJ196">
            <v>0</v>
          </cell>
          <cell r="AK196">
            <v>0</v>
          </cell>
          <cell r="AL196">
            <v>0</v>
          </cell>
        </row>
        <row r="197">
          <cell r="A197" t="str">
            <v>05</v>
          </cell>
          <cell r="B197" t="str">
            <v>Westgodavari</v>
          </cell>
          <cell r="C197" t="str">
            <v>05</v>
          </cell>
          <cell r="D197" t="str">
            <v>Bhadrachalam</v>
          </cell>
          <cell r="E197" t="str">
            <v>073</v>
          </cell>
          <cell r="F197" t="str">
            <v>Polavaram</v>
          </cell>
          <cell r="G197" t="str">
            <v>03</v>
          </cell>
          <cell r="H197" t="str">
            <v>Polavaram</v>
          </cell>
          <cell r="I197" t="str">
            <v>02</v>
          </cell>
          <cell r="J197" t="str">
            <v>Thutigunta</v>
          </cell>
          <cell r="K197" t="str">
            <v>006</v>
          </cell>
          <cell r="L197" t="str">
            <v>Thutigunta</v>
          </cell>
          <cell r="M197" t="str">
            <v>0503006</v>
          </cell>
          <cell r="N197" t="str">
            <v>04</v>
          </cell>
          <cell r="O197" t="str">
            <v>Yerravaram</v>
          </cell>
          <cell r="Q197" t="str">
            <v>050300604</v>
          </cell>
          <cell r="S197" t="str">
            <v>05050730300604</v>
          </cell>
          <cell r="T197">
            <v>195</v>
          </cell>
          <cell r="U197">
            <v>0</v>
          </cell>
          <cell r="V197">
            <v>189</v>
          </cell>
          <cell r="W197" t="str">
            <v>FC</v>
          </cell>
          <cell r="X197" t="str">
            <v>FC</v>
          </cell>
          <cell r="AF197">
            <v>2</v>
          </cell>
          <cell r="AG197">
            <v>0</v>
          </cell>
          <cell r="AH197">
            <v>0</v>
          </cell>
          <cell r="AI197">
            <v>0</v>
          </cell>
          <cell r="AJ197">
            <v>0</v>
          </cell>
          <cell r="AK197">
            <v>0</v>
          </cell>
          <cell r="AL197">
            <v>0</v>
          </cell>
        </row>
        <row r="198">
          <cell r="A198" t="str">
            <v>05</v>
          </cell>
          <cell r="B198" t="str">
            <v>Westgodavari</v>
          </cell>
          <cell r="C198" t="str">
            <v>05</v>
          </cell>
          <cell r="D198" t="str">
            <v>Bhadrachalam</v>
          </cell>
          <cell r="E198" t="str">
            <v>073</v>
          </cell>
          <cell r="F198" t="str">
            <v>Polavaram</v>
          </cell>
          <cell r="G198" t="str">
            <v>03</v>
          </cell>
          <cell r="H198" t="str">
            <v>Polavaram</v>
          </cell>
          <cell r="I198" t="str">
            <v>02</v>
          </cell>
          <cell r="J198" t="str">
            <v>Thutigunta</v>
          </cell>
          <cell r="K198" t="str">
            <v>006</v>
          </cell>
          <cell r="L198" t="str">
            <v>Thutigunta</v>
          </cell>
          <cell r="M198" t="str">
            <v>0503006</v>
          </cell>
          <cell r="N198" t="str">
            <v>06</v>
          </cell>
          <cell r="O198" t="str">
            <v>Pallapuru</v>
          </cell>
          <cell r="Q198" t="str">
            <v>050300606</v>
          </cell>
          <cell r="S198" t="str">
            <v>05050730300606</v>
          </cell>
          <cell r="T198">
            <v>70</v>
          </cell>
          <cell r="U198">
            <v>0</v>
          </cell>
          <cell r="V198">
            <v>70</v>
          </cell>
          <cell r="W198" t="str">
            <v>FC</v>
          </cell>
          <cell r="X198" t="str">
            <v>FC</v>
          </cell>
          <cell r="AF198">
            <v>1</v>
          </cell>
          <cell r="AG198">
            <v>0</v>
          </cell>
          <cell r="AH198">
            <v>0</v>
          </cell>
          <cell r="AI198">
            <v>0</v>
          </cell>
          <cell r="AJ198">
            <v>0</v>
          </cell>
          <cell r="AK198">
            <v>0</v>
          </cell>
          <cell r="AL198">
            <v>0</v>
          </cell>
        </row>
        <row r="199">
          <cell r="A199" t="str">
            <v>05</v>
          </cell>
          <cell r="B199" t="str">
            <v>Westgodavari</v>
          </cell>
          <cell r="C199" t="str">
            <v>05</v>
          </cell>
          <cell r="D199" t="str">
            <v>Bhadrachalam</v>
          </cell>
          <cell r="E199" t="str">
            <v>073</v>
          </cell>
          <cell r="F199" t="str">
            <v>Polavaram</v>
          </cell>
          <cell r="G199" t="str">
            <v>03</v>
          </cell>
          <cell r="H199" t="str">
            <v>Polavaram</v>
          </cell>
          <cell r="I199" t="str">
            <v>03</v>
          </cell>
          <cell r="J199" t="str">
            <v>Geddapalli</v>
          </cell>
          <cell r="K199" t="str">
            <v>008</v>
          </cell>
          <cell r="L199" t="str">
            <v>Dharvaa</v>
          </cell>
          <cell r="M199" t="str">
            <v>0503008</v>
          </cell>
          <cell r="N199" t="str">
            <v>01</v>
          </cell>
          <cell r="O199" t="str">
            <v>Dharvada</v>
          </cell>
          <cell r="Q199" t="str">
            <v>050300801</v>
          </cell>
          <cell r="S199" t="str">
            <v>05050730300801</v>
          </cell>
          <cell r="T199">
            <v>82</v>
          </cell>
          <cell r="U199">
            <v>0</v>
          </cell>
          <cell r="V199">
            <v>82</v>
          </cell>
          <cell r="W199" t="str">
            <v>FC</v>
          </cell>
          <cell r="X199" t="str">
            <v>FC</v>
          </cell>
          <cell r="AF199">
            <v>2</v>
          </cell>
          <cell r="AG199">
            <v>0</v>
          </cell>
          <cell r="AH199">
            <v>0</v>
          </cell>
          <cell r="AI199">
            <v>0</v>
          </cell>
          <cell r="AJ199">
            <v>0</v>
          </cell>
          <cell r="AK199">
            <v>0</v>
          </cell>
          <cell r="AL199">
            <v>0</v>
          </cell>
        </row>
        <row r="200">
          <cell r="A200" t="str">
            <v>05</v>
          </cell>
          <cell r="B200" t="str">
            <v>Westgodavari</v>
          </cell>
          <cell r="C200" t="str">
            <v>05</v>
          </cell>
          <cell r="D200" t="str">
            <v>Bhadrachalam</v>
          </cell>
          <cell r="E200" t="str">
            <v>073</v>
          </cell>
          <cell r="F200" t="str">
            <v>Polavaram</v>
          </cell>
          <cell r="G200" t="str">
            <v>03</v>
          </cell>
          <cell r="H200" t="str">
            <v>Polavaram</v>
          </cell>
          <cell r="I200" t="str">
            <v>03</v>
          </cell>
          <cell r="J200" t="str">
            <v>Geddapalli</v>
          </cell>
          <cell r="K200" t="str">
            <v>009</v>
          </cell>
          <cell r="L200" t="str">
            <v>Chilakaluru</v>
          </cell>
          <cell r="M200" t="str">
            <v>0503009</v>
          </cell>
          <cell r="N200" t="str">
            <v>01</v>
          </cell>
          <cell r="O200" t="str">
            <v>Chilakaluru</v>
          </cell>
          <cell r="Q200" t="str">
            <v>050300901</v>
          </cell>
          <cell r="S200" t="str">
            <v>05050730300901</v>
          </cell>
          <cell r="T200">
            <v>148</v>
          </cell>
          <cell r="U200">
            <v>0</v>
          </cell>
          <cell r="V200">
            <v>148</v>
          </cell>
          <cell r="W200" t="str">
            <v>PC</v>
          </cell>
          <cell r="X200" t="str">
            <v>PC4</v>
          </cell>
          <cell r="AF200">
            <v>1</v>
          </cell>
          <cell r="AG200">
            <v>0</v>
          </cell>
          <cell r="AH200">
            <v>0</v>
          </cell>
          <cell r="AI200">
            <v>0</v>
          </cell>
          <cell r="AJ200">
            <v>0</v>
          </cell>
          <cell r="AK200">
            <v>0</v>
          </cell>
          <cell r="AL200">
            <v>0</v>
          </cell>
        </row>
        <row r="201">
          <cell r="A201" t="str">
            <v>05</v>
          </cell>
          <cell r="B201" t="str">
            <v>Westgodavari</v>
          </cell>
          <cell r="C201" t="str">
            <v>05</v>
          </cell>
          <cell r="D201" t="str">
            <v>Bhadrachalam</v>
          </cell>
          <cell r="E201" t="str">
            <v>073</v>
          </cell>
          <cell r="F201" t="str">
            <v>Polavaram</v>
          </cell>
          <cell r="G201" t="str">
            <v>03</v>
          </cell>
          <cell r="H201" t="str">
            <v>Polavaram</v>
          </cell>
          <cell r="I201" t="str">
            <v>03</v>
          </cell>
          <cell r="J201" t="str">
            <v>Geddapalli</v>
          </cell>
          <cell r="K201" t="str">
            <v>010</v>
          </cell>
          <cell r="L201" t="str">
            <v>Geddapalli</v>
          </cell>
          <cell r="M201" t="str">
            <v>0503010</v>
          </cell>
          <cell r="N201" t="str">
            <v>01</v>
          </cell>
          <cell r="O201" t="str">
            <v>Geddapalli</v>
          </cell>
          <cell r="Q201" t="str">
            <v>050301001</v>
          </cell>
          <cell r="S201" t="str">
            <v>05050730301001</v>
          </cell>
          <cell r="T201">
            <v>274</v>
          </cell>
          <cell r="U201">
            <v>0</v>
          </cell>
          <cell r="V201">
            <v>274</v>
          </cell>
          <cell r="W201" t="str">
            <v>FC</v>
          </cell>
          <cell r="X201" t="str">
            <v>FC</v>
          </cell>
          <cell r="AF201">
            <v>3</v>
          </cell>
          <cell r="AG201">
            <v>0</v>
          </cell>
          <cell r="AH201">
            <v>0</v>
          </cell>
          <cell r="AI201">
            <v>0</v>
          </cell>
          <cell r="AJ201">
            <v>0</v>
          </cell>
          <cell r="AK201">
            <v>0</v>
          </cell>
          <cell r="AL201">
            <v>0</v>
          </cell>
        </row>
        <row r="202">
          <cell r="A202" t="str">
            <v>05</v>
          </cell>
          <cell r="B202" t="str">
            <v>Westgodavari</v>
          </cell>
          <cell r="C202" t="str">
            <v>05</v>
          </cell>
          <cell r="D202" t="str">
            <v>Bhadrachalam</v>
          </cell>
          <cell r="E202" t="str">
            <v>073</v>
          </cell>
          <cell r="F202" t="str">
            <v>Polavaram</v>
          </cell>
          <cell r="G202" t="str">
            <v>03</v>
          </cell>
          <cell r="H202" t="str">
            <v>Polavaram</v>
          </cell>
          <cell r="I202" t="str">
            <v>03</v>
          </cell>
          <cell r="J202" t="str">
            <v>Geddapalli</v>
          </cell>
          <cell r="K202" t="str">
            <v>010</v>
          </cell>
          <cell r="L202" t="str">
            <v>Geddapalli</v>
          </cell>
          <cell r="M202" t="str">
            <v>0503010</v>
          </cell>
          <cell r="N202" t="str">
            <v>02</v>
          </cell>
          <cell r="O202" t="str">
            <v>Ginnepalli</v>
          </cell>
          <cell r="Q202" t="str">
            <v>050301002</v>
          </cell>
          <cell r="S202" t="str">
            <v>05050730301002</v>
          </cell>
          <cell r="T202">
            <v>203</v>
          </cell>
          <cell r="U202">
            <v>2</v>
          </cell>
          <cell r="V202">
            <v>201</v>
          </cell>
          <cell r="W202" t="str">
            <v>PC</v>
          </cell>
          <cell r="X202" t="str">
            <v>PC4</v>
          </cell>
          <cell r="AF202">
            <v>2</v>
          </cell>
          <cell r="AG202">
            <v>0</v>
          </cell>
          <cell r="AH202">
            <v>0</v>
          </cell>
          <cell r="AI202">
            <v>0</v>
          </cell>
          <cell r="AJ202">
            <v>0</v>
          </cell>
          <cell r="AK202">
            <v>0</v>
          </cell>
          <cell r="AL202">
            <v>0</v>
          </cell>
        </row>
        <row r="203">
          <cell r="A203" t="str">
            <v>05</v>
          </cell>
          <cell r="B203" t="str">
            <v>Westgodavari</v>
          </cell>
          <cell r="C203" t="str">
            <v>05</v>
          </cell>
          <cell r="D203" t="str">
            <v>Bhadrachalam</v>
          </cell>
          <cell r="E203" t="str">
            <v>073</v>
          </cell>
          <cell r="F203" t="str">
            <v>Polavaram</v>
          </cell>
          <cell r="G203" t="str">
            <v>03</v>
          </cell>
          <cell r="H203" t="str">
            <v>Polavaram</v>
          </cell>
          <cell r="I203" t="str">
            <v>03</v>
          </cell>
          <cell r="J203" t="str">
            <v>Geddapalli</v>
          </cell>
          <cell r="K203" t="str">
            <v>010</v>
          </cell>
          <cell r="L203" t="str">
            <v>Geddapalli</v>
          </cell>
          <cell r="M203" t="str">
            <v>0503010</v>
          </cell>
          <cell r="N203" t="str">
            <v>03</v>
          </cell>
          <cell r="O203" t="str">
            <v>Chimaluru</v>
          </cell>
          <cell r="Q203" t="str">
            <v>050301003</v>
          </cell>
          <cell r="S203" t="str">
            <v>05050730301003</v>
          </cell>
          <cell r="T203">
            <v>48</v>
          </cell>
          <cell r="U203">
            <v>0</v>
          </cell>
          <cell r="V203">
            <v>48</v>
          </cell>
          <cell r="W203" t="str">
            <v>FC</v>
          </cell>
          <cell r="X203" t="str">
            <v>FC</v>
          </cell>
          <cell r="AF203">
            <v>1</v>
          </cell>
          <cell r="AG203">
            <v>0</v>
          </cell>
          <cell r="AH203">
            <v>0</v>
          </cell>
          <cell r="AI203">
            <v>0</v>
          </cell>
          <cell r="AJ203">
            <v>0</v>
          </cell>
          <cell r="AK203">
            <v>0</v>
          </cell>
          <cell r="AL203">
            <v>0</v>
          </cell>
        </row>
        <row r="204">
          <cell r="A204" t="str">
            <v>05</v>
          </cell>
          <cell r="B204" t="str">
            <v>Westgodavari</v>
          </cell>
          <cell r="C204" t="str">
            <v>05</v>
          </cell>
          <cell r="D204" t="str">
            <v>Bhadrachalam</v>
          </cell>
          <cell r="E204" t="str">
            <v>073</v>
          </cell>
          <cell r="F204" t="str">
            <v>Polavaram</v>
          </cell>
          <cell r="G204" t="str">
            <v>03</v>
          </cell>
          <cell r="H204" t="str">
            <v>Polavaram</v>
          </cell>
          <cell r="I204" t="str">
            <v>03</v>
          </cell>
          <cell r="J204" t="str">
            <v>Geddapalli</v>
          </cell>
          <cell r="K204" t="str">
            <v>010</v>
          </cell>
          <cell r="L204" t="str">
            <v>Geddapalli</v>
          </cell>
          <cell r="M204" t="str">
            <v>0503010</v>
          </cell>
          <cell r="N204" t="str">
            <v>04</v>
          </cell>
          <cell r="O204" t="str">
            <v>Tangedukonda</v>
          </cell>
          <cell r="Q204" t="str">
            <v>050301004</v>
          </cell>
          <cell r="S204" t="str">
            <v>05050730301004</v>
          </cell>
          <cell r="T204">
            <v>107</v>
          </cell>
          <cell r="U204">
            <v>0</v>
          </cell>
          <cell r="V204">
            <v>104</v>
          </cell>
          <cell r="W204" t="str">
            <v>FC</v>
          </cell>
          <cell r="X204" t="str">
            <v>FC</v>
          </cell>
          <cell r="AF204">
            <v>2</v>
          </cell>
          <cell r="AG204">
            <v>0</v>
          </cell>
          <cell r="AH204">
            <v>0</v>
          </cell>
          <cell r="AI204">
            <v>0</v>
          </cell>
          <cell r="AJ204">
            <v>0</v>
          </cell>
          <cell r="AK204">
            <v>0</v>
          </cell>
          <cell r="AL204">
            <v>0</v>
          </cell>
        </row>
        <row r="205">
          <cell r="A205" t="str">
            <v>05</v>
          </cell>
          <cell r="B205" t="str">
            <v>Westgodavari</v>
          </cell>
          <cell r="C205" t="str">
            <v>05</v>
          </cell>
          <cell r="D205" t="str">
            <v>Bhadrachalam</v>
          </cell>
          <cell r="E205" t="str">
            <v>073</v>
          </cell>
          <cell r="F205" t="str">
            <v>Polavaram</v>
          </cell>
          <cell r="G205" t="str">
            <v>03</v>
          </cell>
          <cell r="H205" t="str">
            <v>Polavaram</v>
          </cell>
          <cell r="I205" t="str">
            <v>04</v>
          </cell>
          <cell r="J205" t="str">
            <v>Kondrukota</v>
          </cell>
          <cell r="K205" t="str">
            <v>011</v>
          </cell>
          <cell r="L205" t="str">
            <v>Kondrukota</v>
          </cell>
          <cell r="M205" t="str">
            <v>0503011</v>
          </cell>
          <cell r="N205" t="str">
            <v>01</v>
          </cell>
          <cell r="O205" t="str">
            <v>Kondrukota</v>
          </cell>
          <cell r="P205" t="str">
            <v>Kondrukota</v>
          </cell>
          <cell r="Q205" t="str">
            <v>050301101</v>
          </cell>
          <cell r="R205" t="str">
            <v>050301101</v>
          </cell>
          <cell r="S205" t="str">
            <v>05050730301101</v>
          </cell>
          <cell r="T205">
            <v>407</v>
          </cell>
          <cell r="U205">
            <v>73</v>
          </cell>
          <cell r="V205">
            <v>278</v>
          </cell>
          <cell r="W205" t="str">
            <v>FC</v>
          </cell>
          <cell r="X205" t="str">
            <v>FC</v>
          </cell>
          <cell r="AA205" t="str">
            <v>050301101600</v>
          </cell>
          <cell r="AB205" t="str">
            <v>050301101600</v>
          </cell>
          <cell r="AC205" t="str">
            <v>Kondrukota</v>
          </cell>
          <cell r="AD205" t="str">
            <v>Kondrukota</v>
          </cell>
          <cell r="AE205" t="str">
            <v>MPWS</v>
          </cell>
          <cell r="AF205">
            <v>4</v>
          </cell>
          <cell r="AG205">
            <v>0</v>
          </cell>
          <cell r="AH205">
            <v>0</v>
          </cell>
          <cell r="AI205">
            <v>0</v>
          </cell>
          <cell r="AJ205">
            <v>0</v>
          </cell>
          <cell r="AK205">
            <v>0</v>
          </cell>
          <cell r="AL205">
            <v>0</v>
          </cell>
        </row>
        <row r="206">
          <cell r="A206" t="str">
            <v>05</v>
          </cell>
          <cell r="B206" t="str">
            <v>Westgodavari</v>
          </cell>
          <cell r="C206" t="str">
            <v>05</v>
          </cell>
          <cell r="D206" t="str">
            <v>Bhadrachalam</v>
          </cell>
          <cell r="E206" t="str">
            <v>073</v>
          </cell>
          <cell r="F206" t="str">
            <v>Polavaram</v>
          </cell>
          <cell r="G206" t="str">
            <v>03</v>
          </cell>
          <cell r="H206" t="str">
            <v>Polavaram</v>
          </cell>
          <cell r="I206" t="str">
            <v>04</v>
          </cell>
          <cell r="J206" t="str">
            <v>Kondrukota</v>
          </cell>
          <cell r="K206" t="str">
            <v>011</v>
          </cell>
          <cell r="L206" t="str">
            <v>Kondrukota</v>
          </cell>
          <cell r="M206" t="str">
            <v>0503011</v>
          </cell>
          <cell r="N206" t="str">
            <v>02</v>
          </cell>
          <cell r="O206" t="str">
            <v>Madhapuram</v>
          </cell>
          <cell r="Q206" t="str">
            <v>050301102</v>
          </cell>
          <cell r="S206" t="str">
            <v>05050730301102</v>
          </cell>
          <cell r="T206">
            <v>174</v>
          </cell>
          <cell r="U206">
            <v>2</v>
          </cell>
          <cell r="V206">
            <v>55</v>
          </cell>
          <cell r="W206" t="str">
            <v>FC</v>
          </cell>
          <cell r="X206" t="str">
            <v>FC</v>
          </cell>
          <cell r="AF206">
            <v>4</v>
          </cell>
          <cell r="AG206">
            <v>0</v>
          </cell>
          <cell r="AH206">
            <v>0</v>
          </cell>
          <cell r="AI206">
            <v>0</v>
          </cell>
          <cell r="AJ206">
            <v>0</v>
          </cell>
          <cell r="AK206">
            <v>0</v>
          </cell>
          <cell r="AL206">
            <v>0</v>
          </cell>
        </row>
        <row r="207">
          <cell r="A207" t="str">
            <v>05</v>
          </cell>
          <cell r="B207" t="str">
            <v>Westgodavari</v>
          </cell>
          <cell r="C207" t="str">
            <v>05</v>
          </cell>
          <cell r="D207" t="str">
            <v>Bhadrachalam</v>
          </cell>
          <cell r="E207" t="str">
            <v>073</v>
          </cell>
          <cell r="F207" t="str">
            <v>Polavaram</v>
          </cell>
          <cell r="G207" t="str">
            <v>03</v>
          </cell>
          <cell r="H207" t="str">
            <v>Polavaram</v>
          </cell>
          <cell r="I207" t="str">
            <v>04</v>
          </cell>
          <cell r="J207" t="str">
            <v>Kondrukota</v>
          </cell>
          <cell r="K207" t="str">
            <v>011</v>
          </cell>
          <cell r="L207" t="str">
            <v>Kondrukota</v>
          </cell>
          <cell r="M207" t="str">
            <v>0503011</v>
          </cell>
          <cell r="N207" t="str">
            <v>03</v>
          </cell>
          <cell r="O207" t="str">
            <v>Kothuru</v>
          </cell>
          <cell r="Q207" t="str">
            <v>050301103</v>
          </cell>
          <cell r="S207" t="str">
            <v>05050730301103</v>
          </cell>
          <cell r="T207">
            <v>370</v>
          </cell>
          <cell r="U207">
            <v>75</v>
          </cell>
          <cell r="V207">
            <v>1</v>
          </cell>
          <cell r="W207" t="str">
            <v>PC</v>
          </cell>
          <cell r="X207" t="str">
            <v>PC2</v>
          </cell>
          <cell r="AF207">
            <v>3</v>
          </cell>
          <cell r="AG207">
            <v>0</v>
          </cell>
          <cell r="AH207">
            <v>0</v>
          </cell>
          <cell r="AI207">
            <v>0</v>
          </cell>
          <cell r="AJ207">
            <v>0</v>
          </cell>
          <cell r="AK207">
            <v>0</v>
          </cell>
          <cell r="AL207">
            <v>0</v>
          </cell>
        </row>
        <row r="208">
          <cell r="A208" t="str">
            <v>05</v>
          </cell>
          <cell r="B208" t="str">
            <v>Westgodavari</v>
          </cell>
          <cell r="C208" t="str">
            <v>05</v>
          </cell>
          <cell r="D208" t="str">
            <v>Bhadrachalam</v>
          </cell>
          <cell r="E208" t="str">
            <v>073</v>
          </cell>
          <cell r="F208" t="str">
            <v>Polavaram</v>
          </cell>
          <cell r="G208" t="str">
            <v>03</v>
          </cell>
          <cell r="H208" t="str">
            <v>Polavaram</v>
          </cell>
          <cell r="I208" t="str">
            <v>04</v>
          </cell>
          <cell r="J208" t="str">
            <v>Kondrukota</v>
          </cell>
          <cell r="K208" t="str">
            <v>011</v>
          </cell>
          <cell r="L208" t="str">
            <v>Kondrukota</v>
          </cell>
          <cell r="M208" t="str">
            <v>0503011</v>
          </cell>
          <cell r="N208" t="str">
            <v>04</v>
          </cell>
          <cell r="O208" t="str">
            <v>Kothamamidigondi</v>
          </cell>
          <cell r="Q208" t="str">
            <v>050301104</v>
          </cell>
          <cell r="S208" t="str">
            <v>05050730301104</v>
          </cell>
          <cell r="T208">
            <v>67</v>
          </cell>
          <cell r="U208">
            <v>0</v>
          </cell>
          <cell r="V208">
            <v>65</v>
          </cell>
          <cell r="W208" t="str">
            <v>FC</v>
          </cell>
          <cell r="X208" t="str">
            <v>FC</v>
          </cell>
          <cell r="AF208">
            <v>2</v>
          </cell>
          <cell r="AG208">
            <v>0</v>
          </cell>
          <cell r="AH208">
            <v>0</v>
          </cell>
          <cell r="AI208">
            <v>0</v>
          </cell>
          <cell r="AJ208">
            <v>0</v>
          </cell>
          <cell r="AK208">
            <v>0</v>
          </cell>
          <cell r="AL208">
            <v>0</v>
          </cell>
        </row>
        <row r="209">
          <cell r="A209" t="str">
            <v>05</v>
          </cell>
          <cell r="B209" t="str">
            <v>Westgodavari</v>
          </cell>
          <cell r="C209" t="str">
            <v>05</v>
          </cell>
          <cell r="D209" t="str">
            <v>Bhadrachalam</v>
          </cell>
          <cell r="E209" t="str">
            <v>073</v>
          </cell>
          <cell r="F209" t="str">
            <v>Polavaram</v>
          </cell>
          <cell r="G209" t="str">
            <v>03</v>
          </cell>
          <cell r="H209" t="str">
            <v>Polavaram</v>
          </cell>
          <cell r="I209" t="str">
            <v>04</v>
          </cell>
          <cell r="J209" t="str">
            <v>Kondrukota</v>
          </cell>
          <cell r="K209" t="str">
            <v>011</v>
          </cell>
          <cell r="L209" t="str">
            <v>Kondrukota</v>
          </cell>
          <cell r="M209" t="str">
            <v>0503011</v>
          </cell>
          <cell r="N209" t="str">
            <v>05</v>
          </cell>
          <cell r="O209" t="str">
            <v>Tallavaram</v>
          </cell>
          <cell r="Q209" t="str">
            <v>050301105</v>
          </cell>
          <cell r="S209" t="str">
            <v>05050730301105</v>
          </cell>
          <cell r="T209">
            <v>482</v>
          </cell>
          <cell r="U209">
            <v>0</v>
          </cell>
          <cell r="V209">
            <v>482</v>
          </cell>
          <cell r="W209" t="str">
            <v>FC</v>
          </cell>
          <cell r="X209" t="str">
            <v>FC</v>
          </cell>
          <cell r="AF209">
            <v>5</v>
          </cell>
          <cell r="AG209">
            <v>0</v>
          </cell>
          <cell r="AH209">
            <v>0</v>
          </cell>
          <cell r="AI209">
            <v>0</v>
          </cell>
          <cell r="AJ209">
            <v>0</v>
          </cell>
          <cell r="AK209">
            <v>0</v>
          </cell>
          <cell r="AL209">
            <v>0</v>
          </cell>
        </row>
        <row r="210">
          <cell r="A210" t="str">
            <v>05</v>
          </cell>
          <cell r="B210" t="str">
            <v>Westgodavari</v>
          </cell>
          <cell r="C210" t="str">
            <v>05</v>
          </cell>
          <cell r="D210" t="str">
            <v>Bhadrachalam</v>
          </cell>
          <cell r="E210" t="str">
            <v>073</v>
          </cell>
          <cell r="F210" t="str">
            <v>Polavaram</v>
          </cell>
          <cell r="G210" t="str">
            <v>03</v>
          </cell>
          <cell r="H210" t="str">
            <v>Polavaram</v>
          </cell>
          <cell r="I210" t="str">
            <v>04</v>
          </cell>
          <cell r="J210" t="str">
            <v>Kondrukota</v>
          </cell>
          <cell r="K210" t="str">
            <v>011</v>
          </cell>
          <cell r="L210" t="str">
            <v>Kondrukota</v>
          </cell>
          <cell r="M210" t="str">
            <v>0503011</v>
          </cell>
          <cell r="N210" t="str">
            <v>06</v>
          </cell>
          <cell r="O210" t="str">
            <v>Gajulagondi</v>
          </cell>
          <cell r="Q210" t="str">
            <v>050301106</v>
          </cell>
          <cell r="S210" t="str">
            <v>05050730301106</v>
          </cell>
          <cell r="T210">
            <v>221</v>
          </cell>
          <cell r="U210">
            <v>0</v>
          </cell>
          <cell r="V210">
            <v>215</v>
          </cell>
          <cell r="W210" t="str">
            <v>FC</v>
          </cell>
          <cell r="X210" t="str">
            <v>FC</v>
          </cell>
          <cell r="AF210">
            <v>2</v>
          </cell>
          <cell r="AG210">
            <v>0</v>
          </cell>
          <cell r="AH210">
            <v>0</v>
          </cell>
          <cell r="AI210">
            <v>0</v>
          </cell>
          <cell r="AJ210">
            <v>0</v>
          </cell>
          <cell r="AK210">
            <v>0</v>
          </cell>
          <cell r="AL210">
            <v>0</v>
          </cell>
        </row>
        <row r="211">
          <cell r="A211" t="str">
            <v>05</v>
          </cell>
          <cell r="B211" t="str">
            <v>Westgodavari</v>
          </cell>
          <cell r="C211" t="str">
            <v>05</v>
          </cell>
          <cell r="D211" t="str">
            <v>Bhadrachalam</v>
          </cell>
          <cell r="E211" t="str">
            <v>073</v>
          </cell>
          <cell r="F211" t="str">
            <v>Polavaram</v>
          </cell>
          <cell r="G211" t="str">
            <v>03</v>
          </cell>
          <cell r="H211" t="str">
            <v>Polavaram</v>
          </cell>
          <cell r="I211" t="str">
            <v>04</v>
          </cell>
          <cell r="J211" t="str">
            <v>Kondrukota</v>
          </cell>
          <cell r="K211" t="str">
            <v>011</v>
          </cell>
          <cell r="L211" t="str">
            <v>Kondrukota</v>
          </cell>
          <cell r="M211" t="str">
            <v>0503011</v>
          </cell>
          <cell r="N211" t="str">
            <v>07</v>
          </cell>
          <cell r="O211" t="str">
            <v>Mulagalagudem</v>
          </cell>
          <cell r="P211" t="str">
            <v>Mulagalagudem</v>
          </cell>
          <cell r="Q211" t="str">
            <v>050301107</v>
          </cell>
          <cell r="R211" t="str">
            <v>050301107</v>
          </cell>
          <cell r="S211" t="str">
            <v>05050730301107</v>
          </cell>
          <cell r="T211">
            <v>199</v>
          </cell>
          <cell r="U211">
            <v>1</v>
          </cell>
          <cell r="V211">
            <v>197</v>
          </cell>
          <cell r="W211" t="str">
            <v>FC</v>
          </cell>
          <cell r="X211" t="str">
            <v>FC</v>
          </cell>
          <cell r="AA211" t="str">
            <v>050301107600</v>
          </cell>
          <cell r="AB211" t="str">
            <v>050301107600</v>
          </cell>
          <cell r="AC211" t="str">
            <v>Mulagalagudem</v>
          </cell>
          <cell r="AD211" t="str">
            <v>Mulagalagudem</v>
          </cell>
          <cell r="AE211" t="str">
            <v>MPWS</v>
          </cell>
          <cell r="AF211">
            <v>1</v>
          </cell>
          <cell r="AG211">
            <v>0</v>
          </cell>
          <cell r="AH211">
            <v>0</v>
          </cell>
          <cell r="AI211">
            <v>0</v>
          </cell>
          <cell r="AJ211">
            <v>0</v>
          </cell>
          <cell r="AK211">
            <v>0</v>
          </cell>
          <cell r="AL211">
            <v>0</v>
          </cell>
        </row>
        <row r="212">
          <cell r="A212" t="str">
            <v>05</v>
          </cell>
          <cell r="B212" t="str">
            <v>Westgodavari</v>
          </cell>
          <cell r="C212" t="str">
            <v>05</v>
          </cell>
          <cell r="D212" t="str">
            <v>Bhadrachalam</v>
          </cell>
          <cell r="E212" t="str">
            <v>073</v>
          </cell>
          <cell r="F212" t="str">
            <v>Polavaram</v>
          </cell>
          <cell r="G212" t="str">
            <v>03</v>
          </cell>
          <cell r="H212" t="str">
            <v>Polavaram</v>
          </cell>
          <cell r="I212" t="str">
            <v>04</v>
          </cell>
          <cell r="J212" t="str">
            <v>Kondrukota</v>
          </cell>
          <cell r="K212" t="str">
            <v>011</v>
          </cell>
          <cell r="L212" t="str">
            <v>Kondrukota</v>
          </cell>
          <cell r="M212" t="str">
            <v>0503011</v>
          </cell>
          <cell r="N212" t="str">
            <v>08</v>
          </cell>
          <cell r="O212" t="str">
            <v>Vadapalli</v>
          </cell>
          <cell r="Q212" t="str">
            <v>050301108</v>
          </cell>
          <cell r="S212" t="str">
            <v>05050730301108</v>
          </cell>
          <cell r="T212">
            <v>238</v>
          </cell>
          <cell r="U212">
            <v>0</v>
          </cell>
          <cell r="V212">
            <v>180</v>
          </cell>
          <cell r="W212" t="str">
            <v>FC</v>
          </cell>
          <cell r="X212" t="str">
            <v>FC</v>
          </cell>
          <cell r="AF212">
            <v>4</v>
          </cell>
          <cell r="AG212">
            <v>0</v>
          </cell>
          <cell r="AH212">
            <v>0</v>
          </cell>
          <cell r="AI212">
            <v>0</v>
          </cell>
          <cell r="AJ212">
            <v>0</v>
          </cell>
          <cell r="AK212">
            <v>0</v>
          </cell>
          <cell r="AL212">
            <v>0</v>
          </cell>
        </row>
        <row r="213">
          <cell r="A213" t="str">
            <v>05</v>
          </cell>
          <cell r="B213" t="str">
            <v>Westgodavari</v>
          </cell>
          <cell r="C213" t="str">
            <v>05</v>
          </cell>
          <cell r="D213" t="str">
            <v>Bhadrachalam</v>
          </cell>
          <cell r="E213" t="str">
            <v>073</v>
          </cell>
          <cell r="F213" t="str">
            <v>Polavaram</v>
          </cell>
          <cell r="G213" t="str">
            <v>03</v>
          </cell>
          <cell r="H213" t="str">
            <v>Polavaram</v>
          </cell>
          <cell r="I213" t="str">
            <v>05</v>
          </cell>
          <cell r="J213" t="str">
            <v>Chegondapalli</v>
          </cell>
          <cell r="K213" t="str">
            <v>012</v>
          </cell>
          <cell r="L213" t="str">
            <v>Singanapalli</v>
          </cell>
          <cell r="M213" t="str">
            <v>0503012</v>
          </cell>
          <cell r="N213" t="str">
            <v>01</v>
          </cell>
          <cell r="O213" t="str">
            <v>Singanapalle</v>
          </cell>
          <cell r="P213" t="str">
            <v>Singanapalle</v>
          </cell>
          <cell r="Q213" t="str">
            <v>050301201</v>
          </cell>
          <cell r="R213" t="str">
            <v>050301201</v>
          </cell>
          <cell r="S213" t="str">
            <v>05050730301201</v>
          </cell>
          <cell r="T213">
            <v>355</v>
          </cell>
          <cell r="U213">
            <v>8</v>
          </cell>
          <cell r="V213">
            <v>260</v>
          </cell>
          <cell r="W213" t="str">
            <v>FC</v>
          </cell>
          <cell r="X213" t="str">
            <v>FC</v>
          </cell>
          <cell r="AA213" t="str">
            <v>050301201600</v>
          </cell>
          <cell r="AB213" t="str">
            <v>050301201600</v>
          </cell>
          <cell r="AC213" t="str">
            <v>Singanapalle</v>
          </cell>
          <cell r="AD213" t="str">
            <v>Singanapalle</v>
          </cell>
          <cell r="AE213" t="str">
            <v>MPWS</v>
          </cell>
          <cell r="AF213">
            <v>4</v>
          </cell>
          <cell r="AG213">
            <v>0</v>
          </cell>
          <cell r="AH213">
            <v>0</v>
          </cell>
          <cell r="AI213">
            <v>0</v>
          </cell>
          <cell r="AJ213">
            <v>0</v>
          </cell>
          <cell r="AK213">
            <v>0</v>
          </cell>
          <cell r="AL213">
            <v>0</v>
          </cell>
        </row>
        <row r="214">
          <cell r="A214" t="str">
            <v>05</v>
          </cell>
          <cell r="B214" t="str">
            <v>Westgodavari</v>
          </cell>
          <cell r="C214" t="str">
            <v>05</v>
          </cell>
          <cell r="D214" t="str">
            <v>Bhadrachalam</v>
          </cell>
          <cell r="E214" t="str">
            <v>073</v>
          </cell>
          <cell r="F214" t="str">
            <v>Polavaram</v>
          </cell>
          <cell r="G214" t="str">
            <v>03</v>
          </cell>
          <cell r="H214" t="str">
            <v>Polavaram</v>
          </cell>
          <cell r="I214" t="str">
            <v>05</v>
          </cell>
          <cell r="J214" t="str">
            <v>Chegondapalli</v>
          </cell>
          <cell r="K214" t="str">
            <v>013</v>
          </cell>
          <cell r="L214" t="str">
            <v>Chegondapalli</v>
          </cell>
          <cell r="M214" t="str">
            <v>0503013</v>
          </cell>
          <cell r="N214" t="str">
            <v>01</v>
          </cell>
          <cell r="O214" t="str">
            <v>Chegondapalle</v>
          </cell>
          <cell r="P214" t="str">
            <v>Chegondapalle</v>
          </cell>
          <cell r="Q214" t="str">
            <v>050301301</v>
          </cell>
          <cell r="R214" t="str">
            <v>050301301</v>
          </cell>
          <cell r="S214" t="str">
            <v>05050730301301</v>
          </cell>
          <cell r="T214">
            <v>560</v>
          </cell>
          <cell r="U214">
            <v>3</v>
          </cell>
          <cell r="V214">
            <v>531</v>
          </cell>
          <cell r="W214" t="str">
            <v>FC</v>
          </cell>
          <cell r="X214" t="str">
            <v>FC</v>
          </cell>
          <cell r="AA214" t="str">
            <v>050301301600</v>
          </cell>
          <cell r="AB214" t="str">
            <v>050301301600</v>
          </cell>
          <cell r="AC214" t="str">
            <v>Chegondapalle</v>
          </cell>
          <cell r="AD214" t="str">
            <v>Chegondapalle</v>
          </cell>
          <cell r="AE214" t="str">
            <v>MPWS</v>
          </cell>
          <cell r="AF214">
            <v>4</v>
          </cell>
          <cell r="AG214">
            <v>0</v>
          </cell>
          <cell r="AH214">
            <v>1</v>
          </cell>
          <cell r="AI214">
            <v>0</v>
          </cell>
          <cell r="AJ214">
            <v>0</v>
          </cell>
          <cell r="AK214">
            <v>0</v>
          </cell>
          <cell r="AL214">
            <v>0</v>
          </cell>
        </row>
        <row r="215">
          <cell r="A215" t="str">
            <v>05</v>
          </cell>
          <cell r="B215" t="str">
            <v>Westgodavari</v>
          </cell>
          <cell r="C215" t="str">
            <v>05</v>
          </cell>
          <cell r="D215" t="str">
            <v>Bhadrachalam</v>
          </cell>
          <cell r="E215" t="str">
            <v>073</v>
          </cell>
          <cell r="F215" t="str">
            <v>Polavaram</v>
          </cell>
          <cell r="G215" t="str">
            <v>03</v>
          </cell>
          <cell r="H215" t="str">
            <v>Polavaram</v>
          </cell>
          <cell r="I215" t="str">
            <v>05</v>
          </cell>
          <cell r="J215" t="str">
            <v>Chegondapalli</v>
          </cell>
          <cell r="K215" t="str">
            <v>013</v>
          </cell>
          <cell r="L215" t="str">
            <v>Chegondapalli</v>
          </cell>
          <cell r="M215" t="str">
            <v>0503013</v>
          </cell>
          <cell r="N215" t="str">
            <v>02</v>
          </cell>
          <cell r="O215" t="str">
            <v>Methappakota</v>
          </cell>
          <cell r="Q215" t="str">
            <v>050301302</v>
          </cell>
          <cell r="S215" t="str">
            <v>05050730301302</v>
          </cell>
          <cell r="T215">
            <v>220</v>
          </cell>
          <cell r="U215">
            <v>0</v>
          </cell>
          <cell r="V215">
            <v>218</v>
          </cell>
          <cell r="W215" t="str">
            <v>FC</v>
          </cell>
          <cell r="X215" t="str">
            <v>FC</v>
          </cell>
          <cell r="AF215">
            <v>3</v>
          </cell>
          <cell r="AG215">
            <v>0</v>
          </cell>
          <cell r="AH215">
            <v>0</v>
          </cell>
          <cell r="AI215">
            <v>0</v>
          </cell>
          <cell r="AJ215">
            <v>0</v>
          </cell>
          <cell r="AK215">
            <v>0</v>
          </cell>
          <cell r="AL215">
            <v>0</v>
          </cell>
        </row>
        <row r="216">
          <cell r="A216" t="str">
            <v>05</v>
          </cell>
          <cell r="B216" t="str">
            <v>Westgodavari</v>
          </cell>
          <cell r="C216" t="str">
            <v>05</v>
          </cell>
          <cell r="D216" t="str">
            <v>Bhadrachalam</v>
          </cell>
          <cell r="E216" t="str">
            <v>073</v>
          </cell>
          <cell r="F216" t="str">
            <v>Polavaram</v>
          </cell>
          <cell r="G216" t="str">
            <v>03</v>
          </cell>
          <cell r="H216" t="str">
            <v>Polavaram</v>
          </cell>
          <cell r="I216" t="str">
            <v>05</v>
          </cell>
          <cell r="J216" t="str">
            <v>Chegondapalli</v>
          </cell>
          <cell r="K216" t="str">
            <v>013</v>
          </cell>
          <cell r="L216" t="str">
            <v>Chegondapalli</v>
          </cell>
          <cell r="M216" t="str">
            <v>0503013</v>
          </cell>
          <cell r="N216" t="str">
            <v>03</v>
          </cell>
          <cell r="O216" t="str">
            <v>Udetapalli</v>
          </cell>
          <cell r="Q216" t="str">
            <v>050301303</v>
          </cell>
          <cell r="S216" t="str">
            <v>05050730301303</v>
          </cell>
          <cell r="T216">
            <v>121</v>
          </cell>
          <cell r="U216">
            <v>0</v>
          </cell>
          <cell r="V216">
            <v>120</v>
          </cell>
          <cell r="W216" t="str">
            <v>FC</v>
          </cell>
          <cell r="X216" t="str">
            <v>FC</v>
          </cell>
          <cell r="AF216">
            <v>2</v>
          </cell>
          <cell r="AG216">
            <v>0</v>
          </cell>
          <cell r="AH216">
            <v>0</v>
          </cell>
          <cell r="AI216">
            <v>0</v>
          </cell>
          <cell r="AJ216">
            <v>0</v>
          </cell>
          <cell r="AK216">
            <v>0</v>
          </cell>
          <cell r="AL216">
            <v>0</v>
          </cell>
        </row>
        <row r="217">
          <cell r="A217" t="str">
            <v>05</v>
          </cell>
          <cell r="B217" t="str">
            <v>Westgodavari</v>
          </cell>
          <cell r="C217" t="str">
            <v>05</v>
          </cell>
          <cell r="D217" t="str">
            <v>Bhadrachalam</v>
          </cell>
          <cell r="E217" t="str">
            <v>073</v>
          </cell>
          <cell r="F217" t="str">
            <v>Polavaram</v>
          </cell>
          <cell r="G217" t="str">
            <v>03</v>
          </cell>
          <cell r="H217" t="str">
            <v>Polavaram</v>
          </cell>
          <cell r="I217" t="str">
            <v>06</v>
          </cell>
          <cell r="J217" t="str">
            <v>Pydipaka</v>
          </cell>
          <cell r="K217" t="str">
            <v>014</v>
          </cell>
          <cell r="L217" t="str">
            <v>Pydipaka</v>
          </cell>
          <cell r="M217" t="str">
            <v>0503014</v>
          </cell>
          <cell r="N217" t="str">
            <v>01</v>
          </cell>
          <cell r="O217" t="str">
            <v>Pydipaka</v>
          </cell>
          <cell r="P217" t="str">
            <v>Pydipaka</v>
          </cell>
          <cell r="Q217" t="str">
            <v>050301401</v>
          </cell>
          <cell r="R217" t="str">
            <v>050301401</v>
          </cell>
          <cell r="S217" t="str">
            <v>05050730301401</v>
          </cell>
          <cell r="T217">
            <v>989</v>
          </cell>
          <cell r="U217">
            <v>346</v>
          </cell>
          <cell r="V217">
            <v>53</v>
          </cell>
          <cell r="W217" t="str">
            <v>FC</v>
          </cell>
          <cell r="X217" t="str">
            <v>FC</v>
          </cell>
          <cell r="AA217" t="str">
            <v>050301401600</v>
          </cell>
          <cell r="AB217" t="str">
            <v>050301401600</v>
          </cell>
          <cell r="AC217" t="str">
            <v>Pydipaka</v>
          </cell>
          <cell r="AD217" t="str">
            <v>Pydipaka</v>
          </cell>
          <cell r="AE217" t="str">
            <v>MPWS</v>
          </cell>
          <cell r="AF217">
            <v>9</v>
          </cell>
          <cell r="AG217">
            <v>0</v>
          </cell>
          <cell r="AH217">
            <v>0</v>
          </cell>
          <cell r="AI217">
            <v>0</v>
          </cell>
          <cell r="AJ217">
            <v>0</v>
          </cell>
          <cell r="AK217">
            <v>0</v>
          </cell>
          <cell r="AL217">
            <v>0</v>
          </cell>
        </row>
        <row r="218">
          <cell r="A218" t="str">
            <v>05</v>
          </cell>
          <cell r="B218" t="str">
            <v>Westgodavari</v>
          </cell>
          <cell r="C218" t="str">
            <v>05</v>
          </cell>
          <cell r="D218" t="str">
            <v>Bhadrachalam</v>
          </cell>
          <cell r="E218" t="str">
            <v>073</v>
          </cell>
          <cell r="F218" t="str">
            <v>Polavaram</v>
          </cell>
          <cell r="G218" t="str">
            <v>03</v>
          </cell>
          <cell r="H218" t="str">
            <v>Polavaram</v>
          </cell>
          <cell r="I218" t="str">
            <v>07</v>
          </cell>
          <cell r="J218" t="str">
            <v>Polavarm</v>
          </cell>
          <cell r="K218" t="str">
            <v>015</v>
          </cell>
          <cell r="L218" t="str">
            <v>Polavarm</v>
          </cell>
          <cell r="M218" t="str">
            <v>0503015</v>
          </cell>
          <cell r="N218" t="str">
            <v>01</v>
          </cell>
          <cell r="O218" t="str">
            <v>Polavaram</v>
          </cell>
          <cell r="P218" t="str">
            <v>Polavaram</v>
          </cell>
          <cell r="Q218" t="str">
            <v>050301501</v>
          </cell>
          <cell r="R218" t="str">
            <v>050301501</v>
          </cell>
          <cell r="S218" t="str">
            <v>05050730301501</v>
          </cell>
          <cell r="T218">
            <v>10341</v>
          </cell>
          <cell r="U218">
            <v>1498</v>
          </cell>
          <cell r="V218">
            <v>456</v>
          </cell>
          <cell r="W218" t="str">
            <v>PC</v>
          </cell>
          <cell r="X218" t="str">
            <v>PC4</v>
          </cell>
          <cell r="AA218" t="str">
            <v>050301501600</v>
          </cell>
          <cell r="AB218" t="str">
            <v>050301501600</v>
          </cell>
          <cell r="AC218" t="str">
            <v>Polavaram</v>
          </cell>
          <cell r="AD218" t="str">
            <v>Polavaram</v>
          </cell>
          <cell r="AE218" t="str">
            <v>PWS</v>
          </cell>
          <cell r="AF218">
            <v>45</v>
          </cell>
          <cell r="AG218">
            <v>0</v>
          </cell>
          <cell r="AH218">
            <v>12</v>
          </cell>
          <cell r="AI218">
            <v>0</v>
          </cell>
          <cell r="AJ218">
            <v>0</v>
          </cell>
          <cell r="AK218">
            <v>0</v>
          </cell>
          <cell r="AL218">
            <v>0</v>
          </cell>
        </row>
        <row r="219">
          <cell r="A219" t="str">
            <v>05</v>
          </cell>
          <cell r="B219" t="str">
            <v>Westgodavari</v>
          </cell>
          <cell r="C219" t="str">
            <v>05</v>
          </cell>
          <cell r="D219" t="str">
            <v>Bhadrachalam</v>
          </cell>
          <cell r="E219" t="str">
            <v>073</v>
          </cell>
          <cell r="F219" t="str">
            <v>Polavaram</v>
          </cell>
          <cell r="G219" t="str">
            <v>03</v>
          </cell>
          <cell r="H219" t="str">
            <v>Polavaram</v>
          </cell>
          <cell r="I219" t="str">
            <v>07</v>
          </cell>
          <cell r="J219" t="str">
            <v>Polavarm</v>
          </cell>
          <cell r="K219" t="str">
            <v>015</v>
          </cell>
          <cell r="L219" t="str">
            <v>Polavarm</v>
          </cell>
          <cell r="M219" t="str">
            <v>0503015</v>
          </cell>
          <cell r="N219" t="str">
            <v>02</v>
          </cell>
          <cell r="O219" t="str">
            <v>Ramayyapeta</v>
          </cell>
          <cell r="P219" t="str">
            <v>Ramayyapeta</v>
          </cell>
          <cell r="Q219" t="str">
            <v>050301502</v>
          </cell>
          <cell r="R219" t="str">
            <v>050301502</v>
          </cell>
          <cell r="S219" t="str">
            <v>05050730301502</v>
          </cell>
          <cell r="T219">
            <v>929</v>
          </cell>
          <cell r="U219">
            <v>51</v>
          </cell>
          <cell r="V219">
            <v>18</v>
          </cell>
          <cell r="W219" t="str">
            <v>FC</v>
          </cell>
          <cell r="X219" t="str">
            <v>FC</v>
          </cell>
          <cell r="AA219" t="str">
            <v>050301502600</v>
          </cell>
          <cell r="AB219" t="str">
            <v>050301502600</v>
          </cell>
          <cell r="AC219" t="str">
            <v>Ramayyapeta</v>
          </cell>
          <cell r="AD219" t="str">
            <v>Ramayyapeta</v>
          </cell>
          <cell r="AE219" t="str">
            <v>MPWS</v>
          </cell>
          <cell r="AF219">
            <v>5</v>
          </cell>
          <cell r="AG219">
            <v>0</v>
          </cell>
          <cell r="AH219">
            <v>1</v>
          </cell>
          <cell r="AI219">
            <v>0</v>
          </cell>
          <cell r="AJ219">
            <v>0</v>
          </cell>
          <cell r="AK219">
            <v>0</v>
          </cell>
          <cell r="AL219">
            <v>0</v>
          </cell>
        </row>
        <row r="220">
          <cell r="A220" t="str">
            <v>05</v>
          </cell>
          <cell r="B220" t="str">
            <v>Westgodavari</v>
          </cell>
          <cell r="C220" t="str">
            <v>05</v>
          </cell>
          <cell r="D220" t="str">
            <v>Bhadrachalam</v>
          </cell>
          <cell r="E220" t="str">
            <v>073</v>
          </cell>
          <cell r="F220" t="str">
            <v>Polavaram</v>
          </cell>
          <cell r="G220" t="str">
            <v>03</v>
          </cell>
          <cell r="H220" t="str">
            <v>Polavaram</v>
          </cell>
          <cell r="I220" t="str">
            <v>07</v>
          </cell>
          <cell r="J220" t="str">
            <v>Polavarm</v>
          </cell>
          <cell r="K220" t="str">
            <v>015</v>
          </cell>
          <cell r="L220" t="str">
            <v>Polavarm</v>
          </cell>
          <cell r="M220" t="str">
            <v>0503015</v>
          </cell>
          <cell r="N220" t="str">
            <v>03</v>
          </cell>
          <cell r="O220" t="str">
            <v>Krishnarao Peta</v>
          </cell>
          <cell r="P220" t="str">
            <v>Krishnarao Peta</v>
          </cell>
          <cell r="Q220" t="str">
            <v>050301503</v>
          </cell>
          <cell r="R220" t="str">
            <v>050301503</v>
          </cell>
          <cell r="S220" t="str">
            <v>05050730301503</v>
          </cell>
          <cell r="T220">
            <v>608</v>
          </cell>
          <cell r="U220">
            <v>2</v>
          </cell>
          <cell r="V220">
            <v>0</v>
          </cell>
          <cell r="W220" t="str">
            <v>FC</v>
          </cell>
          <cell r="X220" t="str">
            <v>FC</v>
          </cell>
          <cell r="AA220" t="str">
            <v>050301503600</v>
          </cell>
          <cell r="AB220" t="str">
            <v>050301503600</v>
          </cell>
          <cell r="AC220" t="str">
            <v>Krishnarao Peta</v>
          </cell>
          <cell r="AD220" t="str">
            <v>Krishnarao Peta</v>
          </cell>
          <cell r="AE220" t="str">
            <v>MPWS</v>
          </cell>
          <cell r="AF220">
            <v>3</v>
          </cell>
          <cell r="AG220">
            <v>0</v>
          </cell>
          <cell r="AH220">
            <v>1</v>
          </cell>
          <cell r="AI220">
            <v>0</v>
          </cell>
          <cell r="AJ220">
            <v>0</v>
          </cell>
          <cell r="AK220">
            <v>0</v>
          </cell>
          <cell r="AL220">
            <v>0</v>
          </cell>
        </row>
        <row r="221">
          <cell r="A221" t="str">
            <v>05</v>
          </cell>
          <cell r="B221" t="str">
            <v>Westgodavari</v>
          </cell>
          <cell r="C221" t="str">
            <v>05</v>
          </cell>
          <cell r="D221" t="str">
            <v>Bhadrachalam</v>
          </cell>
          <cell r="E221" t="str">
            <v>073</v>
          </cell>
          <cell r="F221" t="str">
            <v>Polavaram</v>
          </cell>
          <cell r="G221" t="str">
            <v>03</v>
          </cell>
          <cell r="H221" t="str">
            <v>Polavaram</v>
          </cell>
          <cell r="I221" t="str">
            <v>08</v>
          </cell>
          <cell r="J221" t="str">
            <v>Mamidigondi</v>
          </cell>
          <cell r="K221" t="str">
            <v>015</v>
          </cell>
          <cell r="L221" t="str">
            <v>Polavarm</v>
          </cell>
          <cell r="M221" t="str">
            <v>0503015</v>
          </cell>
          <cell r="N221" t="str">
            <v>04</v>
          </cell>
          <cell r="O221" t="str">
            <v>Mamidigondi</v>
          </cell>
          <cell r="P221" t="str">
            <v>Mondigondi</v>
          </cell>
          <cell r="Q221" t="str">
            <v>050301504</v>
          </cell>
          <cell r="R221" t="str">
            <v>050301504</v>
          </cell>
          <cell r="S221" t="str">
            <v>05050730301504</v>
          </cell>
          <cell r="T221">
            <v>249</v>
          </cell>
          <cell r="U221">
            <v>1</v>
          </cell>
          <cell r="V221">
            <v>246</v>
          </cell>
          <cell r="W221" t="str">
            <v>FC</v>
          </cell>
          <cell r="X221" t="str">
            <v>FC</v>
          </cell>
          <cell r="AA221" t="str">
            <v>050301504600</v>
          </cell>
          <cell r="AB221" t="str">
            <v>050301504600</v>
          </cell>
          <cell r="AC221" t="str">
            <v>Mondigondi</v>
          </cell>
          <cell r="AD221" t="str">
            <v>Mondigondi</v>
          </cell>
          <cell r="AE221" t="str">
            <v>MPWS</v>
          </cell>
          <cell r="AF221">
            <v>3</v>
          </cell>
          <cell r="AG221">
            <v>0</v>
          </cell>
          <cell r="AH221">
            <v>1</v>
          </cell>
          <cell r="AI221">
            <v>0</v>
          </cell>
          <cell r="AJ221">
            <v>0</v>
          </cell>
          <cell r="AK221">
            <v>0</v>
          </cell>
          <cell r="AL221">
            <v>0</v>
          </cell>
        </row>
        <row r="222">
          <cell r="A222" t="str">
            <v>05</v>
          </cell>
          <cell r="B222" t="str">
            <v>Westgodavari</v>
          </cell>
          <cell r="C222" t="str">
            <v>05</v>
          </cell>
          <cell r="D222" t="str">
            <v>Bhadrachalam</v>
          </cell>
          <cell r="E222" t="str">
            <v>073</v>
          </cell>
          <cell r="F222" t="str">
            <v>Polavaram</v>
          </cell>
          <cell r="G222" t="str">
            <v>03</v>
          </cell>
          <cell r="H222" t="str">
            <v>Polavaram</v>
          </cell>
          <cell r="I222" t="str">
            <v>08</v>
          </cell>
          <cell r="J222" t="str">
            <v>Mamidigondi</v>
          </cell>
          <cell r="K222" t="str">
            <v>015</v>
          </cell>
          <cell r="L222" t="str">
            <v>Polavarm</v>
          </cell>
          <cell r="M222" t="str">
            <v>0503015</v>
          </cell>
          <cell r="N222" t="str">
            <v>05</v>
          </cell>
          <cell r="O222" t="str">
            <v>Devaragondi</v>
          </cell>
          <cell r="P222" t="str">
            <v>Devaragondi</v>
          </cell>
          <cell r="Q222" t="str">
            <v>050301505</v>
          </cell>
          <cell r="R222" t="str">
            <v>050301505</v>
          </cell>
          <cell r="S222" t="str">
            <v>05050730301505</v>
          </cell>
          <cell r="T222">
            <v>217</v>
          </cell>
          <cell r="U222">
            <v>0</v>
          </cell>
          <cell r="V222">
            <v>217</v>
          </cell>
          <cell r="W222" t="str">
            <v>FC</v>
          </cell>
          <cell r="X222" t="str">
            <v>FC</v>
          </cell>
          <cell r="AA222" t="str">
            <v>050301505600</v>
          </cell>
          <cell r="AB222" t="str">
            <v>050301505600</v>
          </cell>
          <cell r="AC222" t="str">
            <v>Devaragondi</v>
          </cell>
          <cell r="AD222" t="str">
            <v>Devaragondi</v>
          </cell>
          <cell r="AE222" t="str">
            <v>MPWS</v>
          </cell>
          <cell r="AF222">
            <v>3</v>
          </cell>
          <cell r="AG222">
            <v>0</v>
          </cell>
          <cell r="AH222">
            <v>0</v>
          </cell>
          <cell r="AI222">
            <v>0</v>
          </cell>
          <cell r="AJ222">
            <v>0</v>
          </cell>
          <cell r="AK222">
            <v>0</v>
          </cell>
          <cell r="AL222">
            <v>0</v>
          </cell>
        </row>
        <row r="223">
          <cell r="A223" t="str">
            <v>05</v>
          </cell>
          <cell r="B223" t="str">
            <v>Westgodavari</v>
          </cell>
          <cell r="C223" t="str">
            <v>05</v>
          </cell>
          <cell r="D223" t="str">
            <v>Bhadrachalam</v>
          </cell>
          <cell r="E223" t="str">
            <v>073</v>
          </cell>
          <cell r="F223" t="str">
            <v>Polavaram</v>
          </cell>
          <cell r="G223" t="str">
            <v>03</v>
          </cell>
          <cell r="H223" t="str">
            <v>Polavaram</v>
          </cell>
          <cell r="I223" t="str">
            <v>09</v>
          </cell>
          <cell r="J223" t="str">
            <v>Itikalakota</v>
          </cell>
          <cell r="K223" t="str">
            <v>015</v>
          </cell>
          <cell r="L223" t="str">
            <v>Polavarm</v>
          </cell>
          <cell r="M223" t="str">
            <v>0503015</v>
          </cell>
          <cell r="N223" t="str">
            <v>06</v>
          </cell>
          <cell r="O223" t="str">
            <v>Thota Gondi</v>
          </cell>
          <cell r="Q223" t="str">
            <v>050301506</v>
          </cell>
          <cell r="S223" t="str">
            <v>05050730301506</v>
          </cell>
          <cell r="T223">
            <v>118</v>
          </cell>
          <cell r="U223">
            <v>0</v>
          </cell>
          <cell r="V223">
            <v>118</v>
          </cell>
          <cell r="W223" t="str">
            <v>FC</v>
          </cell>
          <cell r="X223" t="str">
            <v>FC</v>
          </cell>
          <cell r="AF223">
            <v>3</v>
          </cell>
          <cell r="AG223">
            <v>0</v>
          </cell>
          <cell r="AH223">
            <v>1</v>
          </cell>
          <cell r="AI223">
            <v>0</v>
          </cell>
          <cell r="AJ223">
            <v>0</v>
          </cell>
          <cell r="AK223">
            <v>0</v>
          </cell>
          <cell r="AL223">
            <v>0</v>
          </cell>
        </row>
        <row r="224">
          <cell r="A224" t="str">
            <v>05</v>
          </cell>
          <cell r="B224" t="str">
            <v>Westgodavari</v>
          </cell>
          <cell r="C224" t="str">
            <v>05</v>
          </cell>
          <cell r="D224" t="str">
            <v>Bhadrachalam</v>
          </cell>
          <cell r="E224" t="str">
            <v>073</v>
          </cell>
          <cell r="F224" t="str">
            <v>Polavaram</v>
          </cell>
          <cell r="G224" t="str">
            <v>03</v>
          </cell>
          <cell r="H224" t="str">
            <v>Polavaram</v>
          </cell>
          <cell r="I224" t="str">
            <v>09</v>
          </cell>
          <cell r="J224" t="str">
            <v>Itikalakota</v>
          </cell>
          <cell r="K224" t="str">
            <v>015</v>
          </cell>
          <cell r="L224" t="str">
            <v>Polavarm</v>
          </cell>
          <cell r="M224" t="str">
            <v>0503015</v>
          </cell>
          <cell r="N224" t="str">
            <v>07</v>
          </cell>
          <cell r="O224" t="str">
            <v>Itikalakota</v>
          </cell>
          <cell r="P224" t="str">
            <v>Itikalakota</v>
          </cell>
          <cell r="Q224" t="str">
            <v>050301507</v>
          </cell>
          <cell r="R224" t="str">
            <v>050301507</v>
          </cell>
          <cell r="S224" t="str">
            <v>05050730301507</v>
          </cell>
          <cell r="T224">
            <v>799</v>
          </cell>
          <cell r="U224">
            <v>31</v>
          </cell>
          <cell r="V224">
            <v>505</v>
          </cell>
          <cell r="W224" t="str">
            <v>FC</v>
          </cell>
          <cell r="X224" t="str">
            <v>FC</v>
          </cell>
          <cell r="AA224" t="str">
            <v>050301507600</v>
          </cell>
          <cell r="AB224" t="str">
            <v>050301507600</v>
          </cell>
          <cell r="AC224" t="str">
            <v>Itikalakota</v>
          </cell>
          <cell r="AD224" t="str">
            <v>Itikalakota</v>
          </cell>
          <cell r="AE224" t="str">
            <v>MPWS</v>
          </cell>
          <cell r="AF224">
            <v>11</v>
          </cell>
          <cell r="AG224">
            <v>0</v>
          </cell>
          <cell r="AH224">
            <v>1</v>
          </cell>
          <cell r="AI224">
            <v>0</v>
          </cell>
          <cell r="AJ224">
            <v>0</v>
          </cell>
          <cell r="AK224">
            <v>0</v>
          </cell>
          <cell r="AL224">
            <v>0</v>
          </cell>
        </row>
        <row r="225">
          <cell r="A225" t="str">
            <v>05</v>
          </cell>
          <cell r="B225" t="str">
            <v>Westgodavari</v>
          </cell>
          <cell r="C225" t="str">
            <v>05</v>
          </cell>
          <cell r="D225" t="str">
            <v>Bhadrachalam</v>
          </cell>
          <cell r="E225" t="str">
            <v>073</v>
          </cell>
          <cell r="F225" t="str">
            <v>Polavaram</v>
          </cell>
          <cell r="G225" t="str">
            <v>03</v>
          </cell>
          <cell r="H225" t="str">
            <v>Polavaram</v>
          </cell>
          <cell r="I225" t="str">
            <v>10</v>
          </cell>
          <cell r="J225" t="str">
            <v>Vinjaram</v>
          </cell>
          <cell r="K225" t="str">
            <v>016</v>
          </cell>
          <cell r="L225" t="str">
            <v>Vinjaram</v>
          </cell>
          <cell r="M225" t="str">
            <v>0503016</v>
          </cell>
          <cell r="N225" t="str">
            <v>01</v>
          </cell>
          <cell r="O225" t="str">
            <v>Vinjaram</v>
          </cell>
          <cell r="P225" t="str">
            <v>Vinjaram</v>
          </cell>
          <cell r="Q225" t="str">
            <v>050301601</v>
          </cell>
          <cell r="R225" t="str">
            <v>050301601</v>
          </cell>
          <cell r="S225" t="str">
            <v>05050730301601</v>
          </cell>
          <cell r="T225">
            <v>270</v>
          </cell>
          <cell r="U225">
            <v>11</v>
          </cell>
          <cell r="V225">
            <v>134</v>
          </cell>
          <cell r="W225" t="str">
            <v>FC</v>
          </cell>
          <cell r="X225" t="str">
            <v>FC</v>
          </cell>
          <cell r="AA225" t="str">
            <v>050301601600</v>
          </cell>
          <cell r="AB225" t="str">
            <v>050301601600</v>
          </cell>
          <cell r="AC225" t="str">
            <v>Vinjaram</v>
          </cell>
          <cell r="AD225" t="str">
            <v>Vinjaram</v>
          </cell>
          <cell r="AE225" t="str">
            <v>MPWS</v>
          </cell>
          <cell r="AF225">
            <v>3</v>
          </cell>
          <cell r="AG225">
            <v>0</v>
          </cell>
          <cell r="AH225">
            <v>0</v>
          </cell>
          <cell r="AI225">
            <v>0</v>
          </cell>
          <cell r="AJ225">
            <v>0</v>
          </cell>
          <cell r="AK225">
            <v>0</v>
          </cell>
          <cell r="AL225">
            <v>0</v>
          </cell>
        </row>
        <row r="226">
          <cell r="A226" t="str">
            <v>05</v>
          </cell>
          <cell r="B226" t="str">
            <v>Westgodavari</v>
          </cell>
          <cell r="C226" t="str">
            <v>05</v>
          </cell>
          <cell r="D226" t="str">
            <v>Bhadrachalam</v>
          </cell>
          <cell r="E226" t="str">
            <v>073</v>
          </cell>
          <cell r="F226" t="str">
            <v>Polavaram</v>
          </cell>
          <cell r="G226" t="str">
            <v>03</v>
          </cell>
          <cell r="H226" t="str">
            <v>Polavaram</v>
          </cell>
          <cell r="I226" t="str">
            <v>10</v>
          </cell>
          <cell r="J226" t="str">
            <v>Vinjaram</v>
          </cell>
          <cell r="K226" t="str">
            <v>016</v>
          </cell>
          <cell r="L226" t="str">
            <v>Vinjaram</v>
          </cell>
          <cell r="M226" t="str">
            <v>0503016</v>
          </cell>
          <cell r="N226" t="str">
            <v>02</v>
          </cell>
          <cell r="O226" t="str">
            <v>Kommugudem</v>
          </cell>
          <cell r="Q226" t="str">
            <v>050301602</v>
          </cell>
          <cell r="S226" t="str">
            <v>05050730301602</v>
          </cell>
          <cell r="T226">
            <v>425</v>
          </cell>
          <cell r="U226">
            <v>0</v>
          </cell>
          <cell r="V226">
            <v>390</v>
          </cell>
          <cell r="W226" t="str">
            <v>FC</v>
          </cell>
          <cell r="X226" t="str">
            <v>FC</v>
          </cell>
          <cell r="AF226">
            <v>3</v>
          </cell>
          <cell r="AG226">
            <v>0</v>
          </cell>
          <cell r="AH226">
            <v>1</v>
          </cell>
          <cell r="AI226">
            <v>0</v>
          </cell>
          <cell r="AJ226">
            <v>0</v>
          </cell>
          <cell r="AK226">
            <v>0</v>
          </cell>
          <cell r="AL226">
            <v>0</v>
          </cell>
        </row>
        <row r="227">
          <cell r="A227" t="str">
            <v>05</v>
          </cell>
          <cell r="B227" t="str">
            <v>Westgodavari</v>
          </cell>
          <cell r="C227" t="str">
            <v>05</v>
          </cell>
          <cell r="D227" t="str">
            <v>Bhadrachalam</v>
          </cell>
          <cell r="E227" t="str">
            <v>073</v>
          </cell>
          <cell r="F227" t="str">
            <v>Polavaram</v>
          </cell>
          <cell r="G227" t="str">
            <v>03</v>
          </cell>
          <cell r="H227" t="str">
            <v>Polavaram</v>
          </cell>
          <cell r="I227" t="str">
            <v>10</v>
          </cell>
          <cell r="J227" t="str">
            <v>Vinjaram</v>
          </cell>
          <cell r="K227" t="str">
            <v>016</v>
          </cell>
          <cell r="L227" t="str">
            <v>Vinjaram</v>
          </cell>
          <cell r="M227" t="str">
            <v>0503016</v>
          </cell>
          <cell r="N227" t="str">
            <v>03</v>
          </cell>
          <cell r="O227" t="str">
            <v>Bodigudem</v>
          </cell>
          <cell r="P227" t="str">
            <v>Bodigudem</v>
          </cell>
          <cell r="Q227" t="str">
            <v>050301603</v>
          </cell>
          <cell r="R227" t="str">
            <v>050301603</v>
          </cell>
          <cell r="S227" t="str">
            <v>05050730301603</v>
          </cell>
          <cell r="T227">
            <v>343</v>
          </cell>
          <cell r="U227">
            <v>4</v>
          </cell>
          <cell r="V227">
            <v>335</v>
          </cell>
          <cell r="W227" t="str">
            <v>FC</v>
          </cell>
          <cell r="X227" t="str">
            <v>FC</v>
          </cell>
          <cell r="AA227" t="str">
            <v>050301603600</v>
          </cell>
          <cell r="AB227" t="str">
            <v>050301603600</v>
          </cell>
          <cell r="AC227" t="str">
            <v>Bodigudem</v>
          </cell>
          <cell r="AD227" t="str">
            <v>Bodigudem</v>
          </cell>
          <cell r="AE227" t="str">
            <v>MPWS</v>
          </cell>
          <cell r="AF227">
            <v>4</v>
          </cell>
          <cell r="AG227">
            <v>0</v>
          </cell>
          <cell r="AH227">
            <v>0</v>
          </cell>
          <cell r="AI227">
            <v>0</v>
          </cell>
          <cell r="AJ227">
            <v>0</v>
          </cell>
          <cell r="AK227">
            <v>0</v>
          </cell>
          <cell r="AL227">
            <v>0</v>
          </cell>
        </row>
        <row r="228">
          <cell r="A228" t="str">
            <v>05</v>
          </cell>
          <cell r="B228" t="str">
            <v>Westgodavari</v>
          </cell>
          <cell r="C228" t="str">
            <v>05</v>
          </cell>
          <cell r="D228" t="str">
            <v>Bhadrachalam</v>
          </cell>
          <cell r="E228" t="str">
            <v>073</v>
          </cell>
          <cell r="F228" t="str">
            <v>Polavaram</v>
          </cell>
          <cell r="G228" t="str">
            <v>03</v>
          </cell>
          <cell r="H228" t="str">
            <v>Polavaram</v>
          </cell>
          <cell r="I228" t="str">
            <v>10</v>
          </cell>
          <cell r="J228" t="str">
            <v>Vinjaram</v>
          </cell>
          <cell r="K228" t="str">
            <v>016</v>
          </cell>
          <cell r="L228" t="str">
            <v>Vinjaram</v>
          </cell>
          <cell r="M228" t="str">
            <v>0503016</v>
          </cell>
          <cell r="N228" t="str">
            <v>04</v>
          </cell>
          <cell r="O228" t="str">
            <v>Venkatareddigudem</v>
          </cell>
          <cell r="Q228" t="str">
            <v>050301604</v>
          </cell>
          <cell r="S228" t="str">
            <v>05050730301604</v>
          </cell>
          <cell r="T228">
            <v>451</v>
          </cell>
          <cell r="U228">
            <v>0</v>
          </cell>
          <cell r="V228">
            <v>416</v>
          </cell>
          <cell r="W228" t="str">
            <v>FC</v>
          </cell>
          <cell r="X228" t="str">
            <v>FC</v>
          </cell>
          <cell r="AF228">
            <v>5</v>
          </cell>
          <cell r="AG228">
            <v>0</v>
          </cell>
          <cell r="AH228">
            <v>0</v>
          </cell>
          <cell r="AI228">
            <v>0</v>
          </cell>
          <cell r="AJ228">
            <v>0</v>
          </cell>
          <cell r="AK228">
            <v>0</v>
          </cell>
          <cell r="AL228">
            <v>0</v>
          </cell>
        </row>
        <row r="229">
          <cell r="A229" t="str">
            <v>05</v>
          </cell>
          <cell r="B229" t="str">
            <v>Westgodavari</v>
          </cell>
          <cell r="C229" t="str">
            <v>05</v>
          </cell>
          <cell r="D229" t="str">
            <v>Bhadrachalam</v>
          </cell>
          <cell r="E229" t="str">
            <v>073</v>
          </cell>
          <cell r="F229" t="str">
            <v>Polavaram</v>
          </cell>
          <cell r="G229" t="str">
            <v>03</v>
          </cell>
          <cell r="H229" t="str">
            <v>Polavaram</v>
          </cell>
          <cell r="I229" t="str">
            <v>10</v>
          </cell>
          <cell r="J229" t="str">
            <v>Vinjaram</v>
          </cell>
          <cell r="K229" t="str">
            <v>016</v>
          </cell>
          <cell r="L229" t="str">
            <v>Vinjaram</v>
          </cell>
          <cell r="M229" t="str">
            <v>0503016</v>
          </cell>
          <cell r="N229" t="str">
            <v>05</v>
          </cell>
          <cell r="O229" t="str">
            <v>Tanalakunta</v>
          </cell>
          <cell r="Q229" t="str">
            <v>050301605</v>
          </cell>
          <cell r="S229" t="str">
            <v>05050730301605</v>
          </cell>
          <cell r="T229">
            <v>193</v>
          </cell>
          <cell r="U229">
            <v>0</v>
          </cell>
          <cell r="V229">
            <v>193</v>
          </cell>
          <cell r="W229" t="str">
            <v>FC</v>
          </cell>
          <cell r="X229" t="str">
            <v>FC</v>
          </cell>
          <cell r="AF229">
            <v>3</v>
          </cell>
          <cell r="AG229">
            <v>0</v>
          </cell>
          <cell r="AH229">
            <v>0</v>
          </cell>
          <cell r="AI229">
            <v>0</v>
          </cell>
          <cell r="AJ229">
            <v>0</v>
          </cell>
          <cell r="AK229">
            <v>0</v>
          </cell>
          <cell r="AL229">
            <v>0</v>
          </cell>
        </row>
        <row r="230">
          <cell r="A230" t="str">
            <v>05</v>
          </cell>
          <cell r="B230" t="str">
            <v>Westgodavari</v>
          </cell>
          <cell r="C230" t="str">
            <v>05</v>
          </cell>
          <cell r="D230" t="str">
            <v>Bhadrachalam</v>
          </cell>
          <cell r="E230" t="str">
            <v>073</v>
          </cell>
          <cell r="F230" t="str">
            <v>Polavaram</v>
          </cell>
          <cell r="G230" t="str">
            <v>03</v>
          </cell>
          <cell r="H230" t="str">
            <v>Polavaram</v>
          </cell>
          <cell r="I230" t="str">
            <v>10</v>
          </cell>
          <cell r="J230" t="str">
            <v>Vinjaram</v>
          </cell>
          <cell r="K230" t="str">
            <v>016</v>
          </cell>
          <cell r="L230" t="str">
            <v>Vinjaram</v>
          </cell>
          <cell r="M230" t="str">
            <v>0503016</v>
          </cell>
          <cell r="N230" t="str">
            <v>06</v>
          </cell>
          <cell r="O230" t="str">
            <v>Marrigudem</v>
          </cell>
          <cell r="Q230" t="str">
            <v>050301606</v>
          </cell>
          <cell r="S230" t="str">
            <v>05050730301606</v>
          </cell>
          <cell r="T230">
            <v>40</v>
          </cell>
          <cell r="U230">
            <v>0</v>
          </cell>
          <cell r="V230">
            <v>40</v>
          </cell>
          <cell r="W230" t="str">
            <v>NC</v>
          </cell>
          <cell r="X230" t="str">
            <v>NC</v>
          </cell>
          <cell r="AF230">
            <v>0</v>
          </cell>
          <cell r="AG230">
            <v>0</v>
          </cell>
          <cell r="AH230">
            <v>0</v>
          </cell>
          <cell r="AI230">
            <v>0</v>
          </cell>
          <cell r="AJ230">
            <v>0</v>
          </cell>
          <cell r="AK230">
            <v>0</v>
          </cell>
          <cell r="AL230">
            <v>0</v>
          </cell>
        </row>
        <row r="231">
          <cell r="A231" t="str">
            <v>05</v>
          </cell>
          <cell r="B231" t="str">
            <v>Westgodavari</v>
          </cell>
          <cell r="C231" t="str">
            <v>05</v>
          </cell>
          <cell r="D231" t="str">
            <v>Bhadrachalam</v>
          </cell>
          <cell r="E231" t="str">
            <v>073</v>
          </cell>
          <cell r="F231" t="str">
            <v>Polavaram</v>
          </cell>
          <cell r="G231" t="str">
            <v>03</v>
          </cell>
          <cell r="H231" t="str">
            <v>Polavaram</v>
          </cell>
          <cell r="I231" t="str">
            <v>10</v>
          </cell>
          <cell r="J231" t="str">
            <v>Vinjaram</v>
          </cell>
          <cell r="K231" t="str">
            <v>016</v>
          </cell>
          <cell r="L231" t="str">
            <v>Vinjaram</v>
          </cell>
          <cell r="M231" t="str">
            <v>0503016</v>
          </cell>
          <cell r="N231" t="str">
            <v>07</v>
          </cell>
          <cell r="O231" t="str">
            <v>Bandarlagudem</v>
          </cell>
          <cell r="Q231" t="str">
            <v>050301607</v>
          </cell>
          <cell r="S231" t="str">
            <v>05050730301607</v>
          </cell>
          <cell r="T231">
            <v>24</v>
          </cell>
          <cell r="U231">
            <v>0</v>
          </cell>
          <cell r="V231">
            <v>24</v>
          </cell>
          <cell r="W231" t="str">
            <v>FC</v>
          </cell>
          <cell r="X231" t="str">
            <v>FC</v>
          </cell>
          <cell r="AF231">
            <v>3</v>
          </cell>
          <cell r="AG231">
            <v>0</v>
          </cell>
          <cell r="AH231">
            <v>0</v>
          </cell>
          <cell r="AI231">
            <v>0</v>
          </cell>
          <cell r="AJ231">
            <v>0</v>
          </cell>
          <cell r="AK231">
            <v>0</v>
          </cell>
          <cell r="AL231">
            <v>0</v>
          </cell>
        </row>
        <row r="232">
          <cell r="A232" t="str">
            <v>05</v>
          </cell>
          <cell r="B232" t="str">
            <v>Westgodavari</v>
          </cell>
          <cell r="C232" t="str">
            <v>05</v>
          </cell>
          <cell r="D232" t="str">
            <v>Bhadrachalam</v>
          </cell>
          <cell r="E232" t="str">
            <v>073</v>
          </cell>
          <cell r="F232" t="str">
            <v>Polavaram</v>
          </cell>
          <cell r="G232" t="str">
            <v>03</v>
          </cell>
          <cell r="H232" t="str">
            <v>Polavaram</v>
          </cell>
          <cell r="I232" t="str">
            <v>10</v>
          </cell>
          <cell r="J232" t="str">
            <v>Vinjaram</v>
          </cell>
          <cell r="K232" t="str">
            <v>016</v>
          </cell>
          <cell r="L232" t="str">
            <v>Vinjaram</v>
          </cell>
          <cell r="M232" t="str">
            <v>0503016</v>
          </cell>
          <cell r="N232" t="str">
            <v>08</v>
          </cell>
          <cell r="O232" t="str">
            <v>Sunnalagondi</v>
          </cell>
          <cell r="Q232" t="str">
            <v>050301608</v>
          </cell>
          <cell r="S232" t="str">
            <v>05050730301608</v>
          </cell>
          <cell r="T232">
            <v>168</v>
          </cell>
          <cell r="U232">
            <v>15</v>
          </cell>
          <cell r="V232">
            <v>148</v>
          </cell>
          <cell r="W232" t="str">
            <v>FC</v>
          </cell>
          <cell r="X232" t="str">
            <v>FC</v>
          </cell>
          <cell r="AF232">
            <v>2</v>
          </cell>
          <cell r="AG232">
            <v>0</v>
          </cell>
          <cell r="AH232">
            <v>0</v>
          </cell>
          <cell r="AI232">
            <v>0</v>
          </cell>
          <cell r="AJ232">
            <v>0</v>
          </cell>
          <cell r="AK232">
            <v>0</v>
          </cell>
          <cell r="AL232">
            <v>0</v>
          </cell>
        </row>
        <row r="233">
          <cell r="A233" t="str">
            <v>05</v>
          </cell>
          <cell r="B233" t="str">
            <v>Westgodavari</v>
          </cell>
          <cell r="C233" t="str">
            <v>05</v>
          </cell>
          <cell r="D233" t="str">
            <v>Bhadrachalam</v>
          </cell>
          <cell r="E233" t="str">
            <v>073</v>
          </cell>
          <cell r="F233" t="str">
            <v>Polavaram</v>
          </cell>
          <cell r="G233" t="str">
            <v>03</v>
          </cell>
          <cell r="H233" t="str">
            <v>Polavaram</v>
          </cell>
          <cell r="I233" t="str">
            <v>11</v>
          </cell>
          <cell r="J233" t="str">
            <v>Jillellagudem</v>
          </cell>
          <cell r="K233" t="str">
            <v>017</v>
          </cell>
          <cell r="L233" t="str">
            <v>Nagempalem</v>
          </cell>
          <cell r="M233" t="str">
            <v>0503017</v>
          </cell>
          <cell r="N233" t="str">
            <v>01</v>
          </cell>
          <cell r="O233" t="str">
            <v>Nagampalem</v>
          </cell>
          <cell r="P233" t="str">
            <v>Nagampalem</v>
          </cell>
          <cell r="Q233" t="str">
            <v>050301701</v>
          </cell>
          <cell r="R233" t="str">
            <v>050301701</v>
          </cell>
          <cell r="S233" t="str">
            <v>05050730301701</v>
          </cell>
          <cell r="T233">
            <v>238</v>
          </cell>
          <cell r="U233">
            <v>0</v>
          </cell>
          <cell r="V233">
            <v>216</v>
          </cell>
          <cell r="W233" t="str">
            <v>FC</v>
          </cell>
          <cell r="X233" t="str">
            <v>FC</v>
          </cell>
          <cell r="AA233" t="str">
            <v>050301701600</v>
          </cell>
          <cell r="AB233" t="str">
            <v>050301701600</v>
          </cell>
          <cell r="AC233" t="str">
            <v>Nagampalem</v>
          </cell>
          <cell r="AD233" t="str">
            <v>Nagampalem</v>
          </cell>
          <cell r="AE233" t="str">
            <v>MPWS</v>
          </cell>
          <cell r="AF233">
            <v>3</v>
          </cell>
          <cell r="AG233">
            <v>0</v>
          </cell>
          <cell r="AH233">
            <v>0</v>
          </cell>
          <cell r="AI233">
            <v>0</v>
          </cell>
          <cell r="AJ233">
            <v>0</v>
          </cell>
          <cell r="AK233">
            <v>0</v>
          </cell>
          <cell r="AL233">
            <v>0</v>
          </cell>
        </row>
        <row r="234">
          <cell r="A234" t="str">
            <v>05</v>
          </cell>
          <cell r="B234" t="str">
            <v>Westgodavari</v>
          </cell>
          <cell r="C234" t="str">
            <v>05</v>
          </cell>
          <cell r="D234" t="str">
            <v>Bhadrachalam</v>
          </cell>
          <cell r="E234" t="str">
            <v>073</v>
          </cell>
          <cell r="F234" t="str">
            <v>Polavaram</v>
          </cell>
          <cell r="G234" t="str">
            <v>03</v>
          </cell>
          <cell r="H234" t="str">
            <v>Polavaram</v>
          </cell>
          <cell r="I234" t="str">
            <v>11</v>
          </cell>
          <cell r="J234" t="str">
            <v>Jillellagudem</v>
          </cell>
          <cell r="K234" t="str">
            <v>017</v>
          </cell>
          <cell r="L234" t="str">
            <v>Nagempalem</v>
          </cell>
          <cell r="M234" t="str">
            <v>0503017</v>
          </cell>
          <cell r="N234" t="str">
            <v>02</v>
          </cell>
          <cell r="O234" t="str">
            <v>Manugopula</v>
          </cell>
          <cell r="P234" t="str">
            <v>Manugopula</v>
          </cell>
          <cell r="Q234" t="str">
            <v>050301702</v>
          </cell>
          <cell r="R234" t="str">
            <v>050301702</v>
          </cell>
          <cell r="S234" t="str">
            <v>05050730301702</v>
          </cell>
          <cell r="T234">
            <v>202</v>
          </cell>
          <cell r="U234">
            <v>0</v>
          </cell>
          <cell r="V234">
            <v>182</v>
          </cell>
          <cell r="W234" t="str">
            <v>FC</v>
          </cell>
          <cell r="X234" t="str">
            <v>FC</v>
          </cell>
          <cell r="AA234" t="str">
            <v>050301702600</v>
          </cell>
          <cell r="AB234" t="str">
            <v>050301702600</v>
          </cell>
          <cell r="AC234" t="str">
            <v>Manugopula</v>
          </cell>
          <cell r="AD234" t="str">
            <v>Manugopula</v>
          </cell>
          <cell r="AE234" t="str">
            <v>MPWS</v>
          </cell>
          <cell r="AF234">
            <v>3</v>
          </cell>
          <cell r="AG234">
            <v>0</v>
          </cell>
          <cell r="AH234">
            <v>0</v>
          </cell>
          <cell r="AI234">
            <v>0</v>
          </cell>
          <cell r="AJ234">
            <v>0</v>
          </cell>
          <cell r="AK234">
            <v>0</v>
          </cell>
          <cell r="AL234">
            <v>0</v>
          </cell>
        </row>
        <row r="235">
          <cell r="A235" t="str">
            <v>05</v>
          </cell>
          <cell r="B235" t="str">
            <v>Westgodavari</v>
          </cell>
          <cell r="C235" t="str">
            <v>05</v>
          </cell>
          <cell r="D235" t="str">
            <v>Bhadrachalam</v>
          </cell>
          <cell r="E235" t="str">
            <v>073</v>
          </cell>
          <cell r="F235" t="str">
            <v>Polavaram</v>
          </cell>
          <cell r="G235" t="str">
            <v>03</v>
          </cell>
          <cell r="H235" t="str">
            <v>Polavaram</v>
          </cell>
          <cell r="I235" t="str">
            <v>11</v>
          </cell>
          <cell r="J235" t="str">
            <v>Jillellagudem</v>
          </cell>
          <cell r="K235" t="str">
            <v>018</v>
          </cell>
          <cell r="L235" t="str">
            <v>Saripallikunta</v>
          </cell>
          <cell r="M235" t="str">
            <v>0503018</v>
          </cell>
          <cell r="N235" t="str">
            <v>01</v>
          </cell>
          <cell r="O235" t="str">
            <v>Saripallikunta</v>
          </cell>
          <cell r="Q235" t="str">
            <v>050301801</v>
          </cell>
          <cell r="S235" t="str">
            <v>05050730301801</v>
          </cell>
          <cell r="T235">
            <v>64</v>
          </cell>
          <cell r="U235">
            <v>0</v>
          </cell>
          <cell r="V235">
            <v>64</v>
          </cell>
          <cell r="W235" t="str">
            <v>FC</v>
          </cell>
          <cell r="X235" t="str">
            <v>FC</v>
          </cell>
          <cell r="AF235">
            <v>2</v>
          </cell>
          <cell r="AG235">
            <v>0</v>
          </cell>
          <cell r="AH235">
            <v>1</v>
          </cell>
          <cell r="AI235">
            <v>0</v>
          </cell>
          <cell r="AJ235">
            <v>0</v>
          </cell>
          <cell r="AK235">
            <v>0</v>
          </cell>
          <cell r="AL235">
            <v>0</v>
          </cell>
        </row>
        <row r="236">
          <cell r="A236" t="str">
            <v>05</v>
          </cell>
          <cell r="B236" t="str">
            <v>Westgodavari</v>
          </cell>
          <cell r="C236" t="str">
            <v>05</v>
          </cell>
          <cell r="D236" t="str">
            <v>Bhadrachalam</v>
          </cell>
          <cell r="E236" t="str">
            <v>073</v>
          </cell>
          <cell r="F236" t="str">
            <v>Polavaram</v>
          </cell>
          <cell r="G236" t="str">
            <v>03</v>
          </cell>
          <cell r="H236" t="str">
            <v>Polavaram</v>
          </cell>
          <cell r="I236" t="str">
            <v>12</v>
          </cell>
          <cell r="J236" t="str">
            <v>Laxminarayana Devipeta</v>
          </cell>
          <cell r="K236" t="str">
            <v>019</v>
          </cell>
          <cell r="L236" t="str">
            <v>Lnd Peta</v>
          </cell>
          <cell r="M236" t="str">
            <v>0503019</v>
          </cell>
          <cell r="N236" t="str">
            <v>01</v>
          </cell>
          <cell r="O236" t="str">
            <v>Laxminarayana Devipeta</v>
          </cell>
          <cell r="P236" t="str">
            <v>Laxminarayana Devipeta</v>
          </cell>
          <cell r="Q236" t="str">
            <v>050301901</v>
          </cell>
          <cell r="R236" t="str">
            <v>050301901</v>
          </cell>
          <cell r="S236" t="str">
            <v>05050730301901</v>
          </cell>
          <cell r="T236">
            <v>2369</v>
          </cell>
          <cell r="U236">
            <v>199</v>
          </cell>
          <cell r="V236">
            <v>3</v>
          </cell>
          <cell r="W236" t="str">
            <v>FC</v>
          </cell>
          <cell r="X236" t="str">
            <v>FC</v>
          </cell>
          <cell r="AA236" t="str">
            <v>050301901600</v>
          </cell>
          <cell r="AB236" t="str">
            <v>050301901600</v>
          </cell>
          <cell r="AC236" t="str">
            <v>Laxminarayana Devipeta</v>
          </cell>
          <cell r="AD236" t="str">
            <v>Laxminarayana Devipeta</v>
          </cell>
          <cell r="AE236" t="str">
            <v>PWS</v>
          </cell>
          <cell r="AF236">
            <v>6</v>
          </cell>
          <cell r="AG236">
            <v>0</v>
          </cell>
          <cell r="AH236">
            <v>1</v>
          </cell>
          <cell r="AI236">
            <v>0</v>
          </cell>
          <cell r="AJ236">
            <v>0</v>
          </cell>
          <cell r="AK236">
            <v>0</v>
          </cell>
          <cell r="AL236">
            <v>0</v>
          </cell>
        </row>
        <row r="237">
          <cell r="A237" t="str">
            <v>05</v>
          </cell>
          <cell r="B237" t="str">
            <v>Westgodavari</v>
          </cell>
          <cell r="C237" t="str">
            <v>05</v>
          </cell>
          <cell r="D237" t="str">
            <v>Bhadrachalam</v>
          </cell>
          <cell r="E237" t="str">
            <v>073</v>
          </cell>
          <cell r="F237" t="str">
            <v>Polavaram</v>
          </cell>
          <cell r="G237" t="str">
            <v>03</v>
          </cell>
          <cell r="H237" t="str">
            <v>Polavaram</v>
          </cell>
          <cell r="I237" t="str">
            <v>11</v>
          </cell>
          <cell r="J237" t="str">
            <v>Jillellagudem</v>
          </cell>
          <cell r="K237" t="str">
            <v>019</v>
          </cell>
          <cell r="L237" t="str">
            <v>Lnd Peta</v>
          </cell>
          <cell r="M237" t="str">
            <v>0503019</v>
          </cell>
          <cell r="N237" t="str">
            <v>02</v>
          </cell>
          <cell r="O237" t="str">
            <v>Reddikunkala</v>
          </cell>
          <cell r="Q237" t="str">
            <v>050301902</v>
          </cell>
          <cell r="S237" t="str">
            <v>05050730301902</v>
          </cell>
          <cell r="T237">
            <v>194</v>
          </cell>
          <cell r="U237">
            <v>0</v>
          </cell>
          <cell r="V237">
            <v>147</v>
          </cell>
          <cell r="W237" t="str">
            <v>FC</v>
          </cell>
          <cell r="X237" t="str">
            <v>FC</v>
          </cell>
          <cell r="AF237">
            <v>2</v>
          </cell>
          <cell r="AG237">
            <v>0</v>
          </cell>
          <cell r="AH237">
            <v>0</v>
          </cell>
          <cell r="AI237">
            <v>0</v>
          </cell>
          <cell r="AJ237">
            <v>0</v>
          </cell>
          <cell r="AK237">
            <v>0</v>
          </cell>
          <cell r="AL237">
            <v>0</v>
          </cell>
        </row>
        <row r="238">
          <cell r="A238" t="str">
            <v>05</v>
          </cell>
          <cell r="B238" t="str">
            <v>Westgodavari</v>
          </cell>
          <cell r="C238" t="str">
            <v>05</v>
          </cell>
          <cell r="D238" t="str">
            <v>Bhadrachalam</v>
          </cell>
          <cell r="E238" t="str">
            <v>073</v>
          </cell>
          <cell r="F238" t="str">
            <v>Polavaram</v>
          </cell>
          <cell r="G238" t="str">
            <v>03</v>
          </cell>
          <cell r="H238" t="str">
            <v>Polavaram</v>
          </cell>
          <cell r="I238" t="str">
            <v>11</v>
          </cell>
          <cell r="J238" t="str">
            <v>Jillellagudem</v>
          </cell>
          <cell r="K238" t="str">
            <v>019</v>
          </cell>
          <cell r="L238" t="str">
            <v>Lnd Peta</v>
          </cell>
          <cell r="M238" t="str">
            <v>0503019</v>
          </cell>
          <cell r="N238" t="str">
            <v>03</v>
          </cell>
          <cell r="O238" t="str">
            <v>Kunkalakota</v>
          </cell>
          <cell r="Q238" t="str">
            <v>050301903</v>
          </cell>
          <cell r="S238" t="str">
            <v>05050730301903</v>
          </cell>
          <cell r="T238">
            <v>353</v>
          </cell>
          <cell r="U238">
            <v>0</v>
          </cell>
          <cell r="V238">
            <v>318</v>
          </cell>
          <cell r="W238" t="str">
            <v>FC</v>
          </cell>
          <cell r="X238" t="str">
            <v>FC</v>
          </cell>
          <cell r="AF238">
            <v>2</v>
          </cell>
          <cell r="AG238">
            <v>0</v>
          </cell>
          <cell r="AH238">
            <v>0</v>
          </cell>
          <cell r="AI238">
            <v>0</v>
          </cell>
          <cell r="AJ238">
            <v>0</v>
          </cell>
          <cell r="AK238">
            <v>0</v>
          </cell>
          <cell r="AL238">
            <v>0</v>
          </cell>
        </row>
        <row r="239">
          <cell r="A239" t="str">
            <v>05</v>
          </cell>
          <cell r="B239" t="str">
            <v>Westgodavari</v>
          </cell>
          <cell r="C239" t="str">
            <v>05</v>
          </cell>
          <cell r="D239" t="str">
            <v>Bhadrachalam</v>
          </cell>
          <cell r="E239" t="str">
            <v>073</v>
          </cell>
          <cell r="F239" t="str">
            <v>Polavaram</v>
          </cell>
          <cell r="G239" t="str">
            <v>03</v>
          </cell>
          <cell r="H239" t="str">
            <v>Polavaram</v>
          </cell>
          <cell r="I239" t="str">
            <v>11</v>
          </cell>
          <cell r="J239" t="str">
            <v>Jillellagudem</v>
          </cell>
          <cell r="K239" t="str">
            <v>019</v>
          </cell>
          <cell r="L239" t="str">
            <v>Lnd Peta</v>
          </cell>
          <cell r="M239" t="str">
            <v>0503019</v>
          </cell>
          <cell r="N239" t="str">
            <v>04</v>
          </cell>
          <cell r="O239" t="str">
            <v>Jillellagudem</v>
          </cell>
          <cell r="Q239" t="str">
            <v>050301904</v>
          </cell>
          <cell r="S239" t="str">
            <v>05050730301904</v>
          </cell>
          <cell r="T239">
            <v>182</v>
          </cell>
          <cell r="U239">
            <v>0</v>
          </cell>
          <cell r="V239">
            <v>174</v>
          </cell>
          <cell r="W239" t="str">
            <v>FC</v>
          </cell>
          <cell r="X239" t="str">
            <v>FC</v>
          </cell>
          <cell r="AF239">
            <v>3</v>
          </cell>
          <cell r="AG239">
            <v>0</v>
          </cell>
          <cell r="AH239">
            <v>0</v>
          </cell>
          <cell r="AI239">
            <v>0</v>
          </cell>
          <cell r="AJ239">
            <v>0</v>
          </cell>
          <cell r="AK239">
            <v>0</v>
          </cell>
          <cell r="AL239">
            <v>0</v>
          </cell>
        </row>
        <row r="240">
          <cell r="A240" t="str">
            <v>05</v>
          </cell>
          <cell r="B240" t="str">
            <v>Westgodavari</v>
          </cell>
          <cell r="C240" t="str">
            <v>05</v>
          </cell>
          <cell r="D240" t="str">
            <v>Bhadrachalam</v>
          </cell>
          <cell r="E240" t="str">
            <v>073</v>
          </cell>
          <cell r="F240" t="str">
            <v>Polavaram</v>
          </cell>
          <cell r="G240" t="str">
            <v>03</v>
          </cell>
          <cell r="H240" t="str">
            <v>Polavaram</v>
          </cell>
          <cell r="I240" t="str">
            <v>11</v>
          </cell>
          <cell r="J240" t="str">
            <v>Jillellagudem</v>
          </cell>
          <cell r="K240" t="str">
            <v>019</v>
          </cell>
          <cell r="L240" t="str">
            <v>Lnd Peta</v>
          </cell>
          <cell r="M240" t="str">
            <v>0503019</v>
          </cell>
          <cell r="N240" t="str">
            <v>05</v>
          </cell>
          <cell r="O240" t="str">
            <v>Kallumamidi</v>
          </cell>
          <cell r="Q240" t="str">
            <v>050301905</v>
          </cell>
          <cell r="S240" t="str">
            <v>05050730301905</v>
          </cell>
          <cell r="T240">
            <v>44</v>
          </cell>
          <cell r="U240">
            <v>0</v>
          </cell>
          <cell r="V240">
            <v>44</v>
          </cell>
          <cell r="W240" t="str">
            <v>FC</v>
          </cell>
          <cell r="X240" t="str">
            <v>FC</v>
          </cell>
          <cell r="AF240">
            <v>1</v>
          </cell>
          <cell r="AG240">
            <v>0</v>
          </cell>
          <cell r="AH240">
            <v>0</v>
          </cell>
          <cell r="AI240">
            <v>0</v>
          </cell>
          <cell r="AJ240">
            <v>0</v>
          </cell>
          <cell r="AK240">
            <v>0</v>
          </cell>
          <cell r="AL240">
            <v>0</v>
          </cell>
        </row>
        <row r="241">
          <cell r="A241" t="str">
            <v>05</v>
          </cell>
          <cell r="B241" t="str">
            <v>Westgodavari</v>
          </cell>
          <cell r="C241" t="str">
            <v>05</v>
          </cell>
          <cell r="D241" t="str">
            <v>Bhadrachalam</v>
          </cell>
          <cell r="E241" t="str">
            <v>073</v>
          </cell>
          <cell r="F241" t="str">
            <v>Polavaram</v>
          </cell>
          <cell r="G241" t="str">
            <v>03</v>
          </cell>
          <cell r="H241" t="str">
            <v>Polavaram</v>
          </cell>
          <cell r="I241" t="str">
            <v>11</v>
          </cell>
          <cell r="J241" t="str">
            <v>Jillellagudem</v>
          </cell>
          <cell r="K241" t="str">
            <v>019</v>
          </cell>
          <cell r="L241" t="str">
            <v>Lnd Peta</v>
          </cell>
          <cell r="M241" t="str">
            <v>0503019</v>
          </cell>
          <cell r="N241" t="str">
            <v>06</v>
          </cell>
          <cell r="O241" t="str">
            <v>Chintapalli</v>
          </cell>
          <cell r="Q241" t="str">
            <v>050301906</v>
          </cell>
          <cell r="S241" t="str">
            <v>05050730301906</v>
          </cell>
          <cell r="T241">
            <v>147</v>
          </cell>
          <cell r="U241">
            <v>1</v>
          </cell>
          <cell r="V241">
            <v>146</v>
          </cell>
          <cell r="W241" t="str">
            <v>FC</v>
          </cell>
          <cell r="X241" t="str">
            <v>FC</v>
          </cell>
          <cell r="AF241">
            <v>4</v>
          </cell>
          <cell r="AG241">
            <v>0</v>
          </cell>
          <cell r="AH241">
            <v>0</v>
          </cell>
          <cell r="AI241">
            <v>0</v>
          </cell>
          <cell r="AJ241">
            <v>0</v>
          </cell>
          <cell r="AK241">
            <v>0</v>
          </cell>
          <cell r="AL241">
            <v>0</v>
          </cell>
        </row>
        <row r="242">
          <cell r="A242" t="str">
            <v>05</v>
          </cell>
          <cell r="B242" t="str">
            <v>Westgodavari</v>
          </cell>
          <cell r="C242" t="str">
            <v>05</v>
          </cell>
          <cell r="D242" t="str">
            <v>Bhadrachalam</v>
          </cell>
          <cell r="E242" t="str">
            <v>073</v>
          </cell>
          <cell r="F242" t="str">
            <v>Polavaram</v>
          </cell>
          <cell r="G242" t="str">
            <v>03</v>
          </cell>
          <cell r="H242" t="str">
            <v>Polavaram</v>
          </cell>
          <cell r="I242" t="str">
            <v>11</v>
          </cell>
          <cell r="J242" t="str">
            <v>Jillellagudem</v>
          </cell>
          <cell r="K242" t="str">
            <v>019</v>
          </cell>
          <cell r="L242" t="str">
            <v>Lnd Peta</v>
          </cell>
          <cell r="M242" t="str">
            <v>0503019</v>
          </cell>
          <cell r="N242" t="str">
            <v>07</v>
          </cell>
          <cell r="O242" t="str">
            <v>Pedrela</v>
          </cell>
          <cell r="Q242" t="str">
            <v>050301907</v>
          </cell>
          <cell r="S242" t="str">
            <v>05050730301907</v>
          </cell>
          <cell r="T242">
            <v>190</v>
          </cell>
          <cell r="U242">
            <v>0</v>
          </cell>
          <cell r="V242">
            <v>188</v>
          </cell>
          <cell r="W242" t="str">
            <v>FC</v>
          </cell>
          <cell r="X242" t="str">
            <v>FC</v>
          </cell>
          <cell r="AF242">
            <v>3</v>
          </cell>
          <cell r="AG242">
            <v>0</v>
          </cell>
          <cell r="AH242">
            <v>0</v>
          </cell>
          <cell r="AI242">
            <v>0</v>
          </cell>
          <cell r="AJ242">
            <v>0</v>
          </cell>
          <cell r="AK242">
            <v>0</v>
          </cell>
          <cell r="AL242">
            <v>0</v>
          </cell>
        </row>
        <row r="243">
          <cell r="A243" t="str">
            <v>05</v>
          </cell>
          <cell r="B243" t="str">
            <v>Westgodavari</v>
          </cell>
          <cell r="C243" t="str">
            <v>05</v>
          </cell>
          <cell r="D243" t="str">
            <v>Bhadrachalam</v>
          </cell>
          <cell r="E243" t="str">
            <v>073</v>
          </cell>
          <cell r="F243" t="str">
            <v>Polavaram</v>
          </cell>
          <cell r="G243" t="str">
            <v>03</v>
          </cell>
          <cell r="H243" t="str">
            <v>Polavaram</v>
          </cell>
          <cell r="I243" t="str">
            <v>11</v>
          </cell>
          <cell r="J243" t="str">
            <v>Jillellagudem</v>
          </cell>
          <cell r="K243" t="str">
            <v>019</v>
          </cell>
          <cell r="L243" t="str">
            <v>Lnd Peta</v>
          </cell>
          <cell r="M243" t="str">
            <v>0503019</v>
          </cell>
          <cell r="N243" t="str">
            <v>08</v>
          </cell>
          <cell r="O243" t="str">
            <v>Pathakunkala</v>
          </cell>
          <cell r="Q243" t="str">
            <v>050301908</v>
          </cell>
          <cell r="S243" t="str">
            <v>05050730301908</v>
          </cell>
          <cell r="T243">
            <v>251</v>
          </cell>
          <cell r="U243">
            <v>0</v>
          </cell>
          <cell r="V243">
            <v>246</v>
          </cell>
          <cell r="W243" t="str">
            <v>PC</v>
          </cell>
          <cell r="X243" t="str">
            <v>PC1</v>
          </cell>
          <cell r="AF243">
            <v>1</v>
          </cell>
          <cell r="AG243">
            <v>0</v>
          </cell>
          <cell r="AH243">
            <v>0</v>
          </cell>
          <cell r="AI243">
            <v>0</v>
          </cell>
          <cell r="AJ243">
            <v>0</v>
          </cell>
          <cell r="AK243">
            <v>0</v>
          </cell>
          <cell r="AL243">
            <v>0</v>
          </cell>
        </row>
        <row r="244">
          <cell r="A244" t="str">
            <v>05</v>
          </cell>
          <cell r="B244" t="str">
            <v>Westgodavari</v>
          </cell>
          <cell r="C244" t="str">
            <v>05</v>
          </cell>
          <cell r="D244" t="str">
            <v>Bhadrachalam</v>
          </cell>
          <cell r="E244" t="str">
            <v>073</v>
          </cell>
          <cell r="F244" t="str">
            <v>Polavaram</v>
          </cell>
          <cell r="G244" t="str">
            <v>03</v>
          </cell>
          <cell r="H244" t="str">
            <v>Polavaram</v>
          </cell>
          <cell r="I244" t="str">
            <v>13</v>
          </cell>
          <cell r="J244" t="str">
            <v>Pragadapalli</v>
          </cell>
          <cell r="K244" t="str">
            <v>020</v>
          </cell>
          <cell r="L244" t="str">
            <v>Pragadapalli</v>
          </cell>
          <cell r="M244" t="str">
            <v>0503020</v>
          </cell>
          <cell r="N244" t="str">
            <v>01</v>
          </cell>
          <cell r="O244" t="str">
            <v>Pragadapalli</v>
          </cell>
          <cell r="Q244" t="str">
            <v>050302001</v>
          </cell>
          <cell r="S244" t="str">
            <v>05050730302001</v>
          </cell>
          <cell r="T244">
            <v>1111</v>
          </cell>
          <cell r="U244">
            <v>353</v>
          </cell>
          <cell r="V244">
            <v>8</v>
          </cell>
          <cell r="W244" t="str">
            <v>PC</v>
          </cell>
          <cell r="X244" t="str">
            <v>PC2</v>
          </cell>
          <cell r="AF244">
            <v>4</v>
          </cell>
          <cell r="AG244">
            <v>0</v>
          </cell>
          <cell r="AH244">
            <v>2</v>
          </cell>
          <cell r="AI244">
            <v>0</v>
          </cell>
          <cell r="AJ244">
            <v>0</v>
          </cell>
          <cell r="AK244">
            <v>0</v>
          </cell>
          <cell r="AL244">
            <v>0</v>
          </cell>
        </row>
        <row r="245">
          <cell r="A245" t="str">
            <v>05</v>
          </cell>
          <cell r="B245" t="str">
            <v>Westgodavari</v>
          </cell>
          <cell r="C245" t="str">
            <v>05</v>
          </cell>
          <cell r="D245" t="str">
            <v>Bhadrachalam</v>
          </cell>
          <cell r="E245" t="str">
            <v>073</v>
          </cell>
          <cell r="F245" t="str">
            <v>Polavaram</v>
          </cell>
          <cell r="G245" t="str">
            <v>03</v>
          </cell>
          <cell r="H245" t="str">
            <v>Polavaram</v>
          </cell>
          <cell r="I245" t="str">
            <v>13</v>
          </cell>
          <cell r="J245" t="str">
            <v>Pragadapalli</v>
          </cell>
          <cell r="K245" t="str">
            <v>020</v>
          </cell>
          <cell r="L245" t="str">
            <v>Pragadapalli</v>
          </cell>
          <cell r="M245" t="str">
            <v>0503020</v>
          </cell>
          <cell r="N245" t="str">
            <v>02</v>
          </cell>
          <cell r="O245" t="str">
            <v>Repalliwada</v>
          </cell>
          <cell r="Q245" t="str">
            <v>050302002</v>
          </cell>
          <cell r="S245" t="str">
            <v>05050730302002</v>
          </cell>
          <cell r="T245">
            <v>682</v>
          </cell>
          <cell r="U245">
            <v>32</v>
          </cell>
          <cell r="V245">
            <v>71</v>
          </cell>
          <cell r="W245" t="str">
            <v>FC</v>
          </cell>
          <cell r="X245" t="str">
            <v>FC</v>
          </cell>
          <cell r="AF245">
            <v>5</v>
          </cell>
          <cell r="AG245">
            <v>0</v>
          </cell>
          <cell r="AH245">
            <v>0</v>
          </cell>
          <cell r="AI245">
            <v>0</v>
          </cell>
          <cell r="AJ245">
            <v>0</v>
          </cell>
          <cell r="AK245">
            <v>0</v>
          </cell>
          <cell r="AL245">
            <v>0</v>
          </cell>
        </row>
        <row r="246">
          <cell r="A246" t="str">
            <v>05</v>
          </cell>
          <cell r="B246" t="str">
            <v>Westgodavari</v>
          </cell>
          <cell r="C246" t="str">
            <v>05</v>
          </cell>
          <cell r="D246" t="str">
            <v>Bhadrachalam</v>
          </cell>
          <cell r="E246" t="str">
            <v>073</v>
          </cell>
          <cell r="F246" t="str">
            <v>Polavaram</v>
          </cell>
          <cell r="G246" t="str">
            <v>03</v>
          </cell>
          <cell r="H246" t="str">
            <v>Polavaram</v>
          </cell>
          <cell r="I246" t="str">
            <v>13</v>
          </cell>
          <cell r="J246" t="str">
            <v>Pragadapalli</v>
          </cell>
          <cell r="K246" t="str">
            <v>020</v>
          </cell>
          <cell r="L246" t="str">
            <v>Pragadapalli</v>
          </cell>
          <cell r="M246" t="str">
            <v>0503020</v>
          </cell>
          <cell r="N246" t="str">
            <v>03</v>
          </cell>
          <cell r="O246" t="str">
            <v>Gunjavaram</v>
          </cell>
          <cell r="Q246" t="str">
            <v>050302003</v>
          </cell>
          <cell r="S246" t="str">
            <v>05050730302003</v>
          </cell>
          <cell r="T246">
            <v>577</v>
          </cell>
          <cell r="U246">
            <v>0</v>
          </cell>
          <cell r="V246">
            <v>439</v>
          </cell>
          <cell r="W246" t="str">
            <v>FC</v>
          </cell>
          <cell r="X246" t="str">
            <v>FC</v>
          </cell>
          <cell r="AF246">
            <v>5</v>
          </cell>
          <cell r="AG246">
            <v>0</v>
          </cell>
          <cell r="AH246">
            <v>0</v>
          </cell>
          <cell r="AI246">
            <v>0</v>
          </cell>
          <cell r="AJ246">
            <v>0</v>
          </cell>
          <cell r="AK246">
            <v>0</v>
          </cell>
          <cell r="AL246">
            <v>0</v>
          </cell>
        </row>
        <row r="247">
          <cell r="A247" t="str">
            <v>05</v>
          </cell>
          <cell r="B247" t="str">
            <v>Westgodavari</v>
          </cell>
          <cell r="C247" t="str">
            <v>05</v>
          </cell>
          <cell r="D247" t="str">
            <v>Bhadrachalam</v>
          </cell>
          <cell r="E247" t="str">
            <v>073</v>
          </cell>
          <cell r="F247" t="str">
            <v>Polavaram</v>
          </cell>
          <cell r="G247" t="str">
            <v>03</v>
          </cell>
          <cell r="H247" t="str">
            <v>Polavaram</v>
          </cell>
          <cell r="I247" t="str">
            <v>13</v>
          </cell>
          <cell r="J247" t="str">
            <v>Pragadapalli</v>
          </cell>
          <cell r="K247" t="str">
            <v>020</v>
          </cell>
          <cell r="L247" t="str">
            <v>Pragadapalli</v>
          </cell>
          <cell r="M247" t="str">
            <v>0503020</v>
          </cell>
          <cell r="N247" t="str">
            <v>04</v>
          </cell>
          <cell r="O247" t="str">
            <v>Garlagoyyi</v>
          </cell>
          <cell r="Q247" t="str">
            <v>050302004</v>
          </cell>
          <cell r="S247" t="str">
            <v>05050730302004</v>
          </cell>
          <cell r="T247">
            <v>165</v>
          </cell>
          <cell r="U247">
            <v>4</v>
          </cell>
          <cell r="V247">
            <v>155</v>
          </cell>
          <cell r="W247" t="str">
            <v>FC</v>
          </cell>
          <cell r="X247" t="str">
            <v>FC</v>
          </cell>
          <cell r="AF247">
            <v>4</v>
          </cell>
          <cell r="AG247">
            <v>0</v>
          </cell>
          <cell r="AH247">
            <v>2</v>
          </cell>
          <cell r="AI247">
            <v>0</v>
          </cell>
          <cell r="AJ247">
            <v>0</v>
          </cell>
          <cell r="AK247">
            <v>0</v>
          </cell>
          <cell r="AL247">
            <v>0</v>
          </cell>
        </row>
        <row r="248">
          <cell r="A248" t="str">
            <v>05</v>
          </cell>
          <cell r="B248" t="str">
            <v>Westgodavari</v>
          </cell>
          <cell r="C248" t="str">
            <v>05</v>
          </cell>
          <cell r="D248" t="str">
            <v>Bhadrachalam</v>
          </cell>
          <cell r="E248" t="str">
            <v>073</v>
          </cell>
          <cell r="F248" t="str">
            <v>Polavaram</v>
          </cell>
          <cell r="G248" t="str">
            <v>03</v>
          </cell>
          <cell r="H248" t="str">
            <v>Polavaram</v>
          </cell>
          <cell r="I248" t="str">
            <v>13</v>
          </cell>
          <cell r="J248" t="str">
            <v>Pragadapalli</v>
          </cell>
          <cell r="K248" t="str">
            <v>020</v>
          </cell>
          <cell r="L248" t="str">
            <v>Pragadapalli</v>
          </cell>
          <cell r="M248" t="str">
            <v>0503020</v>
          </cell>
          <cell r="N248" t="str">
            <v>05</v>
          </cell>
          <cell r="O248" t="str">
            <v>Gullapudi</v>
          </cell>
          <cell r="Q248" t="str">
            <v>050302005</v>
          </cell>
          <cell r="S248" t="str">
            <v>05050730302005</v>
          </cell>
          <cell r="T248">
            <v>26</v>
          </cell>
          <cell r="U248">
            <v>0</v>
          </cell>
          <cell r="V248">
            <v>26</v>
          </cell>
          <cell r="W248" t="str">
            <v>FC</v>
          </cell>
          <cell r="X248" t="str">
            <v>FC</v>
          </cell>
          <cell r="AF248">
            <v>0</v>
          </cell>
          <cell r="AG248">
            <v>0</v>
          </cell>
          <cell r="AH248">
            <v>2</v>
          </cell>
          <cell r="AI248">
            <v>0</v>
          </cell>
          <cell r="AJ248">
            <v>0</v>
          </cell>
          <cell r="AK248">
            <v>0</v>
          </cell>
          <cell r="AL248">
            <v>0</v>
          </cell>
        </row>
        <row r="249">
          <cell r="A249" t="str">
            <v>05</v>
          </cell>
          <cell r="B249" t="str">
            <v>Westgodavari</v>
          </cell>
          <cell r="C249" t="str">
            <v>05</v>
          </cell>
          <cell r="D249" t="str">
            <v>Bhadrachalam</v>
          </cell>
          <cell r="E249" t="str">
            <v>073</v>
          </cell>
          <cell r="F249" t="str">
            <v>Polavaram</v>
          </cell>
          <cell r="G249" t="str">
            <v>03</v>
          </cell>
          <cell r="H249" t="str">
            <v>Polavaram</v>
          </cell>
          <cell r="I249" t="str">
            <v>13</v>
          </cell>
          <cell r="J249" t="str">
            <v>Pragadapalli</v>
          </cell>
          <cell r="K249" t="str">
            <v>020</v>
          </cell>
          <cell r="L249" t="str">
            <v>Pragadapalli</v>
          </cell>
          <cell r="M249" t="str">
            <v>0503020</v>
          </cell>
          <cell r="N249" t="str">
            <v>06</v>
          </cell>
          <cell r="O249" t="str">
            <v>Ramannapalem</v>
          </cell>
          <cell r="Q249" t="str">
            <v>050302006</v>
          </cell>
          <cell r="S249" t="str">
            <v>05050730302006</v>
          </cell>
          <cell r="T249">
            <v>86</v>
          </cell>
          <cell r="U249">
            <v>0</v>
          </cell>
          <cell r="V249">
            <v>86</v>
          </cell>
          <cell r="W249" t="str">
            <v>FC</v>
          </cell>
          <cell r="X249" t="str">
            <v>FC</v>
          </cell>
          <cell r="AF249">
            <v>2</v>
          </cell>
          <cell r="AG249">
            <v>0</v>
          </cell>
          <cell r="AH249">
            <v>0</v>
          </cell>
          <cell r="AI249">
            <v>0</v>
          </cell>
          <cell r="AJ249">
            <v>0</v>
          </cell>
          <cell r="AK249">
            <v>0</v>
          </cell>
          <cell r="AL249">
            <v>0</v>
          </cell>
        </row>
        <row r="250">
          <cell r="A250" t="str">
            <v>05</v>
          </cell>
          <cell r="B250" t="str">
            <v>Westgodavari</v>
          </cell>
          <cell r="C250" t="str">
            <v>05</v>
          </cell>
          <cell r="D250" t="str">
            <v>Bhadrachalam</v>
          </cell>
          <cell r="E250" t="str">
            <v>073</v>
          </cell>
          <cell r="F250" t="str">
            <v>Polavaram</v>
          </cell>
          <cell r="G250" t="str">
            <v>03</v>
          </cell>
          <cell r="H250" t="str">
            <v>Polavaram</v>
          </cell>
          <cell r="I250" t="str">
            <v>14</v>
          </cell>
          <cell r="J250" t="str">
            <v>Pattiseema</v>
          </cell>
          <cell r="K250" t="str">
            <v>021</v>
          </cell>
          <cell r="L250" t="str">
            <v>Venkatapuram</v>
          </cell>
          <cell r="M250" t="str">
            <v>0503021</v>
          </cell>
          <cell r="N250" t="str">
            <v>01</v>
          </cell>
          <cell r="O250" t="str">
            <v>Venkatapuram</v>
          </cell>
          <cell r="Q250" t="str">
            <v>050302101</v>
          </cell>
          <cell r="S250" t="str">
            <v>05050730302101</v>
          </cell>
          <cell r="T250">
            <v>113</v>
          </cell>
          <cell r="U250">
            <v>1</v>
          </cell>
          <cell r="V250">
            <v>4</v>
          </cell>
          <cell r="W250" t="str">
            <v>FC</v>
          </cell>
          <cell r="X250" t="str">
            <v>FC</v>
          </cell>
          <cell r="AF250">
            <v>1</v>
          </cell>
          <cell r="AG250">
            <v>0</v>
          </cell>
          <cell r="AH250">
            <v>0</v>
          </cell>
          <cell r="AI250">
            <v>0</v>
          </cell>
          <cell r="AJ250">
            <v>0</v>
          </cell>
          <cell r="AK250">
            <v>0</v>
          </cell>
          <cell r="AL250">
            <v>0</v>
          </cell>
        </row>
        <row r="251">
          <cell r="A251" t="str">
            <v>05</v>
          </cell>
          <cell r="B251" t="str">
            <v>Westgodavari</v>
          </cell>
          <cell r="C251" t="str">
            <v>05</v>
          </cell>
          <cell r="D251" t="str">
            <v>Bhadrachalam</v>
          </cell>
          <cell r="E251" t="str">
            <v>073</v>
          </cell>
          <cell r="F251" t="str">
            <v>Polavaram</v>
          </cell>
          <cell r="G251" t="str">
            <v>03</v>
          </cell>
          <cell r="H251" t="str">
            <v>Polavaram</v>
          </cell>
          <cell r="I251" t="str">
            <v>14</v>
          </cell>
          <cell r="J251" t="str">
            <v>Pattiseema</v>
          </cell>
          <cell r="K251" t="str">
            <v>022</v>
          </cell>
          <cell r="L251" t="str">
            <v>Pattiseema</v>
          </cell>
          <cell r="M251" t="str">
            <v>0503022</v>
          </cell>
          <cell r="N251" t="str">
            <v>01</v>
          </cell>
          <cell r="O251" t="str">
            <v>Pattiseema</v>
          </cell>
          <cell r="P251" t="str">
            <v>Pattiseema</v>
          </cell>
          <cell r="Q251" t="str">
            <v>050302201</v>
          </cell>
          <cell r="R251" t="str">
            <v>050302201</v>
          </cell>
          <cell r="S251" t="str">
            <v>05050730302201</v>
          </cell>
          <cell r="T251">
            <v>3682</v>
          </cell>
          <cell r="U251">
            <v>731</v>
          </cell>
          <cell r="V251">
            <v>22</v>
          </cell>
          <cell r="W251" t="str">
            <v>FC</v>
          </cell>
          <cell r="X251" t="str">
            <v>FC</v>
          </cell>
          <cell r="AA251" t="str">
            <v>050302201600</v>
          </cell>
          <cell r="AB251" t="str">
            <v>050302201600</v>
          </cell>
          <cell r="AC251" t="str">
            <v>Pattiseema</v>
          </cell>
          <cell r="AD251" t="str">
            <v>Pattiseema</v>
          </cell>
          <cell r="AE251" t="str">
            <v>PWS</v>
          </cell>
          <cell r="AF251">
            <v>2</v>
          </cell>
          <cell r="AG251">
            <v>0</v>
          </cell>
          <cell r="AH251">
            <v>0</v>
          </cell>
          <cell r="AI251">
            <v>0</v>
          </cell>
          <cell r="AJ251">
            <v>0</v>
          </cell>
          <cell r="AK251">
            <v>0</v>
          </cell>
          <cell r="AL251">
            <v>0</v>
          </cell>
        </row>
        <row r="252">
          <cell r="A252" t="str">
            <v>05</v>
          </cell>
          <cell r="B252" t="str">
            <v>Westgodavari</v>
          </cell>
          <cell r="C252" t="str">
            <v>05</v>
          </cell>
          <cell r="D252" t="str">
            <v>Bhadrachalam</v>
          </cell>
          <cell r="E252" t="str">
            <v>073</v>
          </cell>
          <cell r="F252" t="str">
            <v>Polavaram</v>
          </cell>
          <cell r="G252" t="str">
            <v>03</v>
          </cell>
          <cell r="H252" t="str">
            <v>Polavaram</v>
          </cell>
          <cell r="I252" t="str">
            <v>14</v>
          </cell>
          <cell r="J252" t="str">
            <v>Pattiseema</v>
          </cell>
          <cell r="K252" t="str">
            <v>022</v>
          </cell>
          <cell r="L252" t="str">
            <v>Pattiseema</v>
          </cell>
          <cell r="M252" t="str">
            <v>0503022</v>
          </cell>
          <cell r="N252" t="str">
            <v>02</v>
          </cell>
          <cell r="O252" t="str">
            <v>Bangarampeta</v>
          </cell>
          <cell r="P252" t="str">
            <v>Bangarampeta</v>
          </cell>
          <cell r="Q252" t="str">
            <v>050302202</v>
          </cell>
          <cell r="R252" t="str">
            <v>050302202</v>
          </cell>
          <cell r="S252" t="str">
            <v>05050730302202</v>
          </cell>
          <cell r="T252">
            <v>731</v>
          </cell>
          <cell r="U252">
            <v>22</v>
          </cell>
          <cell r="V252">
            <v>0</v>
          </cell>
          <cell r="W252" t="str">
            <v>FC</v>
          </cell>
          <cell r="X252" t="str">
            <v>FC</v>
          </cell>
          <cell r="AA252" t="str">
            <v>050302201600</v>
          </cell>
          <cell r="AB252" t="str">
            <v>050302201600</v>
          </cell>
          <cell r="AC252" t="str">
            <v>Pattiseema</v>
          </cell>
          <cell r="AD252" t="str">
            <v>Pattiseema</v>
          </cell>
          <cell r="AE252" t="str">
            <v>PWS</v>
          </cell>
          <cell r="AF252">
            <v>0</v>
          </cell>
          <cell r="AG252">
            <v>0</v>
          </cell>
          <cell r="AH252">
            <v>0</v>
          </cell>
          <cell r="AI252">
            <v>0</v>
          </cell>
          <cell r="AJ252">
            <v>0</v>
          </cell>
          <cell r="AK252">
            <v>0</v>
          </cell>
          <cell r="AL252">
            <v>0</v>
          </cell>
        </row>
        <row r="253">
          <cell r="A253" t="str">
            <v>05</v>
          </cell>
          <cell r="B253" t="str">
            <v>Westgodavari</v>
          </cell>
          <cell r="C253" t="str">
            <v>05</v>
          </cell>
          <cell r="D253" t="str">
            <v>Bhadrachalam</v>
          </cell>
          <cell r="E253" t="str">
            <v>073</v>
          </cell>
          <cell r="F253" t="str">
            <v>Polavaram</v>
          </cell>
          <cell r="G253" t="str">
            <v>03</v>
          </cell>
          <cell r="H253" t="str">
            <v>Polavaram</v>
          </cell>
          <cell r="I253" t="str">
            <v>15</v>
          </cell>
          <cell r="J253" t="str">
            <v>Gutala</v>
          </cell>
          <cell r="K253" t="str">
            <v>023</v>
          </cell>
          <cell r="L253" t="str">
            <v>Gutala</v>
          </cell>
          <cell r="M253" t="str">
            <v>0503023</v>
          </cell>
          <cell r="N253" t="str">
            <v>01</v>
          </cell>
          <cell r="O253" t="str">
            <v>Gutala</v>
          </cell>
          <cell r="P253" t="str">
            <v>Gutala</v>
          </cell>
          <cell r="Q253" t="str">
            <v>050302301</v>
          </cell>
          <cell r="R253" t="str">
            <v>050302301</v>
          </cell>
          <cell r="S253" t="str">
            <v>05050730302301</v>
          </cell>
          <cell r="T253">
            <v>4579</v>
          </cell>
          <cell r="U253">
            <v>1013</v>
          </cell>
          <cell r="V253">
            <v>76</v>
          </cell>
          <cell r="W253" t="str">
            <v>FC</v>
          </cell>
          <cell r="X253" t="str">
            <v>FC</v>
          </cell>
          <cell r="AA253" t="str">
            <v>050302301600</v>
          </cell>
          <cell r="AB253" t="str">
            <v>050302301600</v>
          </cell>
          <cell r="AC253" t="str">
            <v>Gutala</v>
          </cell>
          <cell r="AD253" t="str">
            <v>Gutala</v>
          </cell>
          <cell r="AE253" t="str">
            <v>PWS</v>
          </cell>
          <cell r="AF253">
            <v>0</v>
          </cell>
          <cell r="AG253">
            <v>0</v>
          </cell>
          <cell r="AH253">
            <v>0</v>
          </cell>
          <cell r="AI253">
            <v>0</v>
          </cell>
          <cell r="AJ253">
            <v>0</v>
          </cell>
          <cell r="AK253">
            <v>0</v>
          </cell>
          <cell r="AL253">
            <v>0</v>
          </cell>
        </row>
        <row r="254">
          <cell r="A254" t="str">
            <v>05</v>
          </cell>
          <cell r="B254" t="str">
            <v>Westgodavari</v>
          </cell>
          <cell r="C254" t="str">
            <v>05</v>
          </cell>
          <cell r="D254" t="str">
            <v>Bhadrachalam</v>
          </cell>
          <cell r="E254" t="str">
            <v>073</v>
          </cell>
          <cell r="F254" t="str">
            <v>Polavaram</v>
          </cell>
          <cell r="G254" t="str">
            <v>03</v>
          </cell>
          <cell r="H254" t="str">
            <v>Polavaram</v>
          </cell>
          <cell r="I254" t="str">
            <v>15</v>
          </cell>
          <cell r="J254" t="str">
            <v>Gutala</v>
          </cell>
          <cell r="K254" t="str">
            <v>023</v>
          </cell>
          <cell r="L254" t="str">
            <v>Gutala</v>
          </cell>
          <cell r="M254" t="str">
            <v>0503023</v>
          </cell>
          <cell r="N254" t="str">
            <v>02</v>
          </cell>
          <cell r="O254" t="str">
            <v>Kothapattiseema</v>
          </cell>
          <cell r="P254" t="str">
            <v>Kothapattiseema</v>
          </cell>
          <cell r="Q254" t="str">
            <v>050302302</v>
          </cell>
          <cell r="R254" t="str">
            <v>050302302</v>
          </cell>
          <cell r="S254" t="str">
            <v>05050730302302</v>
          </cell>
          <cell r="T254">
            <v>2960</v>
          </cell>
          <cell r="U254">
            <v>2</v>
          </cell>
          <cell r="V254">
            <v>35</v>
          </cell>
          <cell r="W254" t="str">
            <v>FC</v>
          </cell>
          <cell r="X254" t="str">
            <v>FC</v>
          </cell>
          <cell r="AA254" t="str">
            <v>050302301600</v>
          </cell>
          <cell r="AB254" t="str">
            <v>050302301600</v>
          </cell>
          <cell r="AC254" t="str">
            <v>Gutala</v>
          </cell>
          <cell r="AD254" t="str">
            <v>Gutala</v>
          </cell>
          <cell r="AE254" t="str">
            <v>PWS</v>
          </cell>
          <cell r="AF254">
            <v>0</v>
          </cell>
          <cell r="AG254">
            <v>0</v>
          </cell>
          <cell r="AH254">
            <v>0</v>
          </cell>
          <cell r="AI254">
            <v>0</v>
          </cell>
          <cell r="AJ254">
            <v>0</v>
          </cell>
          <cell r="AK254">
            <v>0</v>
          </cell>
          <cell r="AL254">
            <v>0</v>
          </cell>
        </row>
        <row r="255">
          <cell r="A255" t="str">
            <v>05</v>
          </cell>
          <cell r="B255" t="str">
            <v>Westgodavari</v>
          </cell>
          <cell r="C255" t="str">
            <v>05</v>
          </cell>
          <cell r="D255" t="str">
            <v>Bhadrachalam</v>
          </cell>
          <cell r="E255" t="str">
            <v>073</v>
          </cell>
          <cell r="F255" t="str">
            <v>Polavaram</v>
          </cell>
          <cell r="G255" t="str">
            <v>03</v>
          </cell>
          <cell r="H255" t="str">
            <v>Polavaram</v>
          </cell>
          <cell r="I255" t="str">
            <v>15</v>
          </cell>
          <cell r="J255" t="str">
            <v>Gutala</v>
          </cell>
          <cell r="K255" t="str">
            <v>023</v>
          </cell>
          <cell r="L255" t="str">
            <v>Gutala</v>
          </cell>
          <cell r="M255" t="str">
            <v>0503023</v>
          </cell>
          <cell r="N255" t="str">
            <v>03</v>
          </cell>
          <cell r="O255" t="str">
            <v>Mahalaxmipeta</v>
          </cell>
          <cell r="P255" t="str">
            <v>Mahalaxmipeta</v>
          </cell>
          <cell r="Q255" t="str">
            <v>050302303</v>
          </cell>
          <cell r="R255" t="str">
            <v>050302303</v>
          </cell>
          <cell r="S255" t="str">
            <v>05050730302303</v>
          </cell>
          <cell r="T255">
            <v>413</v>
          </cell>
          <cell r="U255">
            <v>348</v>
          </cell>
          <cell r="V255">
            <v>0</v>
          </cell>
          <cell r="W255" t="str">
            <v>FC</v>
          </cell>
          <cell r="X255" t="str">
            <v>FC</v>
          </cell>
          <cell r="AA255" t="str">
            <v>050302303600</v>
          </cell>
          <cell r="AB255" t="str">
            <v>050302303600</v>
          </cell>
          <cell r="AC255" t="str">
            <v>Mahalaxmipeta</v>
          </cell>
          <cell r="AD255" t="str">
            <v>Mahalaxmipeta</v>
          </cell>
          <cell r="AE255" t="str">
            <v>MPWS</v>
          </cell>
          <cell r="AF255">
            <v>0</v>
          </cell>
          <cell r="AG255">
            <v>0</v>
          </cell>
          <cell r="AH255">
            <v>0</v>
          </cell>
          <cell r="AI255">
            <v>0</v>
          </cell>
          <cell r="AJ255">
            <v>0</v>
          </cell>
          <cell r="AK255">
            <v>0</v>
          </cell>
          <cell r="AL255">
            <v>0</v>
          </cell>
        </row>
        <row r="256">
          <cell r="A256" t="str">
            <v>05</v>
          </cell>
          <cell r="B256" t="str">
            <v>Westgodavari</v>
          </cell>
          <cell r="C256" t="str">
            <v>05</v>
          </cell>
          <cell r="D256" t="str">
            <v>Bhadrachalam</v>
          </cell>
          <cell r="E256" t="str">
            <v>073</v>
          </cell>
          <cell r="F256" t="str">
            <v>Polavaram</v>
          </cell>
          <cell r="G256" t="str">
            <v>04</v>
          </cell>
          <cell r="H256" t="str">
            <v>Tallapudi</v>
          </cell>
          <cell r="I256" t="str">
            <v>01</v>
          </cell>
          <cell r="J256" t="str">
            <v>Tadipudi</v>
          </cell>
          <cell r="K256" t="str">
            <v>002</v>
          </cell>
          <cell r="L256" t="str">
            <v>Tadipudi</v>
          </cell>
          <cell r="M256" t="str">
            <v>0504002</v>
          </cell>
          <cell r="N256" t="str">
            <v>01</v>
          </cell>
          <cell r="O256" t="str">
            <v>Thadipudi</v>
          </cell>
          <cell r="P256" t="str">
            <v>Thadipudi</v>
          </cell>
          <cell r="Q256" t="str">
            <v>050400201</v>
          </cell>
          <cell r="R256" t="str">
            <v>050400201</v>
          </cell>
          <cell r="S256" t="str">
            <v>05050730400201</v>
          </cell>
          <cell r="T256">
            <v>1976</v>
          </cell>
          <cell r="U256">
            <v>272</v>
          </cell>
          <cell r="V256">
            <v>7</v>
          </cell>
          <cell r="W256" t="str">
            <v>FC</v>
          </cell>
          <cell r="X256" t="str">
            <v>FC</v>
          </cell>
          <cell r="AA256" t="str">
            <v>050400201600</v>
          </cell>
          <cell r="AB256" t="str">
            <v>050400201600</v>
          </cell>
          <cell r="AC256" t="str">
            <v>Tadipudi</v>
          </cell>
          <cell r="AD256" t="str">
            <v>Tadipudi</v>
          </cell>
          <cell r="AE256" t="str">
            <v>PWS</v>
          </cell>
          <cell r="AF256">
            <v>6</v>
          </cell>
          <cell r="AG256">
            <v>0</v>
          </cell>
          <cell r="AH256">
            <v>0</v>
          </cell>
          <cell r="AI256">
            <v>0</v>
          </cell>
          <cell r="AJ256">
            <v>0</v>
          </cell>
          <cell r="AK256">
            <v>0</v>
          </cell>
          <cell r="AL256">
            <v>0</v>
          </cell>
        </row>
        <row r="257">
          <cell r="A257" t="str">
            <v>05</v>
          </cell>
          <cell r="B257" t="str">
            <v>Westgodavari</v>
          </cell>
          <cell r="C257" t="str">
            <v>05</v>
          </cell>
          <cell r="D257" t="str">
            <v>Bhadrachalam</v>
          </cell>
          <cell r="E257" t="str">
            <v>073</v>
          </cell>
          <cell r="F257" t="str">
            <v>Polavaram</v>
          </cell>
          <cell r="G257" t="str">
            <v>04</v>
          </cell>
          <cell r="H257" t="str">
            <v>Tallapudi</v>
          </cell>
          <cell r="I257" t="str">
            <v>02</v>
          </cell>
          <cell r="J257" t="str">
            <v>Pochavaram</v>
          </cell>
          <cell r="K257" t="str">
            <v>003</v>
          </cell>
          <cell r="L257" t="str">
            <v>Ragolapalli</v>
          </cell>
          <cell r="M257" t="str">
            <v>0504003</v>
          </cell>
          <cell r="N257" t="str">
            <v>01</v>
          </cell>
          <cell r="O257" t="str">
            <v>Ragolapalle</v>
          </cell>
          <cell r="P257" t="str">
            <v>Ragolapalle</v>
          </cell>
          <cell r="Q257" t="str">
            <v>050400301</v>
          </cell>
          <cell r="R257" t="str">
            <v>050400301</v>
          </cell>
          <cell r="S257" t="str">
            <v>05050730400301</v>
          </cell>
          <cell r="T257">
            <v>831</v>
          </cell>
          <cell r="U257">
            <v>310</v>
          </cell>
          <cell r="V257">
            <v>0</v>
          </cell>
          <cell r="W257" t="str">
            <v>FC</v>
          </cell>
          <cell r="X257" t="str">
            <v>FC</v>
          </cell>
          <cell r="AA257" t="str">
            <v>050400301600</v>
          </cell>
          <cell r="AB257" t="str">
            <v>050400301600</v>
          </cell>
          <cell r="AC257" t="str">
            <v>Ragolapalle</v>
          </cell>
          <cell r="AD257" t="str">
            <v>Ragolapalle</v>
          </cell>
          <cell r="AE257" t="str">
            <v>PWS</v>
          </cell>
          <cell r="AF257">
            <v>3</v>
          </cell>
          <cell r="AG257">
            <v>0</v>
          </cell>
          <cell r="AH257">
            <v>0</v>
          </cell>
          <cell r="AI257">
            <v>0</v>
          </cell>
          <cell r="AJ257">
            <v>0</v>
          </cell>
          <cell r="AK257">
            <v>0</v>
          </cell>
          <cell r="AL257">
            <v>0</v>
          </cell>
        </row>
        <row r="258">
          <cell r="A258" t="str">
            <v>05</v>
          </cell>
          <cell r="B258" t="str">
            <v>Westgodavari</v>
          </cell>
          <cell r="C258" t="str">
            <v>05</v>
          </cell>
          <cell r="D258" t="str">
            <v>Bhadrachalam</v>
          </cell>
          <cell r="E258" t="str">
            <v>073</v>
          </cell>
          <cell r="F258" t="str">
            <v>Polavaram</v>
          </cell>
          <cell r="G258" t="str">
            <v>04</v>
          </cell>
          <cell r="H258" t="str">
            <v>Tallapudi</v>
          </cell>
          <cell r="I258" t="str">
            <v>02</v>
          </cell>
          <cell r="J258" t="str">
            <v>Pochavaram</v>
          </cell>
          <cell r="K258" t="str">
            <v>004</v>
          </cell>
          <cell r="L258" t="str">
            <v>Tupakulagudem</v>
          </cell>
          <cell r="M258" t="str">
            <v>0504004</v>
          </cell>
          <cell r="N258" t="str">
            <v>01</v>
          </cell>
          <cell r="O258" t="str">
            <v>Tupakulagudem</v>
          </cell>
          <cell r="P258" t="str">
            <v>Tupakulagudem</v>
          </cell>
          <cell r="Q258" t="str">
            <v>050400401</v>
          </cell>
          <cell r="R258" t="str">
            <v>050400401</v>
          </cell>
          <cell r="S258" t="str">
            <v>05050730400401</v>
          </cell>
          <cell r="T258">
            <v>942</v>
          </cell>
          <cell r="U258">
            <v>171</v>
          </cell>
          <cell r="V258">
            <v>14</v>
          </cell>
          <cell r="W258" t="str">
            <v>PC</v>
          </cell>
          <cell r="X258" t="str">
            <v>PC4</v>
          </cell>
          <cell r="AA258" t="str">
            <v>50400401600</v>
          </cell>
          <cell r="AB258" t="str">
            <v>050400401600</v>
          </cell>
          <cell r="AC258" t="str">
            <v>Tupakulagudem</v>
          </cell>
          <cell r="AD258" t="str">
            <v>Tupakulagudem</v>
          </cell>
          <cell r="AE258" t="str">
            <v>PWS</v>
          </cell>
          <cell r="AF258">
            <v>3</v>
          </cell>
          <cell r="AG258">
            <v>0</v>
          </cell>
          <cell r="AH258">
            <v>0</v>
          </cell>
          <cell r="AI258">
            <v>0</v>
          </cell>
          <cell r="AJ258">
            <v>0</v>
          </cell>
          <cell r="AK258">
            <v>0</v>
          </cell>
          <cell r="AL258">
            <v>0</v>
          </cell>
        </row>
        <row r="259">
          <cell r="A259" t="str">
            <v>05</v>
          </cell>
          <cell r="B259" t="str">
            <v>Westgodavari</v>
          </cell>
          <cell r="C259" t="str">
            <v>05</v>
          </cell>
          <cell r="D259" t="str">
            <v>Bhadrachalam</v>
          </cell>
          <cell r="E259" t="str">
            <v>073</v>
          </cell>
          <cell r="F259" t="str">
            <v>Polavaram</v>
          </cell>
          <cell r="G259" t="str">
            <v>04</v>
          </cell>
          <cell r="H259" t="str">
            <v>Tallapudi</v>
          </cell>
          <cell r="I259" t="str">
            <v>02</v>
          </cell>
          <cell r="J259" t="str">
            <v>Pochavaram</v>
          </cell>
          <cell r="K259" t="str">
            <v>005</v>
          </cell>
          <cell r="L259" t="str">
            <v>Pochavaram</v>
          </cell>
          <cell r="M259" t="str">
            <v>0504005</v>
          </cell>
          <cell r="N259" t="str">
            <v>01</v>
          </cell>
          <cell r="O259" t="str">
            <v>Pochavaram</v>
          </cell>
          <cell r="P259" t="str">
            <v>Pochavaram</v>
          </cell>
          <cell r="Q259" t="str">
            <v>050400501</v>
          </cell>
          <cell r="R259" t="str">
            <v>050400501</v>
          </cell>
          <cell r="S259" t="str">
            <v>05050730400501</v>
          </cell>
          <cell r="T259">
            <v>1187</v>
          </cell>
          <cell r="U259">
            <v>403</v>
          </cell>
          <cell r="V259">
            <v>0</v>
          </cell>
          <cell r="W259" t="str">
            <v>FC</v>
          </cell>
          <cell r="X259" t="str">
            <v>FC</v>
          </cell>
          <cell r="AA259" t="str">
            <v>050400501600</v>
          </cell>
          <cell r="AB259" t="str">
            <v>050400501600</v>
          </cell>
          <cell r="AC259" t="str">
            <v>Pochavaram</v>
          </cell>
          <cell r="AD259" t="str">
            <v>Pochavaram</v>
          </cell>
          <cell r="AE259" t="str">
            <v>PWS</v>
          </cell>
          <cell r="AF259">
            <v>4</v>
          </cell>
          <cell r="AG259">
            <v>0</v>
          </cell>
          <cell r="AH259">
            <v>0</v>
          </cell>
          <cell r="AI259">
            <v>0</v>
          </cell>
          <cell r="AJ259">
            <v>0</v>
          </cell>
          <cell r="AK259">
            <v>0</v>
          </cell>
          <cell r="AL259">
            <v>0</v>
          </cell>
        </row>
        <row r="260">
          <cell r="A260" t="str">
            <v>05</v>
          </cell>
          <cell r="B260" t="str">
            <v>Westgodavari</v>
          </cell>
          <cell r="C260" t="str">
            <v>08</v>
          </cell>
          <cell r="D260" t="str">
            <v>Rajahmundry</v>
          </cell>
          <cell r="E260" t="str">
            <v>072</v>
          </cell>
          <cell r="F260" t="str">
            <v>Kovvur</v>
          </cell>
          <cell r="G260" t="str">
            <v>04</v>
          </cell>
          <cell r="H260" t="str">
            <v>Tallapudi</v>
          </cell>
          <cell r="I260" t="str">
            <v>03</v>
          </cell>
          <cell r="J260" t="str">
            <v>Prakkilanka</v>
          </cell>
          <cell r="K260" t="str">
            <v>006</v>
          </cell>
          <cell r="L260" t="str">
            <v>Pydimetta</v>
          </cell>
          <cell r="M260" t="str">
            <v>0504006</v>
          </cell>
          <cell r="N260" t="str">
            <v>01</v>
          </cell>
          <cell r="O260" t="str">
            <v>Paidimetta</v>
          </cell>
          <cell r="P260" t="str">
            <v>Paidimetta</v>
          </cell>
          <cell r="Q260" t="str">
            <v>050400601</v>
          </cell>
          <cell r="R260" t="str">
            <v>050400601</v>
          </cell>
          <cell r="S260" t="str">
            <v>05080720400601</v>
          </cell>
          <cell r="T260">
            <v>1111</v>
          </cell>
          <cell r="U260">
            <v>567</v>
          </cell>
          <cell r="V260">
            <v>0</v>
          </cell>
          <cell r="W260" t="str">
            <v>FC</v>
          </cell>
          <cell r="X260" t="str">
            <v>FC</v>
          </cell>
          <cell r="AA260" t="str">
            <v>050400601600</v>
          </cell>
          <cell r="AB260" t="str">
            <v>050400601600</v>
          </cell>
          <cell r="AC260" t="str">
            <v>Paidimetta</v>
          </cell>
          <cell r="AD260" t="str">
            <v>Paidimetta</v>
          </cell>
          <cell r="AE260" t="str">
            <v>PWS</v>
          </cell>
          <cell r="AF260">
            <v>1</v>
          </cell>
          <cell r="AG260">
            <v>0</v>
          </cell>
          <cell r="AH260">
            <v>0</v>
          </cell>
          <cell r="AI260">
            <v>0</v>
          </cell>
          <cell r="AJ260">
            <v>0</v>
          </cell>
          <cell r="AK260">
            <v>0</v>
          </cell>
          <cell r="AL260">
            <v>0</v>
          </cell>
        </row>
        <row r="261">
          <cell r="A261" t="str">
            <v>05</v>
          </cell>
          <cell r="B261" t="str">
            <v>Westgodavari</v>
          </cell>
          <cell r="C261" t="str">
            <v>08</v>
          </cell>
          <cell r="D261" t="str">
            <v>Rajahmundry</v>
          </cell>
          <cell r="E261" t="str">
            <v>072</v>
          </cell>
          <cell r="F261" t="str">
            <v>Kovvur</v>
          </cell>
          <cell r="G261" t="str">
            <v>04</v>
          </cell>
          <cell r="H261" t="str">
            <v>Tallapudi</v>
          </cell>
          <cell r="I261" t="str">
            <v>03</v>
          </cell>
          <cell r="J261" t="str">
            <v>Prakkilanka</v>
          </cell>
          <cell r="K261" t="str">
            <v>007</v>
          </cell>
          <cell r="L261" t="str">
            <v>Prakkilanka</v>
          </cell>
          <cell r="M261" t="str">
            <v>0504007</v>
          </cell>
          <cell r="N261" t="str">
            <v>01</v>
          </cell>
          <cell r="O261" t="str">
            <v>Prakkilanka</v>
          </cell>
          <cell r="P261" t="str">
            <v>Prakkilanka</v>
          </cell>
          <cell r="Q261" t="str">
            <v>050400701</v>
          </cell>
          <cell r="R261" t="str">
            <v>050400701</v>
          </cell>
          <cell r="S261" t="str">
            <v>05080720400701</v>
          </cell>
          <cell r="T261">
            <v>2607</v>
          </cell>
          <cell r="U261">
            <v>751</v>
          </cell>
          <cell r="V261">
            <v>0</v>
          </cell>
          <cell r="W261" t="str">
            <v>FC</v>
          </cell>
          <cell r="X261" t="str">
            <v>FC</v>
          </cell>
          <cell r="AA261" t="str">
            <v>050400701600</v>
          </cell>
          <cell r="AB261" t="str">
            <v>050400701600</v>
          </cell>
          <cell r="AC261" t="str">
            <v>Prakkilanka</v>
          </cell>
          <cell r="AD261" t="str">
            <v>Prakkilanka</v>
          </cell>
          <cell r="AE261" t="str">
            <v>PWS</v>
          </cell>
          <cell r="AF261">
            <v>7</v>
          </cell>
          <cell r="AG261">
            <v>0</v>
          </cell>
          <cell r="AH261">
            <v>0</v>
          </cell>
          <cell r="AI261">
            <v>0</v>
          </cell>
          <cell r="AJ261">
            <v>0</v>
          </cell>
          <cell r="AK261">
            <v>0</v>
          </cell>
          <cell r="AL261">
            <v>0</v>
          </cell>
        </row>
        <row r="262">
          <cell r="A262" t="str">
            <v>05</v>
          </cell>
          <cell r="B262" t="str">
            <v>Westgodavari</v>
          </cell>
          <cell r="C262" t="str">
            <v>08</v>
          </cell>
          <cell r="D262" t="str">
            <v>Rajahmundry</v>
          </cell>
          <cell r="E262" t="str">
            <v>072</v>
          </cell>
          <cell r="F262" t="str">
            <v>Kovvur</v>
          </cell>
          <cell r="G262" t="str">
            <v>04</v>
          </cell>
          <cell r="H262" t="str">
            <v>Tallapudi</v>
          </cell>
          <cell r="I262" t="str">
            <v>04</v>
          </cell>
          <cell r="J262" t="str">
            <v>Gajjaram</v>
          </cell>
          <cell r="K262" t="str">
            <v>008</v>
          </cell>
          <cell r="L262" t="str">
            <v>Gajjaram</v>
          </cell>
          <cell r="M262" t="str">
            <v>0504008</v>
          </cell>
          <cell r="N262" t="str">
            <v>01</v>
          </cell>
          <cell r="O262" t="str">
            <v>Gajjaram</v>
          </cell>
          <cell r="P262" t="str">
            <v>Gajjaram</v>
          </cell>
          <cell r="Q262" t="str">
            <v>050400801</v>
          </cell>
          <cell r="R262" t="str">
            <v>050400801</v>
          </cell>
          <cell r="S262" t="str">
            <v>05080720400801</v>
          </cell>
          <cell r="T262">
            <v>3216</v>
          </cell>
          <cell r="U262">
            <v>1360</v>
          </cell>
          <cell r="V262">
            <v>35</v>
          </cell>
          <cell r="W262" t="str">
            <v>FC</v>
          </cell>
          <cell r="X262" t="str">
            <v>FC</v>
          </cell>
          <cell r="AA262" t="str">
            <v>050400801600</v>
          </cell>
          <cell r="AB262" t="str">
            <v>050400801600</v>
          </cell>
          <cell r="AC262" t="str">
            <v>Gajjaram</v>
          </cell>
          <cell r="AD262" t="str">
            <v>Gajjaram</v>
          </cell>
          <cell r="AE262" t="str">
            <v>PWS</v>
          </cell>
          <cell r="AF262">
            <v>14</v>
          </cell>
          <cell r="AG262">
            <v>0</v>
          </cell>
          <cell r="AH262">
            <v>0</v>
          </cell>
          <cell r="AI262">
            <v>0</v>
          </cell>
          <cell r="AJ262">
            <v>0</v>
          </cell>
          <cell r="AK262">
            <v>0</v>
          </cell>
          <cell r="AL262">
            <v>0</v>
          </cell>
        </row>
        <row r="263">
          <cell r="A263" t="str">
            <v>05</v>
          </cell>
          <cell r="B263" t="str">
            <v>Westgodavari</v>
          </cell>
          <cell r="C263" t="str">
            <v>08</v>
          </cell>
          <cell r="D263" t="str">
            <v>Rajahmundry</v>
          </cell>
          <cell r="E263" t="str">
            <v>072</v>
          </cell>
          <cell r="F263" t="str">
            <v>Kovvur</v>
          </cell>
          <cell r="G263" t="str">
            <v>04</v>
          </cell>
          <cell r="H263" t="str">
            <v>Tallapudi</v>
          </cell>
          <cell r="I263" t="str">
            <v>05</v>
          </cell>
          <cell r="J263" t="str">
            <v>Annadevarapeta</v>
          </cell>
          <cell r="K263" t="str">
            <v>009</v>
          </cell>
          <cell r="L263" t="str">
            <v>Annadevarapeta</v>
          </cell>
          <cell r="M263" t="str">
            <v>0504009</v>
          </cell>
          <cell r="N263" t="str">
            <v>01</v>
          </cell>
          <cell r="O263" t="str">
            <v>Annadevarapeta</v>
          </cell>
          <cell r="P263" t="str">
            <v>Annadevarapeta</v>
          </cell>
          <cell r="Q263" t="str">
            <v>050400901</v>
          </cell>
          <cell r="R263" t="str">
            <v>050400901</v>
          </cell>
          <cell r="S263" t="str">
            <v>05080720400901</v>
          </cell>
          <cell r="T263">
            <v>8259</v>
          </cell>
          <cell r="U263">
            <v>3289</v>
          </cell>
          <cell r="V263">
            <v>0</v>
          </cell>
          <cell r="W263" t="str">
            <v>FC</v>
          </cell>
          <cell r="X263" t="str">
            <v>FC</v>
          </cell>
          <cell r="AA263" t="str">
            <v>050400901600</v>
          </cell>
          <cell r="AB263" t="str">
            <v>050400901600</v>
          </cell>
          <cell r="AC263" t="str">
            <v>Annadevarapeta</v>
          </cell>
          <cell r="AD263" t="str">
            <v>Annadevarapeta</v>
          </cell>
          <cell r="AE263" t="str">
            <v>PWS</v>
          </cell>
          <cell r="AF263">
            <v>10</v>
          </cell>
          <cell r="AG263">
            <v>0</v>
          </cell>
          <cell r="AH263">
            <v>0</v>
          </cell>
          <cell r="AI263">
            <v>0</v>
          </cell>
          <cell r="AJ263">
            <v>0</v>
          </cell>
          <cell r="AK263">
            <v>0</v>
          </cell>
          <cell r="AL263">
            <v>0</v>
          </cell>
        </row>
        <row r="264">
          <cell r="A264" t="str">
            <v>05</v>
          </cell>
          <cell r="B264" t="str">
            <v>Westgodavari</v>
          </cell>
          <cell r="C264" t="str">
            <v>08</v>
          </cell>
          <cell r="D264" t="str">
            <v>Rajahmundry</v>
          </cell>
          <cell r="E264" t="str">
            <v>072</v>
          </cell>
          <cell r="F264" t="str">
            <v>Kovvur</v>
          </cell>
          <cell r="G264" t="str">
            <v>04</v>
          </cell>
          <cell r="H264" t="str">
            <v>Tallapudi</v>
          </cell>
          <cell r="I264" t="str">
            <v>05</v>
          </cell>
          <cell r="J264" t="str">
            <v>Annadevarapeta</v>
          </cell>
          <cell r="K264" t="str">
            <v>009</v>
          </cell>
          <cell r="L264" t="str">
            <v>Annadevarapeta</v>
          </cell>
          <cell r="M264" t="str">
            <v>0504009</v>
          </cell>
          <cell r="N264" t="str">
            <v>02</v>
          </cell>
          <cell r="O264" t="str">
            <v>Surayyapeta</v>
          </cell>
          <cell r="P264" t="str">
            <v>Surayyapeta</v>
          </cell>
          <cell r="Q264" t="str">
            <v>050400902</v>
          </cell>
          <cell r="R264" t="str">
            <v>050400902</v>
          </cell>
          <cell r="S264" t="str">
            <v>05080720400902</v>
          </cell>
          <cell r="T264">
            <v>250</v>
          </cell>
          <cell r="U264">
            <v>50</v>
          </cell>
          <cell r="V264">
            <v>0</v>
          </cell>
          <cell r="W264" t="str">
            <v>FC</v>
          </cell>
          <cell r="X264" t="str">
            <v>FC</v>
          </cell>
          <cell r="AA264" t="str">
            <v>050400902600</v>
          </cell>
          <cell r="AB264" t="str">
            <v>050400902600</v>
          </cell>
          <cell r="AC264" t="str">
            <v>Surayyapeta</v>
          </cell>
          <cell r="AD264" t="str">
            <v>Surayyapeta</v>
          </cell>
          <cell r="AE264" t="str">
            <v>PWS</v>
          </cell>
          <cell r="AF264">
            <v>0</v>
          </cell>
          <cell r="AG264">
            <v>0</v>
          </cell>
          <cell r="AH264">
            <v>0</v>
          </cell>
          <cell r="AI264">
            <v>0</v>
          </cell>
          <cell r="AJ264">
            <v>0</v>
          </cell>
          <cell r="AK264">
            <v>0</v>
          </cell>
          <cell r="AL264">
            <v>0</v>
          </cell>
        </row>
        <row r="265">
          <cell r="A265" t="str">
            <v>05</v>
          </cell>
          <cell r="B265" t="str">
            <v>Westgodavari</v>
          </cell>
          <cell r="C265" t="str">
            <v>08</v>
          </cell>
          <cell r="D265" t="str">
            <v>Rajahmundry</v>
          </cell>
          <cell r="E265" t="str">
            <v>072</v>
          </cell>
          <cell r="F265" t="str">
            <v>Kovvur</v>
          </cell>
          <cell r="G265" t="str">
            <v>04</v>
          </cell>
          <cell r="H265" t="str">
            <v>Tallapudi</v>
          </cell>
          <cell r="I265" t="str">
            <v>06</v>
          </cell>
          <cell r="J265" t="str">
            <v>Tallapudi</v>
          </cell>
          <cell r="K265" t="str">
            <v>011</v>
          </cell>
          <cell r="L265" t="str">
            <v>Kukunuru</v>
          </cell>
          <cell r="M265" t="str">
            <v>0504011</v>
          </cell>
          <cell r="N265" t="str">
            <v>01</v>
          </cell>
          <cell r="O265" t="str">
            <v>Kukunuru</v>
          </cell>
          <cell r="Q265" t="str">
            <v>050401101</v>
          </cell>
          <cell r="S265" t="str">
            <v>05080720401101</v>
          </cell>
          <cell r="T265">
            <v>2449</v>
          </cell>
          <cell r="U265">
            <v>21</v>
          </cell>
          <cell r="V265">
            <v>20</v>
          </cell>
          <cell r="W265" t="str">
            <v>PC</v>
          </cell>
          <cell r="X265" t="str">
            <v>PC1</v>
          </cell>
          <cell r="AF265">
            <v>1</v>
          </cell>
          <cell r="AG265">
            <v>0</v>
          </cell>
          <cell r="AH265">
            <v>0</v>
          </cell>
          <cell r="AI265">
            <v>0</v>
          </cell>
          <cell r="AJ265">
            <v>0</v>
          </cell>
          <cell r="AK265">
            <v>0</v>
          </cell>
          <cell r="AL265">
            <v>0</v>
          </cell>
        </row>
        <row r="266">
          <cell r="A266" t="str">
            <v>05</v>
          </cell>
          <cell r="B266" t="str">
            <v>Westgodavari</v>
          </cell>
          <cell r="C266" t="str">
            <v>08</v>
          </cell>
          <cell r="D266" t="str">
            <v>Rajahmundry</v>
          </cell>
          <cell r="E266" t="str">
            <v>072</v>
          </cell>
          <cell r="F266" t="str">
            <v>Kovvur</v>
          </cell>
          <cell r="G266" t="str">
            <v>04</v>
          </cell>
          <cell r="H266" t="str">
            <v>Tallapudi</v>
          </cell>
          <cell r="I266" t="str">
            <v>06</v>
          </cell>
          <cell r="J266" t="str">
            <v>Tallapudi</v>
          </cell>
          <cell r="K266" t="str">
            <v>012</v>
          </cell>
          <cell r="L266" t="str">
            <v>Tallapudi</v>
          </cell>
          <cell r="M266" t="str">
            <v>0504012</v>
          </cell>
          <cell r="N266" t="str">
            <v>01</v>
          </cell>
          <cell r="O266" t="str">
            <v>Thallapudi</v>
          </cell>
          <cell r="P266" t="str">
            <v>Thallapudi</v>
          </cell>
          <cell r="Q266" t="str">
            <v>050401201</v>
          </cell>
          <cell r="R266" t="str">
            <v>050401201</v>
          </cell>
          <cell r="S266" t="str">
            <v>05080720401201</v>
          </cell>
          <cell r="T266">
            <v>4085</v>
          </cell>
          <cell r="U266">
            <v>752</v>
          </cell>
          <cell r="V266">
            <v>144</v>
          </cell>
          <cell r="W266" t="str">
            <v>FC</v>
          </cell>
          <cell r="X266" t="str">
            <v>FC</v>
          </cell>
          <cell r="AA266" t="str">
            <v>050401201600</v>
          </cell>
          <cell r="AB266" t="str">
            <v>050401201600</v>
          </cell>
          <cell r="AC266" t="str">
            <v>Thallapudi</v>
          </cell>
          <cell r="AD266" t="str">
            <v>Thallapudi</v>
          </cell>
          <cell r="AE266" t="str">
            <v>PWS</v>
          </cell>
          <cell r="AF266">
            <v>5</v>
          </cell>
          <cell r="AG266">
            <v>0</v>
          </cell>
          <cell r="AH266">
            <v>0</v>
          </cell>
          <cell r="AI266">
            <v>0</v>
          </cell>
          <cell r="AJ266">
            <v>0</v>
          </cell>
          <cell r="AK266">
            <v>0</v>
          </cell>
          <cell r="AL266">
            <v>0</v>
          </cell>
        </row>
        <row r="267">
          <cell r="A267" t="str">
            <v>05</v>
          </cell>
          <cell r="B267" t="str">
            <v>Westgodavari</v>
          </cell>
          <cell r="C267" t="str">
            <v>08</v>
          </cell>
          <cell r="D267" t="str">
            <v>Rajahmundry</v>
          </cell>
          <cell r="E267" t="str">
            <v>072</v>
          </cell>
          <cell r="F267" t="str">
            <v>Kovvur</v>
          </cell>
          <cell r="G267" t="str">
            <v>04</v>
          </cell>
          <cell r="H267" t="str">
            <v>Tallapudi</v>
          </cell>
          <cell r="I267" t="str">
            <v>07</v>
          </cell>
          <cell r="J267" t="str">
            <v>Vegeswarapuram</v>
          </cell>
          <cell r="K267" t="str">
            <v>013</v>
          </cell>
          <cell r="L267" t="str">
            <v>Vegeswarapuram</v>
          </cell>
          <cell r="M267" t="str">
            <v>0504013</v>
          </cell>
          <cell r="N267" t="str">
            <v>01</v>
          </cell>
          <cell r="O267" t="str">
            <v>Vegeswarapuram</v>
          </cell>
          <cell r="P267" t="str">
            <v>Vegeswarapuram</v>
          </cell>
          <cell r="Q267" t="str">
            <v>050401301</v>
          </cell>
          <cell r="R267" t="str">
            <v>050401301</v>
          </cell>
          <cell r="S267" t="str">
            <v>05080720401301</v>
          </cell>
          <cell r="T267">
            <v>5169</v>
          </cell>
          <cell r="U267">
            <v>600</v>
          </cell>
          <cell r="V267">
            <v>189</v>
          </cell>
          <cell r="W267" t="str">
            <v>FC</v>
          </cell>
          <cell r="X267" t="str">
            <v>FC</v>
          </cell>
          <cell r="AA267" t="str">
            <v>050401301600</v>
          </cell>
          <cell r="AB267" t="str">
            <v>050401301600</v>
          </cell>
          <cell r="AC267" t="str">
            <v>Vegeswarapuram</v>
          </cell>
          <cell r="AD267" t="str">
            <v>Vegeswarapuram</v>
          </cell>
          <cell r="AE267" t="str">
            <v>PWS</v>
          </cell>
          <cell r="AF267">
            <v>6</v>
          </cell>
          <cell r="AG267">
            <v>0</v>
          </cell>
          <cell r="AH267">
            <v>0</v>
          </cell>
          <cell r="AI267">
            <v>0</v>
          </cell>
          <cell r="AJ267">
            <v>0</v>
          </cell>
          <cell r="AK267">
            <v>0</v>
          </cell>
          <cell r="AL267">
            <v>0</v>
          </cell>
        </row>
        <row r="268">
          <cell r="A268" t="str">
            <v>05</v>
          </cell>
          <cell r="B268" t="str">
            <v>Westgodavari</v>
          </cell>
          <cell r="C268" t="str">
            <v>08</v>
          </cell>
          <cell r="D268" t="str">
            <v>Rajahmundry</v>
          </cell>
          <cell r="E268" t="str">
            <v>072</v>
          </cell>
          <cell r="F268" t="str">
            <v>Kovvur</v>
          </cell>
          <cell r="G268" t="str">
            <v>04</v>
          </cell>
          <cell r="H268" t="str">
            <v>Tallapudi</v>
          </cell>
          <cell r="I268" t="str">
            <v>08</v>
          </cell>
          <cell r="J268" t="str">
            <v>Ballipadu</v>
          </cell>
          <cell r="K268" t="str">
            <v>014</v>
          </cell>
          <cell r="L268" t="str">
            <v>Ballipadu</v>
          </cell>
          <cell r="M268" t="str">
            <v>0504014</v>
          </cell>
          <cell r="N268" t="str">
            <v>01</v>
          </cell>
          <cell r="O268" t="str">
            <v>Ballipadu</v>
          </cell>
          <cell r="P268" t="str">
            <v>Ballipadu</v>
          </cell>
          <cell r="Q268" t="str">
            <v>050401401</v>
          </cell>
          <cell r="R268" t="str">
            <v>050401401</v>
          </cell>
          <cell r="S268" t="str">
            <v>05080720401401</v>
          </cell>
          <cell r="T268">
            <v>1332</v>
          </cell>
          <cell r="U268">
            <v>610</v>
          </cell>
          <cell r="V268">
            <v>0</v>
          </cell>
          <cell r="W268" t="str">
            <v>FC</v>
          </cell>
          <cell r="X268" t="str">
            <v>FC</v>
          </cell>
          <cell r="AA268" t="str">
            <v>050401401600</v>
          </cell>
          <cell r="AB268" t="str">
            <v>050401401600</v>
          </cell>
          <cell r="AC268" t="str">
            <v>Ballipadu-04</v>
          </cell>
          <cell r="AD268" t="str">
            <v>Ballipadu-04</v>
          </cell>
          <cell r="AE268" t="str">
            <v>PWS</v>
          </cell>
          <cell r="AF268">
            <v>1</v>
          </cell>
          <cell r="AG268">
            <v>0</v>
          </cell>
          <cell r="AH268">
            <v>0</v>
          </cell>
          <cell r="AI268">
            <v>0</v>
          </cell>
          <cell r="AJ268">
            <v>0</v>
          </cell>
          <cell r="AK268">
            <v>0</v>
          </cell>
          <cell r="AL268">
            <v>0</v>
          </cell>
        </row>
        <row r="269">
          <cell r="A269" t="str">
            <v>05</v>
          </cell>
          <cell r="B269" t="str">
            <v>Westgodavari</v>
          </cell>
          <cell r="C269" t="str">
            <v>08</v>
          </cell>
          <cell r="D269" t="str">
            <v>Rajahmundry</v>
          </cell>
          <cell r="E269" t="str">
            <v>072</v>
          </cell>
          <cell r="F269" t="str">
            <v>Kovvur</v>
          </cell>
          <cell r="G269" t="str">
            <v>04</v>
          </cell>
          <cell r="H269" t="str">
            <v>Tallapudi</v>
          </cell>
          <cell r="I269" t="str">
            <v>09</v>
          </cell>
          <cell r="J269" t="str">
            <v>Peddevam</v>
          </cell>
          <cell r="K269" t="str">
            <v>015</v>
          </cell>
          <cell r="L269" t="str">
            <v>Peddevam</v>
          </cell>
          <cell r="M269" t="str">
            <v>0504015</v>
          </cell>
          <cell r="N269" t="str">
            <v>01</v>
          </cell>
          <cell r="O269" t="str">
            <v>Peddevam</v>
          </cell>
          <cell r="P269" t="str">
            <v>Peddevam</v>
          </cell>
          <cell r="Q269" t="str">
            <v>050401501</v>
          </cell>
          <cell r="R269" t="str">
            <v>050401501</v>
          </cell>
          <cell r="S269" t="str">
            <v>05080720401501</v>
          </cell>
          <cell r="T269">
            <v>5296</v>
          </cell>
          <cell r="U269">
            <v>2086</v>
          </cell>
          <cell r="V269">
            <v>84</v>
          </cell>
          <cell r="W269" t="str">
            <v>FC</v>
          </cell>
          <cell r="X269" t="str">
            <v>FC</v>
          </cell>
          <cell r="AA269" t="str">
            <v>050401501600</v>
          </cell>
          <cell r="AB269" t="str">
            <v>050401501600</v>
          </cell>
          <cell r="AC269" t="str">
            <v>Peddevam</v>
          </cell>
          <cell r="AD269" t="str">
            <v>Peddevam</v>
          </cell>
          <cell r="AE269" t="str">
            <v>PWS</v>
          </cell>
          <cell r="AF269">
            <v>2</v>
          </cell>
          <cell r="AG269">
            <v>0</v>
          </cell>
          <cell r="AH269">
            <v>0</v>
          </cell>
          <cell r="AI269">
            <v>0</v>
          </cell>
          <cell r="AJ269">
            <v>0</v>
          </cell>
          <cell r="AK269">
            <v>0</v>
          </cell>
          <cell r="AL269">
            <v>0</v>
          </cell>
        </row>
        <row r="270">
          <cell r="A270" t="str">
            <v>05</v>
          </cell>
          <cell r="B270" t="str">
            <v>Westgodavari</v>
          </cell>
          <cell r="C270" t="str">
            <v>08</v>
          </cell>
          <cell r="D270" t="str">
            <v>Rajahmundry</v>
          </cell>
          <cell r="E270" t="str">
            <v>072</v>
          </cell>
          <cell r="F270" t="str">
            <v>Kovvur</v>
          </cell>
          <cell r="G270" t="str">
            <v>04</v>
          </cell>
          <cell r="H270" t="str">
            <v>Tallapudi</v>
          </cell>
          <cell r="I270" t="str">
            <v>09</v>
          </cell>
          <cell r="J270" t="str">
            <v>Peddevam</v>
          </cell>
          <cell r="K270" t="str">
            <v>015</v>
          </cell>
          <cell r="L270" t="str">
            <v>Peddevam</v>
          </cell>
          <cell r="M270" t="str">
            <v>0504015</v>
          </cell>
          <cell r="N270" t="str">
            <v>02</v>
          </cell>
          <cell r="O270" t="str">
            <v>Chidipi (peddevam Lts.)</v>
          </cell>
          <cell r="Q270" t="str">
            <v>050401502</v>
          </cell>
          <cell r="S270" t="str">
            <v>05080720401502</v>
          </cell>
          <cell r="T270">
            <v>347</v>
          </cell>
          <cell r="U270">
            <v>347</v>
          </cell>
          <cell r="V270">
            <v>0</v>
          </cell>
          <cell r="W270" t="str">
            <v>FC</v>
          </cell>
          <cell r="X270" t="str">
            <v>FC</v>
          </cell>
          <cell r="AF270">
            <v>3</v>
          </cell>
          <cell r="AG270">
            <v>2</v>
          </cell>
          <cell r="AH270">
            <v>0</v>
          </cell>
          <cell r="AI270">
            <v>0</v>
          </cell>
          <cell r="AJ270">
            <v>0</v>
          </cell>
          <cell r="AK270">
            <v>0</v>
          </cell>
          <cell r="AL270">
            <v>0</v>
          </cell>
        </row>
        <row r="271">
          <cell r="A271" t="str">
            <v>05</v>
          </cell>
          <cell r="B271" t="str">
            <v>Westgodavari</v>
          </cell>
          <cell r="C271" t="str">
            <v>08</v>
          </cell>
          <cell r="D271" t="str">
            <v>Rajahmundry</v>
          </cell>
          <cell r="E271" t="str">
            <v>072</v>
          </cell>
          <cell r="F271" t="str">
            <v>Kovvur</v>
          </cell>
          <cell r="G271" t="str">
            <v>04</v>
          </cell>
          <cell r="H271" t="str">
            <v>Tallapudi</v>
          </cell>
          <cell r="I271" t="str">
            <v>09</v>
          </cell>
          <cell r="J271" t="str">
            <v>Peddevam</v>
          </cell>
          <cell r="K271" t="str">
            <v>015</v>
          </cell>
          <cell r="L271" t="str">
            <v>Peddevam</v>
          </cell>
          <cell r="M271" t="str">
            <v>0504015</v>
          </cell>
          <cell r="N271" t="str">
            <v>03</v>
          </cell>
          <cell r="O271" t="str">
            <v>Ballipadu (peddevam Lts.)</v>
          </cell>
          <cell r="Q271" t="str">
            <v>050401503</v>
          </cell>
          <cell r="S271" t="str">
            <v>05080720401503</v>
          </cell>
          <cell r="T271">
            <v>165</v>
          </cell>
          <cell r="U271">
            <v>165</v>
          </cell>
          <cell r="V271">
            <v>0</v>
          </cell>
          <cell r="W271" t="str">
            <v>FC</v>
          </cell>
          <cell r="X271" t="str">
            <v>FC</v>
          </cell>
          <cell r="AF271">
            <v>1</v>
          </cell>
          <cell r="AG271">
            <v>1</v>
          </cell>
          <cell r="AH271">
            <v>0</v>
          </cell>
          <cell r="AI271">
            <v>0</v>
          </cell>
          <cell r="AJ271">
            <v>0</v>
          </cell>
          <cell r="AK271">
            <v>0</v>
          </cell>
          <cell r="AL271">
            <v>0</v>
          </cell>
        </row>
        <row r="272">
          <cell r="A272" t="str">
            <v>05</v>
          </cell>
          <cell r="B272" t="str">
            <v>Westgodavari</v>
          </cell>
          <cell r="C272" t="str">
            <v>08</v>
          </cell>
          <cell r="D272" t="str">
            <v>Rajahmundry</v>
          </cell>
          <cell r="E272" t="str">
            <v>072</v>
          </cell>
          <cell r="F272" t="str">
            <v>Kovvur</v>
          </cell>
          <cell r="G272" t="str">
            <v>04</v>
          </cell>
          <cell r="H272" t="str">
            <v>Tallapudi</v>
          </cell>
          <cell r="I272" t="str">
            <v>10</v>
          </cell>
          <cell r="J272" t="str">
            <v>Tirugudumetta</v>
          </cell>
          <cell r="K272" t="str">
            <v>016</v>
          </cell>
          <cell r="L272" t="str">
            <v>Tirugudumetta</v>
          </cell>
          <cell r="M272" t="str">
            <v>0504016</v>
          </cell>
          <cell r="N272" t="str">
            <v>01</v>
          </cell>
          <cell r="O272" t="str">
            <v>Tirigudumetta</v>
          </cell>
          <cell r="P272" t="str">
            <v>Tirigudumetta</v>
          </cell>
          <cell r="Q272" t="str">
            <v>050401601</v>
          </cell>
          <cell r="R272" t="str">
            <v>050401601</v>
          </cell>
          <cell r="S272" t="str">
            <v>05080720401601</v>
          </cell>
          <cell r="T272">
            <v>3733</v>
          </cell>
          <cell r="U272">
            <v>1258</v>
          </cell>
          <cell r="V272">
            <v>40</v>
          </cell>
          <cell r="W272" t="str">
            <v>FC</v>
          </cell>
          <cell r="X272" t="str">
            <v>FC</v>
          </cell>
          <cell r="AA272" t="str">
            <v>050401601600</v>
          </cell>
          <cell r="AB272" t="str">
            <v>050401601600</v>
          </cell>
          <cell r="AC272" t="str">
            <v>Tirigudumetta</v>
          </cell>
          <cell r="AD272" t="str">
            <v>Tirigudumetta</v>
          </cell>
          <cell r="AE272" t="str">
            <v>PWS</v>
          </cell>
          <cell r="AF272">
            <v>7</v>
          </cell>
          <cell r="AG272">
            <v>0</v>
          </cell>
          <cell r="AH272">
            <v>0</v>
          </cell>
          <cell r="AI272">
            <v>0</v>
          </cell>
          <cell r="AJ272">
            <v>0</v>
          </cell>
          <cell r="AK272">
            <v>0</v>
          </cell>
          <cell r="AL272">
            <v>0</v>
          </cell>
        </row>
        <row r="273">
          <cell r="A273" t="str">
            <v>05</v>
          </cell>
          <cell r="B273" t="str">
            <v>Westgodavari</v>
          </cell>
          <cell r="C273" t="str">
            <v>08</v>
          </cell>
          <cell r="D273" t="str">
            <v>Rajahmundry</v>
          </cell>
          <cell r="E273" t="str">
            <v>072</v>
          </cell>
          <cell r="F273" t="str">
            <v>Kovvur</v>
          </cell>
          <cell r="G273" t="str">
            <v>04</v>
          </cell>
          <cell r="H273" t="str">
            <v>Tallapudi</v>
          </cell>
          <cell r="I273" t="str">
            <v>11</v>
          </cell>
          <cell r="J273" t="str">
            <v>Malakapalli</v>
          </cell>
          <cell r="K273" t="str">
            <v>018</v>
          </cell>
          <cell r="L273" t="str">
            <v>Malakapalli</v>
          </cell>
          <cell r="M273" t="str">
            <v>0504018</v>
          </cell>
          <cell r="N273" t="str">
            <v>01</v>
          </cell>
          <cell r="O273" t="str">
            <v>Malakapalle</v>
          </cell>
          <cell r="P273" t="str">
            <v>Malakapalle</v>
          </cell>
          <cell r="Q273" t="str">
            <v>050401801</v>
          </cell>
          <cell r="R273" t="str">
            <v>050401801</v>
          </cell>
          <cell r="S273" t="str">
            <v>05080720401801</v>
          </cell>
          <cell r="T273">
            <v>5332</v>
          </cell>
          <cell r="U273">
            <v>2078</v>
          </cell>
          <cell r="V273">
            <v>57</v>
          </cell>
          <cell r="W273" t="str">
            <v>FC</v>
          </cell>
          <cell r="X273" t="str">
            <v>FC</v>
          </cell>
          <cell r="AA273" t="str">
            <v>050401801600</v>
          </cell>
          <cell r="AB273" t="str">
            <v>050401801600</v>
          </cell>
          <cell r="AC273" t="str">
            <v>Malakapalle</v>
          </cell>
          <cell r="AD273" t="str">
            <v>Malakapalle</v>
          </cell>
          <cell r="AE273" t="str">
            <v>PWS</v>
          </cell>
          <cell r="AF273">
            <v>4</v>
          </cell>
          <cell r="AG273">
            <v>0</v>
          </cell>
          <cell r="AH273">
            <v>0</v>
          </cell>
          <cell r="AI273">
            <v>0</v>
          </cell>
          <cell r="AJ273">
            <v>0</v>
          </cell>
          <cell r="AK273">
            <v>0</v>
          </cell>
          <cell r="AL273">
            <v>0</v>
          </cell>
        </row>
        <row r="274">
          <cell r="A274" t="str">
            <v>05</v>
          </cell>
          <cell r="B274" t="str">
            <v>Westgodavari</v>
          </cell>
          <cell r="C274" t="str">
            <v>08</v>
          </cell>
          <cell r="D274" t="str">
            <v>Rajahmundry</v>
          </cell>
          <cell r="E274" t="str">
            <v>072</v>
          </cell>
          <cell r="F274" t="str">
            <v>Kovvur</v>
          </cell>
          <cell r="G274" t="str">
            <v>04</v>
          </cell>
          <cell r="H274" t="str">
            <v>Tallapudi</v>
          </cell>
          <cell r="I274" t="str">
            <v>09</v>
          </cell>
          <cell r="J274" t="str">
            <v>Peddevam</v>
          </cell>
          <cell r="K274" t="str">
            <v>019</v>
          </cell>
          <cell r="L274" t="str">
            <v>Ravurupadu</v>
          </cell>
          <cell r="M274" t="str">
            <v>0504019</v>
          </cell>
          <cell r="N274" t="str">
            <v>01</v>
          </cell>
          <cell r="O274" t="str">
            <v>Ravurupadu</v>
          </cell>
          <cell r="P274" t="str">
            <v>Ravurupadu</v>
          </cell>
          <cell r="Q274" t="str">
            <v>050401901</v>
          </cell>
          <cell r="R274" t="str">
            <v>050401901</v>
          </cell>
          <cell r="S274" t="str">
            <v>05080720401901</v>
          </cell>
          <cell r="T274">
            <v>1491</v>
          </cell>
          <cell r="U274">
            <v>125</v>
          </cell>
          <cell r="V274">
            <v>7</v>
          </cell>
          <cell r="W274" t="str">
            <v>FC</v>
          </cell>
          <cell r="X274" t="str">
            <v>FC</v>
          </cell>
          <cell r="AA274" t="str">
            <v>050401901600</v>
          </cell>
          <cell r="AB274" t="str">
            <v>050401901600</v>
          </cell>
          <cell r="AC274" t="str">
            <v>Ravurupadu</v>
          </cell>
          <cell r="AD274" t="str">
            <v>Ravurupadu</v>
          </cell>
          <cell r="AE274" t="str">
            <v>PWS</v>
          </cell>
          <cell r="AF274">
            <v>2</v>
          </cell>
          <cell r="AG274">
            <v>0</v>
          </cell>
          <cell r="AH274">
            <v>0</v>
          </cell>
          <cell r="AI274">
            <v>0</v>
          </cell>
          <cell r="AJ274">
            <v>0</v>
          </cell>
          <cell r="AK274">
            <v>0</v>
          </cell>
          <cell r="AL274">
            <v>0</v>
          </cell>
        </row>
        <row r="275">
          <cell r="A275" t="str">
            <v>05</v>
          </cell>
          <cell r="B275" t="str">
            <v>Westgodavari</v>
          </cell>
          <cell r="C275" t="str">
            <v>05</v>
          </cell>
          <cell r="D275" t="str">
            <v>Bhadrachalam</v>
          </cell>
          <cell r="E275" t="str">
            <v>073</v>
          </cell>
          <cell r="F275" t="str">
            <v>Polavaram</v>
          </cell>
          <cell r="G275" t="str">
            <v>05</v>
          </cell>
          <cell r="H275" t="str">
            <v>Gopalapuram</v>
          </cell>
          <cell r="I275" t="str">
            <v>01</v>
          </cell>
          <cell r="J275" t="str">
            <v>Dondapudi</v>
          </cell>
          <cell r="K275" t="str">
            <v>001</v>
          </cell>
          <cell r="L275" t="str">
            <v>Sagipadu</v>
          </cell>
          <cell r="M275" t="str">
            <v>0505001</v>
          </cell>
          <cell r="N275" t="str">
            <v>01</v>
          </cell>
          <cell r="O275" t="str">
            <v>Sagipadu</v>
          </cell>
          <cell r="P275" t="str">
            <v>Sagipadu</v>
          </cell>
          <cell r="Q275" t="str">
            <v>050500101</v>
          </cell>
          <cell r="R275" t="str">
            <v>050500101</v>
          </cell>
          <cell r="S275" t="str">
            <v>05050730500101</v>
          </cell>
          <cell r="T275">
            <v>1078</v>
          </cell>
          <cell r="U275">
            <v>189</v>
          </cell>
          <cell r="V275">
            <v>25</v>
          </cell>
          <cell r="W275" t="str">
            <v>FC</v>
          </cell>
          <cell r="X275" t="str">
            <v>FC</v>
          </cell>
          <cell r="AA275" t="str">
            <v>050500101600</v>
          </cell>
          <cell r="AB275" t="str">
            <v>050500101600</v>
          </cell>
          <cell r="AC275" t="str">
            <v>Sagipadu</v>
          </cell>
          <cell r="AD275" t="str">
            <v>Sagipadu</v>
          </cell>
          <cell r="AE275" t="str">
            <v>PWS</v>
          </cell>
          <cell r="AF275">
            <v>7</v>
          </cell>
          <cell r="AG275">
            <v>0</v>
          </cell>
          <cell r="AH275">
            <v>0</v>
          </cell>
          <cell r="AI275">
            <v>0</v>
          </cell>
          <cell r="AJ275">
            <v>0</v>
          </cell>
          <cell r="AK275">
            <v>0</v>
          </cell>
          <cell r="AL275">
            <v>0</v>
          </cell>
        </row>
        <row r="276">
          <cell r="A276" t="str">
            <v>05</v>
          </cell>
          <cell r="B276" t="str">
            <v>Westgodavari</v>
          </cell>
          <cell r="C276" t="str">
            <v>05</v>
          </cell>
          <cell r="D276" t="str">
            <v>Bhadrachalam</v>
          </cell>
          <cell r="E276" t="str">
            <v>073</v>
          </cell>
          <cell r="F276" t="str">
            <v>Polavaram</v>
          </cell>
          <cell r="G276" t="str">
            <v>05</v>
          </cell>
          <cell r="H276" t="str">
            <v>Gopalapuram</v>
          </cell>
          <cell r="I276" t="str">
            <v>01</v>
          </cell>
          <cell r="J276" t="str">
            <v>Dondapudi</v>
          </cell>
          <cell r="K276" t="str">
            <v>002</v>
          </cell>
          <cell r="L276" t="str">
            <v>Dondapudi</v>
          </cell>
          <cell r="M276" t="str">
            <v>0505002</v>
          </cell>
          <cell r="N276" t="str">
            <v>01</v>
          </cell>
          <cell r="O276" t="str">
            <v>Dondapudi</v>
          </cell>
          <cell r="P276" t="str">
            <v>Dondapudi</v>
          </cell>
          <cell r="Q276" t="str">
            <v>050500201</v>
          </cell>
          <cell r="R276" t="str">
            <v>050500201</v>
          </cell>
          <cell r="S276" t="str">
            <v>05050730500201</v>
          </cell>
          <cell r="T276">
            <v>3570</v>
          </cell>
          <cell r="U276">
            <v>1289</v>
          </cell>
          <cell r="V276">
            <v>51</v>
          </cell>
          <cell r="W276" t="str">
            <v>PC</v>
          </cell>
          <cell r="X276" t="str">
            <v>PC3</v>
          </cell>
          <cell r="AA276" t="str">
            <v>050500201600</v>
          </cell>
          <cell r="AB276" t="str">
            <v>050500201600</v>
          </cell>
          <cell r="AC276" t="str">
            <v>Dondapudi</v>
          </cell>
          <cell r="AD276" t="str">
            <v>Dondapudi</v>
          </cell>
          <cell r="AE276" t="str">
            <v>PWS</v>
          </cell>
          <cell r="AF276">
            <v>6</v>
          </cell>
          <cell r="AG276">
            <v>0</v>
          </cell>
          <cell r="AH276">
            <v>0</v>
          </cell>
          <cell r="AI276">
            <v>0</v>
          </cell>
          <cell r="AJ276">
            <v>0</v>
          </cell>
          <cell r="AK276">
            <v>0</v>
          </cell>
          <cell r="AL276">
            <v>0</v>
          </cell>
        </row>
        <row r="277">
          <cell r="A277" t="str">
            <v>05</v>
          </cell>
          <cell r="B277" t="str">
            <v>Westgodavari</v>
          </cell>
          <cell r="C277" t="str">
            <v>05</v>
          </cell>
          <cell r="D277" t="str">
            <v>Bhadrachalam</v>
          </cell>
          <cell r="E277" t="str">
            <v>073</v>
          </cell>
          <cell r="F277" t="str">
            <v>Polavaram</v>
          </cell>
          <cell r="G277" t="str">
            <v>05</v>
          </cell>
          <cell r="H277" t="str">
            <v>Gopalapuram</v>
          </cell>
          <cell r="I277" t="str">
            <v>02</v>
          </cell>
          <cell r="J277" t="str">
            <v>Gangolu</v>
          </cell>
          <cell r="K277" t="str">
            <v>003</v>
          </cell>
          <cell r="L277" t="str">
            <v>Gangolu</v>
          </cell>
          <cell r="M277" t="str">
            <v>0505003</v>
          </cell>
          <cell r="N277" t="str">
            <v>01</v>
          </cell>
          <cell r="O277" t="str">
            <v>Gangolu</v>
          </cell>
          <cell r="Q277" t="str">
            <v>050500301</v>
          </cell>
          <cell r="S277" t="str">
            <v>05050730500301</v>
          </cell>
          <cell r="T277">
            <v>368</v>
          </cell>
          <cell r="U277">
            <v>92</v>
          </cell>
          <cell r="V277">
            <v>0</v>
          </cell>
          <cell r="W277" t="str">
            <v>FC</v>
          </cell>
          <cell r="X277" t="str">
            <v>FC</v>
          </cell>
          <cell r="AF277">
            <v>2</v>
          </cell>
          <cell r="AG277">
            <v>0</v>
          </cell>
          <cell r="AH277">
            <v>0</v>
          </cell>
          <cell r="AI277">
            <v>0</v>
          </cell>
          <cell r="AJ277">
            <v>0</v>
          </cell>
          <cell r="AK277">
            <v>0</v>
          </cell>
          <cell r="AL277">
            <v>0</v>
          </cell>
        </row>
        <row r="278">
          <cell r="A278" t="str">
            <v>05</v>
          </cell>
          <cell r="B278" t="str">
            <v>Westgodavari</v>
          </cell>
          <cell r="C278" t="str">
            <v>05</v>
          </cell>
          <cell r="D278" t="str">
            <v>Bhadrachalam</v>
          </cell>
          <cell r="E278" t="str">
            <v>073</v>
          </cell>
          <cell r="F278" t="str">
            <v>Polavaram</v>
          </cell>
          <cell r="G278" t="str">
            <v>05</v>
          </cell>
          <cell r="H278" t="str">
            <v>Gopalapuram</v>
          </cell>
          <cell r="I278" t="str">
            <v>02</v>
          </cell>
          <cell r="J278" t="str">
            <v>Gangolu</v>
          </cell>
          <cell r="K278" t="str">
            <v>003</v>
          </cell>
          <cell r="L278" t="str">
            <v>Gangolu</v>
          </cell>
          <cell r="M278" t="str">
            <v>0505003</v>
          </cell>
          <cell r="N278" t="str">
            <v>02</v>
          </cell>
          <cell r="O278" t="str">
            <v>Hukumpeta</v>
          </cell>
          <cell r="P278" t="str">
            <v>Hukumpeta</v>
          </cell>
          <cell r="Q278" t="str">
            <v>050500302</v>
          </cell>
          <cell r="R278" t="str">
            <v>050500302</v>
          </cell>
          <cell r="S278" t="str">
            <v>05050730500302</v>
          </cell>
          <cell r="T278">
            <v>2281</v>
          </cell>
          <cell r="U278">
            <v>644</v>
          </cell>
          <cell r="V278">
            <v>10</v>
          </cell>
          <cell r="W278" t="str">
            <v>PC</v>
          </cell>
          <cell r="X278" t="str">
            <v>PC3</v>
          </cell>
          <cell r="AA278" t="str">
            <v>050500302600</v>
          </cell>
          <cell r="AB278" t="str">
            <v>050500302600</v>
          </cell>
          <cell r="AC278" t="str">
            <v>Hukumpeta</v>
          </cell>
          <cell r="AD278" t="str">
            <v>Hukumpeta</v>
          </cell>
          <cell r="AE278" t="str">
            <v>PWS</v>
          </cell>
          <cell r="AF278">
            <v>7</v>
          </cell>
          <cell r="AG278">
            <v>0</v>
          </cell>
          <cell r="AH278">
            <v>0</v>
          </cell>
          <cell r="AI278">
            <v>0</v>
          </cell>
          <cell r="AJ278">
            <v>0</v>
          </cell>
          <cell r="AK278">
            <v>0</v>
          </cell>
          <cell r="AL278">
            <v>0</v>
          </cell>
        </row>
        <row r="279">
          <cell r="A279" t="str">
            <v>05</v>
          </cell>
          <cell r="B279" t="str">
            <v>Westgodavari</v>
          </cell>
          <cell r="C279" t="str">
            <v>05</v>
          </cell>
          <cell r="D279" t="str">
            <v>Bhadrachalam</v>
          </cell>
          <cell r="E279" t="str">
            <v>073</v>
          </cell>
          <cell r="F279" t="str">
            <v>Polavaram</v>
          </cell>
          <cell r="G279" t="str">
            <v>05</v>
          </cell>
          <cell r="H279" t="str">
            <v>Gopalapuram</v>
          </cell>
          <cell r="I279" t="str">
            <v>02</v>
          </cell>
          <cell r="J279" t="str">
            <v>Gangolu</v>
          </cell>
          <cell r="K279" t="str">
            <v>003</v>
          </cell>
          <cell r="L279" t="str">
            <v>Gangolu</v>
          </cell>
          <cell r="M279" t="str">
            <v>0505003</v>
          </cell>
          <cell r="N279" t="str">
            <v>03</v>
          </cell>
          <cell r="O279" t="str">
            <v>Yerravaram</v>
          </cell>
          <cell r="Q279" t="str">
            <v>050500303</v>
          </cell>
          <cell r="S279" t="str">
            <v>05050730500303</v>
          </cell>
          <cell r="T279">
            <v>361</v>
          </cell>
          <cell r="U279">
            <v>112</v>
          </cell>
          <cell r="V279">
            <v>0</v>
          </cell>
          <cell r="W279" t="str">
            <v>FC</v>
          </cell>
          <cell r="X279" t="str">
            <v>FC</v>
          </cell>
          <cell r="AF279">
            <v>2</v>
          </cell>
          <cell r="AG279">
            <v>0</v>
          </cell>
          <cell r="AH279">
            <v>0</v>
          </cell>
          <cell r="AI279">
            <v>0</v>
          </cell>
          <cell r="AJ279">
            <v>0</v>
          </cell>
          <cell r="AK279">
            <v>0</v>
          </cell>
          <cell r="AL279">
            <v>0</v>
          </cell>
        </row>
        <row r="280">
          <cell r="A280" t="str">
            <v>05</v>
          </cell>
          <cell r="B280" t="str">
            <v>Westgodavari</v>
          </cell>
          <cell r="C280" t="str">
            <v>05</v>
          </cell>
          <cell r="D280" t="str">
            <v>Bhadrachalam</v>
          </cell>
          <cell r="E280" t="str">
            <v>073</v>
          </cell>
          <cell r="F280" t="str">
            <v>Polavaram</v>
          </cell>
          <cell r="G280" t="str">
            <v>05</v>
          </cell>
          <cell r="H280" t="str">
            <v>Gopalapuram</v>
          </cell>
          <cell r="I280" t="str">
            <v>02</v>
          </cell>
          <cell r="J280" t="str">
            <v>Gangolu</v>
          </cell>
          <cell r="K280" t="str">
            <v>003</v>
          </cell>
          <cell r="L280" t="str">
            <v>Gangolu</v>
          </cell>
          <cell r="M280" t="str">
            <v>0505003</v>
          </cell>
          <cell r="N280" t="str">
            <v>04</v>
          </cell>
          <cell r="O280" t="str">
            <v>Rampalem</v>
          </cell>
          <cell r="Q280" t="str">
            <v>050500304</v>
          </cell>
          <cell r="S280" t="str">
            <v>05050730500304</v>
          </cell>
          <cell r="T280">
            <v>1280</v>
          </cell>
          <cell r="U280">
            <v>578</v>
          </cell>
          <cell r="V280">
            <v>0</v>
          </cell>
          <cell r="W280" t="str">
            <v>PC</v>
          </cell>
          <cell r="X280" t="str">
            <v>PC2</v>
          </cell>
          <cell r="AF280">
            <v>3</v>
          </cell>
          <cell r="AG280">
            <v>0</v>
          </cell>
          <cell r="AH280">
            <v>0</v>
          </cell>
          <cell r="AI280">
            <v>0</v>
          </cell>
          <cell r="AJ280">
            <v>0</v>
          </cell>
          <cell r="AK280">
            <v>0</v>
          </cell>
          <cell r="AL280">
            <v>0</v>
          </cell>
        </row>
        <row r="281">
          <cell r="A281" t="str">
            <v>05</v>
          </cell>
          <cell r="B281" t="str">
            <v>Westgodavari</v>
          </cell>
          <cell r="C281" t="str">
            <v>05</v>
          </cell>
          <cell r="D281" t="str">
            <v>Bhadrachalam</v>
          </cell>
          <cell r="E281" t="str">
            <v>073</v>
          </cell>
          <cell r="F281" t="str">
            <v>Polavaram</v>
          </cell>
          <cell r="G281" t="str">
            <v>05</v>
          </cell>
          <cell r="H281" t="str">
            <v>Gopalapuram</v>
          </cell>
          <cell r="I281" t="str">
            <v>02</v>
          </cell>
          <cell r="J281" t="str">
            <v>Gangolu</v>
          </cell>
          <cell r="K281" t="str">
            <v>003</v>
          </cell>
          <cell r="L281" t="str">
            <v>Gangolu</v>
          </cell>
          <cell r="M281" t="str">
            <v>0505003</v>
          </cell>
          <cell r="N281" t="str">
            <v>05</v>
          </cell>
          <cell r="O281" t="str">
            <v>Narasannapalem</v>
          </cell>
          <cell r="Q281" t="str">
            <v>050500305</v>
          </cell>
          <cell r="S281" t="str">
            <v>05050730500305</v>
          </cell>
          <cell r="T281">
            <v>153</v>
          </cell>
          <cell r="U281">
            <v>27</v>
          </cell>
          <cell r="V281">
            <v>11</v>
          </cell>
          <cell r="W281" t="str">
            <v>FC</v>
          </cell>
          <cell r="X281" t="str">
            <v>FC</v>
          </cell>
          <cell r="AF281">
            <v>3</v>
          </cell>
          <cell r="AG281">
            <v>0</v>
          </cell>
          <cell r="AH281">
            <v>0</v>
          </cell>
          <cell r="AI281">
            <v>0</v>
          </cell>
          <cell r="AJ281">
            <v>0</v>
          </cell>
          <cell r="AK281">
            <v>0</v>
          </cell>
          <cell r="AL281">
            <v>0</v>
          </cell>
        </row>
        <row r="282">
          <cell r="A282" t="str">
            <v>05</v>
          </cell>
          <cell r="B282" t="str">
            <v>Westgodavari</v>
          </cell>
          <cell r="C282" t="str">
            <v>05</v>
          </cell>
          <cell r="D282" t="str">
            <v>Bhadrachalam</v>
          </cell>
          <cell r="E282" t="str">
            <v>073</v>
          </cell>
          <cell r="F282" t="str">
            <v>Polavaram</v>
          </cell>
          <cell r="G282" t="str">
            <v>05</v>
          </cell>
          <cell r="H282" t="str">
            <v>Gopalapuram</v>
          </cell>
          <cell r="I282" t="str">
            <v>03</v>
          </cell>
          <cell r="J282" t="str">
            <v>Rajampalem</v>
          </cell>
          <cell r="K282" t="str">
            <v>003</v>
          </cell>
          <cell r="L282" t="str">
            <v>Gangolu</v>
          </cell>
          <cell r="M282" t="str">
            <v>0505003</v>
          </cell>
          <cell r="N282" t="str">
            <v>06</v>
          </cell>
          <cell r="O282" t="str">
            <v>Rajampalem</v>
          </cell>
          <cell r="P282" t="str">
            <v>Rajampalem</v>
          </cell>
          <cell r="Q282" t="str">
            <v>050500306</v>
          </cell>
          <cell r="R282" t="str">
            <v>050500306</v>
          </cell>
          <cell r="S282" t="str">
            <v>05050730500306</v>
          </cell>
          <cell r="T282">
            <v>2640</v>
          </cell>
          <cell r="U282">
            <v>826</v>
          </cell>
          <cell r="V282">
            <v>8</v>
          </cell>
          <cell r="W282" t="str">
            <v>PC</v>
          </cell>
          <cell r="X282" t="str">
            <v>PC4</v>
          </cell>
          <cell r="AA282" t="str">
            <v>050500306600</v>
          </cell>
          <cell r="AB282" t="str">
            <v>050500306600</v>
          </cell>
          <cell r="AC282" t="str">
            <v>Rajampalem</v>
          </cell>
          <cell r="AD282" t="str">
            <v>Rajampalem</v>
          </cell>
          <cell r="AE282" t="str">
            <v>PWS</v>
          </cell>
          <cell r="AF282">
            <v>16</v>
          </cell>
          <cell r="AG282">
            <v>0</v>
          </cell>
          <cell r="AH282">
            <v>0</v>
          </cell>
          <cell r="AI282">
            <v>0</v>
          </cell>
          <cell r="AJ282">
            <v>0</v>
          </cell>
          <cell r="AK282">
            <v>0</v>
          </cell>
          <cell r="AL282">
            <v>0</v>
          </cell>
        </row>
        <row r="283">
          <cell r="A283" t="str">
            <v>05</v>
          </cell>
          <cell r="B283" t="str">
            <v>Westgodavari</v>
          </cell>
          <cell r="C283" t="str">
            <v>05</v>
          </cell>
          <cell r="D283" t="str">
            <v>Bhadrachalam</v>
          </cell>
          <cell r="E283" t="str">
            <v>073</v>
          </cell>
          <cell r="F283" t="str">
            <v>Polavaram</v>
          </cell>
          <cell r="G283" t="str">
            <v>05</v>
          </cell>
          <cell r="H283" t="str">
            <v>Gopalapuram</v>
          </cell>
          <cell r="I283" t="str">
            <v>04</v>
          </cell>
          <cell r="J283" t="str">
            <v>Saggonda</v>
          </cell>
          <cell r="K283" t="str">
            <v>003</v>
          </cell>
          <cell r="L283" t="str">
            <v>Gangolu</v>
          </cell>
          <cell r="M283" t="str">
            <v>0505003</v>
          </cell>
          <cell r="N283" t="str">
            <v>07</v>
          </cell>
          <cell r="O283" t="str">
            <v>Gopavaram</v>
          </cell>
          <cell r="P283" t="str">
            <v>Gopavaram</v>
          </cell>
          <cell r="Q283" t="str">
            <v>050500307</v>
          </cell>
          <cell r="R283" t="str">
            <v>050500307</v>
          </cell>
          <cell r="S283" t="str">
            <v>05050730500307</v>
          </cell>
          <cell r="T283">
            <v>2042</v>
          </cell>
          <cell r="U283">
            <v>843</v>
          </cell>
          <cell r="V283">
            <v>6</v>
          </cell>
          <cell r="W283" t="str">
            <v>PC</v>
          </cell>
          <cell r="X283" t="str">
            <v>PC2</v>
          </cell>
          <cell r="AA283" t="str">
            <v>050500307600</v>
          </cell>
          <cell r="AB283" t="str">
            <v>050500307600</v>
          </cell>
          <cell r="AC283" t="str">
            <v>Gopavaram-05</v>
          </cell>
          <cell r="AD283" t="str">
            <v>Gopavaram-05</v>
          </cell>
          <cell r="AE283" t="str">
            <v>MPWS</v>
          </cell>
          <cell r="AF283">
            <v>16</v>
          </cell>
          <cell r="AG283">
            <v>0</v>
          </cell>
          <cell r="AH283">
            <v>0</v>
          </cell>
          <cell r="AI283">
            <v>0</v>
          </cell>
          <cell r="AJ283">
            <v>0</v>
          </cell>
          <cell r="AK283">
            <v>0</v>
          </cell>
          <cell r="AL283">
            <v>0</v>
          </cell>
        </row>
        <row r="284">
          <cell r="A284" t="str">
            <v>05</v>
          </cell>
          <cell r="B284" t="str">
            <v>Westgodavari</v>
          </cell>
          <cell r="C284" t="str">
            <v>05</v>
          </cell>
          <cell r="D284" t="str">
            <v>Bhadrachalam</v>
          </cell>
          <cell r="E284" t="str">
            <v>073</v>
          </cell>
          <cell r="F284" t="str">
            <v>Polavaram</v>
          </cell>
          <cell r="G284" t="str">
            <v>05</v>
          </cell>
          <cell r="H284" t="str">
            <v>Gopalapuram</v>
          </cell>
          <cell r="I284" t="str">
            <v>04</v>
          </cell>
          <cell r="J284" t="str">
            <v>Saggonda</v>
          </cell>
          <cell r="K284" t="str">
            <v>004</v>
          </cell>
          <cell r="L284" t="str">
            <v>Saggonda</v>
          </cell>
          <cell r="M284" t="str">
            <v>0505004</v>
          </cell>
          <cell r="N284" t="str">
            <v>01</v>
          </cell>
          <cell r="O284" t="str">
            <v>Saggonda</v>
          </cell>
          <cell r="Q284" t="str">
            <v>050500401</v>
          </cell>
          <cell r="S284" t="str">
            <v>05050730500401</v>
          </cell>
          <cell r="T284">
            <v>59</v>
          </cell>
          <cell r="U284">
            <v>45</v>
          </cell>
          <cell r="V284">
            <v>0</v>
          </cell>
          <cell r="W284" t="str">
            <v>FC</v>
          </cell>
          <cell r="X284" t="str">
            <v>FC</v>
          </cell>
          <cell r="AF284">
            <v>1</v>
          </cell>
          <cell r="AG284">
            <v>0</v>
          </cell>
          <cell r="AH284">
            <v>0</v>
          </cell>
          <cell r="AI284">
            <v>0</v>
          </cell>
          <cell r="AJ284">
            <v>0</v>
          </cell>
          <cell r="AK284">
            <v>0</v>
          </cell>
          <cell r="AL284">
            <v>0</v>
          </cell>
        </row>
        <row r="285">
          <cell r="A285" t="str">
            <v>05</v>
          </cell>
          <cell r="B285" t="str">
            <v>Westgodavari</v>
          </cell>
          <cell r="C285" t="str">
            <v>05</v>
          </cell>
          <cell r="D285" t="str">
            <v>Bhadrachalam</v>
          </cell>
          <cell r="E285" t="str">
            <v>071</v>
          </cell>
          <cell r="F285" t="str">
            <v>Gopalapuram</v>
          </cell>
          <cell r="G285" t="str">
            <v>05</v>
          </cell>
          <cell r="H285" t="str">
            <v>Gopalapuram</v>
          </cell>
          <cell r="I285" t="str">
            <v>05</v>
          </cell>
          <cell r="J285" t="str">
            <v>Bhimolu</v>
          </cell>
          <cell r="K285" t="str">
            <v>005</v>
          </cell>
          <cell r="L285" t="str">
            <v>Bhimolu</v>
          </cell>
          <cell r="M285" t="str">
            <v>0505005</v>
          </cell>
          <cell r="N285" t="str">
            <v>01</v>
          </cell>
          <cell r="O285" t="str">
            <v>Bhimolu</v>
          </cell>
          <cell r="P285" t="str">
            <v>Bhimolu</v>
          </cell>
          <cell r="Q285" t="str">
            <v>050500501</v>
          </cell>
          <cell r="R285" t="str">
            <v>050500501</v>
          </cell>
          <cell r="S285" t="str">
            <v>05050710500501</v>
          </cell>
          <cell r="T285">
            <v>2301</v>
          </cell>
          <cell r="U285">
            <v>689</v>
          </cell>
          <cell r="V285">
            <v>78</v>
          </cell>
          <cell r="W285" t="str">
            <v>FC</v>
          </cell>
          <cell r="X285" t="str">
            <v>FC</v>
          </cell>
          <cell r="AA285" t="str">
            <v>050500501600</v>
          </cell>
          <cell r="AB285" t="str">
            <v>050500501600</v>
          </cell>
          <cell r="AC285" t="str">
            <v>Bhimolu</v>
          </cell>
          <cell r="AD285" t="str">
            <v>Bhimolu</v>
          </cell>
          <cell r="AE285" t="str">
            <v>PWS</v>
          </cell>
          <cell r="AF285">
            <v>4</v>
          </cell>
          <cell r="AG285">
            <v>0</v>
          </cell>
          <cell r="AH285">
            <v>0</v>
          </cell>
          <cell r="AI285">
            <v>0</v>
          </cell>
          <cell r="AJ285">
            <v>0</v>
          </cell>
          <cell r="AK285">
            <v>0</v>
          </cell>
          <cell r="AL285">
            <v>0</v>
          </cell>
        </row>
        <row r="286">
          <cell r="A286" t="str">
            <v>05</v>
          </cell>
          <cell r="B286" t="str">
            <v>Westgodavari</v>
          </cell>
          <cell r="C286" t="str">
            <v>05</v>
          </cell>
          <cell r="D286" t="str">
            <v>Bhadrachalam</v>
          </cell>
          <cell r="E286" t="str">
            <v>071</v>
          </cell>
          <cell r="F286" t="str">
            <v>Gopalapuram</v>
          </cell>
          <cell r="G286" t="str">
            <v>05</v>
          </cell>
          <cell r="H286" t="str">
            <v>Gopalapuram</v>
          </cell>
          <cell r="I286" t="str">
            <v>05</v>
          </cell>
          <cell r="J286" t="str">
            <v>Bhimolu</v>
          </cell>
          <cell r="K286" t="str">
            <v>005</v>
          </cell>
          <cell r="L286" t="str">
            <v>Bhimolu</v>
          </cell>
          <cell r="M286" t="str">
            <v>0505005</v>
          </cell>
          <cell r="N286" t="str">
            <v>02</v>
          </cell>
          <cell r="O286" t="str">
            <v>Thokkireddigudem</v>
          </cell>
          <cell r="Q286" t="str">
            <v>050500502</v>
          </cell>
          <cell r="S286" t="str">
            <v>05050710500502</v>
          </cell>
          <cell r="T286">
            <v>387</v>
          </cell>
          <cell r="U286">
            <v>130</v>
          </cell>
          <cell r="V286">
            <v>23</v>
          </cell>
          <cell r="W286" t="str">
            <v>PC</v>
          </cell>
          <cell r="X286" t="str">
            <v>PC3</v>
          </cell>
          <cell r="AF286">
            <v>2</v>
          </cell>
          <cell r="AG286">
            <v>0</v>
          </cell>
          <cell r="AH286">
            <v>0</v>
          </cell>
          <cell r="AI286">
            <v>0</v>
          </cell>
          <cell r="AJ286">
            <v>0</v>
          </cell>
          <cell r="AK286">
            <v>0</v>
          </cell>
          <cell r="AL286">
            <v>0</v>
          </cell>
        </row>
        <row r="287">
          <cell r="A287" t="str">
            <v>05</v>
          </cell>
          <cell r="B287" t="str">
            <v>Westgodavari</v>
          </cell>
          <cell r="C287" t="str">
            <v>05</v>
          </cell>
          <cell r="D287" t="str">
            <v>Bhadrachalam</v>
          </cell>
          <cell r="E287" t="str">
            <v>071</v>
          </cell>
          <cell r="F287" t="str">
            <v>Gopalapuram</v>
          </cell>
          <cell r="G287" t="str">
            <v>05</v>
          </cell>
          <cell r="H287" t="str">
            <v>Gopalapuram</v>
          </cell>
          <cell r="I287" t="str">
            <v>06</v>
          </cell>
          <cell r="J287" t="str">
            <v>Guddigudem</v>
          </cell>
          <cell r="K287" t="str">
            <v>006</v>
          </cell>
          <cell r="L287" t="str">
            <v>Guddigudem</v>
          </cell>
          <cell r="M287" t="str">
            <v>0505006</v>
          </cell>
          <cell r="N287" t="str">
            <v>01</v>
          </cell>
          <cell r="O287" t="str">
            <v>Guddigudem</v>
          </cell>
          <cell r="P287" t="str">
            <v>Guddigudem</v>
          </cell>
          <cell r="Q287" t="str">
            <v>050500601</v>
          </cell>
          <cell r="R287" t="str">
            <v>050500601</v>
          </cell>
          <cell r="S287" t="str">
            <v>05050710500601</v>
          </cell>
          <cell r="T287">
            <v>3239</v>
          </cell>
          <cell r="U287">
            <v>710</v>
          </cell>
          <cell r="V287">
            <v>0</v>
          </cell>
          <cell r="W287" t="str">
            <v>PC</v>
          </cell>
          <cell r="X287" t="str">
            <v>PC3</v>
          </cell>
          <cell r="AA287" t="str">
            <v>050500601600</v>
          </cell>
          <cell r="AB287" t="str">
            <v>050500601600</v>
          </cell>
          <cell r="AC287" t="str">
            <v>Guddigudem</v>
          </cell>
          <cell r="AD287" t="str">
            <v>Guddigudem</v>
          </cell>
          <cell r="AE287" t="str">
            <v>MPWS</v>
          </cell>
          <cell r="AF287">
            <v>6</v>
          </cell>
          <cell r="AG287">
            <v>0</v>
          </cell>
          <cell r="AH287">
            <v>0</v>
          </cell>
          <cell r="AI287">
            <v>0</v>
          </cell>
          <cell r="AJ287">
            <v>0</v>
          </cell>
          <cell r="AK287">
            <v>0</v>
          </cell>
          <cell r="AL287">
            <v>0</v>
          </cell>
        </row>
        <row r="288">
          <cell r="A288" t="str">
            <v>05</v>
          </cell>
          <cell r="B288" t="str">
            <v>Westgodavari</v>
          </cell>
          <cell r="C288" t="str">
            <v>05</v>
          </cell>
          <cell r="D288" t="str">
            <v>Bhadrachalam</v>
          </cell>
          <cell r="E288" t="str">
            <v>071</v>
          </cell>
          <cell r="F288" t="str">
            <v>Gopalapuram</v>
          </cell>
          <cell r="G288" t="str">
            <v>05</v>
          </cell>
          <cell r="H288" t="str">
            <v>Gopalapuram</v>
          </cell>
          <cell r="I288" t="str">
            <v>07</v>
          </cell>
          <cell r="J288" t="str">
            <v>Kovvurupadu</v>
          </cell>
          <cell r="K288" t="str">
            <v>007</v>
          </cell>
          <cell r="L288" t="str">
            <v>Kovvurupadu</v>
          </cell>
          <cell r="M288" t="str">
            <v>0505007</v>
          </cell>
          <cell r="N288" t="str">
            <v>01</v>
          </cell>
          <cell r="O288" t="str">
            <v>Kovvurupadu</v>
          </cell>
          <cell r="P288" t="str">
            <v>Kovvurupadu</v>
          </cell>
          <cell r="Q288" t="str">
            <v>050500701</v>
          </cell>
          <cell r="R288" t="str">
            <v>050500701</v>
          </cell>
          <cell r="S288" t="str">
            <v>05050710500701</v>
          </cell>
          <cell r="T288">
            <v>2779</v>
          </cell>
          <cell r="U288">
            <v>610</v>
          </cell>
          <cell r="V288">
            <v>27</v>
          </cell>
          <cell r="W288" t="str">
            <v>PC</v>
          </cell>
          <cell r="X288" t="str">
            <v>PC3</v>
          </cell>
          <cell r="AA288" t="str">
            <v>050500701600</v>
          </cell>
          <cell r="AB288" t="str">
            <v>050500701600</v>
          </cell>
          <cell r="AC288" t="str">
            <v>Kovvurupadu</v>
          </cell>
          <cell r="AD288" t="str">
            <v>Kovvurupadu</v>
          </cell>
          <cell r="AE288" t="str">
            <v>PWS</v>
          </cell>
          <cell r="AF288">
            <v>9</v>
          </cell>
          <cell r="AG288">
            <v>0</v>
          </cell>
          <cell r="AH288">
            <v>0</v>
          </cell>
          <cell r="AI288">
            <v>0</v>
          </cell>
          <cell r="AJ288">
            <v>0</v>
          </cell>
          <cell r="AK288">
            <v>0</v>
          </cell>
          <cell r="AL288">
            <v>0</v>
          </cell>
        </row>
        <row r="289">
          <cell r="A289" t="str">
            <v>05</v>
          </cell>
          <cell r="B289" t="str">
            <v>Westgodavari</v>
          </cell>
          <cell r="C289" t="str">
            <v>05</v>
          </cell>
          <cell r="D289" t="str">
            <v>Bhadrachalam</v>
          </cell>
          <cell r="E289" t="str">
            <v>071</v>
          </cell>
          <cell r="F289" t="str">
            <v>Gopalapuram</v>
          </cell>
          <cell r="G289" t="str">
            <v>05</v>
          </cell>
          <cell r="H289" t="str">
            <v>Gopalapuram</v>
          </cell>
          <cell r="I289" t="str">
            <v>08</v>
          </cell>
          <cell r="J289" t="str">
            <v>Karagapadu</v>
          </cell>
          <cell r="K289" t="str">
            <v>008</v>
          </cell>
          <cell r="L289" t="str">
            <v>Karagapadu</v>
          </cell>
          <cell r="M289" t="str">
            <v>0505008</v>
          </cell>
          <cell r="N289" t="str">
            <v>01</v>
          </cell>
          <cell r="O289" t="str">
            <v>Karagapadu</v>
          </cell>
          <cell r="P289" t="str">
            <v>Karagapadu</v>
          </cell>
          <cell r="Q289" t="str">
            <v>050500801</v>
          </cell>
          <cell r="R289" t="str">
            <v>050500801</v>
          </cell>
          <cell r="S289" t="str">
            <v>05050710500801</v>
          </cell>
          <cell r="T289">
            <v>915</v>
          </cell>
          <cell r="U289">
            <v>260</v>
          </cell>
          <cell r="V289">
            <v>11</v>
          </cell>
          <cell r="W289" t="str">
            <v>PC</v>
          </cell>
          <cell r="X289" t="str">
            <v>PC4</v>
          </cell>
          <cell r="AA289" t="str">
            <v>050500801600</v>
          </cell>
          <cell r="AB289" t="str">
            <v>050500801600</v>
          </cell>
          <cell r="AC289" t="str">
            <v>Karagapadu</v>
          </cell>
          <cell r="AD289" t="str">
            <v>Karagapadu</v>
          </cell>
          <cell r="AE289" t="str">
            <v>PWS</v>
          </cell>
          <cell r="AF289">
            <v>2</v>
          </cell>
          <cell r="AG289">
            <v>0</v>
          </cell>
          <cell r="AH289">
            <v>0</v>
          </cell>
          <cell r="AI289">
            <v>0</v>
          </cell>
          <cell r="AJ289">
            <v>0</v>
          </cell>
          <cell r="AK289">
            <v>0</v>
          </cell>
          <cell r="AL289">
            <v>0</v>
          </cell>
        </row>
        <row r="290">
          <cell r="A290" t="str">
            <v>05</v>
          </cell>
          <cell r="B290" t="str">
            <v>Westgodavari</v>
          </cell>
          <cell r="C290" t="str">
            <v>05</v>
          </cell>
          <cell r="D290" t="str">
            <v>Bhadrachalam</v>
          </cell>
          <cell r="E290" t="str">
            <v>071</v>
          </cell>
          <cell r="F290" t="str">
            <v>Gopalapuram</v>
          </cell>
          <cell r="G290" t="str">
            <v>05</v>
          </cell>
          <cell r="H290" t="str">
            <v>Gopalapuram</v>
          </cell>
          <cell r="I290" t="str">
            <v>08</v>
          </cell>
          <cell r="J290" t="str">
            <v>Karagapadu</v>
          </cell>
          <cell r="K290" t="str">
            <v>008</v>
          </cell>
          <cell r="L290" t="str">
            <v>Karagapadu</v>
          </cell>
          <cell r="M290" t="str">
            <v>0505008</v>
          </cell>
          <cell r="N290" t="str">
            <v>02</v>
          </cell>
          <cell r="O290" t="str">
            <v>Buchiyyapalem</v>
          </cell>
          <cell r="P290" t="str">
            <v>Buchiyyapalem</v>
          </cell>
          <cell r="Q290" t="str">
            <v>050500802</v>
          </cell>
          <cell r="R290" t="str">
            <v>050500802</v>
          </cell>
          <cell r="S290" t="str">
            <v>05050710500802</v>
          </cell>
          <cell r="T290">
            <v>768</v>
          </cell>
          <cell r="U290">
            <v>36</v>
          </cell>
          <cell r="V290">
            <v>0</v>
          </cell>
          <cell r="W290" t="str">
            <v>PC</v>
          </cell>
          <cell r="X290" t="str">
            <v>PC3</v>
          </cell>
          <cell r="AA290" t="str">
            <v>050500801600</v>
          </cell>
          <cell r="AB290" t="str">
            <v>050500801600</v>
          </cell>
          <cell r="AC290" t="str">
            <v>Karagapadu</v>
          </cell>
          <cell r="AD290" t="str">
            <v>Karagapadu</v>
          </cell>
          <cell r="AE290" t="str">
            <v>PWS</v>
          </cell>
          <cell r="AF290">
            <v>1</v>
          </cell>
          <cell r="AG290">
            <v>0</v>
          </cell>
          <cell r="AH290">
            <v>0</v>
          </cell>
          <cell r="AI290">
            <v>0</v>
          </cell>
          <cell r="AJ290">
            <v>0</v>
          </cell>
          <cell r="AK290">
            <v>0</v>
          </cell>
          <cell r="AL290">
            <v>0</v>
          </cell>
        </row>
        <row r="291">
          <cell r="A291" t="str">
            <v>05</v>
          </cell>
          <cell r="B291" t="str">
            <v>Westgodavari</v>
          </cell>
          <cell r="C291" t="str">
            <v>05</v>
          </cell>
          <cell r="D291" t="str">
            <v>Bhadrachalam</v>
          </cell>
          <cell r="E291" t="str">
            <v>071</v>
          </cell>
          <cell r="F291" t="str">
            <v>Gopalapuram</v>
          </cell>
          <cell r="G291" t="str">
            <v>05</v>
          </cell>
          <cell r="H291" t="str">
            <v>Gopalapuram</v>
          </cell>
          <cell r="I291" t="str">
            <v>09</v>
          </cell>
          <cell r="J291" t="str">
            <v>Sanjivapuram</v>
          </cell>
          <cell r="K291" t="str">
            <v>009</v>
          </cell>
          <cell r="L291" t="str">
            <v>Nandigudem</v>
          </cell>
          <cell r="M291" t="str">
            <v>0505009</v>
          </cell>
          <cell r="N291" t="str">
            <v>01</v>
          </cell>
          <cell r="O291" t="str">
            <v>Nandigudem</v>
          </cell>
          <cell r="P291" t="str">
            <v>Nandigudem</v>
          </cell>
          <cell r="Q291" t="str">
            <v>050500901</v>
          </cell>
          <cell r="R291" t="str">
            <v>050500901</v>
          </cell>
          <cell r="S291" t="str">
            <v>05050710500901</v>
          </cell>
          <cell r="T291">
            <v>908</v>
          </cell>
          <cell r="U291">
            <v>326</v>
          </cell>
          <cell r="V291">
            <v>0</v>
          </cell>
          <cell r="W291" t="str">
            <v>PC</v>
          </cell>
          <cell r="X291" t="str">
            <v>PC4</v>
          </cell>
          <cell r="AA291" t="str">
            <v>050500901600</v>
          </cell>
          <cell r="AB291" t="str">
            <v>050500901600</v>
          </cell>
          <cell r="AC291" t="str">
            <v>Nandigudem</v>
          </cell>
          <cell r="AD291" t="str">
            <v>Nandigudem</v>
          </cell>
          <cell r="AE291" t="str">
            <v>PWS</v>
          </cell>
          <cell r="AF291">
            <v>2</v>
          </cell>
          <cell r="AG291">
            <v>0</v>
          </cell>
          <cell r="AH291">
            <v>0</v>
          </cell>
          <cell r="AI291">
            <v>0</v>
          </cell>
          <cell r="AJ291">
            <v>0</v>
          </cell>
          <cell r="AK291">
            <v>0</v>
          </cell>
          <cell r="AL291">
            <v>0</v>
          </cell>
        </row>
        <row r="292">
          <cell r="A292" t="str">
            <v>05</v>
          </cell>
          <cell r="B292" t="str">
            <v>Westgodavari</v>
          </cell>
          <cell r="C292" t="str">
            <v>05</v>
          </cell>
          <cell r="D292" t="str">
            <v>Bhadrachalam</v>
          </cell>
          <cell r="E292" t="str">
            <v>071</v>
          </cell>
          <cell r="F292" t="str">
            <v>Gopalapuram</v>
          </cell>
          <cell r="G292" t="str">
            <v>05</v>
          </cell>
          <cell r="H292" t="str">
            <v>Gopalapuram</v>
          </cell>
          <cell r="I292" t="str">
            <v>09</v>
          </cell>
          <cell r="J292" t="str">
            <v>Sanjivapuram</v>
          </cell>
          <cell r="K292" t="str">
            <v>009</v>
          </cell>
          <cell r="L292" t="str">
            <v>Nandigudem</v>
          </cell>
          <cell r="M292" t="str">
            <v>0505009</v>
          </cell>
          <cell r="N292" t="str">
            <v>02</v>
          </cell>
          <cell r="O292" t="str">
            <v>Regulakunta</v>
          </cell>
          <cell r="P292" t="str">
            <v>Regulakunta</v>
          </cell>
          <cell r="Q292" t="str">
            <v>050500902</v>
          </cell>
          <cell r="R292" t="str">
            <v>050500902</v>
          </cell>
          <cell r="S292" t="str">
            <v>05050710500902</v>
          </cell>
          <cell r="T292">
            <v>614</v>
          </cell>
          <cell r="U292">
            <v>103</v>
          </cell>
          <cell r="V292">
            <v>0</v>
          </cell>
          <cell r="W292" t="str">
            <v>PC</v>
          </cell>
          <cell r="X292" t="str">
            <v>PC4</v>
          </cell>
          <cell r="AA292" t="str">
            <v>050500903600</v>
          </cell>
          <cell r="AB292" t="str">
            <v>050500903600</v>
          </cell>
          <cell r="AC292" t="str">
            <v>Karamvarigudem</v>
          </cell>
          <cell r="AD292" t="str">
            <v>Karamvarigudem</v>
          </cell>
          <cell r="AE292" t="str">
            <v>MPWS</v>
          </cell>
          <cell r="AF292">
            <v>4</v>
          </cell>
          <cell r="AG292">
            <v>0</v>
          </cell>
          <cell r="AH292">
            <v>0</v>
          </cell>
          <cell r="AI292">
            <v>0</v>
          </cell>
          <cell r="AJ292">
            <v>0</v>
          </cell>
          <cell r="AK292">
            <v>0</v>
          </cell>
          <cell r="AL292">
            <v>0</v>
          </cell>
        </row>
        <row r="293">
          <cell r="A293" t="str">
            <v>05</v>
          </cell>
          <cell r="B293" t="str">
            <v>Westgodavari</v>
          </cell>
          <cell r="C293" t="str">
            <v>05</v>
          </cell>
          <cell r="D293" t="str">
            <v>Bhadrachalam</v>
          </cell>
          <cell r="E293" t="str">
            <v>071</v>
          </cell>
          <cell r="F293" t="str">
            <v>Gopalapuram</v>
          </cell>
          <cell r="G293" t="str">
            <v>05</v>
          </cell>
          <cell r="H293" t="str">
            <v>Gopalapuram</v>
          </cell>
          <cell r="I293" t="str">
            <v>09</v>
          </cell>
          <cell r="J293" t="str">
            <v>Sanjivapuram</v>
          </cell>
          <cell r="K293" t="str">
            <v>009</v>
          </cell>
          <cell r="L293" t="str">
            <v>Nandigudem</v>
          </cell>
          <cell r="M293" t="str">
            <v>0505009</v>
          </cell>
          <cell r="N293" t="str">
            <v>03</v>
          </cell>
          <cell r="O293" t="str">
            <v>Karamvarigudem</v>
          </cell>
          <cell r="P293" t="str">
            <v>Karamvarigudem</v>
          </cell>
          <cell r="Q293" t="str">
            <v>050500903</v>
          </cell>
          <cell r="R293" t="str">
            <v>050500903</v>
          </cell>
          <cell r="S293" t="str">
            <v>05050710500903</v>
          </cell>
          <cell r="T293">
            <v>41</v>
          </cell>
          <cell r="U293">
            <v>0</v>
          </cell>
          <cell r="V293">
            <v>41</v>
          </cell>
          <cell r="W293" t="str">
            <v>FC</v>
          </cell>
          <cell r="X293" t="str">
            <v>FC</v>
          </cell>
          <cell r="AA293" t="str">
            <v>050500903600</v>
          </cell>
          <cell r="AB293" t="str">
            <v>050500903600</v>
          </cell>
          <cell r="AC293" t="str">
            <v>Karamvarigudem</v>
          </cell>
          <cell r="AD293" t="str">
            <v>Karamvarigudem</v>
          </cell>
          <cell r="AE293" t="str">
            <v>MPWS</v>
          </cell>
          <cell r="AF293">
            <v>1</v>
          </cell>
          <cell r="AG293">
            <v>0</v>
          </cell>
          <cell r="AH293">
            <v>0</v>
          </cell>
          <cell r="AI293">
            <v>0</v>
          </cell>
          <cell r="AJ293">
            <v>0</v>
          </cell>
          <cell r="AK293">
            <v>0</v>
          </cell>
          <cell r="AL293">
            <v>0</v>
          </cell>
        </row>
        <row r="294">
          <cell r="A294" t="str">
            <v>05</v>
          </cell>
          <cell r="B294" t="str">
            <v>Westgodavari</v>
          </cell>
          <cell r="C294" t="str">
            <v>05</v>
          </cell>
          <cell r="D294" t="str">
            <v>Bhadrachalam</v>
          </cell>
          <cell r="E294" t="str">
            <v>071</v>
          </cell>
          <cell r="F294" t="str">
            <v>Gopalapuram</v>
          </cell>
          <cell r="G294" t="str">
            <v>05</v>
          </cell>
          <cell r="H294" t="str">
            <v>Gopalapuram</v>
          </cell>
          <cell r="I294" t="str">
            <v>09</v>
          </cell>
          <cell r="J294" t="str">
            <v>Sanjivapuram</v>
          </cell>
          <cell r="K294" t="str">
            <v>009</v>
          </cell>
          <cell r="L294" t="str">
            <v>Nandigudem</v>
          </cell>
          <cell r="M294" t="str">
            <v>0505009</v>
          </cell>
          <cell r="N294" t="str">
            <v>04</v>
          </cell>
          <cell r="O294" t="str">
            <v>Sanjeevapuram</v>
          </cell>
          <cell r="P294" t="str">
            <v>Sanjeevapuram</v>
          </cell>
          <cell r="Q294" t="str">
            <v>050500904</v>
          </cell>
          <cell r="R294" t="str">
            <v>050500904</v>
          </cell>
          <cell r="S294" t="str">
            <v>05050710500904</v>
          </cell>
          <cell r="T294">
            <v>414</v>
          </cell>
          <cell r="U294">
            <v>0</v>
          </cell>
          <cell r="V294">
            <v>402</v>
          </cell>
          <cell r="W294" t="str">
            <v>PC</v>
          </cell>
          <cell r="X294" t="str">
            <v>PC4</v>
          </cell>
          <cell r="AA294" t="str">
            <v>050500904600</v>
          </cell>
          <cell r="AB294" t="str">
            <v>050500904600</v>
          </cell>
          <cell r="AC294" t="str">
            <v>Sanjeevapuram</v>
          </cell>
          <cell r="AD294" t="str">
            <v>Sanjeevapuram</v>
          </cell>
          <cell r="AE294" t="str">
            <v>MPWS</v>
          </cell>
          <cell r="AF294">
            <v>4</v>
          </cell>
          <cell r="AG294">
            <v>0</v>
          </cell>
          <cell r="AH294">
            <v>0</v>
          </cell>
          <cell r="AI294">
            <v>0</v>
          </cell>
          <cell r="AJ294">
            <v>0</v>
          </cell>
          <cell r="AK294">
            <v>0</v>
          </cell>
          <cell r="AL294">
            <v>0</v>
          </cell>
        </row>
        <row r="295">
          <cell r="A295" t="str">
            <v>05</v>
          </cell>
          <cell r="B295" t="str">
            <v>Westgodavari</v>
          </cell>
          <cell r="C295" t="str">
            <v>05</v>
          </cell>
          <cell r="D295" t="str">
            <v>Bhadrachalam</v>
          </cell>
          <cell r="E295" t="str">
            <v>071</v>
          </cell>
          <cell r="F295" t="str">
            <v>Gopalapuram</v>
          </cell>
          <cell r="G295" t="str">
            <v>05</v>
          </cell>
          <cell r="H295" t="str">
            <v>Gopalapuram</v>
          </cell>
          <cell r="I295" t="str">
            <v>09</v>
          </cell>
          <cell r="J295" t="str">
            <v>Sanjivapuram</v>
          </cell>
          <cell r="K295" t="str">
            <v>009</v>
          </cell>
          <cell r="L295" t="str">
            <v>Nandigudem</v>
          </cell>
          <cell r="M295" t="str">
            <v>0505009</v>
          </cell>
          <cell r="N295" t="str">
            <v>05</v>
          </cell>
          <cell r="O295" t="str">
            <v>Butchempeta</v>
          </cell>
          <cell r="P295" t="str">
            <v>Butchempeta</v>
          </cell>
          <cell r="Q295" t="str">
            <v>050500905</v>
          </cell>
          <cell r="R295" t="str">
            <v>050500905</v>
          </cell>
          <cell r="S295" t="str">
            <v>05050710500905</v>
          </cell>
          <cell r="T295">
            <v>244</v>
          </cell>
          <cell r="U295">
            <v>0</v>
          </cell>
          <cell r="V295">
            <v>244</v>
          </cell>
          <cell r="W295" t="str">
            <v>FC</v>
          </cell>
          <cell r="X295" t="str">
            <v>FC</v>
          </cell>
          <cell r="AA295" t="str">
            <v>050500903600</v>
          </cell>
          <cell r="AB295" t="str">
            <v>050500903600</v>
          </cell>
          <cell r="AC295" t="str">
            <v>Karamvarigudem</v>
          </cell>
          <cell r="AD295" t="str">
            <v>Karamvarigudem</v>
          </cell>
          <cell r="AE295" t="str">
            <v>MPWS</v>
          </cell>
          <cell r="AF295">
            <v>2</v>
          </cell>
          <cell r="AG295">
            <v>0</v>
          </cell>
          <cell r="AH295">
            <v>0</v>
          </cell>
          <cell r="AI295">
            <v>0</v>
          </cell>
          <cell r="AJ295">
            <v>0</v>
          </cell>
          <cell r="AK295">
            <v>0</v>
          </cell>
          <cell r="AL295">
            <v>0</v>
          </cell>
        </row>
        <row r="296">
          <cell r="A296" t="str">
            <v>05</v>
          </cell>
          <cell r="B296" t="str">
            <v>Westgodavari</v>
          </cell>
          <cell r="C296" t="str">
            <v>05</v>
          </cell>
          <cell r="D296" t="str">
            <v>Bhadrachalam</v>
          </cell>
          <cell r="E296" t="str">
            <v>071</v>
          </cell>
          <cell r="F296" t="str">
            <v>Gopalapuram</v>
          </cell>
          <cell r="G296" t="str">
            <v>05</v>
          </cell>
          <cell r="H296" t="str">
            <v>Gopalapuram</v>
          </cell>
          <cell r="I296" t="str">
            <v>10</v>
          </cell>
          <cell r="J296" t="str">
            <v>K.Ch.Gudem</v>
          </cell>
          <cell r="K296" t="str">
            <v>010</v>
          </cell>
          <cell r="L296" t="str">
            <v>K.ch. Gudem</v>
          </cell>
          <cell r="M296" t="str">
            <v>0505010</v>
          </cell>
          <cell r="N296" t="str">
            <v>01</v>
          </cell>
          <cell r="O296" t="str">
            <v>Karicharlagudem</v>
          </cell>
          <cell r="P296" t="str">
            <v>Karicharlagudem</v>
          </cell>
          <cell r="Q296" t="str">
            <v>050501001</v>
          </cell>
          <cell r="R296" t="str">
            <v>050501001</v>
          </cell>
          <cell r="S296" t="str">
            <v>05050710501001</v>
          </cell>
          <cell r="T296">
            <v>1256</v>
          </cell>
          <cell r="U296">
            <v>319</v>
          </cell>
          <cell r="V296">
            <v>0</v>
          </cell>
          <cell r="W296" t="str">
            <v>PC</v>
          </cell>
          <cell r="X296" t="str">
            <v>PC4</v>
          </cell>
          <cell r="AA296" t="str">
            <v>050501001600</v>
          </cell>
          <cell r="AB296" t="str">
            <v>050501001600</v>
          </cell>
          <cell r="AC296" t="str">
            <v>Karicharlagudem</v>
          </cell>
          <cell r="AD296" t="str">
            <v>Karicharlagudem</v>
          </cell>
          <cell r="AE296" t="str">
            <v>PWS</v>
          </cell>
          <cell r="AF296">
            <v>5</v>
          </cell>
          <cell r="AG296">
            <v>0</v>
          </cell>
          <cell r="AH296">
            <v>0</v>
          </cell>
          <cell r="AI296">
            <v>0</v>
          </cell>
          <cell r="AJ296">
            <v>0</v>
          </cell>
          <cell r="AK296">
            <v>0</v>
          </cell>
          <cell r="AL296">
            <v>0</v>
          </cell>
        </row>
        <row r="297">
          <cell r="A297" t="str">
            <v>05</v>
          </cell>
          <cell r="B297" t="str">
            <v>Westgodavari</v>
          </cell>
          <cell r="C297" t="str">
            <v>05</v>
          </cell>
          <cell r="D297" t="str">
            <v>Bhadrachalam</v>
          </cell>
          <cell r="E297" t="str">
            <v>071</v>
          </cell>
          <cell r="F297" t="str">
            <v>Gopalapuram</v>
          </cell>
          <cell r="G297" t="str">
            <v>05</v>
          </cell>
          <cell r="H297" t="str">
            <v>Gopalapuram</v>
          </cell>
          <cell r="I297" t="str">
            <v>11</v>
          </cell>
          <cell r="J297" t="str">
            <v>Jagannadhapuram</v>
          </cell>
          <cell r="K297" t="str">
            <v>011</v>
          </cell>
          <cell r="L297" t="str">
            <v>Jagannadhapuram</v>
          </cell>
          <cell r="M297" t="str">
            <v>0505011</v>
          </cell>
          <cell r="N297" t="str">
            <v>01</v>
          </cell>
          <cell r="O297" t="str">
            <v>Jagannadhapuram</v>
          </cell>
          <cell r="P297" t="str">
            <v>Jagannadhapuram</v>
          </cell>
          <cell r="Q297" t="str">
            <v>050501101</v>
          </cell>
          <cell r="R297" t="str">
            <v>050501101</v>
          </cell>
          <cell r="S297" t="str">
            <v>05050710501101</v>
          </cell>
          <cell r="T297">
            <v>2124</v>
          </cell>
          <cell r="U297">
            <v>466</v>
          </cell>
          <cell r="V297">
            <v>6</v>
          </cell>
          <cell r="W297" t="str">
            <v>PC</v>
          </cell>
          <cell r="X297" t="str">
            <v>PC4</v>
          </cell>
          <cell r="AA297" t="str">
            <v>050501101600</v>
          </cell>
          <cell r="AB297" t="str">
            <v>050501101600</v>
          </cell>
          <cell r="AC297" t="str">
            <v>Jagannadhapuram-05</v>
          </cell>
          <cell r="AD297" t="str">
            <v>Jagannadhapuram-05</v>
          </cell>
          <cell r="AE297" t="str">
            <v>PWS</v>
          </cell>
          <cell r="AF297">
            <v>9</v>
          </cell>
          <cell r="AG297">
            <v>0</v>
          </cell>
          <cell r="AH297">
            <v>0</v>
          </cell>
          <cell r="AI297">
            <v>0</v>
          </cell>
          <cell r="AJ297">
            <v>0</v>
          </cell>
          <cell r="AK297">
            <v>0</v>
          </cell>
          <cell r="AL297">
            <v>0</v>
          </cell>
        </row>
        <row r="298">
          <cell r="A298" t="str">
            <v>05</v>
          </cell>
          <cell r="B298" t="str">
            <v>Westgodavari</v>
          </cell>
          <cell r="C298" t="str">
            <v>05</v>
          </cell>
          <cell r="D298" t="str">
            <v>Bhadrachalam</v>
          </cell>
          <cell r="E298" t="str">
            <v>071</v>
          </cell>
          <cell r="F298" t="str">
            <v>Gopalapuram</v>
          </cell>
          <cell r="G298" t="str">
            <v>05</v>
          </cell>
          <cell r="H298" t="str">
            <v>Gopalapuram</v>
          </cell>
          <cell r="I298" t="str">
            <v>12</v>
          </cell>
          <cell r="J298" t="str">
            <v>Komatikunta</v>
          </cell>
          <cell r="K298" t="str">
            <v>013</v>
          </cell>
          <cell r="L298" t="str">
            <v>Komatikunta</v>
          </cell>
          <cell r="M298" t="str">
            <v>0505013</v>
          </cell>
          <cell r="N298" t="str">
            <v>01</v>
          </cell>
          <cell r="O298" t="str">
            <v>Komatigunta</v>
          </cell>
          <cell r="P298" t="str">
            <v>Komatigunta</v>
          </cell>
          <cell r="Q298" t="str">
            <v>050501301</v>
          </cell>
          <cell r="R298" t="str">
            <v>050501301</v>
          </cell>
          <cell r="S298" t="str">
            <v>05050710501301</v>
          </cell>
          <cell r="T298">
            <v>1013</v>
          </cell>
          <cell r="U298">
            <v>515</v>
          </cell>
          <cell r="V298">
            <v>2</v>
          </cell>
          <cell r="W298" t="str">
            <v>PC</v>
          </cell>
          <cell r="X298" t="str">
            <v>PC3</v>
          </cell>
          <cell r="AA298" t="str">
            <v>050501301600</v>
          </cell>
          <cell r="AB298" t="str">
            <v>050501301600</v>
          </cell>
          <cell r="AC298" t="str">
            <v>Komatigunta-05</v>
          </cell>
          <cell r="AD298" t="str">
            <v>Komatigunta-05</v>
          </cell>
          <cell r="AE298" t="str">
            <v>MPWS</v>
          </cell>
          <cell r="AF298">
            <v>3</v>
          </cell>
          <cell r="AG298">
            <v>0</v>
          </cell>
          <cell r="AH298">
            <v>0</v>
          </cell>
          <cell r="AI298">
            <v>0</v>
          </cell>
          <cell r="AJ298">
            <v>0</v>
          </cell>
          <cell r="AK298">
            <v>0</v>
          </cell>
          <cell r="AL298">
            <v>0</v>
          </cell>
        </row>
        <row r="299">
          <cell r="A299" t="str">
            <v>05</v>
          </cell>
          <cell r="B299" t="str">
            <v>Westgodavari</v>
          </cell>
          <cell r="C299" t="str">
            <v>05</v>
          </cell>
          <cell r="D299" t="str">
            <v>Bhadrachalam</v>
          </cell>
          <cell r="E299" t="str">
            <v>071</v>
          </cell>
          <cell r="F299" t="str">
            <v>Gopalapuram</v>
          </cell>
          <cell r="G299" t="str">
            <v>05</v>
          </cell>
          <cell r="H299" t="str">
            <v>Gopalapuram</v>
          </cell>
          <cell r="I299" t="str">
            <v>13</v>
          </cell>
          <cell r="J299" t="str">
            <v>Vadalakunta</v>
          </cell>
          <cell r="K299" t="str">
            <v>014</v>
          </cell>
          <cell r="L299" t="str">
            <v>Vadalakunta</v>
          </cell>
          <cell r="M299" t="str">
            <v>0505014</v>
          </cell>
          <cell r="N299" t="str">
            <v>01</v>
          </cell>
          <cell r="O299" t="str">
            <v>Vadalakunta</v>
          </cell>
          <cell r="P299" t="str">
            <v>Vadalakunta</v>
          </cell>
          <cell r="Q299" t="str">
            <v>050501401</v>
          </cell>
          <cell r="R299" t="str">
            <v>050501401</v>
          </cell>
          <cell r="S299" t="str">
            <v>05050710501401</v>
          </cell>
          <cell r="T299">
            <v>2098</v>
          </cell>
          <cell r="U299">
            <v>1385</v>
          </cell>
          <cell r="V299">
            <v>6</v>
          </cell>
          <cell r="W299" t="str">
            <v>FC</v>
          </cell>
          <cell r="X299" t="str">
            <v>FC</v>
          </cell>
          <cell r="AA299" t="str">
            <v>050501401600</v>
          </cell>
          <cell r="AB299" t="str">
            <v>050501401600</v>
          </cell>
          <cell r="AC299" t="str">
            <v>Vadalakunta</v>
          </cell>
          <cell r="AD299" t="str">
            <v>Vadalakunta</v>
          </cell>
          <cell r="AE299" t="str">
            <v>PWS</v>
          </cell>
          <cell r="AF299">
            <v>0</v>
          </cell>
          <cell r="AG299">
            <v>0</v>
          </cell>
          <cell r="AH299">
            <v>0</v>
          </cell>
          <cell r="AI299">
            <v>0</v>
          </cell>
          <cell r="AJ299">
            <v>0</v>
          </cell>
          <cell r="AK299">
            <v>0</v>
          </cell>
          <cell r="AL299">
            <v>0</v>
          </cell>
        </row>
        <row r="300">
          <cell r="A300" t="str">
            <v>05</v>
          </cell>
          <cell r="B300" t="str">
            <v>Westgodavari</v>
          </cell>
          <cell r="C300" t="str">
            <v>05</v>
          </cell>
          <cell r="D300" t="str">
            <v>Bhadrachalam</v>
          </cell>
          <cell r="E300" t="str">
            <v>071</v>
          </cell>
          <cell r="F300" t="str">
            <v>Gopalapuram</v>
          </cell>
          <cell r="G300" t="str">
            <v>05</v>
          </cell>
          <cell r="H300" t="str">
            <v>Gopalapuram</v>
          </cell>
          <cell r="I300" t="str">
            <v>13</v>
          </cell>
          <cell r="J300" t="str">
            <v>Vadalakunta</v>
          </cell>
          <cell r="K300" t="str">
            <v>014</v>
          </cell>
          <cell r="L300" t="str">
            <v>Vadalakunta</v>
          </cell>
          <cell r="M300" t="str">
            <v>0505014</v>
          </cell>
          <cell r="N300" t="str">
            <v>02</v>
          </cell>
          <cell r="O300" t="str">
            <v>Vedulakunta</v>
          </cell>
          <cell r="P300" t="str">
            <v>Vedulakunta</v>
          </cell>
          <cell r="Q300" t="str">
            <v>050501402</v>
          </cell>
          <cell r="R300" t="str">
            <v>050501402</v>
          </cell>
          <cell r="S300" t="str">
            <v>05050710501402</v>
          </cell>
          <cell r="T300">
            <v>802</v>
          </cell>
          <cell r="U300">
            <v>187</v>
          </cell>
          <cell r="V300">
            <v>0</v>
          </cell>
          <cell r="W300" t="str">
            <v>FC</v>
          </cell>
          <cell r="X300" t="str">
            <v>FC</v>
          </cell>
          <cell r="AA300" t="str">
            <v>050501402600</v>
          </cell>
          <cell r="AB300" t="str">
            <v>050501402600</v>
          </cell>
          <cell r="AC300" t="str">
            <v>Vedulakunta</v>
          </cell>
          <cell r="AD300" t="str">
            <v>Vedulakunta</v>
          </cell>
          <cell r="AE300" t="str">
            <v>PWS</v>
          </cell>
          <cell r="AF300">
            <v>0</v>
          </cell>
          <cell r="AG300">
            <v>0</v>
          </cell>
          <cell r="AH300">
            <v>0</v>
          </cell>
          <cell r="AI300">
            <v>0</v>
          </cell>
          <cell r="AJ300">
            <v>0</v>
          </cell>
          <cell r="AK300">
            <v>0</v>
          </cell>
          <cell r="AL300">
            <v>0</v>
          </cell>
        </row>
        <row r="301">
          <cell r="A301" t="str">
            <v>05</v>
          </cell>
          <cell r="B301" t="str">
            <v>Westgodavari</v>
          </cell>
          <cell r="C301" t="str">
            <v>05</v>
          </cell>
          <cell r="D301" t="str">
            <v>Bhadrachalam</v>
          </cell>
          <cell r="E301" t="str">
            <v>071</v>
          </cell>
          <cell r="F301" t="str">
            <v>Gopalapuram</v>
          </cell>
          <cell r="G301" t="str">
            <v>05</v>
          </cell>
          <cell r="H301" t="str">
            <v>Gopalapuram</v>
          </cell>
          <cell r="I301" t="str">
            <v>14</v>
          </cell>
          <cell r="J301" t="str">
            <v>Gopalapuram</v>
          </cell>
          <cell r="K301" t="str">
            <v>015</v>
          </cell>
          <cell r="L301" t="str">
            <v>Gopalapuram</v>
          </cell>
          <cell r="M301" t="str">
            <v>0505015</v>
          </cell>
          <cell r="N301" t="str">
            <v>01</v>
          </cell>
          <cell r="O301" t="str">
            <v>Gopalapuram</v>
          </cell>
          <cell r="P301" t="str">
            <v>Gopalapuram</v>
          </cell>
          <cell r="Q301" t="str">
            <v>050501501</v>
          </cell>
          <cell r="R301" t="str">
            <v>050501501</v>
          </cell>
          <cell r="S301" t="str">
            <v>05050710501501</v>
          </cell>
          <cell r="T301">
            <v>9075</v>
          </cell>
          <cell r="U301">
            <v>3340</v>
          </cell>
          <cell r="V301">
            <v>56</v>
          </cell>
          <cell r="W301" t="str">
            <v>FC</v>
          </cell>
          <cell r="X301" t="str">
            <v>FC</v>
          </cell>
          <cell r="AA301" t="str">
            <v>050501501600</v>
          </cell>
          <cell r="AB301" t="str">
            <v>050501501600</v>
          </cell>
          <cell r="AC301" t="str">
            <v>Gopalapuram-05</v>
          </cell>
          <cell r="AD301" t="str">
            <v>Gopalapuram-05</v>
          </cell>
          <cell r="AE301" t="str">
            <v>PWS</v>
          </cell>
          <cell r="AF301">
            <v>11</v>
          </cell>
          <cell r="AG301">
            <v>0</v>
          </cell>
          <cell r="AH301">
            <v>0</v>
          </cell>
          <cell r="AI301">
            <v>0</v>
          </cell>
          <cell r="AJ301">
            <v>0</v>
          </cell>
          <cell r="AK301">
            <v>0</v>
          </cell>
          <cell r="AL301">
            <v>0</v>
          </cell>
        </row>
        <row r="302">
          <cell r="A302" t="str">
            <v>05</v>
          </cell>
          <cell r="B302" t="str">
            <v>Westgodavari</v>
          </cell>
          <cell r="C302" t="str">
            <v>05</v>
          </cell>
          <cell r="D302" t="str">
            <v>Bhadrachalam</v>
          </cell>
          <cell r="E302" t="str">
            <v>071</v>
          </cell>
          <cell r="F302" t="str">
            <v>Gopalapuram</v>
          </cell>
          <cell r="G302" t="str">
            <v>05</v>
          </cell>
          <cell r="H302" t="str">
            <v>Gopalapuram</v>
          </cell>
          <cell r="I302" t="str">
            <v>15</v>
          </cell>
          <cell r="J302" t="str">
            <v>V.Ch.Gudem</v>
          </cell>
          <cell r="K302" t="str">
            <v>016</v>
          </cell>
          <cell r="L302" t="str">
            <v>V.ch. Gudem</v>
          </cell>
          <cell r="M302" t="str">
            <v>0505016</v>
          </cell>
          <cell r="N302" t="str">
            <v>01</v>
          </cell>
          <cell r="O302" t="str">
            <v>Vellachintalagudem</v>
          </cell>
          <cell r="P302" t="str">
            <v>Vellachintalagudem</v>
          </cell>
          <cell r="Q302" t="str">
            <v>050501601</v>
          </cell>
          <cell r="R302" t="str">
            <v>050501601</v>
          </cell>
          <cell r="S302" t="str">
            <v>05050710501601</v>
          </cell>
          <cell r="T302">
            <v>2783</v>
          </cell>
          <cell r="U302">
            <v>1250</v>
          </cell>
          <cell r="V302">
            <v>47</v>
          </cell>
          <cell r="W302" t="str">
            <v>FC</v>
          </cell>
          <cell r="X302" t="str">
            <v>FC</v>
          </cell>
          <cell r="AA302" t="str">
            <v>050501601600</v>
          </cell>
          <cell r="AB302" t="str">
            <v>050501601600</v>
          </cell>
          <cell r="AC302" t="str">
            <v>Vellachintalagudem</v>
          </cell>
          <cell r="AD302" t="str">
            <v>Vellachintalagudem</v>
          </cell>
          <cell r="AE302" t="str">
            <v>PWS</v>
          </cell>
          <cell r="AF302">
            <v>8</v>
          </cell>
          <cell r="AG302">
            <v>0</v>
          </cell>
          <cell r="AH302">
            <v>0</v>
          </cell>
          <cell r="AI302">
            <v>0</v>
          </cell>
          <cell r="AJ302">
            <v>0</v>
          </cell>
          <cell r="AK302">
            <v>0</v>
          </cell>
          <cell r="AL302">
            <v>0</v>
          </cell>
        </row>
        <row r="303">
          <cell r="A303" t="str">
            <v>05</v>
          </cell>
          <cell r="B303" t="str">
            <v>Westgodavari</v>
          </cell>
          <cell r="C303" t="str">
            <v>05</v>
          </cell>
          <cell r="D303" t="str">
            <v>Bhadrachalam</v>
          </cell>
          <cell r="E303" t="str">
            <v>071</v>
          </cell>
          <cell r="F303" t="str">
            <v>Gopalapuram</v>
          </cell>
          <cell r="G303" t="str">
            <v>05</v>
          </cell>
          <cell r="H303" t="str">
            <v>Gopalapuram</v>
          </cell>
          <cell r="I303" t="str">
            <v>15</v>
          </cell>
          <cell r="J303" t="str">
            <v>V.Ch.Gudem</v>
          </cell>
          <cell r="K303" t="str">
            <v>016</v>
          </cell>
          <cell r="L303" t="str">
            <v>V.ch. Gudem</v>
          </cell>
          <cell r="M303" t="str">
            <v>0505016</v>
          </cell>
          <cell r="N303" t="str">
            <v>02</v>
          </cell>
          <cell r="O303" t="str">
            <v>Peddapuram</v>
          </cell>
          <cell r="P303" t="str">
            <v>Peddapuram</v>
          </cell>
          <cell r="Q303" t="str">
            <v>050501602</v>
          </cell>
          <cell r="R303" t="str">
            <v>050501602</v>
          </cell>
          <cell r="S303" t="str">
            <v>05050710501602</v>
          </cell>
          <cell r="T303">
            <v>1387</v>
          </cell>
          <cell r="U303">
            <v>696</v>
          </cell>
          <cell r="V303">
            <v>5</v>
          </cell>
          <cell r="W303" t="str">
            <v>FC</v>
          </cell>
          <cell r="X303" t="str">
            <v>FC</v>
          </cell>
          <cell r="AA303" t="str">
            <v>050501602600</v>
          </cell>
          <cell r="AB303" t="str">
            <v>050501602600</v>
          </cell>
          <cell r="AC303" t="str">
            <v>Peddapuram</v>
          </cell>
          <cell r="AD303" t="str">
            <v>Peddapuram</v>
          </cell>
          <cell r="AE303" t="str">
            <v>PWS</v>
          </cell>
          <cell r="AF303">
            <v>6</v>
          </cell>
          <cell r="AG303">
            <v>0</v>
          </cell>
          <cell r="AH303">
            <v>0</v>
          </cell>
          <cell r="AI303">
            <v>0</v>
          </cell>
          <cell r="AJ303">
            <v>0</v>
          </cell>
          <cell r="AK303">
            <v>0</v>
          </cell>
          <cell r="AL303">
            <v>0</v>
          </cell>
        </row>
        <row r="304">
          <cell r="A304" t="str">
            <v>05</v>
          </cell>
          <cell r="B304" t="str">
            <v>Westgodavari</v>
          </cell>
          <cell r="C304" t="str">
            <v>05</v>
          </cell>
          <cell r="D304" t="str">
            <v>Bhadrachalam</v>
          </cell>
          <cell r="E304" t="str">
            <v>071</v>
          </cell>
          <cell r="F304" t="str">
            <v>Gopalapuram</v>
          </cell>
          <cell r="G304" t="str">
            <v>05</v>
          </cell>
          <cell r="H304" t="str">
            <v>Gopalapuram</v>
          </cell>
          <cell r="I304" t="str">
            <v>16</v>
          </cell>
          <cell r="J304" t="str">
            <v>Chityala</v>
          </cell>
          <cell r="K304" t="str">
            <v>017</v>
          </cell>
          <cell r="L304" t="str">
            <v>Chityala</v>
          </cell>
          <cell r="M304" t="str">
            <v>0505017</v>
          </cell>
          <cell r="N304" t="str">
            <v>01</v>
          </cell>
          <cell r="O304" t="str">
            <v>Chityala</v>
          </cell>
          <cell r="P304" t="str">
            <v>Chityala</v>
          </cell>
          <cell r="Q304" t="str">
            <v>050501701</v>
          </cell>
          <cell r="R304" t="str">
            <v>050501701</v>
          </cell>
          <cell r="S304" t="str">
            <v>05050710501701</v>
          </cell>
          <cell r="T304">
            <v>4338</v>
          </cell>
          <cell r="U304">
            <v>1524</v>
          </cell>
          <cell r="V304">
            <v>49</v>
          </cell>
          <cell r="W304" t="str">
            <v>FC</v>
          </cell>
          <cell r="X304" t="str">
            <v>FC</v>
          </cell>
          <cell r="AA304" t="str">
            <v>050501701600</v>
          </cell>
          <cell r="AB304" t="str">
            <v>050501701600</v>
          </cell>
          <cell r="AC304" t="str">
            <v>Chityala</v>
          </cell>
          <cell r="AD304" t="str">
            <v>Chityala</v>
          </cell>
          <cell r="AE304" t="str">
            <v>PWS</v>
          </cell>
          <cell r="AF304">
            <v>24</v>
          </cell>
          <cell r="AG304">
            <v>0</v>
          </cell>
          <cell r="AH304">
            <v>0</v>
          </cell>
          <cell r="AI304">
            <v>0</v>
          </cell>
          <cell r="AJ304">
            <v>0</v>
          </cell>
          <cell r="AK304">
            <v>0</v>
          </cell>
          <cell r="AL304">
            <v>0</v>
          </cell>
        </row>
        <row r="305">
          <cell r="A305" t="str">
            <v>05</v>
          </cell>
          <cell r="B305" t="str">
            <v>Westgodavari</v>
          </cell>
          <cell r="C305" t="str">
            <v>05</v>
          </cell>
          <cell r="D305" t="str">
            <v>Bhadrachalam</v>
          </cell>
          <cell r="E305" t="str">
            <v>071</v>
          </cell>
          <cell r="F305" t="str">
            <v>Gopalapuram</v>
          </cell>
          <cell r="G305" t="str">
            <v>05</v>
          </cell>
          <cell r="H305" t="str">
            <v>Gopalapuram</v>
          </cell>
          <cell r="I305" t="str">
            <v>17</v>
          </cell>
          <cell r="J305" t="str">
            <v>Venkatayapalem</v>
          </cell>
          <cell r="K305" t="str">
            <v>018</v>
          </cell>
          <cell r="L305" t="str">
            <v>Venkatayapalem</v>
          </cell>
          <cell r="M305" t="str">
            <v>0505018</v>
          </cell>
          <cell r="N305" t="str">
            <v>01</v>
          </cell>
          <cell r="O305" t="str">
            <v>Venkatayapalem</v>
          </cell>
          <cell r="P305" t="str">
            <v>Venkatayapalem</v>
          </cell>
          <cell r="Q305" t="str">
            <v>050501801</v>
          </cell>
          <cell r="R305" t="str">
            <v>050501801</v>
          </cell>
          <cell r="S305" t="str">
            <v>05050710501801</v>
          </cell>
          <cell r="T305">
            <v>1250</v>
          </cell>
          <cell r="U305">
            <v>125</v>
          </cell>
          <cell r="V305">
            <v>0</v>
          </cell>
          <cell r="W305" t="str">
            <v>PC</v>
          </cell>
          <cell r="X305" t="str">
            <v>PC2</v>
          </cell>
          <cell r="AA305" t="str">
            <v>050501801600</v>
          </cell>
          <cell r="AB305" t="str">
            <v>050501801600</v>
          </cell>
          <cell r="AC305" t="str">
            <v>Venkatayapalem</v>
          </cell>
          <cell r="AD305" t="str">
            <v>Venkatayapalem</v>
          </cell>
          <cell r="AE305" t="str">
            <v>MPWS</v>
          </cell>
          <cell r="AF305">
            <v>4</v>
          </cell>
          <cell r="AG305">
            <v>0</v>
          </cell>
          <cell r="AH305">
            <v>0</v>
          </cell>
          <cell r="AI305">
            <v>0</v>
          </cell>
          <cell r="AJ305">
            <v>0</v>
          </cell>
          <cell r="AK305">
            <v>0</v>
          </cell>
          <cell r="AL305">
            <v>0</v>
          </cell>
        </row>
        <row r="306">
          <cell r="A306" t="str">
            <v>05</v>
          </cell>
          <cell r="B306" t="str">
            <v>Westgodavari</v>
          </cell>
          <cell r="C306" t="str">
            <v>05</v>
          </cell>
          <cell r="D306" t="str">
            <v>Bhadrachalam</v>
          </cell>
          <cell r="E306" t="str">
            <v>071</v>
          </cell>
          <cell r="F306" t="str">
            <v>Gopalapuram</v>
          </cell>
          <cell r="G306" t="str">
            <v>05</v>
          </cell>
          <cell r="H306" t="str">
            <v>Gopalapuram</v>
          </cell>
          <cell r="I306" t="str">
            <v>18</v>
          </cell>
          <cell r="J306" t="str">
            <v>Cherukumilli</v>
          </cell>
          <cell r="K306" t="str">
            <v>019</v>
          </cell>
          <cell r="L306" t="str">
            <v>Cherukumilli</v>
          </cell>
          <cell r="M306" t="str">
            <v>0505019</v>
          </cell>
          <cell r="N306" t="str">
            <v>01</v>
          </cell>
          <cell r="O306" t="str">
            <v>Cherukumilli</v>
          </cell>
          <cell r="P306" t="str">
            <v>Cherukumilli</v>
          </cell>
          <cell r="Q306" t="str">
            <v>050501901</v>
          </cell>
          <cell r="R306" t="str">
            <v>050501901</v>
          </cell>
          <cell r="S306" t="str">
            <v>05050710501901</v>
          </cell>
          <cell r="T306">
            <v>989</v>
          </cell>
          <cell r="U306">
            <v>235</v>
          </cell>
          <cell r="V306">
            <v>17</v>
          </cell>
          <cell r="W306" t="str">
            <v>PC</v>
          </cell>
          <cell r="X306" t="str">
            <v>PC4</v>
          </cell>
          <cell r="AA306" t="str">
            <v>050501901600</v>
          </cell>
          <cell r="AB306" t="str">
            <v>050501901600</v>
          </cell>
          <cell r="AC306" t="str">
            <v>Cherukumilli-05</v>
          </cell>
          <cell r="AD306" t="str">
            <v>Cherukumilli-05</v>
          </cell>
          <cell r="AE306" t="str">
            <v>MPWS</v>
          </cell>
          <cell r="AF306">
            <v>0</v>
          </cell>
          <cell r="AG306">
            <v>0</v>
          </cell>
          <cell r="AH306">
            <v>0</v>
          </cell>
          <cell r="AI306">
            <v>0</v>
          </cell>
          <cell r="AJ306">
            <v>0</v>
          </cell>
          <cell r="AK306">
            <v>0</v>
          </cell>
          <cell r="AL306">
            <v>0</v>
          </cell>
        </row>
        <row r="307">
          <cell r="A307" t="str">
            <v>05</v>
          </cell>
          <cell r="B307" t="str">
            <v>Westgodavari</v>
          </cell>
          <cell r="C307" t="str">
            <v>05</v>
          </cell>
          <cell r="D307" t="str">
            <v>Bhadrachalam</v>
          </cell>
          <cell r="E307" t="str">
            <v>073</v>
          </cell>
          <cell r="F307" t="str">
            <v>Polavaram</v>
          </cell>
          <cell r="G307" t="str">
            <v>06</v>
          </cell>
          <cell r="H307" t="str">
            <v>Koyyalagudem</v>
          </cell>
          <cell r="I307" t="str">
            <v>01</v>
          </cell>
          <cell r="J307" t="str">
            <v>Kannapuram</v>
          </cell>
          <cell r="K307" t="str">
            <v>001</v>
          </cell>
          <cell r="L307" t="str">
            <v>Mahadevapuram</v>
          </cell>
          <cell r="M307" t="str">
            <v>0506001</v>
          </cell>
          <cell r="N307" t="str">
            <v>01</v>
          </cell>
          <cell r="O307" t="str">
            <v>Mahadevapuram</v>
          </cell>
          <cell r="Q307" t="str">
            <v>050600101</v>
          </cell>
          <cell r="S307" t="str">
            <v>05050730600101</v>
          </cell>
          <cell r="T307">
            <v>91</v>
          </cell>
          <cell r="U307">
            <v>0</v>
          </cell>
          <cell r="V307">
            <v>20</v>
          </cell>
          <cell r="W307" t="str">
            <v>PC</v>
          </cell>
          <cell r="X307" t="str">
            <v>PC1</v>
          </cell>
          <cell r="AF307">
            <v>1</v>
          </cell>
          <cell r="AG307">
            <v>0</v>
          </cell>
          <cell r="AH307">
            <v>1</v>
          </cell>
          <cell r="AI307">
            <v>0</v>
          </cell>
          <cell r="AJ307">
            <v>0</v>
          </cell>
          <cell r="AK307">
            <v>0</v>
          </cell>
          <cell r="AL307">
            <v>0</v>
          </cell>
        </row>
        <row r="308">
          <cell r="A308" t="str">
            <v>05</v>
          </cell>
          <cell r="B308" t="str">
            <v>Westgodavari</v>
          </cell>
          <cell r="C308" t="str">
            <v>05</v>
          </cell>
          <cell r="D308" t="str">
            <v>Bhadrachalam</v>
          </cell>
          <cell r="E308" t="str">
            <v>073</v>
          </cell>
          <cell r="F308" t="str">
            <v>Polavaram</v>
          </cell>
          <cell r="G308" t="str">
            <v>06</v>
          </cell>
          <cell r="H308" t="str">
            <v>Koyyalagudem</v>
          </cell>
          <cell r="I308" t="str">
            <v>01</v>
          </cell>
          <cell r="J308" t="str">
            <v>Kannapuram</v>
          </cell>
          <cell r="K308" t="str">
            <v>002</v>
          </cell>
          <cell r="L308" t="str">
            <v>Kannapuram</v>
          </cell>
          <cell r="M308" t="str">
            <v>0506002</v>
          </cell>
          <cell r="N308" t="str">
            <v>01</v>
          </cell>
          <cell r="O308" t="str">
            <v>Kannapuram</v>
          </cell>
          <cell r="P308" t="str">
            <v>Kannapuram</v>
          </cell>
          <cell r="Q308" t="str">
            <v>050600201</v>
          </cell>
          <cell r="R308" t="str">
            <v>050600201</v>
          </cell>
          <cell r="S308" t="str">
            <v>05050730600201</v>
          </cell>
          <cell r="T308">
            <v>5407</v>
          </cell>
          <cell r="U308">
            <v>575</v>
          </cell>
          <cell r="V308">
            <v>90</v>
          </cell>
          <cell r="W308" t="str">
            <v>PC</v>
          </cell>
          <cell r="X308" t="str">
            <v>PC4</v>
          </cell>
          <cell r="AA308" t="str">
            <v>050600201600</v>
          </cell>
          <cell r="AB308" t="str">
            <v>050600201600</v>
          </cell>
          <cell r="AC308" t="str">
            <v>Kannapuram</v>
          </cell>
          <cell r="AD308" t="str">
            <v>Kannapuram</v>
          </cell>
          <cell r="AE308" t="str">
            <v>PWS</v>
          </cell>
          <cell r="AF308">
            <v>12</v>
          </cell>
          <cell r="AG308">
            <v>0</v>
          </cell>
          <cell r="AH308">
            <v>5</v>
          </cell>
          <cell r="AI308">
            <v>0</v>
          </cell>
          <cell r="AJ308">
            <v>0</v>
          </cell>
          <cell r="AK308">
            <v>0</v>
          </cell>
          <cell r="AL308">
            <v>0</v>
          </cell>
        </row>
        <row r="309">
          <cell r="A309" t="str">
            <v>05</v>
          </cell>
          <cell r="B309" t="str">
            <v>Westgodavari</v>
          </cell>
          <cell r="C309" t="str">
            <v>05</v>
          </cell>
          <cell r="D309" t="str">
            <v>Bhadrachalam</v>
          </cell>
          <cell r="E309" t="str">
            <v>073</v>
          </cell>
          <cell r="F309" t="str">
            <v>Polavaram</v>
          </cell>
          <cell r="G309" t="str">
            <v>06</v>
          </cell>
          <cell r="H309" t="str">
            <v>Koyyalagudem</v>
          </cell>
          <cell r="I309" t="str">
            <v>02</v>
          </cell>
          <cell r="J309" t="str">
            <v>Mangapathidevipeta</v>
          </cell>
          <cell r="K309" t="str">
            <v>003</v>
          </cell>
          <cell r="L309" t="str">
            <v>Mangapathidevipeta</v>
          </cell>
          <cell r="M309" t="str">
            <v>0506003</v>
          </cell>
          <cell r="N309" t="str">
            <v>01</v>
          </cell>
          <cell r="O309" t="str">
            <v>Mangapathidevipeta</v>
          </cell>
          <cell r="P309" t="str">
            <v>Mangapathidevipeta</v>
          </cell>
          <cell r="Q309" t="str">
            <v>050600301</v>
          </cell>
          <cell r="R309" t="str">
            <v>050600301</v>
          </cell>
          <cell r="S309" t="str">
            <v>05050730600301</v>
          </cell>
          <cell r="T309">
            <v>1794</v>
          </cell>
          <cell r="U309">
            <v>270</v>
          </cell>
          <cell r="V309">
            <v>0</v>
          </cell>
          <cell r="W309" t="str">
            <v>PC</v>
          </cell>
          <cell r="X309" t="str">
            <v>PC4</v>
          </cell>
          <cell r="AA309" t="str">
            <v>050600301600</v>
          </cell>
          <cell r="AB309" t="str">
            <v>050600301600</v>
          </cell>
          <cell r="AC309" t="str">
            <v>Mangapathidevipeta</v>
          </cell>
          <cell r="AD309" t="str">
            <v>Mangapathidevipeta</v>
          </cell>
          <cell r="AE309" t="str">
            <v>PWS</v>
          </cell>
          <cell r="AF309">
            <v>0</v>
          </cell>
          <cell r="AG309">
            <v>0</v>
          </cell>
          <cell r="AH309">
            <v>0</v>
          </cell>
          <cell r="AI309">
            <v>0</v>
          </cell>
          <cell r="AJ309">
            <v>0</v>
          </cell>
          <cell r="AK309">
            <v>0</v>
          </cell>
          <cell r="AL309">
            <v>0</v>
          </cell>
        </row>
        <row r="310">
          <cell r="A310" t="str">
            <v>05</v>
          </cell>
          <cell r="B310" t="str">
            <v>Westgodavari</v>
          </cell>
          <cell r="C310" t="str">
            <v>05</v>
          </cell>
          <cell r="D310" t="str">
            <v>Bhadrachalam</v>
          </cell>
          <cell r="E310" t="str">
            <v>073</v>
          </cell>
          <cell r="F310" t="str">
            <v>Polavaram</v>
          </cell>
          <cell r="G310" t="str">
            <v>06</v>
          </cell>
          <cell r="H310" t="str">
            <v>Koyyalagudem</v>
          </cell>
          <cell r="I310" t="str">
            <v>02</v>
          </cell>
          <cell r="J310" t="str">
            <v>Mangapathidevipeta</v>
          </cell>
          <cell r="K310" t="str">
            <v>003</v>
          </cell>
          <cell r="L310" t="str">
            <v>Mangapathidevipeta</v>
          </cell>
          <cell r="M310" t="str">
            <v>0506003</v>
          </cell>
          <cell r="N310" t="str">
            <v>02</v>
          </cell>
          <cell r="O310" t="str">
            <v>Bullempeta</v>
          </cell>
          <cell r="Q310" t="str">
            <v>050600302</v>
          </cell>
          <cell r="S310" t="str">
            <v>05050730600302</v>
          </cell>
          <cell r="T310">
            <v>67</v>
          </cell>
          <cell r="U310">
            <v>0</v>
          </cell>
          <cell r="V310">
            <v>67</v>
          </cell>
          <cell r="W310" t="str">
            <v>PC</v>
          </cell>
          <cell r="X310" t="str">
            <v>PC2</v>
          </cell>
          <cell r="AF310">
            <v>3</v>
          </cell>
          <cell r="AG310">
            <v>0</v>
          </cell>
          <cell r="AH310">
            <v>0</v>
          </cell>
          <cell r="AI310">
            <v>0</v>
          </cell>
          <cell r="AJ310">
            <v>0</v>
          </cell>
          <cell r="AK310">
            <v>0</v>
          </cell>
          <cell r="AL310">
            <v>0</v>
          </cell>
        </row>
        <row r="311">
          <cell r="A311" t="str">
            <v>05</v>
          </cell>
          <cell r="B311" t="str">
            <v>Westgodavari</v>
          </cell>
          <cell r="C311" t="str">
            <v>05</v>
          </cell>
          <cell r="D311" t="str">
            <v>Bhadrachalam</v>
          </cell>
          <cell r="E311" t="str">
            <v>073</v>
          </cell>
          <cell r="F311" t="str">
            <v>Polavaram</v>
          </cell>
          <cell r="G311" t="str">
            <v>06</v>
          </cell>
          <cell r="H311" t="str">
            <v>Koyyalagudem</v>
          </cell>
          <cell r="I311" t="str">
            <v>03</v>
          </cell>
          <cell r="J311" t="str">
            <v>Parimpudi</v>
          </cell>
          <cell r="K311" t="str">
            <v>004</v>
          </cell>
          <cell r="L311" t="str">
            <v>Parimpudi</v>
          </cell>
          <cell r="M311" t="str">
            <v>0506004</v>
          </cell>
          <cell r="N311" t="str">
            <v>01</v>
          </cell>
          <cell r="O311" t="str">
            <v>Parimpudi</v>
          </cell>
          <cell r="P311" t="str">
            <v>Parimpudi</v>
          </cell>
          <cell r="Q311" t="str">
            <v>050600401</v>
          </cell>
          <cell r="R311" t="str">
            <v>050600401</v>
          </cell>
          <cell r="S311" t="str">
            <v>05050730600401</v>
          </cell>
          <cell r="T311">
            <v>5310</v>
          </cell>
          <cell r="U311">
            <v>929</v>
          </cell>
          <cell r="V311">
            <v>80</v>
          </cell>
          <cell r="W311" t="str">
            <v>PC</v>
          </cell>
          <cell r="X311" t="str">
            <v>PC3</v>
          </cell>
          <cell r="AA311" t="str">
            <v>050600401600</v>
          </cell>
          <cell r="AB311" t="str">
            <v>050600401600</v>
          </cell>
          <cell r="AC311" t="str">
            <v>Parimpudi</v>
          </cell>
          <cell r="AD311" t="str">
            <v>Parimpudi</v>
          </cell>
          <cell r="AE311" t="str">
            <v>PWS</v>
          </cell>
          <cell r="AF311">
            <v>2</v>
          </cell>
          <cell r="AG311">
            <v>0</v>
          </cell>
          <cell r="AH311">
            <v>0</v>
          </cell>
          <cell r="AI311">
            <v>0</v>
          </cell>
          <cell r="AJ311">
            <v>0</v>
          </cell>
          <cell r="AK311">
            <v>0</v>
          </cell>
          <cell r="AL311">
            <v>0</v>
          </cell>
        </row>
        <row r="312">
          <cell r="A312" t="str">
            <v>05</v>
          </cell>
          <cell r="B312" t="str">
            <v>Westgodavari</v>
          </cell>
          <cell r="C312" t="str">
            <v>05</v>
          </cell>
          <cell r="D312" t="str">
            <v>Bhadrachalam</v>
          </cell>
          <cell r="E312" t="str">
            <v>073</v>
          </cell>
          <cell r="F312" t="str">
            <v>Polavaram</v>
          </cell>
          <cell r="G312" t="str">
            <v>06</v>
          </cell>
          <cell r="H312" t="str">
            <v>Koyyalagudem</v>
          </cell>
          <cell r="I312" t="str">
            <v>03</v>
          </cell>
          <cell r="J312" t="str">
            <v>Parimpudi</v>
          </cell>
          <cell r="K312" t="str">
            <v>004</v>
          </cell>
          <cell r="L312" t="str">
            <v>Parimpudi</v>
          </cell>
          <cell r="M312" t="str">
            <v>0506004</v>
          </cell>
          <cell r="N312" t="str">
            <v>02</v>
          </cell>
          <cell r="O312" t="str">
            <v>Koyyalagudem</v>
          </cell>
          <cell r="P312" t="str">
            <v>Koyyalagudem</v>
          </cell>
          <cell r="Q312" t="str">
            <v>050600402</v>
          </cell>
          <cell r="R312" t="str">
            <v>050600402</v>
          </cell>
          <cell r="S312" t="str">
            <v>05050730600402</v>
          </cell>
          <cell r="T312">
            <v>5567</v>
          </cell>
          <cell r="U312">
            <v>985</v>
          </cell>
          <cell r="V312">
            <v>90</v>
          </cell>
          <cell r="W312" t="str">
            <v>PC</v>
          </cell>
          <cell r="X312" t="str">
            <v>PC3</v>
          </cell>
          <cell r="AA312" t="str">
            <v>050600401600</v>
          </cell>
          <cell r="AB312" t="str">
            <v>050600401600</v>
          </cell>
          <cell r="AC312" t="str">
            <v>Parimpudi</v>
          </cell>
          <cell r="AD312" t="str">
            <v>Parimpudi</v>
          </cell>
          <cell r="AE312" t="str">
            <v>PWS</v>
          </cell>
          <cell r="AF312">
            <v>5</v>
          </cell>
          <cell r="AG312">
            <v>0</v>
          </cell>
          <cell r="AH312">
            <v>4</v>
          </cell>
          <cell r="AI312">
            <v>0</v>
          </cell>
          <cell r="AJ312">
            <v>0</v>
          </cell>
          <cell r="AK312">
            <v>0</v>
          </cell>
          <cell r="AL312">
            <v>0</v>
          </cell>
        </row>
        <row r="313">
          <cell r="A313" t="str">
            <v>05</v>
          </cell>
          <cell r="B313" t="str">
            <v>Westgodavari</v>
          </cell>
          <cell r="C313" t="str">
            <v>05</v>
          </cell>
          <cell r="D313" t="str">
            <v>Bhadrachalam</v>
          </cell>
          <cell r="E313" t="str">
            <v>073</v>
          </cell>
          <cell r="F313" t="str">
            <v>Polavaram</v>
          </cell>
          <cell r="G313" t="str">
            <v>06</v>
          </cell>
          <cell r="H313" t="str">
            <v>Koyyalagudem</v>
          </cell>
          <cell r="I313" t="str">
            <v>03</v>
          </cell>
          <cell r="J313" t="str">
            <v>Parimpudi</v>
          </cell>
          <cell r="K313" t="str">
            <v>004</v>
          </cell>
          <cell r="L313" t="str">
            <v>Parimpudi</v>
          </cell>
          <cell r="M313" t="str">
            <v>0506004</v>
          </cell>
          <cell r="N313" t="str">
            <v>03</v>
          </cell>
          <cell r="O313" t="str">
            <v>Ankalagudem</v>
          </cell>
          <cell r="P313" t="str">
            <v>Ankalagudem</v>
          </cell>
          <cell r="Q313" t="str">
            <v>050600403</v>
          </cell>
          <cell r="R313" t="str">
            <v>050600403</v>
          </cell>
          <cell r="S313" t="str">
            <v>05050730600403</v>
          </cell>
          <cell r="T313">
            <v>2554</v>
          </cell>
          <cell r="U313">
            <v>455</v>
          </cell>
          <cell r="V313">
            <v>0</v>
          </cell>
          <cell r="W313" t="str">
            <v>PC</v>
          </cell>
          <cell r="X313" t="str">
            <v>PC3</v>
          </cell>
          <cell r="AA313" t="str">
            <v>050600403600</v>
          </cell>
          <cell r="AB313" t="str">
            <v>050600403600</v>
          </cell>
          <cell r="AC313" t="str">
            <v>Ankalagudem</v>
          </cell>
          <cell r="AD313" t="str">
            <v>Ankalagudem</v>
          </cell>
          <cell r="AE313" t="str">
            <v>PWS</v>
          </cell>
          <cell r="AF313">
            <v>4</v>
          </cell>
          <cell r="AG313">
            <v>0</v>
          </cell>
          <cell r="AH313">
            <v>0</v>
          </cell>
          <cell r="AI313">
            <v>0</v>
          </cell>
          <cell r="AJ313">
            <v>0</v>
          </cell>
          <cell r="AK313">
            <v>0</v>
          </cell>
          <cell r="AL313">
            <v>0</v>
          </cell>
        </row>
        <row r="314">
          <cell r="A314" t="str">
            <v>05</v>
          </cell>
          <cell r="B314" t="str">
            <v>Westgodavari</v>
          </cell>
          <cell r="C314" t="str">
            <v>05</v>
          </cell>
          <cell r="D314" t="str">
            <v>Bhadrachalam</v>
          </cell>
          <cell r="E314" t="str">
            <v>073</v>
          </cell>
          <cell r="F314" t="str">
            <v>Polavaram</v>
          </cell>
          <cell r="G314" t="str">
            <v>06</v>
          </cell>
          <cell r="H314" t="str">
            <v>Koyyalagudem</v>
          </cell>
          <cell r="I314" t="str">
            <v>03</v>
          </cell>
          <cell r="J314" t="str">
            <v>Parimpudi</v>
          </cell>
          <cell r="K314" t="str">
            <v>004</v>
          </cell>
          <cell r="L314" t="str">
            <v>Parimpudi</v>
          </cell>
          <cell r="M314" t="str">
            <v>0506004</v>
          </cell>
          <cell r="N314" t="str">
            <v>04</v>
          </cell>
          <cell r="O314" t="str">
            <v>Repalliwada</v>
          </cell>
          <cell r="P314" t="str">
            <v>Repalliwada</v>
          </cell>
          <cell r="Q314" t="str">
            <v>050600404</v>
          </cell>
          <cell r="R314" t="str">
            <v>050600404</v>
          </cell>
          <cell r="S314" t="str">
            <v>05050730600404</v>
          </cell>
          <cell r="T314">
            <v>1020</v>
          </cell>
          <cell r="U314">
            <v>0</v>
          </cell>
          <cell r="V314">
            <v>0</v>
          </cell>
          <cell r="W314" t="str">
            <v>FC</v>
          </cell>
          <cell r="X314" t="str">
            <v>FC</v>
          </cell>
          <cell r="AA314" t="str">
            <v>050600404600</v>
          </cell>
          <cell r="AB314" t="str">
            <v>050600404600</v>
          </cell>
          <cell r="AC314" t="str">
            <v>Repalliwada</v>
          </cell>
          <cell r="AD314" t="str">
            <v>Repalliwada</v>
          </cell>
          <cell r="AE314" t="str">
            <v>PWS</v>
          </cell>
          <cell r="AF314">
            <v>1</v>
          </cell>
          <cell r="AG314">
            <v>0</v>
          </cell>
          <cell r="AH314">
            <v>0</v>
          </cell>
          <cell r="AI314">
            <v>0</v>
          </cell>
          <cell r="AJ314">
            <v>0</v>
          </cell>
          <cell r="AK314">
            <v>0</v>
          </cell>
          <cell r="AL314">
            <v>0</v>
          </cell>
        </row>
        <row r="315">
          <cell r="A315" t="str">
            <v>05</v>
          </cell>
          <cell r="B315" t="str">
            <v>Westgodavari</v>
          </cell>
          <cell r="C315" t="str">
            <v>05</v>
          </cell>
          <cell r="D315" t="str">
            <v>Bhadrachalam</v>
          </cell>
          <cell r="E315" t="str">
            <v>073</v>
          </cell>
          <cell r="F315" t="str">
            <v>Polavaram</v>
          </cell>
          <cell r="G315" t="str">
            <v>06</v>
          </cell>
          <cell r="H315" t="str">
            <v>Koyyalagudem</v>
          </cell>
          <cell r="I315" t="str">
            <v>03</v>
          </cell>
          <cell r="J315" t="str">
            <v>Parimpudi</v>
          </cell>
          <cell r="K315" t="str">
            <v>004</v>
          </cell>
          <cell r="L315" t="str">
            <v>Parimpudi</v>
          </cell>
          <cell r="M315" t="str">
            <v>0506004</v>
          </cell>
          <cell r="N315" t="str">
            <v>05</v>
          </cell>
          <cell r="O315" t="str">
            <v>Bodigudem</v>
          </cell>
          <cell r="P315" t="str">
            <v>Bodigudem</v>
          </cell>
          <cell r="Q315" t="str">
            <v>050600405</v>
          </cell>
          <cell r="R315" t="str">
            <v>050600405</v>
          </cell>
          <cell r="S315" t="str">
            <v>05050730600405</v>
          </cell>
          <cell r="T315">
            <v>1165</v>
          </cell>
          <cell r="U315">
            <v>200</v>
          </cell>
          <cell r="V315">
            <v>0</v>
          </cell>
          <cell r="W315" t="str">
            <v>FC</v>
          </cell>
          <cell r="X315" t="str">
            <v>FC</v>
          </cell>
          <cell r="AA315" t="str">
            <v>050600405600</v>
          </cell>
          <cell r="AB315" t="str">
            <v>050600405600</v>
          </cell>
          <cell r="AC315" t="str">
            <v>Bodigudem</v>
          </cell>
          <cell r="AD315" t="str">
            <v>Bodigudem</v>
          </cell>
          <cell r="AE315" t="str">
            <v>PWS</v>
          </cell>
          <cell r="AF315">
            <v>3</v>
          </cell>
          <cell r="AG315">
            <v>0</v>
          </cell>
          <cell r="AH315">
            <v>1</v>
          </cell>
          <cell r="AI315">
            <v>0</v>
          </cell>
          <cell r="AJ315">
            <v>0</v>
          </cell>
          <cell r="AK315">
            <v>0</v>
          </cell>
          <cell r="AL315">
            <v>0</v>
          </cell>
        </row>
        <row r="316">
          <cell r="A316" t="str">
            <v>05</v>
          </cell>
          <cell r="B316" t="str">
            <v>Westgodavari</v>
          </cell>
          <cell r="C316" t="str">
            <v>05</v>
          </cell>
          <cell r="D316" t="str">
            <v>Bhadrachalam</v>
          </cell>
          <cell r="E316" t="str">
            <v>073</v>
          </cell>
          <cell r="F316" t="str">
            <v>Polavaram</v>
          </cell>
          <cell r="G316" t="str">
            <v>06</v>
          </cell>
          <cell r="H316" t="str">
            <v>Koyyalagudem</v>
          </cell>
          <cell r="I316" t="str">
            <v>03</v>
          </cell>
          <cell r="J316" t="str">
            <v>Parimpudi</v>
          </cell>
          <cell r="K316" t="str">
            <v>004</v>
          </cell>
          <cell r="L316" t="str">
            <v>Parimpudi</v>
          </cell>
          <cell r="M316" t="str">
            <v>0506004</v>
          </cell>
          <cell r="N316" t="str">
            <v>06</v>
          </cell>
          <cell r="O316" t="str">
            <v>Sriramanagar</v>
          </cell>
          <cell r="Q316" t="str">
            <v>050600406</v>
          </cell>
          <cell r="S316" t="str">
            <v>05050730600406</v>
          </cell>
          <cell r="T316">
            <v>74</v>
          </cell>
          <cell r="U316">
            <v>0</v>
          </cell>
          <cell r="V316">
            <v>74</v>
          </cell>
          <cell r="W316" t="str">
            <v>PC</v>
          </cell>
          <cell r="X316" t="str">
            <v>PC2</v>
          </cell>
          <cell r="AF316">
            <v>1</v>
          </cell>
          <cell r="AG316">
            <v>0</v>
          </cell>
          <cell r="AH316">
            <v>1</v>
          </cell>
          <cell r="AI316">
            <v>0</v>
          </cell>
          <cell r="AJ316">
            <v>0</v>
          </cell>
          <cell r="AK316">
            <v>0</v>
          </cell>
          <cell r="AL316">
            <v>0</v>
          </cell>
        </row>
        <row r="317">
          <cell r="A317" t="str">
            <v>05</v>
          </cell>
          <cell r="B317" t="str">
            <v>Westgodavari</v>
          </cell>
          <cell r="C317" t="str">
            <v>05</v>
          </cell>
          <cell r="D317" t="str">
            <v>Bhadrachalam</v>
          </cell>
          <cell r="E317" t="str">
            <v>073</v>
          </cell>
          <cell r="F317" t="str">
            <v>Polavaram</v>
          </cell>
          <cell r="G317" t="str">
            <v>06</v>
          </cell>
          <cell r="H317" t="str">
            <v>Koyyalagudem</v>
          </cell>
          <cell r="I317" t="str">
            <v>03</v>
          </cell>
          <cell r="J317" t="str">
            <v>Parimpudi</v>
          </cell>
          <cell r="K317" t="str">
            <v>004</v>
          </cell>
          <cell r="L317" t="str">
            <v>Parimpudi</v>
          </cell>
          <cell r="M317" t="str">
            <v>0506004</v>
          </cell>
          <cell r="N317" t="str">
            <v>07</v>
          </cell>
          <cell r="O317" t="str">
            <v>Barkatnagar</v>
          </cell>
          <cell r="P317" t="str">
            <v>Barkat Nagar</v>
          </cell>
          <cell r="Q317" t="str">
            <v>050600407</v>
          </cell>
          <cell r="R317" t="str">
            <v>050600407</v>
          </cell>
          <cell r="S317" t="str">
            <v>05050730600407</v>
          </cell>
          <cell r="T317">
            <v>175</v>
          </cell>
          <cell r="U317">
            <v>50</v>
          </cell>
          <cell r="V317">
            <v>0</v>
          </cell>
          <cell r="W317" t="str">
            <v>PC</v>
          </cell>
          <cell r="X317" t="str">
            <v>PC1</v>
          </cell>
          <cell r="AA317" t="str">
            <v>050600407600</v>
          </cell>
          <cell r="AB317" t="str">
            <v>050600407600</v>
          </cell>
          <cell r="AC317" t="str">
            <v>Barketnagar</v>
          </cell>
          <cell r="AD317" t="str">
            <v>Barketnagar</v>
          </cell>
          <cell r="AE317" t="str">
            <v>MPWS</v>
          </cell>
          <cell r="AF317">
            <v>1</v>
          </cell>
          <cell r="AG317">
            <v>0</v>
          </cell>
          <cell r="AH317">
            <v>0</v>
          </cell>
          <cell r="AI317">
            <v>0</v>
          </cell>
          <cell r="AJ317">
            <v>0</v>
          </cell>
          <cell r="AK317">
            <v>0</v>
          </cell>
          <cell r="AL317">
            <v>0</v>
          </cell>
        </row>
        <row r="318">
          <cell r="A318" t="str">
            <v>05</v>
          </cell>
          <cell r="B318" t="str">
            <v>Westgodavari</v>
          </cell>
          <cell r="C318" t="str">
            <v>05</v>
          </cell>
          <cell r="D318" t="str">
            <v>Bhadrachalam</v>
          </cell>
          <cell r="E318" t="str">
            <v>073</v>
          </cell>
          <cell r="F318" t="str">
            <v>Polavaram</v>
          </cell>
          <cell r="G318" t="str">
            <v>06</v>
          </cell>
          <cell r="H318" t="str">
            <v>Koyyalagudem</v>
          </cell>
          <cell r="I318" t="str">
            <v>03</v>
          </cell>
          <cell r="J318" t="str">
            <v>Parimpudi</v>
          </cell>
          <cell r="K318" t="str">
            <v>004</v>
          </cell>
          <cell r="L318" t="str">
            <v>Parimpudi</v>
          </cell>
          <cell r="M318" t="str">
            <v>0506004</v>
          </cell>
          <cell r="N318" t="str">
            <v>08</v>
          </cell>
          <cell r="O318" t="str">
            <v>Trinathapuram</v>
          </cell>
          <cell r="P318" t="str">
            <v>Trinathapuram</v>
          </cell>
          <cell r="Q318" t="str">
            <v>050600408</v>
          </cell>
          <cell r="R318" t="str">
            <v>050600408</v>
          </cell>
          <cell r="S318" t="str">
            <v>05050730600408</v>
          </cell>
          <cell r="T318">
            <v>240</v>
          </cell>
          <cell r="U318">
            <v>0</v>
          </cell>
          <cell r="V318">
            <v>0</v>
          </cell>
          <cell r="W318" t="str">
            <v>FC</v>
          </cell>
          <cell r="X318" t="str">
            <v>FC</v>
          </cell>
          <cell r="AA318" t="str">
            <v>050600408600</v>
          </cell>
          <cell r="AB318" t="str">
            <v>050600408600</v>
          </cell>
          <cell r="AC318" t="str">
            <v>Trinathapuram</v>
          </cell>
          <cell r="AD318" t="str">
            <v>Trinathapuram</v>
          </cell>
          <cell r="AE318" t="str">
            <v>PWS</v>
          </cell>
          <cell r="AF318">
            <v>1</v>
          </cell>
          <cell r="AG318">
            <v>0</v>
          </cell>
          <cell r="AH318">
            <v>0</v>
          </cell>
          <cell r="AI318">
            <v>0</v>
          </cell>
          <cell r="AJ318">
            <v>0</v>
          </cell>
          <cell r="AK318">
            <v>0</v>
          </cell>
          <cell r="AL318">
            <v>0</v>
          </cell>
        </row>
        <row r="319">
          <cell r="A319" t="str">
            <v>05</v>
          </cell>
          <cell r="B319" t="str">
            <v>Westgodavari</v>
          </cell>
          <cell r="C319" t="str">
            <v>05</v>
          </cell>
          <cell r="D319" t="str">
            <v>Bhadrachalam</v>
          </cell>
          <cell r="E319" t="str">
            <v>073</v>
          </cell>
          <cell r="F319" t="str">
            <v>Polavaram</v>
          </cell>
          <cell r="G319" t="str">
            <v>06</v>
          </cell>
          <cell r="H319" t="str">
            <v>Koyyalagudem</v>
          </cell>
          <cell r="I319" t="str">
            <v>03</v>
          </cell>
          <cell r="J319" t="str">
            <v>Parimpudi</v>
          </cell>
          <cell r="K319" t="str">
            <v>004</v>
          </cell>
          <cell r="L319" t="str">
            <v>Parimpudi</v>
          </cell>
          <cell r="M319" t="str">
            <v>0506004</v>
          </cell>
          <cell r="N319" t="str">
            <v>09</v>
          </cell>
          <cell r="O319" t="str">
            <v>Srirangapatnam</v>
          </cell>
          <cell r="P319" t="str">
            <v>Srirangapatnam</v>
          </cell>
          <cell r="Q319" t="str">
            <v>050600409</v>
          </cell>
          <cell r="R319" t="str">
            <v>050600409</v>
          </cell>
          <cell r="S319" t="str">
            <v>05050730600409</v>
          </cell>
          <cell r="T319">
            <v>270</v>
          </cell>
          <cell r="U319">
            <v>0</v>
          </cell>
          <cell r="V319">
            <v>0</v>
          </cell>
          <cell r="W319" t="str">
            <v>PC</v>
          </cell>
          <cell r="X319" t="str">
            <v>PC1</v>
          </cell>
          <cell r="AA319" t="str">
            <v>050600409600</v>
          </cell>
          <cell r="AB319" t="str">
            <v>050600409600</v>
          </cell>
          <cell r="AC319" t="str">
            <v>Srirangapatnam</v>
          </cell>
          <cell r="AD319" t="str">
            <v>Srirangapatnam</v>
          </cell>
          <cell r="AE319" t="str">
            <v>MPWS</v>
          </cell>
          <cell r="AF319">
            <v>0</v>
          </cell>
          <cell r="AG319">
            <v>0</v>
          </cell>
          <cell r="AH319">
            <v>0</v>
          </cell>
          <cell r="AI319">
            <v>0</v>
          </cell>
          <cell r="AJ319">
            <v>0</v>
          </cell>
          <cell r="AK319">
            <v>0</v>
          </cell>
          <cell r="AL319">
            <v>0</v>
          </cell>
        </row>
        <row r="320">
          <cell r="A320" t="str">
            <v>05</v>
          </cell>
          <cell r="B320" t="str">
            <v>Westgodavari</v>
          </cell>
          <cell r="C320" t="str">
            <v>05</v>
          </cell>
          <cell r="D320" t="str">
            <v>Bhadrachalam</v>
          </cell>
          <cell r="E320" t="str">
            <v>073</v>
          </cell>
          <cell r="F320" t="str">
            <v>Polavaram</v>
          </cell>
          <cell r="G320" t="str">
            <v>06</v>
          </cell>
          <cell r="H320" t="str">
            <v>Koyyalagudem</v>
          </cell>
          <cell r="I320" t="str">
            <v>03</v>
          </cell>
          <cell r="J320" t="str">
            <v>Parimpudi</v>
          </cell>
          <cell r="K320" t="str">
            <v>004</v>
          </cell>
          <cell r="L320" t="str">
            <v>Parimpudi</v>
          </cell>
          <cell r="M320" t="str">
            <v>0506004</v>
          </cell>
          <cell r="N320" t="str">
            <v>10</v>
          </cell>
          <cell r="O320" t="str">
            <v>Atchutapuram</v>
          </cell>
          <cell r="P320" t="str">
            <v>Atchutapuram</v>
          </cell>
          <cell r="Q320" t="str">
            <v>050600410</v>
          </cell>
          <cell r="R320" t="str">
            <v>050600410</v>
          </cell>
          <cell r="S320" t="str">
            <v>05050730600410</v>
          </cell>
          <cell r="T320">
            <v>1041</v>
          </cell>
          <cell r="U320">
            <v>200</v>
          </cell>
          <cell r="V320">
            <v>0</v>
          </cell>
          <cell r="W320" t="str">
            <v>PC</v>
          </cell>
          <cell r="X320" t="str">
            <v>PC4</v>
          </cell>
          <cell r="AA320" t="str">
            <v>050600410600</v>
          </cell>
          <cell r="AB320" t="str">
            <v>050600410600</v>
          </cell>
          <cell r="AC320" t="str">
            <v>Atchutapuram</v>
          </cell>
          <cell r="AD320" t="str">
            <v>Atchutapuram</v>
          </cell>
          <cell r="AE320" t="str">
            <v>PWS</v>
          </cell>
          <cell r="AF320">
            <v>6</v>
          </cell>
          <cell r="AG320">
            <v>0</v>
          </cell>
          <cell r="AH320">
            <v>0</v>
          </cell>
          <cell r="AI320">
            <v>0</v>
          </cell>
          <cell r="AJ320">
            <v>0</v>
          </cell>
          <cell r="AK320">
            <v>0</v>
          </cell>
          <cell r="AL320">
            <v>0</v>
          </cell>
        </row>
        <row r="321">
          <cell r="A321" t="str">
            <v>05</v>
          </cell>
          <cell r="B321" t="str">
            <v>Westgodavari</v>
          </cell>
          <cell r="C321" t="str">
            <v>05</v>
          </cell>
          <cell r="D321" t="str">
            <v>Bhadrachalam</v>
          </cell>
          <cell r="E321" t="str">
            <v>073</v>
          </cell>
          <cell r="F321" t="str">
            <v>Polavaram</v>
          </cell>
          <cell r="G321" t="str">
            <v>06</v>
          </cell>
          <cell r="H321" t="str">
            <v>Koyyalagudem</v>
          </cell>
          <cell r="I321" t="str">
            <v>04</v>
          </cell>
          <cell r="J321" t="str">
            <v>Dippakayalapadu</v>
          </cell>
          <cell r="K321" t="str">
            <v>005</v>
          </cell>
          <cell r="L321" t="str">
            <v>Dippakayalapadu</v>
          </cell>
          <cell r="M321" t="str">
            <v>0506005</v>
          </cell>
          <cell r="N321" t="str">
            <v>01</v>
          </cell>
          <cell r="O321" t="str">
            <v>Dippakayalapadu</v>
          </cell>
          <cell r="P321" t="str">
            <v>Dippakayalapadu</v>
          </cell>
          <cell r="Q321" t="str">
            <v>050600501</v>
          </cell>
          <cell r="R321" t="str">
            <v>050600501</v>
          </cell>
          <cell r="S321" t="str">
            <v>05050730600501</v>
          </cell>
          <cell r="T321">
            <v>3889</v>
          </cell>
          <cell r="U321">
            <v>670</v>
          </cell>
          <cell r="V321">
            <v>0</v>
          </cell>
          <cell r="W321" t="str">
            <v>PC</v>
          </cell>
          <cell r="X321" t="str">
            <v>PC3</v>
          </cell>
          <cell r="AA321" t="str">
            <v>050600501600</v>
          </cell>
          <cell r="AB321" t="str">
            <v>050600501600</v>
          </cell>
          <cell r="AC321" t="str">
            <v>Dippakayalapadu</v>
          </cell>
          <cell r="AD321" t="str">
            <v>Dippakayalapadu</v>
          </cell>
          <cell r="AE321" t="str">
            <v>PWS</v>
          </cell>
          <cell r="AF321">
            <v>1</v>
          </cell>
          <cell r="AG321">
            <v>0</v>
          </cell>
          <cell r="AH321">
            <v>1</v>
          </cell>
          <cell r="AI321">
            <v>0</v>
          </cell>
          <cell r="AJ321">
            <v>0</v>
          </cell>
          <cell r="AK321">
            <v>0</v>
          </cell>
          <cell r="AL321">
            <v>0</v>
          </cell>
        </row>
        <row r="322">
          <cell r="A322" t="str">
            <v>05</v>
          </cell>
          <cell r="B322" t="str">
            <v>Westgodavari</v>
          </cell>
          <cell r="C322" t="str">
            <v>05</v>
          </cell>
          <cell r="D322" t="str">
            <v>Bhadrachalam</v>
          </cell>
          <cell r="E322" t="str">
            <v>073</v>
          </cell>
          <cell r="F322" t="str">
            <v>Polavaram</v>
          </cell>
          <cell r="G322" t="str">
            <v>06</v>
          </cell>
          <cell r="H322" t="str">
            <v>Koyyalagudem</v>
          </cell>
          <cell r="I322" t="str">
            <v>04</v>
          </cell>
          <cell r="J322" t="str">
            <v>Dippakayalapadu</v>
          </cell>
          <cell r="K322" t="str">
            <v>005</v>
          </cell>
          <cell r="L322" t="str">
            <v>Dippakayalapadu</v>
          </cell>
          <cell r="M322" t="str">
            <v>0506005</v>
          </cell>
          <cell r="N322" t="str">
            <v>02</v>
          </cell>
          <cell r="O322" t="str">
            <v>Billimilli</v>
          </cell>
          <cell r="Q322" t="str">
            <v>050600502</v>
          </cell>
          <cell r="S322" t="str">
            <v>05050730600502</v>
          </cell>
          <cell r="T322">
            <v>139</v>
          </cell>
          <cell r="U322">
            <v>0</v>
          </cell>
          <cell r="V322">
            <v>139</v>
          </cell>
          <cell r="W322" t="str">
            <v>PC</v>
          </cell>
          <cell r="X322" t="str">
            <v>PC3</v>
          </cell>
          <cell r="AF322">
            <v>3</v>
          </cell>
          <cell r="AG322">
            <v>0</v>
          </cell>
          <cell r="AH322">
            <v>0</v>
          </cell>
          <cell r="AI322">
            <v>0</v>
          </cell>
          <cell r="AJ322">
            <v>0</v>
          </cell>
          <cell r="AK322">
            <v>0</v>
          </cell>
          <cell r="AL322">
            <v>0</v>
          </cell>
        </row>
        <row r="323">
          <cell r="A323" t="str">
            <v>05</v>
          </cell>
          <cell r="B323" t="str">
            <v>Westgodavari</v>
          </cell>
          <cell r="C323" t="str">
            <v>05</v>
          </cell>
          <cell r="D323" t="str">
            <v>Bhadrachalam</v>
          </cell>
          <cell r="E323" t="str">
            <v>073</v>
          </cell>
          <cell r="F323" t="str">
            <v>Polavaram</v>
          </cell>
          <cell r="G323" t="str">
            <v>06</v>
          </cell>
          <cell r="H323" t="str">
            <v>Koyyalagudem</v>
          </cell>
          <cell r="I323" t="str">
            <v>04</v>
          </cell>
          <cell r="J323" t="str">
            <v>Dippakayalapadu</v>
          </cell>
          <cell r="K323" t="str">
            <v>005</v>
          </cell>
          <cell r="L323" t="str">
            <v>Dippakayalapadu</v>
          </cell>
          <cell r="M323" t="str">
            <v>0506005</v>
          </cell>
          <cell r="N323" t="str">
            <v>03</v>
          </cell>
          <cell r="O323" t="str">
            <v>Kitchappagudem</v>
          </cell>
          <cell r="P323" t="str">
            <v>Kitchappagudem</v>
          </cell>
          <cell r="Q323" t="str">
            <v>050600503</v>
          </cell>
          <cell r="R323" t="str">
            <v>050600503</v>
          </cell>
          <cell r="S323" t="str">
            <v>05050730600503</v>
          </cell>
          <cell r="T323">
            <v>348</v>
          </cell>
          <cell r="U323">
            <v>0</v>
          </cell>
          <cell r="V323">
            <v>348</v>
          </cell>
          <cell r="W323" t="str">
            <v>FC</v>
          </cell>
          <cell r="X323" t="str">
            <v>FC</v>
          </cell>
          <cell r="AA323" t="str">
            <v>050600503600</v>
          </cell>
          <cell r="AB323" t="str">
            <v>050600503600</v>
          </cell>
          <cell r="AC323" t="str">
            <v>Kitchappagudem</v>
          </cell>
          <cell r="AD323" t="str">
            <v>Kitchappagudem</v>
          </cell>
          <cell r="AE323" t="str">
            <v>MPWS</v>
          </cell>
          <cell r="AF323">
            <v>2</v>
          </cell>
          <cell r="AG323">
            <v>0</v>
          </cell>
          <cell r="AH323">
            <v>0</v>
          </cell>
          <cell r="AI323">
            <v>0</v>
          </cell>
          <cell r="AJ323">
            <v>0</v>
          </cell>
          <cell r="AK323">
            <v>0</v>
          </cell>
          <cell r="AL323">
            <v>0</v>
          </cell>
        </row>
        <row r="324">
          <cell r="A324" t="str">
            <v>05</v>
          </cell>
          <cell r="B324" t="str">
            <v>Westgodavari</v>
          </cell>
          <cell r="C324" t="str">
            <v>05</v>
          </cell>
          <cell r="D324" t="str">
            <v>Bhadrachalam</v>
          </cell>
          <cell r="E324" t="str">
            <v>073</v>
          </cell>
          <cell r="F324" t="str">
            <v>Polavaram</v>
          </cell>
          <cell r="G324" t="str">
            <v>06</v>
          </cell>
          <cell r="H324" t="str">
            <v>Koyyalagudem</v>
          </cell>
          <cell r="I324" t="str">
            <v>04</v>
          </cell>
          <cell r="J324" t="str">
            <v>Dippakayalapadu</v>
          </cell>
          <cell r="K324" t="str">
            <v>005</v>
          </cell>
          <cell r="L324" t="str">
            <v>Dippakayalapadu</v>
          </cell>
          <cell r="M324" t="str">
            <v>0506005</v>
          </cell>
          <cell r="N324" t="str">
            <v>04</v>
          </cell>
          <cell r="O324" t="str">
            <v>Tangellagudem</v>
          </cell>
          <cell r="Q324" t="str">
            <v>050600504</v>
          </cell>
          <cell r="S324" t="str">
            <v>05050730600504</v>
          </cell>
          <cell r="T324">
            <v>230</v>
          </cell>
          <cell r="U324">
            <v>0</v>
          </cell>
          <cell r="V324">
            <v>230</v>
          </cell>
          <cell r="W324" t="str">
            <v>PC</v>
          </cell>
          <cell r="X324" t="str">
            <v>PC3</v>
          </cell>
          <cell r="AF324">
            <v>4</v>
          </cell>
          <cell r="AG324">
            <v>0</v>
          </cell>
          <cell r="AH324">
            <v>0</v>
          </cell>
          <cell r="AI324">
            <v>0</v>
          </cell>
          <cell r="AJ324">
            <v>0</v>
          </cell>
          <cell r="AK324">
            <v>0</v>
          </cell>
          <cell r="AL324">
            <v>0</v>
          </cell>
        </row>
        <row r="325">
          <cell r="A325" t="str">
            <v>05</v>
          </cell>
          <cell r="B325" t="str">
            <v>Westgodavari</v>
          </cell>
          <cell r="C325" t="str">
            <v>05</v>
          </cell>
          <cell r="D325" t="str">
            <v>Bhadrachalam</v>
          </cell>
          <cell r="E325" t="str">
            <v>073</v>
          </cell>
          <cell r="F325" t="str">
            <v>Polavaram</v>
          </cell>
          <cell r="G325" t="str">
            <v>06</v>
          </cell>
          <cell r="H325" t="str">
            <v>Koyyalagudem</v>
          </cell>
          <cell r="I325" t="str">
            <v>05</v>
          </cell>
          <cell r="J325" t="str">
            <v>Saripalli</v>
          </cell>
          <cell r="K325" t="str">
            <v>006</v>
          </cell>
          <cell r="L325" t="str">
            <v>Saripalli</v>
          </cell>
          <cell r="M325" t="str">
            <v>0506006</v>
          </cell>
          <cell r="N325" t="str">
            <v>01</v>
          </cell>
          <cell r="O325" t="str">
            <v>Saripalle</v>
          </cell>
          <cell r="P325" t="str">
            <v>Saripalle</v>
          </cell>
          <cell r="Q325" t="str">
            <v>050600601</v>
          </cell>
          <cell r="R325" t="str">
            <v>050600601</v>
          </cell>
          <cell r="S325" t="str">
            <v>05050730600601</v>
          </cell>
          <cell r="T325">
            <v>1984</v>
          </cell>
          <cell r="U325">
            <v>360</v>
          </cell>
          <cell r="V325">
            <v>0</v>
          </cell>
          <cell r="W325" t="str">
            <v>PC</v>
          </cell>
          <cell r="X325" t="str">
            <v>PC3</v>
          </cell>
          <cell r="AA325" t="str">
            <v>050600601600</v>
          </cell>
          <cell r="AB325" t="str">
            <v>050600601600</v>
          </cell>
          <cell r="AC325" t="str">
            <v>Saripalle-06</v>
          </cell>
          <cell r="AD325" t="str">
            <v>Saripalle-06</v>
          </cell>
          <cell r="AE325" t="str">
            <v>PWS</v>
          </cell>
          <cell r="AF325">
            <v>10</v>
          </cell>
          <cell r="AG325">
            <v>0</v>
          </cell>
          <cell r="AH325">
            <v>1</v>
          </cell>
          <cell r="AI325">
            <v>0</v>
          </cell>
          <cell r="AJ325">
            <v>0</v>
          </cell>
          <cell r="AK325">
            <v>0</v>
          </cell>
          <cell r="AL325">
            <v>0</v>
          </cell>
        </row>
        <row r="326">
          <cell r="A326" t="str">
            <v>05</v>
          </cell>
          <cell r="B326" t="str">
            <v>Westgodavari</v>
          </cell>
          <cell r="C326" t="str">
            <v>05</v>
          </cell>
          <cell r="D326" t="str">
            <v>Bhadrachalam</v>
          </cell>
          <cell r="E326" t="str">
            <v>073</v>
          </cell>
          <cell r="F326" t="str">
            <v>Polavaram</v>
          </cell>
          <cell r="G326" t="str">
            <v>06</v>
          </cell>
          <cell r="H326" t="str">
            <v>Koyyalagudem</v>
          </cell>
          <cell r="I326" t="str">
            <v>05</v>
          </cell>
          <cell r="J326" t="str">
            <v>Saripalli</v>
          </cell>
          <cell r="K326" t="str">
            <v>006</v>
          </cell>
          <cell r="L326" t="str">
            <v>Saripalli</v>
          </cell>
          <cell r="M326" t="str">
            <v>0506006</v>
          </cell>
          <cell r="N326" t="str">
            <v>02</v>
          </cell>
          <cell r="O326" t="str">
            <v>Dharmaraopeta</v>
          </cell>
          <cell r="P326" t="str">
            <v>Dharmaraopeta</v>
          </cell>
          <cell r="Q326" t="str">
            <v>050600602</v>
          </cell>
          <cell r="R326" t="str">
            <v>050600602</v>
          </cell>
          <cell r="S326" t="str">
            <v>05050730600602</v>
          </cell>
          <cell r="T326">
            <v>577</v>
          </cell>
          <cell r="U326">
            <v>106</v>
          </cell>
          <cell r="V326">
            <v>0</v>
          </cell>
          <cell r="W326" t="str">
            <v>PC</v>
          </cell>
          <cell r="X326" t="str">
            <v>PC2</v>
          </cell>
          <cell r="AA326" t="str">
            <v>050600602600</v>
          </cell>
          <cell r="AB326" t="str">
            <v>050600602600</v>
          </cell>
          <cell r="AC326" t="str">
            <v>Dharmaraopeta</v>
          </cell>
          <cell r="AD326" t="str">
            <v>Dharmaraopeta</v>
          </cell>
          <cell r="AE326" t="str">
            <v>MPWS</v>
          </cell>
          <cell r="AF326">
            <v>4</v>
          </cell>
          <cell r="AG326">
            <v>0</v>
          </cell>
          <cell r="AH326">
            <v>2</v>
          </cell>
          <cell r="AI326">
            <v>0</v>
          </cell>
          <cell r="AJ326">
            <v>0</v>
          </cell>
          <cell r="AK326">
            <v>0</v>
          </cell>
          <cell r="AL326">
            <v>0</v>
          </cell>
        </row>
        <row r="327">
          <cell r="A327" t="str">
            <v>05</v>
          </cell>
          <cell r="B327" t="str">
            <v>Westgodavari</v>
          </cell>
          <cell r="C327" t="str">
            <v>05</v>
          </cell>
          <cell r="D327" t="str">
            <v>Bhadrachalam</v>
          </cell>
          <cell r="E327" t="str">
            <v>073</v>
          </cell>
          <cell r="F327" t="str">
            <v>Polavaram</v>
          </cell>
          <cell r="G327" t="str">
            <v>06</v>
          </cell>
          <cell r="H327" t="str">
            <v>Koyyalagudem</v>
          </cell>
          <cell r="I327" t="str">
            <v>05</v>
          </cell>
          <cell r="J327" t="str">
            <v>Saripalli</v>
          </cell>
          <cell r="K327" t="str">
            <v>006</v>
          </cell>
          <cell r="L327" t="str">
            <v>Saripalli</v>
          </cell>
          <cell r="M327" t="str">
            <v>0506006</v>
          </cell>
          <cell r="N327" t="str">
            <v>03</v>
          </cell>
          <cell r="O327" t="str">
            <v>Marrigudem</v>
          </cell>
          <cell r="P327" t="str">
            <v>Marrigudem</v>
          </cell>
          <cell r="Q327" t="str">
            <v>050600603</v>
          </cell>
          <cell r="R327" t="str">
            <v>050600603</v>
          </cell>
          <cell r="S327" t="str">
            <v>05050730600603</v>
          </cell>
          <cell r="T327">
            <v>244</v>
          </cell>
          <cell r="U327">
            <v>0</v>
          </cell>
          <cell r="V327">
            <v>244</v>
          </cell>
          <cell r="W327" t="str">
            <v>PC</v>
          </cell>
          <cell r="X327" t="str">
            <v>PC3</v>
          </cell>
          <cell r="AA327" t="str">
            <v>050600603600</v>
          </cell>
          <cell r="AB327" t="str">
            <v>050600603600</v>
          </cell>
          <cell r="AC327" t="str">
            <v>Marrigudem</v>
          </cell>
          <cell r="AD327" t="str">
            <v>Marrigudem</v>
          </cell>
          <cell r="AE327" t="str">
            <v>DP</v>
          </cell>
          <cell r="AF327">
            <v>2</v>
          </cell>
          <cell r="AG327">
            <v>0</v>
          </cell>
          <cell r="AH327">
            <v>0</v>
          </cell>
          <cell r="AI327">
            <v>0</v>
          </cell>
          <cell r="AJ327">
            <v>0</v>
          </cell>
          <cell r="AK327">
            <v>0</v>
          </cell>
          <cell r="AL327">
            <v>0</v>
          </cell>
        </row>
        <row r="328">
          <cell r="A328" t="str">
            <v>05</v>
          </cell>
          <cell r="B328" t="str">
            <v>Westgodavari</v>
          </cell>
          <cell r="C328" t="str">
            <v>05</v>
          </cell>
          <cell r="D328" t="str">
            <v>Bhadrachalam</v>
          </cell>
          <cell r="E328" t="str">
            <v>073</v>
          </cell>
          <cell r="F328" t="str">
            <v>Polavaram</v>
          </cell>
          <cell r="G328" t="str">
            <v>06</v>
          </cell>
          <cell r="H328" t="str">
            <v>Koyyalagudem</v>
          </cell>
          <cell r="I328" t="str">
            <v>05</v>
          </cell>
          <cell r="J328" t="str">
            <v>Saripalli</v>
          </cell>
          <cell r="K328" t="str">
            <v>006</v>
          </cell>
          <cell r="L328" t="str">
            <v>Saripalli</v>
          </cell>
          <cell r="M328" t="str">
            <v>0506006</v>
          </cell>
          <cell r="N328" t="str">
            <v>04</v>
          </cell>
          <cell r="O328" t="str">
            <v>Vankabothappagudem</v>
          </cell>
          <cell r="P328" t="str">
            <v>Vankabothappagudem</v>
          </cell>
          <cell r="Q328" t="str">
            <v>050600604</v>
          </cell>
          <cell r="R328" t="str">
            <v>050600604</v>
          </cell>
          <cell r="S328" t="str">
            <v>05050730600604</v>
          </cell>
          <cell r="T328">
            <v>260</v>
          </cell>
          <cell r="U328">
            <v>0</v>
          </cell>
          <cell r="V328">
            <v>260</v>
          </cell>
          <cell r="W328" t="str">
            <v>PC</v>
          </cell>
          <cell r="X328" t="str">
            <v>PC3</v>
          </cell>
          <cell r="AA328" t="str">
            <v>050600604600</v>
          </cell>
          <cell r="AB328" t="str">
            <v>050600604600</v>
          </cell>
          <cell r="AC328" t="str">
            <v>Vankabothappagudem</v>
          </cell>
          <cell r="AD328" t="str">
            <v>Vankabothappagudem</v>
          </cell>
          <cell r="AE328" t="str">
            <v>MPWS</v>
          </cell>
          <cell r="AF328">
            <v>1</v>
          </cell>
          <cell r="AG328">
            <v>0</v>
          </cell>
          <cell r="AH328">
            <v>1</v>
          </cell>
          <cell r="AI328">
            <v>0</v>
          </cell>
          <cell r="AJ328">
            <v>0</v>
          </cell>
          <cell r="AK328">
            <v>0</v>
          </cell>
          <cell r="AL328">
            <v>0</v>
          </cell>
        </row>
        <row r="329">
          <cell r="A329" t="str">
            <v>05</v>
          </cell>
          <cell r="B329" t="str">
            <v>Westgodavari</v>
          </cell>
          <cell r="C329" t="str">
            <v>05</v>
          </cell>
          <cell r="D329" t="str">
            <v>Bhadrachalam</v>
          </cell>
          <cell r="E329" t="str">
            <v>073</v>
          </cell>
          <cell r="F329" t="str">
            <v>Polavaram</v>
          </cell>
          <cell r="G329" t="str">
            <v>06</v>
          </cell>
          <cell r="H329" t="str">
            <v>Koyyalagudem</v>
          </cell>
          <cell r="I329" t="str">
            <v>06</v>
          </cell>
          <cell r="J329" t="str">
            <v>Vedantapuram</v>
          </cell>
          <cell r="K329" t="str">
            <v>007</v>
          </cell>
          <cell r="L329" t="str">
            <v>Vedantapuram</v>
          </cell>
          <cell r="M329" t="str">
            <v>0506007</v>
          </cell>
          <cell r="N329" t="str">
            <v>01</v>
          </cell>
          <cell r="O329" t="str">
            <v>Vedanthapuram</v>
          </cell>
          <cell r="P329" t="str">
            <v>Vedanthapuram</v>
          </cell>
          <cell r="Q329" t="str">
            <v>050600701</v>
          </cell>
          <cell r="R329" t="str">
            <v>050600701</v>
          </cell>
          <cell r="S329" t="str">
            <v>05050730600701</v>
          </cell>
          <cell r="T329">
            <v>1854</v>
          </cell>
          <cell r="U329">
            <v>340</v>
          </cell>
          <cell r="V329">
            <v>0</v>
          </cell>
          <cell r="W329" t="str">
            <v>PC</v>
          </cell>
          <cell r="X329" t="str">
            <v>PC2</v>
          </cell>
          <cell r="AA329" t="str">
            <v>050600701600</v>
          </cell>
          <cell r="AB329" t="str">
            <v>050600701600</v>
          </cell>
          <cell r="AC329" t="str">
            <v>Vedanthapuram</v>
          </cell>
          <cell r="AD329" t="str">
            <v>Vedanthapuram</v>
          </cell>
          <cell r="AE329" t="str">
            <v>PWS</v>
          </cell>
          <cell r="AF329">
            <v>5</v>
          </cell>
          <cell r="AG329">
            <v>0</v>
          </cell>
          <cell r="AH329">
            <v>3</v>
          </cell>
          <cell r="AI329">
            <v>0</v>
          </cell>
          <cell r="AJ329">
            <v>0</v>
          </cell>
          <cell r="AK329">
            <v>0</v>
          </cell>
          <cell r="AL329">
            <v>0</v>
          </cell>
        </row>
        <row r="330">
          <cell r="A330" t="str">
            <v>05</v>
          </cell>
          <cell r="B330" t="str">
            <v>Westgodavari</v>
          </cell>
          <cell r="C330" t="str">
            <v>05</v>
          </cell>
          <cell r="D330" t="str">
            <v>Bhadrachalam</v>
          </cell>
          <cell r="E330" t="str">
            <v>073</v>
          </cell>
          <cell r="F330" t="str">
            <v>Polavaram</v>
          </cell>
          <cell r="G330" t="str">
            <v>06</v>
          </cell>
          <cell r="H330" t="str">
            <v>Koyyalagudem</v>
          </cell>
          <cell r="I330" t="str">
            <v>07</v>
          </cell>
          <cell r="J330" t="str">
            <v>Ramanujapuram</v>
          </cell>
          <cell r="K330" t="str">
            <v>008</v>
          </cell>
          <cell r="L330" t="str">
            <v>Ramanujapuram</v>
          </cell>
          <cell r="M330" t="str">
            <v>0506008</v>
          </cell>
          <cell r="N330" t="str">
            <v>01</v>
          </cell>
          <cell r="O330" t="str">
            <v>Ramanujapuram</v>
          </cell>
          <cell r="P330" t="str">
            <v>Ramanujapuram</v>
          </cell>
          <cell r="Q330" t="str">
            <v>050600801</v>
          </cell>
          <cell r="R330" t="str">
            <v>050600801</v>
          </cell>
          <cell r="S330" t="str">
            <v>05050730600801</v>
          </cell>
          <cell r="T330">
            <v>2087</v>
          </cell>
          <cell r="U330">
            <v>340</v>
          </cell>
          <cell r="V330">
            <v>0</v>
          </cell>
          <cell r="W330" t="str">
            <v>PC</v>
          </cell>
          <cell r="X330" t="str">
            <v>PC3</v>
          </cell>
          <cell r="AA330" t="str">
            <v>050600801600</v>
          </cell>
          <cell r="AB330" t="str">
            <v>050600801600</v>
          </cell>
          <cell r="AC330" t="str">
            <v>Ramanujapuram</v>
          </cell>
          <cell r="AD330" t="str">
            <v>Ramanujapuram</v>
          </cell>
          <cell r="AE330" t="str">
            <v>PWS</v>
          </cell>
          <cell r="AF330">
            <v>5</v>
          </cell>
          <cell r="AG330">
            <v>0</v>
          </cell>
          <cell r="AH330">
            <v>0</v>
          </cell>
          <cell r="AI330">
            <v>0</v>
          </cell>
          <cell r="AJ330">
            <v>0</v>
          </cell>
          <cell r="AK330">
            <v>0</v>
          </cell>
          <cell r="AL330">
            <v>0</v>
          </cell>
        </row>
        <row r="331">
          <cell r="A331" t="str">
            <v>05</v>
          </cell>
          <cell r="B331" t="str">
            <v>Westgodavari</v>
          </cell>
          <cell r="C331" t="str">
            <v>05</v>
          </cell>
          <cell r="D331" t="str">
            <v>Bhadrachalam</v>
          </cell>
          <cell r="E331" t="str">
            <v>073</v>
          </cell>
          <cell r="F331" t="str">
            <v>Polavaram</v>
          </cell>
          <cell r="G331" t="str">
            <v>06</v>
          </cell>
          <cell r="H331" t="str">
            <v>Koyyalagudem</v>
          </cell>
          <cell r="I331" t="str">
            <v>08</v>
          </cell>
          <cell r="J331" t="str">
            <v>Bayyanagudem</v>
          </cell>
          <cell r="K331" t="str">
            <v>009</v>
          </cell>
          <cell r="L331" t="str">
            <v>Bayyanagudem</v>
          </cell>
          <cell r="M331" t="str">
            <v>0506009</v>
          </cell>
          <cell r="N331" t="str">
            <v>01</v>
          </cell>
          <cell r="O331" t="str">
            <v>Bayyanagudem</v>
          </cell>
          <cell r="P331" t="str">
            <v>Bayyanagudem</v>
          </cell>
          <cell r="Q331" t="str">
            <v>050600901</v>
          </cell>
          <cell r="R331" t="str">
            <v>050600901</v>
          </cell>
          <cell r="S331" t="str">
            <v>05050730600901</v>
          </cell>
          <cell r="T331">
            <v>5266</v>
          </cell>
          <cell r="U331">
            <v>684</v>
          </cell>
          <cell r="V331">
            <v>7</v>
          </cell>
          <cell r="W331" t="str">
            <v>PC</v>
          </cell>
          <cell r="X331" t="str">
            <v>PC3</v>
          </cell>
          <cell r="AA331" t="str">
            <v>050600901600</v>
          </cell>
          <cell r="AB331" t="str">
            <v>050600901600</v>
          </cell>
          <cell r="AC331" t="str">
            <v>Bayyanagudem</v>
          </cell>
          <cell r="AD331" t="str">
            <v>Bayyanagudem</v>
          </cell>
          <cell r="AE331" t="str">
            <v>PWS</v>
          </cell>
          <cell r="AF331">
            <v>7</v>
          </cell>
          <cell r="AG331">
            <v>0</v>
          </cell>
          <cell r="AH331">
            <v>5</v>
          </cell>
          <cell r="AI331">
            <v>0</v>
          </cell>
          <cell r="AJ331">
            <v>0</v>
          </cell>
          <cell r="AK331">
            <v>0</v>
          </cell>
          <cell r="AL331">
            <v>0</v>
          </cell>
        </row>
        <row r="332">
          <cell r="A332" t="str">
            <v>05</v>
          </cell>
          <cell r="B332" t="str">
            <v>Westgodavari</v>
          </cell>
          <cell r="C332" t="str">
            <v>05</v>
          </cell>
          <cell r="D332" t="str">
            <v>Bhadrachalam</v>
          </cell>
          <cell r="E332" t="str">
            <v>073</v>
          </cell>
          <cell r="F332" t="str">
            <v>Polavaram</v>
          </cell>
          <cell r="G332" t="str">
            <v>06</v>
          </cell>
          <cell r="H332" t="str">
            <v>Koyyalagudem</v>
          </cell>
          <cell r="I332" t="str">
            <v>09</v>
          </cell>
          <cell r="J332" t="str">
            <v>Narasannapalem</v>
          </cell>
          <cell r="K332" t="str">
            <v>009</v>
          </cell>
          <cell r="L332" t="str">
            <v>Bayyanagudem</v>
          </cell>
          <cell r="M332" t="str">
            <v>0506009</v>
          </cell>
          <cell r="N332" t="str">
            <v>02</v>
          </cell>
          <cell r="O332" t="str">
            <v>Narasannapalem</v>
          </cell>
          <cell r="P332" t="str">
            <v>Narasannapalem</v>
          </cell>
          <cell r="Q332" t="str">
            <v>050600902</v>
          </cell>
          <cell r="R332" t="str">
            <v>050600902</v>
          </cell>
          <cell r="S332" t="str">
            <v>05050730600902</v>
          </cell>
          <cell r="T332">
            <v>973</v>
          </cell>
          <cell r="U332">
            <v>119</v>
          </cell>
          <cell r="V332">
            <v>0</v>
          </cell>
          <cell r="W332" t="str">
            <v>PC</v>
          </cell>
          <cell r="X332" t="str">
            <v>PC1</v>
          </cell>
          <cell r="AA332" t="str">
            <v>050600902600</v>
          </cell>
          <cell r="AB332" t="str">
            <v>050600902600</v>
          </cell>
          <cell r="AC332" t="str">
            <v>Narasannapalem</v>
          </cell>
          <cell r="AD332" t="str">
            <v>Narasannapalem</v>
          </cell>
          <cell r="AE332" t="str">
            <v>PWS</v>
          </cell>
          <cell r="AF332">
            <v>3</v>
          </cell>
          <cell r="AG332">
            <v>0</v>
          </cell>
          <cell r="AH332">
            <v>0</v>
          </cell>
          <cell r="AI332">
            <v>0</v>
          </cell>
          <cell r="AJ332">
            <v>0</v>
          </cell>
          <cell r="AK332">
            <v>0</v>
          </cell>
          <cell r="AL332">
            <v>0</v>
          </cell>
        </row>
        <row r="333">
          <cell r="A333" t="str">
            <v>05</v>
          </cell>
          <cell r="B333" t="str">
            <v>Westgodavari</v>
          </cell>
          <cell r="C333" t="str">
            <v>05</v>
          </cell>
          <cell r="D333" t="str">
            <v>Bhadrachalam</v>
          </cell>
          <cell r="E333" t="str">
            <v>073</v>
          </cell>
          <cell r="F333" t="str">
            <v>Polavaram</v>
          </cell>
          <cell r="G333" t="str">
            <v>06</v>
          </cell>
          <cell r="H333" t="str">
            <v>Koyyalagudem</v>
          </cell>
          <cell r="I333" t="str">
            <v>10</v>
          </cell>
          <cell r="J333" t="str">
            <v>Seethampeta</v>
          </cell>
          <cell r="K333" t="str">
            <v>009</v>
          </cell>
          <cell r="L333" t="str">
            <v>Bayyanagudem</v>
          </cell>
          <cell r="M333" t="str">
            <v>0506009</v>
          </cell>
          <cell r="N333" t="str">
            <v>03</v>
          </cell>
          <cell r="O333" t="str">
            <v>Seethampeta</v>
          </cell>
          <cell r="P333" t="str">
            <v>Seethampeta</v>
          </cell>
          <cell r="Q333" t="str">
            <v>050600903</v>
          </cell>
          <cell r="R333" t="str">
            <v>050600903</v>
          </cell>
          <cell r="S333" t="str">
            <v>05050730600903</v>
          </cell>
          <cell r="T333">
            <v>1538</v>
          </cell>
          <cell r="U333">
            <v>200</v>
          </cell>
          <cell r="V333">
            <v>0</v>
          </cell>
          <cell r="W333" t="str">
            <v>PC</v>
          </cell>
          <cell r="X333" t="str">
            <v>PC3</v>
          </cell>
          <cell r="AA333" t="str">
            <v>050600903600</v>
          </cell>
          <cell r="AB333" t="str">
            <v>050600903600</v>
          </cell>
          <cell r="AC333" t="str">
            <v>Seethampeta</v>
          </cell>
          <cell r="AD333" t="str">
            <v>Seethampeta</v>
          </cell>
          <cell r="AE333" t="str">
            <v>PWS</v>
          </cell>
          <cell r="AF333">
            <v>4</v>
          </cell>
          <cell r="AG333">
            <v>0</v>
          </cell>
          <cell r="AH333">
            <v>0</v>
          </cell>
          <cell r="AI333">
            <v>0</v>
          </cell>
          <cell r="AJ333">
            <v>0</v>
          </cell>
          <cell r="AK333">
            <v>0</v>
          </cell>
          <cell r="AL333">
            <v>0</v>
          </cell>
        </row>
        <row r="334">
          <cell r="A334" t="str">
            <v>05</v>
          </cell>
          <cell r="B334" t="str">
            <v>Westgodavari</v>
          </cell>
          <cell r="C334" t="str">
            <v>05</v>
          </cell>
          <cell r="D334" t="str">
            <v>Bhadrachalam</v>
          </cell>
          <cell r="E334" t="str">
            <v>071</v>
          </cell>
          <cell r="F334" t="str">
            <v>Gopalapuram</v>
          </cell>
          <cell r="G334" t="str">
            <v>06</v>
          </cell>
          <cell r="H334" t="str">
            <v>Koyyalagudem</v>
          </cell>
          <cell r="I334" t="str">
            <v>11</v>
          </cell>
          <cell r="J334" t="str">
            <v>Ponguturu</v>
          </cell>
          <cell r="K334" t="str">
            <v>010</v>
          </cell>
          <cell r="L334" t="str">
            <v>Kannayagudem</v>
          </cell>
          <cell r="M334" t="str">
            <v>0506010</v>
          </cell>
          <cell r="N334" t="str">
            <v>01</v>
          </cell>
          <cell r="O334" t="str">
            <v>Kannayagudem</v>
          </cell>
          <cell r="P334" t="str">
            <v>Kannayagudem</v>
          </cell>
          <cell r="Q334" t="str">
            <v>050601001</v>
          </cell>
          <cell r="R334" t="str">
            <v>050601001</v>
          </cell>
          <cell r="S334" t="str">
            <v>05050710601001</v>
          </cell>
          <cell r="T334">
            <v>647</v>
          </cell>
          <cell r="U334">
            <v>117</v>
          </cell>
          <cell r="V334">
            <v>20</v>
          </cell>
          <cell r="W334" t="str">
            <v>PC</v>
          </cell>
          <cell r="X334" t="str">
            <v>PC4</v>
          </cell>
          <cell r="AA334" t="str">
            <v>050601001600</v>
          </cell>
          <cell r="AB334" t="str">
            <v>050601001600</v>
          </cell>
          <cell r="AC334" t="str">
            <v>Kannayagudem</v>
          </cell>
          <cell r="AD334" t="str">
            <v>Kannayagudem</v>
          </cell>
          <cell r="AE334" t="str">
            <v>PWS</v>
          </cell>
          <cell r="AF334">
            <v>1</v>
          </cell>
          <cell r="AG334">
            <v>0</v>
          </cell>
          <cell r="AH334">
            <v>2</v>
          </cell>
          <cell r="AI334">
            <v>0</v>
          </cell>
          <cell r="AJ334">
            <v>0</v>
          </cell>
          <cell r="AK334">
            <v>0</v>
          </cell>
          <cell r="AL334">
            <v>0</v>
          </cell>
        </row>
        <row r="335">
          <cell r="A335" t="str">
            <v>05</v>
          </cell>
          <cell r="B335" t="str">
            <v>Westgodavari</v>
          </cell>
          <cell r="C335" t="str">
            <v>05</v>
          </cell>
          <cell r="D335" t="str">
            <v>Bhadrachalam</v>
          </cell>
          <cell r="E335" t="str">
            <v>071</v>
          </cell>
          <cell r="F335" t="str">
            <v>Gopalapuram</v>
          </cell>
          <cell r="G335" t="str">
            <v>06</v>
          </cell>
          <cell r="H335" t="str">
            <v>Koyyalagudem</v>
          </cell>
          <cell r="I335" t="str">
            <v>12</v>
          </cell>
          <cell r="J335" t="str">
            <v>Gavaravaram</v>
          </cell>
          <cell r="K335" t="str">
            <v>011</v>
          </cell>
          <cell r="L335" t="str">
            <v>Chopparamannagudem</v>
          </cell>
          <cell r="M335" t="str">
            <v>0506011</v>
          </cell>
          <cell r="N335" t="str">
            <v>01</v>
          </cell>
          <cell r="O335" t="str">
            <v>Chopparamannagudem</v>
          </cell>
          <cell r="P335" t="str">
            <v>Chopparamannagudem</v>
          </cell>
          <cell r="Q335" t="str">
            <v>050601101</v>
          </cell>
          <cell r="R335" t="str">
            <v>050601101</v>
          </cell>
          <cell r="S335" t="str">
            <v>05050710601101</v>
          </cell>
          <cell r="T335">
            <v>1325</v>
          </cell>
          <cell r="U335">
            <v>307</v>
          </cell>
          <cell r="V335">
            <v>2</v>
          </cell>
          <cell r="W335" t="str">
            <v>FC</v>
          </cell>
          <cell r="X335" t="str">
            <v>FC</v>
          </cell>
          <cell r="AA335" t="str">
            <v>050601101600</v>
          </cell>
          <cell r="AB335" t="str">
            <v>050601101600</v>
          </cell>
          <cell r="AC335" t="str">
            <v>Chopparamannagudem</v>
          </cell>
          <cell r="AD335" t="str">
            <v>Chopparamannagudem</v>
          </cell>
          <cell r="AE335" t="str">
            <v>MPWS</v>
          </cell>
          <cell r="AF335">
            <v>2</v>
          </cell>
          <cell r="AG335">
            <v>0</v>
          </cell>
          <cell r="AH335">
            <v>2</v>
          </cell>
          <cell r="AI335">
            <v>0</v>
          </cell>
          <cell r="AJ335">
            <v>0</v>
          </cell>
          <cell r="AK335">
            <v>0</v>
          </cell>
          <cell r="AL335">
            <v>0</v>
          </cell>
        </row>
        <row r="336">
          <cell r="A336" t="str">
            <v>05</v>
          </cell>
          <cell r="B336" t="str">
            <v>Westgodavari</v>
          </cell>
          <cell r="C336" t="str">
            <v>05</v>
          </cell>
          <cell r="D336" t="str">
            <v>Bhadrachalam</v>
          </cell>
          <cell r="E336" t="str">
            <v>071</v>
          </cell>
          <cell r="F336" t="str">
            <v>Gopalapuram</v>
          </cell>
          <cell r="G336" t="str">
            <v>06</v>
          </cell>
          <cell r="H336" t="str">
            <v>Koyyalagudem</v>
          </cell>
          <cell r="I336" t="str">
            <v>11</v>
          </cell>
          <cell r="J336" t="str">
            <v>Ponguturu</v>
          </cell>
          <cell r="K336" t="str">
            <v>012</v>
          </cell>
          <cell r="L336" t="str">
            <v>Ponguturu</v>
          </cell>
          <cell r="M336" t="str">
            <v>0506012</v>
          </cell>
          <cell r="N336" t="str">
            <v>01</v>
          </cell>
          <cell r="O336" t="str">
            <v>Ponguturu</v>
          </cell>
          <cell r="P336" t="str">
            <v>Ponguturu</v>
          </cell>
          <cell r="Q336" t="str">
            <v>050601201</v>
          </cell>
          <cell r="R336" t="str">
            <v>050601201</v>
          </cell>
          <cell r="S336" t="str">
            <v>05050710601201</v>
          </cell>
          <cell r="T336">
            <v>2771</v>
          </cell>
          <cell r="U336">
            <v>355</v>
          </cell>
          <cell r="V336">
            <v>0</v>
          </cell>
          <cell r="W336" t="str">
            <v>PC</v>
          </cell>
          <cell r="X336" t="str">
            <v>PC2</v>
          </cell>
          <cell r="AA336" t="str">
            <v>050601201600</v>
          </cell>
          <cell r="AB336" t="str">
            <v>050601201600</v>
          </cell>
          <cell r="AC336" t="str">
            <v>Ponguturu</v>
          </cell>
          <cell r="AD336" t="str">
            <v>Ponguturu</v>
          </cell>
          <cell r="AE336" t="str">
            <v>PWS</v>
          </cell>
          <cell r="AF336">
            <v>1</v>
          </cell>
          <cell r="AG336">
            <v>0</v>
          </cell>
          <cell r="AH336">
            <v>4</v>
          </cell>
          <cell r="AI336">
            <v>0</v>
          </cell>
          <cell r="AJ336">
            <v>0</v>
          </cell>
          <cell r="AK336">
            <v>0</v>
          </cell>
          <cell r="AL336">
            <v>0</v>
          </cell>
        </row>
        <row r="337">
          <cell r="A337" t="str">
            <v>05</v>
          </cell>
          <cell r="B337" t="str">
            <v>Westgodavari</v>
          </cell>
          <cell r="C337" t="str">
            <v>05</v>
          </cell>
          <cell r="D337" t="str">
            <v>Bhadrachalam</v>
          </cell>
          <cell r="E337" t="str">
            <v>071</v>
          </cell>
          <cell r="F337" t="str">
            <v>Gopalapuram</v>
          </cell>
          <cell r="G337" t="str">
            <v>06</v>
          </cell>
          <cell r="H337" t="str">
            <v>Koyyalagudem</v>
          </cell>
          <cell r="I337" t="str">
            <v>12</v>
          </cell>
          <cell r="J337" t="str">
            <v>Gavaravaram</v>
          </cell>
          <cell r="K337" t="str">
            <v>013</v>
          </cell>
          <cell r="L337" t="str">
            <v>Gavaravaram</v>
          </cell>
          <cell r="M337" t="str">
            <v>0506013</v>
          </cell>
          <cell r="N337" t="str">
            <v>01</v>
          </cell>
          <cell r="O337" t="str">
            <v>Gavaravaram</v>
          </cell>
          <cell r="P337" t="str">
            <v>Gavaravaram</v>
          </cell>
          <cell r="Q337" t="str">
            <v>050601301</v>
          </cell>
          <cell r="R337" t="str">
            <v>050601301</v>
          </cell>
          <cell r="S337" t="str">
            <v>05050710601301</v>
          </cell>
          <cell r="T337">
            <v>2135</v>
          </cell>
          <cell r="U337">
            <v>975</v>
          </cell>
          <cell r="V337">
            <v>4</v>
          </cell>
          <cell r="W337" t="str">
            <v>PC</v>
          </cell>
          <cell r="X337" t="str">
            <v>PC4</v>
          </cell>
          <cell r="AA337" t="str">
            <v>050601301600</v>
          </cell>
          <cell r="AB337" t="str">
            <v>050601301600</v>
          </cell>
          <cell r="AC337" t="str">
            <v>Gavaravaram-06</v>
          </cell>
          <cell r="AD337" t="str">
            <v>Gavaravaram-06</v>
          </cell>
          <cell r="AE337" t="str">
            <v>PWS</v>
          </cell>
          <cell r="AF337">
            <v>6</v>
          </cell>
          <cell r="AG337">
            <v>0</v>
          </cell>
          <cell r="AH337">
            <v>1</v>
          </cell>
          <cell r="AI337">
            <v>0</v>
          </cell>
          <cell r="AJ337">
            <v>0</v>
          </cell>
          <cell r="AK337">
            <v>0</v>
          </cell>
          <cell r="AL337">
            <v>0</v>
          </cell>
        </row>
        <row r="338">
          <cell r="A338" t="str">
            <v>05</v>
          </cell>
          <cell r="B338" t="str">
            <v>Westgodavari</v>
          </cell>
          <cell r="C338" t="str">
            <v>05</v>
          </cell>
          <cell r="D338" t="str">
            <v>Bhadrachalam</v>
          </cell>
          <cell r="E338" t="str">
            <v>071</v>
          </cell>
          <cell r="F338" t="str">
            <v>Gopalapuram</v>
          </cell>
          <cell r="G338" t="str">
            <v>06</v>
          </cell>
          <cell r="H338" t="str">
            <v>Koyyalagudem</v>
          </cell>
          <cell r="I338" t="str">
            <v>12</v>
          </cell>
          <cell r="J338" t="str">
            <v>Gavaravaram</v>
          </cell>
          <cell r="K338" t="str">
            <v>013</v>
          </cell>
          <cell r="L338" t="str">
            <v>Gavaravaram</v>
          </cell>
          <cell r="M338" t="str">
            <v>0506013</v>
          </cell>
          <cell r="N338" t="str">
            <v>02</v>
          </cell>
          <cell r="O338" t="str">
            <v>Venkayyapalem</v>
          </cell>
          <cell r="Q338" t="str">
            <v>050601302</v>
          </cell>
          <cell r="S338" t="str">
            <v>05050710601302</v>
          </cell>
          <cell r="T338">
            <v>781</v>
          </cell>
          <cell r="U338">
            <v>0</v>
          </cell>
          <cell r="V338">
            <v>0</v>
          </cell>
          <cell r="W338" t="str">
            <v>PC</v>
          </cell>
          <cell r="X338" t="str">
            <v>PC3</v>
          </cell>
          <cell r="AF338">
            <v>1</v>
          </cell>
          <cell r="AG338">
            <v>0</v>
          </cell>
          <cell r="AH338">
            <v>0</v>
          </cell>
          <cell r="AI338">
            <v>0</v>
          </cell>
          <cell r="AJ338">
            <v>0</v>
          </cell>
          <cell r="AK338">
            <v>0</v>
          </cell>
          <cell r="AL338">
            <v>0</v>
          </cell>
        </row>
        <row r="339">
          <cell r="A339" t="str">
            <v>05</v>
          </cell>
          <cell r="B339" t="str">
            <v>Westgodavari</v>
          </cell>
          <cell r="C339" t="str">
            <v>05</v>
          </cell>
          <cell r="D339" t="str">
            <v>Bhadrachalam</v>
          </cell>
          <cell r="E339" t="str">
            <v>071</v>
          </cell>
          <cell r="F339" t="str">
            <v>Gopalapuram</v>
          </cell>
          <cell r="G339" t="str">
            <v>06</v>
          </cell>
          <cell r="H339" t="str">
            <v>Koyyalagudem</v>
          </cell>
          <cell r="I339" t="str">
            <v>13</v>
          </cell>
          <cell r="J339" t="str">
            <v>Yerrampeta</v>
          </cell>
          <cell r="K339" t="str">
            <v>014</v>
          </cell>
          <cell r="L339" t="str">
            <v>Eduvadalapalem</v>
          </cell>
          <cell r="M339" t="str">
            <v>0506014</v>
          </cell>
          <cell r="N339" t="str">
            <v>01</v>
          </cell>
          <cell r="O339" t="str">
            <v>Eduvadalapalem</v>
          </cell>
          <cell r="P339" t="str">
            <v>Yedu Vadala palem</v>
          </cell>
          <cell r="Q339" t="str">
            <v>050601401</v>
          </cell>
          <cell r="R339" t="str">
            <v>050601401</v>
          </cell>
          <cell r="S339" t="str">
            <v>05050710601401</v>
          </cell>
          <cell r="T339">
            <v>605</v>
          </cell>
          <cell r="U339">
            <v>70</v>
          </cell>
          <cell r="V339">
            <v>0</v>
          </cell>
          <cell r="W339" t="str">
            <v>PC</v>
          </cell>
          <cell r="X339" t="str">
            <v>PC1</v>
          </cell>
          <cell r="AA339" t="str">
            <v>050601401600</v>
          </cell>
          <cell r="AB339" t="str">
            <v>050601401600</v>
          </cell>
          <cell r="AC339" t="str">
            <v>Yeduvaddapalem</v>
          </cell>
          <cell r="AD339" t="str">
            <v>Yeduvaddapalem</v>
          </cell>
          <cell r="AE339" t="str">
            <v>DP</v>
          </cell>
          <cell r="AF339">
            <v>0</v>
          </cell>
          <cell r="AG339">
            <v>0</v>
          </cell>
          <cell r="AH339">
            <v>0</v>
          </cell>
          <cell r="AI339">
            <v>0</v>
          </cell>
          <cell r="AJ339">
            <v>0</v>
          </cell>
          <cell r="AK339">
            <v>0</v>
          </cell>
          <cell r="AL339">
            <v>0</v>
          </cell>
        </row>
        <row r="340">
          <cell r="A340" t="str">
            <v>05</v>
          </cell>
          <cell r="B340" t="str">
            <v>Westgodavari</v>
          </cell>
          <cell r="C340" t="str">
            <v>05</v>
          </cell>
          <cell r="D340" t="str">
            <v>Bhadrachalam</v>
          </cell>
          <cell r="E340" t="str">
            <v>071</v>
          </cell>
          <cell r="F340" t="str">
            <v>Gopalapuram</v>
          </cell>
          <cell r="G340" t="str">
            <v>06</v>
          </cell>
          <cell r="H340" t="str">
            <v>Koyyalagudem</v>
          </cell>
          <cell r="I340" t="str">
            <v>13</v>
          </cell>
          <cell r="J340" t="str">
            <v>Yerrampeta</v>
          </cell>
          <cell r="K340" t="str">
            <v>014</v>
          </cell>
          <cell r="L340" t="str">
            <v>Eduvadalapalem</v>
          </cell>
          <cell r="M340" t="str">
            <v>0506014</v>
          </cell>
          <cell r="N340" t="str">
            <v>02</v>
          </cell>
          <cell r="O340" t="str">
            <v>Timmannakunta</v>
          </cell>
          <cell r="P340" t="str">
            <v>Timmannakunta</v>
          </cell>
          <cell r="Q340" t="str">
            <v>050601402</v>
          </cell>
          <cell r="R340" t="str">
            <v>050601402</v>
          </cell>
          <cell r="S340" t="str">
            <v>05050710601402</v>
          </cell>
          <cell r="T340">
            <v>508</v>
          </cell>
          <cell r="U340">
            <v>72</v>
          </cell>
          <cell r="V340">
            <v>0</v>
          </cell>
          <cell r="W340" t="str">
            <v>PC</v>
          </cell>
          <cell r="X340" t="str">
            <v>PC1</v>
          </cell>
          <cell r="AA340" t="str">
            <v>050601402600</v>
          </cell>
          <cell r="AB340" t="str">
            <v>050601402600</v>
          </cell>
          <cell r="AC340" t="str">
            <v>Timmannakunta</v>
          </cell>
          <cell r="AD340" t="str">
            <v>Timmannakunta</v>
          </cell>
          <cell r="AE340" t="str">
            <v>MPWS</v>
          </cell>
          <cell r="AF340">
            <v>0</v>
          </cell>
          <cell r="AG340">
            <v>0</v>
          </cell>
          <cell r="AH340">
            <v>0</v>
          </cell>
          <cell r="AI340">
            <v>0</v>
          </cell>
          <cell r="AJ340">
            <v>0</v>
          </cell>
          <cell r="AK340">
            <v>0</v>
          </cell>
          <cell r="AL340">
            <v>0</v>
          </cell>
        </row>
        <row r="341">
          <cell r="A341" t="str">
            <v>05</v>
          </cell>
          <cell r="B341" t="str">
            <v>Westgodavari</v>
          </cell>
          <cell r="C341" t="str">
            <v>05</v>
          </cell>
          <cell r="D341" t="str">
            <v>Bhadrachalam</v>
          </cell>
          <cell r="E341" t="str">
            <v>071</v>
          </cell>
          <cell r="F341" t="str">
            <v>Gopalapuram</v>
          </cell>
          <cell r="G341" t="str">
            <v>06</v>
          </cell>
          <cell r="H341" t="str">
            <v>Koyyalagudem</v>
          </cell>
          <cell r="I341" t="str">
            <v>13</v>
          </cell>
          <cell r="J341" t="str">
            <v>Yerrampeta</v>
          </cell>
          <cell r="K341" t="str">
            <v>014</v>
          </cell>
          <cell r="L341" t="str">
            <v>Eduvadalapalem</v>
          </cell>
          <cell r="M341" t="str">
            <v>0506014</v>
          </cell>
          <cell r="N341" t="str">
            <v>03</v>
          </cell>
          <cell r="O341" t="str">
            <v>Gangannagudem</v>
          </cell>
          <cell r="P341" t="str">
            <v>Gangannagudem</v>
          </cell>
          <cell r="Q341" t="str">
            <v>050601403</v>
          </cell>
          <cell r="R341" t="str">
            <v>050601403</v>
          </cell>
          <cell r="S341" t="str">
            <v>05050710601403</v>
          </cell>
          <cell r="T341">
            <v>496</v>
          </cell>
          <cell r="U341">
            <v>64</v>
          </cell>
          <cell r="V341">
            <v>0</v>
          </cell>
          <cell r="W341" t="str">
            <v>PC</v>
          </cell>
          <cell r="X341" t="str">
            <v>PC1</v>
          </cell>
          <cell r="AA341" t="str">
            <v>050601403600</v>
          </cell>
          <cell r="AB341" t="str">
            <v>050601403600</v>
          </cell>
          <cell r="AC341" t="str">
            <v>Gangannagudem</v>
          </cell>
          <cell r="AD341" t="str">
            <v>Gangannagudem</v>
          </cell>
          <cell r="AE341" t="str">
            <v>MPWS</v>
          </cell>
          <cell r="AF341">
            <v>0</v>
          </cell>
          <cell r="AG341">
            <v>0</v>
          </cell>
          <cell r="AH341">
            <v>0</v>
          </cell>
          <cell r="AI341">
            <v>0</v>
          </cell>
          <cell r="AJ341">
            <v>0</v>
          </cell>
          <cell r="AK341">
            <v>0</v>
          </cell>
          <cell r="AL341">
            <v>0</v>
          </cell>
        </row>
        <row r="342">
          <cell r="A342" t="str">
            <v>05</v>
          </cell>
          <cell r="B342" t="str">
            <v>Westgodavari</v>
          </cell>
          <cell r="C342" t="str">
            <v>05</v>
          </cell>
          <cell r="D342" t="str">
            <v>Bhadrachalam</v>
          </cell>
          <cell r="E342" t="str">
            <v>071</v>
          </cell>
          <cell r="F342" t="str">
            <v>Gopalapuram</v>
          </cell>
          <cell r="G342" t="str">
            <v>06</v>
          </cell>
          <cell r="H342" t="str">
            <v>Koyyalagudem</v>
          </cell>
          <cell r="I342" t="str">
            <v>14</v>
          </cell>
          <cell r="J342" t="str">
            <v>Rajavaram</v>
          </cell>
          <cell r="K342" t="str">
            <v>015</v>
          </cell>
          <cell r="L342" t="str">
            <v>Rajavaram</v>
          </cell>
          <cell r="M342" t="str">
            <v>0506015</v>
          </cell>
          <cell r="N342" t="str">
            <v>01</v>
          </cell>
          <cell r="O342" t="str">
            <v>Rajavaram</v>
          </cell>
          <cell r="P342" t="str">
            <v>Rajavaram</v>
          </cell>
          <cell r="Q342" t="str">
            <v>050601501</v>
          </cell>
          <cell r="R342" t="str">
            <v>050601501</v>
          </cell>
          <cell r="S342" t="str">
            <v>05050710601501</v>
          </cell>
          <cell r="T342">
            <v>3463</v>
          </cell>
          <cell r="U342">
            <v>850</v>
          </cell>
          <cell r="V342">
            <v>26</v>
          </cell>
          <cell r="W342" t="str">
            <v>PC</v>
          </cell>
          <cell r="X342" t="str">
            <v>PC2</v>
          </cell>
          <cell r="AA342" t="str">
            <v>050601501600</v>
          </cell>
          <cell r="AB342" t="str">
            <v>050601501600</v>
          </cell>
          <cell r="AC342" t="str">
            <v>Rajavaram</v>
          </cell>
          <cell r="AD342" t="str">
            <v>Rajavaram</v>
          </cell>
          <cell r="AE342" t="str">
            <v>PWS</v>
          </cell>
          <cell r="AF342">
            <v>6</v>
          </cell>
          <cell r="AG342">
            <v>0</v>
          </cell>
          <cell r="AH342">
            <v>2</v>
          </cell>
          <cell r="AI342">
            <v>0</v>
          </cell>
          <cell r="AJ342">
            <v>0</v>
          </cell>
          <cell r="AK342">
            <v>0</v>
          </cell>
          <cell r="AL342">
            <v>0</v>
          </cell>
        </row>
        <row r="343">
          <cell r="A343" t="str">
            <v>05</v>
          </cell>
          <cell r="B343" t="str">
            <v>Westgodavari</v>
          </cell>
          <cell r="C343" t="str">
            <v>05</v>
          </cell>
          <cell r="D343" t="str">
            <v>Bhadrachalam</v>
          </cell>
          <cell r="E343" t="str">
            <v>071</v>
          </cell>
          <cell r="F343" t="str">
            <v>Gopalapuram</v>
          </cell>
          <cell r="G343" t="str">
            <v>06</v>
          </cell>
          <cell r="H343" t="str">
            <v>Koyyalagudem</v>
          </cell>
          <cell r="I343" t="str">
            <v>14</v>
          </cell>
          <cell r="J343" t="str">
            <v>Rajavaram</v>
          </cell>
          <cell r="K343" t="str">
            <v>015</v>
          </cell>
          <cell r="L343" t="str">
            <v>Rajavaram</v>
          </cell>
          <cell r="M343" t="str">
            <v>0506015</v>
          </cell>
          <cell r="N343" t="str">
            <v>02</v>
          </cell>
          <cell r="O343" t="str">
            <v>Gangavaram</v>
          </cell>
          <cell r="P343" t="str">
            <v>Gangavaram</v>
          </cell>
          <cell r="Q343" t="str">
            <v>050601502</v>
          </cell>
          <cell r="R343" t="str">
            <v>050601502</v>
          </cell>
          <cell r="S343" t="str">
            <v>05050710601502</v>
          </cell>
          <cell r="T343">
            <v>1157</v>
          </cell>
          <cell r="U343">
            <v>327</v>
          </cell>
          <cell r="V343">
            <v>0</v>
          </cell>
          <cell r="W343" t="str">
            <v>FC</v>
          </cell>
          <cell r="X343" t="str">
            <v>FC</v>
          </cell>
          <cell r="AA343" t="str">
            <v>050601502600</v>
          </cell>
          <cell r="AB343" t="str">
            <v>050601502600</v>
          </cell>
          <cell r="AC343" t="str">
            <v>Gangavaram</v>
          </cell>
          <cell r="AD343" t="str">
            <v>Gangavaram</v>
          </cell>
          <cell r="AE343" t="str">
            <v>MPWS</v>
          </cell>
          <cell r="AF343">
            <v>5</v>
          </cell>
          <cell r="AG343">
            <v>0</v>
          </cell>
          <cell r="AH343">
            <v>0</v>
          </cell>
          <cell r="AI343">
            <v>0</v>
          </cell>
          <cell r="AJ343">
            <v>0</v>
          </cell>
          <cell r="AK343">
            <v>0</v>
          </cell>
          <cell r="AL343">
            <v>0</v>
          </cell>
        </row>
        <row r="344">
          <cell r="A344" t="str">
            <v>05</v>
          </cell>
          <cell r="B344" t="str">
            <v>Westgodavari</v>
          </cell>
          <cell r="C344" t="str">
            <v>05</v>
          </cell>
          <cell r="D344" t="str">
            <v>Bhadrachalam</v>
          </cell>
          <cell r="E344" t="str">
            <v>071</v>
          </cell>
          <cell r="F344" t="str">
            <v>Gopalapuram</v>
          </cell>
          <cell r="G344" t="str">
            <v>06</v>
          </cell>
          <cell r="H344" t="str">
            <v>Koyyalagudem</v>
          </cell>
          <cell r="I344" t="str">
            <v>14</v>
          </cell>
          <cell r="J344" t="str">
            <v>Rajavaram</v>
          </cell>
          <cell r="K344" t="str">
            <v>015</v>
          </cell>
          <cell r="L344" t="str">
            <v>Rajavaram</v>
          </cell>
          <cell r="M344" t="str">
            <v>0506015</v>
          </cell>
          <cell r="N344" t="str">
            <v>03</v>
          </cell>
          <cell r="O344" t="str">
            <v>Mangapathidevipalem</v>
          </cell>
          <cell r="P344" t="str">
            <v>Mangapathidevipalem</v>
          </cell>
          <cell r="Q344" t="str">
            <v>050601503</v>
          </cell>
          <cell r="R344" t="str">
            <v>050601503</v>
          </cell>
          <cell r="S344" t="str">
            <v>05050710601503</v>
          </cell>
          <cell r="T344">
            <v>577</v>
          </cell>
          <cell r="U344">
            <v>0</v>
          </cell>
          <cell r="V344">
            <v>0</v>
          </cell>
          <cell r="W344" t="str">
            <v>FC</v>
          </cell>
          <cell r="X344" t="str">
            <v>FC</v>
          </cell>
          <cell r="AA344" t="str">
            <v>050601503600</v>
          </cell>
          <cell r="AB344" t="str">
            <v>050601503600</v>
          </cell>
          <cell r="AC344" t="str">
            <v>Mangapathidevipalem</v>
          </cell>
          <cell r="AD344" t="str">
            <v>Mangapathidevipalem</v>
          </cell>
          <cell r="AE344" t="str">
            <v>MPWS</v>
          </cell>
          <cell r="AF344">
            <v>2</v>
          </cell>
          <cell r="AG344">
            <v>0</v>
          </cell>
          <cell r="AH344">
            <v>0</v>
          </cell>
          <cell r="AI344">
            <v>0</v>
          </cell>
          <cell r="AJ344">
            <v>0</v>
          </cell>
          <cell r="AK344">
            <v>0</v>
          </cell>
          <cell r="AL344">
            <v>0</v>
          </cell>
        </row>
        <row r="345">
          <cell r="A345" t="str">
            <v>05</v>
          </cell>
          <cell r="B345" t="str">
            <v>Westgodavari</v>
          </cell>
          <cell r="C345" t="str">
            <v>05</v>
          </cell>
          <cell r="D345" t="str">
            <v>Bhadrachalam</v>
          </cell>
          <cell r="E345" t="str">
            <v>071</v>
          </cell>
          <cell r="F345" t="str">
            <v>Gopalapuram</v>
          </cell>
          <cell r="G345" t="str">
            <v>06</v>
          </cell>
          <cell r="H345" t="str">
            <v>Koyyalagudem</v>
          </cell>
          <cell r="I345" t="str">
            <v>14</v>
          </cell>
          <cell r="J345" t="str">
            <v>Rajavaram</v>
          </cell>
          <cell r="K345" t="str">
            <v>015</v>
          </cell>
          <cell r="L345" t="str">
            <v>Rajavaram</v>
          </cell>
          <cell r="M345" t="str">
            <v>0506015</v>
          </cell>
          <cell r="N345" t="str">
            <v>04</v>
          </cell>
          <cell r="O345" t="str">
            <v>Rayagudem</v>
          </cell>
          <cell r="Q345" t="str">
            <v>050601504</v>
          </cell>
          <cell r="S345" t="str">
            <v>05050710601504</v>
          </cell>
          <cell r="T345">
            <v>37</v>
          </cell>
          <cell r="U345">
            <v>0</v>
          </cell>
          <cell r="V345">
            <v>0</v>
          </cell>
          <cell r="W345" t="str">
            <v>PC</v>
          </cell>
          <cell r="X345" t="str">
            <v>PC1</v>
          </cell>
          <cell r="AF345">
            <v>1</v>
          </cell>
          <cell r="AG345">
            <v>0</v>
          </cell>
          <cell r="AH345">
            <v>0</v>
          </cell>
          <cell r="AI345">
            <v>0</v>
          </cell>
          <cell r="AJ345">
            <v>0</v>
          </cell>
          <cell r="AK345">
            <v>0</v>
          </cell>
          <cell r="AL345">
            <v>0</v>
          </cell>
        </row>
        <row r="346">
          <cell r="A346" t="str">
            <v>05</v>
          </cell>
          <cell r="B346" t="str">
            <v>Westgodavari</v>
          </cell>
          <cell r="C346" t="str">
            <v>05</v>
          </cell>
          <cell r="D346" t="str">
            <v>Bhadrachalam</v>
          </cell>
          <cell r="E346" t="str">
            <v>071</v>
          </cell>
          <cell r="F346" t="str">
            <v>Gopalapuram</v>
          </cell>
          <cell r="G346" t="str">
            <v>06</v>
          </cell>
          <cell r="H346" t="str">
            <v>Koyyalagudem</v>
          </cell>
          <cell r="I346" t="str">
            <v>13</v>
          </cell>
          <cell r="J346" t="str">
            <v>Yerrampeta</v>
          </cell>
          <cell r="K346" t="str">
            <v>016</v>
          </cell>
          <cell r="L346" t="str">
            <v>Yerrampeta</v>
          </cell>
          <cell r="M346" t="str">
            <v>0506016</v>
          </cell>
          <cell r="N346" t="str">
            <v>01</v>
          </cell>
          <cell r="O346" t="str">
            <v>Yerrampeta</v>
          </cell>
          <cell r="P346" t="str">
            <v>Yerrampeta</v>
          </cell>
          <cell r="Q346" t="str">
            <v>050601601</v>
          </cell>
          <cell r="R346" t="str">
            <v>050601601</v>
          </cell>
          <cell r="S346" t="str">
            <v>05050710601601</v>
          </cell>
          <cell r="T346">
            <v>2681</v>
          </cell>
          <cell r="U346">
            <v>860</v>
          </cell>
          <cell r="V346">
            <v>0</v>
          </cell>
          <cell r="W346" t="str">
            <v>PC</v>
          </cell>
          <cell r="X346" t="str">
            <v>PC3</v>
          </cell>
          <cell r="AA346" t="str">
            <v>050601601600</v>
          </cell>
          <cell r="AB346" t="str">
            <v>050601601600</v>
          </cell>
          <cell r="AC346" t="str">
            <v>Yerrampeta</v>
          </cell>
          <cell r="AD346" t="str">
            <v>Yerrampeta</v>
          </cell>
          <cell r="AE346" t="str">
            <v>PWS</v>
          </cell>
          <cell r="AF346">
            <v>4</v>
          </cell>
          <cell r="AG346">
            <v>0</v>
          </cell>
          <cell r="AH346">
            <v>1</v>
          </cell>
          <cell r="AI346">
            <v>0</v>
          </cell>
          <cell r="AJ346">
            <v>0</v>
          </cell>
          <cell r="AK346">
            <v>0</v>
          </cell>
          <cell r="AL346">
            <v>0</v>
          </cell>
        </row>
        <row r="347">
          <cell r="A347" t="str">
            <v>05</v>
          </cell>
          <cell r="B347" t="str">
            <v>Westgodavari</v>
          </cell>
          <cell r="C347" t="str">
            <v>05</v>
          </cell>
          <cell r="D347" t="str">
            <v>Bhadrachalam</v>
          </cell>
          <cell r="E347" t="str">
            <v>071</v>
          </cell>
          <cell r="F347" t="str">
            <v>Gopalapuram</v>
          </cell>
          <cell r="G347" t="str">
            <v>06</v>
          </cell>
          <cell r="H347" t="str">
            <v>Koyyalagudem</v>
          </cell>
          <cell r="I347" t="str">
            <v>13</v>
          </cell>
          <cell r="J347" t="str">
            <v>Yerrampeta</v>
          </cell>
          <cell r="K347" t="str">
            <v>017</v>
          </cell>
          <cell r="L347" t="str">
            <v>Kanakadripuram</v>
          </cell>
          <cell r="M347" t="str">
            <v>0506017</v>
          </cell>
          <cell r="N347" t="str">
            <v>01</v>
          </cell>
          <cell r="O347" t="str">
            <v>Kanakadripuram</v>
          </cell>
          <cell r="Q347" t="str">
            <v>050601701</v>
          </cell>
          <cell r="S347" t="str">
            <v>05050710601701</v>
          </cell>
          <cell r="T347">
            <v>44</v>
          </cell>
          <cell r="U347">
            <v>0</v>
          </cell>
          <cell r="V347">
            <v>0</v>
          </cell>
          <cell r="W347" t="str">
            <v>NSS</v>
          </cell>
          <cell r="X347" t="str">
            <v>IR</v>
          </cell>
          <cell r="Y347">
            <v>1.2000000476837158</v>
          </cell>
          <cell r="Z347">
            <v>37040</v>
          </cell>
          <cell r="AF347">
            <v>0</v>
          </cell>
          <cell r="AG347">
            <v>0</v>
          </cell>
          <cell r="AH347">
            <v>0</v>
          </cell>
          <cell r="AI347">
            <v>1</v>
          </cell>
          <cell r="AJ347">
            <v>0</v>
          </cell>
          <cell r="AK347">
            <v>0</v>
          </cell>
          <cell r="AL347">
            <v>0</v>
          </cell>
        </row>
        <row r="348">
          <cell r="A348" t="str">
            <v>05</v>
          </cell>
          <cell r="B348" t="str">
            <v>Westgodavari</v>
          </cell>
          <cell r="C348" t="str">
            <v>05</v>
          </cell>
          <cell r="D348" t="str">
            <v>Bhadrachalam</v>
          </cell>
          <cell r="E348" t="str">
            <v>071</v>
          </cell>
          <cell r="F348" t="str">
            <v>Gopalapuram</v>
          </cell>
          <cell r="G348" t="str">
            <v>06</v>
          </cell>
          <cell r="H348" t="str">
            <v>Koyyalagudem</v>
          </cell>
          <cell r="I348" t="str">
            <v>13</v>
          </cell>
          <cell r="J348" t="str">
            <v>Yerrampeta</v>
          </cell>
          <cell r="K348" t="str">
            <v>018</v>
          </cell>
          <cell r="L348" t="str">
            <v>Kuntalagudem</v>
          </cell>
          <cell r="M348" t="str">
            <v>0506018</v>
          </cell>
          <cell r="N348" t="str">
            <v>01</v>
          </cell>
          <cell r="O348" t="str">
            <v>Kuntalagudem</v>
          </cell>
          <cell r="P348" t="str">
            <v>Kuntalagudem</v>
          </cell>
          <cell r="Q348" t="str">
            <v>050601801</v>
          </cell>
          <cell r="R348" t="str">
            <v>050601801</v>
          </cell>
          <cell r="S348" t="str">
            <v>05050710601801</v>
          </cell>
          <cell r="T348">
            <v>677</v>
          </cell>
          <cell r="U348">
            <v>180</v>
          </cell>
          <cell r="V348">
            <v>0</v>
          </cell>
          <cell r="W348" t="str">
            <v>PC</v>
          </cell>
          <cell r="X348" t="str">
            <v>PC3</v>
          </cell>
          <cell r="AA348" t="str">
            <v>050601801600</v>
          </cell>
          <cell r="AB348" t="str">
            <v>050601801600</v>
          </cell>
          <cell r="AC348" t="str">
            <v>Kuntalagudem</v>
          </cell>
          <cell r="AD348" t="str">
            <v>Kuntalagudem</v>
          </cell>
          <cell r="AE348" t="str">
            <v>PWS</v>
          </cell>
          <cell r="AF348">
            <v>0</v>
          </cell>
          <cell r="AG348">
            <v>0</v>
          </cell>
          <cell r="AH348">
            <v>0</v>
          </cell>
          <cell r="AI348">
            <v>0</v>
          </cell>
          <cell r="AJ348">
            <v>0</v>
          </cell>
          <cell r="AK348">
            <v>0</v>
          </cell>
          <cell r="AL348">
            <v>0</v>
          </cell>
        </row>
        <row r="349">
          <cell r="A349" t="str">
            <v>05</v>
          </cell>
          <cell r="B349" t="str">
            <v>Westgodavari</v>
          </cell>
          <cell r="C349" t="str">
            <v>05</v>
          </cell>
          <cell r="D349" t="str">
            <v>Bhadrachalam</v>
          </cell>
          <cell r="E349" t="str">
            <v>073</v>
          </cell>
          <cell r="F349" t="str">
            <v>Polavaram</v>
          </cell>
          <cell r="G349" t="str">
            <v>07</v>
          </cell>
          <cell r="H349" t="str">
            <v>J.r.gudem</v>
          </cell>
          <cell r="I349" t="str">
            <v>01</v>
          </cell>
          <cell r="J349" t="str">
            <v>Pattennapalem</v>
          </cell>
          <cell r="K349" t="str">
            <v>001</v>
          </cell>
          <cell r="L349" t="str">
            <v>Pattennapalem</v>
          </cell>
          <cell r="M349" t="str">
            <v>0507001</v>
          </cell>
          <cell r="N349" t="str">
            <v>01</v>
          </cell>
          <cell r="O349" t="str">
            <v>Pattenapalem</v>
          </cell>
          <cell r="P349" t="str">
            <v>Pattenapalem</v>
          </cell>
          <cell r="Q349" t="str">
            <v>050700101</v>
          </cell>
          <cell r="R349" t="str">
            <v>050700101</v>
          </cell>
          <cell r="S349" t="str">
            <v>05050730700101</v>
          </cell>
          <cell r="T349">
            <v>1296</v>
          </cell>
          <cell r="U349">
            <v>157</v>
          </cell>
          <cell r="V349">
            <v>0</v>
          </cell>
          <cell r="W349" t="str">
            <v>PC</v>
          </cell>
          <cell r="X349" t="str">
            <v>PC2</v>
          </cell>
          <cell r="AA349" t="str">
            <v>050700101600</v>
          </cell>
          <cell r="AB349" t="str">
            <v>050700101600</v>
          </cell>
          <cell r="AC349" t="str">
            <v>Pattenapalem</v>
          </cell>
          <cell r="AD349" t="str">
            <v>Pattenapalem</v>
          </cell>
          <cell r="AE349" t="str">
            <v>PWS</v>
          </cell>
          <cell r="AF349">
            <v>8</v>
          </cell>
          <cell r="AG349">
            <v>0</v>
          </cell>
          <cell r="AH349">
            <v>1</v>
          </cell>
          <cell r="AI349">
            <v>0</v>
          </cell>
          <cell r="AJ349">
            <v>0</v>
          </cell>
          <cell r="AK349">
            <v>0</v>
          </cell>
          <cell r="AL349">
            <v>0</v>
          </cell>
        </row>
        <row r="350">
          <cell r="A350" t="str">
            <v>05</v>
          </cell>
          <cell r="B350" t="str">
            <v>Westgodavari</v>
          </cell>
          <cell r="C350" t="str">
            <v>05</v>
          </cell>
          <cell r="D350" t="str">
            <v>Bhadrachalam</v>
          </cell>
          <cell r="E350" t="str">
            <v>073</v>
          </cell>
          <cell r="F350" t="str">
            <v>Polavaram</v>
          </cell>
          <cell r="G350" t="str">
            <v>07</v>
          </cell>
          <cell r="H350" t="str">
            <v>J.r.gudem</v>
          </cell>
          <cell r="I350" t="str">
            <v>01</v>
          </cell>
          <cell r="J350" t="str">
            <v>Pattennapalem</v>
          </cell>
          <cell r="K350" t="str">
            <v>001</v>
          </cell>
          <cell r="L350" t="str">
            <v>Pattennapalem</v>
          </cell>
          <cell r="M350" t="str">
            <v>0507001</v>
          </cell>
          <cell r="N350" t="str">
            <v>02</v>
          </cell>
          <cell r="O350" t="str">
            <v>Pidakappagudem</v>
          </cell>
          <cell r="Q350" t="str">
            <v>050700102</v>
          </cell>
          <cell r="S350" t="str">
            <v>05050730700102</v>
          </cell>
          <cell r="T350">
            <v>166</v>
          </cell>
          <cell r="U350">
            <v>8</v>
          </cell>
          <cell r="V350">
            <v>158</v>
          </cell>
          <cell r="W350" t="str">
            <v>PC</v>
          </cell>
          <cell r="X350" t="str">
            <v>PC2</v>
          </cell>
          <cell r="AF350">
            <v>2</v>
          </cell>
          <cell r="AG350">
            <v>0</v>
          </cell>
          <cell r="AH350">
            <v>0</v>
          </cell>
          <cell r="AI350">
            <v>0</v>
          </cell>
          <cell r="AJ350">
            <v>0</v>
          </cell>
          <cell r="AK350">
            <v>0</v>
          </cell>
          <cell r="AL350">
            <v>0</v>
          </cell>
        </row>
        <row r="351">
          <cell r="A351" t="str">
            <v>05</v>
          </cell>
          <cell r="B351" t="str">
            <v>Westgodavari</v>
          </cell>
          <cell r="C351" t="str">
            <v>05</v>
          </cell>
          <cell r="D351" t="str">
            <v>Bhadrachalam</v>
          </cell>
          <cell r="E351" t="str">
            <v>073</v>
          </cell>
          <cell r="F351" t="str">
            <v>Polavaram</v>
          </cell>
          <cell r="G351" t="str">
            <v>07</v>
          </cell>
          <cell r="H351" t="str">
            <v>J.r.gudem</v>
          </cell>
          <cell r="I351" t="str">
            <v>02</v>
          </cell>
          <cell r="J351" t="str">
            <v>Akkampeta</v>
          </cell>
          <cell r="K351" t="str">
            <v>002</v>
          </cell>
          <cell r="L351" t="str">
            <v>Akkampeta</v>
          </cell>
          <cell r="M351" t="str">
            <v>0507002</v>
          </cell>
          <cell r="N351" t="str">
            <v>01</v>
          </cell>
          <cell r="O351" t="str">
            <v>Akkampeta</v>
          </cell>
          <cell r="P351" t="str">
            <v>Akkampeta</v>
          </cell>
          <cell r="Q351" t="str">
            <v>050700201</v>
          </cell>
          <cell r="R351" t="str">
            <v>050700201</v>
          </cell>
          <cell r="S351" t="str">
            <v>05050730700201</v>
          </cell>
          <cell r="T351">
            <v>1007</v>
          </cell>
          <cell r="U351">
            <v>234</v>
          </cell>
          <cell r="V351">
            <v>0</v>
          </cell>
          <cell r="W351" t="str">
            <v>PC</v>
          </cell>
          <cell r="X351" t="str">
            <v>PC3</v>
          </cell>
          <cell r="AA351" t="str">
            <v>050700201600</v>
          </cell>
          <cell r="AB351" t="str">
            <v>050700201600</v>
          </cell>
          <cell r="AC351" t="str">
            <v>Akkampeta</v>
          </cell>
          <cell r="AD351" t="str">
            <v>Akkampeta</v>
          </cell>
          <cell r="AE351" t="str">
            <v>PWS</v>
          </cell>
          <cell r="AF351">
            <v>4</v>
          </cell>
          <cell r="AG351">
            <v>0</v>
          </cell>
          <cell r="AH351">
            <v>0</v>
          </cell>
          <cell r="AI351">
            <v>0</v>
          </cell>
          <cell r="AJ351">
            <v>0</v>
          </cell>
          <cell r="AK351">
            <v>0</v>
          </cell>
          <cell r="AL351">
            <v>0</v>
          </cell>
        </row>
        <row r="352">
          <cell r="A352" t="str">
            <v>05</v>
          </cell>
          <cell r="B352" t="str">
            <v>Westgodavari</v>
          </cell>
          <cell r="C352" t="str">
            <v>05</v>
          </cell>
          <cell r="D352" t="str">
            <v>Bhadrachalam</v>
          </cell>
          <cell r="E352" t="str">
            <v>073</v>
          </cell>
          <cell r="F352" t="str">
            <v>Polavaram</v>
          </cell>
          <cell r="G352" t="str">
            <v>07</v>
          </cell>
          <cell r="H352" t="str">
            <v>J.r.gudem</v>
          </cell>
          <cell r="I352" t="str">
            <v>03</v>
          </cell>
          <cell r="J352" t="str">
            <v>Srinivasapuram</v>
          </cell>
          <cell r="K352" t="str">
            <v>003</v>
          </cell>
          <cell r="L352" t="str">
            <v>Srinivasapuram</v>
          </cell>
          <cell r="M352" t="str">
            <v>0507003</v>
          </cell>
          <cell r="N352" t="str">
            <v>01</v>
          </cell>
          <cell r="O352" t="str">
            <v>Sreenivasapuram</v>
          </cell>
          <cell r="P352" t="str">
            <v>Sreenivasapuram</v>
          </cell>
          <cell r="Q352" t="str">
            <v>050700301</v>
          </cell>
          <cell r="R352" t="str">
            <v>050700301</v>
          </cell>
          <cell r="S352" t="str">
            <v>05050730700301</v>
          </cell>
          <cell r="T352">
            <v>3707</v>
          </cell>
          <cell r="U352">
            <v>1681</v>
          </cell>
          <cell r="V352">
            <v>125</v>
          </cell>
          <cell r="W352" t="str">
            <v>PC</v>
          </cell>
          <cell r="X352" t="str">
            <v>PC4</v>
          </cell>
          <cell r="AA352" t="str">
            <v>050700301600</v>
          </cell>
          <cell r="AB352" t="str">
            <v>050700301600</v>
          </cell>
          <cell r="AC352" t="str">
            <v>Sreenivasapuram</v>
          </cell>
          <cell r="AD352" t="str">
            <v>Sreenivasapuram</v>
          </cell>
          <cell r="AE352" t="str">
            <v>PWS</v>
          </cell>
          <cell r="AF352">
            <v>5</v>
          </cell>
          <cell r="AG352">
            <v>0</v>
          </cell>
          <cell r="AH352">
            <v>5</v>
          </cell>
          <cell r="AI352">
            <v>0</v>
          </cell>
          <cell r="AJ352">
            <v>0</v>
          </cell>
          <cell r="AK352">
            <v>0</v>
          </cell>
          <cell r="AL352">
            <v>0</v>
          </cell>
        </row>
        <row r="353">
          <cell r="A353" t="str">
            <v>05</v>
          </cell>
          <cell r="B353" t="str">
            <v>Westgodavari</v>
          </cell>
          <cell r="C353" t="str">
            <v>05</v>
          </cell>
          <cell r="D353" t="str">
            <v>Bhadrachalam</v>
          </cell>
          <cell r="E353" t="str">
            <v>073</v>
          </cell>
          <cell r="F353" t="str">
            <v>Polavaram</v>
          </cell>
          <cell r="G353" t="str">
            <v>07</v>
          </cell>
          <cell r="H353" t="str">
            <v>J.r.gudem</v>
          </cell>
          <cell r="I353" t="str">
            <v>04</v>
          </cell>
          <cell r="J353" t="str">
            <v>Mysanagudem</v>
          </cell>
          <cell r="K353" t="str">
            <v>004</v>
          </cell>
          <cell r="L353" t="str">
            <v>Pullepudi</v>
          </cell>
          <cell r="M353" t="str">
            <v>0507004</v>
          </cell>
          <cell r="N353" t="str">
            <v>01</v>
          </cell>
          <cell r="O353" t="str">
            <v>Pullepudi</v>
          </cell>
          <cell r="P353" t="str">
            <v>Pullepudi</v>
          </cell>
          <cell r="Q353" t="str">
            <v>050700401</v>
          </cell>
          <cell r="R353" t="str">
            <v>050700401</v>
          </cell>
          <cell r="S353" t="str">
            <v>05050730700401</v>
          </cell>
          <cell r="T353">
            <v>136</v>
          </cell>
          <cell r="U353">
            <v>110</v>
          </cell>
          <cell r="V353">
            <v>2</v>
          </cell>
          <cell r="W353" t="str">
            <v>FC</v>
          </cell>
          <cell r="X353" t="str">
            <v>FC</v>
          </cell>
          <cell r="AA353" t="str">
            <v>050700401600</v>
          </cell>
          <cell r="AB353" t="str">
            <v>050700401600</v>
          </cell>
          <cell r="AC353" t="str">
            <v>Pullepudi</v>
          </cell>
          <cell r="AD353" t="str">
            <v>Pullepudi</v>
          </cell>
          <cell r="AE353" t="str">
            <v>MPWS</v>
          </cell>
          <cell r="AF353">
            <v>2</v>
          </cell>
          <cell r="AG353">
            <v>0</v>
          </cell>
          <cell r="AH353">
            <v>0</v>
          </cell>
          <cell r="AI353">
            <v>0</v>
          </cell>
          <cell r="AJ353">
            <v>0</v>
          </cell>
          <cell r="AK353">
            <v>0</v>
          </cell>
          <cell r="AL353">
            <v>0</v>
          </cell>
        </row>
        <row r="354">
          <cell r="A354" t="str">
            <v>05</v>
          </cell>
          <cell r="B354" t="str">
            <v>Westgodavari</v>
          </cell>
          <cell r="C354" t="str">
            <v>05</v>
          </cell>
          <cell r="D354" t="str">
            <v>Bhadrachalam</v>
          </cell>
          <cell r="E354" t="str">
            <v>073</v>
          </cell>
          <cell r="F354" t="str">
            <v>Polavaram</v>
          </cell>
          <cell r="G354" t="str">
            <v>07</v>
          </cell>
          <cell r="H354" t="str">
            <v>J.r.gudem</v>
          </cell>
          <cell r="I354" t="str">
            <v>04</v>
          </cell>
          <cell r="J354" t="str">
            <v>Mysanagudem</v>
          </cell>
          <cell r="K354" t="str">
            <v>005</v>
          </cell>
          <cell r="L354" t="str">
            <v>Mysannagudem</v>
          </cell>
          <cell r="M354" t="str">
            <v>0507005</v>
          </cell>
          <cell r="N354" t="str">
            <v>01</v>
          </cell>
          <cell r="O354" t="str">
            <v>Mysanagudem</v>
          </cell>
          <cell r="P354" t="str">
            <v>Mysanagudem</v>
          </cell>
          <cell r="Q354" t="str">
            <v>050700501</v>
          </cell>
          <cell r="R354" t="str">
            <v>050700501</v>
          </cell>
          <cell r="S354" t="str">
            <v>05050730700501</v>
          </cell>
          <cell r="T354">
            <v>2981</v>
          </cell>
          <cell r="U354">
            <v>593</v>
          </cell>
          <cell r="V354">
            <v>0</v>
          </cell>
          <cell r="W354" t="str">
            <v>FC</v>
          </cell>
          <cell r="X354" t="str">
            <v>FC</v>
          </cell>
          <cell r="AA354" t="str">
            <v>050700501600</v>
          </cell>
          <cell r="AB354" t="str">
            <v>050700501600</v>
          </cell>
          <cell r="AC354" t="str">
            <v>Mysanagudem</v>
          </cell>
          <cell r="AD354" t="str">
            <v>Mysanagudem</v>
          </cell>
          <cell r="AE354" t="str">
            <v>PWS</v>
          </cell>
          <cell r="AF354">
            <v>3</v>
          </cell>
          <cell r="AG354">
            <v>0</v>
          </cell>
          <cell r="AH354">
            <v>7</v>
          </cell>
          <cell r="AI354">
            <v>0</v>
          </cell>
          <cell r="AJ354">
            <v>0</v>
          </cell>
          <cell r="AK354">
            <v>0</v>
          </cell>
          <cell r="AL354">
            <v>0</v>
          </cell>
        </row>
        <row r="355">
          <cell r="A355" t="str">
            <v>05</v>
          </cell>
          <cell r="B355" t="str">
            <v>Westgodavari</v>
          </cell>
          <cell r="C355" t="str">
            <v>11</v>
          </cell>
          <cell r="D355" t="str">
            <v>Eluru</v>
          </cell>
          <cell r="E355" t="str">
            <v>074</v>
          </cell>
          <cell r="F355" t="str">
            <v>Chintalapudi</v>
          </cell>
          <cell r="G355" t="str">
            <v>07</v>
          </cell>
          <cell r="H355" t="str">
            <v>J.r.gudem</v>
          </cell>
          <cell r="I355" t="str">
            <v>05</v>
          </cell>
          <cell r="J355" t="str">
            <v>Vegavaram</v>
          </cell>
          <cell r="K355" t="str">
            <v>007</v>
          </cell>
          <cell r="L355" t="str">
            <v>Vegavaram</v>
          </cell>
          <cell r="M355" t="str">
            <v>0507007</v>
          </cell>
          <cell r="N355" t="str">
            <v>01</v>
          </cell>
          <cell r="O355" t="str">
            <v>Vegavaram</v>
          </cell>
          <cell r="P355" t="str">
            <v>Vegavaram</v>
          </cell>
          <cell r="Q355" t="str">
            <v>050700701</v>
          </cell>
          <cell r="R355" t="str">
            <v>050700701</v>
          </cell>
          <cell r="S355" t="str">
            <v>05110740700701</v>
          </cell>
          <cell r="T355">
            <v>4214</v>
          </cell>
          <cell r="U355">
            <v>1317</v>
          </cell>
          <cell r="V355">
            <v>0</v>
          </cell>
          <cell r="W355" t="str">
            <v>PC</v>
          </cell>
          <cell r="X355" t="str">
            <v>PC2</v>
          </cell>
          <cell r="AA355" t="str">
            <v>050700701600</v>
          </cell>
          <cell r="AB355" t="str">
            <v>050700701600</v>
          </cell>
          <cell r="AC355" t="str">
            <v>Vegavaram</v>
          </cell>
          <cell r="AD355" t="str">
            <v>Vegavaram</v>
          </cell>
          <cell r="AE355" t="str">
            <v>PWS</v>
          </cell>
          <cell r="AF355">
            <v>15</v>
          </cell>
          <cell r="AG355">
            <v>0</v>
          </cell>
          <cell r="AH355">
            <v>2</v>
          </cell>
          <cell r="AI355">
            <v>0</v>
          </cell>
          <cell r="AJ355">
            <v>0</v>
          </cell>
          <cell r="AK355">
            <v>0</v>
          </cell>
          <cell r="AL355">
            <v>0</v>
          </cell>
        </row>
        <row r="356">
          <cell r="A356" t="str">
            <v>05</v>
          </cell>
          <cell r="B356" t="str">
            <v>Westgodavari</v>
          </cell>
          <cell r="C356" t="str">
            <v>05</v>
          </cell>
          <cell r="D356" t="str">
            <v>Bhadrachalam</v>
          </cell>
          <cell r="E356" t="str">
            <v>073</v>
          </cell>
          <cell r="F356" t="str">
            <v>Polavaram</v>
          </cell>
          <cell r="G356" t="str">
            <v>07</v>
          </cell>
          <cell r="H356" t="str">
            <v>J.r.gudem</v>
          </cell>
          <cell r="I356" t="str">
            <v>06</v>
          </cell>
          <cell r="J356" t="str">
            <v>Taduvai</v>
          </cell>
          <cell r="K356" t="str">
            <v>008</v>
          </cell>
          <cell r="L356" t="str">
            <v>Taduvai</v>
          </cell>
          <cell r="M356" t="str">
            <v>0507008</v>
          </cell>
          <cell r="N356" t="str">
            <v>01</v>
          </cell>
          <cell r="O356" t="str">
            <v>Taduvai</v>
          </cell>
          <cell r="P356" t="str">
            <v>Taduvai</v>
          </cell>
          <cell r="Q356" t="str">
            <v>050700801</v>
          </cell>
          <cell r="R356" t="str">
            <v>050700801</v>
          </cell>
          <cell r="S356" t="str">
            <v>05050730700801</v>
          </cell>
          <cell r="T356">
            <v>2735</v>
          </cell>
          <cell r="U356">
            <v>642</v>
          </cell>
          <cell r="V356">
            <v>8</v>
          </cell>
          <cell r="W356" t="str">
            <v>FC</v>
          </cell>
          <cell r="X356" t="str">
            <v>FC</v>
          </cell>
          <cell r="AA356" t="str">
            <v>050700801600</v>
          </cell>
          <cell r="AB356" t="str">
            <v>050700801600</v>
          </cell>
          <cell r="AC356" t="str">
            <v>Taduvai</v>
          </cell>
          <cell r="AD356" t="str">
            <v>Taduvai</v>
          </cell>
          <cell r="AE356" t="str">
            <v>PWS</v>
          </cell>
          <cell r="AF356">
            <v>15</v>
          </cell>
          <cell r="AG356">
            <v>0</v>
          </cell>
          <cell r="AH356">
            <v>2</v>
          </cell>
          <cell r="AI356">
            <v>0</v>
          </cell>
          <cell r="AJ356">
            <v>0</v>
          </cell>
          <cell r="AK356">
            <v>0</v>
          </cell>
          <cell r="AL356">
            <v>0</v>
          </cell>
        </row>
        <row r="357">
          <cell r="A357" t="str">
            <v>05</v>
          </cell>
          <cell r="B357" t="str">
            <v>Westgodavari</v>
          </cell>
          <cell r="C357" t="str">
            <v>05</v>
          </cell>
          <cell r="D357" t="str">
            <v>Bhadrachalam</v>
          </cell>
          <cell r="E357" t="str">
            <v>073</v>
          </cell>
          <cell r="F357" t="str">
            <v>Polavaram</v>
          </cell>
          <cell r="G357" t="str">
            <v>07</v>
          </cell>
          <cell r="H357" t="str">
            <v>J.r.gudem</v>
          </cell>
          <cell r="I357" t="str">
            <v>06</v>
          </cell>
          <cell r="J357" t="str">
            <v>Taduvai</v>
          </cell>
          <cell r="K357" t="str">
            <v>008</v>
          </cell>
          <cell r="L357" t="str">
            <v>Taduvai</v>
          </cell>
          <cell r="M357" t="str">
            <v>0507008</v>
          </cell>
          <cell r="N357" t="str">
            <v>02</v>
          </cell>
          <cell r="O357" t="str">
            <v>Jonnisvarigudem</v>
          </cell>
          <cell r="P357" t="str">
            <v>Jonnisvarigudem</v>
          </cell>
          <cell r="Q357" t="str">
            <v>050700802</v>
          </cell>
          <cell r="R357" t="str">
            <v>050700802</v>
          </cell>
          <cell r="S357" t="str">
            <v>05050730700802</v>
          </cell>
          <cell r="T357">
            <v>660</v>
          </cell>
          <cell r="U357">
            <v>535</v>
          </cell>
          <cell r="V357">
            <v>1</v>
          </cell>
          <cell r="W357" t="str">
            <v>PC</v>
          </cell>
          <cell r="X357" t="str">
            <v>PC3</v>
          </cell>
          <cell r="AA357" t="str">
            <v>050700802600</v>
          </cell>
          <cell r="AB357" t="str">
            <v>050700802600</v>
          </cell>
          <cell r="AC357" t="str">
            <v>Jonnisvarigudem</v>
          </cell>
          <cell r="AD357" t="str">
            <v>Jonnisvarigudem</v>
          </cell>
          <cell r="AE357" t="str">
            <v>MPWS</v>
          </cell>
          <cell r="AF357">
            <v>4</v>
          </cell>
          <cell r="AG357">
            <v>0</v>
          </cell>
          <cell r="AH357">
            <v>1</v>
          </cell>
          <cell r="AI357">
            <v>0</v>
          </cell>
          <cell r="AJ357">
            <v>0</v>
          </cell>
          <cell r="AK357">
            <v>0</v>
          </cell>
          <cell r="AL357">
            <v>0</v>
          </cell>
        </row>
        <row r="358">
          <cell r="A358" t="str">
            <v>05</v>
          </cell>
          <cell r="B358" t="str">
            <v>Westgodavari</v>
          </cell>
          <cell r="C358" t="str">
            <v>05</v>
          </cell>
          <cell r="D358" t="str">
            <v>Bhadrachalam</v>
          </cell>
          <cell r="E358" t="str">
            <v>073</v>
          </cell>
          <cell r="F358" t="str">
            <v>Polavaram</v>
          </cell>
          <cell r="G358" t="str">
            <v>07</v>
          </cell>
          <cell r="H358" t="str">
            <v>J.r.gudem</v>
          </cell>
          <cell r="I358" t="str">
            <v>06</v>
          </cell>
          <cell r="J358" t="str">
            <v>Taduvai</v>
          </cell>
          <cell r="K358" t="str">
            <v>008</v>
          </cell>
          <cell r="L358" t="str">
            <v>Taduvai</v>
          </cell>
          <cell r="M358" t="str">
            <v>0507008</v>
          </cell>
          <cell r="N358" t="str">
            <v>03</v>
          </cell>
          <cell r="O358" t="str">
            <v>Mangisettivarigudem</v>
          </cell>
          <cell r="P358" t="str">
            <v>Mangisettivarigudem</v>
          </cell>
          <cell r="Q358" t="str">
            <v>050700803</v>
          </cell>
          <cell r="R358" t="str">
            <v>050700803</v>
          </cell>
          <cell r="S358" t="str">
            <v>05050730700803</v>
          </cell>
          <cell r="T358">
            <v>794</v>
          </cell>
          <cell r="U358">
            <v>34</v>
          </cell>
          <cell r="V358">
            <v>0</v>
          </cell>
          <cell r="W358" t="str">
            <v>PC</v>
          </cell>
          <cell r="X358" t="str">
            <v>PC3</v>
          </cell>
          <cell r="AA358" t="str">
            <v>050700803600</v>
          </cell>
          <cell r="AB358" t="str">
            <v>050700803600</v>
          </cell>
          <cell r="AC358" t="str">
            <v>Mangisettivarigudem</v>
          </cell>
          <cell r="AD358" t="str">
            <v>Mangisettivarigudem</v>
          </cell>
          <cell r="AE358" t="str">
            <v>MPWS</v>
          </cell>
          <cell r="AF358">
            <v>3</v>
          </cell>
          <cell r="AG358">
            <v>0</v>
          </cell>
          <cell r="AH358">
            <v>2</v>
          </cell>
          <cell r="AI358">
            <v>0</v>
          </cell>
          <cell r="AJ358">
            <v>0</v>
          </cell>
          <cell r="AK358">
            <v>0</v>
          </cell>
          <cell r="AL358">
            <v>0</v>
          </cell>
        </row>
        <row r="359">
          <cell r="A359" t="str">
            <v>05</v>
          </cell>
          <cell r="B359" t="str">
            <v>Westgodavari</v>
          </cell>
          <cell r="C359" t="str">
            <v>05</v>
          </cell>
          <cell r="D359" t="str">
            <v>Bhadrachalam</v>
          </cell>
          <cell r="E359" t="str">
            <v>073</v>
          </cell>
          <cell r="F359" t="str">
            <v>Polavaram</v>
          </cell>
          <cell r="G359" t="str">
            <v>07</v>
          </cell>
          <cell r="H359" t="str">
            <v>J.r.gudem</v>
          </cell>
          <cell r="I359" t="str">
            <v>06</v>
          </cell>
          <cell r="J359" t="str">
            <v>Taduvai</v>
          </cell>
          <cell r="K359" t="str">
            <v>008</v>
          </cell>
          <cell r="L359" t="str">
            <v>Taduvai</v>
          </cell>
          <cell r="M359" t="str">
            <v>0507008</v>
          </cell>
          <cell r="N359" t="str">
            <v>04</v>
          </cell>
          <cell r="O359" t="str">
            <v>Gollagudem</v>
          </cell>
          <cell r="P359" t="str">
            <v>Gollagudem</v>
          </cell>
          <cell r="Q359" t="str">
            <v>050700804</v>
          </cell>
          <cell r="R359" t="str">
            <v>050700804</v>
          </cell>
          <cell r="S359" t="str">
            <v>05050730700804</v>
          </cell>
          <cell r="T359">
            <v>491</v>
          </cell>
          <cell r="U359">
            <v>117</v>
          </cell>
          <cell r="V359">
            <v>10</v>
          </cell>
          <cell r="W359" t="str">
            <v>FC</v>
          </cell>
          <cell r="X359" t="str">
            <v>FC</v>
          </cell>
          <cell r="AA359" t="str">
            <v>050700804600</v>
          </cell>
          <cell r="AB359" t="str">
            <v>050700804600</v>
          </cell>
          <cell r="AC359" t="str">
            <v>Gollagudem-07</v>
          </cell>
          <cell r="AD359" t="str">
            <v>Gollagudem-07</v>
          </cell>
          <cell r="AE359" t="str">
            <v>MPWS</v>
          </cell>
          <cell r="AF359">
            <v>4</v>
          </cell>
          <cell r="AG359">
            <v>0</v>
          </cell>
          <cell r="AH359">
            <v>0</v>
          </cell>
          <cell r="AI359">
            <v>0</v>
          </cell>
          <cell r="AJ359">
            <v>0</v>
          </cell>
          <cell r="AK359">
            <v>0</v>
          </cell>
          <cell r="AL359">
            <v>0</v>
          </cell>
        </row>
        <row r="360">
          <cell r="A360" t="str">
            <v>05</v>
          </cell>
          <cell r="B360" t="str">
            <v>Westgodavari</v>
          </cell>
          <cell r="C360" t="str">
            <v>05</v>
          </cell>
          <cell r="D360" t="str">
            <v>Bhadrachalam</v>
          </cell>
          <cell r="E360" t="str">
            <v>073</v>
          </cell>
          <cell r="F360" t="str">
            <v>Polavaram</v>
          </cell>
          <cell r="G360" t="str">
            <v>07</v>
          </cell>
          <cell r="H360" t="str">
            <v>J.r.gudem</v>
          </cell>
          <cell r="I360" t="str">
            <v>06</v>
          </cell>
          <cell r="J360" t="str">
            <v>Taduvai</v>
          </cell>
          <cell r="K360" t="str">
            <v>008</v>
          </cell>
          <cell r="L360" t="str">
            <v>Taduvai</v>
          </cell>
          <cell r="M360" t="str">
            <v>0507008</v>
          </cell>
          <cell r="N360" t="str">
            <v>05</v>
          </cell>
          <cell r="O360" t="str">
            <v>Challavarigudem</v>
          </cell>
          <cell r="P360" t="str">
            <v>Challavarigudem</v>
          </cell>
          <cell r="Q360" t="str">
            <v>050700805</v>
          </cell>
          <cell r="R360" t="str">
            <v>050700805</v>
          </cell>
          <cell r="S360" t="str">
            <v>05050730700805</v>
          </cell>
          <cell r="T360">
            <v>998</v>
          </cell>
          <cell r="U360">
            <v>197</v>
          </cell>
          <cell r="V360">
            <v>81</v>
          </cell>
          <cell r="W360" t="str">
            <v>PC</v>
          </cell>
          <cell r="X360" t="str">
            <v>PC2</v>
          </cell>
          <cell r="AA360" t="str">
            <v>050700805600</v>
          </cell>
          <cell r="AB360" t="str">
            <v>050700805600</v>
          </cell>
          <cell r="AC360" t="str">
            <v>Challavarigudem</v>
          </cell>
          <cell r="AD360" t="str">
            <v>Challavarigudem</v>
          </cell>
          <cell r="AE360" t="str">
            <v>PWS</v>
          </cell>
          <cell r="AF360">
            <v>4</v>
          </cell>
          <cell r="AG360">
            <v>0</v>
          </cell>
          <cell r="AH360">
            <v>2</v>
          </cell>
          <cell r="AI360">
            <v>0</v>
          </cell>
          <cell r="AJ360">
            <v>0</v>
          </cell>
          <cell r="AK360">
            <v>0</v>
          </cell>
          <cell r="AL360">
            <v>0</v>
          </cell>
        </row>
        <row r="361">
          <cell r="A361" t="str">
            <v>05</v>
          </cell>
          <cell r="B361" t="str">
            <v>Westgodavari</v>
          </cell>
          <cell r="C361" t="str">
            <v>05</v>
          </cell>
          <cell r="D361" t="str">
            <v>Bhadrachalam</v>
          </cell>
          <cell r="E361" t="str">
            <v>073</v>
          </cell>
          <cell r="F361" t="str">
            <v>Polavaram</v>
          </cell>
          <cell r="G361" t="str">
            <v>07</v>
          </cell>
          <cell r="H361" t="str">
            <v>J.r.gudem</v>
          </cell>
          <cell r="I361" t="str">
            <v>07</v>
          </cell>
          <cell r="J361" t="str">
            <v>A.polavaram</v>
          </cell>
          <cell r="K361" t="str">
            <v>009</v>
          </cell>
          <cell r="L361" t="str">
            <v>A.polavaram</v>
          </cell>
          <cell r="M361" t="str">
            <v>0507009</v>
          </cell>
          <cell r="N361" t="str">
            <v>01</v>
          </cell>
          <cell r="O361" t="str">
            <v>A.polavaram</v>
          </cell>
          <cell r="P361" t="str">
            <v>A.polavaram</v>
          </cell>
          <cell r="Q361" t="str">
            <v>050700901</v>
          </cell>
          <cell r="R361" t="str">
            <v>050700901</v>
          </cell>
          <cell r="S361" t="str">
            <v>05050730700901</v>
          </cell>
          <cell r="T361">
            <v>1637</v>
          </cell>
          <cell r="U361">
            <v>470</v>
          </cell>
          <cell r="V361">
            <v>40</v>
          </cell>
          <cell r="W361" t="str">
            <v>PC</v>
          </cell>
          <cell r="X361" t="str">
            <v>PC4</v>
          </cell>
          <cell r="AA361" t="str">
            <v>050700901600</v>
          </cell>
          <cell r="AB361" t="str">
            <v>050700901600</v>
          </cell>
          <cell r="AC361" t="str">
            <v>A.polavaram</v>
          </cell>
          <cell r="AD361" t="str">
            <v>A.polavaram</v>
          </cell>
          <cell r="AE361" t="str">
            <v>PWS</v>
          </cell>
          <cell r="AF361">
            <v>6</v>
          </cell>
          <cell r="AG361">
            <v>0</v>
          </cell>
          <cell r="AH361">
            <v>1</v>
          </cell>
          <cell r="AI361">
            <v>0</v>
          </cell>
          <cell r="AJ361">
            <v>0</v>
          </cell>
          <cell r="AK361">
            <v>0</v>
          </cell>
          <cell r="AL361">
            <v>0</v>
          </cell>
        </row>
        <row r="362">
          <cell r="A362" t="str">
            <v>05</v>
          </cell>
          <cell r="B362" t="str">
            <v>Westgodavari</v>
          </cell>
          <cell r="C362" t="str">
            <v>05</v>
          </cell>
          <cell r="D362" t="str">
            <v>Bhadrachalam</v>
          </cell>
          <cell r="E362" t="str">
            <v>073</v>
          </cell>
          <cell r="F362" t="str">
            <v>Polavaram</v>
          </cell>
          <cell r="G362" t="str">
            <v>07</v>
          </cell>
          <cell r="H362" t="str">
            <v>J.r.gudem</v>
          </cell>
          <cell r="I362" t="str">
            <v>07</v>
          </cell>
          <cell r="J362" t="str">
            <v>A.polavaram</v>
          </cell>
          <cell r="K362" t="str">
            <v>009</v>
          </cell>
          <cell r="L362" t="str">
            <v>A.polavaram</v>
          </cell>
          <cell r="M362" t="str">
            <v>0507009</v>
          </cell>
          <cell r="N362" t="str">
            <v>02</v>
          </cell>
          <cell r="O362" t="str">
            <v>Chinnavarigudem</v>
          </cell>
          <cell r="P362" t="str">
            <v>Chinnavarigudem</v>
          </cell>
          <cell r="Q362" t="str">
            <v>050700902</v>
          </cell>
          <cell r="R362" t="str">
            <v>050700902</v>
          </cell>
          <cell r="S362" t="str">
            <v>05050730700902</v>
          </cell>
          <cell r="T362">
            <v>866</v>
          </cell>
          <cell r="U362">
            <v>212</v>
          </cell>
          <cell r="V362">
            <v>0</v>
          </cell>
          <cell r="W362" t="str">
            <v>PC</v>
          </cell>
          <cell r="X362" t="str">
            <v>PC2</v>
          </cell>
          <cell r="AA362" t="str">
            <v>050700902600</v>
          </cell>
          <cell r="AB362" t="str">
            <v>050700902600</v>
          </cell>
          <cell r="AC362" t="str">
            <v>Chinnavarigudem</v>
          </cell>
          <cell r="AD362" t="str">
            <v>Chinnavarigudem</v>
          </cell>
          <cell r="AE362" t="str">
            <v>MPWS</v>
          </cell>
          <cell r="AF362">
            <v>5</v>
          </cell>
          <cell r="AG362">
            <v>0</v>
          </cell>
          <cell r="AH362">
            <v>2</v>
          </cell>
          <cell r="AI362">
            <v>0</v>
          </cell>
          <cell r="AJ362">
            <v>0</v>
          </cell>
          <cell r="AK362">
            <v>0</v>
          </cell>
          <cell r="AL362">
            <v>0</v>
          </cell>
        </row>
        <row r="363">
          <cell r="A363" t="str">
            <v>05</v>
          </cell>
          <cell r="B363" t="str">
            <v>Westgodavari</v>
          </cell>
          <cell r="C363" t="str">
            <v>05</v>
          </cell>
          <cell r="D363" t="str">
            <v>Bhadrachalam</v>
          </cell>
          <cell r="E363" t="str">
            <v>073</v>
          </cell>
          <cell r="F363" t="str">
            <v>Polavaram</v>
          </cell>
          <cell r="G363" t="str">
            <v>07</v>
          </cell>
          <cell r="H363" t="str">
            <v>J.r.gudem</v>
          </cell>
          <cell r="I363" t="str">
            <v>05</v>
          </cell>
          <cell r="J363" t="str">
            <v>Vegavaram</v>
          </cell>
          <cell r="K363" t="str">
            <v>010</v>
          </cell>
          <cell r="L363" t="str">
            <v>Matannagudem</v>
          </cell>
          <cell r="M363" t="str">
            <v>0507010</v>
          </cell>
          <cell r="N363" t="str">
            <v>01</v>
          </cell>
          <cell r="O363" t="str">
            <v>Matannagudem</v>
          </cell>
          <cell r="Q363" t="str">
            <v>050701001</v>
          </cell>
          <cell r="S363" t="str">
            <v>05050730701001</v>
          </cell>
          <cell r="T363">
            <v>145</v>
          </cell>
          <cell r="U363">
            <v>3</v>
          </cell>
          <cell r="V363">
            <v>0</v>
          </cell>
          <cell r="W363" t="str">
            <v>PC</v>
          </cell>
          <cell r="X363" t="str">
            <v>PC1</v>
          </cell>
          <cell r="AF363">
            <v>1</v>
          </cell>
          <cell r="AG363">
            <v>0</v>
          </cell>
          <cell r="AH363">
            <v>1</v>
          </cell>
          <cell r="AI363">
            <v>0</v>
          </cell>
          <cell r="AJ363">
            <v>0</v>
          </cell>
          <cell r="AK363">
            <v>0</v>
          </cell>
          <cell r="AL363">
            <v>0</v>
          </cell>
        </row>
        <row r="364">
          <cell r="A364" t="str">
            <v>05</v>
          </cell>
          <cell r="B364" t="str">
            <v>Westgodavari</v>
          </cell>
          <cell r="C364" t="str">
            <v>05</v>
          </cell>
          <cell r="D364" t="str">
            <v>Bhadrachalam</v>
          </cell>
          <cell r="E364" t="str">
            <v>071</v>
          </cell>
          <cell r="F364" t="str">
            <v>Gopalapuram</v>
          </cell>
          <cell r="G364" t="str">
            <v>07</v>
          </cell>
          <cell r="H364" t="str">
            <v>J.r.gudem</v>
          </cell>
          <cell r="I364" t="str">
            <v>08</v>
          </cell>
          <cell r="J364" t="str">
            <v>Chakradevarapalli</v>
          </cell>
          <cell r="K364" t="str">
            <v>012</v>
          </cell>
          <cell r="L364" t="str">
            <v>Chakradevarapalli</v>
          </cell>
          <cell r="M364" t="str">
            <v>0507012</v>
          </cell>
          <cell r="N364" t="str">
            <v>01</v>
          </cell>
          <cell r="O364" t="str">
            <v>Chakradevarapalle</v>
          </cell>
          <cell r="P364" t="str">
            <v>Chakradevarapalle</v>
          </cell>
          <cell r="Q364" t="str">
            <v>050701201</v>
          </cell>
          <cell r="R364" t="str">
            <v>050701201</v>
          </cell>
          <cell r="S364" t="str">
            <v>05050710701201</v>
          </cell>
          <cell r="T364">
            <v>1452</v>
          </cell>
          <cell r="U364">
            <v>251</v>
          </cell>
          <cell r="V364">
            <v>206</v>
          </cell>
          <cell r="W364" t="str">
            <v>FC</v>
          </cell>
          <cell r="X364" t="str">
            <v>FC</v>
          </cell>
          <cell r="AA364" t="str">
            <v>050701201600</v>
          </cell>
          <cell r="AB364" t="str">
            <v>050701201600</v>
          </cell>
          <cell r="AC364" t="str">
            <v>Chakradevarapalle</v>
          </cell>
          <cell r="AD364" t="str">
            <v>Chakradevarapalle</v>
          </cell>
          <cell r="AE364" t="str">
            <v>MPWS</v>
          </cell>
          <cell r="AF364">
            <v>17</v>
          </cell>
          <cell r="AG364">
            <v>0</v>
          </cell>
          <cell r="AH364">
            <v>2</v>
          </cell>
          <cell r="AI364">
            <v>0</v>
          </cell>
          <cell r="AJ364">
            <v>0</v>
          </cell>
          <cell r="AK364">
            <v>0</v>
          </cell>
          <cell r="AL364">
            <v>0</v>
          </cell>
        </row>
        <row r="365">
          <cell r="A365" t="str">
            <v>05</v>
          </cell>
          <cell r="B365" t="str">
            <v>Westgodavari</v>
          </cell>
          <cell r="C365" t="str">
            <v>11</v>
          </cell>
          <cell r="D365" t="str">
            <v>Eluru</v>
          </cell>
          <cell r="E365" t="str">
            <v>074</v>
          </cell>
          <cell r="F365" t="str">
            <v>Chintalapudi</v>
          </cell>
          <cell r="G365" t="str">
            <v>07</v>
          </cell>
          <cell r="H365" t="str">
            <v>J.r.gudem</v>
          </cell>
          <cell r="I365" t="str">
            <v>05</v>
          </cell>
          <cell r="J365" t="str">
            <v>Vegavaram</v>
          </cell>
          <cell r="K365" t="str">
            <v>013</v>
          </cell>
          <cell r="L365" t="str">
            <v>Ramacherlagudem</v>
          </cell>
          <cell r="M365" t="str">
            <v>0507013</v>
          </cell>
          <cell r="N365" t="str">
            <v>01</v>
          </cell>
          <cell r="O365" t="str">
            <v>Ramacherlagudem</v>
          </cell>
          <cell r="Q365" t="str">
            <v>050701301</v>
          </cell>
          <cell r="S365" t="str">
            <v>05110740701301</v>
          </cell>
          <cell r="T365">
            <v>47</v>
          </cell>
          <cell r="U365">
            <v>0</v>
          </cell>
          <cell r="V365">
            <v>0</v>
          </cell>
          <cell r="W365" t="str">
            <v>FC</v>
          </cell>
          <cell r="X365" t="str">
            <v>FC</v>
          </cell>
          <cell r="AF365">
            <v>1</v>
          </cell>
          <cell r="AG365">
            <v>0</v>
          </cell>
          <cell r="AH365">
            <v>0</v>
          </cell>
          <cell r="AI365">
            <v>0</v>
          </cell>
          <cell r="AJ365">
            <v>0</v>
          </cell>
          <cell r="AK365">
            <v>0</v>
          </cell>
          <cell r="AL365">
            <v>0</v>
          </cell>
        </row>
        <row r="366">
          <cell r="A366" t="str">
            <v>05</v>
          </cell>
          <cell r="B366" t="str">
            <v>Westgodavari</v>
          </cell>
          <cell r="C366" t="str">
            <v>05</v>
          </cell>
          <cell r="D366" t="str">
            <v>Bhadrachalam</v>
          </cell>
          <cell r="E366" t="str">
            <v>073</v>
          </cell>
          <cell r="F366" t="str">
            <v>Polavaram</v>
          </cell>
          <cell r="G366" t="str">
            <v>07</v>
          </cell>
          <cell r="H366" t="str">
            <v>J.r.gudem</v>
          </cell>
          <cell r="I366" t="str">
            <v>09</v>
          </cell>
          <cell r="J366" t="str">
            <v>Jangareddigudem</v>
          </cell>
          <cell r="K366" t="str">
            <v>014</v>
          </cell>
          <cell r="L366" t="str">
            <v>J.r.gudem</v>
          </cell>
          <cell r="M366" t="str">
            <v>0507014</v>
          </cell>
          <cell r="N366" t="str">
            <v>01</v>
          </cell>
          <cell r="O366" t="str">
            <v>Jangareddigudem</v>
          </cell>
          <cell r="P366" t="str">
            <v>Jangareddigudem</v>
          </cell>
          <cell r="Q366" t="str">
            <v>050701401</v>
          </cell>
          <cell r="R366" t="str">
            <v>050701401</v>
          </cell>
          <cell r="S366" t="str">
            <v>05050730701401</v>
          </cell>
          <cell r="T366">
            <v>23036</v>
          </cell>
          <cell r="U366">
            <v>2735</v>
          </cell>
          <cell r="V366">
            <v>531</v>
          </cell>
          <cell r="W366" t="str">
            <v>PC</v>
          </cell>
          <cell r="X366" t="str">
            <v>PC2</v>
          </cell>
          <cell r="AA366" t="str">
            <v>050701401600</v>
          </cell>
          <cell r="AB366" t="str">
            <v>050701401600</v>
          </cell>
          <cell r="AC366" t="str">
            <v>Jangareddigudem</v>
          </cell>
          <cell r="AD366" t="str">
            <v>Jangareddigudem</v>
          </cell>
          <cell r="AE366" t="str">
            <v>PWS</v>
          </cell>
          <cell r="AF366">
            <v>16</v>
          </cell>
          <cell r="AG366">
            <v>0</v>
          </cell>
          <cell r="AH366">
            <v>2</v>
          </cell>
          <cell r="AI366">
            <v>0</v>
          </cell>
          <cell r="AJ366">
            <v>0</v>
          </cell>
          <cell r="AK366">
            <v>0</v>
          </cell>
          <cell r="AL366">
            <v>0</v>
          </cell>
        </row>
        <row r="367">
          <cell r="A367" t="str">
            <v>05</v>
          </cell>
          <cell r="B367" t="str">
            <v>Westgodavari</v>
          </cell>
          <cell r="C367" t="str">
            <v>05</v>
          </cell>
          <cell r="D367" t="str">
            <v>Bhadrachalam</v>
          </cell>
          <cell r="E367" t="str">
            <v>073</v>
          </cell>
          <cell r="F367" t="str">
            <v>Polavaram</v>
          </cell>
          <cell r="G367" t="str">
            <v>07</v>
          </cell>
          <cell r="H367" t="str">
            <v>J.r.gudem</v>
          </cell>
          <cell r="I367" t="str">
            <v>09</v>
          </cell>
          <cell r="J367" t="str">
            <v>Jangareddigudem</v>
          </cell>
          <cell r="K367" t="str">
            <v>014</v>
          </cell>
          <cell r="L367" t="str">
            <v>J.r.gudem</v>
          </cell>
          <cell r="M367" t="str">
            <v>0507014</v>
          </cell>
          <cell r="N367" t="str">
            <v>02</v>
          </cell>
          <cell r="O367" t="str">
            <v>Markandeyapuram</v>
          </cell>
          <cell r="P367" t="str">
            <v>Markandeyapuram</v>
          </cell>
          <cell r="Q367" t="str">
            <v>050701402</v>
          </cell>
          <cell r="R367" t="str">
            <v>050701402</v>
          </cell>
          <cell r="S367" t="str">
            <v>05050730701402</v>
          </cell>
          <cell r="T367">
            <v>465</v>
          </cell>
          <cell r="U367">
            <v>41</v>
          </cell>
          <cell r="V367">
            <v>0</v>
          </cell>
          <cell r="W367" t="str">
            <v>PC</v>
          </cell>
          <cell r="X367" t="str">
            <v>PC1</v>
          </cell>
          <cell r="AA367" t="str">
            <v>050701402600</v>
          </cell>
          <cell r="AB367" t="str">
            <v>050701402600</v>
          </cell>
          <cell r="AC367" t="str">
            <v>Markandeyapuram</v>
          </cell>
          <cell r="AD367" t="str">
            <v>Markandeyapuram</v>
          </cell>
          <cell r="AE367" t="str">
            <v>MPWS</v>
          </cell>
          <cell r="AF367">
            <v>0</v>
          </cell>
          <cell r="AG367">
            <v>0</v>
          </cell>
          <cell r="AH367">
            <v>1</v>
          </cell>
          <cell r="AI367">
            <v>0</v>
          </cell>
          <cell r="AJ367">
            <v>0</v>
          </cell>
          <cell r="AK367">
            <v>0</v>
          </cell>
          <cell r="AL367">
            <v>0</v>
          </cell>
        </row>
        <row r="368">
          <cell r="A368" t="str">
            <v>05</v>
          </cell>
          <cell r="B368" t="str">
            <v>Westgodavari</v>
          </cell>
          <cell r="C368" t="str">
            <v>05</v>
          </cell>
          <cell r="D368" t="str">
            <v>Bhadrachalam</v>
          </cell>
          <cell r="E368" t="str">
            <v>073</v>
          </cell>
          <cell r="F368" t="str">
            <v>Polavaram</v>
          </cell>
          <cell r="G368" t="str">
            <v>07</v>
          </cell>
          <cell r="H368" t="str">
            <v>J.r.gudem</v>
          </cell>
          <cell r="I368" t="str">
            <v>09</v>
          </cell>
          <cell r="J368" t="str">
            <v>Jangareddigudem</v>
          </cell>
          <cell r="K368" t="str">
            <v>014</v>
          </cell>
          <cell r="L368" t="str">
            <v>J.r.gudem</v>
          </cell>
          <cell r="M368" t="str">
            <v>0507014</v>
          </cell>
          <cell r="N368" t="str">
            <v>03</v>
          </cell>
          <cell r="O368" t="str">
            <v>Parriddegudem</v>
          </cell>
          <cell r="P368" t="str">
            <v>Parreddigudem</v>
          </cell>
          <cell r="Q368" t="str">
            <v>050701403</v>
          </cell>
          <cell r="R368" t="str">
            <v>050701403</v>
          </cell>
          <cell r="S368" t="str">
            <v>05050730701403</v>
          </cell>
          <cell r="T368">
            <v>2611</v>
          </cell>
          <cell r="U368">
            <v>264</v>
          </cell>
          <cell r="V368">
            <v>13</v>
          </cell>
          <cell r="W368" t="str">
            <v>PC</v>
          </cell>
          <cell r="X368" t="str">
            <v>PC2</v>
          </cell>
          <cell r="AA368" t="str">
            <v>050701401600</v>
          </cell>
          <cell r="AB368" t="str">
            <v>050701401600</v>
          </cell>
          <cell r="AC368" t="str">
            <v>Jangareddigudem</v>
          </cell>
          <cell r="AD368" t="str">
            <v>Jangareddigudem</v>
          </cell>
          <cell r="AE368" t="str">
            <v>PWS</v>
          </cell>
          <cell r="AF368">
            <v>1</v>
          </cell>
          <cell r="AG368">
            <v>0</v>
          </cell>
          <cell r="AH368">
            <v>1</v>
          </cell>
          <cell r="AI368">
            <v>0</v>
          </cell>
          <cell r="AJ368">
            <v>0</v>
          </cell>
          <cell r="AK368">
            <v>0</v>
          </cell>
          <cell r="AL368">
            <v>0</v>
          </cell>
        </row>
        <row r="369">
          <cell r="A369" t="str">
            <v>05</v>
          </cell>
          <cell r="B369" t="str">
            <v>Westgodavari</v>
          </cell>
          <cell r="C369" t="str">
            <v>05</v>
          </cell>
          <cell r="D369" t="str">
            <v>Bhadrachalam</v>
          </cell>
          <cell r="E369" t="str">
            <v>073</v>
          </cell>
          <cell r="F369" t="str">
            <v>Polavaram</v>
          </cell>
          <cell r="G369" t="str">
            <v>07</v>
          </cell>
          <cell r="H369" t="str">
            <v>J.r.gudem</v>
          </cell>
          <cell r="I369" t="str">
            <v>09</v>
          </cell>
          <cell r="J369" t="str">
            <v>Jangareddigudem</v>
          </cell>
          <cell r="K369" t="str">
            <v>014</v>
          </cell>
          <cell r="L369" t="str">
            <v>J.r.gudem</v>
          </cell>
          <cell r="M369" t="str">
            <v>0507014</v>
          </cell>
          <cell r="N369" t="str">
            <v>04</v>
          </cell>
          <cell r="O369" t="str">
            <v>Ramachandrapuram</v>
          </cell>
          <cell r="P369" t="str">
            <v>Ramachandrapuram</v>
          </cell>
          <cell r="Q369" t="str">
            <v>050701404</v>
          </cell>
          <cell r="R369" t="str">
            <v>050701404</v>
          </cell>
          <cell r="S369" t="str">
            <v>05050730701404</v>
          </cell>
          <cell r="T369">
            <v>1167</v>
          </cell>
          <cell r="U369">
            <v>176</v>
          </cell>
          <cell r="V369">
            <v>30</v>
          </cell>
          <cell r="W369" t="str">
            <v>FC</v>
          </cell>
          <cell r="X369" t="str">
            <v>FC</v>
          </cell>
          <cell r="AA369" t="str">
            <v>050701404600</v>
          </cell>
          <cell r="AB369" t="str">
            <v>050701404600</v>
          </cell>
          <cell r="AC369" t="str">
            <v>Ramachandrapuram</v>
          </cell>
          <cell r="AD369" t="str">
            <v>Ramachandrapuram</v>
          </cell>
          <cell r="AE369" t="str">
            <v>PWS</v>
          </cell>
          <cell r="AF369">
            <v>0</v>
          </cell>
          <cell r="AG369">
            <v>0</v>
          </cell>
          <cell r="AH369">
            <v>0</v>
          </cell>
          <cell r="AI369">
            <v>0</v>
          </cell>
          <cell r="AJ369">
            <v>0</v>
          </cell>
          <cell r="AK369">
            <v>0</v>
          </cell>
          <cell r="AL369">
            <v>0</v>
          </cell>
        </row>
        <row r="370">
          <cell r="A370" t="str">
            <v>05</v>
          </cell>
          <cell r="B370" t="str">
            <v>Westgodavari</v>
          </cell>
          <cell r="C370" t="str">
            <v>05</v>
          </cell>
          <cell r="D370" t="str">
            <v>Bhadrachalam</v>
          </cell>
          <cell r="E370" t="str">
            <v>073</v>
          </cell>
          <cell r="F370" t="str">
            <v>Polavaram</v>
          </cell>
          <cell r="G370" t="str">
            <v>07</v>
          </cell>
          <cell r="H370" t="str">
            <v>J.r.gudem</v>
          </cell>
          <cell r="I370" t="str">
            <v>09</v>
          </cell>
          <cell r="J370" t="str">
            <v>Jangareddigudem</v>
          </cell>
          <cell r="K370" t="str">
            <v>014</v>
          </cell>
          <cell r="L370" t="str">
            <v>J.r.gudem</v>
          </cell>
          <cell r="M370" t="str">
            <v>0507014</v>
          </cell>
          <cell r="N370" t="str">
            <v>05</v>
          </cell>
          <cell r="O370" t="str">
            <v>Sitaramakandrika</v>
          </cell>
          <cell r="P370" t="str">
            <v>Sitaramakandrika</v>
          </cell>
          <cell r="Q370" t="str">
            <v>050701405</v>
          </cell>
          <cell r="R370" t="str">
            <v>050701405</v>
          </cell>
          <cell r="S370" t="str">
            <v>05050730701405</v>
          </cell>
          <cell r="T370">
            <v>860</v>
          </cell>
          <cell r="U370">
            <v>79</v>
          </cell>
          <cell r="V370">
            <v>86</v>
          </cell>
          <cell r="W370" t="str">
            <v>PC</v>
          </cell>
          <cell r="X370" t="str">
            <v>PC2</v>
          </cell>
          <cell r="AA370" t="str">
            <v>050701405600</v>
          </cell>
          <cell r="AB370" t="str">
            <v>050701405600</v>
          </cell>
          <cell r="AC370" t="str">
            <v>Sitaramakandrika</v>
          </cell>
          <cell r="AD370" t="str">
            <v>Sitaramakandrika</v>
          </cell>
          <cell r="AE370" t="str">
            <v>PWS</v>
          </cell>
          <cell r="AF370">
            <v>1</v>
          </cell>
          <cell r="AG370">
            <v>0</v>
          </cell>
          <cell r="AH370">
            <v>0</v>
          </cell>
          <cell r="AI370">
            <v>0</v>
          </cell>
          <cell r="AJ370">
            <v>0</v>
          </cell>
          <cell r="AK370">
            <v>0</v>
          </cell>
          <cell r="AL370">
            <v>0</v>
          </cell>
        </row>
        <row r="371">
          <cell r="A371" t="str">
            <v>05</v>
          </cell>
          <cell r="B371" t="str">
            <v>Westgodavari</v>
          </cell>
          <cell r="C371" t="str">
            <v>05</v>
          </cell>
          <cell r="D371" t="str">
            <v>Bhadrachalam</v>
          </cell>
          <cell r="E371" t="str">
            <v>071</v>
          </cell>
          <cell r="F371" t="str">
            <v>Gopalapuram</v>
          </cell>
          <cell r="G371" t="str">
            <v>07</v>
          </cell>
          <cell r="H371" t="str">
            <v>J.r.gudem</v>
          </cell>
          <cell r="I371" t="str">
            <v>10</v>
          </cell>
          <cell r="J371" t="str">
            <v>Tirumalapuram</v>
          </cell>
          <cell r="K371" t="str">
            <v>015</v>
          </cell>
          <cell r="L371" t="str">
            <v>Tirumalapuram</v>
          </cell>
          <cell r="M371" t="str">
            <v>0507015</v>
          </cell>
          <cell r="N371" t="str">
            <v>01</v>
          </cell>
          <cell r="O371" t="str">
            <v>Tirumalapuram</v>
          </cell>
          <cell r="P371" t="str">
            <v>Tirumalapuram</v>
          </cell>
          <cell r="Q371" t="str">
            <v>050701501</v>
          </cell>
          <cell r="R371" t="str">
            <v>050701501</v>
          </cell>
          <cell r="S371" t="str">
            <v>05050710701501</v>
          </cell>
          <cell r="T371">
            <v>1276</v>
          </cell>
          <cell r="U371">
            <v>167</v>
          </cell>
          <cell r="V371">
            <v>0</v>
          </cell>
          <cell r="W371" t="str">
            <v>FC</v>
          </cell>
          <cell r="X371" t="str">
            <v>FC</v>
          </cell>
          <cell r="AA371" t="str">
            <v>050701501600</v>
          </cell>
          <cell r="AB371" t="str">
            <v>050701501600</v>
          </cell>
          <cell r="AC371" t="str">
            <v>Tirumalapuram</v>
          </cell>
          <cell r="AD371" t="str">
            <v>Tirumalapuram</v>
          </cell>
          <cell r="AE371" t="str">
            <v>PWS</v>
          </cell>
          <cell r="AF371">
            <v>0</v>
          </cell>
          <cell r="AG371">
            <v>0</v>
          </cell>
          <cell r="AH371">
            <v>6</v>
          </cell>
          <cell r="AI371">
            <v>0</v>
          </cell>
          <cell r="AJ371">
            <v>0</v>
          </cell>
          <cell r="AK371">
            <v>0</v>
          </cell>
          <cell r="AL371">
            <v>0</v>
          </cell>
        </row>
        <row r="372">
          <cell r="A372" t="str">
            <v>05</v>
          </cell>
          <cell r="B372" t="str">
            <v>Westgodavari</v>
          </cell>
          <cell r="C372" t="str">
            <v>05</v>
          </cell>
          <cell r="D372" t="str">
            <v>Bhadrachalam</v>
          </cell>
          <cell r="E372" t="str">
            <v>071</v>
          </cell>
          <cell r="F372" t="str">
            <v>Gopalapuram</v>
          </cell>
          <cell r="G372" t="str">
            <v>07</v>
          </cell>
          <cell r="H372" t="str">
            <v>J.r.gudem</v>
          </cell>
          <cell r="I372" t="str">
            <v>10</v>
          </cell>
          <cell r="J372" t="str">
            <v>Tirumalapuram</v>
          </cell>
          <cell r="K372" t="str">
            <v>015</v>
          </cell>
          <cell r="L372" t="str">
            <v>Tirumalapuram</v>
          </cell>
          <cell r="M372" t="str">
            <v>0507015</v>
          </cell>
          <cell r="N372" t="str">
            <v>02</v>
          </cell>
          <cell r="O372" t="str">
            <v>Veerammapalem</v>
          </cell>
          <cell r="P372" t="str">
            <v>Veerannagudem</v>
          </cell>
          <cell r="Q372" t="str">
            <v>050701502</v>
          </cell>
          <cell r="R372" t="str">
            <v>050701502</v>
          </cell>
          <cell r="S372" t="str">
            <v>05050710701502</v>
          </cell>
          <cell r="T372">
            <v>170</v>
          </cell>
          <cell r="U372">
            <v>0</v>
          </cell>
          <cell r="V372">
            <v>8</v>
          </cell>
          <cell r="W372" t="str">
            <v>PC</v>
          </cell>
          <cell r="X372" t="str">
            <v>PC1</v>
          </cell>
          <cell r="AA372" t="str">
            <v>050701502600</v>
          </cell>
          <cell r="AB372" t="str">
            <v>050701502600</v>
          </cell>
          <cell r="AC372" t="str">
            <v>Veerannagudem</v>
          </cell>
          <cell r="AD372" t="str">
            <v>Veerannagudem</v>
          </cell>
          <cell r="AE372" t="str">
            <v>PWS</v>
          </cell>
          <cell r="AF372">
            <v>1</v>
          </cell>
          <cell r="AG372">
            <v>0</v>
          </cell>
          <cell r="AH372">
            <v>1</v>
          </cell>
          <cell r="AI372">
            <v>0</v>
          </cell>
          <cell r="AJ372">
            <v>0</v>
          </cell>
          <cell r="AK372">
            <v>0</v>
          </cell>
          <cell r="AL372">
            <v>0</v>
          </cell>
        </row>
        <row r="373">
          <cell r="A373" t="str">
            <v>05</v>
          </cell>
          <cell r="B373" t="str">
            <v>Westgodavari</v>
          </cell>
          <cell r="C373" t="str">
            <v>05</v>
          </cell>
          <cell r="D373" t="str">
            <v>Bhadrachalam</v>
          </cell>
          <cell r="E373" t="str">
            <v>071</v>
          </cell>
          <cell r="F373" t="str">
            <v>Gopalapuram</v>
          </cell>
          <cell r="G373" t="str">
            <v>07</v>
          </cell>
          <cell r="H373" t="str">
            <v>J.r.gudem</v>
          </cell>
          <cell r="I373" t="str">
            <v>11</v>
          </cell>
          <cell r="J373" t="str">
            <v>Venkataramannapuram</v>
          </cell>
          <cell r="K373" t="str">
            <v>015</v>
          </cell>
          <cell r="L373" t="str">
            <v>Tirumalapuram</v>
          </cell>
          <cell r="M373" t="str">
            <v>0507015</v>
          </cell>
          <cell r="N373" t="str">
            <v>03</v>
          </cell>
          <cell r="O373" t="str">
            <v>Venkataramannapuram</v>
          </cell>
          <cell r="P373" t="str">
            <v>Venkataramanujapuram</v>
          </cell>
          <cell r="Q373" t="str">
            <v>050701503</v>
          </cell>
          <cell r="R373" t="str">
            <v>050701503</v>
          </cell>
          <cell r="S373" t="str">
            <v>05050710701503</v>
          </cell>
          <cell r="T373">
            <v>304</v>
          </cell>
          <cell r="U373">
            <v>0</v>
          </cell>
          <cell r="V373">
            <v>0</v>
          </cell>
          <cell r="W373" t="str">
            <v>FC</v>
          </cell>
          <cell r="X373" t="str">
            <v>FC</v>
          </cell>
          <cell r="AA373" t="str">
            <v>050701503600</v>
          </cell>
          <cell r="AB373" t="str">
            <v>050701503600</v>
          </cell>
          <cell r="AC373" t="str">
            <v>Venkataramanujapuram</v>
          </cell>
          <cell r="AD373" t="str">
            <v>Venkataramanujapuram</v>
          </cell>
          <cell r="AE373" t="str">
            <v>MPWS</v>
          </cell>
          <cell r="AF373">
            <v>2</v>
          </cell>
          <cell r="AG373">
            <v>0</v>
          </cell>
          <cell r="AH373">
            <v>1</v>
          </cell>
          <cell r="AI373">
            <v>0</v>
          </cell>
          <cell r="AJ373">
            <v>0</v>
          </cell>
          <cell r="AK373">
            <v>0</v>
          </cell>
          <cell r="AL373">
            <v>0</v>
          </cell>
        </row>
        <row r="374">
          <cell r="A374" t="str">
            <v>05</v>
          </cell>
          <cell r="B374" t="str">
            <v>Westgodavari</v>
          </cell>
          <cell r="C374" t="str">
            <v>05</v>
          </cell>
          <cell r="D374" t="str">
            <v>Bhadrachalam</v>
          </cell>
          <cell r="E374" t="str">
            <v>071</v>
          </cell>
          <cell r="F374" t="str">
            <v>Gopalapuram</v>
          </cell>
          <cell r="G374" t="str">
            <v>07</v>
          </cell>
          <cell r="H374" t="str">
            <v>J.r.gudem</v>
          </cell>
          <cell r="I374" t="str">
            <v>11</v>
          </cell>
          <cell r="J374" t="str">
            <v>Venkataramannapuram</v>
          </cell>
          <cell r="K374" t="str">
            <v>015</v>
          </cell>
          <cell r="L374" t="str">
            <v>Tirumalapuram</v>
          </cell>
          <cell r="M374" t="str">
            <v>0507015</v>
          </cell>
          <cell r="N374" t="str">
            <v>04</v>
          </cell>
          <cell r="O374" t="str">
            <v>Perampeta</v>
          </cell>
          <cell r="P374" t="str">
            <v>Perampeta</v>
          </cell>
          <cell r="Q374" t="str">
            <v>050701504</v>
          </cell>
          <cell r="R374" t="str">
            <v>050701504</v>
          </cell>
          <cell r="S374" t="str">
            <v>05050710701504</v>
          </cell>
          <cell r="T374">
            <v>1913</v>
          </cell>
          <cell r="U374">
            <v>741</v>
          </cell>
          <cell r="V374">
            <v>0</v>
          </cell>
          <cell r="W374" t="str">
            <v>PC</v>
          </cell>
          <cell r="X374" t="str">
            <v>PC3</v>
          </cell>
          <cell r="AA374" t="str">
            <v>050701504600</v>
          </cell>
          <cell r="AB374" t="str">
            <v>050701504600</v>
          </cell>
          <cell r="AC374" t="str">
            <v>Perampeta</v>
          </cell>
          <cell r="AD374" t="str">
            <v>Perampeta</v>
          </cell>
          <cell r="AE374" t="str">
            <v>PWS</v>
          </cell>
          <cell r="AF374">
            <v>3</v>
          </cell>
          <cell r="AG374">
            <v>0</v>
          </cell>
          <cell r="AH374">
            <v>2</v>
          </cell>
          <cell r="AI374">
            <v>0</v>
          </cell>
          <cell r="AJ374">
            <v>0</v>
          </cell>
          <cell r="AK374">
            <v>0</v>
          </cell>
          <cell r="AL374">
            <v>0</v>
          </cell>
        </row>
        <row r="375">
          <cell r="A375" t="str">
            <v>05</v>
          </cell>
          <cell r="B375" t="str">
            <v>Westgodavari</v>
          </cell>
          <cell r="C375" t="str">
            <v>05</v>
          </cell>
          <cell r="D375" t="str">
            <v>Bhadrachalam</v>
          </cell>
          <cell r="E375" t="str">
            <v>071</v>
          </cell>
          <cell r="F375" t="str">
            <v>Gopalapuram</v>
          </cell>
          <cell r="G375" t="str">
            <v>07</v>
          </cell>
          <cell r="H375" t="str">
            <v>J.r.gudem</v>
          </cell>
          <cell r="I375" t="str">
            <v>12</v>
          </cell>
          <cell r="J375" t="str">
            <v>Kethavaram</v>
          </cell>
          <cell r="K375" t="str">
            <v>016</v>
          </cell>
          <cell r="L375" t="str">
            <v>Kethavaram</v>
          </cell>
          <cell r="M375" t="str">
            <v>0507016</v>
          </cell>
          <cell r="N375" t="str">
            <v>01</v>
          </cell>
          <cell r="O375" t="str">
            <v>Kethavaram</v>
          </cell>
          <cell r="P375" t="str">
            <v>Kethavaram</v>
          </cell>
          <cell r="Q375" t="str">
            <v>050701601</v>
          </cell>
          <cell r="R375" t="str">
            <v>050701601</v>
          </cell>
          <cell r="S375" t="str">
            <v>05050710701601</v>
          </cell>
          <cell r="T375">
            <v>2619</v>
          </cell>
          <cell r="U375">
            <v>314</v>
          </cell>
          <cell r="V375">
            <v>18</v>
          </cell>
          <cell r="W375" t="str">
            <v>PC</v>
          </cell>
          <cell r="X375" t="str">
            <v>PC2</v>
          </cell>
          <cell r="AA375" t="str">
            <v>050701601600</v>
          </cell>
          <cell r="AB375" t="str">
            <v>050701601600</v>
          </cell>
          <cell r="AC375" t="str">
            <v>Kethavaram</v>
          </cell>
          <cell r="AD375" t="str">
            <v>Kethavaram</v>
          </cell>
          <cell r="AE375" t="str">
            <v>PWS</v>
          </cell>
          <cell r="AF375">
            <v>3</v>
          </cell>
          <cell r="AG375">
            <v>0</v>
          </cell>
          <cell r="AH375">
            <v>7</v>
          </cell>
          <cell r="AI375">
            <v>0</v>
          </cell>
          <cell r="AJ375">
            <v>0</v>
          </cell>
          <cell r="AK375">
            <v>0</v>
          </cell>
          <cell r="AL375">
            <v>0</v>
          </cell>
        </row>
        <row r="376">
          <cell r="A376" t="str">
            <v>05</v>
          </cell>
          <cell r="B376" t="str">
            <v>Westgodavari</v>
          </cell>
          <cell r="C376" t="str">
            <v>05</v>
          </cell>
          <cell r="D376" t="str">
            <v>Bhadrachalam</v>
          </cell>
          <cell r="E376" t="str">
            <v>071</v>
          </cell>
          <cell r="F376" t="str">
            <v>Gopalapuram</v>
          </cell>
          <cell r="G376" t="str">
            <v>07</v>
          </cell>
          <cell r="H376" t="str">
            <v>J.r.gudem</v>
          </cell>
          <cell r="I376" t="str">
            <v>12</v>
          </cell>
          <cell r="J376" t="str">
            <v>Kethavaram</v>
          </cell>
          <cell r="K376" t="str">
            <v>016</v>
          </cell>
          <cell r="L376" t="str">
            <v>Kethavaram</v>
          </cell>
          <cell r="M376" t="str">
            <v>0507016</v>
          </cell>
          <cell r="N376" t="str">
            <v>02</v>
          </cell>
          <cell r="O376" t="str">
            <v>Sobhanadripuram</v>
          </cell>
          <cell r="P376" t="str">
            <v>Sobhanadripuram</v>
          </cell>
          <cell r="Q376" t="str">
            <v>050701602</v>
          </cell>
          <cell r="R376" t="str">
            <v>050701602</v>
          </cell>
          <cell r="S376" t="str">
            <v>05050710701602</v>
          </cell>
          <cell r="T376">
            <v>458</v>
          </cell>
          <cell r="U376">
            <v>0</v>
          </cell>
          <cell r="V376">
            <v>0</v>
          </cell>
          <cell r="W376" t="str">
            <v>PC</v>
          </cell>
          <cell r="X376" t="str">
            <v>PC1</v>
          </cell>
          <cell r="AA376" t="str">
            <v>050701602600</v>
          </cell>
          <cell r="AB376" t="str">
            <v>050701602600</v>
          </cell>
          <cell r="AC376" t="str">
            <v>Sobhanadripuram</v>
          </cell>
          <cell r="AD376" t="str">
            <v>Sobhanadripuram</v>
          </cell>
          <cell r="AE376" t="str">
            <v>PWS</v>
          </cell>
          <cell r="AF376">
            <v>2</v>
          </cell>
          <cell r="AG376">
            <v>0</v>
          </cell>
          <cell r="AH376">
            <v>1</v>
          </cell>
          <cell r="AI376">
            <v>0</v>
          </cell>
          <cell r="AJ376">
            <v>0</v>
          </cell>
          <cell r="AK376">
            <v>0</v>
          </cell>
          <cell r="AL376">
            <v>0</v>
          </cell>
        </row>
        <row r="377">
          <cell r="A377" t="str">
            <v>05</v>
          </cell>
          <cell r="B377" t="str">
            <v>Westgodavari</v>
          </cell>
          <cell r="C377" t="str">
            <v>05</v>
          </cell>
          <cell r="D377" t="str">
            <v>Bhadrachalam</v>
          </cell>
          <cell r="E377" t="str">
            <v>071</v>
          </cell>
          <cell r="F377" t="str">
            <v>Gopalapuram</v>
          </cell>
          <cell r="G377" t="str">
            <v>07</v>
          </cell>
          <cell r="H377" t="str">
            <v>J.r.gudem</v>
          </cell>
          <cell r="I377" t="str">
            <v>12</v>
          </cell>
          <cell r="J377" t="str">
            <v>Kethavaram</v>
          </cell>
          <cell r="K377" t="str">
            <v>016</v>
          </cell>
          <cell r="L377" t="str">
            <v>Kethavaram</v>
          </cell>
          <cell r="M377" t="str">
            <v>0507016</v>
          </cell>
          <cell r="N377" t="str">
            <v>03</v>
          </cell>
          <cell r="O377" t="str">
            <v>Krishnampalem</v>
          </cell>
          <cell r="P377" t="str">
            <v>Krishnampalem</v>
          </cell>
          <cell r="Q377" t="str">
            <v>050701603</v>
          </cell>
          <cell r="R377" t="str">
            <v>050701603</v>
          </cell>
          <cell r="S377" t="str">
            <v>05050710701603</v>
          </cell>
          <cell r="T377">
            <v>264</v>
          </cell>
          <cell r="U377">
            <v>157</v>
          </cell>
          <cell r="V377">
            <v>0</v>
          </cell>
          <cell r="W377" t="str">
            <v>PC</v>
          </cell>
          <cell r="X377" t="str">
            <v>PC2</v>
          </cell>
          <cell r="AA377" t="str">
            <v>050701603600</v>
          </cell>
          <cell r="AB377" t="str">
            <v>050701603600</v>
          </cell>
          <cell r="AC377" t="str">
            <v>Krishnampalem-07</v>
          </cell>
          <cell r="AD377" t="str">
            <v>Krishnampalem-07</v>
          </cell>
          <cell r="AE377" t="str">
            <v>MPWS</v>
          </cell>
          <cell r="AF377">
            <v>0</v>
          </cell>
          <cell r="AG377">
            <v>0</v>
          </cell>
          <cell r="AH377">
            <v>0</v>
          </cell>
          <cell r="AI377">
            <v>0</v>
          </cell>
          <cell r="AJ377">
            <v>0</v>
          </cell>
          <cell r="AK377">
            <v>0</v>
          </cell>
          <cell r="AL377">
            <v>0</v>
          </cell>
        </row>
        <row r="378">
          <cell r="A378" t="str">
            <v>05</v>
          </cell>
          <cell r="B378" t="str">
            <v>Westgodavari</v>
          </cell>
          <cell r="C378" t="str">
            <v>05</v>
          </cell>
          <cell r="D378" t="str">
            <v>Bhadrachalam</v>
          </cell>
          <cell r="E378" t="str">
            <v>071</v>
          </cell>
          <cell r="F378" t="str">
            <v>Gopalapuram</v>
          </cell>
          <cell r="G378" t="str">
            <v>07</v>
          </cell>
          <cell r="H378" t="str">
            <v>J.r.gudem</v>
          </cell>
          <cell r="I378" t="str">
            <v>13</v>
          </cell>
          <cell r="J378" t="str">
            <v>Pangidigudem</v>
          </cell>
          <cell r="K378" t="str">
            <v>017</v>
          </cell>
          <cell r="L378" t="str">
            <v>Pangidigudem</v>
          </cell>
          <cell r="M378" t="str">
            <v>0507017</v>
          </cell>
          <cell r="N378" t="str">
            <v>01</v>
          </cell>
          <cell r="O378" t="str">
            <v>Pangidigudem</v>
          </cell>
          <cell r="P378" t="str">
            <v>Pangidigudem</v>
          </cell>
          <cell r="Q378" t="str">
            <v>050701701</v>
          </cell>
          <cell r="R378" t="str">
            <v>050701701</v>
          </cell>
          <cell r="S378" t="str">
            <v>05050710701701</v>
          </cell>
          <cell r="T378">
            <v>3049</v>
          </cell>
          <cell r="U378">
            <v>1252</v>
          </cell>
          <cell r="V378">
            <v>13</v>
          </cell>
          <cell r="W378" t="str">
            <v>PC</v>
          </cell>
          <cell r="X378" t="str">
            <v>PC2</v>
          </cell>
          <cell r="AA378" t="str">
            <v>050701701600</v>
          </cell>
          <cell r="AB378" t="str">
            <v>050701701600</v>
          </cell>
          <cell r="AC378" t="str">
            <v>Pangidigudem-07</v>
          </cell>
          <cell r="AD378" t="str">
            <v>Pangidigudem-07</v>
          </cell>
          <cell r="AE378" t="str">
            <v>PWS</v>
          </cell>
          <cell r="AF378">
            <v>12</v>
          </cell>
          <cell r="AG378">
            <v>0</v>
          </cell>
          <cell r="AH378">
            <v>1</v>
          </cell>
          <cell r="AI378">
            <v>0</v>
          </cell>
          <cell r="AJ378">
            <v>0</v>
          </cell>
          <cell r="AK378">
            <v>0</v>
          </cell>
          <cell r="AL378">
            <v>0</v>
          </cell>
        </row>
        <row r="379">
          <cell r="A379" t="str">
            <v>05</v>
          </cell>
          <cell r="B379" t="str">
            <v>Westgodavari</v>
          </cell>
          <cell r="C379" t="str">
            <v>05</v>
          </cell>
          <cell r="D379" t="str">
            <v>Bhadrachalam</v>
          </cell>
          <cell r="E379" t="str">
            <v>071</v>
          </cell>
          <cell r="F379" t="str">
            <v>Gopalapuram</v>
          </cell>
          <cell r="G379" t="str">
            <v>07</v>
          </cell>
          <cell r="H379" t="str">
            <v>J.r.gudem</v>
          </cell>
          <cell r="I379" t="str">
            <v>14</v>
          </cell>
          <cell r="J379" t="str">
            <v>Lakkavaram</v>
          </cell>
          <cell r="K379" t="str">
            <v>018</v>
          </cell>
          <cell r="L379" t="str">
            <v>Lakkavaram</v>
          </cell>
          <cell r="M379" t="str">
            <v>0507018</v>
          </cell>
          <cell r="N379" t="str">
            <v>01</v>
          </cell>
          <cell r="O379" t="str">
            <v>Lakkavaram</v>
          </cell>
          <cell r="P379" t="str">
            <v>Lakkavaram</v>
          </cell>
          <cell r="Q379" t="str">
            <v>050701801</v>
          </cell>
          <cell r="R379" t="str">
            <v>050701801</v>
          </cell>
          <cell r="S379" t="str">
            <v>05050710701801</v>
          </cell>
          <cell r="T379">
            <v>7675</v>
          </cell>
          <cell r="U379">
            <v>1490</v>
          </cell>
          <cell r="V379">
            <v>292</v>
          </cell>
          <cell r="W379" t="str">
            <v>PC</v>
          </cell>
          <cell r="X379" t="str">
            <v>PC3</v>
          </cell>
          <cell r="AA379" t="str">
            <v>050701801600</v>
          </cell>
          <cell r="AB379" t="str">
            <v>050701801600</v>
          </cell>
          <cell r="AC379" t="str">
            <v>Lakkavaram</v>
          </cell>
          <cell r="AD379" t="str">
            <v>Lakkavaram</v>
          </cell>
          <cell r="AE379" t="str">
            <v>PWS</v>
          </cell>
          <cell r="AF379">
            <v>12</v>
          </cell>
          <cell r="AG379">
            <v>0</v>
          </cell>
          <cell r="AH379">
            <v>4</v>
          </cell>
          <cell r="AI379">
            <v>0</v>
          </cell>
          <cell r="AJ379">
            <v>0</v>
          </cell>
          <cell r="AK379">
            <v>0</v>
          </cell>
          <cell r="AL379">
            <v>0</v>
          </cell>
        </row>
        <row r="380">
          <cell r="A380" t="str">
            <v>05</v>
          </cell>
          <cell r="B380" t="str">
            <v>Westgodavari</v>
          </cell>
          <cell r="C380" t="str">
            <v>05</v>
          </cell>
          <cell r="D380" t="str">
            <v>Bhadrachalam</v>
          </cell>
          <cell r="E380" t="str">
            <v>071</v>
          </cell>
          <cell r="F380" t="str">
            <v>Gopalapuram</v>
          </cell>
          <cell r="G380" t="str">
            <v>07</v>
          </cell>
          <cell r="H380" t="str">
            <v>J.r.gudem</v>
          </cell>
          <cell r="I380" t="str">
            <v>15</v>
          </cell>
          <cell r="J380" t="str">
            <v>Tekkinavarigudem</v>
          </cell>
          <cell r="K380" t="str">
            <v>018</v>
          </cell>
          <cell r="L380" t="str">
            <v>Lakkavaram</v>
          </cell>
          <cell r="M380" t="str">
            <v>0507018</v>
          </cell>
          <cell r="N380" t="str">
            <v>02</v>
          </cell>
          <cell r="O380" t="str">
            <v>Tekkinavarigudem</v>
          </cell>
          <cell r="P380" t="str">
            <v>Tekkinavarigudem</v>
          </cell>
          <cell r="Q380" t="str">
            <v>050701802</v>
          </cell>
          <cell r="R380" t="str">
            <v>050701802</v>
          </cell>
          <cell r="S380" t="str">
            <v>05050710701802</v>
          </cell>
          <cell r="T380">
            <v>1247</v>
          </cell>
          <cell r="U380">
            <v>229</v>
          </cell>
          <cell r="V380">
            <v>0</v>
          </cell>
          <cell r="W380" t="str">
            <v>PC</v>
          </cell>
          <cell r="X380" t="str">
            <v>PC3</v>
          </cell>
          <cell r="AA380" t="str">
            <v>050701802600</v>
          </cell>
          <cell r="AB380" t="str">
            <v>050701802600</v>
          </cell>
          <cell r="AC380" t="str">
            <v>Tekkinavarigudem</v>
          </cell>
          <cell r="AD380" t="str">
            <v>Tekkinavarigudem</v>
          </cell>
          <cell r="AE380" t="str">
            <v>PWS</v>
          </cell>
          <cell r="AF380">
            <v>5</v>
          </cell>
          <cell r="AG380">
            <v>0</v>
          </cell>
          <cell r="AH380">
            <v>0</v>
          </cell>
          <cell r="AI380">
            <v>0</v>
          </cell>
          <cell r="AJ380">
            <v>0</v>
          </cell>
          <cell r="AK380">
            <v>0</v>
          </cell>
          <cell r="AL380">
            <v>0</v>
          </cell>
        </row>
        <row r="381">
          <cell r="A381" t="str">
            <v>05</v>
          </cell>
          <cell r="B381" t="str">
            <v>Westgodavari</v>
          </cell>
          <cell r="C381" t="str">
            <v>05</v>
          </cell>
          <cell r="D381" t="str">
            <v>Bhadrachalam</v>
          </cell>
          <cell r="E381" t="str">
            <v>071</v>
          </cell>
          <cell r="F381" t="str">
            <v>Gopalapuram</v>
          </cell>
          <cell r="G381" t="str">
            <v>07</v>
          </cell>
          <cell r="H381" t="str">
            <v>J.r.gudem</v>
          </cell>
          <cell r="I381" t="str">
            <v>16</v>
          </cell>
          <cell r="J381" t="str">
            <v>Guravaigudem</v>
          </cell>
          <cell r="K381" t="str">
            <v>019</v>
          </cell>
          <cell r="L381" t="str">
            <v>Guravaigudem</v>
          </cell>
          <cell r="M381" t="str">
            <v>0507019</v>
          </cell>
          <cell r="N381" t="str">
            <v>01</v>
          </cell>
          <cell r="O381" t="str">
            <v>Guravaigudem</v>
          </cell>
          <cell r="P381" t="str">
            <v>Guravaigudem</v>
          </cell>
          <cell r="Q381" t="str">
            <v>050701901</v>
          </cell>
          <cell r="R381" t="str">
            <v>050701901</v>
          </cell>
          <cell r="S381" t="str">
            <v>05050710701901</v>
          </cell>
          <cell r="T381">
            <v>907</v>
          </cell>
          <cell r="U381">
            <v>171</v>
          </cell>
          <cell r="V381">
            <v>39</v>
          </cell>
          <cell r="W381" t="str">
            <v>PC</v>
          </cell>
          <cell r="X381" t="str">
            <v>PC2</v>
          </cell>
          <cell r="AA381" t="str">
            <v>050701901600</v>
          </cell>
          <cell r="AB381" t="str">
            <v>050701901600</v>
          </cell>
          <cell r="AC381" t="str">
            <v>Guravaigudem</v>
          </cell>
          <cell r="AD381" t="str">
            <v>Guravaigudem</v>
          </cell>
          <cell r="AE381" t="str">
            <v>PWS</v>
          </cell>
          <cell r="AF381">
            <v>8</v>
          </cell>
          <cell r="AG381">
            <v>0</v>
          </cell>
          <cell r="AH381">
            <v>3</v>
          </cell>
          <cell r="AI381">
            <v>0</v>
          </cell>
          <cell r="AJ381">
            <v>0</v>
          </cell>
          <cell r="AK381">
            <v>0</v>
          </cell>
          <cell r="AL381">
            <v>0</v>
          </cell>
        </row>
        <row r="382">
          <cell r="A382" t="str">
            <v>05</v>
          </cell>
          <cell r="B382" t="str">
            <v>Westgodavari</v>
          </cell>
          <cell r="C382" t="str">
            <v>05</v>
          </cell>
          <cell r="D382" t="str">
            <v>Bhadrachalam</v>
          </cell>
          <cell r="E382" t="str">
            <v>071</v>
          </cell>
          <cell r="F382" t="str">
            <v>Gopalapuram</v>
          </cell>
          <cell r="G382" t="str">
            <v>07</v>
          </cell>
          <cell r="H382" t="str">
            <v>J.r.gudem</v>
          </cell>
          <cell r="I382" t="str">
            <v>17</v>
          </cell>
          <cell r="J382" t="str">
            <v>Nagulagudem</v>
          </cell>
          <cell r="K382" t="str">
            <v>019</v>
          </cell>
          <cell r="L382" t="str">
            <v>Guravaigudem</v>
          </cell>
          <cell r="M382" t="str">
            <v>0507019</v>
          </cell>
          <cell r="N382" t="str">
            <v>02</v>
          </cell>
          <cell r="O382" t="str">
            <v>Nagulagudem</v>
          </cell>
          <cell r="P382" t="str">
            <v>Nagulagudem</v>
          </cell>
          <cell r="Q382" t="str">
            <v>050701902</v>
          </cell>
          <cell r="R382" t="str">
            <v>050701902</v>
          </cell>
          <cell r="S382" t="str">
            <v>05050710701902</v>
          </cell>
          <cell r="T382">
            <v>971</v>
          </cell>
          <cell r="U382">
            <v>574</v>
          </cell>
          <cell r="V382">
            <v>0</v>
          </cell>
          <cell r="W382" t="str">
            <v>PC</v>
          </cell>
          <cell r="X382" t="str">
            <v>PC1</v>
          </cell>
          <cell r="AA382" t="str">
            <v>050701902600</v>
          </cell>
          <cell r="AB382" t="str">
            <v>050701902600</v>
          </cell>
          <cell r="AC382" t="str">
            <v>Nagulagudem</v>
          </cell>
          <cell r="AD382" t="str">
            <v>Nagulagudem</v>
          </cell>
          <cell r="AE382" t="str">
            <v>PWS</v>
          </cell>
          <cell r="AF382">
            <v>3</v>
          </cell>
          <cell r="AG382">
            <v>0</v>
          </cell>
          <cell r="AH382">
            <v>1</v>
          </cell>
          <cell r="AI382">
            <v>0</v>
          </cell>
          <cell r="AJ382">
            <v>0</v>
          </cell>
          <cell r="AK382">
            <v>0</v>
          </cell>
          <cell r="AL382">
            <v>0</v>
          </cell>
        </row>
        <row r="383">
          <cell r="A383" t="str">
            <v>05</v>
          </cell>
          <cell r="B383" t="str">
            <v>Westgodavari</v>
          </cell>
          <cell r="C383" t="str">
            <v>05</v>
          </cell>
          <cell r="D383" t="str">
            <v>Bhadrachalam</v>
          </cell>
          <cell r="E383" t="str">
            <v>071</v>
          </cell>
          <cell r="F383" t="str">
            <v>Gopalapuram</v>
          </cell>
          <cell r="G383" t="str">
            <v>07</v>
          </cell>
          <cell r="H383" t="str">
            <v>J.r.gudem</v>
          </cell>
          <cell r="I383" t="str">
            <v>18</v>
          </cell>
          <cell r="J383" t="str">
            <v>Putlagutlagudem</v>
          </cell>
          <cell r="K383" t="str">
            <v>019</v>
          </cell>
          <cell r="L383" t="str">
            <v>Guravaigudem</v>
          </cell>
          <cell r="M383" t="str">
            <v>0507019</v>
          </cell>
          <cell r="N383" t="str">
            <v>03</v>
          </cell>
          <cell r="O383" t="str">
            <v>Putlagutlagudem</v>
          </cell>
          <cell r="P383" t="str">
            <v>Putlagutlagudem</v>
          </cell>
          <cell r="Q383" t="str">
            <v>050701903</v>
          </cell>
          <cell r="R383" t="str">
            <v>050701903</v>
          </cell>
          <cell r="S383" t="str">
            <v>05050710701903</v>
          </cell>
          <cell r="T383">
            <v>1363</v>
          </cell>
          <cell r="U383">
            <v>326</v>
          </cell>
          <cell r="V383">
            <v>0</v>
          </cell>
          <cell r="W383" t="str">
            <v>PC</v>
          </cell>
          <cell r="X383" t="str">
            <v>PC1</v>
          </cell>
          <cell r="AA383" t="str">
            <v>050701903600</v>
          </cell>
          <cell r="AB383" t="str">
            <v>050701903600</v>
          </cell>
          <cell r="AC383" t="str">
            <v>Putlagutlagudem</v>
          </cell>
          <cell r="AD383" t="str">
            <v>Putlagutlagudem</v>
          </cell>
          <cell r="AE383" t="str">
            <v>PWS</v>
          </cell>
          <cell r="AF383">
            <v>3</v>
          </cell>
          <cell r="AG383">
            <v>0</v>
          </cell>
          <cell r="AH383">
            <v>0</v>
          </cell>
          <cell r="AI383">
            <v>0</v>
          </cell>
          <cell r="AJ383">
            <v>0</v>
          </cell>
          <cell r="AK383">
            <v>0</v>
          </cell>
          <cell r="AL383">
            <v>0</v>
          </cell>
        </row>
        <row r="384">
          <cell r="A384" t="str">
            <v>05</v>
          </cell>
          <cell r="B384" t="str">
            <v>Westgodavari</v>
          </cell>
          <cell r="C384" t="str">
            <v>05</v>
          </cell>
          <cell r="D384" t="str">
            <v>Bhadrachalam</v>
          </cell>
          <cell r="E384" t="str">
            <v>071</v>
          </cell>
          <cell r="F384" t="str">
            <v>Gopalapuram</v>
          </cell>
          <cell r="G384" t="str">
            <v>07</v>
          </cell>
          <cell r="H384" t="str">
            <v>J.r.gudem</v>
          </cell>
          <cell r="I384" t="str">
            <v>16</v>
          </cell>
          <cell r="J384" t="str">
            <v>Guravaigudem</v>
          </cell>
          <cell r="K384" t="str">
            <v>019</v>
          </cell>
          <cell r="L384" t="str">
            <v>Guravaigudem</v>
          </cell>
          <cell r="M384" t="str">
            <v>0507019</v>
          </cell>
          <cell r="N384" t="str">
            <v>04</v>
          </cell>
          <cell r="O384" t="str">
            <v>Ramapuram</v>
          </cell>
          <cell r="Q384" t="str">
            <v>050701904</v>
          </cell>
          <cell r="S384" t="str">
            <v>05050710701904</v>
          </cell>
          <cell r="T384">
            <v>50</v>
          </cell>
          <cell r="U384">
            <v>0</v>
          </cell>
          <cell r="V384">
            <v>0</v>
          </cell>
          <cell r="W384" t="str">
            <v>PC</v>
          </cell>
          <cell r="X384" t="str">
            <v>PC3</v>
          </cell>
          <cell r="AF384">
            <v>1</v>
          </cell>
          <cell r="AG384">
            <v>0</v>
          </cell>
          <cell r="AH384">
            <v>0</v>
          </cell>
          <cell r="AI384">
            <v>0</v>
          </cell>
          <cell r="AJ384">
            <v>0</v>
          </cell>
          <cell r="AK384">
            <v>0</v>
          </cell>
          <cell r="AL384">
            <v>0</v>
          </cell>
        </row>
        <row r="385">
          <cell r="A385" t="str">
            <v>05</v>
          </cell>
          <cell r="B385" t="str">
            <v>Westgodavari</v>
          </cell>
          <cell r="C385" t="str">
            <v>05</v>
          </cell>
          <cell r="D385" t="str">
            <v>Bhadrachalam</v>
          </cell>
          <cell r="E385" t="str">
            <v>071</v>
          </cell>
          <cell r="F385" t="str">
            <v>Gopalapuram</v>
          </cell>
          <cell r="G385" t="str">
            <v>07</v>
          </cell>
          <cell r="H385" t="str">
            <v>J.r.gudem</v>
          </cell>
          <cell r="I385" t="str">
            <v>19</v>
          </cell>
          <cell r="J385" t="str">
            <v>Devulapalle</v>
          </cell>
          <cell r="K385" t="str">
            <v>020</v>
          </cell>
          <cell r="L385" t="str">
            <v>Devulapalli</v>
          </cell>
          <cell r="M385" t="str">
            <v>0507020</v>
          </cell>
          <cell r="N385" t="str">
            <v>01</v>
          </cell>
          <cell r="O385" t="str">
            <v>Devulapalle</v>
          </cell>
          <cell r="P385" t="str">
            <v>Devulapalle</v>
          </cell>
          <cell r="Q385" t="str">
            <v>050702001</v>
          </cell>
          <cell r="R385" t="str">
            <v>050702001</v>
          </cell>
          <cell r="S385" t="str">
            <v>05050710702001</v>
          </cell>
          <cell r="T385">
            <v>1810</v>
          </cell>
          <cell r="U385">
            <v>635</v>
          </cell>
          <cell r="V385">
            <v>0</v>
          </cell>
          <cell r="W385" t="str">
            <v>PC</v>
          </cell>
          <cell r="X385" t="str">
            <v>PC2</v>
          </cell>
          <cell r="AA385" t="str">
            <v>050702001600</v>
          </cell>
          <cell r="AB385" t="str">
            <v>050702001600</v>
          </cell>
          <cell r="AC385" t="str">
            <v>Devulapalle</v>
          </cell>
          <cell r="AD385" t="str">
            <v>Devulapalle</v>
          </cell>
          <cell r="AE385" t="str">
            <v>PWS</v>
          </cell>
          <cell r="AF385">
            <v>4</v>
          </cell>
          <cell r="AG385">
            <v>0</v>
          </cell>
          <cell r="AH385">
            <v>3</v>
          </cell>
          <cell r="AI385">
            <v>0</v>
          </cell>
          <cell r="AJ385">
            <v>0</v>
          </cell>
          <cell r="AK385">
            <v>0</v>
          </cell>
          <cell r="AL385">
            <v>0</v>
          </cell>
        </row>
        <row r="386">
          <cell r="A386" t="str">
            <v>05</v>
          </cell>
          <cell r="B386" t="str">
            <v>Westgodavari</v>
          </cell>
          <cell r="C386" t="str">
            <v>05</v>
          </cell>
          <cell r="D386" t="str">
            <v>Bhadrachalam</v>
          </cell>
          <cell r="E386" t="str">
            <v>071</v>
          </cell>
          <cell r="F386" t="str">
            <v>Gopalapuram</v>
          </cell>
          <cell r="G386" t="str">
            <v>07</v>
          </cell>
          <cell r="H386" t="str">
            <v>J.r.gudem</v>
          </cell>
          <cell r="I386" t="str">
            <v>20</v>
          </cell>
          <cell r="J386" t="str">
            <v>Ammapalem</v>
          </cell>
          <cell r="K386" t="str">
            <v>021</v>
          </cell>
          <cell r="L386" t="str">
            <v>Ammapalem</v>
          </cell>
          <cell r="M386" t="str">
            <v>0507021</v>
          </cell>
          <cell r="N386" t="str">
            <v>01</v>
          </cell>
          <cell r="O386" t="str">
            <v>Ammapalem</v>
          </cell>
          <cell r="P386" t="str">
            <v>Ammapalem</v>
          </cell>
          <cell r="Q386" t="str">
            <v>050702101</v>
          </cell>
          <cell r="R386" t="str">
            <v>050702101</v>
          </cell>
          <cell r="S386" t="str">
            <v>05050710702101</v>
          </cell>
          <cell r="T386">
            <v>581</v>
          </cell>
          <cell r="U386">
            <v>74</v>
          </cell>
          <cell r="V386">
            <v>0</v>
          </cell>
          <cell r="W386" t="str">
            <v>PC</v>
          </cell>
          <cell r="X386" t="str">
            <v>PC3</v>
          </cell>
          <cell r="AA386" t="str">
            <v>050702101600</v>
          </cell>
          <cell r="AB386" t="str">
            <v>050702101600</v>
          </cell>
          <cell r="AC386" t="str">
            <v>Ammapalem</v>
          </cell>
          <cell r="AD386" t="str">
            <v>Ammapalem</v>
          </cell>
          <cell r="AE386" t="str">
            <v>PWS</v>
          </cell>
          <cell r="AF386">
            <v>2</v>
          </cell>
          <cell r="AG386">
            <v>0</v>
          </cell>
          <cell r="AH386">
            <v>0</v>
          </cell>
          <cell r="AI386">
            <v>0</v>
          </cell>
          <cell r="AJ386">
            <v>0</v>
          </cell>
          <cell r="AK386">
            <v>0</v>
          </cell>
          <cell r="AL386">
            <v>0</v>
          </cell>
        </row>
        <row r="387">
          <cell r="A387" t="str">
            <v>05</v>
          </cell>
          <cell r="B387" t="str">
            <v>Westgodavari</v>
          </cell>
          <cell r="C387" t="str">
            <v>05</v>
          </cell>
          <cell r="D387" t="str">
            <v>Bhadrachalam</v>
          </cell>
          <cell r="E387" t="str">
            <v>071</v>
          </cell>
          <cell r="F387" t="str">
            <v>Gopalapuram</v>
          </cell>
          <cell r="G387" t="str">
            <v>07</v>
          </cell>
          <cell r="H387" t="str">
            <v>J.r.gudem</v>
          </cell>
          <cell r="I387" t="str">
            <v>20</v>
          </cell>
          <cell r="J387" t="str">
            <v>Ammapalem</v>
          </cell>
          <cell r="K387" t="str">
            <v>021</v>
          </cell>
          <cell r="L387" t="str">
            <v>Ammapalem</v>
          </cell>
          <cell r="M387" t="str">
            <v>0507021</v>
          </cell>
          <cell r="N387" t="str">
            <v>02</v>
          </cell>
          <cell r="O387" t="str">
            <v>Kathavapodalagudem</v>
          </cell>
          <cell r="P387" t="str">
            <v>Kathavapodalagudem</v>
          </cell>
          <cell r="Q387" t="str">
            <v>050702102</v>
          </cell>
          <cell r="R387" t="str">
            <v>050702102</v>
          </cell>
          <cell r="S387" t="str">
            <v>05050710702102</v>
          </cell>
          <cell r="T387">
            <v>915</v>
          </cell>
          <cell r="U387">
            <v>348</v>
          </cell>
          <cell r="V387">
            <v>0</v>
          </cell>
          <cell r="W387" t="str">
            <v>PC</v>
          </cell>
          <cell r="X387" t="str">
            <v>PC3</v>
          </cell>
          <cell r="AA387" t="str">
            <v>050702102600</v>
          </cell>
          <cell r="AB387" t="str">
            <v>050702102600</v>
          </cell>
          <cell r="AC387" t="str">
            <v>Kathavapodalagudem</v>
          </cell>
          <cell r="AD387" t="str">
            <v>Kathavapodalagudem</v>
          </cell>
          <cell r="AE387" t="str">
            <v>PWS</v>
          </cell>
          <cell r="AF387">
            <v>4</v>
          </cell>
          <cell r="AG387">
            <v>0</v>
          </cell>
          <cell r="AH387">
            <v>1</v>
          </cell>
          <cell r="AI387">
            <v>0</v>
          </cell>
          <cell r="AJ387">
            <v>0</v>
          </cell>
          <cell r="AK387">
            <v>0</v>
          </cell>
          <cell r="AL387">
            <v>0</v>
          </cell>
        </row>
        <row r="388">
          <cell r="A388" t="str">
            <v>05</v>
          </cell>
          <cell r="B388" t="str">
            <v>Westgodavari</v>
          </cell>
          <cell r="C388" t="str">
            <v>05</v>
          </cell>
          <cell r="D388" t="str">
            <v>Bhadrachalam</v>
          </cell>
          <cell r="E388" t="str">
            <v>071</v>
          </cell>
          <cell r="F388" t="str">
            <v>Gopalapuram</v>
          </cell>
          <cell r="G388" t="str">
            <v>07</v>
          </cell>
          <cell r="H388" t="str">
            <v>J.r.gudem</v>
          </cell>
          <cell r="I388" t="str">
            <v>21</v>
          </cell>
          <cell r="J388" t="str">
            <v>Nimmalagudem</v>
          </cell>
          <cell r="K388" t="str">
            <v>022</v>
          </cell>
          <cell r="L388" t="str">
            <v>Nimmalagudem</v>
          </cell>
          <cell r="M388" t="str">
            <v>0507022</v>
          </cell>
          <cell r="N388" t="str">
            <v>01</v>
          </cell>
          <cell r="O388" t="str">
            <v>Nimmalagudem</v>
          </cell>
          <cell r="P388" t="str">
            <v>Nimmalagudem</v>
          </cell>
          <cell r="Q388" t="str">
            <v>050702201</v>
          </cell>
          <cell r="R388" t="str">
            <v>050702201</v>
          </cell>
          <cell r="S388" t="str">
            <v>05050710702201</v>
          </cell>
          <cell r="T388">
            <v>645</v>
          </cell>
          <cell r="U388">
            <v>334</v>
          </cell>
          <cell r="V388">
            <v>0</v>
          </cell>
          <cell r="W388" t="str">
            <v>FC</v>
          </cell>
          <cell r="X388" t="str">
            <v>FC</v>
          </cell>
          <cell r="AA388" t="str">
            <v>050702201600</v>
          </cell>
          <cell r="AB388" t="str">
            <v>050702201600</v>
          </cell>
          <cell r="AC388" t="str">
            <v>Nimmalagudem-07</v>
          </cell>
          <cell r="AD388" t="str">
            <v>Nimmalagudem-07</v>
          </cell>
          <cell r="AE388" t="str">
            <v>PWS</v>
          </cell>
          <cell r="AF388">
            <v>5</v>
          </cell>
          <cell r="AG388">
            <v>0</v>
          </cell>
          <cell r="AH388">
            <v>1</v>
          </cell>
          <cell r="AI388">
            <v>0</v>
          </cell>
          <cell r="AJ388">
            <v>0</v>
          </cell>
          <cell r="AK388">
            <v>0</v>
          </cell>
          <cell r="AL388">
            <v>0</v>
          </cell>
        </row>
        <row r="389">
          <cell r="A389" t="str">
            <v>05</v>
          </cell>
          <cell r="B389" t="str">
            <v>Westgodavari</v>
          </cell>
          <cell r="C389" t="str">
            <v>11</v>
          </cell>
          <cell r="D389" t="str">
            <v>Eluru</v>
          </cell>
          <cell r="E389" t="str">
            <v>074</v>
          </cell>
          <cell r="F389" t="str">
            <v>Chintalapudi</v>
          </cell>
          <cell r="G389" t="str">
            <v>08</v>
          </cell>
          <cell r="H389" t="str">
            <v>T. Narsapuram</v>
          </cell>
          <cell r="I389" t="str">
            <v>01</v>
          </cell>
          <cell r="J389" t="str">
            <v>Makkinavarigudem</v>
          </cell>
          <cell r="K389" t="str">
            <v>001</v>
          </cell>
          <cell r="L389" t="str">
            <v>Kollivarigudem</v>
          </cell>
          <cell r="M389" t="str">
            <v>0508001</v>
          </cell>
          <cell r="N389" t="str">
            <v>01</v>
          </cell>
          <cell r="O389" t="str">
            <v>Kollivarigudem</v>
          </cell>
          <cell r="Q389" t="str">
            <v>050800101</v>
          </cell>
          <cell r="S389" t="str">
            <v>05110740800101</v>
          </cell>
          <cell r="T389">
            <v>207</v>
          </cell>
          <cell r="U389">
            <v>11</v>
          </cell>
          <cell r="V389">
            <v>72</v>
          </cell>
          <cell r="W389" t="str">
            <v>FC</v>
          </cell>
          <cell r="X389" t="str">
            <v>FC</v>
          </cell>
          <cell r="Z389">
            <v>36885</v>
          </cell>
          <cell r="AE389" t="str">
            <v>DP</v>
          </cell>
          <cell r="AF389">
            <v>5</v>
          </cell>
          <cell r="AG389">
            <v>0</v>
          </cell>
          <cell r="AH389">
            <v>1</v>
          </cell>
          <cell r="AI389">
            <v>0</v>
          </cell>
          <cell r="AJ389">
            <v>0</v>
          </cell>
          <cell r="AK389">
            <v>0</v>
          </cell>
          <cell r="AL389">
            <v>0</v>
          </cell>
        </row>
        <row r="390">
          <cell r="A390" t="str">
            <v>05</v>
          </cell>
          <cell r="B390" t="str">
            <v>Westgodavari</v>
          </cell>
          <cell r="C390" t="str">
            <v>11</v>
          </cell>
          <cell r="D390" t="str">
            <v>Eluru</v>
          </cell>
          <cell r="E390" t="str">
            <v>074</v>
          </cell>
          <cell r="F390" t="str">
            <v>Chintalapudi</v>
          </cell>
          <cell r="G390" t="str">
            <v>08</v>
          </cell>
          <cell r="H390" t="str">
            <v>T. Narsapuram</v>
          </cell>
          <cell r="I390" t="str">
            <v>01</v>
          </cell>
          <cell r="J390" t="str">
            <v>Makkinavarigudem</v>
          </cell>
          <cell r="K390" t="str">
            <v>001</v>
          </cell>
          <cell r="L390" t="str">
            <v>Kollivarigudem</v>
          </cell>
          <cell r="M390" t="str">
            <v>0508001</v>
          </cell>
          <cell r="N390" t="str">
            <v>02</v>
          </cell>
          <cell r="O390" t="str">
            <v>Srinivasapuram</v>
          </cell>
          <cell r="P390" t="str">
            <v>Sreenivasapuram</v>
          </cell>
          <cell r="Q390" t="str">
            <v>050800102</v>
          </cell>
          <cell r="R390" t="str">
            <v>050800102</v>
          </cell>
          <cell r="S390" t="str">
            <v>05110740800102</v>
          </cell>
          <cell r="T390">
            <v>190</v>
          </cell>
          <cell r="U390">
            <v>7</v>
          </cell>
          <cell r="V390">
            <v>72</v>
          </cell>
          <cell r="W390" t="str">
            <v>PC</v>
          </cell>
          <cell r="X390" t="str">
            <v>PC2</v>
          </cell>
          <cell r="Z390">
            <v>36885</v>
          </cell>
          <cell r="AA390" t="str">
            <v>050800102600</v>
          </cell>
          <cell r="AB390" t="str">
            <v>050800102600</v>
          </cell>
          <cell r="AC390" t="str">
            <v>Sreenivasapuram</v>
          </cell>
          <cell r="AD390" t="str">
            <v>Sreenivasapuram</v>
          </cell>
          <cell r="AE390" t="str">
            <v>MPWS</v>
          </cell>
          <cell r="AF390">
            <v>1</v>
          </cell>
          <cell r="AG390">
            <v>0</v>
          </cell>
          <cell r="AH390">
            <v>0</v>
          </cell>
          <cell r="AI390">
            <v>0</v>
          </cell>
          <cell r="AJ390">
            <v>0</v>
          </cell>
          <cell r="AK390">
            <v>0</v>
          </cell>
          <cell r="AL390">
            <v>0</v>
          </cell>
        </row>
        <row r="391">
          <cell r="A391" t="str">
            <v>05</v>
          </cell>
          <cell r="B391" t="str">
            <v>Westgodavari</v>
          </cell>
          <cell r="C391" t="str">
            <v>11</v>
          </cell>
          <cell r="D391" t="str">
            <v>Eluru</v>
          </cell>
          <cell r="E391" t="str">
            <v>074</v>
          </cell>
          <cell r="F391" t="str">
            <v>Chintalapudi</v>
          </cell>
          <cell r="G391" t="str">
            <v>08</v>
          </cell>
          <cell r="H391" t="str">
            <v>T. Narsapuram</v>
          </cell>
          <cell r="I391" t="str">
            <v>01</v>
          </cell>
          <cell r="J391" t="str">
            <v>Makkinavarigudem</v>
          </cell>
          <cell r="K391" t="str">
            <v>002</v>
          </cell>
          <cell r="L391" t="str">
            <v>Makkinavarigudem</v>
          </cell>
          <cell r="M391" t="str">
            <v>0508002</v>
          </cell>
          <cell r="N391" t="str">
            <v>01</v>
          </cell>
          <cell r="O391" t="str">
            <v>Makkinavarigudem</v>
          </cell>
          <cell r="P391" t="str">
            <v>Makkinavarigudem</v>
          </cell>
          <cell r="Q391" t="str">
            <v>050800201</v>
          </cell>
          <cell r="R391" t="str">
            <v>050800201</v>
          </cell>
          <cell r="S391" t="str">
            <v>05110740800201</v>
          </cell>
          <cell r="T391">
            <v>4293</v>
          </cell>
          <cell r="U391">
            <v>1119</v>
          </cell>
          <cell r="V391">
            <v>882</v>
          </cell>
          <cell r="W391" t="str">
            <v>PC</v>
          </cell>
          <cell r="X391" t="str">
            <v>PC4</v>
          </cell>
          <cell r="Z391">
            <v>36885</v>
          </cell>
          <cell r="AA391" t="str">
            <v>050800201600</v>
          </cell>
          <cell r="AB391" t="str">
            <v>050800201600</v>
          </cell>
          <cell r="AC391" t="str">
            <v>Makkinavarigudem</v>
          </cell>
          <cell r="AD391" t="str">
            <v>Makkinavarigudem</v>
          </cell>
          <cell r="AE391" t="str">
            <v>PWS</v>
          </cell>
          <cell r="AF391">
            <v>20</v>
          </cell>
          <cell r="AG391">
            <v>0</v>
          </cell>
          <cell r="AH391">
            <v>2</v>
          </cell>
          <cell r="AI391">
            <v>0</v>
          </cell>
          <cell r="AJ391">
            <v>0</v>
          </cell>
          <cell r="AK391">
            <v>0</v>
          </cell>
          <cell r="AL391">
            <v>0</v>
          </cell>
        </row>
        <row r="392">
          <cell r="A392" t="str">
            <v>05</v>
          </cell>
          <cell r="B392" t="str">
            <v>Westgodavari</v>
          </cell>
          <cell r="C392" t="str">
            <v>11</v>
          </cell>
          <cell r="D392" t="str">
            <v>Eluru</v>
          </cell>
          <cell r="E392" t="str">
            <v>074</v>
          </cell>
          <cell r="F392" t="str">
            <v>Chintalapudi</v>
          </cell>
          <cell r="G392" t="str">
            <v>08</v>
          </cell>
          <cell r="H392" t="str">
            <v>T. Narsapuram</v>
          </cell>
          <cell r="I392" t="str">
            <v>03</v>
          </cell>
          <cell r="J392" t="str">
            <v>Marrigudem</v>
          </cell>
          <cell r="K392" t="str">
            <v>002</v>
          </cell>
          <cell r="L392" t="str">
            <v>Makkinavarigudem</v>
          </cell>
          <cell r="M392" t="str">
            <v>0508002</v>
          </cell>
          <cell r="N392" t="str">
            <v>03</v>
          </cell>
          <cell r="O392" t="str">
            <v>Sangaraopeta</v>
          </cell>
          <cell r="Q392" t="str">
            <v>050800203</v>
          </cell>
          <cell r="S392" t="str">
            <v>05110740800203</v>
          </cell>
          <cell r="T392">
            <v>126</v>
          </cell>
          <cell r="U392">
            <v>0</v>
          </cell>
          <cell r="V392">
            <v>4</v>
          </cell>
          <cell r="W392" t="str">
            <v>FC</v>
          </cell>
          <cell r="X392" t="str">
            <v>FC</v>
          </cell>
          <cell r="Z392">
            <v>36885</v>
          </cell>
          <cell r="AE392" t="str">
            <v>DP</v>
          </cell>
          <cell r="AF392">
            <v>1</v>
          </cell>
          <cell r="AG392">
            <v>0</v>
          </cell>
          <cell r="AH392">
            <v>0</v>
          </cell>
          <cell r="AI392">
            <v>0</v>
          </cell>
          <cell r="AJ392">
            <v>0</v>
          </cell>
          <cell r="AK392">
            <v>0</v>
          </cell>
          <cell r="AL392">
            <v>0</v>
          </cell>
        </row>
        <row r="393">
          <cell r="A393" t="str">
            <v>05</v>
          </cell>
          <cell r="B393" t="str">
            <v>Westgodavari</v>
          </cell>
          <cell r="C393" t="str">
            <v>11</v>
          </cell>
          <cell r="D393" t="str">
            <v>Eluru</v>
          </cell>
          <cell r="E393" t="str">
            <v>074</v>
          </cell>
          <cell r="F393" t="str">
            <v>Chintalapudi</v>
          </cell>
          <cell r="G393" t="str">
            <v>08</v>
          </cell>
          <cell r="H393" t="str">
            <v>T. Narsapuram</v>
          </cell>
          <cell r="I393" t="str">
            <v>01</v>
          </cell>
          <cell r="J393" t="str">
            <v>Makkinavarigudem</v>
          </cell>
          <cell r="K393" t="str">
            <v>002</v>
          </cell>
          <cell r="L393" t="str">
            <v>Makkinavarigudem</v>
          </cell>
          <cell r="M393" t="str">
            <v>0508002</v>
          </cell>
          <cell r="N393" t="str">
            <v>04</v>
          </cell>
          <cell r="O393" t="str">
            <v>Gattugudem</v>
          </cell>
          <cell r="Q393" t="str">
            <v>050800204</v>
          </cell>
          <cell r="S393" t="str">
            <v>05110740800204</v>
          </cell>
          <cell r="T393">
            <v>64</v>
          </cell>
          <cell r="U393">
            <v>0</v>
          </cell>
          <cell r="V393">
            <v>64</v>
          </cell>
          <cell r="W393" t="str">
            <v>FC</v>
          </cell>
          <cell r="X393" t="str">
            <v>FC</v>
          </cell>
          <cell r="Z393">
            <v>36885</v>
          </cell>
          <cell r="AF393">
            <v>2</v>
          </cell>
          <cell r="AG393">
            <v>0</v>
          </cell>
          <cell r="AH393">
            <v>1</v>
          </cell>
          <cell r="AI393">
            <v>0</v>
          </cell>
          <cell r="AJ393">
            <v>0</v>
          </cell>
          <cell r="AK393">
            <v>0</v>
          </cell>
          <cell r="AL393">
            <v>0</v>
          </cell>
        </row>
        <row r="394">
          <cell r="A394" t="str">
            <v>05</v>
          </cell>
          <cell r="B394" t="str">
            <v>Westgodavari</v>
          </cell>
          <cell r="C394" t="str">
            <v>11</v>
          </cell>
          <cell r="D394" t="str">
            <v>Eluru</v>
          </cell>
          <cell r="E394" t="str">
            <v>074</v>
          </cell>
          <cell r="F394" t="str">
            <v>Chintalapudi</v>
          </cell>
          <cell r="G394" t="str">
            <v>08</v>
          </cell>
          <cell r="H394" t="str">
            <v>T. Narsapuram</v>
          </cell>
          <cell r="I394" t="str">
            <v>02</v>
          </cell>
          <cell r="J394" t="str">
            <v>Bandivarigudem</v>
          </cell>
          <cell r="K394" t="str">
            <v>003</v>
          </cell>
          <cell r="L394" t="str">
            <v>Bandivarigudem</v>
          </cell>
          <cell r="M394" t="str">
            <v>0508003</v>
          </cell>
          <cell r="N394" t="str">
            <v>01</v>
          </cell>
          <cell r="O394" t="str">
            <v>Bandivarigudem</v>
          </cell>
          <cell r="P394" t="str">
            <v>Bandivarigudem</v>
          </cell>
          <cell r="Q394" t="str">
            <v>050800301</v>
          </cell>
          <cell r="R394" t="str">
            <v>050800301</v>
          </cell>
          <cell r="S394" t="str">
            <v>05110740800301</v>
          </cell>
          <cell r="T394">
            <v>2123</v>
          </cell>
          <cell r="U394">
            <v>172</v>
          </cell>
          <cell r="V394">
            <v>0</v>
          </cell>
          <cell r="W394" t="str">
            <v>PC</v>
          </cell>
          <cell r="X394" t="str">
            <v>PC3</v>
          </cell>
          <cell r="Z394">
            <v>36885</v>
          </cell>
          <cell r="AA394" t="str">
            <v>050800301600</v>
          </cell>
          <cell r="AB394" t="str">
            <v>050800301600</v>
          </cell>
          <cell r="AC394" t="str">
            <v>Bandivarigudem</v>
          </cell>
          <cell r="AD394" t="str">
            <v>Bandivarigudem</v>
          </cell>
          <cell r="AE394" t="str">
            <v>PWS</v>
          </cell>
          <cell r="AF394">
            <v>12</v>
          </cell>
          <cell r="AG394">
            <v>0</v>
          </cell>
          <cell r="AH394">
            <v>2</v>
          </cell>
          <cell r="AI394">
            <v>0</v>
          </cell>
          <cell r="AJ394">
            <v>0</v>
          </cell>
          <cell r="AK394">
            <v>0</v>
          </cell>
          <cell r="AL394">
            <v>0</v>
          </cell>
        </row>
        <row r="395">
          <cell r="A395" t="str">
            <v>05</v>
          </cell>
          <cell r="B395" t="str">
            <v>Westgodavari</v>
          </cell>
          <cell r="C395" t="str">
            <v>11</v>
          </cell>
          <cell r="D395" t="str">
            <v>Eluru</v>
          </cell>
          <cell r="E395" t="str">
            <v>074</v>
          </cell>
          <cell r="F395" t="str">
            <v>Chintalapudi</v>
          </cell>
          <cell r="G395" t="str">
            <v>08</v>
          </cell>
          <cell r="H395" t="str">
            <v>T. Narsapuram</v>
          </cell>
          <cell r="I395" t="str">
            <v>02</v>
          </cell>
          <cell r="J395" t="str">
            <v>Bandivarigudem</v>
          </cell>
          <cell r="K395" t="str">
            <v>003</v>
          </cell>
          <cell r="L395" t="str">
            <v>Bandivarigudem</v>
          </cell>
          <cell r="M395" t="str">
            <v>0508003</v>
          </cell>
          <cell r="N395" t="str">
            <v>02</v>
          </cell>
          <cell r="O395" t="str">
            <v>Gangineedupalem</v>
          </cell>
          <cell r="Q395" t="str">
            <v>050800302</v>
          </cell>
          <cell r="S395" t="str">
            <v>05110740800302</v>
          </cell>
          <cell r="T395">
            <v>763</v>
          </cell>
          <cell r="U395">
            <v>70</v>
          </cell>
          <cell r="V395">
            <v>160</v>
          </cell>
          <cell r="W395" t="str">
            <v>PC</v>
          </cell>
          <cell r="X395" t="str">
            <v>PC1</v>
          </cell>
          <cell r="Z395">
            <v>36885</v>
          </cell>
          <cell r="AE395" t="str">
            <v>DP</v>
          </cell>
          <cell r="AF395">
            <v>7</v>
          </cell>
          <cell r="AG395">
            <v>0</v>
          </cell>
          <cell r="AH395">
            <v>1</v>
          </cell>
          <cell r="AI395">
            <v>0</v>
          </cell>
          <cell r="AJ395">
            <v>0</v>
          </cell>
          <cell r="AK395">
            <v>0</v>
          </cell>
          <cell r="AL395">
            <v>0</v>
          </cell>
        </row>
        <row r="396">
          <cell r="A396" t="str">
            <v>05</v>
          </cell>
          <cell r="B396" t="str">
            <v>Westgodavari</v>
          </cell>
          <cell r="C396" t="str">
            <v>11</v>
          </cell>
          <cell r="D396" t="str">
            <v>Eluru</v>
          </cell>
          <cell r="E396" t="str">
            <v>074</v>
          </cell>
          <cell r="F396" t="str">
            <v>Chintalapudi</v>
          </cell>
          <cell r="G396" t="str">
            <v>08</v>
          </cell>
          <cell r="H396" t="str">
            <v>T. Narsapuram</v>
          </cell>
          <cell r="I396" t="str">
            <v>02</v>
          </cell>
          <cell r="J396" t="str">
            <v>Bandivarigudem</v>
          </cell>
          <cell r="K396" t="str">
            <v>003</v>
          </cell>
          <cell r="L396" t="str">
            <v>Bandivarigudem</v>
          </cell>
          <cell r="M396" t="str">
            <v>0508003</v>
          </cell>
          <cell r="N396" t="str">
            <v>03</v>
          </cell>
          <cell r="O396" t="str">
            <v>Kothaseetampeta</v>
          </cell>
          <cell r="P396" t="str">
            <v>Seethampeta</v>
          </cell>
          <cell r="Q396" t="str">
            <v>050800303</v>
          </cell>
          <cell r="R396" t="str">
            <v>050800303</v>
          </cell>
          <cell r="S396" t="str">
            <v>05110740800303</v>
          </cell>
          <cell r="T396">
            <v>203</v>
          </cell>
          <cell r="U396">
            <v>0</v>
          </cell>
          <cell r="V396">
            <v>0</v>
          </cell>
          <cell r="W396" t="str">
            <v>PC</v>
          </cell>
          <cell r="X396" t="str">
            <v>PC2</v>
          </cell>
          <cell r="Z396">
            <v>36885</v>
          </cell>
          <cell r="AA396" t="str">
            <v>050800303600</v>
          </cell>
          <cell r="AB396" t="str">
            <v>050800303600</v>
          </cell>
          <cell r="AC396" t="str">
            <v>Seethampeta</v>
          </cell>
          <cell r="AD396" t="str">
            <v>Seethampeta</v>
          </cell>
          <cell r="AE396" t="str">
            <v>MPWS</v>
          </cell>
          <cell r="AF396">
            <v>0</v>
          </cell>
          <cell r="AG396">
            <v>0</v>
          </cell>
          <cell r="AH396">
            <v>0</v>
          </cell>
          <cell r="AI396">
            <v>0</v>
          </cell>
          <cell r="AJ396">
            <v>0</v>
          </cell>
          <cell r="AK396">
            <v>0</v>
          </cell>
          <cell r="AL396">
            <v>0</v>
          </cell>
        </row>
        <row r="397">
          <cell r="A397" t="str">
            <v>05</v>
          </cell>
          <cell r="B397" t="str">
            <v>Westgodavari</v>
          </cell>
          <cell r="C397" t="str">
            <v>11</v>
          </cell>
          <cell r="D397" t="str">
            <v>Eluru</v>
          </cell>
          <cell r="E397" t="str">
            <v>074</v>
          </cell>
          <cell r="F397" t="str">
            <v>Chintalapudi</v>
          </cell>
          <cell r="G397" t="str">
            <v>08</v>
          </cell>
          <cell r="H397" t="str">
            <v>T. Narsapuram</v>
          </cell>
          <cell r="I397" t="str">
            <v>02</v>
          </cell>
          <cell r="J397" t="str">
            <v>Bandivarigudem</v>
          </cell>
          <cell r="K397" t="str">
            <v>003</v>
          </cell>
          <cell r="L397" t="str">
            <v>Bandivarigudem</v>
          </cell>
          <cell r="M397" t="str">
            <v>0508003</v>
          </cell>
          <cell r="N397" t="str">
            <v>04</v>
          </cell>
          <cell r="O397" t="str">
            <v>Pata Sitampeta</v>
          </cell>
          <cell r="Q397" t="str">
            <v>050800304</v>
          </cell>
          <cell r="S397" t="str">
            <v>05110740800304</v>
          </cell>
          <cell r="T397">
            <v>502</v>
          </cell>
          <cell r="U397">
            <v>72</v>
          </cell>
          <cell r="V397">
            <v>0</v>
          </cell>
          <cell r="W397" t="str">
            <v>PC</v>
          </cell>
          <cell r="X397" t="str">
            <v>PC2</v>
          </cell>
          <cell r="Z397">
            <v>36885</v>
          </cell>
          <cell r="AE397" t="str">
            <v>DP</v>
          </cell>
          <cell r="AF397">
            <v>7</v>
          </cell>
          <cell r="AG397">
            <v>0</v>
          </cell>
          <cell r="AH397">
            <v>0</v>
          </cell>
          <cell r="AI397">
            <v>0</v>
          </cell>
          <cell r="AJ397">
            <v>0</v>
          </cell>
          <cell r="AK397">
            <v>0</v>
          </cell>
          <cell r="AL397">
            <v>0</v>
          </cell>
        </row>
        <row r="398">
          <cell r="A398" t="str">
            <v>05</v>
          </cell>
          <cell r="B398" t="str">
            <v>Westgodavari</v>
          </cell>
          <cell r="C398" t="str">
            <v>11</v>
          </cell>
          <cell r="D398" t="str">
            <v>Eluru</v>
          </cell>
          <cell r="E398" t="str">
            <v>074</v>
          </cell>
          <cell r="F398" t="str">
            <v>Chintalapudi</v>
          </cell>
          <cell r="G398" t="str">
            <v>08</v>
          </cell>
          <cell r="H398" t="str">
            <v>T. Narsapuram</v>
          </cell>
          <cell r="I398" t="str">
            <v>02</v>
          </cell>
          <cell r="J398" t="str">
            <v>Bandivarigudem</v>
          </cell>
          <cell r="K398" t="str">
            <v>003</v>
          </cell>
          <cell r="L398" t="str">
            <v>Bandivarigudem</v>
          </cell>
          <cell r="M398" t="str">
            <v>0508003</v>
          </cell>
          <cell r="N398" t="str">
            <v>05</v>
          </cell>
          <cell r="O398" t="str">
            <v>Somulapalem</v>
          </cell>
          <cell r="Q398" t="str">
            <v>050800305</v>
          </cell>
          <cell r="S398" t="str">
            <v>05110740800305</v>
          </cell>
          <cell r="T398">
            <v>50</v>
          </cell>
          <cell r="U398">
            <v>0</v>
          </cell>
          <cell r="V398">
            <v>50</v>
          </cell>
          <cell r="W398" t="str">
            <v>FC</v>
          </cell>
          <cell r="X398" t="str">
            <v>FC</v>
          </cell>
          <cell r="Z398">
            <v>36885</v>
          </cell>
          <cell r="AF398">
            <v>1</v>
          </cell>
          <cell r="AG398">
            <v>0</v>
          </cell>
          <cell r="AH398">
            <v>0</v>
          </cell>
          <cell r="AI398">
            <v>0</v>
          </cell>
          <cell r="AJ398">
            <v>0</v>
          </cell>
          <cell r="AK398">
            <v>0</v>
          </cell>
          <cell r="AL398">
            <v>0</v>
          </cell>
        </row>
        <row r="399">
          <cell r="A399" t="str">
            <v>05</v>
          </cell>
          <cell r="B399" t="str">
            <v>Westgodavari</v>
          </cell>
          <cell r="C399" t="str">
            <v>11</v>
          </cell>
          <cell r="D399" t="str">
            <v>Eluru</v>
          </cell>
          <cell r="E399" t="str">
            <v>074</v>
          </cell>
          <cell r="F399" t="str">
            <v>Chintalapudi</v>
          </cell>
          <cell r="G399" t="str">
            <v>08</v>
          </cell>
          <cell r="H399" t="str">
            <v>T. Narsapuram</v>
          </cell>
          <cell r="I399" t="str">
            <v>02</v>
          </cell>
          <cell r="J399" t="str">
            <v>Bandivarigudem</v>
          </cell>
          <cell r="K399" t="str">
            <v>003</v>
          </cell>
          <cell r="L399" t="str">
            <v>Bandivarigudem</v>
          </cell>
          <cell r="M399" t="str">
            <v>0508003</v>
          </cell>
          <cell r="N399" t="str">
            <v>06</v>
          </cell>
          <cell r="O399" t="str">
            <v>Nagulagudem</v>
          </cell>
          <cell r="P399" t="str">
            <v>Nayakulagudem</v>
          </cell>
          <cell r="Q399" t="str">
            <v>050800306</v>
          </cell>
          <cell r="R399" t="str">
            <v>050800306</v>
          </cell>
          <cell r="S399" t="str">
            <v>05110740800306</v>
          </cell>
          <cell r="T399">
            <v>60</v>
          </cell>
          <cell r="U399">
            <v>0</v>
          </cell>
          <cell r="V399">
            <v>60</v>
          </cell>
          <cell r="W399" t="str">
            <v>FC</v>
          </cell>
          <cell r="X399" t="str">
            <v>FC</v>
          </cell>
          <cell r="Z399">
            <v>36885</v>
          </cell>
          <cell r="AA399" t="str">
            <v>050800306600</v>
          </cell>
          <cell r="AB399" t="str">
            <v>050800306600</v>
          </cell>
          <cell r="AC399" t="str">
            <v>Nayakulagudem</v>
          </cell>
          <cell r="AD399" t="str">
            <v>Nayakulagudem</v>
          </cell>
          <cell r="AE399" t="str">
            <v>DP</v>
          </cell>
          <cell r="AF399">
            <v>3</v>
          </cell>
          <cell r="AG399">
            <v>0</v>
          </cell>
          <cell r="AH399">
            <v>0</v>
          </cell>
          <cell r="AI399">
            <v>0</v>
          </cell>
          <cell r="AJ399">
            <v>0</v>
          </cell>
          <cell r="AK399">
            <v>0</v>
          </cell>
          <cell r="AL399">
            <v>0</v>
          </cell>
        </row>
        <row r="400">
          <cell r="A400" t="str">
            <v>05</v>
          </cell>
          <cell r="B400" t="str">
            <v>Westgodavari</v>
          </cell>
          <cell r="C400" t="str">
            <v>11</v>
          </cell>
          <cell r="D400" t="str">
            <v>Eluru</v>
          </cell>
          <cell r="E400" t="str">
            <v>074</v>
          </cell>
          <cell r="F400" t="str">
            <v>Chintalapudi</v>
          </cell>
          <cell r="G400" t="str">
            <v>08</v>
          </cell>
          <cell r="H400" t="str">
            <v>T. Narsapuram</v>
          </cell>
          <cell r="I400" t="str">
            <v>03</v>
          </cell>
          <cell r="J400" t="str">
            <v>Marrigudem</v>
          </cell>
          <cell r="K400" t="str">
            <v>003</v>
          </cell>
          <cell r="L400" t="str">
            <v>Bandivarigudem</v>
          </cell>
          <cell r="M400" t="str">
            <v>0508003</v>
          </cell>
          <cell r="N400" t="str">
            <v>07</v>
          </cell>
          <cell r="O400" t="str">
            <v>Teegalapalli</v>
          </cell>
          <cell r="Q400" t="str">
            <v>050800307</v>
          </cell>
          <cell r="S400" t="str">
            <v>05110740800307</v>
          </cell>
          <cell r="T400">
            <v>158</v>
          </cell>
          <cell r="U400">
            <v>0</v>
          </cell>
          <cell r="V400">
            <v>158</v>
          </cell>
          <cell r="W400" t="str">
            <v>FC</v>
          </cell>
          <cell r="X400" t="str">
            <v>FC</v>
          </cell>
          <cell r="Z400">
            <v>36885</v>
          </cell>
          <cell r="AE400" t="str">
            <v>DP</v>
          </cell>
          <cell r="AF400">
            <v>2</v>
          </cell>
          <cell r="AG400">
            <v>0</v>
          </cell>
          <cell r="AH400">
            <v>0</v>
          </cell>
          <cell r="AI400">
            <v>0</v>
          </cell>
          <cell r="AJ400">
            <v>0</v>
          </cell>
          <cell r="AK400">
            <v>0</v>
          </cell>
          <cell r="AL400">
            <v>0</v>
          </cell>
        </row>
        <row r="401">
          <cell r="A401" t="str">
            <v>05</v>
          </cell>
          <cell r="B401" t="str">
            <v>Westgodavari</v>
          </cell>
          <cell r="C401" t="str">
            <v>11</v>
          </cell>
          <cell r="D401" t="str">
            <v>Eluru</v>
          </cell>
          <cell r="E401" t="str">
            <v>074</v>
          </cell>
          <cell r="F401" t="str">
            <v>Chintalapudi</v>
          </cell>
          <cell r="G401" t="str">
            <v>08</v>
          </cell>
          <cell r="H401" t="str">
            <v>T. Narsapuram</v>
          </cell>
          <cell r="I401" t="str">
            <v>03</v>
          </cell>
          <cell r="J401" t="str">
            <v>Marrigudem</v>
          </cell>
          <cell r="K401" t="str">
            <v>003</v>
          </cell>
          <cell r="L401" t="str">
            <v>Bandivarigudem</v>
          </cell>
          <cell r="M401" t="str">
            <v>0508003</v>
          </cell>
          <cell r="N401" t="str">
            <v>08</v>
          </cell>
          <cell r="O401" t="str">
            <v>Sunnapurallapalli</v>
          </cell>
          <cell r="Q401" t="str">
            <v>050800308</v>
          </cell>
          <cell r="S401" t="str">
            <v>05110740800308</v>
          </cell>
          <cell r="T401">
            <v>60</v>
          </cell>
          <cell r="U401">
            <v>0</v>
          </cell>
          <cell r="V401">
            <v>60</v>
          </cell>
          <cell r="W401" t="str">
            <v>FC</v>
          </cell>
          <cell r="X401" t="str">
            <v>FC</v>
          </cell>
          <cell r="Z401">
            <v>36885</v>
          </cell>
          <cell r="AF401">
            <v>2</v>
          </cell>
          <cell r="AG401">
            <v>0</v>
          </cell>
          <cell r="AH401">
            <v>2</v>
          </cell>
          <cell r="AI401">
            <v>0</v>
          </cell>
          <cell r="AJ401">
            <v>0</v>
          </cell>
          <cell r="AK401">
            <v>0</v>
          </cell>
          <cell r="AL401">
            <v>0</v>
          </cell>
        </row>
        <row r="402">
          <cell r="A402" t="str">
            <v>05</v>
          </cell>
          <cell r="B402" t="str">
            <v>Westgodavari</v>
          </cell>
          <cell r="C402" t="str">
            <v>11</v>
          </cell>
          <cell r="D402" t="str">
            <v>Eluru</v>
          </cell>
          <cell r="E402" t="str">
            <v>074</v>
          </cell>
          <cell r="F402" t="str">
            <v>Chintalapudi</v>
          </cell>
          <cell r="G402" t="str">
            <v>08</v>
          </cell>
          <cell r="H402" t="str">
            <v>T. Narsapuram</v>
          </cell>
          <cell r="I402" t="str">
            <v>03</v>
          </cell>
          <cell r="J402" t="str">
            <v>Marrigudem</v>
          </cell>
          <cell r="K402" t="str">
            <v>003</v>
          </cell>
          <cell r="L402" t="str">
            <v>Bandivarigudem</v>
          </cell>
          <cell r="M402" t="str">
            <v>0508003</v>
          </cell>
          <cell r="N402" t="str">
            <v>09</v>
          </cell>
          <cell r="O402" t="str">
            <v>Lankalapalli</v>
          </cell>
          <cell r="Q402" t="str">
            <v>050800309</v>
          </cell>
          <cell r="S402" t="str">
            <v>05110740800309</v>
          </cell>
          <cell r="T402">
            <v>50</v>
          </cell>
          <cell r="U402">
            <v>0</v>
          </cell>
          <cell r="V402">
            <v>50</v>
          </cell>
          <cell r="W402" t="str">
            <v>FC</v>
          </cell>
          <cell r="X402" t="str">
            <v>FC</v>
          </cell>
          <cell r="Z402">
            <v>36885</v>
          </cell>
          <cell r="AF402">
            <v>3</v>
          </cell>
          <cell r="AG402">
            <v>0</v>
          </cell>
          <cell r="AH402">
            <v>1</v>
          </cell>
          <cell r="AI402">
            <v>0</v>
          </cell>
          <cell r="AJ402">
            <v>0</v>
          </cell>
          <cell r="AK402">
            <v>0</v>
          </cell>
          <cell r="AL402">
            <v>0</v>
          </cell>
        </row>
        <row r="403">
          <cell r="A403" t="str">
            <v>05</v>
          </cell>
          <cell r="B403" t="str">
            <v>Westgodavari</v>
          </cell>
          <cell r="C403" t="str">
            <v>11</v>
          </cell>
          <cell r="D403" t="str">
            <v>Eluru</v>
          </cell>
          <cell r="E403" t="str">
            <v>074</v>
          </cell>
          <cell r="F403" t="str">
            <v>Chintalapudi</v>
          </cell>
          <cell r="G403" t="str">
            <v>08</v>
          </cell>
          <cell r="H403" t="str">
            <v>T. Narsapuram</v>
          </cell>
          <cell r="I403" t="str">
            <v>03</v>
          </cell>
          <cell r="J403" t="str">
            <v>Marrigudem</v>
          </cell>
          <cell r="K403" t="str">
            <v>003</v>
          </cell>
          <cell r="L403" t="str">
            <v>Bandivarigudem</v>
          </cell>
          <cell r="M403" t="str">
            <v>0508003</v>
          </cell>
          <cell r="N403" t="str">
            <v>10</v>
          </cell>
          <cell r="O403" t="str">
            <v>Kothateegalapalli</v>
          </cell>
          <cell r="Q403" t="str">
            <v>050800310</v>
          </cell>
          <cell r="S403" t="str">
            <v>05110740800310</v>
          </cell>
          <cell r="T403">
            <v>158</v>
          </cell>
          <cell r="U403">
            <v>0</v>
          </cell>
          <cell r="V403">
            <v>158</v>
          </cell>
          <cell r="W403" t="str">
            <v>FC</v>
          </cell>
          <cell r="X403" t="str">
            <v>FC</v>
          </cell>
          <cell r="Z403">
            <v>36885</v>
          </cell>
          <cell r="AF403">
            <v>2</v>
          </cell>
          <cell r="AG403">
            <v>0</v>
          </cell>
          <cell r="AH403">
            <v>0</v>
          </cell>
          <cell r="AI403">
            <v>0</v>
          </cell>
          <cell r="AJ403">
            <v>0</v>
          </cell>
          <cell r="AK403">
            <v>0</v>
          </cell>
          <cell r="AL403">
            <v>0</v>
          </cell>
        </row>
        <row r="404">
          <cell r="A404" t="str">
            <v>05</v>
          </cell>
          <cell r="B404" t="str">
            <v>Westgodavari</v>
          </cell>
          <cell r="C404" t="str">
            <v>11</v>
          </cell>
          <cell r="D404" t="str">
            <v>Eluru</v>
          </cell>
          <cell r="E404" t="str">
            <v>074</v>
          </cell>
          <cell r="F404" t="str">
            <v>Chintalapudi</v>
          </cell>
          <cell r="G404" t="str">
            <v>08</v>
          </cell>
          <cell r="H404" t="str">
            <v>T. Narsapuram</v>
          </cell>
          <cell r="I404" t="str">
            <v>03</v>
          </cell>
          <cell r="J404" t="str">
            <v>Marrigudem</v>
          </cell>
          <cell r="K404" t="str">
            <v>003</v>
          </cell>
          <cell r="L404" t="str">
            <v>Bandivarigudem</v>
          </cell>
          <cell r="M404" t="str">
            <v>0508003</v>
          </cell>
          <cell r="N404" t="str">
            <v>11</v>
          </cell>
          <cell r="O404" t="str">
            <v>Marrigudem</v>
          </cell>
          <cell r="P404" t="str">
            <v>Marrigudem</v>
          </cell>
          <cell r="Q404" t="str">
            <v>050800311</v>
          </cell>
          <cell r="R404" t="str">
            <v>050800311</v>
          </cell>
          <cell r="S404" t="str">
            <v>05110740800311</v>
          </cell>
          <cell r="T404">
            <v>252</v>
          </cell>
          <cell r="U404">
            <v>0</v>
          </cell>
          <cell r="V404">
            <v>252</v>
          </cell>
          <cell r="W404" t="str">
            <v>FC</v>
          </cell>
          <cell r="X404" t="str">
            <v>FC</v>
          </cell>
          <cell r="Z404">
            <v>36885</v>
          </cell>
          <cell r="AA404" t="str">
            <v>050800311600</v>
          </cell>
          <cell r="AB404" t="str">
            <v>050800311600</v>
          </cell>
          <cell r="AC404" t="str">
            <v>Marrigudem</v>
          </cell>
          <cell r="AD404" t="str">
            <v>Marrigudem</v>
          </cell>
          <cell r="AE404" t="str">
            <v>MPWS</v>
          </cell>
          <cell r="AF404">
            <v>6</v>
          </cell>
          <cell r="AG404">
            <v>0</v>
          </cell>
          <cell r="AH404">
            <v>1</v>
          </cell>
          <cell r="AI404">
            <v>0</v>
          </cell>
          <cell r="AJ404">
            <v>0</v>
          </cell>
          <cell r="AK404">
            <v>0</v>
          </cell>
          <cell r="AL404">
            <v>0</v>
          </cell>
        </row>
        <row r="405">
          <cell r="A405" t="str">
            <v>05</v>
          </cell>
          <cell r="B405" t="str">
            <v>Westgodavari</v>
          </cell>
          <cell r="C405" t="str">
            <v>11</v>
          </cell>
          <cell r="D405" t="str">
            <v>Eluru</v>
          </cell>
          <cell r="E405" t="str">
            <v>074</v>
          </cell>
          <cell r="F405" t="str">
            <v>Chintalapudi</v>
          </cell>
          <cell r="G405" t="str">
            <v>08</v>
          </cell>
          <cell r="H405" t="str">
            <v>T. Narsapuram</v>
          </cell>
          <cell r="I405" t="str">
            <v>04</v>
          </cell>
          <cell r="J405" t="str">
            <v>Appalarajugudem</v>
          </cell>
          <cell r="K405" t="str">
            <v>004</v>
          </cell>
          <cell r="L405" t="str">
            <v>Appalarajugudem</v>
          </cell>
          <cell r="M405" t="str">
            <v>0508004</v>
          </cell>
          <cell r="N405" t="str">
            <v>01</v>
          </cell>
          <cell r="O405" t="str">
            <v>Appalarajugudem</v>
          </cell>
          <cell r="P405" t="str">
            <v>Appalarajugudem</v>
          </cell>
          <cell r="Q405" t="str">
            <v>050800401</v>
          </cell>
          <cell r="R405" t="str">
            <v>050800401</v>
          </cell>
          <cell r="S405" t="str">
            <v>05110740800401</v>
          </cell>
          <cell r="T405">
            <v>2270</v>
          </cell>
          <cell r="U405">
            <v>497</v>
          </cell>
          <cell r="V405">
            <v>196</v>
          </cell>
          <cell r="W405" t="str">
            <v>FC</v>
          </cell>
          <cell r="X405" t="str">
            <v>FC</v>
          </cell>
          <cell r="Z405">
            <v>36885</v>
          </cell>
          <cell r="AA405" t="str">
            <v>050800401600</v>
          </cell>
          <cell r="AB405" t="str">
            <v>050800401600</v>
          </cell>
          <cell r="AC405" t="str">
            <v>Appalarajugudem</v>
          </cell>
          <cell r="AD405" t="str">
            <v>Appalarajugudem</v>
          </cell>
          <cell r="AE405" t="str">
            <v>PWS</v>
          </cell>
          <cell r="AF405">
            <v>5</v>
          </cell>
          <cell r="AG405">
            <v>0</v>
          </cell>
          <cell r="AH405">
            <v>2</v>
          </cell>
          <cell r="AI405">
            <v>0</v>
          </cell>
          <cell r="AJ405">
            <v>0</v>
          </cell>
          <cell r="AK405">
            <v>0</v>
          </cell>
          <cell r="AL405">
            <v>0</v>
          </cell>
        </row>
        <row r="406">
          <cell r="A406" t="str">
            <v>05</v>
          </cell>
          <cell r="B406" t="str">
            <v>Westgodavari</v>
          </cell>
          <cell r="C406" t="str">
            <v>11</v>
          </cell>
          <cell r="D406" t="str">
            <v>Eluru</v>
          </cell>
          <cell r="E406" t="str">
            <v>074</v>
          </cell>
          <cell r="F406" t="str">
            <v>Chintalapudi</v>
          </cell>
          <cell r="G406" t="str">
            <v>08</v>
          </cell>
          <cell r="H406" t="str">
            <v>T. Narsapuram</v>
          </cell>
          <cell r="I406" t="str">
            <v>04</v>
          </cell>
          <cell r="J406" t="str">
            <v>Appalarajugudem</v>
          </cell>
          <cell r="K406" t="str">
            <v>004</v>
          </cell>
          <cell r="L406" t="str">
            <v>Appalarajugudem</v>
          </cell>
          <cell r="M406" t="str">
            <v>0508004</v>
          </cell>
          <cell r="N406" t="str">
            <v>02</v>
          </cell>
          <cell r="O406" t="str">
            <v>Pakalagudem</v>
          </cell>
          <cell r="Q406" t="str">
            <v>050800402</v>
          </cell>
          <cell r="S406" t="str">
            <v>05110740800402</v>
          </cell>
          <cell r="T406">
            <v>50</v>
          </cell>
          <cell r="U406">
            <v>0</v>
          </cell>
          <cell r="V406">
            <v>50</v>
          </cell>
          <cell r="W406" t="str">
            <v>FC</v>
          </cell>
          <cell r="X406" t="str">
            <v>FC</v>
          </cell>
          <cell r="Z406">
            <v>36885</v>
          </cell>
          <cell r="AF406">
            <v>1</v>
          </cell>
          <cell r="AG406">
            <v>0</v>
          </cell>
          <cell r="AH406">
            <v>1</v>
          </cell>
          <cell r="AI406">
            <v>0</v>
          </cell>
          <cell r="AJ406">
            <v>0</v>
          </cell>
          <cell r="AK406">
            <v>0</v>
          </cell>
          <cell r="AL406">
            <v>0</v>
          </cell>
        </row>
        <row r="407">
          <cell r="A407" t="str">
            <v>05</v>
          </cell>
          <cell r="B407" t="str">
            <v>Westgodavari</v>
          </cell>
          <cell r="C407" t="str">
            <v>11</v>
          </cell>
          <cell r="D407" t="str">
            <v>Eluru</v>
          </cell>
          <cell r="E407" t="str">
            <v>074</v>
          </cell>
          <cell r="F407" t="str">
            <v>Chintalapudi</v>
          </cell>
          <cell r="G407" t="str">
            <v>08</v>
          </cell>
          <cell r="H407" t="str">
            <v>T. Narsapuram</v>
          </cell>
          <cell r="I407" t="str">
            <v>05</v>
          </cell>
          <cell r="J407" t="str">
            <v>T.Narasapuram</v>
          </cell>
          <cell r="K407" t="str">
            <v>005</v>
          </cell>
          <cell r="L407" t="str">
            <v>Krishnapuram</v>
          </cell>
          <cell r="M407" t="str">
            <v>0508005</v>
          </cell>
          <cell r="N407" t="str">
            <v>01</v>
          </cell>
          <cell r="O407" t="str">
            <v>Krishnapuram</v>
          </cell>
          <cell r="P407" t="str">
            <v>Krishnapuram</v>
          </cell>
          <cell r="Q407" t="str">
            <v>050800501</v>
          </cell>
          <cell r="R407" t="str">
            <v>050800501</v>
          </cell>
          <cell r="S407" t="str">
            <v>05110740800501</v>
          </cell>
          <cell r="T407">
            <v>626</v>
          </cell>
          <cell r="U407">
            <v>15</v>
          </cell>
          <cell r="V407">
            <v>483</v>
          </cell>
          <cell r="W407" t="str">
            <v>FC</v>
          </cell>
          <cell r="X407" t="str">
            <v>FC</v>
          </cell>
          <cell r="Z407">
            <v>36885</v>
          </cell>
          <cell r="AA407" t="str">
            <v>050800501600</v>
          </cell>
          <cell r="AB407" t="str">
            <v>050800501600</v>
          </cell>
          <cell r="AC407" t="str">
            <v>Krishnapuram</v>
          </cell>
          <cell r="AD407" t="str">
            <v>Krishnapuram</v>
          </cell>
          <cell r="AE407" t="str">
            <v>MPWS</v>
          </cell>
          <cell r="AF407">
            <v>2</v>
          </cell>
          <cell r="AG407">
            <v>0</v>
          </cell>
          <cell r="AH407">
            <v>0</v>
          </cell>
          <cell r="AI407">
            <v>0</v>
          </cell>
          <cell r="AJ407">
            <v>0</v>
          </cell>
          <cell r="AK407">
            <v>0</v>
          </cell>
          <cell r="AL407">
            <v>0</v>
          </cell>
        </row>
        <row r="408">
          <cell r="A408" t="str">
            <v>05</v>
          </cell>
          <cell r="B408" t="str">
            <v>Westgodavari</v>
          </cell>
          <cell r="C408" t="str">
            <v>11</v>
          </cell>
          <cell r="D408" t="str">
            <v>Eluru</v>
          </cell>
          <cell r="E408" t="str">
            <v>074</v>
          </cell>
          <cell r="F408" t="str">
            <v>Chintalapudi</v>
          </cell>
          <cell r="G408" t="str">
            <v>08</v>
          </cell>
          <cell r="H408" t="str">
            <v>T. Narsapuram</v>
          </cell>
          <cell r="I408" t="str">
            <v>05</v>
          </cell>
          <cell r="J408" t="str">
            <v>T.Narasapuram</v>
          </cell>
          <cell r="K408" t="str">
            <v>006</v>
          </cell>
          <cell r="L408" t="str">
            <v>Vakalapudi</v>
          </cell>
          <cell r="M408" t="str">
            <v>0508006</v>
          </cell>
          <cell r="N408" t="str">
            <v>01</v>
          </cell>
          <cell r="O408" t="str">
            <v>Vakalapudi</v>
          </cell>
          <cell r="Q408" t="str">
            <v>050800601</v>
          </cell>
          <cell r="S408" t="str">
            <v>05110740800601</v>
          </cell>
          <cell r="T408">
            <v>30</v>
          </cell>
          <cell r="U408">
            <v>0</v>
          </cell>
          <cell r="V408">
            <v>30</v>
          </cell>
          <cell r="W408" t="str">
            <v>FC</v>
          </cell>
          <cell r="X408" t="str">
            <v>FC</v>
          </cell>
          <cell r="Z408">
            <v>36885</v>
          </cell>
          <cell r="AF408">
            <v>0</v>
          </cell>
          <cell r="AG408">
            <v>0</v>
          </cell>
          <cell r="AH408">
            <v>1</v>
          </cell>
          <cell r="AI408">
            <v>0</v>
          </cell>
          <cell r="AJ408">
            <v>0</v>
          </cell>
          <cell r="AK408">
            <v>0</v>
          </cell>
          <cell r="AL408">
            <v>0</v>
          </cell>
        </row>
        <row r="409">
          <cell r="A409" t="str">
            <v>05</v>
          </cell>
          <cell r="B409" t="str">
            <v>Westgodavari</v>
          </cell>
          <cell r="C409" t="str">
            <v>11</v>
          </cell>
          <cell r="D409" t="str">
            <v>Eluru</v>
          </cell>
          <cell r="E409" t="str">
            <v>074</v>
          </cell>
          <cell r="F409" t="str">
            <v>Chintalapudi</v>
          </cell>
          <cell r="G409" t="str">
            <v>08</v>
          </cell>
          <cell r="H409" t="str">
            <v>T. Narsapuram</v>
          </cell>
          <cell r="I409" t="str">
            <v>05</v>
          </cell>
          <cell r="J409" t="str">
            <v>T.Narasapuram</v>
          </cell>
          <cell r="K409" t="str">
            <v>007</v>
          </cell>
          <cell r="L409" t="str">
            <v>T. Narsapuram</v>
          </cell>
          <cell r="M409" t="str">
            <v>0508007</v>
          </cell>
          <cell r="N409" t="str">
            <v>01</v>
          </cell>
          <cell r="O409" t="str">
            <v>T.narasapuram</v>
          </cell>
          <cell r="P409" t="str">
            <v>T.narasapuram</v>
          </cell>
          <cell r="Q409" t="str">
            <v>050800701</v>
          </cell>
          <cell r="R409" t="str">
            <v>050800701</v>
          </cell>
          <cell r="S409" t="str">
            <v>05110740800701</v>
          </cell>
          <cell r="T409">
            <v>4993</v>
          </cell>
          <cell r="U409">
            <v>1241</v>
          </cell>
          <cell r="V409">
            <v>78</v>
          </cell>
          <cell r="W409" t="str">
            <v>PC</v>
          </cell>
          <cell r="X409" t="str">
            <v>PC1</v>
          </cell>
          <cell r="Z409">
            <v>36885</v>
          </cell>
          <cell r="AA409" t="str">
            <v>050800701600</v>
          </cell>
          <cell r="AB409" t="str">
            <v>050800701600</v>
          </cell>
          <cell r="AC409" t="str">
            <v>T.narasapuram</v>
          </cell>
          <cell r="AD409" t="str">
            <v>T.narasapuram</v>
          </cell>
          <cell r="AE409" t="str">
            <v>PWS</v>
          </cell>
          <cell r="AF409">
            <v>32</v>
          </cell>
          <cell r="AG409">
            <v>0</v>
          </cell>
          <cell r="AH409">
            <v>2</v>
          </cell>
          <cell r="AI409">
            <v>0</v>
          </cell>
          <cell r="AJ409">
            <v>0</v>
          </cell>
          <cell r="AK409">
            <v>0</v>
          </cell>
          <cell r="AL409">
            <v>0</v>
          </cell>
        </row>
        <row r="410">
          <cell r="A410" t="str">
            <v>05</v>
          </cell>
          <cell r="B410" t="str">
            <v>Westgodavari</v>
          </cell>
          <cell r="C410" t="str">
            <v>11</v>
          </cell>
          <cell r="D410" t="str">
            <v>Eluru</v>
          </cell>
          <cell r="E410" t="str">
            <v>074</v>
          </cell>
          <cell r="F410" t="str">
            <v>Chintalapudi</v>
          </cell>
          <cell r="G410" t="str">
            <v>08</v>
          </cell>
          <cell r="H410" t="str">
            <v>T. Narsapuram</v>
          </cell>
          <cell r="I410" t="str">
            <v>05</v>
          </cell>
          <cell r="J410" t="str">
            <v>T.Narasapuram</v>
          </cell>
          <cell r="K410" t="str">
            <v>007</v>
          </cell>
          <cell r="L410" t="str">
            <v>T. Narsapuram</v>
          </cell>
          <cell r="M410" t="str">
            <v>0508007</v>
          </cell>
          <cell r="N410" t="str">
            <v>02</v>
          </cell>
          <cell r="O410" t="str">
            <v>Gandigudem</v>
          </cell>
          <cell r="P410" t="str">
            <v>Gandigudem</v>
          </cell>
          <cell r="Q410" t="str">
            <v>050800702</v>
          </cell>
          <cell r="R410" t="str">
            <v>050800702</v>
          </cell>
          <cell r="S410" t="str">
            <v>05110740800702</v>
          </cell>
          <cell r="T410">
            <v>495</v>
          </cell>
          <cell r="U410">
            <v>495</v>
          </cell>
          <cell r="V410">
            <v>0</v>
          </cell>
          <cell r="W410" t="str">
            <v>FC</v>
          </cell>
          <cell r="X410" t="str">
            <v>FC</v>
          </cell>
          <cell r="Z410">
            <v>36885</v>
          </cell>
          <cell r="AA410" t="str">
            <v>050800702600</v>
          </cell>
          <cell r="AB410" t="str">
            <v>050800702600</v>
          </cell>
          <cell r="AC410" t="str">
            <v>Gandigudem</v>
          </cell>
          <cell r="AD410" t="str">
            <v>Gandigudem</v>
          </cell>
          <cell r="AE410" t="str">
            <v>DP</v>
          </cell>
          <cell r="AF410">
            <v>6</v>
          </cell>
          <cell r="AG410">
            <v>0</v>
          </cell>
          <cell r="AH410">
            <v>0</v>
          </cell>
          <cell r="AI410">
            <v>0</v>
          </cell>
          <cell r="AJ410">
            <v>0</v>
          </cell>
          <cell r="AK410">
            <v>0</v>
          </cell>
          <cell r="AL410">
            <v>0</v>
          </cell>
        </row>
        <row r="411">
          <cell r="A411" t="str">
            <v>05</v>
          </cell>
          <cell r="B411" t="str">
            <v>Westgodavari</v>
          </cell>
          <cell r="C411" t="str">
            <v>11</v>
          </cell>
          <cell r="D411" t="str">
            <v>Eluru</v>
          </cell>
          <cell r="E411" t="str">
            <v>074</v>
          </cell>
          <cell r="F411" t="str">
            <v>Chintalapudi</v>
          </cell>
          <cell r="G411" t="str">
            <v>08</v>
          </cell>
          <cell r="H411" t="str">
            <v>T. Narsapuram</v>
          </cell>
          <cell r="I411" t="str">
            <v>05</v>
          </cell>
          <cell r="J411" t="str">
            <v>T.Narasapuram</v>
          </cell>
          <cell r="K411" t="str">
            <v>007</v>
          </cell>
          <cell r="L411" t="str">
            <v>T. Narsapuram</v>
          </cell>
          <cell r="M411" t="str">
            <v>0508007</v>
          </cell>
          <cell r="N411" t="str">
            <v>03</v>
          </cell>
          <cell r="O411" t="str">
            <v>Putrepu</v>
          </cell>
          <cell r="P411" t="str">
            <v>Putrepu</v>
          </cell>
          <cell r="Q411" t="str">
            <v>050800703</v>
          </cell>
          <cell r="R411" t="str">
            <v>050800703</v>
          </cell>
          <cell r="S411" t="str">
            <v>05110740800703</v>
          </cell>
          <cell r="T411">
            <v>1349</v>
          </cell>
          <cell r="U411">
            <v>40</v>
          </cell>
          <cell r="V411">
            <v>191</v>
          </cell>
          <cell r="W411" t="str">
            <v>PC</v>
          </cell>
          <cell r="X411" t="str">
            <v>PC1</v>
          </cell>
          <cell r="Z411">
            <v>36885</v>
          </cell>
          <cell r="AA411" t="str">
            <v>050800703600</v>
          </cell>
          <cell r="AB411" t="str">
            <v>050800703600</v>
          </cell>
          <cell r="AC411" t="str">
            <v>Putrepu</v>
          </cell>
          <cell r="AD411" t="str">
            <v>Putrepu</v>
          </cell>
          <cell r="AE411" t="str">
            <v>DP</v>
          </cell>
          <cell r="AF411">
            <v>7</v>
          </cell>
          <cell r="AG411">
            <v>0</v>
          </cell>
          <cell r="AH411">
            <v>1</v>
          </cell>
          <cell r="AI411">
            <v>0</v>
          </cell>
          <cell r="AJ411">
            <v>0</v>
          </cell>
          <cell r="AK411">
            <v>0</v>
          </cell>
          <cell r="AL411">
            <v>0</v>
          </cell>
        </row>
        <row r="412">
          <cell r="A412" t="str">
            <v>05</v>
          </cell>
          <cell r="B412" t="str">
            <v>Westgodavari</v>
          </cell>
          <cell r="C412" t="str">
            <v>11</v>
          </cell>
          <cell r="D412" t="str">
            <v>Eluru</v>
          </cell>
          <cell r="E412" t="str">
            <v>074</v>
          </cell>
          <cell r="F412" t="str">
            <v>Chintalapudi</v>
          </cell>
          <cell r="G412" t="str">
            <v>08</v>
          </cell>
          <cell r="H412" t="str">
            <v>T. Narsapuram</v>
          </cell>
          <cell r="I412" t="str">
            <v>05</v>
          </cell>
          <cell r="J412" t="str">
            <v>T.Narasapuram</v>
          </cell>
          <cell r="K412" t="str">
            <v>007</v>
          </cell>
          <cell r="L412" t="str">
            <v>T. Narsapuram</v>
          </cell>
          <cell r="M412" t="str">
            <v>0508007</v>
          </cell>
          <cell r="N412" t="str">
            <v>04</v>
          </cell>
          <cell r="O412" t="str">
            <v>Rudrakotaraju Gudem</v>
          </cell>
          <cell r="P412" t="str">
            <v>Rudrakotaraju Gudem</v>
          </cell>
          <cell r="Q412" t="str">
            <v>050800704</v>
          </cell>
          <cell r="R412" t="str">
            <v>050800704</v>
          </cell>
          <cell r="S412" t="str">
            <v>05110740800704</v>
          </cell>
          <cell r="T412">
            <v>1256</v>
          </cell>
          <cell r="U412">
            <v>673</v>
          </cell>
          <cell r="V412">
            <v>26</v>
          </cell>
          <cell r="W412" t="str">
            <v>PC</v>
          </cell>
          <cell r="X412" t="str">
            <v>PC2</v>
          </cell>
          <cell r="Z412">
            <v>36885</v>
          </cell>
          <cell r="AA412" t="str">
            <v>050800704600</v>
          </cell>
          <cell r="AB412" t="str">
            <v>050800704600</v>
          </cell>
          <cell r="AC412" t="str">
            <v>Rudrakotaraju Gudem</v>
          </cell>
          <cell r="AD412" t="str">
            <v>Rudrakotaraju Gudem</v>
          </cell>
          <cell r="AE412" t="str">
            <v>MPWS</v>
          </cell>
          <cell r="AF412">
            <v>4</v>
          </cell>
          <cell r="AG412">
            <v>0</v>
          </cell>
          <cell r="AH412">
            <v>0</v>
          </cell>
          <cell r="AI412">
            <v>0</v>
          </cell>
          <cell r="AJ412">
            <v>0</v>
          </cell>
          <cell r="AK412">
            <v>0</v>
          </cell>
          <cell r="AL412">
            <v>0</v>
          </cell>
        </row>
        <row r="413">
          <cell r="A413" t="str">
            <v>05</v>
          </cell>
          <cell r="B413" t="str">
            <v>Westgodavari</v>
          </cell>
          <cell r="C413" t="str">
            <v>11</v>
          </cell>
          <cell r="D413" t="str">
            <v>Eluru</v>
          </cell>
          <cell r="E413" t="str">
            <v>074</v>
          </cell>
          <cell r="F413" t="str">
            <v>Chintalapudi</v>
          </cell>
          <cell r="G413" t="str">
            <v>08</v>
          </cell>
          <cell r="H413" t="str">
            <v>T. Narsapuram</v>
          </cell>
          <cell r="I413" t="str">
            <v>06</v>
          </cell>
          <cell r="J413" t="str">
            <v>Epigunta</v>
          </cell>
          <cell r="K413" t="str">
            <v>008</v>
          </cell>
          <cell r="L413" t="str">
            <v>Guruvaigudem</v>
          </cell>
          <cell r="M413" t="str">
            <v>0508008</v>
          </cell>
          <cell r="N413" t="str">
            <v>01</v>
          </cell>
          <cell r="O413" t="str">
            <v>Guravaigudem</v>
          </cell>
          <cell r="P413" t="str">
            <v>Guravaigudem</v>
          </cell>
          <cell r="Q413" t="str">
            <v>050800801</v>
          </cell>
          <cell r="R413" t="str">
            <v>050800801</v>
          </cell>
          <cell r="S413" t="str">
            <v>05110740800801</v>
          </cell>
          <cell r="T413">
            <v>349</v>
          </cell>
          <cell r="U413">
            <v>0</v>
          </cell>
          <cell r="V413">
            <v>4</v>
          </cell>
          <cell r="W413" t="str">
            <v>PC</v>
          </cell>
          <cell r="X413" t="str">
            <v>PC2</v>
          </cell>
          <cell r="Z413">
            <v>36885</v>
          </cell>
          <cell r="AA413" t="str">
            <v>050800801600</v>
          </cell>
          <cell r="AB413" t="str">
            <v>050800801600</v>
          </cell>
          <cell r="AC413" t="str">
            <v>Guravaigudem</v>
          </cell>
          <cell r="AD413" t="str">
            <v>Guravaigudem</v>
          </cell>
          <cell r="AE413" t="str">
            <v>MPWS</v>
          </cell>
          <cell r="AF413">
            <v>7</v>
          </cell>
          <cell r="AG413">
            <v>0</v>
          </cell>
          <cell r="AH413">
            <v>0</v>
          </cell>
          <cell r="AI413">
            <v>0</v>
          </cell>
          <cell r="AJ413">
            <v>0</v>
          </cell>
          <cell r="AK413">
            <v>0</v>
          </cell>
          <cell r="AL413">
            <v>0</v>
          </cell>
        </row>
        <row r="414">
          <cell r="A414" t="str">
            <v>05</v>
          </cell>
          <cell r="B414" t="str">
            <v>Westgodavari</v>
          </cell>
          <cell r="C414" t="str">
            <v>11</v>
          </cell>
          <cell r="D414" t="str">
            <v>Eluru</v>
          </cell>
          <cell r="E414" t="str">
            <v>074</v>
          </cell>
          <cell r="F414" t="str">
            <v>Chintalapudi</v>
          </cell>
          <cell r="G414" t="str">
            <v>08</v>
          </cell>
          <cell r="H414" t="str">
            <v>T. Narsapuram</v>
          </cell>
          <cell r="I414" t="str">
            <v>06</v>
          </cell>
          <cell r="J414" t="str">
            <v>Epigunta</v>
          </cell>
          <cell r="K414" t="str">
            <v>008</v>
          </cell>
          <cell r="L414" t="str">
            <v>Guruvaigudem</v>
          </cell>
          <cell r="M414" t="str">
            <v>0508008</v>
          </cell>
          <cell r="N414" t="str">
            <v>02</v>
          </cell>
          <cell r="O414" t="str">
            <v>Ramannagudem</v>
          </cell>
          <cell r="Q414" t="str">
            <v>050800802</v>
          </cell>
          <cell r="S414" t="str">
            <v>05110740800802</v>
          </cell>
          <cell r="T414">
            <v>137</v>
          </cell>
          <cell r="U414">
            <v>0</v>
          </cell>
          <cell r="V414">
            <v>56</v>
          </cell>
          <cell r="W414" t="str">
            <v>FC</v>
          </cell>
          <cell r="X414" t="str">
            <v>FC</v>
          </cell>
          <cell r="Z414">
            <v>36885</v>
          </cell>
          <cell r="AF414">
            <v>2</v>
          </cell>
          <cell r="AG414">
            <v>0</v>
          </cell>
          <cell r="AH414">
            <v>0</v>
          </cell>
          <cell r="AI414">
            <v>0</v>
          </cell>
          <cell r="AJ414">
            <v>0</v>
          </cell>
          <cell r="AK414">
            <v>0</v>
          </cell>
          <cell r="AL414">
            <v>0</v>
          </cell>
        </row>
        <row r="415">
          <cell r="A415" t="str">
            <v>05</v>
          </cell>
          <cell r="B415" t="str">
            <v>Westgodavari</v>
          </cell>
          <cell r="C415" t="str">
            <v>11</v>
          </cell>
          <cell r="D415" t="str">
            <v>Eluru</v>
          </cell>
          <cell r="E415" t="str">
            <v>074</v>
          </cell>
          <cell r="F415" t="str">
            <v>Chintalapudi</v>
          </cell>
          <cell r="G415" t="str">
            <v>08</v>
          </cell>
          <cell r="H415" t="str">
            <v>T. Narsapuram</v>
          </cell>
          <cell r="I415" t="str">
            <v>06</v>
          </cell>
          <cell r="J415" t="str">
            <v>Epigunta</v>
          </cell>
          <cell r="K415" t="str">
            <v>009</v>
          </cell>
          <cell r="L415" t="str">
            <v>Epigunta</v>
          </cell>
          <cell r="M415" t="str">
            <v>0508009</v>
          </cell>
          <cell r="N415" t="str">
            <v>01</v>
          </cell>
          <cell r="O415" t="str">
            <v>Epigunta</v>
          </cell>
          <cell r="P415" t="str">
            <v>Epigunta</v>
          </cell>
          <cell r="Q415" t="str">
            <v>050800901</v>
          </cell>
          <cell r="R415" t="str">
            <v>050800901</v>
          </cell>
          <cell r="S415" t="str">
            <v>05110740800901</v>
          </cell>
          <cell r="T415">
            <v>1050</v>
          </cell>
          <cell r="U415">
            <v>290</v>
          </cell>
          <cell r="V415">
            <v>186</v>
          </cell>
          <cell r="W415" t="str">
            <v>FC</v>
          </cell>
          <cell r="X415" t="str">
            <v>FC</v>
          </cell>
          <cell r="Z415">
            <v>36885</v>
          </cell>
          <cell r="AA415" t="str">
            <v>050800901600</v>
          </cell>
          <cell r="AB415" t="str">
            <v>050800901600</v>
          </cell>
          <cell r="AC415" t="str">
            <v>Epigunta</v>
          </cell>
          <cell r="AD415" t="str">
            <v>Epigunta</v>
          </cell>
          <cell r="AE415" t="str">
            <v>PWS</v>
          </cell>
          <cell r="AF415">
            <v>6</v>
          </cell>
          <cell r="AG415">
            <v>0</v>
          </cell>
          <cell r="AH415">
            <v>0</v>
          </cell>
          <cell r="AI415">
            <v>0</v>
          </cell>
          <cell r="AJ415">
            <v>0</v>
          </cell>
          <cell r="AK415">
            <v>0</v>
          </cell>
          <cell r="AL415">
            <v>0</v>
          </cell>
        </row>
        <row r="416">
          <cell r="A416" t="str">
            <v>05</v>
          </cell>
          <cell r="B416" t="str">
            <v>Westgodavari</v>
          </cell>
          <cell r="C416" t="str">
            <v>11</v>
          </cell>
          <cell r="D416" t="str">
            <v>Eluru</v>
          </cell>
          <cell r="E416" t="str">
            <v>074</v>
          </cell>
          <cell r="F416" t="str">
            <v>Chintalapudi</v>
          </cell>
          <cell r="G416" t="str">
            <v>08</v>
          </cell>
          <cell r="H416" t="str">
            <v>T. Narsapuram</v>
          </cell>
          <cell r="I416" t="str">
            <v>06</v>
          </cell>
          <cell r="J416" t="str">
            <v>Epigunta</v>
          </cell>
          <cell r="K416" t="str">
            <v>009</v>
          </cell>
          <cell r="L416" t="str">
            <v>Epigunta</v>
          </cell>
          <cell r="M416" t="str">
            <v>0508009</v>
          </cell>
          <cell r="N416" t="str">
            <v>02</v>
          </cell>
          <cell r="O416" t="str">
            <v>Sriramavaram</v>
          </cell>
          <cell r="P416" t="str">
            <v>Sreeramavaram</v>
          </cell>
          <cell r="Q416" t="str">
            <v>050800902</v>
          </cell>
          <cell r="R416" t="str">
            <v>050800902</v>
          </cell>
          <cell r="S416" t="str">
            <v>05110740800902</v>
          </cell>
          <cell r="T416">
            <v>927</v>
          </cell>
          <cell r="U416">
            <v>0</v>
          </cell>
          <cell r="V416">
            <v>173</v>
          </cell>
          <cell r="W416" t="str">
            <v>FC</v>
          </cell>
          <cell r="X416" t="str">
            <v>FC</v>
          </cell>
          <cell r="Z416">
            <v>36890</v>
          </cell>
          <cell r="AA416" t="str">
            <v>050800902600</v>
          </cell>
          <cell r="AB416" t="str">
            <v>050800902600</v>
          </cell>
          <cell r="AC416" t="str">
            <v>Sreeramavaram,h/o Epigunta</v>
          </cell>
          <cell r="AD416" t="str">
            <v>Sreeramavaram,h/o Epigunta</v>
          </cell>
          <cell r="AE416" t="str">
            <v>PWS</v>
          </cell>
          <cell r="AF416">
            <v>5</v>
          </cell>
          <cell r="AG416">
            <v>0</v>
          </cell>
          <cell r="AH416">
            <v>1</v>
          </cell>
          <cell r="AI416">
            <v>0</v>
          </cell>
          <cell r="AJ416">
            <v>0</v>
          </cell>
          <cell r="AK416">
            <v>0</v>
          </cell>
          <cell r="AL416">
            <v>0</v>
          </cell>
        </row>
        <row r="417">
          <cell r="A417" t="str">
            <v>05</v>
          </cell>
          <cell r="B417" t="str">
            <v>Westgodavari</v>
          </cell>
          <cell r="C417" t="str">
            <v>11</v>
          </cell>
          <cell r="D417" t="str">
            <v>Eluru</v>
          </cell>
          <cell r="E417" t="str">
            <v>074</v>
          </cell>
          <cell r="F417" t="str">
            <v>Chintalapudi</v>
          </cell>
          <cell r="G417" t="str">
            <v>08</v>
          </cell>
          <cell r="H417" t="str">
            <v>T. Narsapuram</v>
          </cell>
          <cell r="I417" t="str">
            <v>06</v>
          </cell>
          <cell r="J417" t="str">
            <v>Epigunta</v>
          </cell>
          <cell r="K417" t="str">
            <v>009</v>
          </cell>
          <cell r="L417" t="str">
            <v>Epigunta</v>
          </cell>
          <cell r="M417" t="str">
            <v>0508009</v>
          </cell>
          <cell r="N417" t="str">
            <v>03</v>
          </cell>
          <cell r="O417" t="str">
            <v>Butchiletigudem</v>
          </cell>
          <cell r="Q417" t="str">
            <v>050800903</v>
          </cell>
          <cell r="S417" t="str">
            <v>05110740800903</v>
          </cell>
          <cell r="T417">
            <v>50</v>
          </cell>
          <cell r="U417">
            <v>0</v>
          </cell>
          <cell r="V417">
            <v>50</v>
          </cell>
          <cell r="W417" t="str">
            <v>PC</v>
          </cell>
          <cell r="X417" t="str">
            <v>PC4</v>
          </cell>
          <cell r="Z417">
            <v>36885</v>
          </cell>
          <cell r="AF417">
            <v>2</v>
          </cell>
          <cell r="AG417">
            <v>0</v>
          </cell>
          <cell r="AH417">
            <v>1</v>
          </cell>
          <cell r="AI417">
            <v>0</v>
          </cell>
          <cell r="AJ417">
            <v>0</v>
          </cell>
          <cell r="AK417">
            <v>0</v>
          </cell>
          <cell r="AL417">
            <v>0</v>
          </cell>
        </row>
        <row r="418">
          <cell r="A418" t="str">
            <v>05</v>
          </cell>
          <cell r="B418" t="str">
            <v>Westgodavari</v>
          </cell>
          <cell r="C418" t="str">
            <v>11</v>
          </cell>
          <cell r="D418" t="str">
            <v>Eluru</v>
          </cell>
          <cell r="E418" t="str">
            <v>074</v>
          </cell>
          <cell r="F418" t="str">
            <v>Chintalapudi</v>
          </cell>
          <cell r="G418" t="str">
            <v>08</v>
          </cell>
          <cell r="H418" t="str">
            <v>T. Narsapuram</v>
          </cell>
          <cell r="I418" t="str">
            <v>06</v>
          </cell>
          <cell r="J418" t="str">
            <v>Epigunta</v>
          </cell>
          <cell r="K418" t="str">
            <v>009</v>
          </cell>
          <cell r="L418" t="str">
            <v>Epigunta</v>
          </cell>
          <cell r="M418" t="str">
            <v>0508009</v>
          </cell>
          <cell r="N418" t="str">
            <v>06</v>
          </cell>
          <cell r="O418" t="str">
            <v>Kannappagudem</v>
          </cell>
          <cell r="Q418" t="str">
            <v>050800906</v>
          </cell>
          <cell r="S418" t="str">
            <v>05110740800906</v>
          </cell>
          <cell r="T418">
            <v>50</v>
          </cell>
          <cell r="U418">
            <v>0</v>
          </cell>
          <cell r="V418">
            <v>50</v>
          </cell>
          <cell r="W418" t="str">
            <v>FC</v>
          </cell>
          <cell r="X418" t="str">
            <v>FC</v>
          </cell>
          <cell r="Z418">
            <v>36885</v>
          </cell>
          <cell r="AF418">
            <v>1</v>
          </cell>
          <cell r="AG418">
            <v>0</v>
          </cell>
          <cell r="AH418">
            <v>1</v>
          </cell>
          <cell r="AI418">
            <v>0</v>
          </cell>
          <cell r="AJ418">
            <v>0</v>
          </cell>
          <cell r="AK418">
            <v>0</v>
          </cell>
          <cell r="AL418">
            <v>0</v>
          </cell>
        </row>
        <row r="419">
          <cell r="A419" t="str">
            <v>05</v>
          </cell>
          <cell r="B419" t="str">
            <v>Westgodavari</v>
          </cell>
          <cell r="C419" t="str">
            <v>11</v>
          </cell>
          <cell r="D419" t="str">
            <v>Eluru</v>
          </cell>
          <cell r="E419" t="str">
            <v>074</v>
          </cell>
          <cell r="F419" t="str">
            <v>Chintalapudi</v>
          </cell>
          <cell r="G419" t="str">
            <v>08</v>
          </cell>
          <cell r="H419" t="str">
            <v>T. Narsapuram</v>
          </cell>
          <cell r="I419" t="str">
            <v>07</v>
          </cell>
          <cell r="J419" t="str">
            <v>T.d. Peta</v>
          </cell>
          <cell r="K419" t="str">
            <v>010</v>
          </cell>
          <cell r="L419" t="str">
            <v>T.d. Peta</v>
          </cell>
          <cell r="M419" t="str">
            <v>0508010</v>
          </cell>
          <cell r="N419" t="str">
            <v>01</v>
          </cell>
          <cell r="O419" t="str">
            <v>Tirumaladevipeta</v>
          </cell>
          <cell r="P419" t="str">
            <v>Tirumaladevipeta</v>
          </cell>
          <cell r="Q419" t="str">
            <v>050801001</v>
          </cell>
          <cell r="R419" t="str">
            <v>050801001</v>
          </cell>
          <cell r="S419" t="str">
            <v>05110740801001</v>
          </cell>
          <cell r="T419">
            <v>2017</v>
          </cell>
          <cell r="U419">
            <v>607</v>
          </cell>
          <cell r="V419">
            <v>72</v>
          </cell>
          <cell r="W419" t="str">
            <v>PC</v>
          </cell>
          <cell r="X419" t="str">
            <v>PC1</v>
          </cell>
          <cell r="Z419">
            <v>36890</v>
          </cell>
          <cell r="AA419" t="str">
            <v>050801005600</v>
          </cell>
          <cell r="AB419" t="str">
            <v>050801005600</v>
          </cell>
          <cell r="AC419" t="str">
            <v>Madyanapuvarigudem</v>
          </cell>
          <cell r="AD419" t="str">
            <v>Madyanapuvarigudem</v>
          </cell>
          <cell r="AE419" t="str">
            <v>PWS</v>
          </cell>
          <cell r="AF419">
            <v>11</v>
          </cell>
          <cell r="AG419">
            <v>0</v>
          </cell>
          <cell r="AH419">
            <v>2</v>
          </cell>
          <cell r="AI419">
            <v>0</v>
          </cell>
          <cell r="AJ419">
            <v>0</v>
          </cell>
          <cell r="AK419">
            <v>0</v>
          </cell>
          <cell r="AL419">
            <v>0</v>
          </cell>
        </row>
        <row r="420">
          <cell r="A420" t="str">
            <v>05</v>
          </cell>
          <cell r="B420" t="str">
            <v>Westgodavari</v>
          </cell>
          <cell r="C420" t="str">
            <v>11</v>
          </cell>
          <cell r="D420" t="str">
            <v>Eluru</v>
          </cell>
          <cell r="E420" t="str">
            <v>074</v>
          </cell>
          <cell r="F420" t="str">
            <v>Chintalapudi</v>
          </cell>
          <cell r="G420" t="str">
            <v>08</v>
          </cell>
          <cell r="H420" t="str">
            <v>T. Narsapuram</v>
          </cell>
          <cell r="I420" t="str">
            <v>07</v>
          </cell>
          <cell r="J420" t="str">
            <v>T.d. Peta</v>
          </cell>
          <cell r="K420" t="str">
            <v>010</v>
          </cell>
          <cell r="L420" t="str">
            <v>T.d. Peta</v>
          </cell>
          <cell r="M420" t="str">
            <v>0508010</v>
          </cell>
          <cell r="N420" t="str">
            <v>02</v>
          </cell>
          <cell r="O420" t="str">
            <v>Mallappagudem</v>
          </cell>
          <cell r="Q420" t="str">
            <v>050801002</v>
          </cell>
          <cell r="S420" t="str">
            <v>05110740801002</v>
          </cell>
          <cell r="T420">
            <v>46</v>
          </cell>
          <cell r="U420">
            <v>0</v>
          </cell>
          <cell r="V420">
            <v>46</v>
          </cell>
          <cell r="W420" t="str">
            <v>FC</v>
          </cell>
          <cell r="X420" t="str">
            <v>FC</v>
          </cell>
          <cell r="Z420">
            <v>36890</v>
          </cell>
          <cell r="AF420">
            <v>2</v>
          </cell>
          <cell r="AG420">
            <v>0</v>
          </cell>
          <cell r="AH420">
            <v>1</v>
          </cell>
          <cell r="AI420">
            <v>0</v>
          </cell>
          <cell r="AJ420">
            <v>0</v>
          </cell>
          <cell r="AK420">
            <v>0</v>
          </cell>
          <cell r="AL420">
            <v>0</v>
          </cell>
        </row>
        <row r="421">
          <cell r="A421" t="str">
            <v>05</v>
          </cell>
          <cell r="B421" t="str">
            <v>Westgodavari</v>
          </cell>
          <cell r="C421" t="str">
            <v>11</v>
          </cell>
          <cell r="D421" t="str">
            <v>Eluru</v>
          </cell>
          <cell r="E421" t="str">
            <v>074</v>
          </cell>
          <cell r="F421" t="str">
            <v>Chintalapudi</v>
          </cell>
          <cell r="G421" t="str">
            <v>08</v>
          </cell>
          <cell r="H421" t="str">
            <v>T. Narsapuram</v>
          </cell>
          <cell r="I421" t="str">
            <v>07</v>
          </cell>
          <cell r="J421" t="str">
            <v>T.d. Peta</v>
          </cell>
          <cell r="K421" t="str">
            <v>010</v>
          </cell>
          <cell r="L421" t="str">
            <v>T.d. Peta</v>
          </cell>
          <cell r="M421" t="str">
            <v>0508010</v>
          </cell>
          <cell r="N421" t="str">
            <v>05</v>
          </cell>
          <cell r="O421" t="str">
            <v>Madhyanapuvarigudem</v>
          </cell>
          <cell r="P421" t="str">
            <v>Madhyanapuvarigudem</v>
          </cell>
          <cell r="Q421" t="str">
            <v>050801005</v>
          </cell>
          <cell r="R421" t="str">
            <v>050801005</v>
          </cell>
          <cell r="S421" t="str">
            <v>05110740801005</v>
          </cell>
          <cell r="T421">
            <v>2033</v>
          </cell>
          <cell r="U421">
            <v>430</v>
          </cell>
          <cell r="V421">
            <v>81</v>
          </cell>
          <cell r="W421" t="str">
            <v>FC</v>
          </cell>
          <cell r="X421" t="str">
            <v>FC</v>
          </cell>
          <cell r="Z421">
            <v>36890</v>
          </cell>
          <cell r="AA421" t="str">
            <v>050801005600</v>
          </cell>
          <cell r="AB421" t="str">
            <v>050801005600</v>
          </cell>
          <cell r="AC421" t="str">
            <v>Madyanapuvarigudem</v>
          </cell>
          <cell r="AD421" t="str">
            <v>Madyanapuvarigudem</v>
          </cell>
          <cell r="AE421" t="str">
            <v>PWS</v>
          </cell>
          <cell r="AF421">
            <v>11</v>
          </cell>
          <cell r="AG421">
            <v>0</v>
          </cell>
          <cell r="AH421">
            <v>2</v>
          </cell>
          <cell r="AI421">
            <v>0</v>
          </cell>
          <cell r="AJ421">
            <v>0</v>
          </cell>
          <cell r="AK421">
            <v>0</v>
          </cell>
          <cell r="AL421">
            <v>0</v>
          </cell>
        </row>
        <row r="422">
          <cell r="A422" t="str">
            <v>05</v>
          </cell>
          <cell r="B422" t="str">
            <v>Westgodavari</v>
          </cell>
          <cell r="C422" t="str">
            <v>11</v>
          </cell>
          <cell r="D422" t="str">
            <v>Eluru</v>
          </cell>
          <cell r="E422" t="str">
            <v>074</v>
          </cell>
          <cell r="F422" t="str">
            <v>Chintalapudi</v>
          </cell>
          <cell r="G422" t="str">
            <v>08</v>
          </cell>
          <cell r="H422" t="str">
            <v>T. Narsapuram</v>
          </cell>
          <cell r="I422" t="str">
            <v>07</v>
          </cell>
          <cell r="J422" t="str">
            <v>T.d. Peta</v>
          </cell>
          <cell r="K422" t="str">
            <v>010</v>
          </cell>
          <cell r="L422" t="str">
            <v>T.d. Peta</v>
          </cell>
          <cell r="M422" t="str">
            <v>0508010</v>
          </cell>
          <cell r="N422" t="str">
            <v>06</v>
          </cell>
          <cell r="O422" t="str">
            <v>Venkatapuram</v>
          </cell>
          <cell r="P422" t="str">
            <v>Venkatapuram</v>
          </cell>
          <cell r="Q422" t="str">
            <v>050801006</v>
          </cell>
          <cell r="R422" t="str">
            <v>050801006</v>
          </cell>
          <cell r="S422" t="str">
            <v>05110740801006</v>
          </cell>
          <cell r="T422">
            <v>800</v>
          </cell>
          <cell r="U422">
            <v>80</v>
          </cell>
          <cell r="V422">
            <v>0</v>
          </cell>
          <cell r="W422" t="str">
            <v>PC</v>
          </cell>
          <cell r="X422" t="str">
            <v>PC3</v>
          </cell>
          <cell r="Z422">
            <v>36890</v>
          </cell>
          <cell r="AA422" t="str">
            <v>050801006600</v>
          </cell>
          <cell r="AB422" t="str">
            <v>050801006600</v>
          </cell>
          <cell r="AC422" t="str">
            <v>Venkatapuram-08</v>
          </cell>
          <cell r="AD422" t="str">
            <v>Venkatapuram-08</v>
          </cell>
          <cell r="AE422" t="str">
            <v>MPWS</v>
          </cell>
          <cell r="AF422">
            <v>7</v>
          </cell>
          <cell r="AG422">
            <v>0</v>
          </cell>
          <cell r="AH422">
            <v>0</v>
          </cell>
          <cell r="AI422">
            <v>0</v>
          </cell>
          <cell r="AJ422">
            <v>0</v>
          </cell>
          <cell r="AK422">
            <v>0</v>
          </cell>
          <cell r="AL422">
            <v>0</v>
          </cell>
        </row>
        <row r="423">
          <cell r="A423" t="str">
            <v>05</v>
          </cell>
          <cell r="B423" t="str">
            <v>Westgodavari</v>
          </cell>
          <cell r="C423" t="str">
            <v>11</v>
          </cell>
          <cell r="D423" t="str">
            <v>Eluru</v>
          </cell>
          <cell r="E423" t="str">
            <v>074</v>
          </cell>
          <cell r="F423" t="str">
            <v>Chintalapudi</v>
          </cell>
          <cell r="G423" t="str">
            <v>08</v>
          </cell>
          <cell r="H423" t="str">
            <v>T. Narsapuram</v>
          </cell>
          <cell r="I423" t="str">
            <v>07</v>
          </cell>
          <cell r="J423" t="str">
            <v>T.d. Peta</v>
          </cell>
          <cell r="K423" t="str">
            <v>010</v>
          </cell>
          <cell r="L423" t="str">
            <v>T.d. Peta</v>
          </cell>
          <cell r="M423" t="str">
            <v>0508010</v>
          </cell>
          <cell r="N423" t="str">
            <v>07</v>
          </cell>
          <cell r="O423" t="str">
            <v>Perugugudem</v>
          </cell>
          <cell r="Q423" t="str">
            <v>050801007</v>
          </cell>
          <cell r="S423" t="str">
            <v>05110740801007</v>
          </cell>
          <cell r="T423">
            <v>45</v>
          </cell>
          <cell r="U423">
            <v>0</v>
          </cell>
          <cell r="V423">
            <v>45</v>
          </cell>
          <cell r="W423" t="str">
            <v>PC</v>
          </cell>
          <cell r="X423" t="str">
            <v>PC2</v>
          </cell>
          <cell r="Z423">
            <v>36890</v>
          </cell>
          <cell r="AE423" t="str">
            <v>DP</v>
          </cell>
          <cell r="AF423">
            <v>1</v>
          </cell>
          <cell r="AG423">
            <v>0</v>
          </cell>
          <cell r="AH423">
            <v>1</v>
          </cell>
          <cell r="AI423">
            <v>0</v>
          </cell>
          <cell r="AJ423">
            <v>0</v>
          </cell>
          <cell r="AK423">
            <v>0</v>
          </cell>
          <cell r="AL423">
            <v>0</v>
          </cell>
        </row>
        <row r="424">
          <cell r="A424" t="str">
            <v>05</v>
          </cell>
          <cell r="B424" t="str">
            <v>Westgodavari</v>
          </cell>
          <cell r="C424" t="str">
            <v>11</v>
          </cell>
          <cell r="D424" t="str">
            <v>Eluru</v>
          </cell>
          <cell r="E424" t="str">
            <v>074</v>
          </cell>
          <cell r="F424" t="str">
            <v>Chintalapudi</v>
          </cell>
          <cell r="G424" t="str">
            <v>08</v>
          </cell>
          <cell r="H424" t="str">
            <v>T. Narsapuram</v>
          </cell>
          <cell r="I424" t="str">
            <v>07</v>
          </cell>
          <cell r="J424" t="str">
            <v>T.d. Peta</v>
          </cell>
          <cell r="K424" t="str">
            <v>011</v>
          </cell>
          <cell r="L424" t="str">
            <v>100 Ramannapalem</v>
          </cell>
          <cell r="M424" t="str">
            <v>0508011</v>
          </cell>
          <cell r="N424" t="str">
            <v>01</v>
          </cell>
          <cell r="O424" t="str">
            <v>100 Ramannapalem</v>
          </cell>
          <cell r="P424" t="str">
            <v>100 Ramannapalem</v>
          </cell>
          <cell r="Q424" t="str">
            <v>050801101</v>
          </cell>
          <cell r="R424" t="str">
            <v>050801101</v>
          </cell>
          <cell r="S424" t="str">
            <v>05110740801101</v>
          </cell>
          <cell r="T424">
            <v>171</v>
          </cell>
          <cell r="U424">
            <v>0</v>
          </cell>
          <cell r="V424">
            <v>0</v>
          </cell>
          <cell r="W424" t="str">
            <v>FC</v>
          </cell>
          <cell r="X424" t="str">
            <v>FC</v>
          </cell>
          <cell r="Z424">
            <v>36890</v>
          </cell>
          <cell r="AA424" t="str">
            <v>050801101600</v>
          </cell>
          <cell r="AB424" t="str">
            <v>050801101600</v>
          </cell>
          <cell r="AC424" t="str">
            <v>100 Ramannapalem</v>
          </cell>
          <cell r="AD424" t="str">
            <v>100 Ramannapalem</v>
          </cell>
          <cell r="AE424" t="str">
            <v>MPWS</v>
          </cell>
          <cell r="AF424">
            <v>1</v>
          </cell>
          <cell r="AG424">
            <v>0</v>
          </cell>
          <cell r="AH424">
            <v>1</v>
          </cell>
          <cell r="AI424">
            <v>0</v>
          </cell>
          <cell r="AJ424">
            <v>0</v>
          </cell>
          <cell r="AK424">
            <v>0</v>
          </cell>
          <cell r="AL424">
            <v>0</v>
          </cell>
        </row>
        <row r="425">
          <cell r="A425" t="str">
            <v>05</v>
          </cell>
          <cell r="B425" t="str">
            <v>Westgodavari</v>
          </cell>
          <cell r="C425" t="str">
            <v>11</v>
          </cell>
          <cell r="D425" t="str">
            <v>Eluru</v>
          </cell>
          <cell r="E425" t="str">
            <v>074</v>
          </cell>
          <cell r="F425" t="str">
            <v>Chintalapudi</v>
          </cell>
          <cell r="G425" t="str">
            <v>08</v>
          </cell>
          <cell r="H425" t="str">
            <v>T. Narsapuram</v>
          </cell>
          <cell r="I425" t="str">
            <v>08</v>
          </cell>
          <cell r="J425" t="str">
            <v>Borrampalem</v>
          </cell>
          <cell r="K425" t="str">
            <v>012</v>
          </cell>
          <cell r="L425" t="str">
            <v>Borrampalem</v>
          </cell>
          <cell r="M425" t="str">
            <v>0508012</v>
          </cell>
          <cell r="N425" t="str">
            <v>01</v>
          </cell>
          <cell r="O425" t="str">
            <v>Borrampalem</v>
          </cell>
          <cell r="P425" t="str">
            <v>Borrampalem</v>
          </cell>
          <cell r="Q425" t="str">
            <v>050801201</v>
          </cell>
          <cell r="R425" t="str">
            <v>050801201</v>
          </cell>
          <cell r="S425" t="str">
            <v>05110740801201</v>
          </cell>
          <cell r="T425">
            <v>5220</v>
          </cell>
          <cell r="U425">
            <v>2045</v>
          </cell>
          <cell r="V425">
            <v>36</v>
          </cell>
          <cell r="W425" t="str">
            <v>PC</v>
          </cell>
          <cell r="X425" t="str">
            <v>PC3</v>
          </cell>
          <cell r="Z425">
            <v>36890</v>
          </cell>
          <cell r="AA425" t="str">
            <v>050801201600</v>
          </cell>
          <cell r="AB425" t="str">
            <v>050801201600</v>
          </cell>
          <cell r="AC425" t="str">
            <v>Borrampalem</v>
          </cell>
          <cell r="AD425" t="str">
            <v>Borrampalem</v>
          </cell>
          <cell r="AE425" t="str">
            <v>PWS</v>
          </cell>
          <cell r="AF425">
            <v>8</v>
          </cell>
          <cell r="AG425">
            <v>0</v>
          </cell>
          <cell r="AH425">
            <v>2</v>
          </cell>
          <cell r="AI425">
            <v>0</v>
          </cell>
          <cell r="AJ425">
            <v>0</v>
          </cell>
          <cell r="AK425">
            <v>0</v>
          </cell>
          <cell r="AL425">
            <v>0</v>
          </cell>
        </row>
        <row r="426">
          <cell r="A426" t="str">
            <v>05</v>
          </cell>
          <cell r="B426" t="str">
            <v>Westgodavari</v>
          </cell>
          <cell r="C426" t="str">
            <v>11</v>
          </cell>
          <cell r="D426" t="str">
            <v>Eluru</v>
          </cell>
          <cell r="E426" t="str">
            <v>074</v>
          </cell>
          <cell r="F426" t="str">
            <v>Chintalapudi</v>
          </cell>
          <cell r="G426" t="str">
            <v>08</v>
          </cell>
          <cell r="H426" t="str">
            <v>T. Narsapuram</v>
          </cell>
          <cell r="I426" t="str">
            <v>08</v>
          </cell>
          <cell r="J426" t="str">
            <v>Borrampalem</v>
          </cell>
          <cell r="K426" t="str">
            <v>012</v>
          </cell>
          <cell r="L426" t="str">
            <v>Borrampalem</v>
          </cell>
          <cell r="M426" t="str">
            <v>0508012</v>
          </cell>
          <cell r="N426" t="str">
            <v>02</v>
          </cell>
          <cell r="O426" t="str">
            <v>Surampudi</v>
          </cell>
          <cell r="P426" t="str">
            <v>Surampudi</v>
          </cell>
          <cell r="Q426" t="str">
            <v>050801202</v>
          </cell>
          <cell r="R426" t="str">
            <v>050801202</v>
          </cell>
          <cell r="S426" t="str">
            <v>05110740801202</v>
          </cell>
          <cell r="T426">
            <v>2507</v>
          </cell>
          <cell r="U426">
            <v>196</v>
          </cell>
          <cell r="V426">
            <v>0</v>
          </cell>
          <cell r="W426" t="str">
            <v>PC</v>
          </cell>
          <cell r="X426" t="str">
            <v>PC2</v>
          </cell>
          <cell r="Z426">
            <v>36890</v>
          </cell>
          <cell r="AA426" t="str">
            <v>050801202600</v>
          </cell>
          <cell r="AB426" t="str">
            <v>050801202600</v>
          </cell>
          <cell r="AC426" t="str">
            <v>Surampudi</v>
          </cell>
          <cell r="AD426" t="str">
            <v>Surampudi</v>
          </cell>
          <cell r="AE426" t="str">
            <v>DP</v>
          </cell>
          <cell r="AF426">
            <v>1</v>
          </cell>
          <cell r="AG426">
            <v>0</v>
          </cell>
          <cell r="AH426">
            <v>0</v>
          </cell>
          <cell r="AI426">
            <v>0</v>
          </cell>
          <cell r="AJ426">
            <v>0</v>
          </cell>
          <cell r="AK426">
            <v>0</v>
          </cell>
          <cell r="AL426">
            <v>0</v>
          </cell>
        </row>
        <row r="427">
          <cell r="A427" t="str">
            <v>05</v>
          </cell>
          <cell r="B427" t="str">
            <v>Westgodavari</v>
          </cell>
          <cell r="C427" t="str">
            <v>11</v>
          </cell>
          <cell r="D427" t="str">
            <v>Eluru</v>
          </cell>
          <cell r="E427" t="str">
            <v>074</v>
          </cell>
          <cell r="F427" t="str">
            <v>Chintalapudi</v>
          </cell>
          <cell r="G427" t="str">
            <v>08</v>
          </cell>
          <cell r="H427" t="str">
            <v>T. Narsapuram</v>
          </cell>
          <cell r="I427" t="str">
            <v>09</v>
          </cell>
          <cell r="J427" t="str">
            <v>Vallampatla</v>
          </cell>
          <cell r="K427" t="str">
            <v>013</v>
          </cell>
          <cell r="L427" t="str">
            <v>Vallampatla</v>
          </cell>
          <cell r="M427" t="str">
            <v>0508013</v>
          </cell>
          <cell r="N427" t="str">
            <v>01</v>
          </cell>
          <cell r="O427" t="str">
            <v>Vallampatla</v>
          </cell>
          <cell r="P427" t="str">
            <v>Vallampatla</v>
          </cell>
          <cell r="Q427" t="str">
            <v>050801301</v>
          </cell>
          <cell r="R427" t="str">
            <v>050801301</v>
          </cell>
          <cell r="S427" t="str">
            <v>05110740801301</v>
          </cell>
          <cell r="T427">
            <v>458</v>
          </cell>
          <cell r="U427">
            <v>187</v>
          </cell>
          <cell r="V427">
            <v>0</v>
          </cell>
          <cell r="W427" t="str">
            <v>PC</v>
          </cell>
          <cell r="X427" t="str">
            <v>PC1</v>
          </cell>
          <cell r="Z427">
            <v>36890</v>
          </cell>
          <cell r="AA427" t="str">
            <v>050801301600</v>
          </cell>
          <cell r="AB427" t="str">
            <v>050801301600</v>
          </cell>
          <cell r="AC427" t="str">
            <v>Vallampatla</v>
          </cell>
          <cell r="AD427" t="str">
            <v>Vallampatla</v>
          </cell>
          <cell r="AE427" t="str">
            <v>DP</v>
          </cell>
          <cell r="AF427">
            <v>4</v>
          </cell>
          <cell r="AG427">
            <v>0</v>
          </cell>
          <cell r="AH427">
            <v>0</v>
          </cell>
          <cell r="AI427">
            <v>0</v>
          </cell>
          <cell r="AJ427">
            <v>0</v>
          </cell>
          <cell r="AK427">
            <v>0</v>
          </cell>
          <cell r="AL427">
            <v>0</v>
          </cell>
        </row>
        <row r="428">
          <cell r="A428" t="str">
            <v>05</v>
          </cell>
          <cell r="B428" t="str">
            <v>Westgodavari</v>
          </cell>
          <cell r="C428" t="str">
            <v>11</v>
          </cell>
          <cell r="D428" t="str">
            <v>Eluru</v>
          </cell>
          <cell r="E428" t="str">
            <v>074</v>
          </cell>
          <cell r="F428" t="str">
            <v>Chintalapudi</v>
          </cell>
          <cell r="G428" t="str">
            <v>08</v>
          </cell>
          <cell r="H428" t="str">
            <v>T. Narsapuram</v>
          </cell>
          <cell r="I428" t="str">
            <v>09</v>
          </cell>
          <cell r="J428" t="str">
            <v>Vallampatla</v>
          </cell>
          <cell r="K428" t="str">
            <v>013</v>
          </cell>
          <cell r="L428" t="str">
            <v>Vallampatla</v>
          </cell>
          <cell r="M428" t="str">
            <v>0508013</v>
          </cell>
          <cell r="N428" t="str">
            <v>02</v>
          </cell>
          <cell r="O428" t="str">
            <v>Singarayapalem</v>
          </cell>
          <cell r="P428" t="str">
            <v>Singarayapalem</v>
          </cell>
          <cell r="Q428" t="str">
            <v>050801302</v>
          </cell>
          <cell r="R428" t="str">
            <v>050801302</v>
          </cell>
          <cell r="S428" t="str">
            <v>05110740801302</v>
          </cell>
          <cell r="T428">
            <v>622</v>
          </cell>
          <cell r="U428">
            <v>169</v>
          </cell>
          <cell r="V428">
            <v>0</v>
          </cell>
          <cell r="W428" t="str">
            <v>PC</v>
          </cell>
          <cell r="X428" t="str">
            <v>PC1</v>
          </cell>
          <cell r="Z428">
            <v>36890</v>
          </cell>
          <cell r="AA428" t="str">
            <v>050801302600</v>
          </cell>
          <cell r="AB428" t="str">
            <v>050801302600</v>
          </cell>
          <cell r="AC428" t="str">
            <v>Singarayapalem</v>
          </cell>
          <cell r="AD428" t="str">
            <v>Singarayapalem</v>
          </cell>
          <cell r="AE428" t="str">
            <v>MPWS</v>
          </cell>
          <cell r="AF428">
            <v>4</v>
          </cell>
          <cell r="AG428">
            <v>0</v>
          </cell>
          <cell r="AH428">
            <v>2</v>
          </cell>
          <cell r="AI428">
            <v>0</v>
          </cell>
          <cell r="AJ428">
            <v>0</v>
          </cell>
          <cell r="AK428">
            <v>0</v>
          </cell>
          <cell r="AL428">
            <v>0</v>
          </cell>
        </row>
        <row r="429">
          <cell r="A429" t="str">
            <v>05</v>
          </cell>
          <cell r="B429" t="str">
            <v>Westgodavari</v>
          </cell>
          <cell r="C429" t="str">
            <v>11</v>
          </cell>
          <cell r="D429" t="str">
            <v>Eluru</v>
          </cell>
          <cell r="E429" t="str">
            <v>074</v>
          </cell>
          <cell r="F429" t="str">
            <v>Chintalapudi</v>
          </cell>
          <cell r="G429" t="str">
            <v>08</v>
          </cell>
          <cell r="H429" t="str">
            <v>T. Narsapuram</v>
          </cell>
          <cell r="I429" t="str">
            <v>09</v>
          </cell>
          <cell r="J429" t="str">
            <v>Vallampatla</v>
          </cell>
          <cell r="K429" t="str">
            <v>013</v>
          </cell>
          <cell r="L429" t="str">
            <v>Vallampatla</v>
          </cell>
          <cell r="M429" t="str">
            <v>0508013</v>
          </cell>
          <cell r="N429" t="str">
            <v>03</v>
          </cell>
          <cell r="O429" t="str">
            <v>Mallukunta</v>
          </cell>
          <cell r="P429" t="str">
            <v>Mallukunta</v>
          </cell>
          <cell r="Q429" t="str">
            <v>050801303</v>
          </cell>
          <cell r="R429" t="str">
            <v>050801303</v>
          </cell>
          <cell r="S429" t="str">
            <v>05110740801303</v>
          </cell>
          <cell r="T429">
            <v>922</v>
          </cell>
          <cell r="U429">
            <v>208</v>
          </cell>
          <cell r="V429">
            <v>48</v>
          </cell>
          <cell r="W429" t="str">
            <v>PC</v>
          </cell>
          <cell r="X429" t="str">
            <v>PC2</v>
          </cell>
          <cell r="Z429">
            <v>36890</v>
          </cell>
          <cell r="AA429" t="str">
            <v>050801303600</v>
          </cell>
          <cell r="AB429" t="str">
            <v>050801303600</v>
          </cell>
          <cell r="AC429" t="str">
            <v>Mallukunta</v>
          </cell>
          <cell r="AD429" t="str">
            <v>Mallukunta</v>
          </cell>
          <cell r="AE429" t="str">
            <v>MPWS</v>
          </cell>
          <cell r="AF429">
            <v>1</v>
          </cell>
          <cell r="AG429">
            <v>0</v>
          </cell>
          <cell r="AH429">
            <v>0</v>
          </cell>
          <cell r="AI429">
            <v>0</v>
          </cell>
          <cell r="AJ429">
            <v>0</v>
          </cell>
          <cell r="AK429">
            <v>0</v>
          </cell>
          <cell r="AL429">
            <v>0</v>
          </cell>
        </row>
        <row r="430">
          <cell r="A430" t="str">
            <v>05</v>
          </cell>
          <cell r="B430" t="str">
            <v>Westgodavari</v>
          </cell>
          <cell r="C430" t="str">
            <v>11</v>
          </cell>
          <cell r="D430" t="str">
            <v>Eluru</v>
          </cell>
          <cell r="E430" t="str">
            <v>074</v>
          </cell>
          <cell r="F430" t="str">
            <v>Chintalapudi</v>
          </cell>
          <cell r="G430" t="str">
            <v>08</v>
          </cell>
          <cell r="H430" t="str">
            <v>T. Narsapuram</v>
          </cell>
          <cell r="I430" t="str">
            <v>09</v>
          </cell>
          <cell r="J430" t="str">
            <v>Vallampatla</v>
          </cell>
          <cell r="K430" t="str">
            <v>013</v>
          </cell>
          <cell r="L430" t="str">
            <v>Vallampatla</v>
          </cell>
          <cell r="M430" t="str">
            <v>0508013</v>
          </cell>
          <cell r="N430" t="str">
            <v>05</v>
          </cell>
          <cell r="O430" t="str">
            <v>Sayampalem</v>
          </cell>
          <cell r="P430" t="str">
            <v>Sayampalem</v>
          </cell>
          <cell r="Q430" t="str">
            <v>050801305</v>
          </cell>
          <cell r="R430" t="str">
            <v>050801305</v>
          </cell>
          <cell r="S430" t="str">
            <v>05110740801305</v>
          </cell>
          <cell r="T430">
            <v>926</v>
          </cell>
          <cell r="U430">
            <v>217</v>
          </cell>
          <cell r="V430">
            <v>0</v>
          </cell>
          <cell r="W430" t="str">
            <v>PC</v>
          </cell>
          <cell r="X430" t="str">
            <v>PC2</v>
          </cell>
          <cell r="Z430">
            <v>36890</v>
          </cell>
          <cell r="AA430" t="str">
            <v>050801305600</v>
          </cell>
          <cell r="AB430" t="str">
            <v>050801305600</v>
          </cell>
          <cell r="AC430" t="str">
            <v>Sayampalem</v>
          </cell>
          <cell r="AD430" t="str">
            <v>Sayampalem</v>
          </cell>
          <cell r="AE430" t="str">
            <v>DP</v>
          </cell>
          <cell r="AF430">
            <v>8</v>
          </cell>
          <cell r="AG430">
            <v>0</v>
          </cell>
          <cell r="AH430">
            <v>1</v>
          </cell>
          <cell r="AI430">
            <v>0</v>
          </cell>
          <cell r="AJ430">
            <v>0</v>
          </cell>
          <cell r="AK430">
            <v>0</v>
          </cell>
          <cell r="AL430">
            <v>0</v>
          </cell>
        </row>
        <row r="431">
          <cell r="A431" t="str">
            <v>05</v>
          </cell>
          <cell r="B431" t="str">
            <v>Westgodavari</v>
          </cell>
          <cell r="C431" t="str">
            <v>11</v>
          </cell>
          <cell r="D431" t="str">
            <v>Eluru</v>
          </cell>
          <cell r="E431" t="str">
            <v>074</v>
          </cell>
          <cell r="F431" t="str">
            <v>Chintalapudi</v>
          </cell>
          <cell r="G431" t="str">
            <v>08</v>
          </cell>
          <cell r="H431" t="str">
            <v>T. Narsapuram</v>
          </cell>
          <cell r="I431" t="str">
            <v>10</v>
          </cell>
          <cell r="J431" t="str">
            <v>Velagapadu</v>
          </cell>
          <cell r="K431" t="str">
            <v>014</v>
          </cell>
          <cell r="L431" t="str">
            <v>Velagapadu</v>
          </cell>
          <cell r="M431" t="str">
            <v>0508014</v>
          </cell>
          <cell r="N431" t="str">
            <v>01</v>
          </cell>
          <cell r="O431" t="str">
            <v>Vilagapadu</v>
          </cell>
          <cell r="P431" t="str">
            <v>Vilagapadu</v>
          </cell>
          <cell r="Q431" t="str">
            <v>050801401</v>
          </cell>
          <cell r="R431" t="str">
            <v>050801401</v>
          </cell>
          <cell r="S431" t="str">
            <v>05110740801401</v>
          </cell>
          <cell r="T431">
            <v>1043</v>
          </cell>
          <cell r="U431">
            <v>475</v>
          </cell>
          <cell r="V431">
            <v>12</v>
          </cell>
          <cell r="W431" t="str">
            <v>FC</v>
          </cell>
          <cell r="X431" t="str">
            <v>FC</v>
          </cell>
          <cell r="Z431">
            <v>36890</v>
          </cell>
          <cell r="AA431" t="str">
            <v>050801401600</v>
          </cell>
          <cell r="AB431" t="str">
            <v>050801401600</v>
          </cell>
          <cell r="AC431" t="str">
            <v>Vilagapadu</v>
          </cell>
          <cell r="AD431" t="str">
            <v>Vilagapadu</v>
          </cell>
          <cell r="AE431" t="str">
            <v>PWS</v>
          </cell>
          <cell r="AF431">
            <v>4</v>
          </cell>
          <cell r="AG431">
            <v>0</v>
          </cell>
          <cell r="AH431">
            <v>0</v>
          </cell>
          <cell r="AI431">
            <v>0</v>
          </cell>
          <cell r="AJ431">
            <v>0</v>
          </cell>
          <cell r="AK431">
            <v>0</v>
          </cell>
          <cell r="AL431">
            <v>0</v>
          </cell>
        </row>
        <row r="432">
          <cell r="A432" t="str">
            <v>05</v>
          </cell>
          <cell r="B432" t="str">
            <v>Westgodavari</v>
          </cell>
          <cell r="C432" t="str">
            <v>11</v>
          </cell>
          <cell r="D432" t="str">
            <v>Eluru</v>
          </cell>
          <cell r="E432" t="str">
            <v>074</v>
          </cell>
          <cell r="F432" t="str">
            <v>Chintalapudi</v>
          </cell>
          <cell r="G432" t="str">
            <v>08</v>
          </cell>
          <cell r="H432" t="str">
            <v>T. Narsapuram</v>
          </cell>
          <cell r="I432" t="str">
            <v>10</v>
          </cell>
          <cell r="J432" t="str">
            <v>Velagapadu</v>
          </cell>
          <cell r="K432" t="str">
            <v>014</v>
          </cell>
          <cell r="L432" t="str">
            <v>Velagapadu</v>
          </cell>
          <cell r="M432" t="str">
            <v>0508014</v>
          </cell>
          <cell r="N432" t="str">
            <v>02</v>
          </cell>
          <cell r="O432" t="str">
            <v>Veerabhadrapuram</v>
          </cell>
          <cell r="P432" t="str">
            <v>Veerabhadrapuram</v>
          </cell>
          <cell r="Q432" t="str">
            <v>050801402</v>
          </cell>
          <cell r="R432" t="str">
            <v>050801402</v>
          </cell>
          <cell r="S432" t="str">
            <v>05110740801402</v>
          </cell>
          <cell r="T432">
            <v>1300</v>
          </cell>
          <cell r="U432">
            <v>451</v>
          </cell>
          <cell r="V432">
            <v>0</v>
          </cell>
          <cell r="W432" t="str">
            <v>FC</v>
          </cell>
          <cell r="X432" t="str">
            <v>FC</v>
          </cell>
          <cell r="Z432">
            <v>36890</v>
          </cell>
          <cell r="AA432" t="str">
            <v>050801402600</v>
          </cell>
          <cell r="AB432" t="str">
            <v>050801402600</v>
          </cell>
          <cell r="AC432" t="str">
            <v>Veerabhadrapuram</v>
          </cell>
          <cell r="AD432" t="str">
            <v>Veerabhadrapuram</v>
          </cell>
          <cell r="AE432" t="str">
            <v>PWS</v>
          </cell>
          <cell r="AF432">
            <v>7</v>
          </cell>
          <cell r="AG432">
            <v>0</v>
          </cell>
          <cell r="AH432">
            <v>2</v>
          </cell>
          <cell r="AI432">
            <v>0</v>
          </cell>
          <cell r="AJ432">
            <v>0</v>
          </cell>
          <cell r="AK432">
            <v>0</v>
          </cell>
          <cell r="AL432">
            <v>0</v>
          </cell>
        </row>
        <row r="433">
          <cell r="A433" t="str">
            <v>05</v>
          </cell>
          <cell r="B433" t="str">
            <v>Westgodavari</v>
          </cell>
          <cell r="C433" t="str">
            <v>11</v>
          </cell>
          <cell r="D433" t="str">
            <v>Eluru</v>
          </cell>
          <cell r="E433" t="str">
            <v>074</v>
          </cell>
          <cell r="F433" t="str">
            <v>Chintalapudi</v>
          </cell>
          <cell r="G433" t="str">
            <v>08</v>
          </cell>
          <cell r="H433" t="str">
            <v>T. Narsapuram</v>
          </cell>
          <cell r="I433" t="str">
            <v>11</v>
          </cell>
          <cell r="J433" t="str">
            <v>Kethavaram</v>
          </cell>
          <cell r="K433" t="str">
            <v>015</v>
          </cell>
          <cell r="L433" t="str">
            <v>Kethavaram</v>
          </cell>
          <cell r="M433" t="str">
            <v>0508015</v>
          </cell>
          <cell r="N433" t="str">
            <v>01</v>
          </cell>
          <cell r="O433" t="str">
            <v>Kethavaram</v>
          </cell>
          <cell r="P433" t="str">
            <v>Kethavaram</v>
          </cell>
          <cell r="Q433" t="str">
            <v>050801501</v>
          </cell>
          <cell r="R433" t="str">
            <v>050801501</v>
          </cell>
          <cell r="S433" t="str">
            <v>05110740801501</v>
          </cell>
          <cell r="T433">
            <v>1226</v>
          </cell>
          <cell r="U433">
            <v>757</v>
          </cell>
          <cell r="V433">
            <v>0</v>
          </cell>
          <cell r="W433" t="str">
            <v>PC</v>
          </cell>
          <cell r="X433" t="str">
            <v>PC4</v>
          </cell>
          <cell r="Z433">
            <v>36890</v>
          </cell>
          <cell r="AA433" t="str">
            <v>050801501600</v>
          </cell>
          <cell r="AB433" t="str">
            <v>050801501600</v>
          </cell>
          <cell r="AC433" t="str">
            <v>Kethavaram</v>
          </cell>
          <cell r="AD433" t="str">
            <v>Kethavaram</v>
          </cell>
          <cell r="AE433" t="str">
            <v>PWS</v>
          </cell>
          <cell r="AF433">
            <v>9</v>
          </cell>
          <cell r="AG433">
            <v>0</v>
          </cell>
          <cell r="AH433">
            <v>1</v>
          </cell>
          <cell r="AI433">
            <v>0</v>
          </cell>
          <cell r="AJ433">
            <v>0</v>
          </cell>
          <cell r="AK433">
            <v>0</v>
          </cell>
          <cell r="AL433">
            <v>0</v>
          </cell>
        </row>
        <row r="434">
          <cell r="A434" t="str">
            <v>05</v>
          </cell>
          <cell r="B434" t="str">
            <v>Westgodavari</v>
          </cell>
          <cell r="C434" t="str">
            <v>11</v>
          </cell>
          <cell r="D434" t="str">
            <v>Eluru</v>
          </cell>
          <cell r="E434" t="str">
            <v>074</v>
          </cell>
          <cell r="F434" t="str">
            <v>Chintalapudi</v>
          </cell>
          <cell r="G434" t="str">
            <v>08</v>
          </cell>
          <cell r="H434" t="str">
            <v>T. Narsapuram</v>
          </cell>
          <cell r="I434" t="str">
            <v>12</v>
          </cell>
          <cell r="J434" t="str">
            <v>Badamcherla</v>
          </cell>
          <cell r="K434" t="str">
            <v>016</v>
          </cell>
          <cell r="L434" t="str">
            <v>Bandamcherla</v>
          </cell>
          <cell r="M434" t="str">
            <v>0508016</v>
          </cell>
          <cell r="N434" t="str">
            <v>01</v>
          </cell>
          <cell r="O434" t="str">
            <v>Bandamcherla</v>
          </cell>
          <cell r="P434" t="str">
            <v>Bandamcherla</v>
          </cell>
          <cell r="Q434" t="str">
            <v>050801601</v>
          </cell>
          <cell r="R434" t="str">
            <v>050801601</v>
          </cell>
          <cell r="S434" t="str">
            <v>05110740801601</v>
          </cell>
          <cell r="T434">
            <v>1838</v>
          </cell>
          <cell r="U434">
            <v>406</v>
          </cell>
          <cell r="V434">
            <v>0</v>
          </cell>
          <cell r="W434" t="str">
            <v>PC</v>
          </cell>
          <cell r="X434" t="str">
            <v>PC2</v>
          </cell>
          <cell r="Z434">
            <v>36890</v>
          </cell>
          <cell r="AA434" t="str">
            <v>050801601600</v>
          </cell>
          <cell r="AB434" t="str">
            <v>050801601600</v>
          </cell>
          <cell r="AC434" t="str">
            <v>Bandamcherla</v>
          </cell>
          <cell r="AD434" t="str">
            <v>Bandamcherla</v>
          </cell>
          <cell r="AE434" t="str">
            <v>PWS</v>
          </cell>
          <cell r="AF434">
            <v>11</v>
          </cell>
          <cell r="AG434">
            <v>0</v>
          </cell>
          <cell r="AH434">
            <v>1</v>
          </cell>
          <cell r="AI434">
            <v>0</v>
          </cell>
          <cell r="AJ434">
            <v>0</v>
          </cell>
          <cell r="AK434">
            <v>0</v>
          </cell>
          <cell r="AL434">
            <v>0</v>
          </cell>
        </row>
        <row r="435">
          <cell r="A435" t="str">
            <v>05</v>
          </cell>
          <cell r="B435" t="str">
            <v>Westgodavari</v>
          </cell>
          <cell r="C435" t="str">
            <v>11</v>
          </cell>
          <cell r="D435" t="str">
            <v>Eluru</v>
          </cell>
          <cell r="E435" t="str">
            <v>074</v>
          </cell>
          <cell r="F435" t="str">
            <v>Chintalapudi</v>
          </cell>
          <cell r="G435" t="str">
            <v>08</v>
          </cell>
          <cell r="H435" t="str">
            <v>T. Narsapuram</v>
          </cell>
          <cell r="I435" t="str">
            <v>13</v>
          </cell>
          <cell r="J435" t="str">
            <v>Rajupothepalli</v>
          </cell>
          <cell r="K435" t="str">
            <v>017</v>
          </cell>
          <cell r="L435" t="str">
            <v>Gudlapalli</v>
          </cell>
          <cell r="M435" t="str">
            <v>0508017</v>
          </cell>
          <cell r="N435" t="str">
            <v>01</v>
          </cell>
          <cell r="O435" t="str">
            <v>Gudlapalli</v>
          </cell>
          <cell r="Q435" t="str">
            <v>050801701</v>
          </cell>
          <cell r="S435" t="str">
            <v>05110740801701</v>
          </cell>
          <cell r="T435">
            <v>232</v>
          </cell>
          <cell r="U435">
            <v>5</v>
          </cell>
          <cell r="V435">
            <v>0</v>
          </cell>
          <cell r="W435" t="str">
            <v>PC</v>
          </cell>
          <cell r="X435" t="str">
            <v>PC2</v>
          </cell>
          <cell r="Z435">
            <v>36890</v>
          </cell>
          <cell r="AF435">
            <v>4</v>
          </cell>
          <cell r="AG435">
            <v>0</v>
          </cell>
          <cell r="AH435">
            <v>0</v>
          </cell>
          <cell r="AI435">
            <v>0</v>
          </cell>
          <cell r="AJ435">
            <v>0</v>
          </cell>
          <cell r="AK435">
            <v>0</v>
          </cell>
          <cell r="AL435">
            <v>0</v>
          </cell>
        </row>
        <row r="436">
          <cell r="A436" t="str">
            <v>05</v>
          </cell>
          <cell r="B436" t="str">
            <v>Westgodavari</v>
          </cell>
          <cell r="C436" t="str">
            <v>11</v>
          </cell>
          <cell r="D436" t="str">
            <v>Eluru</v>
          </cell>
          <cell r="E436" t="str">
            <v>074</v>
          </cell>
          <cell r="F436" t="str">
            <v>Chintalapudi</v>
          </cell>
          <cell r="G436" t="str">
            <v>08</v>
          </cell>
          <cell r="H436" t="str">
            <v>T. Narsapuram</v>
          </cell>
          <cell r="I436" t="str">
            <v>13</v>
          </cell>
          <cell r="J436" t="str">
            <v>Rajupothepalli</v>
          </cell>
          <cell r="K436" t="str">
            <v>018</v>
          </cell>
          <cell r="L436" t="str">
            <v>Rajupothepalli</v>
          </cell>
          <cell r="M436" t="str">
            <v>0508018</v>
          </cell>
          <cell r="N436" t="str">
            <v>01</v>
          </cell>
          <cell r="O436" t="str">
            <v>Rajupothepalli</v>
          </cell>
          <cell r="P436" t="str">
            <v>Rajupothepalli</v>
          </cell>
          <cell r="Q436" t="str">
            <v>050801801</v>
          </cell>
          <cell r="R436" t="str">
            <v>050801801</v>
          </cell>
          <cell r="S436" t="str">
            <v>05110740801801</v>
          </cell>
          <cell r="T436">
            <v>1552</v>
          </cell>
          <cell r="U436">
            <v>451</v>
          </cell>
          <cell r="V436">
            <v>0</v>
          </cell>
          <cell r="W436" t="str">
            <v>FC</v>
          </cell>
          <cell r="X436" t="str">
            <v>FC</v>
          </cell>
          <cell r="Z436">
            <v>36890</v>
          </cell>
          <cell r="AA436" t="str">
            <v>050801801600</v>
          </cell>
          <cell r="AB436" t="str">
            <v>050801801600</v>
          </cell>
          <cell r="AC436" t="str">
            <v>Rajupothepalli</v>
          </cell>
          <cell r="AD436" t="str">
            <v>Rajupothepalli</v>
          </cell>
          <cell r="AE436" t="str">
            <v>PWS</v>
          </cell>
          <cell r="AF436">
            <v>10</v>
          </cell>
          <cell r="AG436">
            <v>0</v>
          </cell>
          <cell r="AH436">
            <v>3</v>
          </cell>
          <cell r="AI436">
            <v>0</v>
          </cell>
          <cell r="AJ436">
            <v>0</v>
          </cell>
          <cell r="AK436">
            <v>0</v>
          </cell>
          <cell r="AL436">
            <v>0</v>
          </cell>
        </row>
        <row r="437">
          <cell r="A437" t="str">
            <v>05</v>
          </cell>
          <cell r="B437" t="str">
            <v>Westgodavari</v>
          </cell>
          <cell r="C437" t="str">
            <v>11</v>
          </cell>
          <cell r="D437" t="str">
            <v>Eluru</v>
          </cell>
          <cell r="E437" t="str">
            <v>074</v>
          </cell>
          <cell r="F437" t="str">
            <v>Chintalapudi</v>
          </cell>
          <cell r="G437" t="str">
            <v>08</v>
          </cell>
          <cell r="H437" t="str">
            <v>T. Narsapuram</v>
          </cell>
          <cell r="I437" t="str">
            <v>14</v>
          </cell>
          <cell r="J437" t="str">
            <v>Tedlam</v>
          </cell>
          <cell r="K437" t="str">
            <v>019</v>
          </cell>
          <cell r="L437" t="str">
            <v>Tedlam</v>
          </cell>
          <cell r="M437" t="str">
            <v>0508019</v>
          </cell>
          <cell r="N437" t="str">
            <v>01</v>
          </cell>
          <cell r="O437" t="str">
            <v>Tedlam</v>
          </cell>
          <cell r="P437" t="str">
            <v>Tedlam</v>
          </cell>
          <cell r="Q437" t="str">
            <v>050801901</v>
          </cell>
          <cell r="R437" t="str">
            <v>050801901</v>
          </cell>
          <cell r="S437" t="str">
            <v>05110740801901</v>
          </cell>
          <cell r="T437">
            <v>1523</v>
          </cell>
          <cell r="U437">
            <v>65</v>
          </cell>
          <cell r="V437">
            <v>3</v>
          </cell>
          <cell r="W437" t="str">
            <v>PC</v>
          </cell>
          <cell r="X437" t="str">
            <v>PC2</v>
          </cell>
          <cell r="Z437">
            <v>36890</v>
          </cell>
          <cell r="AA437" t="str">
            <v>050801901600</v>
          </cell>
          <cell r="AB437" t="str">
            <v>050801901600</v>
          </cell>
          <cell r="AC437" t="str">
            <v>Tedlam</v>
          </cell>
          <cell r="AD437" t="str">
            <v>Tedlam</v>
          </cell>
          <cell r="AE437" t="str">
            <v>PWS</v>
          </cell>
          <cell r="AF437">
            <v>16</v>
          </cell>
          <cell r="AG437">
            <v>0</v>
          </cell>
          <cell r="AH437">
            <v>0</v>
          </cell>
          <cell r="AI437">
            <v>0</v>
          </cell>
          <cell r="AJ437">
            <v>0</v>
          </cell>
          <cell r="AK437">
            <v>0</v>
          </cell>
          <cell r="AL437">
            <v>0</v>
          </cell>
        </row>
        <row r="438">
          <cell r="A438" t="str">
            <v>05</v>
          </cell>
          <cell r="B438" t="str">
            <v>Westgodavari</v>
          </cell>
          <cell r="C438" t="str">
            <v>11</v>
          </cell>
          <cell r="D438" t="str">
            <v>Eluru</v>
          </cell>
          <cell r="E438" t="str">
            <v>074</v>
          </cell>
          <cell r="F438" t="str">
            <v>Chintalapudi</v>
          </cell>
          <cell r="G438" t="str">
            <v>08</v>
          </cell>
          <cell r="H438" t="str">
            <v>T. Narsapuram</v>
          </cell>
          <cell r="I438" t="str">
            <v>14</v>
          </cell>
          <cell r="J438" t="str">
            <v>Tedlam</v>
          </cell>
          <cell r="K438" t="str">
            <v>021</v>
          </cell>
          <cell r="L438" t="str">
            <v>Sreeramavaram</v>
          </cell>
          <cell r="M438" t="str">
            <v>0508021</v>
          </cell>
          <cell r="N438" t="str">
            <v>01</v>
          </cell>
          <cell r="O438" t="str">
            <v>Sreeramavaram</v>
          </cell>
          <cell r="P438" t="str">
            <v>Sreeramavaram</v>
          </cell>
          <cell r="Q438" t="str">
            <v>050802101</v>
          </cell>
          <cell r="R438" t="str">
            <v>050802101</v>
          </cell>
          <cell r="S438" t="str">
            <v>05110740802101</v>
          </cell>
          <cell r="T438">
            <v>882</v>
          </cell>
          <cell r="U438">
            <v>431</v>
          </cell>
          <cell r="V438">
            <v>0</v>
          </cell>
          <cell r="W438" t="str">
            <v>PC</v>
          </cell>
          <cell r="X438" t="str">
            <v>PC4</v>
          </cell>
          <cell r="Z438">
            <v>36890</v>
          </cell>
          <cell r="AA438" t="str">
            <v>050801901600</v>
          </cell>
          <cell r="AB438" t="str">
            <v>050802101600</v>
          </cell>
          <cell r="AC438" t="str">
            <v>Tedlam</v>
          </cell>
          <cell r="AD438" t="str">
            <v>Sreeramavaram</v>
          </cell>
          <cell r="AE438" t="str">
            <v>PWS</v>
          </cell>
          <cell r="AF438">
            <v>3</v>
          </cell>
          <cell r="AG438">
            <v>0</v>
          </cell>
          <cell r="AH438">
            <v>0</v>
          </cell>
          <cell r="AI438">
            <v>0</v>
          </cell>
          <cell r="AJ438">
            <v>0</v>
          </cell>
          <cell r="AK438">
            <v>0</v>
          </cell>
          <cell r="AL438">
            <v>0</v>
          </cell>
        </row>
        <row r="439">
          <cell r="A439" t="str">
            <v>05</v>
          </cell>
          <cell r="B439" t="str">
            <v>Westgodavari</v>
          </cell>
          <cell r="C439" t="str">
            <v>11</v>
          </cell>
          <cell r="D439" t="str">
            <v>Eluru</v>
          </cell>
          <cell r="E439" t="str">
            <v>074</v>
          </cell>
          <cell r="F439" t="str">
            <v>Chintalapudi</v>
          </cell>
          <cell r="G439" t="str">
            <v>08</v>
          </cell>
          <cell r="H439" t="str">
            <v>T. Narsapuram</v>
          </cell>
          <cell r="I439" t="str">
            <v>14</v>
          </cell>
          <cell r="J439" t="str">
            <v>Tedlam</v>
          </cell>
          <cell r="K439" t="str">
            <v>022</v>
          </cell>
          <cell r="L439" t="str">
            <v>Lingaraopalem</v>
          </cell>
          <cell r="M439" t="str">
            <v>0508022</v>
          </cell>
          <cell r="N439" t="str">
            <v>01</v>
          </cell>
          <cell r="O439" t="str">
            <v>Lingaraopalem</v>
          </cell>
          <cell r="Q439" t="str">
            <v>050802201</v>
          </cell>
          <cell r="S439" t="str">
            <v>05110740802201</v>
          </cell>
          <cell r="T439">
            <v>24</v>
          </cell>
          <cell r="U439">
            <v>0</v>
          </cell>
          <cell r="V439">
            <v>0</v>
          </cell>
          <cell r="W439" t="str">
            <v>FC</v>
          </cell>
          <cell r="X439" t="str">
            <v>FC</v>
          </cell>
          <cell r="Z439">
            <v>36890</v>
          </cell>
          <cell r="AF439">
            <v>1</v>
          </cell>
          <cell r="AG439">
            <v>0</v>
          </cell>
          <cell r="AH439">
            <v>1</v>
          </cell>
          <cell r="AI439">
            <v>0</v>
          </cell>
          <cell r="AJ439">
            <v>0</v>
          </cell>
          <cell r="AK439">
            <v>0</v>
          </cell>
          <cell r="AL439">
            <v>0</v>
          </cell>
        </row>
        <row r="440">
          <cell r="A440" t="str">
            <v>05</v>
          </cell>
          <cell r="B440" t="str">
            <v>Westgodavari</v>
          </cell>
          <cell r="C440" t="str">
            <v>11</v>
          </cell>
          <cell r="D440" t="str">
            <v>Eluru</v>
          </cell>
          <cell r="E440" t="str">
            <v>074</v>
          </cell>
          <cell r="F440" t="str">
            <v>Chintalapudi</v>
          </cell>
          <cell r="G440" t="str">
            <v>08</v>
          </cell>
          <cell r="H440" t="str">
            <v>T. Narsapuram</v>
          </cell>
          <cell r="I440" t="str">
            <v>15</v>
          </cell>
          <cell r="J440" t="str">
            <v>Allamcherlarajupalem</v>
          </cell>
          <cell r="K440" t="str">
            <v>023</v>
          </cell>
          <cell r="L440" t="str">
            <v>Allamcherlarajupalem</v>
          </cell>
          <cell r="M440" t="str">
            <v>0508023</v>
          </cell>
          <cell r="N440" t="str">
            <v>01</v>
          </cell>
          <cell r="O440" t="str">
            <v>Allamcherrajupalem</v>
          </cell>
          <cell r="P440" t="str">
            <v>Allamcherlarajupalem</v>
          </cell>
          <cell r="Q440" t="str">
            <v>050802301</v>
          </cell>
          <cell r="R440" t="str">
            <v>050802301</v>
          </cell>
          <cell r="S440" t="str">
            <v>05110740802301</v>
          </cell>
          <cell r="T440">
            <v>611</v>
          </cell>
          <cell r="U440">
            <v>278</v>
          </cell>
          <cell r="V440">
            <v>8</v>
          </cell>
          <cell r="W440" t="str">
            <v>PC</v>
          </cell>
          <cell r="X440" t="str">
            <v>PC2</v>
          </cell>
          <cell r="Z440">
            <v>36890</v>
          </cell>
          <cell r="AA440" t="str">
            <v>050802301600</v>
          </cell>
          <cell r="AB440" t="str">
            <v>050802301600</v>
          </cell>
          <cell r="AC440" t="str">
            <v>Allamcherlarajupalem</v>
          </cell>
          <cell r="AD440" t="str">
            <v>Allamcherlarajupalem</v>
          </cell>
          <cell r="AE440" t="str">
            <v>DP</v>
          </cell>
          <cell r="AF440">
            <v>4</v>
          </cell>
          <cell r="AG440">
            <v>0</v>
          </cell>
          <cell r="AH440">
            <v>0</v>
          </cell>
          <cell r="AI440">
            <v>0</v>
          </cell>
          <cell r="AJ440">
            <v>0</v>
          </cell>
          <cell r="AK440">
            <v>0</v>
          </cell>
          <cell r="AL440">
            <v>0</v>
          </cell>
        </row>
        <row r="441">
          <cell r="A441" t="str">
            <v>05</v>
          </cell>
          <cell r="B441" t="str">
            <v>Westgodavari</v>
          </cell>
          <cell r="C441" t="str">
            <v>11</v>
          </cell>
          <cell r="D441" t="str">
            <v>Eluru</v>
          </cell>
          <cell r="E441" t="str">
            <v>074</v>
          </cell>
          <cell r="F441" t="str">
            <v>Chintalapudi</v>
          </cell>
          <cell r="G441" t="str">
            <v>08</v>
          </cell>
          <cell r="H441" t="str">
            <v>T. Narsapuram</v>
          </cell>
          <cell r="I441" t="str">
            <v>15</v>
          </cell>
          <cell r="J441" t="str">
            <v>Allamcherlarajupalem</v>
          </cell>
          <cell r="K441" t="str">
            <v>023</v>
          </cell>
          <cell r="L441" t="str">
            <v>Allamcherlarajupalem</v>
          </cell>
          <cell r="M441" t="str">
            <v>0508023</v>
          </cell>
          <cell r="N441" t="str">
            <v>02</v>
          </cell>
          <cell r="O441" t="str">
            <v>Allamcherla Kothagudem</v>
          </cell>
          <cell r="P441" t="str">
            <v>Allamcherla Kothagudem</v>
          </cell>
          <cell r="Q441" t="str">
            <v>050802302</v>
          </cell>
          <cell r="R441" t="str">
            <v>050802302</v>
          </cell>
          <cell r="S441" t="str">
            <v>05110740802302</v>
          </cell>
          <cell r="T441">
            <v>993</v>
          </cell>
          <cell r="U441">
            <v>170</v>
          </cell>
          <cell r="V441">
            <v>0</v>
          </cell>
          <cell r="W441" t="str">
            <v>PC</v>
          </cell>
          <cell r="X441" t="str">
            <v>PC2</v>
          </cell>
          <cell r="Z441">
            <v>36890</v>
          </cell>
          <cell r="AA441" t="str">
            <v>050802302600</v>
          </cell>
          <cell r="AB441" t="str">
            <v>050802302600</v>
          </cell>
          <cell r="AC441" t="str">
            <v>Allamcherla Kothagudem</v>
          </cell>
          <cell r="AD441" t="str">
            <v>Allamcherla Kothagudem</v>
          </cell>
          <cell r="AE441" t="str">
            <v>MPWS</v>
          </cell>
          <cell r="AF441">
            <v>6</v>
          </cell>
          <cell r="AG441">
            <v>0</v>
          </cell>
          <cell r="AH441">
            <v>0</v>
          </cell>
          <cell r="AI441">
            <v>0</v>
          </cell>
          <cell r="AJ441">
            <v>0</v>
          </cell>
          <cell r="AK441">
            <v>0</v>
          </cell>
          <cell r="AL441">
            <v>0</v>
          </cell>
        </row>
        <row r="442">
          <cell r="A442" t="str">
            <v>05</v>
          </cell>
          <cell r="B442" t="str">
            <v>Westgodavari</v>
          </cell>
          <cell r="C442" t="str">
            <v>11</v>
          </cell>
          <cell r="D442" t="str">
            <v>Eluru</v>
          </cell>
          <cell r="E442" t="str">
            <v>074</v>
          </cell>
          <cell r="F442" t="str">
            <v>Chintalapudi</v>
          </cell>
          <cell r="G442" t="str">
            <v>09</v>
          </cell>
          <cell r="H442" t="str">
            <v>Chintalapudi</v>
          </cell>
          <cell r="I442" t="str">
            <v>01</v>
          </cell>
          <cell r="J442" t="str">
            <v>Chintampalli</v>
          </cell>
          <cell r="K442" t="str">
            <v>001</v>
          </cell>
          <cell r="L442" t="str">
            <v>Chintampalli</v>
          </cell>
          <cell r="M442" t="str">
            <v>0509001</v>
          </cell>
          <cell r="N442" t="str">
            <v>01</v>
          </cell>
          <cell r="O442" t="str">
            <v>Chintampalli</v>
          </cell>
          <cell r="P442" t="str">
            <v>Chintampalli</v>
          </cell>
          <cell r="Q442" t="str">
            <v>050900101</v>
          </cell>
          <cell r="R442" t="str">
            <v>050900101</v>
          </cell>
          <cell r="S442" t="str">
            <v>05110740900101</v>
          </cell>
          <cell r="T442">
            <v>749</v>
          </cell>
          <cell r="U442">
            <v>89</v>
          </cell>
          <cell r="V442">
            <v>265</v>
          </cell>
          <cell r="W442" t="str">
            <v>PC</v>
          </cell>
          <cell r="X442" t="str">
            <v>PC3</v>
          </cell>
          <cell r="Z442">
            <v>36626</v>
          </cell>
          <cell r="AA442" t="str">
            <v>050900101600</v>
          </cell>
          <cell r="AB442" t="str">
            <v>050900101600</v>
          </cell>
          <cell r="AC442" t="str">
            <v>Chintampalli</v>
          </cell>
          <cell r="AD442" t="str">
            <v>Chintampalli</v>
          </cell>
          <cell r="AE442" t="str">
            <v>PWS</v>
          </cell>
          <cell r="AF442">
            <v>2</v>
          </cell>
          <cell r="AG442">
            <v>0</v>
          </cell>
          <cell r="AH442">
            <v>0</v>
          </cell>
          <cell r="AI442">
            <v>0</v>
          </cell>
          <cell r="AJ442">
            <v>0</v>
          </cell>
          <cell r="AK442">
            <v>0</v>
          </cell>
          <cell r="AL442">
            <v>0</v>
          </cell>
        </row>
        <row r="443">
          <cell r="A443" t="str">
            <v>05</v>
          </cell>
          <cell r="B443" t="str">
            <v>Westgodavari</v>
          </cell>
          <cell r="C443" t="str">
            <v>11</v>
          </cell>
          <cell r="D443" t="str">
            <v>Eluru</v>
          </cell>
          <cell r="E443" t="str">
            <v>074</v>
          </cell>
          <cell r="F443" t="str">
            <v>Chintalapudi</v>
          </cell>
          <cell r="G443" t="str">
            <v>09</v>
          </cell>
          <cell r="H443" t="str">
            <v>Chintalapudi</v>
          </cell>
          <cell r="I443" t="str">
            <v>01</v>
          </cell>
          <cell r="J443" t="str">
            <v>Chintampalli</v>
          </cell>
          <cell r="K443" t="str">
            <v>001</v>
          </cell>
          <cell r="L443" t="str">
            <v>Chintampalli</v>
          </cell>
          <cell r="M443" t="str">
            <v>0509001</v>
          </cell>
          <cell r="N443" t="str">
            <v>02</v>
          </cell>
          <cell r="O443" t="str">
            <v>Medisettivaripalem</v>
          </cell>
          <cell r="P443" t="str">
            <v>Medisettivaripalem</v>
          </cell>
          <cell r="Q443" t="str">
            <v>050900102</v>
          </cell>
          <cell r="R443" t="str">
            <v>050900102</v>
          </cell>
          <cell r="S443" t="str">
            <v>05110740900102</v>
          </cell>
          <cell r="T443">
            <v>600</v>
          </cell>
          <cell r="U443">
            <v>52</v>
          </cell>
          <cell r="V443">
            <v>60</v>
          </cell>
          <cell r="W443" t="str">
            <v>PC</v>
          </cell>
          <cell r="X443" t="str">
            <v>PC3</v>
          </cell>
          <cell r="Z443">
            <v>36626</v>
          </cell>
          <cell r="AA443" t="str">
            <v>050900102600</v>
          </cell>
          <cell r="AB443" t="str">
            <v>050900102600</v>
          </cell>
          <cell r="AC443" t="str">
            <v>Medisettivaripalem</v>
          </cell>
          <cell r="AD443" t="str">
            <v>Medisettivaripalem</v>
          </cell>
          <cell r="AE443" t="str">
            <v>MPWS</v>
          </cell>
          <cell r="AF443">
            <v>3</v>
          </cell>
          <cell r="AG443">
            <v>0</v>
          </cell>
          <cell r="AH443">
            <v>0</v>
          </cell>
          <cell r="AI443">
            <v>0</v>
          </cell>
          <cell r="AJ443">
            <v>0</v>
          </cell>
          <cell r="AK443">
            <v>0</v>
          </cell>
          <cell r="AL443">
            <v>0</v>
          </cell>
        </row>
        <row r="444">
          <cell r="A444" t="str">
            <v>05</v>
          </cell>
          <cell r="B444" t="str">
            <v>Westgodavari</v>
          </cell>
          <cell r="C444" t="str">
            <v>11</v>
          </cell>
          <cell r="D444" t="str">
            <v>Eluru</v>
          </cell>
          <cell r="E444" t="str">
            <v>074</v>
          </cell>
          <cell r="F444" t="str">
            <v>Chintalapudi</v>
          </cell>
          <cell r="G444" t="str">
            <v>09</v>
          </cell>
          <cell r="H444" t="str">
            <v>Chintalapudi</v>
          </cell>
          <cell r="I444" t="str">
            <v>01</v>
          </cell>
          <cell r="J444" t="str">
            <v>Chintampalli</v>
          </cell>
          <cell r="K444" t="str">
            <v>002</v>
          </cell>
          <cell r="L444" t="str">
            <v>Gunnepalli</v>
          </cell>
          <cell r="M444" t="str">
            <v>0509002</v>
          </cell>
          <cell r="N444" t="str">
            <v>01</v>
          </cell>
          <cell r="O444" t="str">
            <v>Gunnepalli</v>
          </cell>
          <cell r="P444" t="str">
            <v>Gunnepalli</v>
          </cell>
          <cell r="Q444" t="str">
            <v>050900201</v>
          </cell>
          <cell r="R444" t="str">
            <v>050900201</v>
          </cell>
          <cell r="S444" t="str">
            <v>05110740900201</v>
          </cell>
          <cell r="T444">
            <v>53</v>
          </cell>
          <cell r="U444">
            <v>9</v>
          </cell>
          <cell r="V444">
            <v>0</v>
          </cell>
          <cell r="W444" t="str">
            <v>PC</v>
          </cell>
          <cell r="X444" t="str">
            <v>PC3</v>
          </cell>
          <cell r="AA444" t="str">
            <v>050900102600</v>
          </cell>
          <cell r="AB444" t="str">
            <v>050900102600</v>
          </cell>
          <cell r="AC444" t="str">
            <v>Medisettivaripalem</v>
          </cell>
          <cell r="AD444" t="str">
            <v>Medisettivaripalem</v>
          </cell>
          <cell r="AE444" t="str">
            <v>MPWS</v>
          </cell>
          <cell r="AF444">
            <v>0</v>
          </cell>
          <cell r="AG444">
            <v>0</v>
          </cell>
          <cell r="AH444">
            <v>0</v>
          </cell>
          <cell r="AI444">
            <v>0</v>
          </cell>
          <cell r="AJ444">
            <v>0</v>
          </cell>
          <cell r="AK444">
            <v>0</v>
          </cell>
          <cell r="AL444">
            <v>0</v>
          </cell>
        </row>
        <row r="445">
          <cell r="A445" t="str">
            <v>05</v>
          </cell>
          <cell r="B445" t="str">
            <v>Westgodavari</v>
          </cell>
          <cell r="C445" t="str">
            <v>11</v>
          </cell>
          <cell r="D445" t="str">
            <v>Eluru</v>
          </cell>
          <cell r="E445" t="str">
            <v>074</v>
          </cell>
          <cell r="F445" t="str">
            <v>Chintalapudi</v>
          </cell>
          <cell r="G445" t="str">
            <v>09</v>
          </cell>
          <cell r="H445" t="str">
            <v>Chintalapudi</v>
          </cell>
          <cell r="I445" t="str">
            <v>02</v>
          </cell>
          <cell r="J445" t="str">
            <v>Seetanagaram</v>
          </cell>
          <cell r="K445" t="str">
            <v>003</v>
          </cell>
          <cell r="L445" t="str">
            <v>Seetanagaram</v>
          </cell>
          <cell r="M445" t="str">
            <v>0509003</v>
          </cell>
          <cell r="N445" t="str">
            <v>01</v>
          </cell>
          <cell r="O445" t="str">
            <v>Seethanagaram</v>
          </cell>
          <cell r="P445" t="str">
            <v>Seethanagaram</v>
          </cell>
          <cell r="Q445" t="str">
            <v>050900301</v>
          </cell>
          <cell r="R445" t="str">
            <v>050900301</v>
          </cell>
          <cell r="S445" t="str">
            <v>05110740900301</v>
          </cell>
          <cell r="T445">
            <v>3218</v>
          </cell>
          <cell r="U445">
            <v>815</v>
          </cell>
          <cell r="V445">
            <v>217</v>
          </cell>
          <cell r="W445" t="str">
            <v>PC</v>
          </cell>
          <cell r="X445" t="str">
            <v>PC3</v>
          </cell>
          <cell r="Z445">
            <v>36626</v>
          </cell>
          <cell r="AA445" t="str">
            <v>050900301600</v>
          </cell>
          <cell r="AB445" t="str">
            <v>050900301600</v>
          </cell>
          <cell r="AC445" t="str">
            <v>Seethanagaram</v>
          </cell>
          <cell r="AD445" t="str">
            <v>Seethanagaram</v>
          </cell>
          <cell r="AE445" t="str">
            <v>PWS</v>
          </cell>
          <cell r="AF445">
            <v>13</v>
          </cell>
          <cell r="AG445">
            <v>0</v>
          </cell>
          <cell r="AH445">
            <v>1</v>
          </cell>
          <cell r="AI445">
            <v>0</v>
          </cell>
          <cell r="AJ445">
            <v>0</v>
          </cell>
          <cell r="AK445">
            <v>0</v>
          </cell>
          <cell r="AL445">
            <v>0</v>
          </cell>
        </row>
        <row r="446">
          <cell r="A446" t="str">
            <v>05</v>
          </cell>
          <cell r="B446" t="str">
            <v>Westgodavari</v>
          </cell>
          <cell r="C446" t="str">
            <v>11</v>
          </cell>
          <cell r="D446" t="str">
            <v>Eluru</v>
          </cell>
          <cell r="E446" t="str">
            <v>074</v>
          </cell>
          <cell r="F446" t="str">
            <v>Chintalapudi</v>
          </cell>
          <cell r="G446" t="str">
            <v>09</v>
          </cell>
          <cell r="H446" t="str">
            <v>Chintalapudi</v>
          </cell>
          <cell r="I446" t="str">
            <v>03</v>
          </cell>
          <cell r="J446" t="str">
            <v>Utasamudram</v>
          </cell>
          <cell r="K446" t="str">
            <v>004</v>
          </cell>
          <cell r="L446" t="str">
            <v>Allipalli</v>
          </cell>
          <cell r="M446" t="str">
            <v>0509004</v>
          </cell>
          <cell r="N446" t="str">
            <v>01</v>
          </cell>
          <cell r="O446" t="str">
            <v>Allipalli</v>
          </cell>
          <cell r="P446" t="str">
            <v>Allipalli</v>
          </cell>
          <cell r="Q446" t="str">
            <v>050900401</v>
          </cell>
          <cell r="R446" t="str">
            <v>050900401</v>
          </cell>
          <cell r="S446" t="str">
            <v>05110740900401</v>
          </cell>
          <cell r="T446">
            <v>480</v>
          </cell>
          <cell r="U446">
            <v>267</v>
          </cell>
          <cell r="V446">
            <v>84</v>
          </cell>
          <cell r="W446" t="str">
            <v>PC</v>
          </cell>
          <cell r="X446" t="str">
            <v>PC4</v>
          </cell>
          <cell r="Z446">
            <v>36809</v>
          </cell>
          <cell r="AA446" t="str">
            <v>050900401600</v>
          </cell>
          <cell r="AB446" t="str">
            <v>050900401600</v>
          </cell>
          <cell r="AC446" t="str">
            <v>Allipalli</v>
          </cell>
          <cell r="AD446" t="str">
            <v>Allipalli</v>
          </cell>
          <cell r="AE446" t="str">
            <v>PWS</v>
          </cell>
          <cell r="AF446">
            <v>6</v>
          </cell>
          <cell r="AG446">
            <v>0</v>
          </cell>
          <cell r="AH446">
            <v>1</v>
          </cell>
          <cell r="AI446">
            <v>0</v>
          </cell>
          <cell r="AJ446">
            <v>0</v>
          </cell>
          <cell r="AK446">
            <v>0</v>
          </cell>
          <cell r="AL446">
            <v>0</v>
          </cell>
        </row>
        <row r="447">
          <cell r="A447" t="str">
            <v>05</v>
          </cell>
          <cell r="B447" t="str">
            <v>Westgodavari</v>
          </cell>
          <cell r="C447" t="str">
            <v>11</v>
          </cell>
          <cell r="D447" t="str">
            <v>Eluru</v>
          </cell>
          <cell r="E447" t="str">
            <v>074</v>
          </cell>
          <cell r="F447" t="str">
            <v>Chintalapudi</v>
          </cell>
          <cell r="G447" t="str">
            <v>09</v>
          </cell>
          <cell r="H447" t="str">
            <v>Chintalapudi</v>
          </cell>
          <cell r="I447" t="str">
            <v>03</v>
          </cell>
          <cell r="J447" t="str">
            <v>Utasamudram</v>
          </cell>
          <cell r="K447" t="str">
            <v>005</v>
          </cell>
          <cell r="L447" t="str">
            <v>Utasamudram</v>
          </cell>
          <cell r="M447" t="str">
            <v>0509005</v>
          </cell>
          <cell r="N447" t="str">
            <v>01</v>
          </cell>
          <cell r="O447" t="str">
            <v>Utasamudram</v>
          </cell>
          <cell r="P447" t="str">
            <v>Utasamudram</v>
          </cell>
          <cell r="Q447" t="str">
            <v>050900501</v>
          </cell>
          <cell r="R447" t="str">
            <v>050900501</v>
          </cell>
          <cell r="S447" t="str">
            <v>05110740900501</v>
          </cell>
          <cell r="T447">
            <v>1334</v>
          </cell>
          <cell r="U447">
            <v>154</v>
          </cell>
          <cell r="V447">
            <v>84</v>
          </cell>
          <cell r="W447" t="str">
            <v>PC</v>
          </cell>
          <cell r="X447" t="str">
            <v>PC4</v>
          </cell>
          <cell r="Z447">
            <v>36809</v>
          </cell>
          <cell r="AA447" t="str">
            <v>050900501600</v>
          </cell>
          <cell r="AB447" t="str">
            <v>050900501600</v>
          </cell>
          <cell r="AC447" t="str">
            <v>Utasamudram</v>
          </cell>
          <cell r="AD447" t="str">
            <v>Utasamudram</v>
          </cell>
          <cell r="AE447" t="str">
            <v>MPWS</v>
          </cell>
          <cell r="AF447">
            <v>6</v>
          </cell>
          <cell r="AG447">
            <v>0</v>
          </cell>
          <cell r="AH447">
            <v>1</v>
          </cell>
          <cell r="AI447">
            <v>0</v>
          </cell>
          <cell r="AJ447">
            <v>0</v>
          </cell>
          <cell r="AK447">
            <v>0</v>
          </cell>
          <cell r="AL447">
            <v>0</v>
          </cell>
        </row>
        <row r="448">
          <cell r="A448" t="str">
            <v>05</v>
          </cell>
          <cell r="B448" t="str">
            <v>Westgodavari</v>
          </cell>
          <cell r="C448" t="str">
            <v>11</v>
          </cell>
          <cell r="D448" t="str">
            <v>Eluru</v>
          </cell>
          <cell r="E448" t="str">
            <v>074</v>
          </cell>
          <cell r="F448" t="str">
            <v>Chintalapudi</v>
          </cell>
          <cell r="G448" t="str">
            <v>09</v>
          </cell>
          <cell r="H448" t="str">
            <v>Chintalapudi</v>
          </cell>
          <cell r="I448" t="str">
            <v>03</v>
          </cell>
          <cell r="J448" t="str">
            <v>Utasamudram</v>
          </cell>
          <cell r="K448" t="str">
            <v>005</v>
          </cell>
          <cell r="L448" t="str">
            <v>Utasamudram</v>
          </cell>
          <cell r="M448" t="str">
            <v>0509005</v>
          </cell>
          <cell r="N448" t="str">
            <v>02</v>
          </cell>
          <cell r="O448" t="str">
            <v>Khandrikagudem</v>
          </cell>
          <cell r="P448" t="str">
            <v>Khandrikagudem</v>
          </cell>
          <cell r="Q448" t="str">
            <v>050900502</v>
          </cell>
          <cell r="R448" t="str">
            <v>050900502</v>
          </cell>
          <cell r="S448" t="str">
            <v>05110740900502</v>
          </cell>
          <cell r="T448">
            <v>222</v>
          </cell>
          <cell r="U448">
            <v>40</v>
          </cell>
          <cell r="V448">
            <v>162</v>
          </cell>
          <cell r="W448" t="str">
            <v>PC</v>
          </cell>
          <cell r="X448" t="str">
            <v>PC3</v>
          </cell>
          <cell r="Z448">
            <v>36809</v>
          </cell>
          <cell r="AA448" t="str">
            <v>050900502600</v>
          </cell>
          <cell r="AB448" t="str">
            <v>050900502600</v>
          </cell>
          <cell r="AC448" t="str">
            <v>Khandrikagudem</v>
          </cell>
          <cell r="AD448" t="str">
            <v>Khandrikagudem</v>
          </cell>
          <cell r="AE448" t="str">
            <v>MPWS</v>
          </cell>
          <cell r="AF448">
            <v>3</v>
          </cell>
          <cell r="AG448">
            <v>0</v>
          </cell>
          <cell r="AH448">
            <v>1</v>
          </cell>
          <cell r="AI448">
            <v>0</v>
          </cell>
          <cell r="AJ448">
            <v>0</v>
          </cell>
          <cell r="AK448">
            <v>0</v>
          </cell>
          <cell r="AL448">
            <v>0</v>
          </cell>
        </row>
        <row r="449">
          <cell r="A449" t="str">
            <v>05</v>
          </cell>
          <cell r="B449" t="str">
            <v>Westgodavari</v>
          </cell>
          <cell r="C449" t="str">
            <v>11</v>
          </cell>
          <cell r="D449" t="str">
            <v>Eluru</v>
          </cell>
          <cell r="E449" t="str">
            <v>074</v>
          </cell>
          <cell r="F449" t="str">
            <v>Chintalapudi</v>
          </cell>
          <cell r="G449" t="str">
            <v>09</v>
          </cell>
          <cell r="H449" t="str">
            <v>Chintalapudi</v>
          </cell>
          <cell r="I449" t="str">
            <v>03</v>
          </cell>
          <cell r="J449" t="str">
            <v>Utasamudram</v>
          </cell>
          <cell r="K449" t="str">
            <v>006</v>
          </cell>
          <cell r="L449" t="str">
            <v>Maddimattenagudem</v>
          </cell>
          <cell r="M449" t="str">
            <v>0509006</v>
          </cell>
          <cell r="N449" t="str">
            <v>01</v>
          </cell>
          <cell r="O449" t="str">
            <v>Maddimattenagudem</v>
          </cell>
          <cell r="P449" t="str">
            <v>Maddimattenagudem</v>
          </cell>
          <cell r="Q449" t="str">
            <v>050900601</v>
          </cell>
          <cell r="R449" t="str">
            <v>050900601</v>
          </cell>
          <cell r="S449" t="str">
            <v>05110740900601</v>
          </cell>
          <cell r="T449">
            <v>290</v>
          </cell>
          <cell r="U449">
            <v>4</v>
          </cell>
          <cell r="V449">
            <v>2</v>
          </cell>
          <cell r="W449" t="str">
            <v>PC</v>
          </cell>
          <cell r="X449" t="str">
            <v>PC4</v>
          </cell>
          <cell r="AA449" t="str">
            <v>050900501600</v>
          </cell>
          <cell r="AB449" t="str">
            <v>050900501600</v>
          </cell>
          <cell r="AC449" t="str">
            <v>Utasamudram</v>
          </cell>
          <cell r="AD449" t="str">
            <v>Utasamudram</v>
          </cell>
          <cell r="AE449" t="str">
            <v>MPWS</v>
          </cell>
          <cell r="AF449">
            <v>1</v>
          </cell>
          <cell r="AG449">
            <v>0</v>
          </cell>
          <cell r="AH449">
            <v>0</v>
          </cell>
          <cell r="AI449">
            <v>0</v>
          </cell>
          <cell r="AJ449">
            <v>0</v>
          </cell>
          <cell r="AK449">
            <v>0</v>
          </cell>
          <cell r="AL449">
            <v>0</v>
          </cell>
        </row>
        <row r="450">
          <cell r="A450" t="str">
            <v>05</v>
          </cell>
          <cell r="B450" t="str">
            <v>Westgodavari</v>
          </cell>
          <cell r="C450" t="str">
            <v>11</v>
          </cell>
          <cell r="D450" t="str">
            <v>Eluru</v>
          </cell>
          <cell r="E450" t="str">
            <v>074</v>
          </cell>
          <cell r="F450" t="str">
            <v>Chintalapudi</v>
          </cell>
          <cell r="G450" t="str">
            <v>09</v>
          </cell>
          <cell r="H450" t="str">
            <v>Chintalapudi</v>
          </cell>
          <cell r="I450" t="str">
            <v>02</v>
          </cell>
          <cell r="J450" t="str">
            <v>Seetanagaram</v>
          </cell>
          <cell r="K450" t="str">
            <v>007</v>
          </cell>
          <cell r="L450" t="str">
            <v>Kadrika Rangapuram</v>
          </cell>
          <cell r="M450" t="str">
            <v>0509007</v>
          </cell>
          <cell r="N450" t="str">
            <v>01</v>
          </cell>
          <cell r="O450" t="str">
            <v>Rp Khandrika</v>
          </cell>
          <cell r="P450" t="str">
            <v>Rp Khandrika</v>
          </cell>
          <cell r="Q450" t="str">
            <v>050900701</v>
          </cell>
          <cell r="R450" t="str">
            <v>050900701</v>
          </cell>
          <cell r="S450" t="str">
            <v>05110740900701</v>
          </cell>
          <cell r="T450">
            <v>230</v>
          </cell>
          <cell r="U450">
            <v>3</v>
          </cell>
          <cell r="V450">
            <v>39</v>
          </cell>
          <cell r="W450" t="str">
            <v>PC</v>
          </cell>
          <cell r="X450" t="str">
            <v>PC3</v>
          </cell>
          <cell r="Z450">
            <v>36626</v>
          </cell>
          <cell r="AA450" t="str">
            <v>050900701600</v>
          </cell>
          <cell r="AB450" t="str">
            <v>050900701600</v>
          </cell>
          <cell r="AC450" t="str">
            <v>Rp Khandrika</v>
          </cell>
          <cell r="AD450" t="str">
            <v>Rp Khandrika</v>
          </cell>
          <cell r="AE450" t="str">
            <v>MPWS</v>
          </cell>
          <cell r="AF450">
            <v>1</v>
          </cell>
          <cell r="AG450">
            <v>0</v>
          </cell>
          <cell r="AH450">
            <v>0</v>
          </cell>
          <cell r="AI450">
            <v>0</v>
          </cell>
          <cell r="AJ450">
            <v>0</v>
          </cell>
          <cell r="AK450">
            <v>0</v>
          </cell>
          <cell r="AL450">
            <v>0</v>
          </cell>
        </row>
        <row r="451">
          <cell r="A451" t="str">
            <v>05</v>
          </cell>
          <cell r="B451" t="str">
            <v>Westgodavari</v>
          </cell>
          <cell r="C451" t="str">
            <v>11</v>
          </cell>
          <cell r="D451" t="str">
            <v>Eluru</v>
          </cell>
          <cell r="E451" t="str">
            <v>074</v>
          </cell>
          <cell r="F451" t="str">
            <v>Chintalapudi</v>
          </cell>
          <cell r="G451" t="str">
            <v>09</v>
          </cell>
          <cell r="H451" t="str">
            <v>Chintalapudi</v>
          </cell>
          <cell r="I451" t="str">
            <v>04</v>
          </cell>
          <cell r="J451" t="str">
            <v>Namavaram</v>
          </cell>
          <cell r="K451" t="str">
            <v>008</v>
          </cell>
          <cell r="L451" t="str">
            <v>Pattayagudem</v>
          </cell>
          <cell r="M451" t="str">
            <v>0509008</v>
          </cell>
          <cell r="N451" t="str">
            <v>01</v>
          </cell>
          <cell r="O451" t="str">
            <v>Pattayagudem</v>
          </cell>
          <cell r="P451" t="str">
            <v>Pattaigudem</v>
          </cell>
          <cell r="Q451" t="str">
            <v>050900801</v>
          </cell>
          <cell r="R451" t="str">
            <v>050900801</v>
          </cell>
          <cell r="S451" t="str">
            <v>05110740900801</v>
          </cell>
          <cell r="T451">
            <v>1041</v>
          </cell>
          <cell r="U451">
            <v>337</v>
          </cell>
          <cell r="V451">
            <v>276</v>
          </cell>
          <cell r="W451" t="str">
            <v>PC</v>
          </cell>
          <cell r="X451" t="str">
            <v>PC4</v>
          </cell>
          <cell r="Z451">
            <v>36626</v>
          </cell>
          <cell r="AA451" t="str">
            <v>050900801600</v>
          </cell>
          <cell r="AB451" t="str">
            <v>050900801600</v>
          </cell>
          <cell r="AC451" t="str">
            <v>Pattaigudem</v>
          </cell>
          <cell r="AD451" t="str">
            <v>Pattaigudem</v>
          </cell>
          <cell r="AE451" t="str">
            <v>MPWS</v>
          </cell>
          <cell r="AF451">
            <v>7</v>
          </cell>
          <cell r="AG451">
            <v>0</v>
          </cell>
          <cell r="AH451">
            <v>2</v>
          </cell>
          <cell r="AI451">
            <v>0</v>
          </cell>
          <cell r="AJ451">
            <v>0</v>
          </cell>
          <cell r="AK451">
            <v>0</v>
          </cell>
          <cell r="AL451">
            <v>0</v>
          </cell>
        </row>
        <row r="452">
          <cell r="A452" t="str">
            <v>05</v>
          </cell>
          <cell r="B452" t="str">
            <v>Westgodavari</v>
          </cell>
          <cell r="C452" t="str">
            <v>11</v>
          </cell>
          <cell r="D452" t="str">
            <v>Eluru</v>
          </cell>
          <cell r="E452" t="str">
            <v>074</v>
          </cell>
          <cell r="F452" t="str">
            <v>Chintalapudi</v>
          </cell>
          <cell r="G452" t="str">
            <v>09</v>
          </cell>
          <cell r="H452" t="str">
            <v>Chintalapudi</v>
          </cell>
          <cell r="I452" t="str">
            <v>04</v>
          </cell>
          <cell r="J452" t="str">
            <v>Namavaram</v>
          </cell>
          <cell r="K452" t="str">
            <v>009</v>
          </cell>
          <cell r="L452" t="str">
            <v>Namavaram</v>
          </cell>
          <cell r="M452" t="str">
            <v>0509009</v>
          </cell>
          <cell r="N452" t="str">
            <v>01</v>
          </cell>
          <cell r="O452" t="str">
            <v>Namavaram</v>
          </cell>
          <cell r="P452" t="str">
            <v>Namavaram</v>
          </cell>
          <cell r="Q452" t="str">
            <v>050900901</v>
          </cell>
          <cell r="R452" t="str">
            <v>050900901</v>
          </cell>
          <cell r="S452" t="str">
            <v>05110740900901</v>
          </cell>
          <cell r="T452">
            <v>1503</v>
          </cell>
          <cell r="U452">
            <v>0</v>
          </cell>
          <cell r="V452">
            <v>1261</v>
          </cell>
          <cell r="W452" t="str">
            <v>PC</v>
          </cell>
          <cell r="X452" t="str">
            <v>PC4</v>
          </cell>
          <cell r="Z452">
            <v>36626</v>
          </cell>
          <cell r="AA452" t="str">
            <v>050900901600</v>
          </cell>
          <cell r="AB452" t="str">
            <v>050900901600</v>
          </cell>
          <cell r="AC452" t="str">
            <v>Namavaram</v>
          </cell>
          <cell r="AD452" t="str">
            <v>Namavaram</v>
          </cell>
          <cell r="AE452" t="str">
            <v>MPWS</v>
          </cell>
          <cell r="AF452">
            <v>8</v>
          </cell>
          <cell r="AG452">
            <v>0</v>
          </cell>
          <cell r="AH452">
            <v>3</v>
          </cell>
          <cell r="AI452">
            <v>0</v>
          </cell>
          <cell r="AJ452">
            <v>0</v>
          </cell>
          <cell r="AK452">
            <v>0</v>
          </cell>
          <cell r="AL452">
            <v>0</v>
          </cell>
        </row>
        <row r="453">
          <cell r="A453" t="str">
            <v>05</v>
          </cell>
          <cell r="B453" t="str">
            <v>Westgodavari</v>
          </cell>
          <cell r="C453" t="str">
            <v>11</v>
          </cell>
          <cell r="D453" t="str">
            <v>Eluru</v>
          </cell>
          <cell r="E453" t="str">
            <v>074</v>
          </cell>
          <cell r="F453" t="str">
            <v>Chintalapudi</v>
          </cell>
          <cell r="G453" t="str">
            <v>09</v>
          </cell>
          <cell r="H453" t="str">
            <v>Chintalapudi</v>
          </cell>
          <cell r="I453" t="str">
            <v>05</v>
          </cell>
          <cell r="J453" t="str">
            <v>Yerraguntapalli</v>
          </cell>
          <cell r="K453" t="str">
            <v>011</v>
          </cell>
          <cell r="L453" t="str">
            <v>Yerraguntapalli</v>
          </cell>
          <cell r="M453" t="str">
            <v>0509011</v>
          </cell>
          <cell r="N453" t="str">
            <v>01</v>
          </cell>
          <cell r="O453" t="str">
            <v>Erraguntapalle</v>
          </cell>
          <cell r="P453" t="str">
            <v>Erraguntapalle</v>
          </cell>
          <cell r="Q453" t="str">
            <v>050901101</v>
          </cell>
          <cell r="R453" t="str">
            <v>050901101</v>
          </cell>
          <cell r="S453" t="str">
            <v>05110740901101</v>
          </cell>
          <cell r="T453">
            <v>5162</v>
          </cell>
          <cell r="U453">
            <v>2123</v>
          </cell>
          <cell r="V453">
            <v>56</v>
          </cell>
          <cell r="W453" t="str">
            <v>PC</v>
          </cell>
          <cell r="X453" t="str">
            <v>PC4</v>
          </cell>
          <cell r="Z453">
            <v>37113</v>
          </cell>
          <cell r="AA453" t="str">
            <v>050901101600</v>
          </cell>
          <cell r="AB453" t="str">
            <v>050901101600</v>
          </cell>
          <cell r="AC453" t="str">
            <v>Erraguntapalle</v>
          </cell>
          <cell r="AD453" t="str">
            <v>Erraguntapalle</v>
          </cell>
          <cell r="AE453" t="str">
            <v>PWS</v>
          </cell>
          <cell r="AF453">
            <v>21</v>
          </cell>
          <cell r="AG453">
            <v>0</v>
          </cell>
          <cell r="AH453">
            <v>4</v>
          </cell>
          <cell r="AI453">
            <v>0</v>
          </cell>
          <cell r="AJ453">
            <v>0</v>
          </cell>
          <cell r="AK453">
            <v>0</v>
          </cell>
          <cell r="AL453">
            <v>0</v>
          </cell>
        </row>
        <row r="454">
          <cell r="A454" t="str">
            <v>05</v>
          </cell>
          <cell r="B454" t="str">
            <v>Westgodavari</v>
          </cell>
          <cell r="C454" t="str">
            <v>11</v>
          </cell>
          <cell r="D454" t="str">
            <v>Eluru</v>
          </cell>
          <cell r="E454" t="str">
            <v>074</v>
          </cell>
          <cell r="F454" t="str">
            <v>Chintalapudi</v>
          </cell>
          <cell r="G454" t="str">
            <v>09</v>
          </cell>
          <cell r="H454" t="str">
            <v>Chintalapudi</v>
          </cell>
          <cell r="I454" t="str">
            <v>05</v>
          </cell>
          <cell r="J454" t="str">
            <v>Yerraguntapalli</v>
          </cell>
          <cell r="K454" t="str">
            <v>011</v>
          </cell>
          <cell r="L454" t="str">
            <v>Yerraguntapalli</v>
          </cell>
          <cell r="M454" t="str">
            <v>0509011</v>
          </cell>
          <cell r="N454" t="str">
            <v>02</v>
          </cell>
          <cell r="O454" t="str">
            <v>Seetaramakrishnapuram</v>
          </cell>
          <cell r="P454" t="str">
            <v>Seetaramakrishnapuram</v>
          </cell>
          <cell r="Q454" t="str">
            <v>050901102</v>
          </cell>
          <cell r="R454" t="str">
            <v>050901102</v>
          </cell>
          <cell r="S454" t="str">
            <v>05110740901102</v>
          </cell>
          <cell r="T454">
            <v>216</v>
          </cell>
          <cell r="U454">
            <v>0</v>
          </cell>
          <cell r="V454">
            <v>24</v>
          </cell>
          <cell r="W454" t="str">
            <v>PC</v>
          </cell>
          <cell r="X454" t="str">
            <v>PC3</v>
          </cell>
          <cell r="AA454" t="str">
            <v>050901101600</v>
          </cell>
          <cell r="AB454" t="str">
            <v>050901101600</v>
          </cell>
          <cell r="AC454" t="str">
            <v>Erraguntapalle</v>
          </cell>
          <cell r="AD454" t="str">
            <v>Erraguntapalle</v>
          </cell>
          <cell r="AE454" t="str">
            <v>PWS</v>
          </cell>
          <cell r="AF454">
            <v>1</v>
          </cell>
          <cell r="AG454">
            <v>0</v>
          </cell>
          <cell r="AH454">
            <v>1</v>
          </cell>
          <cell r="AI454">
            <v>0</v>
          </cell>
          <cell r="AJ454">
            <v>0</v>
          </cell>
          <cell r="AK454">
            <v>0</v>
          </cell>
          <cell r="AL454">
            <v>0</v>
          </cell>
        </row>
        <row r="455">
          <cell r="A455" t="str">
            <v>05</v>
          </cell>
          <cell r="B455" t="str">
            <v>Westgodavari</v>
          </cell>
          <cell r="C455" t="str">
            <v>11</v>
          </cell>
          <cell r="D455" t="str">
            <v>Eluru</v>
          </cell>
          <cell r="E455" t="str">
            <v>074</v>
          </cell>
          <cell r="F455" t="str">
            <v>Chintalapudi</v>
          </cell>
          <cell r="G455" t="str">
            <v>09</v>
          </cell>
          <cell r="H455" t="str">
            <v>Chintalapudi</v>
          </cell>
          <cell r="I455" t="str">
            <v>05</v>
          </cell>
          <cell r="J455" t="str">
            <v>Yerraguntapalli</v>
          </cell>
          <cell r="K455" t="str">
            <v>011</v>
          </cell>
          <cell r="L455" t="str">
            <v>Yerraguntapalli</v>
          </cell>
          <cell r="M455" t="str">
            <v>0509011</v>
          </cell>
          <cell r="N455" t="str">
            <v>03</v>
          </cell>
          <cell r="O455" t="str">
            <v>Methukumillivarigudem</v>
          </cell>
          <cell r="Q455" t="str">
            <v>050901103</v>
          </cell>
          <cell r="S455" t="str">
            <v>05110740901103</v>
          </cell>
          <cell r="T455">
            <v>162</v>
          </cell>
          <cell r="U455">
            <v>56</v>
          </cell>
          <cell r="V455">
            <v>106</v>
          </cell>
          <cell r="W455" t="str">
            <v>PC</v>
          </cell>
          <cell r="X455" t="str">
            <v>PC3</v>
          </cell>
          <cell r="Z455">
            <v>37113</v>
          </cell>
          <cell r="AA455" t="str">
            <v>050901103600</v>
          </cell>
          <cell r="AC455" t="str">
            <v>Methukumillivarigudem</v>
          </cell>
          <cell r="AE455" t="str">
            <v>PWS</v>
          </cell>
          <cell r="AF455">
            <v>3</v>
          </cell>
          <cell r="AG455">
            <v>0</v>
          </cell>
          <cell r="AH455">
            <v>0</v>
          </cell>
          <cell r="AI455">
            <v>0</v>
          </cell>
          <cell r="AJ455">
            <v>0</v>
          </cell>
          <cell r="AK455">
            <v>0</v>
          </cell>
          <cell r="AL455">
            <v>0</v>
          </cell>
          <cell r="AM455" t="str">
            <v>In progress</v>
          </cell>
        </row>
        <row r="456">
          <cell r="A456" t="str">
            <v>05</v>
          </cell>
          <cell r="B456" t="str">
            <v>Westgodavari</v>
          </cell>
          <cell r="C456" t="str">
            <v>11</v>
          </cell>
          <cell r="D456" t="str">
            <v>Eluru</v>
          </cell>
          <cell r="E456" t="str">
            <v>074</v>
          </cell>
          <cell r="F456" t="str">
            <v>Chintalapudi</v>
          </cell>
          <cell r="G456" t="str">
            <v>09</v>
          </cell>
          <cell r="H456" t="str">
            <v>Chintalapudi</v>
          </cell>
          <cell r="I456" t="str">
            <v>05</v>
          </cell>
          <cell r="J456" t="str">
            <v>Yerraguntapalli</v>
          </cell>
          <cell r="K456" t="str">
            <v>011</v>
          </cell>
          <cell r="L456" t="str">
            <v>Yerraguntapalli</v>
          </cell>
          <cell r="M456" t="str">
            <v>0509011</v>
          </cell>
          <cell r="N456" t="str">
            <v>04</v>
          </cell>
          <cell r="O456" t="str">
            <v>Subbarayudugudem</v>
          </cell>
          <cell r="P456" t="str">
            <v>Subbarayudugudem</v>
          </cell>
          <cell r="Q456" t="str">
            <v>050901104</v>
          </cell>
          <cell r="R456" t="str">
            <v>050901104</v>
          </cell>
          <cell r="S456" t="str">
            <v>05110740901104</v>
          </cell>
          <cell r="T456">
            <v>61</v>
          </cell>
          <cell r="U456">
            <v>0</v>
          </cell>
          <cell r="V456">
            <v>0</v>
          </cell>
          <cell r="W456" t="str">
            <v>PC</v>
          </cell>
          <cell r="X456" t="str">
            <v>PC3</v>
          </cell>
          <cell r="Z456">
            <v>36626</v>
          </cell>
          <cell r="AA456" t="str">
            <v>050901104600</v>
          </cell>
          <cell r="AB456" t="str">
            <v>050901104600</v>
          </cell>
          <cell r="AC456" t="str">
            <v>Subbarayudugudem</v>
          </cell>
          <cell r="AD456" t="str">
            <v>Subbarayudugudem</v>
          </cell>
          <cell r="AE456" t="str">
            <v>DP</v>
          </cell>
          <cell r="AF456">
            <v>6</v>
          </cell>
          <cell r="AG456">
            <v>0</v>
          </cell>
          <cell r="AH456">
            <v>0</v>
          </cell>
          <cell r="AI456">
            <v>0</v>
          </cell>
          <cell r="AJ456">
            <v>0</v>
          </cell>
          <cell r="AK456">
            <v>0</v>
          </cell>
          <cell r="AL456">
            <v>0</v>
          </cell>
        </row>
        <row r="457">
          <cell r="A457" t="str">
            <v>05</v>
          </cell>
          <cell r="B457" t="str">
            <v>Westgodavari</v>
          </cell>
          <cell r="C457" t="str">
            <v>11</v>
          </cell>
          <cell r="D457" t="str">
            <v>Eluru</v>
          </cell>
          <cell r="E457" t="str">
            <v>074</v>
          </cell>
          <cell r="F457" t="str">
            <v>Chintalapudi</v>
          </cell>
          <cell r="G457" t="str">
            <v>09</v>
          </cell>
          <cell r="H457" t="str">
            <v>Chintalapudi</v>
          </cell>
          <cell r="I457" t="str">
            <v>05</v>
          </cell>
          <cell r="J457" t="str">
            <v>Yerraguntapalli</v>
          </cell>
          <cell r="K457" t="str">
            <v>011</v>
          </cell>
          <cell r="L457" t="str">
            <v>Yerraguntapalli</v>
          </cell>
          <cell r="M457" t="str">
            <v>0509011</v>
          </cell>
          <cell r="N457" t="str">
            <v>05</v>
          </cell>
          <cell r="O457" t="str">
            <v>Pathangulagudem</v>
          </cell>
          <cell r="P457" t="str">
            <v>Patanagulagudem</v>
          </cell>
          <cell r="Q457" t="str">
            <v>050901105</v>
          </cell>
          <cell r="R457" t="str">
            <v>050901105</v>
          </cell>
          <cell r="S457" t="str">
            <v>05110740901105</v>
          </cell>
          <cell r="T457">
            <v>198</v>
          </cell>
          <cell r="U457">
            <v>0</v>
          </cell>
          <cell r="V457">
            <v>198</v>
          </cell>
          <cell r="W457" t="str">
            <v>PC</v>
          </cell>
          <cell r="X457" t="str">
            <v>PC4</v>
          </cell>
          <cell r="Z457">
            <v>36809</v>
          </cell>
          <cell r="AA457" t="str">
            <v>050901105600</v>
          </cell>
          <cell r="AB457" t="str">
            <v>050901105600</v>
          </cell>
          <cell r="AC457" t="str">
            <v>Patanagulagudem</v>
          </cell>
          <cell r="AD457" t="str">
            <v>Patanagulagudem</v>
          </cell>
          <cell r="AE457" t="str">
            <v>DP</v>
          </cell>
          <cell r="AF457">
            <v>0</v>
          </cell>
          <cell r="AG457">
            <v>0</v>
          </cell>
          <cell r="AH457">
            <v>0</v>
          </cell>
          <cell r="AI457">
            <v>0</v>
          </cell>
          <cell r="AJ457">
            <v>0</v>
          </cell>
          <cell r="AK457">
            <v>0</v>
          </cell>
          <cell r="AL457">
            <v>0</v>
          </cell>
        </row>
        <row r="458">
          <cell r="A458" t="str">
            <v>05</v>
          </cell>
          <cell r="B458" t="str">
            <v>Westgodavari</v>
          </cell>
          <cell r="C458" t="str">
            <v>11</v>
          </cell>
          <cell r="D458" t="str">
            <v>Eluru</v>
          </cell>
          <cell r="E458" t="str">
            <v>074</v>
          </cell>
          <cell r="F458" t="str">
            <v>Chintalapudi</v>
          </cell>
          <cell r="G458" t="str">
            <v>09</v>
          </cell>
          <cell r="H458" t="str">
            <v>Chintalapudi</v>
          </cell>
          <cell r="I458" t="str">
            <v>06</v>
          </cell>
          <cell r="J458" t="str">
            <v>Recherla</v>
          </cell>
          <cell r="K458" t="str">
            <v>012</v>
          </cell>
          <cell r="L458" t="str">
            <v>Teegalavancha</v>
          </cell>
          <cell r="M458" t="str">
            <v>0509012</v>
          </cell>
          <cell r="N458" t="str">
            <v>01</v>
          </cell>
          <cell r="O458" t="str">
            <v>Teegalavancha</v>
          </cell>
          <cell r="P458" t="str">
            <v>Teegalavancha</v>
          </cell>
          <cell r="Q458" t="str">
            <v>050901201</v>
          </cell>
          <cell r="R458" t="str">
            <v>050901201</v>
          </cell>
          <cell r="S458" t="str">
            <v>05110740901201</v>
          </cell>
          <cell r="T458">
            <v>1131</v>
          </cell>
          <cell r="U458">
            <v>205</v>
          </cell>
          <cell r="V458">
            <v>405</v>
          </cell>
          <cell r="W458" t="str">
            <v>PC</v>
          </cell>
          <cell r="X458" t="str">
            <v>PC2</v>
          </cell>
          <cell r="Z458">
            <v>36809</v>
          </cell>
          <cell r="AA458" t="str">
            <v>050901201600</v>
          </cell>
          <cell r="AB458" t="str">
            <v>050901201600</v>
          </cell>
          <cell r="AC458" t="str">
            <v>Teegalavancha</v>
          </cell>
          <cell r="AD458" t="str">
            <v>Teegalavancha</v>
          </cell>
          <cell r="AE458" t="str">
            <v>DP</v>
          </cell>
          <cell r="AF458">
            <v>3</v>
          </cell>
          <cell r="AG458">
            <v>0</v>
          </cell>
          <cell r="AH458">
            <v>0</v>
          </cell>
          <cell r="AI458">
            <v>0</v>
          </cell>
          <cell r="AJ458">
            <v>0</v>
          </cell>
          <cell r="AK458">
            <v>0</v>
          </cell>
          <cell r="AL458">
            <v>0</v>
          </cell>
        </row>
        <row r="459">
          <cell r="A459" t="str">
            <v>05</v>
          </cell>
          <cell r="B459" t="str">
            <v>Westgodavari</v>
          </cell>
          <cell r="C459" t="str">
            <v>11</v>
          </cell>
          <cell r="D459" t="str">
            <v>Eluru</v>
          </cell>
          <cell r="E459" t="str">
            <v>074</v>
          </cell>
          <cell r="F459" t="str">
            <v>Chintalapudi</v>
          </cell>
          <cell r="G459" t="str">
            <v>09</v>
          </cell>
          <cell r="H459" t="str">
            <v>Chintalapudi</v>
          </cell>
          <cell r="I459" t="str">
            <v>06</v>
          </cell>
          <cell r="J459" t="str">
            <v>Recherla</v>
          </cell>
          <cell r="K459" t="str">
            <v>012</v>
          </cell>
          <cell r="L459" t="str">
            <v>Teegalavancha</v>
          </cell>
          <cell r="M459" t="str">
            <v>0509012</v>
          </cell>
          <cell r="N459" t="str">
            <v>02</v>
          </cell>
          <cell r="O459" t="str">
            <v>Kommugudem</v>
          </cell>
          <cell r="P459" t="str">
            <v>Kommugudem</v>
          </cell>
          <cell r="Q459" t="str">
            <v>050901202</v>
          </cell>
          <cell r="R459" t="str">
            <v>050901202</v>
          </cell>
          <cell r="S459" t="str">
            <v>05110740901202</v>
          </cell>
          <cell r="T459">
            <v>761</v>
          </cell>
          <cell r="U459">
            <v>69</v>
          </cell>
          <cell r="V459">
            <v>376</v>
          </cell>
          <cell r="W459" t="str">
            <v>PC</v>
          </cell>
          <cell r="X459" t="str">
            <v>PC2</v>
          </cell>
          <cell r="Z459">
            <v>36809</v>
          </cell>
          <cell r="AA459" t="str">
            <v>050901202600</v>
          </cell>
          <cell r="AB459" t="str">
            <v>050901202600</v>
          </cell>
          <cell r="AC459" t="str">
            <v>Kommugudem</v>
          </cell>
          <cell r="AD459" t="str">
            <v>Kommugudem</v>
          </cell>
          <cell r="AE459" t="str">
            <v>PWS</v>
          </cell>
          <cell r="AF459">
            <v>6</v>
          </cell>
          <cell r="AG459">
            <v>0</v>
          </cell>
          <cell r="AH459">
            <v>2</v>
          </cell>
          <cell r="AI459">
            <v>0</v>
          </cell>
          <cell r="AJ459">
            <v>0</v>
          </cell>
          <cell r="AK459">
            <v>0</v>
          </cell>
          <cell r="AL459">
            <v>0</v>
          </cell>
        </row>
        <row r="460">
          <cell r="A460" t="str">
            <v>05</v>
          </cell>
          <cell r="B460" t="str">
            <v>Westgodavari</v>
          </cell>
          <cell r="C460" t="str">
            <v>11</v>
          </cell>
          <cell r="D460" t="str">
            <v>Eluru</v>
          </cell>
          <cell r="E460" t="str">
            <v>074</v>
          </cell>
          <cell r="F460" t="str">
            <v>Chintalapudi</v>
          </cell>
          <cell r="G460" t="str">
            <v>09</v>
          </cell>
          <cell r="H460" t="str">
            <v>Chintalapudi</v>
          </cell>
          <cell r="I460" t="str">
            <v>06</v>
          </cell>
          <cell r="J460" t="str">
            <v>Recherla</v>
          </cell>
          <cell r="K460" t="str">
            <v>013</v>
          </cell>
          <cell r="L460" t="str">
            <v>Gopalapuram</v>
          </cell>
          <cell r="M460" t="str">
            <v>0509013</v>
          </cell>
          <cell r="N460" t="str">
            <v>01</v>
          </cell>
          <cell r="O460" t="str">
            <v>Gopalapuram</v>
          </cell>
          <cell r="Q460" t="str">
            <v>050901301</v>
          </cell>
          <cell r="S460" t="str">
            <v>05110740901301</v>
          </cell>
          <cell r="T460">
            <v>63</v>
          </cell>
          <cell r="U460">
            <v>0</v>
          </cell>
          <cell r="V460">
            <v>0</v>
          </cell>
          <cell r="W460" t="str">
            <v>PC</v>
          </cell>
          <cell r="X460" t="str">
            <v>PC3</v>
          </cell>
          <cell r="AF460">
            <v>1</v>
          </cell>
          <cell r="AG460">
            <v>0</v>
          </cell>
          <cell r="AH460">
            <v>0</v>
          </cell>
          <cell r="AI460">
            <v>0</v>
          </cell>
          <cell r="AJ460">
            <v>0</v>
          </cell>
          <cell r="AK460">
            <v>0</v>
          </cell>
          <cell r="AL460">
            <v>0</v>
          </cell>
        </row>
        <row r="461">
          <cell r="A461" t="str">
            <v>05</v>
          </cell>
          <cell r="B461" t="str">
            <v>Westgodavari</v>
          </cell>
          <cell r="C461" t="str">
            <v>11</v>
          </cell>
          <cell r="D461" t="str">
            <v>Eluru</v>
          </cell>
          <cell r="E461" t="str">
            <v>074</v>
          </cell>
          <cell r="F461" t="str">
            <v>Chintalapudi</v>
          </cell>
          <cell r="G461" t="str">
            <v>09</v>
          </cell>
          <cell r="H461" t="str">
            <v>Chintalapudi</v>
          </cell>
          <cell r="I461" t="str">
            <v>06</v>
          </cell>
          <cell r="J461" t="str">
            <v>Recherla</v>
          </cell>
          <cell r="K461" t="str">
            <v>014</v>
          </cell>
          <cell r="L461" t="str">
            <v>Recherla</v>
          </cell>
          <cell r="M461" t="str">
            <v>0509014</v>
          </cell>
          <cell r="N461" t="str">
            <v>01</v>
          </cell>
          <cell r="O461" t="str">
            <v>Recherla</v>
          </cell>
          <cell r="P461" t="str">
            <v>Recherla</v>
          </cell>
          <cell r="Q461" t="str">
            <v>050901401</v>
          </cell>
          <cell r="R461" t="str">
            <v>050901401</v>
          </cell>
          <cell r="S461" t="str">
            <v>05110740901401</v>
          </cell>
          <cell r="T461">
            <v>2504</v>
          </cell>
          <cell r="U461">
            <v>587</v>
          </cell>
          <cell r="V461">
            <v>856</v>
          </cell>
          <cell r="W461" t="str">
            <v>PC</v>
          </cell>
          <cell r="X461" t="str">
            <v>PC4</v>
          </cell>
          <cell r="Z461">
            <v>37113</v>
          </cell>
          <cell r="AA461" t="str">
            <v>050901401600</v>
          </cell>
          <cell r="AB461" t="str">
            <v>050901401600</v>
          </cell>
          <cell r="AC461" t="str">
            <v>Recherla</v>
          </cell>
          <cell r="AD461" t="str">
            <v>Recherla</v>
          </cell>
          <cell r="AE461" t="str">
            <v>PWS</v>
          </cell>
          <cell r="AF461">
            <v>21</v>
          </cell>
          <cell r="AG461">
            <v>0</v>
          </cell>
          <cell r="AH461">
            <v>0</v>
          </cell>
          <cell r="AI461">
            <v>0</v>
          </cell>
          <cell r="AJ461">
            <v>0</v>
          </cell>
          <cell r="AK461">
            <v>0</v>
          </cell>
          <cell r="AL461">
            <v>0</v>
          </cell>
        </row>
        <row r="462">
          <cell r="A462" t="str">
            <v>05</v>
          </cell>
          <cell r="B462" t="str">
            <v>Westgodavari</v>
          </cell>
          <cell r="C462" t="str">
            <v>11</v>
          </cell>
          <cell r="D462" t="str">
            <v>Eluru</v>
          </cell>
          <cell r="E462" t="str">
            <v>074</v>
          </cell>
          <cell r="F462" t="str">
            <v>Chintalapudi</v>
          </cell>
          <cell r="G462" t="str">
            <v>09</v>
          </cell>
          <cell r="H462" t="str">
            <v>Chintalapudi</v>
          </cell>
          <cell r="I462" t="str">
            <v>07</v>
          </cell>
          <cell r="J462" t="str">
            <v>Venkatapuram</v>
          </cell>
          <cell r="K462" t="str">
            <v>015</v>
          </cell>
          <cell r="L462" t="str">
            <v>Settivarigudem</v>
          </cell>
          <cell r="M462" t="str">
            <v>0509015</v>
          </cell>
          <cell r="N462" t="str">
            <v>01</v>
          </cell>
          <cell r="O462" t="str">
            <v>Settivarigudem</v>
          </cell>
          <cell r="P462" t="str">
            <v>Settivarigudem</v>
          </cell>
          <cell r="Q462" t="str">
            <v>050901501</v>
          </cell>
          <cell r="R462" t="str">
            <v>050901501</v>
          </cell>
          <cell r="S462" t="str">
            <v>05110740901501</v>
          </cell>
          <cell r="T462">
            <v>697</v>
          </cell>
          <cell r="U462">
            <v>100</v>
          </cell>
          <cell r="V462">
            <v>8</v>
          </cell>
          <cell r="W462" t="str">
            <v>PC</v>
          </cell>
          <cell r="X462" t="str">
            <v>PC4</v>
          </cell>
          <cell r="Z462">
            <v>36626</v>
          </cell>
          <cell r="AA462" t="str">
            <v>050901501600</v>
          </cell>
          <cell r="AB462" t="str">
            <v>050901501600</v>
          </cell>
          <cell r="AC462" t="str">
            <v>Settivarigudem</v>
          </cell>
          <cell r="AD462" t="str">
            <v>Settivarigudem</v>
          </cell>
          <cell r="AE462" t="str">
            <v>MPWS</v>
          </cell>
          <cell r="AF462">
            <v>6</v>
          </cell>
          <cell r="AG462">
            <v>0</v>
          </cell>
          <cell r="AH462">
            <v>1</v>
          </cell>
          <cell r="AI462">
            <v>0</v>
          </cell>
          <cell r="AJ462">
            <v>0</v>
          </cell>
          <cell r="AK462">
            <v>0</v>
          </cell>
          <cell r="AL462">
            <v>0</v>
          </cell>
        </row>
        <row r="463">
          <cell r="A463" t="str">
            <v>05</v>
          </cell>
          <cell r="B463" t="str">
            <v>Westgodavari</v>
          </cell>
          <cell r="C463" t="str">
            <v>11</v>
          </cell>
          <cell r="D463" t="str">
            <v>Eluru</v>
          </cell>
          <cell r="E463" t="str">
            <v>074</v>
          </cell>
          <cell r="F463" t="str">
            <v>Chintalapudi</v>
          </cell>
          <cell r="G463" t="str">
            <v>09</v>
          </cell>
          <cell r="H463" t="str">
            <v>Chintalapudi</v>
          </cell>
          <cell r="I463" t="str">
            <v>07</v>
          </cell>
          <cell r="J463" t="str">
            <v>Venkatapuram</v>
          </cell>
          <cell r="K463" t="str">
            <v>016</v>
          </cell>
          <cell r="L463" t="str">
            <v>Venkatapuram</v>
          </cell>
          <cell r="M463" t="str">
            <v>0509016</v>
          </cell>
          <cell r="N463" t="str">
            <v>01</v>
          </cell>
          <cell r="O463" t="str">
            <v>Venkatapuram</v>
          </cell>
          <cell r="P463" t="str">
            <v>Venkatapuram</v>
          </cell>
          <cell r="Q463" t="str">
            <v>050901601</v>
          </cell>
          <cell r="R463" t="str">
            <v>050901601</v>
          </cell>
          <cell r="S463" t="str">
            <v>05110740901601</v>
          </cell>
          <cell r="T463">
            <v>774</v>
          </cell>
          <cell r="U463">
            <v>185</v>
          </cell>
          <cell r="V463">
            <v>131</v>
          </cell>
          <cell r="W463" t="str">
            <v>PC</v>
          </cell>
          <cell r="X463" t="str">
            <v>PC4</v>
          </cell>
          <cell r="Z463">
            <v>36626</v>
          </cell>
          <cell r="AA463" t="str">
            <v>050901601600</v>
          </cell>
          <cell r="AB463" t="str">
            <v>050901601600</v>
          </cell>
          <cell r="AC463" t="str">
            <v>Venkatapuram-09</v>
          </cell>
          <cell r="AD463" t="str">
            <v>Venkatapuram-09</v>
          </cell>
          <cell r="AE463" t="str">
            <v>MPWS</v>
          </cell>
          <cell r="AF463">
            <v>5</v>
          </cell>
          <cell r="AG463">
            <v>0</v>
          </cell>
          <cell r="AH463">
            <v>1</v>
          </cell>
          <cell r="AI463">
            <v>0</v>
          </cell>
          <cell r="AJ463">
            <v>0</v>
          </cell>
          <cell r="AK463">
            <v>0</v>
          </cell>
          <cell r="AL463">
            <v>0</v>
          </cell>
        </row>
        <row r="464">
          <cell r="A464" t="str">
            <v>05</v>
          </cell>
          <cell r="B464" t="str">
            <v>Westgodavari</v>
          </cell>
          <cell r="C464" t="str">
            <v>11</v>
          </cell>
          <cell r="D464" t="str">
            <v>Eluru</v>
          </cell>
          <cell r="E464" t="str">
            <v>074</v>
          </cell>
          <cell r="F464" t="str">
            <v>Chintalapudi</v>
          </cell>
          <cell r="G464" t="str">
            <v>09</v>
          </cell>
          <cell r="H464" t="str">
            <v>Chintalapudi</v>
          </cell>
          <cell r="I464" t="str">
            <v>07</v>
          </cell>
          <cell r="J464" t="str">
            <v>Venkatapuram</v>
          </cell>
          <cell r="K464" t="str">
            <v>016</v>
          </cell>
          <cell r="L464" t="str">
            <v>Venkatapuram</v>
          </cell>
          <cell r="M464" t="str">
            <v>0509016</v>
          </cell>
          <cell r="N464" t="str">
            <v>02</v>
          </cell>
          <cell r="O464" t="str">
            <v>Pingulagudem</v>
          </cell>
          <cell r="P464" t="str">
            <v>Pingulagudem</v>
          </cell>
          <cell r="Q464" t="str">
            <v>050901602</v>
          </cell>
          <cell r="R464" t="str">
            <v>050901602</v>
          </cell>
          <cell r="S464" t="str">
            <v>05110740901602</v>
          </cell>
          <cell r="T464">
            <v>200</v>
          </cell>
          <cell r="U464">
            <v>100</v>
          </cell>
          <cell r="V464">
            <v>0</v>
          </cell>
          <cell r="W464" t="str">
            <v>PC</v>
          </cell>
          <cell r="X464" t="str">
            <v>PC4</v>
          </cell>
          <cell r="Z464">
            <v>36626</v>
          </cell>
          <cell r="AA464" t="str">
            <v>050901602600</v>
          </cell>
          <cell r="AB464" t="str">
            <v>050901602600</v>
          </cell>
          <cell r="AC464" t="str">
            <v>Pingulagudem</v>
          </cell>
          <cell r="AD464" t="str">
            <v>Pingulogudem</v>
          </cell>
          <cell r="AE464" t="str">
            <v>DP</v>
          </cell>
          <cell r="AF464">
            <v>1</v>
          </cell>
          <cell r="AG464">
            <v>0</v>
          </cell>
          <cell r="AH464">
            <v>0</v>
          </cell>
          <cell r="AI464">
            <v>0</v>
          </cell>
          <cell r="AJ464">
            <v>0</v>
          </cell>
          <cell r="AK464">
            <v>0</v>
          </cell>
          <cell r="AL464">
            <v>0</v>
          </cell>
          <cell r="AM464" t="str">
            <v>Direct Pumping</v>
          </cell>
        </row>
        <row r="465">
          <cell r="A465" t="str">
            <v>05</v>
          </cell>
          <cell r="B465" t="str">
            <v>Westgodavari</v>
          </cell>
          <cell r="C465" t="str">
            <v>11</v>
          </cell>
          <cell r="D465" t="str">
            <v>Eluru</v>
          </cell>
          <cell r="E465" t="str">
            <v>074</v>
          </cell>
          <cell r="F465" t="str">
            <v>Chintalapudi</v>
          </cell>
          <cell r="G465" t="str">
            <v>09</v>
          </cell>
          <cell r="H465" t="str">
            <v>Chintalapudi</v>
          </cell>
          <cell r="I465" t="str">
            <v>08</v>
          </cell>
          <cell r="J465" t="str">
            <v>Venkatadrigudem</v>
          </cell>
          <cell r="K465" t="str">
            <v>017</v>
          </cell>
          <cell r="L465" t="str">
            <v>Venkatadrigudem</v>
          </cell>
          <cell r="M465" t="str">
            <v>0509017</v>
          </cell>
          <cell r="N465" t="str">
            <v>01</v>
          </cell>
          <cell r="O465" t="str">
            <v>Venkatadrigudem</v>
          </cell>
          <cell r="P465" t="str">
            <v>Venkatadrigudem</v>
          </cell>
          <cell r="Q465" t="str">
            <v>050901701</v>
          </cell>
          <cell r="R465" t="str">
            <v>050901701</v>
          </cell>
          <cell r="S465" t="str">
            <v>05110740901701</v>
          </cell>
          <cell r="T465">
            <v>1081</v>
          </cell>
          <cell r="U465">
            <v>160</v>
          </cell>
          <cell r="V465">
            <v>203</v>
          </cell>
          <cell r="W465" t="str">
            <v>PC</v>
          </cell>
          <cell r="X465" t="str">
            <v>PC3</v>
          </cell>
          <cell r="Z465">
            <v>36626</v>
          </cell>
          <cell r="AA465" t="str">
            <v>050901701600</v>
          </cell>
          <cell r="AB465" t="str">
            <v>050901701600</v>
          </cell>
          <cell r="AC465" t="str">
            <v>Venkatadrigudem</v>
          </cell>
          <cell r="AD465" t="str">
            <v>Venkatadrigudem</v>
          </cell>
          <cell r="AE465" t="str">
            <v>MPWS</v>
          </cell>
          <cell r="AF465">
            <v>9</v>
          </cell>
          <cell r="AG465">
            <v>0</v>
          </cell>
          <cell r="AH465">
            <v>0</v>
          </cell>
          <cell r="AI465">
            <v>0</v>
          </cell>
          <cell r="AJ465">
            <v>0</v>
          </cell>
          <cell r="AK465">
            <v>0</v>
          </cell>
          <cell r="AL465">
            <v>0</v>
          </cell>
        </row>
        <row r="466">
          <cell r="A466" t="str">
            <v>05</v>
          </cell>
          <cell r="B466" t="str">
            <v>Westgodavari</v>
          </cell>
          <cell r="C466" t="str">
            <v>11</v>
          </cell>
          <cell r="D466" t="str">
            <v>Eluru</v>
          </cell>
          <cell r="E466" t="str">
            <v>074</v>
          </cell>
          <cell r="F466" t="str">
            <v>Chintalapudi</v>
          </cell>
          <cell r="G466" t="str">
            <v>09</v>
          </cell>
          <cell r="H466" t="str">
            <v>Chintalapudi</v>
          </cell>
          <cell r="I466" t="str">
            <v>08</v>
          </cell>
          <cell r="J466" t="str">
            <v>Venkatadrigudem</v>
          </cell>
          <cell r="K466" t="str">
            <v>017</v>
          </cell>
          <cell r="L466" t="str">
            <v>Venkatadrigudem</v>
          </cell>
          <cell r="M466" t="str">
            <v>0509017</v>
          </cell>
          <cell r="N466" t="str">
            <v>02</v>
          </cell>
          <cell r="O466" t="str">
            <v>Gollagudem</v>
          </cell>
          <cell r="P466" t="str">
            <v>Gollagudem</v>
          </cell>
          <cell r="Q466" t="str">
            <v>050901702</v>
          </cell>
          <cell r="R466" t="str">
            <v>050901702</v>
          </cell>
          <cell r="S466" t="str">
            <v>05110740901702</v>
          </cell>
          <cell r="T466">
            <v>415</v>
          </cell>
          <cell r="U466">
            <v>21</v>
          </cell>
          <cell r="V466">
            <v>8</v>
          </cell>
          <cell r="W466" t="str">
            <v>PC</v>
          </cell>
          <cell r="X466" t="str">
            <v>PC3</v>
          </cell>
          <cell r="AA466" t="str">
            <v>050901702600</v>
          </cell>
          <cell r="AB466" t="str">
            <v>050901702600</v>
          </cell>
          <cell r="AC466" t="str">
            <v>Gollagudem</v>
          </cell>
          <cell r="AD466" t="str">
            <v>Gollagudem</v>
          </cell>
          <cell r="AE466" t="str">
            <v>MPWS</v>
          </cell>
          <cell r="AF466">
            <v>2</v>
          </cell>
          <cell r="AG466">
            <v>0</v>
          </cell>
          <cell r="AH466">
            <v>0</v>
          </cell>
          <cell r="AI466">
            <v>0</v>
          </cell>
          <cell r="AJ466">
            <v>0</v>
          </cell>
          <cell r="AK466">
            <v>0</v>
          </cell>
          <cell r="AL466">
            <v>0</v>
          </cell>
        </row>
        <row r="467">
          <cell r="A467" t="str">
            <v>05</v>
          </cell>
          <cell r="B467" t="str">
            <v>Westgodavari</v>
          </cell>
          <cell r="C467" t="str">
            <v>11</v>
          </cell>
          <cell r="D467" t="str">
            <v>Eluru</v>
          </cell>
          <cell r="E467" t="str">
            <v>074</v>
          </cell>
          <cell r="F467" t="str">
            <v>Chintalapudi</v>
          </cell>
          <cell r="G467" t="str">
            <v>09</v>
          </cell>
          <cell r="H467" t="str">
            <v>Chintalapudi</v>
          </cell>
          <cell r="I467" t="str">
            <v>09</v>
          </cell>
          <cell r="J467" t="str">
            <v>Raghavapuram</v>
          </cell>
          <cell r="K467" t="str">
            <v>018</v>
          </cell>
          <cell r="L467" t="str">
            <v>Raghavapuram</v>
          </cell>
          <cell r="M467" t="str">
            <v>0509018</v>
          </cell>
          <cell r="N467" t="str">
            <v>01</v>
          </cell>
          <cell r="O467" t="str">
            <v>Raghavapuram</v>
          </cell>
          <cell r="P467" t="str">
            <v>Raghavapuram</v>
          </cell>
          <cell r="Q467" t="str">
            <v>050901801</v>
          </cell>
          <cell r="R467" t="str">
            <v>050901801</v>
          </cell>
          <cell r="S467" t="str">
            <v>05110740901801</v>
          </cell>
          <cell r="T467">
            <v>2713</v>
          </cell>
          <cell r="U467">
            <v>686</v>
          </cell>
          <cell r="V467">
            <v>10</v>
          </cell>
          <cell r="W467" t="str">
            <v>PC</v>
          </cell>
          <cell r="X467" t="str">
            <v>PC4</v>
          </cell>
          <cell r="Z467">
            <v>36626</v>
          </cell>
          <cell r="AA467" t="str">
            <v>050901801600</v>
          </cell>
          <cell r="AB467" t="str">
            <v>050901801600</v>
          </cell>
          <cell r="AC467" t="str">
            <v>Raghavapuram</v>
          </cell>
          <cell r="AD467" t="str">
            <v>Raghavapuram</v>
          </cell>
          <cell r="AE467" t="str">
            <v>PWS</v>
          </cell>
          <cell r="AF467">
            <v>15</v>
          </cell>
          <cell r="AG467">
            <v>0</v>
          </cell>
          <cell r="AH467">
            <v>4</v>
          </cell>
          <cell r="AI467">
            <v>0</v>
          </cell>
          <cell r="AJ467">
            <v>0</v>
          </cell>
          <cell r="AK467">
            <v>0</v>
          </cell>
          <cell r="AL467">
            <v>0</v>
          </cell>
        </row>
        <row r="468">
          <cell r="A468" t="str">
            <v>05</v>
          </cell>
          <cell r="B468" t="str">
            <v>Westgodavari</v>
          </cell>
          <cell r="C468" t="str">
            <v>11</v>
          </cell>
          <cell r="D468" t="str">
            <v>Eluru</v>
          </cell>
          <cell r="E468" t="str">
            <v>074</v>
          </cell>
          <cell r="F468" t="str">
            <v>Chintalapudi</v>
          </cell>
          <cell r="G468" t="str">
            <v>09</v>
          </cell>
          <cell r="H468" t="str">
            <v>Chintalapudi</v>
          </cell>
          <cell r="I468" t="str">
            <v>09</v>
          </cell>
          <cell r="J468" t="str">
            <v>Raghavapuram</v>
          </cell>
          <cell r="K468" t="str">
            <v>018</v>
          </cell>
          <cell r="L468" t="str">
            <v>Raghavapuram</v>
          </cell>
          <cell r="M468" t="str">
            <v>0509018</v>
          </cell>
          <cell r="N468" t="str">
            <v>02</v>
          </cell>
          <cell r="O468" t="str">
            <v>Kamalapuram</v>
          </cell>
          <cell r="P468" t="str">
            <v>Kamalapuram</v>
          </cell>
          <cell r="Q468" t="str">
            <v>050901802</v>
          </cell>
          <cell r="R468" t="str">
            <v>050901802</v>
          </cell>
          <cell r="S468" t="str">
            <v>05110740901802</v>
          </cell>
          <cell r="T468">
            <v>181</v>
          </cell>
          <cell r="U468">
            <v>0</v>
          </cell>
          <cell r="V468">
            <v>100</v>
          </cell>
          <cell r="W468" t="str">
            <v>PC</v>
          </cell>
          <cell r="X468" t="str">
            <v>PC3</v>
          </cell>
          <cell r="Z468">
            <v>36626</v>
          </cell>
          <cell r="AA468" t="str">
            <v>050901802600</v>
          </cell>
          <cell r="AB468" t="str">
            <v>050901802600</v>
          </cell>
          <cell r="AC468" t="str">
            <v>Kamalapuram</v>
          </cell>
          <cell r="AD468" t="str">
            <v>Kamalapuram</v>
          </cell>
          <cell r="AE468" t="str">
            <v>PWS</v>
          </cell>
          <cell r="AF468">
            <v>1</v>
          </cell>
          <cell r="AG468">
            <v>0</v>
          </cell>
          <cell r="AH468">
            <v>0</v>
          </cell>
          <cell r="AI468">
            <v>0</v>
          </cell>
          <cell r="AJ468">
            <v>0</v>
          </cell>
          <cell r="AK468">
            <v>0</v>
          </cell>
          <cell r="AL468">
            <v>0</v>
          </cell>
        </row>
        <row r="469">
          <cell r="A469" t="str">
            <v>05</v>
          </cell>
          <cell r="B469" t="str">
            <v>Westgodavari</v>
          </cell>
          <cell r="C469" t="str">
            <v>11</v>
          </cell>
          <cell r="D469" t="str">
            <v>Eluru</v>
          </cell>
          <cell r="E469" t="str">
            <v>074</v>
          </cell>
          <cell r="F469" t="str">
            <v>Chintalapudi</v>
          </cell>
          <cell r="G469" t="str">
            <v>09</v>
          </cell>
          <cell r="H469" t="str">
            <v>Chintalapudi</v>
          </cell>
          <cell r="I469" t="str">
            <v>09</v>
          </cell>
          <cell r="J469" t="str">
            <v>Raghavapuram</v>
          </cell>
          <cell r="K469" t="str">
            <v>018</v>
          </cell>
          <cell r="L469" t="str">
            <v>Raghavapuram</v>
          </cell>
          <cell r="M469" t="str">
            <v>0509018</v>
          </cell>
          <cell r="N469" t="str">
            <v>03</v>
          </cell>
          <cell r="O469" t="str">
            <v>A.kothagudem</v>
          </cell>
          <cell r="P469" t="str">
            <v>A.kothagudem</v>
          </cell>
          <cell r="Q469" t="str">
            <v>050901803</v>
          </cell>
          <cell r="R469" t="str">
            <v>050901803</v>
          </cell>
          <cell r="S469" t="str">
            <v>05110740901803</v>
          </cell>
          <cell r="T469">
            <v>227</v>
          </cell>
          <cell r="U469">
            <v>110</v>
          </cell>
          <cell r="V469">
            <v>0</v>
          </cell>
          <cell r="W469" t="str">
            <v>PC</v>
          </cell>
          <cell r="X469" t="str">
            <v>PC3</v>
          </cell>
          <cell r="AA469" t="str">
            <v>050901801600</v>
          </cell>
          <cell r="AB469" t="str">
            <v>050901801600</v>
          </cell>
          <cell r="AC469" t="str">
            <v>Raghavapuram</v>
          </cell>
          <cell r="AD469" t="str">
            <v>Raghavapuram</v>
          </cell>
          <cell r="AE469" t="str">
            <v>PWS</v>
          </cell>
          <cell r="AF469">
            <v>0</v>
          </cell>
          <cell r="AG469">
            <v>0</v>
          </cell>
          <cell r="AH469">
            <v>0</v>
          </cell>
          <cell r="AI469">
            <v>0</v>
          </cell>
          <cell r="AJ469">
            <v>0</v>
          </cell>
          <cell r="AK469">
            <v>0</v>
          </cell>
          <cell r="AL469">
            <v>0</v>
          </cell>
        </row>
        <row r="470">
          <cell r="A470" t="str">
            <v>05</v>
          </cell>
          <cell r="B470" t="str">
            <v>Westgodavari</v>
          </cell>
          <cell r="C470" t="str">
            <v>11</v>
          </cell>
          <cell r="D470" t="str">
            <v>Eluru</v>
          </cell>
          <cell r="E470" t="str">
            <v>074</v>
          </cell>
          <cell r="F470" t="str">
            <v>Chintalapudi</v>
          </cell>
          <cell r="G470" t="str">
            <v>09</v>
          </cell>
          <cell r="H470" t="str">
            <v>Chintalapudi</v>
          </cell>
          <cell r="I470" t="str">
            <v>09</v>
          </cell>
          <cell r="J470" t="str">
            <v>Raghavapuram</v>
          </cell>
          <cell r="K470" t="str">
            <v>018</v>
          </cell>
          <cell r="L470" t="str">
            <v>Raghavapuram</v>
          </cell>
          <cell r="M470" t="str">
            <v>0509018</v>
          </cell>
          <cell r="N470" t="str">
            <v>04</v>
          </cell>
          <cell r="O470" t="str">
            <v>A.ch.kothagudem</v>
          </cell>
          <cell r="P470" t="str">
            <v>Ch.kothagudem</v>
          </cell>
          <cell r="Q470" t="str">
            <v>050901804</v>
          </cell>
          <cell r="R470" t="str">
            <v>050901804</v>
          </cell>
          <cell r="S470" t="str">
            <v>05110740901804</v>
          </cell>
          <cell r="T470">
            <v>286</v>
          </cell>
          <cell r="U470">
            <v>0</v>
          </cell>
          <cell r="V470">
            <v>20</v>
          </cell>
          <cell r="W470" t="str">
            <v>PC</v>
          </cell>
          <cell r="X470" t="str">
            <v>PC3</v>
          </cell>
          <cell r="Z470">
            <v>36626</v>
          </cell>
          <cell r="AA470" t="str">
            <v>050901804600</v>
          </cell>
          <cell r="AB470" t="str">
            <v>050901804600</v>
          </cell>
          <cell r="AC470" t="str">
            <v>Ch. Kothagudem</v>
          </cell>
          <cell r="AD470" t="str">
            <v>Ch. Kothagudem</v>
          </cell>
          <cell r="AE470" t="str">
            <v>MPWS</v>
          </cell>
          <cell r="AF470">
            <v>2</v>
          </cell>
          <cell r="AG470">
            <v>0</v>
          </cell>
          <cell r="AH470">
            <v>2</v>
          </cell>
          <cell r="AI470">
            <v>0</v>
          </cell>
          <cell r="AJ470">
            <v>0</v>
          </cell>
          <cell r="AK470">
            <v>0</v>
          </cell>
          <cell r="AL470">
            <v>0</v>
          </cell>
        </row>
        <row r="471">
          <cell r="A471" t="str">
            <v>05</v>
          </cell>
          <cell r="B471" t="str">
            <v>Westgodavari</v>
          </cell>
          <cell r="C471" t="str">
            <v>11</v>
          </cell>
          <cell r="D471" t="str">
            <v>Eluru</v>
          </cell>
          <cell r="E471" t="str">
            <v>074</v>
          </cell>
          <cell r="F471" t="str">
            <v>Chintalapudi</v>
          </cell>
          <cell r="G471" t="str">
            <v>09</v>
          </cell>
          <cell r="H471" t="str">
            <v>Chintalapudi</v>
          </cell>
          <cell r="I471" t="str">
            <v>09</v>
          </cell>
          <cell r="J471" t="str">
            <v>Raghavapuram</v>
          </cell>
          <cell r="K471" t="str">
            <v>018</v>
          </cell>
          <cell r="L471" t="str">
            <v>Raghavapuram</v>
          </cell>
          <cell r="M471" t="str">
            <v>0509018</v>
          </cell>
          <cell r="N471" t="str">
            <v>05</v>
          </cell>
          <cell r="O471" t="str">
            <v>Dn Rao Peta</v>
          </cell>
          <cell r="P471" t="str">
            <v>D.N.Raopeta</v>
          </cell>
          <cell r="Q471" t="str">
            <v>050901805</v>
          </cell>
          <cell r="R471" t="str">
            <v>050901805</v>
          </cell>
          <cell r="S471" t="str">
            <v>05110740901805</v>
          </cell>
          <cell r="T471">
            <v>994</v>
          </cell>
          <cell r="U471">
            <v>400</v>
          </cell>
          <cell r="V471">
            <v>0</v>
          </cell>
          <cell r="W471" t="str">
            <v>PC</v>
          </cell>
          <cell r="X471" t="str">
            <v>PC3</v>
          </cell>
          <cell r="Z471">
            <v>36626</v>
          </cell>
          <cell r="AA471" t="str">
            <v>050901805600</v>
          </cell>
          <cell r="AB471" t="str">
            <v>050901805600</v>
          </cell>
          <cell r="AC471" t="str">
            <v>Dn Raopeta</v>
          </cell>
          <cell r="AD471" t="str">
            <v>Dn Raopeta</v>
          </cell>
          <cell r="AE471" t="str">
            <v>PWS</v>
          </cell>
          <cell r="AF471">
            <v>0</v>
          </cell>
          <cell r="AG471">
            <v>0</v>
          </cell>
          <cell r="AH471">
            <v>0</v>
          </cell>
          <cell r="AI471">
            <v>0</v>
          </cell>
          <cell r="AJ471">
            <v>0</v>
          </cell>
          <cell r="AK471">
            <v>0</v>
          </cell>
          <cell r="AL471">
            <v>0</v>
          </cell>
        </row>
        <row r="472">
          <cell r="A472" t="str">
            <v>05</v>
          </cell>
          <cell r="B472" t="str">
            <v>Westgodavari</v>
          </cell>
          <cell r="C472" t="str">
            <v>11</v>
          </cell>
          <cell r="D472" t="str">
            <v>Eluru</v>
          </cell>
          <cell r="E472" t="str">
            <v>074</v>
          </cell>
          <cell r="F472" t="str">
            <v>Chintalapudi</v>
          </cell>
          <cell r="G472" t="str">
            <v>09</v>
          </cell>
          <cell r="H472" t="str">
            <v>Chintalapudi</v>
          </cell>
          <cell r="I472" t="str">
            <v>10</v>
          </cell>
          <cell r="J472" t="str">
            <v>Lingagudem</v>
          </cell>
          <cell r="K472" t="str">
            <v>019</v>
          </cell>
          <cell r="L472" t="str">
            <v>Lingagudem</v>
          </cell>
          <cell r="M472" t="str">
            <v>0509019</v>
          </cell>
          <cell r="N472" t="str">
            <v>01</v>
          </cell>
          <cell r="O472" t="str">
            <v>Lingagudem</v>
          </cell>
          <cell r="P472" t="str">
            <v>Lingagudem</v>
          </cell>
          <cell r="Q472" t="str">
            <v>050901901</v>
          </cell>
          <cell r="R472" t="str">
            <v>050901901</v>
          </cell>
          <cell r="S472" t="str">
            <v>05110740901901</v>
          </cell>
          <cell r="T472">
            <v>898</v>
          </cell>
          <cell r="U472">
            <v>64</v>
          </cell>
          <cell r="V472">
            <v>45</v>
          </cell>
          <cell r="W472" t="str">
            <v>PC</v>
          </cell>
          <cell r="X472" t="str">
            <v>PC3</v>
          </cell>
          <cell r="Z472">
            <v>36626</v>
          </cell>
          <cell r="AA472" t="str">
            <v>050901901600</v>
          </cell>
          <cell r="AB472" t="str">
            <v>050901901600</v>
          </cell>
          <cell r="AC472" t="str">
            <v>Lingagudem</v>
          </cell>
          <cell r="AD472" t="str">
            <v>Lingagudem</v>
          </cell>
          <cell r="AE472" t="str">
            <v>MPWS</v>
          </cell>
          <cell r="AF472">
            <v>4</v>
          </cell>
          <cell r="AG472">
            <v>0</v>
          </cell>
          <cell r="AH472">
            <v>1</v>
          </cell>
          <cell r="AI472">
            <v>0</v>
          </cell>
          <cell r="AJ472">
            <v>0</v>
          </cell>
          <cell r="AK472">
            <v>0</v>
          </cell>
          <cell r="AL472">
            <v>0</v>
          </cell>
        </row>
        <row r="473">
          <cell r="A473" t="str">
            <v>05</v>
          </cell>
          <cell r="B473" t="str">
            <v>Westgodavari</v>
          </cell>
          <cell r="C473" t="str">
            <v>11</v>
          </cell>
          <cell r="D473" t="str">
            <v>Eluru</v>
          </cell>
          <cell r="E473" t="str">
            <v>074</v>
          </cell>
          <cell r="F473" t="str">
            <v>Chintalapudi</v>
          </cell>
          <cell r="G473" t="str">
            <v>09</v>
          </cell>
          <cell r="H473" t="str">
            <v>Chintalapudi</v>
          </cell>
          <cell r="I473" t="str">
            <v>10</v>
          </cell>
          <cell r="J473" t="str">
            <v>Lingagudem</v>
          </cell>
          <cell r="K473" t="str">
            <v>019</v>
          </cell>
          <cell r="L473" t="str">
            <v>Lingagudem</v>
          </cell>
          <cell r="M473" t="str">
            <v>0509019</v>
          </cell>
          <cell r="N473" t="str">
            <v>02</v>
          </cell>
          <cell r="O473" t="str">
            <v>Medalappagudem</v>
          </cell>
          <cell r="Q473" t="str">
            <v>050901902</v>
          </cell>
          <cell r="S473" t="str">
            <v>05110740901902</v>
          </cell>
          <cell r="T473">
            <v>272</v>
          </cell>
          <cell r="U473">
            <v>0</v>
          </cell>
          <cell r="V473">
            <v>272</v>
          </cell>
          <cell r="W473" t="str">
            <v>PC</v>
          </cell>
          <cell r="X473" t="str">
            <v>PC1</v>
          </cell>
          <cell r="Z473">
            <v>36626</v>
          </cell>
          <cell r="AF473">
            <v>3</v>
          </cell>
          <cell r="AG473">
            <v>0</v>
          </cell>
          <cell r="AH473">
            <v>1</v>
          </cell>
          <cell r="AI473">
            <v>0</v>
          </cell>
          <cell r="AJ473">
            <v>0</v>
          </cell>
          <cell r="AK473">
            <v>0</v>
          </cell>
          <cell r="AL473">
            <v>0</v>
          </cell>
        </row>
        <row r="474">
          <cell r="A474" t="str">
            <v>05</v>
          </cell>
          <cell r="B474" t="str">
            <v>Westgodavari</v>
          </cell>
          <cell r="C474" t="str">
            <v>11</v>
          </cell>
          <cell r="D474" t="str">
            <v>Eluru</v>
          </cell>
          <cell r="E474" t="str">
            <v>074</v>
          </cell>
          <cell r="F474" t="str">
            <v>Chintalapudi</v>
          </cell>
          <cell r="G474" t="str">
            <v>09</v>
          </cell>
          <cell r="H474" t="str">
            <v>Chintalapudi</v>
          </cell>
          <cell r="I474" t="str">
            <v>10</v>
          </cell>
          <cell r="J474" t="str">
            <v>Lingagudem</v>
          </cell>
          <cell r="K474" t="str">
            <v>020</v>
          </cell>
          <cell r="L474" t="str">
            <v>Gurubhatlagudem</v>
          </cell>
          <cell r="M474" t="str">
            <v>0509020</v>
          </cell>
          <cell r="N474" t="str">
            <v>01</v>
          </cell>
          <cell r="O474" t="str">
            <v>Gurubhatlagudem</v>
          </cell>
          <cell r="P474" t="str">
            <v>Gurubhatlagudem</v>
          </cell>
          <cell r="Q474" t="str">
            <v>050902001</v>
          </cell>
          <cell r="R474" t="str">
            <v>050902001</v>
          </cell>
          <cell r="S474" t="str">
            <v>05110740902001</v>
          </cell>
          <cell r="T474">
            <v>832</v>
          </cell>
          <cell r="U474">
            <v>37</v>
          </cell>
          <cell r="V474">
            <v>181</v>
          </cell>
          <cell r="W474" t="str">
            <v>PC</v>
          </cell>
          <cell r="X474" t="str">
            <v>PC3</v>
          </cell>
          <cell r="Z474">
            <v>36626</v>
          </cell>
          <cell r="AA474" t="str">
            <v>050902001600</v>
          </cell>
          <cell r="AB474" t="str">
            <v>050902001600</v>
          </cell>
          <cell r="AC474" t="str">
            <v>Gurubhatlagudem</v>
          </cell>
          <cell r="AD474" t="str">
            <v>Gurubhatlagudem</v>
          </cell>
          <cell r="AE474" t="str">
            <v>MPWS</v>
          </cell>
          <cell r="AF474">
            <v>2</v>
          </cell>
          <cell r="AG474">
            <v>0</v>
          </cell>
          <cell r="AH474">
            <v>0</v>
          </cell>
          <cell r="AI474">
            <v>0</v>
          </cell>
          <cell r="AJ474">
            <v>0</v>
          </cell>
          <cell r="AK474">
            <v>0</v>
          </cell>
          <cell r="AL474">
            <v>0</v>
          </cell>
        </row>
        <row r="475">
          <cell r="A475" t="str">
            <v>05</v>
          </cell>
          <cell r="B475" t="str">
            <v>Westgodavari</v>
          </cell>
          <cell r="C475" t="str">
            <v>11</v>
          </cell>
          <cell r="D475" t="str">
            <v>Eluru</v>
          </cell>
          <cell r="E475" t="str">
            <v>074</v>
          </cell>
          <cell r="F475" t="str">
            <v>Chintalapudi</v>
          </cell>
          <cell r="G475" t="str">
            <v>09</v>
          </cell>
          <cell r="H475" t="str">
            <v>Chintalapudi</v>
          </cell>
          <cell r="I475" t="str">
            <v>11</v>
          </cell>
          <cell r="J475" t="str">
            <v>Yendapalli</v>
          </cell>
          <cell r="K475" t="str">
            <v>021</v>
          </cell>
          <cell r="L475" t="str">
            <v>Yendapalli</v>
          </cell>
          <cell r="M475" t="str">
            <v>0509021</v>
          </cell>
          <cell r="N475" t="str">
            <v>01</v>
          </cell>
          <cell r="O475" t="str">
            <v>Endapalle</v>
          </cell>
          <cell r="P475" t="str">
            <v>Endapalle</v>
          </cell>
          <cell r="Q475" t="str">
            <v>050902101</v>
          </cell>
          <cell r="R475" t="str">
            <v>050902101</v>
          </cell>
          <cell r="S475" t="str">
            <v>05110740902101</v>
          </cell>
          <cell r="T475">
            <v>1171</v>
          </cell>
          <cell r="U475">
            <v>200</v>
          </cell>
          <cell r="V475">
            <v>0</v>
          </cell>
          <cell r="W475" t="str">
            <v>PC</v>
          </cell>
          <cell r="X475" t="str">
            <v>PC3</v>
          </cell>
          <cell r="Z475">
            <v>36626</v>
          </cell>
          <cell r="AA475" t="str">
            <v>050902101600</v>
          </cell>
          <cell r="AB475" t="str">
            <v>050902101600</v>
          </cell>
          <cell r="AC475" t="str">
            <v>Endapalle</v>
          </cell>
          <cell r="AD475" t="str">
            <v>Endapalle</v>
          </cell>
          <cell r="AE475" t="str">
            <v>MPWS</v>
          </cell>
          <cell r="AF475">
            <v>6</v>
          </cell>
          <cell r="AG475">
            <v>0</v>
          </cell>
          <cell r="AH475">
            <v>0</v>
          </cell>
          <cell r="AI475">
            <v>0</v>
          </cell>
          <cell r="AJ475">
            <v>0</v>
          </cell>
          <cell r="AK475">
            <v>0</v>
          </cell>
          <cell r="AL475">
            <v>0</v>
          </cell>
        </row>
        <row r="476">
          <cell r="A476" t="str">
            <v>05</v>
          </cell>
          <cell r="B476" t="str">
            <v>Westgodavari</v>
          </cell>
          <cell r="C476" t="str">
            <v>11</v>
          </cell>
          <cell r="D476" t="str">
            <v>Eluru</v>
          </cell>
          <cell r="E476" t="str">
            <v>074</v>
          </cell>
          <cell r="F476" t="str">
            <v>Chintalapudi</v>
          </cell>
          <cell r="G476" t="str">
            <v>09</v>
          </cell>
          <cell r="H476" t="str">
            <v>Chintalapudi</v>
          </cell>
          <cell r="I476" t="str">
            <v>11</v>
          </cell>
          <cell r="J476" t="str">
            <v>Yendapalli</v>
          </cell>
          <cell r="K476" t="str">
            <v>021</v>
          </cell>
          <cell r="L476" t="str">
            <v>Yendapalli</v>
          </cell>
          <cell r="M476" t="str">
            <v>0509021</v>
          </cell>
          <cell r="N476" t="str">
            <v>02</v>
          </cell>
          <cell r="O476" t="str">
            <v>Gullapadu</v>
          </cell>
          <cell r="Q476" t="str">
            <v>050902102</v>
          </cell>
          <cell r="S476" t="str">
            <v>05110740902102</v>
          </cell>
          <cell r="T476">
            <v>198</v>
          </cell>
          <cell r="U476">
            <v>0</v>
          </cell>
          <cell r="V476">
            <v>65</v>
          </cell>
          <cell r="W476" t="str">
            <v>PC</v>
          </cell>
          <cell r="X476" t="str">
            <v>PC1</v>
          </cell>
          <cell r="Z476">
            <v>36626</v>
          </cell>
          <cell r="AF476">
            <v>0</v>
          </cell>
          <cell r="AG476">
            <v>0</v>
          </cell>
          <cell r="AH476">
            <v>1</v>
          </cell>
          <cell r="AI476">
            <v>0</v>
          </cell>
          <cell r="AJ476">
            <v>0</v>
          </cell>
          <cell r="AK476">
            <v>0</v>
          </cell>
          <cell r="AL476">
            <v>0</v>
          </cell>
        </row>
        <row r="477">
          <cell r="A477" t="str">
            <v>05</v>
          </cell>
          <cell r="B477" t="str">
            <v>Westgodavari</v>
          </cell>
          <cell r="C477" t="str">
            <v>11</v>
          </cell>
          <cell r="D477" t="str">
            <v>Eluru</v>
          </cell>
          <cell r="E477" t="str">
            <v>074</v>
          </cell>
          <cell r="F477" t="str">
            <v>Chintalapudi</v>
          </cell>
          <cell r="G477" t="str">
            <v>09</v>
          </cell>
          <cell r="H477" t="str">
            <v>Chintalapudi</v>
          </cell>
          <cell r="I477" t="str">
            <v>11</v>
          </cell>
          <cell r="J477" t="str">
            <v>Yendapalli</v>
          </cell>
          <cell r="K477" t="str">
            <v>021</v>
          </cell>
          <cell r="L477" t="str">
            <v>Yendapalli</v>
          </cell>
          <cell r="M477" t="str">
            <v>0509021</v>
          </cell>
          <cell r="N477" t="str">
            <v>03</v>
          </cell>
          <cell r="O477" t="str">
            <v>Malleswaram</v>
          </cell>
          <cell r="Q477" t="str">
            <v>050902103</v>
          </cell>
          <cell r="S477" t="str">
            <v>05110740902103</v>
          </cell>
          <cell r="T477">
            <v>1101</v>
          </cell>
          <cell r="U477">
            <v>300</v>
          </cell>
          <cell r="V477">
            <v>0</v>
          </cell>
          <cell r="W477" t="str">
            <v>PC</v>
          </cell>
          <cell r="X477" t="str">
            <v>PC1</v>
          </cell>
          <cell r="Z477">
            <v>36626</v>
          </cell>
          <cell r="AF477">
            <v>0</v>
          </cell>
          <cell r="AG477">
            <v>0</v>
          </cell>
          <cell r="AH477">
            <v>8</v>
          </cell>
          <cell r="AI477">
            <v>0</v>
          </cell>
          <cell r="AJ477">
            <v>0</v>
          </cell>
          <cell r="AK477">
            <v>0</v>
          </cell>
          <cell r="AL477">
            <v>0</v>
          </cell>
        </row>
        <row r="478">
          <cell r="A478" t="str">
            <v>05</v>
          </cell>
          <cell r="B478" t="str">
            <v>Westgodavari</v>
          </cell>
          <cell r="C478" t="str">
            <v>11</v>
          </cell>
          <cell r="D478" t="str">
            <v>Eluru</v>
          </cell>
          <cell r="E478" t="str">
            <v>074</v>
          </cell>
          <cell r="F478" t="str">
            <v>Chintalapudi</v>
          </cell>
          <cell r="G478" t="str">
            <v>09</v>
          </cell>
          <cell r="H478" t="str">
            <v>Chintalapudi</v>
          </cell>
          <cell r="I478" t="str">
            <v>12</v>
          </cell>
          <cell r="J478" t="str">
            <v>Sivapuram</v>
          </cell>
          <cell r="K478" t="str">
            <v>021</v>
          </cell>
          <cell r="L478" t="str">
            <v>Yendapalli</v>
          </cell>
          <cell r="M478" t="str">
            <v>0509021</v>
          </cell>
          <cell r="N478" t="str">
            <v>04</v>
          </cell>
          <cell r="O478" t="str">
            <v>Sivapuram</v>
          </cell>
          <cell r="Q478" t="str">
            <v>050902104</v>
          </cell>
          <cell r="S478" t="str">
            <v>05110740902104</v>
          </cell>
          <cell r="T478">
            <v>2035</v>
          </cell>
          <cell r="U478">
            <v>201</v>
          </cell>
          <cell r="V478">
            <v>97</v>
          </cell>
          <cell r="W478" t="str">
            <v>PC</v>
          </cell>
          <cell r="X478" t="str">
            <v>PC1</v>
          </cell>
          <cell r="Z478">
            <v>36626</v>
          </cell>
          <cell r="AF478">
            <v>5</v>
          </cell>
          <cell r="AG478">
            <v>0</v>
          </cell>
          <cell r="AH478">
            <v>13</v>
          </cell>
          <cell r="AI478">
            <v>0</v>
          </cell>
          <cell r="AJ478">
            <v>0</v>
          </cell>
          <cell r="AK478">
            <v>0</v>
          </cell>
          <cell r="AL478">
            <v>0</v>
          </cell>
        </row>
        <row r="479">
          <cell r="A479" t="str">
            <v>05</v>
          </cell>
          <cell r="B479" t="str">
            <v>Westgodavari</v>
          </cell>
          <cell r="C479" t="str">
            <v>11</v>
          </cell>
          <cell r="D479" t="str">
            <v>Eluru</v>
          </cell>
          <cell r="E479" t="str">
            <v>074</v>
          </cell>
          <cell r="F479" t="str">
            <v>Chintalapudi</v>
          </cell>
          <cell r="G479" t="str">
            <v>09</v>
          </cell>
          <cell r="H479" t="str">
            <v>Chintalapudi</v>
          </cell>
          <cell r="I479" t="str">
            <v>13</v>
          </cell>
          <cell r="J479" t="str">
            <v>Pothunuru</v>
          </cell>
          <cell r="K479" t="str">
            <v>023</v>
          </cell>
          <cell r="L479" t="str">
            <v>Pothunuru</v>
          </cell>
          <cell r="M479" t="str">
            <v>0509023</v>
          </cell>
          <cell r="N479" t="str">
            <v>01</v>
          </cell>
          <cell r="O479" t="str">
            <v>Pothunuru</v>
          </cell>
          <cell r="P479" t="str">
            <v>Pothunuru</v>
          </cell>
          <cell r="Q479" t="str">
            <v>050902301</v>
          </cell>
          <cell r="R479" t="str">
            <v>050902301</v>
          </cell>
          <cell r="S479" t="str">
            <v>05110740902301</v>
          </cell>
          <cell r="T479">
            <v>985</v>
          </cell>
          <cell r="U479">
            <v>334</v>
          </cell>
          <cell r="V479">
            <v>0</v>
          </cell>
          <cell r="W479" t="str">
            <v>PC</v>
          </cell>
          <cell r="X479" t="str">
            <v>PC3</v>
          </cell>
          <cell r="Z479">
            <v>36626</v>
          </cell>
          <cell r="AA479" t="str">
            <v>050902301600</v>
          </cell>
          <cell r="AB479" t="str">
            <v>050902301600</v>
          </cell>
          <cell r="AC479" t="str">
            <v>Pothunuru-09</v>
          </cell>
          <cell r="AD479" t="str">
            <v>Pothunuru-09</v>
          </cell>
          <cell r="AE479" t="str">
            <v>MPWS</v>
          </cell>
          <cell r="AF479">
            <v>0</v>
          </cell>
          <cell r="AG479">
            <v>0</v>
          </cell>
          <cell r="AH479">
            <v>6</v>
          </cell>
          <cell r="AI479">
            <v>0</v>
          </cell>
          <cell r="AJ479">
            <v>0</v>
          </cell>
          <cell r="AK479">
            <v>0</v>
          </cell>
          <cell r="AL479">
            <v>0</v>
          </cell>
        </row>
        <row r="480">
          <cell r="A480" t="str">
            <v>05</v>
          </cell>
          <cell r="B480" t="str">
            <v>Westgodavari</v>
          </cell>
          <cell r="C480" t="str">
            <v>11</v>
          </cell>
          <cell r="D480" t="str">
            <v>Eluru</v>
          </cell>
          <cell r="E480" t="str">
            <v>074</v>
          </cell>
          <cell r="F480" t="str">
            <v>Chintalapudi</v>
          </cell>
          <cell r="G480" t="str">
            <v>09</v>
          </cell>
          <cell r="H480" t="str">
            <v>Chintalapudi</v>
          </cell>
          <cell r="I480" t="str">
            <v>14</v>
          </cell>
          <cell r="J480" t="str">
            <v>Mallayagudem</v>
          </cell>
          <cell r="K480" t="str">
            <v>024</v>
          </cell>
          <cell r="L480" t="str">
            <v>Mallayagudem</v>
          </cell>
          <cell r="M480" t="str">
            <v>0509024</v>
          </cell>
          <cell r="N480" t="str">
            <v>01</v>
          </cell>
          <cell r="O480" t="str">
            <v>Mallayagudem</v>
          </cell>
          <cell r="Q480" t="str">
            <v>050902401</v>
          </cell>
          <cell r="S480" t="str">
            <v>05110740902401</v>
          </cell>
          <cell r="T480">
            <v>957</v>
          </cell>
          <cell r="U480">
            <v>218</v>
          </cell>
          <cell r="V480">
            <v>16</v>
          </cell>
          <cell r="W480" t="str">
            <v>PC</v>
          </cell>
          <cell r="X480" t="str">
            <v>PC1</v>
          </cell>
          <cell r="Z480">
            <v>36626</v>
          </cell>
          <cell r="AF480">
            <v>0</v>
          </cell>
          <cell r="AG480">
            <v>0</v>
          </cell>
          <cell r="AH480">
            <v>6</v>
          </cell>
          <cell r="AI480">
            <v>0</v>
          </cell>
          <cell r="AJ480">
            <v>0</v>
          </cell>
          <cell r="AK480">
            <v>0</v>
          </cell>
          <cell r="AL480">
            <v>0</v>
          </cell>
        </row>
        <row r="481">
          <cell r="A481" t="str">
            <v>05</v>
          </cell>
          <cell r="B481" t="str">
            <v>Westgodavari</v>
          </cell>
          <cell r="C481" t="str">
            <v>11</v>
          </cell>
          <cell r="D481" t="str">
            <v>Eluru</v>
          </cell>
          <cell r="E481" t="str">
            <v>074</v>
          </cell>
          <cell r="F481" t="str">
            <v>Chintalapudi</v>
          </cell>
          <cell r="G481" t="str">
            <v>09</v>
          </cell>
          <cell r="H481" t="str">
            <v>Chintalapudi</v>
          </cell>
          <cell r="I481" t="str">
            <v>15</v>
          </cell>
          <cell r="J481" t="str">
            <v>Ganijerla</v>
          </cell>
          <cell r="K481" t="str">
            <v>025</v>
          </cell>
          <cell r="L481" t="str">
            <v>Ganijerla</v>
          </cell>
          <cell r="M481" t="str">
            <v>0509025</v>
          </cell>
          <cell r="N481" t="str">
            <v>01</v>
          </cell>
          <cell r="O481" t="str">
            <v>Ganijerla</v>
          </cell>
          <cell r="P481" t="str">
            <v>Gonijerla</v>
          </cell>
          <cell r="Q481" t="str">
            <v>050902501</v>
          </cell>
          <cell r="R481" t="str">
            <v>050902501</v>
          </cell>
          <cell r="S481" t="str">
            <v>05110740902501</v>
          </cell>
          <cell r="T481">
            <v>1568</v>
          </cell>
          <cell r="U481">
            <v>218</v>
          </cell>
          <cell r="V481">
            <v>0</v>
          </cell>
          <cell r="W481" t="str">
            <v>PC</v>
          </cell>
          <cell r="X481" t="str">
            <v>PC3</v>
          </cell>
          <cell r="Z481">
            <v>36626</v>
          </cell>
          <cell r="AA481" t="str">
            <v>050902501600</v>
          </cell>
          <cell r="AB481" t="str">
            <v>050902501600</v>
          </cell>
          <cell r="AC481" t="str">
            <v>Ganijerla</v>
          </cell>
          <cell r="AD481" t="str">
            <v>Ganijerla</v>
          </cell>
          <cell r="AE481" t="str">
            <v>DP</v>
          </cell>
          <cell r="AF481">
            <v>10</v>
          </cell>
          <cell r="AG481">
            <v>0</v>
          </cell>
          <cell r="AH481">
            <v>2</v>
          </cell>
          <cell r="AI481">
            <v>0</v>
          </cell>
          <cell r="AJ481">
            <v>0</v>
          </cell>
          <cell r="AK481">
            <v>0</v>
          </cell>
          <cell r="AL481">
            <v>0</v>
          </cell>
        </row>
        <row r="482">
          <cell r="A482" t="str">
            <v>05</v>
          </cell>
          <cell r="B482" t="str">
            <v>Westgodavari</v>
          </cell>
          <cell r="C482" t="str">
            <v>11</v>
          </cell>
          <cell r="D482" t="str">
            <v>Eluru</v>
          </cell>
          <cell r="E482" t="str">
            <v>074</v>
          </cell>
          <cell r="F482" t="str">
            <v>Chintalapudi</v>
          </cell>
          <cell r="G482" t="str">
            <v>09</v>
          </cell>
          <cell r="H482" t="str">
            <v>Chintalapudi</v>
          </cell>
          <cell r="I482" t="str">
            <v>15</v>
          </cell>
          <cell r="J482" t="str">
            <v>Ganijerla</v>
          </cell>
          <cell r="K482" t="str">
            <v>025</v>
          </cell>
          <cell r="L482" t="str">
            <v>Ganijerla</v>
          </cell>
          <cell r="M482" t="str">
            <v>0509025</v>
          </cell>
          <cell r="N482" t="str">
            <v>02</v>
          </cell>
          <cell r="O482" t="str">
            <v>Anjanapuram</v>
          </cell>
          <cell r="Q482" t="str">
            <v>050902502</v>
          </cell>
          <cell r="S482" t="str">
            <v>05110740902502</v>
          </cell>
          <cell r="T482">
            <v>72</v>
          </cell>
          <cell r="U482">
            <v>72</v>
          </cell>
          <cell r="V482">
            <v>0</v>
          </cell>
          <cell r="W482" t="str">
            <v>PC</v>
          </cell>
          <cell r="X482" t="str">
            <v>PC1</v>
          </cell>
          <cell r="Z482">
            <v>36626</v>
          </cell>
          <cell r="AF482">
            <v>2</v>
          </cell>
          <cell r="AG482">
            <v>0</v>
          </cell>
          <cell r="AH482">
            <v>0</v>
          </cell>
          <cell r="AI482">
            <v>0</v>
          </cell>
          <cell r="AJ482">
            <v>0</v>
          </cell>
          <cell r="AK482">
            <v>0</v>
          </cell>
          <cell r="AL482">
            <v>0</v>
          </cell>
        </row>
        <row r="483">
          <cell r="A483" t="str">
            <v>05</v>
          </cell>
          <cell r="B483" t="str">
            <v>Westgodavari</v>
          </cell>
          <cell r="C483" t="str">
            <v>11</v>
          </cell>
          <cell r="D483" t="str">
            <v>Eluru</v>
          </cell>
          <cell r="E483" t="str">
            <v>074</v>
          </cell>
          <cell r="F483" t="str">
            <v>Chintalapudi</v>
          </cell>
          <cell r="G483" t="str">
            <v>09</v>
          </cell>
          <cell r="H483" t="str">
            <v>Chintalapudi</v>
          </cell>
          <cell r="I483" t="str">
            <v>15</v>
          </cell>
          <cell r="J483" t="str">
            <v>Ganijerla</v>
          </cell>
          <cell r="K483" t="str">
            <v>025</v>
          </cell>
          <cell r="L483" t="str">
            <v>Ganijerla</v>
          </cell>
          <cell r="M483" t="str">
            <v>0509025</v>
          </cell>
          <cell r="N483" t="str">
            <v>03</v>
          </cell>
          <cell r="O483" t="str">
            <v>Kothagudem</v>
          </cell>
          <cell r="Q483" t="str">
            <v>050902503</v>
          </cell>
          <cell r="S483" t="str">
            <v>05110740902503</v>
          </cell>
          <cell r="T483">
            <v>208</v>
          </cell>
          <cell r="U483">
            <v>0</v>
          </cell>
          <cell r="V483">
            <v>0</v>
          </cell>
          <cell r="W483" t="str">
            <v>PC</v>
          </cell>
          <cell r="X483" t="str">
            <v>PC1</v>
          </cell>
          <cell r="Z483">
            <v>36626</v>
          </cell>
          <cell r="AF483">
            <v>1</v>
          </cell>
          <cell r="AG483">
            <v>0</v>
          </cell>
          <cell r="AH483">
            <v>0</v>
          </cell>
          <cell r="AI483">
            <v>0</v>
          </cell>
          <cell r="AJ483">
            <v>0</v>
          </cell>
          <cell r="AK483">
            <v>0</v>
          </cell>
          <cell r="AL483">
            <v>0</v>
          </cell>
        </row>
        <row r="484">
          <cell r="A484" t="str">
            <v>05</v>
          </cell>
          <cell r="B484" t="str">
            <v>Westgodavari</v>
          </cell>
          <cell r="C484" t="str">
            <v>11</v>
          </cell>
          <cell r="D484" t="str">
            <v>Eluru</v>
          </cell>
          <cell r="E484" t="str">
            <v>074</v>
          </cell>
          <cell r="F484" t="str">
            <v>Chintalapudi</v>
          </cell>
          <cell r="G484" t="str">
            <v>09</v>
          </cell>
          <cell r="H484" t="str">
            <v>Chintalapudi</v>
          </cell>
          <cell r="I484" t="str">
            <v>08</v>
          </cell>
          <cell r="J484" t="str">
            <v>Venkatadrigudem</v>
          </cell>
          <cell r="K484" t="str">
            <v>026</v>
          </cell>
          <cell r="L484" t="str">
            <v>Kantampalem</v>
          </cell>
          <cell r="M484" t="str">
            <v>0509026</v>
          </cell>
          <cell r="N484" t="str">
            <v>01</v>
          </cell>
          <cell r="O484" t="str">
            <v>Kantampalem</v>
          </cell>
          <cell r="P484" t="str">
            <v>Kantampalem</v>
          </cell>
          <cell r="Q484" t="str">
            <v>050902601</v>
          </cell>
          <cell r="R484" t="str">
            <v>050902601</v>
          </cell>
          <cell r="S484" t="str">
            <v>05110740902601</v>
          </cell>
          <cell r="T484">
            <v>552</v>
          </cell>
          <cell r="U484">
            <v>83</v>
          </cell>
          <cell r="V484">
            <v>0</v>
          </cell>
          <cell r="W484" t="str">
            <v>PC</v>
          </cell>
          <cell r="X484" t="str">
            <v>PC3</v>
          </cell>
          <cell r="Z484">
            <v>36626</v>
          </cell>
          <cell r="AA484" t="str">
            <v>050902601600</v>
          </cell>
          <cell r="AB484" t="str">
            <v>050902601600</v>
          </cell>
          <cell r="AC484" t="str">
            <v>Kantampalem</v>
          </cell>
          <cell r="AD484" t="str">
            <v>Kantampalem</v>
          </cell>
          <cell r="AE484" t="str">
            <v>MPWS</v>
          </cell>
          <cell r="AF484">
            <v>4</v>
          </cell>
          <cell r="AG484">
            <v>0</v>
          </cell>
          <cell r="AH484">
            <v>0</v>
          </cell>
          <cell r="AI484">
            <v>0</v>
          </cell>
          <cell r="AJ484">
            <v>0</v>
          </cell>
          <cell r="AK484">
            <v>0</v>
          </cell>
          <cell r="AL484">
            <v>0</v>
          </cell>
        </row>
        <row r="485">
          <cell r="A485" t="str">
            <v>05</v>
          </cell>
          <cell r="B485" t="str">
            <v>Westgodavari</v>
          </cell>
          <cell r="C485" t="str">
            <v>11</v>
          </cell>
          <cell r="D485" t="str">
            <v>Eluru</v>
          </cell>
          <cell r="E485" t="str">
            <v>074</v>
          </cell>
          <cell r="F485" t="str">
            <v>Chintalapudi</v>
          </cell>
          <cell r="G485" t="str">
            <v>09</v>
          </cell>
          <cell r="H485" t="str">
            <v>Chintalapudi</v>
          </cell>
          <cell r="I485" t="str">
            <v>07</v>
          </cell>
          <cell r="J485" t="str">
            <v>Venkatapuram</v>
          </cell>
          <cell r="K485" t="str">
            <v>027</v>
          </cell>
          <cell r="L485" t="str">
            <v>Ln Puram</v>
          </cell>
          <cell r="M485" t="str">
            <v>0509027</v>
          </cell>
          <cell r="N485" t="str">
            <v>01</v>
          </cell>
          <cell r="O485" t="str">
            <v>Ln Puram</v>
          </cell>
          <cell r="P485" t="str">
            <v>L.N.Puram</v>
          </cell>
          <cell r="Q485" t="str">
            <v>050902701</v>
          </cell>
          <cell r="R485" t="str">
            <v>050902701</v>
          </cell>
          <cell r="S485" t="str">
            <v>05110740902701</v>
          </cell>
          <cell r="T485">
            <v>327</v>
          </cell>
          <cell r="U485">
            <v>0</v>
          </cell>
          <cell r="V485">
            <v>5</v>
          </cell>
          <cell r="W485" t="str">
            <v>PC</v>
          </cell>
          <cell r="X485" t="str">
            <v>PC3</v>
          </cell>
          <cell r="AA485" t="str">
            <v>050901501600</v>
          </cell>
          <cell r="AB485" t="str">
            <v>050901501600</v>
          </cell>
          <cell r="AC485" t="str">
            <v>Settivarigudem</v>
          </cell>
          <cell r="AD485" t="str">
            <v>Settivarigudem</v>
          </cell>
          <cell r="AE485" t="str">
            <v>MPWS</v>
          </cell>
          <cell r="AF485">
            <v>0</v>
          </cell>
          <cell r="AG485">
            <v>0</v>
          </cell>
          <cell r="AH485">
            <v>2</v>
          </cell>
          <cell r="AI485">
            <v>0</v>
          </cell>
          <cell r="AJ485">
            <v>0</v>
          </cell>
          <cell r="AK485">
            <v>0</v>
          </cell>
          <cell r="AL485">
            <v>0</v>
          </cell>
        </row>
        <row r="486">
          <cell r="A486" t="str">
            <v>05</v>
          </cell>
          <cell r="B486" t="str">
            <v>Westgodavari</v>
          </cell>
          <cell r="C486" t="str">
            <v>11</v>
          </cell>
          <cell r="D486" t="str">
            <v>Eluru</v>
          </cell>
          <cell r="E486" t="str">
            <v>074</v>
          </cell>
          <cell r="F486" t="str">
            <v>Chintalapudi</v>
          </cell>
          <cell r="G486" t="str">
            <v>09</v>
          </cell>
          <cell r="H486" t="str">
            <v>Chintalapudi</v>
          </cell>
          <cell r="I486" t="str">
            <v>16</v>
          </cell>
          <cell r="J486" t="str">
            <v>Chintalapudi</v>
          </cell>
          <cell r="K486" t="str">
            <v>028</v>
          </cell>
          <cell r="L486" t="str">
            <v>Chintalapudi</v>
          </cell>
          <cell r="M486" t="str">
            <v>0509028</v>
          </cell>
          <cell r="N486" t="str">
            <v>01</v>
          </cell>
          <cell r="O486" t="str">
            <v>Chintalapudi</v>
          </cell>
          <cell r="P486" t="str">
            <v>Chintalapudi</v>
          </cell>
          <cell r="Q486" t="str">
            <v>050902801</v>
          </cell>
          <cell r="R486" t="str">
            <v>050902801</v>
          </cell>
          <cell r="S486" t="str">
            <v>05110740902801</v>
          </cell>
          <cell r="T486">
            <v>5416</v>
          </cell>
          <cell r="U486">
            <v>5051</v>
          </cell>
          <cell r="V486">
            <v>273</v>
          </cell>
          <cell r="W486" t="str">
            <v>PC</v>
          </cell>
          <cell r="X486" t="str">
            <v>PC4</v>
          </cell>
          <cell r="Z486">
            <v>36686</v>
          </cell>
          <cell r="AA486" t="str">
            <v>050902801600</v>
          </cell>
          <cell r="AB486" t="str">
            <v>050902801600</v>
          </cell>
          <cell r="AC486" t="str">
            <v>Chintalapudi</v>
          </cell>
          <cell r="AD486" t="str">
            <v>Chintalapudi</v>
          </cell>
          <cell r="AE486" t="str">
            <v>PWS</v>
          </cell>
          <cell r="AF486">
            <v>29</v>
          </cell>
          <cell r="AG486">
            <v>50</v>
          </cell>
          <cell r="AH486">
            <v>30</v>
          </cell>
          <cell r="AI486">
            <v>0</v>
          </cell>
          <cell r="AJ486">
            <v>0</v>
          </cell>
          <cell r="AK486">
            <v>0</v>
          </cell>
          <cell r="AL486">
            <v>0</v>
          </cell>
        </row>
        <row r="487">
          <cell r="A487" t="str">
            <v>05</v>
          </cell>
          <cell r="B487" t="str">
            <v>Westgodavari</v>
          </cell>
          <cell r="C487" t="str">
            <v>11</v>
          </cell>
          <cell r="D487" t="str">
            <v>Eluru</v>
          </cell>
          <cell r="E487" t="str">
            <v>074</v>
          </cell>
          <cell r="F487" t="str">
            <v>Chintalapudi</v>
          </cell>
          <cell r="G487" t="str">
            <v>09</v>
          </cell>
          <cell r="H487" t="str">
            <v>Chintalapudi</v>
          </cell>
          <cell r="I487" t="str">
            <v>16</v>
          </cell>
          <cell r="J487" t="str">
            <v>Chintalapudi</v>
          </cell>
          <cell r="K487" t="str">
            <v>028</v>
          </cell>
          <cell r="L487" t="str">
            <v>Chintalapudi</v>
          </cell>
          <cell r="M487" t="str">
            <v>0509028</v>
          </cell>
          <cell r="N487" t="str">
            <v>02</v>
          </cell>
          <cell r="O487" t="str">
            <v>Sammetavarigudem</v>
          </cell>
          <cell r="P487" t="str">
            <v>Sommittavarigudem</v>
          </cell>
          <cell r="Q487" t="str">
            <v>050902802</v>
          </cell>
          <cell r="R487" t="str">
            <v>050902802</v>
          </cell>
          <cell r="S487" t="str">
            <v>05110740902802</v>
          </cell>
          <cell r="T487">
            <v>707</v>
          </cell>
          <cell r="U487">
            <v>97</v>
          </cell>
          <cell r="V487">
            <v>0</v>
          </cell>
          <cell r="W487" t="str">
            <v>PC</v>
          </cell>
          <cell r="X487" t="str">
            <v>PC3</v>
          </cell>
          <cell r="Z487">
            <v>36782</v>
          </cell>
          <cell r="AA487" t="str">
            <v>050902802600</v>
          </cell>
          <cell r="AB487" t="str">
            <v>050902802600</v>
          </cell>
          <cell r="AC487" t="str">
            <v>Sommitavarigudem</v>
          </cell>
          <cell r="AD487" t="str">
            <v>Sommitavarigudem</v>
          </cell>
          <cell r="AE487" t="str">
            <v>DP</v>
          </cell>
          <cell r="AF487">
            <v>0</v>
          </cell>
          <cell r="AG487">
            <v>0</v>
          </cell>
          <cell r="AH487">
            <v>4</v>
          </cell>
          <cell r="AI487">
            <v>0</v>
          </cell>
          <cell r="AJ487">
            <v>0</v>
          </cell>
          <cell r="AK487">
            <v>0</v>
          </cell>
          <cell r="AL487">
            <v>0</v>
          </cell>
        </row>
        <row r="488">
          <cell r="A488" t="str">
            <v>05</v>
          </cell>
          <cell r="B488" t="str">
            <v>Westgodavari</v>
          </cell>
          <cell r="C488" t="str">
            <v>11</v>
          </cell>
          <cell r="D488" t="str">
            <v>Eluru</v>
          </cell>
          <cell r="E488" t="str">
            <v>074</v>
          </cell>
          <cell r="F488" t="str">
            <v>Chintalapudi</v>
          </cell>
          <cell r="G488" t="str">
            <v>09</v>
          </cell>
          <cell r="H488" t="str">
            <v>Chintalapudi</v>
          </cell>
          <cell r="I488" t="str">
            <v>16</v>
          </cell>
          <cell r="J488" t="str">
            <v>Chintalapudi</v>
          </cell>
          <cell r="K488" t="str">
            <v>028</v>
          </cell>
          <cell r="L488" t="str">
            <v>Chintalapudi</v>
          </cell>
          <cell r="M488" t="str">
            <v>0509028</v>
          </cell>
          <cell r="N488" t="str">
            <v>03</v>
          </cell>
          <cell r="O488" t="str">
            <v>Pata Chintalapudi</v>
          </cell>
          <cell r="P488" t="str">
            <v>Pathachintalapudi</v>
          </cell>
          <cell r="Q488" t="str">
            <v>050902803</v>
          </cell>
          <cell r="R488" t="str">
            <v>050902803</v>
          </cell>
          <cell r="S488" t="str">
            <v>05110740902803</v>
          </cell>
          <cell r="T488">
            <v>1369</v>
          </cell>
          <cell r="U488">
            <v>1095</v>
          </cell>
          <cell r="V488">
            <v>0</v>
          </cell>
          <cell r="W488" t="str">
            <v>PC</v>
          </cell>
          <cell r="X488" t="str">
            <v>PC3</v>
          </cell>
          <cell r="Z488">
            <v>36625</v>
          </cell>
          <cell r="AA488" t="str">
            <v>050902803600</v>
          </cell>
          <cell r="AB488" t="str">
            <v>050902803600</v>
          </cell>
          <cell r="AC488" t="str">
            <v>Patha Chintalapudi</v>
          </cell>
          <cell r="AD488" t="str">
            <v>Patha Chintalapudi</v>
          </cell>
          <cell r="AE488" t="str">
            <v>DP</v>
          </cell>
          <cell r="AF488">
            <v>3</v>
          </cell>
          <cell r="AG488">
            <v>0</v>
          </cell>
          <cell r="AH488">
            <v>8</v>
          </cell>
          <cell r="AI488">
            <v>0</v>
          </cell>
          <cell r="AJ488">
            <v>0</v>
          </cell>
          <cell r="AK488">
            <v>0</v>
          </cell>
          <cell r="AL488">
            <v>0</v>
          </cell>
        </row>
        <row r="489">
          <cell r="A489" t="str">
            <v>05</v>
          </cell>
          <cell r="B489" t="str">
            <v>Westgodavari</v>
          </cell>
          <cell r="C489" t="str">
            <v>11</v>
          </cell>
          <cell r="D489" t="str">
            <v>Eluru</v>
          </cell>
          <cell r="E489" t="str">
            <v>074</v>
          </cell>
          <cell r="F489" t="str">
            <v>Chintalapudi</v>
          </cell>
          <cell r="G489" t="str">
            <v>09</v>
          </cell>
          <cell r="H489" t="str">
            <v>Chintalapudi</v>
          </cell>
          <cell r="I489" t="str">
            <v>16</v>
          </cell>
          <cell r="J489" t="str">
            <v>Chintalapudi</v>
          </cell>
          <cell r="K489" t="str">
            <v>028</v>
          </cell>
          <cell r="L489" t="str">
            <v>Chintalapudi</v>
          </cell>
          <cell r="M489" t="str">
            <v>0509028</v>
          </cell>
          <cell r="N489" t="str">
            <v>04</v>
          </cell>
          <cell r="O489" t="str">
            <v>Boya Gudem</v>
          </cell>
          <cell r="P489" t="str">
            <v>Boya Gudem</v>
          </cell>
          <cell r="Q489" t="str">
            <v>050902804</v>
          </cell>
          <cell r="R489" t="str">
            <v>050902804</v>
          </cell>
          <cell r="S489" t="str">
            <v>05110740902804</v>
          </cell>
          <cell r="T489">
            <v>823</v>
          </cell>
          <cell r="U489">
            <v>823</v>
          </cell>
          <cell r="V489">
            <v>0</v>
          </cell>
          <cell r="W489" t="str">
            <v>PC</v>
          </cell>
          <cell r="X489" t="str">
            <v>PC3</v>
          </cell>
          <cell r="AA489" t="str">
            <v>050902801600</v>
          </cell>
          <cell r="AB489" t="str">
            <v>050902801600</v>
          </cell>
          <cell r="AC489" t="str">
            <v>Chintalapudi</v>
          </cell>
          <cell r="AD489" t="str">
            <v>Chintalapudi</v>
          </cell>
          <cell r="AE489" t="str">
            <v>PWS</v>
          </cell>
          <cell r="AF489">
            <v>6</v>
          </cell>
          <cell r="AG489">
            <v>0</v>
          </cell>
          <cell r="AH489">
            <v>2</v>
          </cell>
          <cell r="AI489">
            <v>0</v>
          </cell>
          <cell r="AJ489">
            <v>0</v>
          </cell>
          <cell r="AK489">
            <v>0</v>
          </cell>
          <cell r="AL489">
            <v>0</v>
          </cell>
        </row>
        <row r="490">
          <cell r="A490" t="str">
            <v>05</v>
          </cell>
          <cell r="B490" t="str">
            <v>Westgodavari</v>
          </cell>
          <cell r="C490" t="str">
            <v>11</v>
          </cell>
          <cell r="D490" t="str">
            <v>Eluru</v>
          </cell>
          <cell r="E490" t="str">
            <v>074</v>
          </cell>
          <cell r="F490" t="str">
            <v>Chintalapudi</v>
          </cell>
          <cell r="G490" t="str">
            <v>09</v>
          </cell>
          <cell r="H490" t="str">
            <v>Chintalapudi</v>
          </cell>
          <cell r="I490" t="str">
            <v>16</v>
          </cell>
          <cell r="J490" t="str">
            <v>Chintalapudi</v>
          </cell>
          <cell r="K490" t="str">
            <v>028</v>
          </cell>
          <cell r="L490" t="str">
            <v>Chintalapudi</v>
          </cell>
          <cell r="M490" t="str">
            <v>0509028</v>
          </cell>
          <cell r="N490" t="str">
            <v>05</v>
          </cell>
          <cell r="O490" t="str">
            <v>Nagireddigudem</v>
          </cell>
          <cell r="P490" t="str">
            <v>Nagireddigudem</v>
          </cell>
          <cell r="Q490" t="str">
            <v>050902805</v>
          </cell>
          <cell r="R490" t="str">
            <v>050902805</v>
          </cell>
          <cell r="S490" t="str">
            <v>05110740902805</v>
          </cell>
          <cell r="T490">
            <v>1289</v>
          </cell>
          <cell r="U490">
            <v>0</v>
          </cell>
          <cell r="V490">
            <v>1089</v>
          </cell>
          <cell r="W490" t="str">
            <v>PC</v>
          </cell>
          <cell r="X490" t="str">
            <v>PC3</v>
          </cell>
          <cell r="Z490">
            <v>36686</v>
          </cell>
          <cell r="AA490" t="str">
            <v>050902805600</v>
          </cell>
          <cell r="AB490" t="str">
            <v>050902805600</v>
          </cell>
          <cell r="AC490" t="str">
            <v>Nagireddigudem</v>
          </cell>
          <cell r="AD490" t="str">
            <v>Nagireddigudem</v>
          </cell>
          <cell r="AE490" t="str">
            <v>MPWS</v>
          </cell>
          <cell r="AF490">
            <v>9</v>
          </cell>
          <cell r="AG490">
            <v>0</v>
          </cell>
          <cell r="AH490">
            <v>0</v>
          </cell>
          <cell r="AI490">
            <v>0</v>
          </cell>
          <cell r="AJ490">
            <v>0</v>
          </cell>
          <cell r="AK490">
            <v>0</v>
          </cell>
          <cell r="AL490">
            <v>0</v>
          </cell>
        </row>
        <row r="491">
          <cell r="A491" t="str">
            <v>05</v>
          </cell>
          <cell r="B491" t="str">
            <v>Westgodavari</v>
          </cell>
          <cell r="C491" t="str">
            <v>11</v>
          </cell>
          <cell r="D491" t="str">
            <v>Eluru</v>
          </cell>
          <cell r="E491" t="str">
            <v>074</v>
          </cell>
          <cell r="F491" t="str">
            <v>Chintalapudi</v>
          </cell>
          <cell r="G491" t="str">
            <v>09</v>
          </cell>
          <cell r="H491" t="str">
            <v>Chintalapudi</v>
          </cell>
          <cell r="I491" t="str">
            <v>16</v>
          </cell>
          <cell r="J491" t="str">
            <v>Chintalapudi</v>
          </cell>
          <cell r="K491" t="str">
            <v>028</v>
          </cell>
          <cell r="L491" t="str">
            <v>Chintalapudi</v>
          </cell>
          <cell r="M491" t="str">
            <v>0509028</v>
          </cell>
          <cell r="N491" t="str">
            <v>06</v>
          </cell>
          <cell r="O491" t="str">
            <v>Bhattuvarigudem</v>
          </cell>
          <cell r="P491" t="str">
            <v>Bhattuvarigudem</v>
          </cell>
          <cell r="Q491" t="str">
            <v>050902806</v>
          </cell>
          <cell r="R491" t="str">
            <v>050902806</v>
          </cell>
          <cell r="S491" t="str">
            <v>05110740902806</v>
          </cell>
          <cell r="T491">
            <v>655</v>
          </cell>
          <cell r="U491">
            <v>356</v>
          </cell>
          <cell r="V491">
            <v>0</v>
          </cell>
          <cell r="W491" t="str">
            <v>PC</v>
          </cell>
          <cell r="X491" t="str">
            <v>PC2</v>
          </cell>
          <cell r="Z491">
            <v>36626</v>
          </cell>
          <cell r="AA491" t="str">
            <v>050902806600</v>
          </cell>
          <cell r="AB491" t="str">
            <v>050902806600</v>
          </cell>
          <cell r="AC491" t="str">
            <v>Bhattuvarigudem</v>
          </cell>
          <cell r="AD491" t="str">
            <v>Bhattuvarigudem</v>
          </cell>
          <cell r="AE491" t="str">
            <v>MPWS</v>
          </cell>
          <cell r="AF491">
            <v>21</v>
          </cell>
          <cell r="AG491">
            <v>0</v>
          </cell>
          <cell r="AH491">
            <v>4</v>
          </cell>
          <cell r="AI491">
            <v>0</v>
          </cell>
          <cell r="AJ491">
            <v>0</v>
          </cell>
          <cell r="AK491">
            <v>0</v>
          </cell>
          <cell r="AL491">
            <v>0</v>
          </cell>
        </row>
        <row r="492">
          <cell r="A492" t="str">
            <v>05</v>
          </cell>
          <cell r="B492" t="str">
            <v>Westgodavari</v>
          </cell>
          <cell r="C492" t="str">
            <v>11</v>
          </cell>
          <cell r="D492" t="str">
            <v>Eluru</v>
          </cell>
          <cell r="E492" t="str">
            <v>074</v>
          </cell>
          <cell r="F492" t="str">
            <v>Chintalapudi</v>
          </cell>
          <cell r="G492" t="str">
            <v>09</v>
          </cell>
          <cell r="H492" t="str">
            <v>Chintalapudi</v>
          </cell>
          <cell r="I492" t="str">
            <v>16</v>
          </cell>
          <cell r="J492" t="str">
            <v>Chintalapudi</v>
          </cell>
          <cell r="K492" t="str">
            <v>028</v>
          </cell>
          <cell r="L492" t="str">
            <v>Chintalapudi</v>
          </cell>
          <cell r="M492" t="str">
            <v>0509028</v>
          </cell>
          <cell r="N492" t="str">
            <v>07</v>
          </cell>
          <cell r="O492" t="str">
            <v>Supremepeta</v>
          </cell>
          <cell r="P492" t="str">
            <v>Supremepeta</v>
          </cell>
          <cell r="Q492" t="str">
            <v>050902807</v>
          </cell>
          <cell r="R492" t="str">
            <v>050902807</v>
          </cell>
          <cell r="S492" t="str">
            <v>05110740902807</v>
          </cell>
          <cell r="T492">
            <v>1500</v>
          </cell>
          <cell r="U492">
            <v>1500</v>
          </cell>
          <cell r="V492">
            <v>0</v>
          </cell>
          <cell r="W492" t="str">
            <v>PC</v>
          </cell>
          <cell r="X492" t="str">
            <v>PC2</v>
          </cell>
          <cell r="Z492">
            <v>36626</v>
          </cell>
          <cell r="AA492" t="str">
            <v>050902807600</v>
          </cell>
          <cell r="AB492" t="str">
            <v>050902807600</v>
          </cell>
          <cell r="AC492" t="str">
            <v>Supremepeta</v>
          </cell>
          <cell r="AD492" t="str">
            <v>Supremepeta</v>
          </cell>
          <cell r="AE492" t="str">
            <v>DP</v>
          </cell>
          <cell r="AF492">
            <v>0</v>
          </cell>
          <cell r="AG492">
            <v>0</v>
          </cell>
          <cell r="AH492">
            <v>0</v>
          </cell>
          <cell r="AI492">
            <v>0</v>
          </cell>
          <cell r="AJ492">
            <v>0</v>
          </cell>
          <cell r="AK492">
            <v>0</v>
          </cell>
          <cell r="AL492">
            <v>0</v>
          </cell>
        </row>
        <row r="493">
          <cell r="A493" t="str">
            <v>05</v>
          </cell>
          <cell r="B493" t="str">
            <v>Westgodavari</v>
          </cell>
          <cell r="C493" t="str">
            <v>11</v>
          </cell>
          <cell r="D493" t="str">
            <v>Eluru</v>
          </cell>
          <cell r="E493" t="str">
            <v>074</v>
          </cell>
          <cell r="F493" t="str">
            <v>Chintalapudi</v>
          </cell>
          <cell r="G493" t="str">
            <v>09</v>
          </cell>
          <cell r="H493" t="str">
            <v>Chintalapudi</v>
          </cell>
          <cell r="I493" t="str">
            <v>14</v>
          </cell>
          <cell r="J493" t="str">
            <v>Mallayagudem</v>
          </cell>
          <cell r="K493" t="str">
            <v>029</v>
          </cell>
          <cell r="L493" t="str">
            <v>Amudalachelaka</v>
          </cell>
          <cell r="M493" t="str">
            <v>0509029</v>
          </cell>
          <cell r="N493" t="str">
            <v>01</v>
          </cell>
          <cell r="O493" t="str">
            <v>Aomudala Chelaka</v>
          </cell>
          <cell r="P493" t="str">
            <v>Aomudala Chelaka</v>
          </cell>
          <cell r="Q493" t="str">
            <v>050902901</v>
          </cell>
          <cell r="R493" t="str">
            <v>050902901</v>
          </cell>
          <cell r="S493" t="str">
            <v>05110740902901</v>
          </cell>
          <cell r="T493">
            <v>250</v>
          </cell>
          <cell r="U493">
            <v>150</v>
          </cell>
          <cell r="V493">
            <v>100</v>
          </cell>
          <cell r="W493" t="str">
            <v>PC</v>
          </cell>
          <cell r="X493" t="str">
            <v>PC2</v>
          </cell>
          <cell r="AA493" t="str">
            <v>050902901600</v>
          </cell>
          <cell r="AB493" t="str">
            <v>050902901600</v>
          </cell>
          <cell r="AC493" t="str">
            <v>Aomudala Chelaka</v>
          </cell>
          <cell r="AD493" t="str">
            <v>Aomudala Chelaka</v>
          </cell>
          <cell r="AE493" t="str">
            <v>MPWS</v>
          </cell>
          <cell r="AF493">
            <v>1</v>
          </cell>
          <cell r="AG493">
            <v>0</v>
          </cell>
          <cell r="AH493">
            <v>0</v>
          </cell>
          <cell r="AI493">
            <v>0</v>
          </cell>
          <cell r="AJ493">
            <v>0</v>
          </cell>
          <cell r="AK493">
            <v>0</v>
          </cell>
          <cell r="AL493">
            <v>0</v>
          </cell>
        </row>
        <row r="494">
          <cell r="A494" t="str">
            <v>05</v>
          </cell>
          <cell r="B494" t="str">
            <v>Westgodavari</v>
          </cell>
          <cell r="C494" t="str">
            <v>11</v>
          </cell>
          <cell r="D494" t="str">
            <v>Eluru</v>
          </cell>
          <cell r="E494" t="str">
            <v>074</v>
          </cell>
          <cell r="F494" t="str">
            <v>Chintalapudi</v>
          </cell>
          <cell r="G494" t="str">
            <v>09</v>
          </cell>
          <cell r="H494" t="str">
            <v>Chintalapudi</v>
          </cell>
          <cell r="I494" t="str">
            <v>17</v>
          </cell>
          <cell r="J494" t="str">
            <v>Yerrampalli</v>
          </cell>
          <cell r="K494" t="str">
            <v>030</v>
          </cell>
          <cell r="L494" t="str">
            <v>Talarlapalli</v>
          </cell>
          <cell r="M494" t="str">
            <v>0509030</v>
          </cell>
          <cell r="N494" t="str">
            <v>01</v>
          </cell>
          <cell r="O494" t="str">
            <v>Talarlapalli</v>
          </cell>
          <cell r="Q494" t="str">
            <v>050903001</v>
          </cell>
          <cell r="S494" t="str">
            <v>05110740903001</v>
          </cell>
          <cell r="T494">
            <v>97</v>
          </cell>
          <cell r="U494">
            <v>82</v>
          </cell>
          <cell r="V494">
            <v>0</v>
          </cell>
          <cell r="W494" t="str">
            <v>PC</v>
          </cell>
          <cell r="X494" t="str">
            <v>PC1</v>
          </cell>
          <cell r="Z494">
            <v>36626</v>
          </cell>
          <cell r="AF494">
            <v>4</v>
          </cell>
          <cell r="AG494">
            <v>0</v>
          </cell>
          <cell r="AH494">
            <v>0</v>
          </cell>
          <cell r="AI494">
            <v>0</v>
          </cell>
          <cell r="AJ494">
            <v>0</v>
          </cell>
          <cell r="AK494">
            <v>0</v>
          </cell>
          <cell r="AL494">
            <v>0</v>
          </cell>
        </row>
        <row r="495">
          <cell r="A495" t="str">
            <v>05</v>
          </cell>
          <cell r="B495" t="str">
            <v>Westgodavari</v>
          </cell>
          <cell r="C495" t="str">
            <v>11</v>
          </cell>
          <cell r="D495" t="str">
            <v>Eluru</v>
          </cell>
          <cell r="E495" t="str">
            <v>074</v>
          </cell>
          <cell r="F495" t="str">
            <v>Chintalapudi</v>
          </cell>
          <cell r="G495" t="str">
            <v>09</v>
          </cell>
          <cell r="H495" t="str">
            <v>Chintalapudi</v>
          </cell>
          <cell r="I495" t="str">
            <v>18</v>
          </cell>
          <cell r="J495" t="str">
            <v>Urlagudem</v>
          </cell>
          <cell r="K495" t="str">
            <v>031</v>
          </cell>
          <cell r="L495" t="str">
            <v>Urlagudem</v>
          </cell>
          <cell r="M495" t="str">
            <v>0509031</v>
          </cell>
          <cell r="N495" t="str">
            <v>01</v>
          </cell>
          <cell r="O495" t="str">
            <v>Urlagudem</v>
          </cell>
          <cell r="P495" t="str">
            <v>Urlagudem</v>
          </cell>
          <cell r="Q495" t="str">
            <v>050903101</v>
          </cell>
          <cell r="R495" t="str">
            <v>050903101</v>
          </cell>
          <cell r="S495" t="str">
            <v>05110740903101</v>
          </cell>
          <cell r="T495">
            <v>131</v>
          </cell>
          <cell r="U495">
            <v>65</v>
          </cell>
          <cell r="V495">
            <v>0</v>
          </cell>
          <cell r="W495" t="str">
            <v>PC</v>
          </cell>
          <cell r="X495" t="str">
            <v>PC1</v>
          </cell>
          <cell r="Z495">
            <v>36625</v>
          </cell>
          <cell r="AA495" t="str">
            <v>050903104600</v>
          </cell>
          <cell r="AB495" t="str">
            <v>050903102600</v>
          </cell>
          <cell r="AC495" t="str">
            <v>Balavarigudem</v>
          </cell>
          <cell r="AD495" t="str">
            <v>Balavarigudem</v>
          </cell>
          <cell r="AE495" t="str">
            <v>PWS</v>
          </cell>
          <cell r="AF495">
            <v>3</v>
          </cell>
          <cell r="AG495">
            <v>0</v>
          </cell>
          <cell r="AH495">
            <v>0</v>
          </cell>
          <cell r="AI495">
            <v>0</v>
          </cell>
          <cell r="AJ495">
            <v>0</v>
          </cell>
          <cell r="AK495">
            <v>0</v>
          </cell>
          <cell r="AL495">
            <v>0</v>
          </cell>
        </row>
        <row r="496">
          <cell r="A496" t="str">
            <v>05</v>
          </cell>
          <cell r="B496" t="str">
            <v>Westgodavari</v>
          </cell>
          <cell r="C496" t="str">
            <v>11</v>
          </cell>
          <cell r="D496" t="str">
            <v>Eluru</v>
          </cell>
          <cell r="E496" t="str">
            <v>074</v>
          </cell>
          <cell r="F496" t="str">
            <v>Chintalapudi</v>
          </cell>
          <cell r="G496" t="str">
            <v>09</v>
          </cell>
          <cell r="H496" t="str">
            <v>Chintalapudi</v>
          </cell>
          <cell r="I496" t="str">
            <v>18</v>
          </cell>
          <cell r="J496" t="str">
            <v>Urlagudem</v>
          </cell>
          <cell r="K496" t="str">
            <v>031</v>
          </cell>
          <cell r="L496" t="str">
            <v>Urlagudem</v>
          </cell>
          <cell r="M496" t="str">
            <v>0509031</v>
          </cell>
          <cell r="N496" t="str">
            <v>02</v>
          </cell>
          <cell r="O496" t="str">
            <v>Balavarigudem</v>
          </cell>
          <cell r="P496" t="str">
            <v>Balavarigudem</v>
          </cell>
          <cell r="Q496" t="str">
            <v>050903102</v>
          </cell>
          <cell r="R496" t="str">
            <v>050903102</v>
          </cell>
          <cell r="S496" t="str">
            <v>05110740903102</v>
          </cell>
          <cell r="T496">
            <v>856</v>
          </cell>
          <cell r="U496">
            <v>414</v>
          </cell>
          <cell r="V496">
            <v>7</v>
          </cell>
          <cell r="W496" t="str">
            <v>PC</v>
          </cell>
          <cell r="X496" t="str">
            <v>PC3</v>
          </cell>
          <cell r="Z496">
            <v>36625</v>
          </cell>
          <cell r="AA496" t="str">
            <v>050903102600</v>
          </cell>
          <cell r="AB496" t="str">
            <v>050903102600</v>
          </cell>
          <cell r="AC496" t="str">
            <v>Balavarigudem</v>
          </cell>
          <cell r="AD496" t="str">
            <v>Balavarigudem</v>
          </cell>
          <cell r="AE496" t="str">
            <v>PWS</v>
          </cell>
          <cell r="AF496">
            <v>5</v>
          </cell>
          <cell r="AG496">
            <v>0</v>
          </cell>
          <cell r="AH496">
            <v>0</v>
          </cell>
          <cell r="AI496">
            <v>0</v>
          </cell>
          <cell r="AJ496">
            <v>0</v>
          </cell>
          <cell r="AK496">
            <v>0</v>
          </cell>
          <cell r="AL496">
            <v>0</v>
          </cell>
        </row>
        <row r="497">
          <cell r="A497" t="str">
            <v>05</v>
          </cell>
          <cell r="B497" t="str">
            <v>Westgodavari</v>
          </cell>
          <cell r="C497" t="str">
            <v>11</v>
          </cell>
          <cell r="D497" t="str">
            <v>Eluru</v>
          </cell>
          <cell r="E497" t="str">
            <v>074</v>
          </cell>
          <cell r="F497" t="str">
            <v>Chintalapudi</v>
          </cell>
          <cell r="G497" t="str">
            <v>09</v>
          </cell>
          <cell r="H497" t="str">
            <v>Chintalapudi</v>
          </cell>
          <cell r="I497" t="str">
            <v>18</v>
          </cell>
          <cell r="J497" t="str">
            <v>Urlagudem</v>
          </cell>
          <cell r="K497" t="str">
            <v>032</v>
          </cell>
          <cell r="L497" t="str">
            <v>Kanupeda</v>
          </cell>
          <cell r="M497" t="str">
            <v>0509032</v>
          </cell>
          <cell r="N497" t="str">
            <v>01</v>
          </cell>
          <cell r="O497" t="str">
            <v>Kanupeda</v>
          </cell>
          <cell r="P497" t="str">
            <v>Kanupeda</v>
          </cell>
          <cell r="Q497" t="str">
            <v>050903201</v>
          </cell>
          <cell r="R497" t="str">
            <v>050903201</v>
          </cell>
          <cell r="S497" t="str">
            <v>05110740903201</v>
          </cell>
          <cell r="T497">
            <v>411</v>
          </cell>
          <cell r="U497">
            <v>76</v>
          </cell>
          <cell r="V497">
            <v>0</v>
          </cell>
          <cell r="W497" t="str">
            <v>PC</v>
          </cell>
          <cell r="X497" t="str">
            <v>PC4</v>
          </cell>
          <cell r="AA497" t="str">
            <v>050903201600</v>
          </cell>
          <cell r="AB497" t="str">
            <v>050903201600</v>
          </cell>
          <cell r="AC497" t="str">
            <v>Kanupeda</v>
          </cell>
          <cell r="AD497" t="str">
            <v>Kanupeda</v>
          </cell>
          <cell r="AE497" t="str">
            <v>PWS</v>
          </cell>
          <cell r="AF497">
            <v>6</v>
          </cell>
          <cell r="AG497">
            <v>0</v>
          </cell>
          <cell r="AH497">
            <v>0</v>
          </cell>
          <cell r="AI497">
            <v>0</v>
          </cell>
          <cell r="AJ497">
            <v>0</v>
          </cell>
          <cell r="AK497">
            <v>0</v>
          </cell>
          <cell r="AL497">
            <v>0</v>
          </cell>
        </row>
        <row r="498">
          <cell r="A498" t="str">
            <v>05</v>
          </cell>
          <cell r="B498" t="str">
            <v>Westgodavari</v>
          </cell>
          <cell r="C498" t="str">
            <v>11</v>
          </cell>
          <cell r="D498" t="str">
            <v>Eluru</v>
          </cell>
          <cell r="E498" t="str">
            <v>074</v>
          </cell>
          <cell r="F498" t="str">
            <v>Chintalapudi</v>
          </cell>
          <cell r="G498" t="str">
            <v>09</v>
          </cell>
          <cell r="H498" t="str">
            <v>Chintalapudi</v>
          </cell>
          <cell r="I498" t="str">
            <v>18</v>
          </cell>
          <cell r="J498" t="str">
            <v>Urlagudem</v>
          </cell>
          <cell r="K498" t="str">
            <v>032</v>
          </cell>
          <cell r="L498" t="str">
            <v>Kanupeda</v>
          </cell>
          <cell r="M498" t="str">
            <v>0509032</v>
          </cell>
          <cell r="N498" t="str">
            <v>02</v>
          </cell>
          <cell r="O498" t="str">
            <v>Telesomavaram</v>
          </cell>
          <cell r="P498" t="str">
            <v>Telesomavaram</v>
          </cell>
          <cell r="Q498" t="str">
            <v>050903202</v>
          </cell>
          <cell r="R498" t="str">
            <v>050903202</v>
          </cell>
          <cell r="S498" t="str">
            <v>05110740903202</v>
          </cell>
          <cell r="T498">
            <v>199</v>
          </cell>
          <cell r="U498">
            <v>199</v>
          </cell>
          <cell r="V498">
            <v>0</v>
          </cell>
          <cell r="W498" t="str">
            <v>PC</v>
          </cell>
          <cell r="X498" t="str">
            <v>PC1</v>
          </cell>
          <cell r="AA498" t="str">
            <v>050903201600</v>
          </cell>
          <cell r="AB498" t="str">
            <v>050903201600</v>
          </cell>
          <cell r="AC498" t="str">
            <v>Kanupeda</v>
          </cell>
          <cell r="AD498" t="str">
            <v>Kanupeda</v>
          </cell>
          <cell r="AE498" t="str">
            <v>PWS</v>
          </cell>
          <cell r="AF498">
            <v>3</v>
          </cell>
          <cell r="AG498">
            <v>0</v>
          </cell>
          <cell r="AH498">
            <v>2</v>
          </cell>
          <cell r="AI498">
            <v>0</v>
          </cell>
          <cell r="AJ498">
            <v>0</v>
          </cell>
          <cell r="AK498">
            <v>0</v>
          </cell>
          <cell r="AL498">
            <v>0</v>
          </cell>
        </row>
        <row r="499">
          <cell r="A499" t="str">
            <v>05</v>
          </cell>
          <cell r="B499" t="str">
            <v>Westgodavari</v>
          </cell>
          <cell r="C499" t="str">
            <v>11</v>
          </cell>
          <cell r="D499" t="str">
            <v>Eluru</v>
          </cell>
          <cell r="E499" t="str">
            <v>074</v>
          </cell>
          <cell r="F499" t="str">
            <v>Chintalapudi</v>
          </cell>
          <cell r="G499" t="str">
            <v>09</v>
          </cell>
          <cell r="H499" t="str">
            <v>Chintalapudi</v>
          </cell>
          <cell r="I499" t="str">
            <v>19</v>
          </cell>
          <cell r="J499" t="str">
            <v>Pragadavaram</v>
          </cell>
          <cell r="K499" t="str">
            <v>033</v>
          </cell>
          <cell r="L499" t="str">
            <v>Venkampalem</v>
          </cell>
          <cell r="M499" t="str">
            <v>0509033</v>
          </cell>
          <cell r="N499" t="str">
            <v>01</v>
          </cell>
          <cell r="O499" t="str">
            <v>Venkampalem</v>
          </cell>
          <cell r="P499" t="str">
            <v>Venkampalem</v>
          </cell>
          <cell r="Q499" t="str">
            <v>050903301</v>
          </cell>
          <cell r="R499" t="str">
            <v>050903301</v>
          </cell>
          <cell r="S499" t="str">
            <v>05110740903301</v>
          </cell>
          <cell r="T499">
            <v>250</v>
          </cell>
          <cell r="U499">
            <v>250</v>
          </cell>
          <cell r="V499">
            <v>0</v>
          </cell>
          <cell r="W499" t="str">
            <v>PC</v>
          </cell>
          <cell r="X499" t="str">
            <v>PC3</v>
          </cell>
          <cell r="AA499" t="str">
            <v>050903403600</v>
          </cell>
          <cell r="AB499" t="str">
            <v>050903403600</v>
          </cell>
          <cell r="AC499" t="str">
            <v>Sriramapuram</v>
          </cell>
          <cell r="AD499" t="str">
            <v>Sriramapuram</v>
          </cell>
          <cell r="AE499" t="str">
            <v>PWS</v>
          </cell>
          <cell r="AF499">
            <v>3</v>
          </cell>
          <cell r="AG499">
            <v>0</v>
          </cell>
          <cell r="AH499">
            <v>0</v>
          </cell>
          <cell r="AI499">
            <v>0</v>
          </cell>
          <cell r="AJ499">
            <v>0</v>
          </cell>
          <cell r="AK499">
            <v>0</v>
          </cell>
          <cell r="AL499">
            <v>0</v>
          </cell>
        </row>
        <row r="500">
          <cell r="A500" t="str">
            <v>05</v>
          </cell>
          <cell r="B500" t="str">
            <v>Westgodavari</v>
          </cell>
          <cell r="C500" t="str">
            <v>11</v>
          </cell>
          <cell r="D500" t="str">
            <v>Eluru</v>
          </cell>
          <cell r="E500" t="str">
            <v>074</v>
          </cell>
          <cell r="F500" t="str">
            <v>Chintalapudi</v>
          </cell>
          <cell r="G500" t="str">
            <v>09</v>
          </cell>
          <cell r="H500" t="str">
            <v>Chintalapudi</v>
          </cell>
          <cell r="I500" t="str">
            <v>19</v>
          </cell>
          <cell r="J500" t="str">
            <v>Pragadavaram</v>
          </cell>
          <cell r="K500" t="str">
            <v>034</v>
          </cell>
          <cell r="L500" t="str">
            <v>Pragadavaram</v>
          </cell>
          <cell r="M500" t="str">
            <v>0509034</v>
          </cell>
          <cell r="N500" t="str">
            <v>01</v>
          </cell>
          <cell r="O500" t="str">
            <v>Pragadavaram</v>
          </cell>
          <cell r="P500" t="str">
            <v>Pragadavaram</v>
          </cell>
          <cell r="Q500" t="str">
            <v>050903401</v>
          </cell>
          <cell r="R500" t="str">
            <v>050903401</v>
          </cell>
          <cell r="S500" t="str">
            <v>05110740903401</v>
          </cell>
          <cell r="T500">
            <v>5919</v>
          </cell>
          <cell r="U500">
            <v>699</v>
          </cell>
          <cell r="V500">
            <v>0</v>
          </cell>
          <cell r="W500" t="str">
            <v>PC</v>
          </cell>
          <cell r="X500" t="str">
            <v>PC3</v>
          </cell>
          <cell r="Z500">
            <v>36799</v>
          </cell>
          <cell r="AA500" t="str">
            <v>050903401600</v>
          </cell>
          <cell r="AB500" t="str">
            <v>050903401600</v>
          </cell>
          <cell r="AC500" t="str">
            <v>Pragadavaram</v>
          </cell>
          <cell r="AD500" t="str">
            <v>Pragadavaram</v>
          </cell>
          <cell r="AE500" t="str">
            <v>PWS</v>
          </cell>
          <cell r="AF500">
            <v>18</v>
          </cell>
          <cell r="AG500">
            <v>0</v>
          </cell>
          <cell r="AH500">
            <v>3</v>
          </cell>
          <cell r="AI500">
            <v>0</v>
          </cell>
          <cell r="AJ500">
            <v>0</v>
          </cell>
          <cell r="AK500">
            <v>0</v>
          </cell>
          <cell r="AL500">
            <v>0</v>
          </cell>
        </row>
        <row r="501">
          <cell r="A501" t="str">
            <v>05</v>
          </cell>
          <cell r="B501" t="str">
            <v>Westgodavari</v>
          </cell>
          <cell r="C501" t="str">
            <v>11</v>
          </cell>
          <cell r="D501" t="str">
            <v>Eluru</v>
          </cell>
          <cell r="E501" t="str">
            <v>074</v>
          </cell>
          <cell r="F501" t="str">
            <v>Chintalapudi</v>
          </cell>
          <cell r="G501" t="str">
            <v>09</v>
          </cell>
          <cell r="H501" t="str">
            <v>Chintalapudi</v>
          </cell>
          <cell r="I501" t="str">
            <v>19</v>
          </cell>
          <cell r="J501" t="str">
            <v>Pragadavaram</v>
          </cell>
          <cell r="K501" t="str">
            <v>034</v>
          </cell>
          <cell r="L501" t="str">
            <v>Pragadavaram</v>
          </cell>
          <cell r="M501" t="str">
            <v>0509034</v>
          </cell>
          <cell r="N501" t="str">
            <v>02</v>
          </cell>
          <cell r="O501" t="str">
            <v>Mukkampadu</v>
          </cell>
          <cell r="Q501" t="str">
            <v>050903402</v>
          </cell>
          <cell r="S501" t="str">
            <v>05110740903402</v>
          </cell>
          <cell r="T501">
            <v>235</v>
          </cell>
          <cell r="U501">
            <v>235</v>
          </cell>
          <cell r="V501">
            <v>0</v>
          </cell>
          <cell r="W501" t="str">
            <v>PC</v>
          </cell>
          <cell r="X501" t="str">
            <v>PC1</v>
          </cell>
          <cell r="Z501">
            <v>36626</v>
          </cell>
          <cell r="AF501">
            <v>4</v>
          </cell>
          <cell r="AG501">
            <v>0</v>
          </cell>
          <cell r="AH501">
            <v>1</v>
          </cell>
          <cell r="AI501">
            <v>0</v>
          </cell>
          <cell r="AJ501">
            <v>0</v>
          </cell>
          <cell r="AK501">
            <v>0</v>
          </cell>
          <cell r="AL501">
            <v>0</v>
          </cell>
        </row>
        <row r="502">
          <cell r="A502" t="str">
            <v>05</v>
          </cell>
          <cell r="B502" t="str">
            <v>Westgodavari</v>
          </cell>
          <cell r="C502" t="str">
            <v>11</v>
          </cell>
          <cell r="D502" t="str">
            <v>Eluru</v>
          </cell>
          <cell r="E502" t="str">
            <v>074</v>
          </cell>
          <cell r="F502" t="str">
            <v>Chintalapudi</v>
          </cell>
          <cell r="G502" t="str">
            <v>09</v>
          </cell>
          <cell r="H502" t="str">
            <v>Chintalapudi</v>
          </cell>
          <cell r="I502" t="str">
            <v>19</v>
          </cell>
          <cell r="J502" t="str">
            <v>Pragadavaram</v>
          </cell>
          <cell r="K502" t="str">
            <v>034</v>
          </cell>
          <cell r="L502" t="str">
            <v>Pragadavaram</v>
          </cell>
          <cell r="M502" t="str">
            <v>0509034</v>
          </cell>
          <cell r="N502" t="str">
            <v>03</v>
          </cell>
          <cell r="O502" t="str">
            <v>Sriramapuram</v>
          </cell>
          <cell r="P502" t="str">
            <v>Sriramapuram</v>
          </cell>
          <cell r="Q502" t="str">
            <v>050903403</v>
          </cell>
          <cell r="R502" t="str">
            <v>050903403</v>
          </cell>
          <cell r="S502" t="str">
            <v>05110740903403</v>
          </cell>
          <cell r="T502">
            <v>260</v>
          </cell>
          <cell r="U502">
            <v>260</v>
          </cell>
          <cell r="V502">
            <v>0</v>
          </cell>
          <cell r="W502" t="str">
            <v>PC</v>
          </cell>
          <cell r="X502" t="str">
            <v>PC4</v>
          </cell>
          <cell r="Z502">
            <v>36626</v>
          </cell>
          <cell r="AA502" t="str">
            <v>050903403600</v>
          </cell>
          <cell r="AB502" t="str">
            <v>050903403600</v>
          </cell>
          <cell r="AC502" t="str">
            <v>Sriramapuram</v>
          </cell>
          <cell r="AD502" t="str">
            <v>Sriramapuram</v>
          </cell>
          <cell r="AE502" t="str">
            <v>PWS</v>
          </cell>
          <cell r="AF502">
            <v>1</v>
          </cell>
          <cell r="AG502">
            <v>0</v>
          </cell>
          <cell r="AH502">
            <v>0</v>
          </cell>
          <cell r="AI502">
            <v>0</v>
          </cell>
          <cell r="AJ502">
            <v>0</v>
          </cell>
          <cell r="AK502">
            <v>0</v>
          </cell>
          <cell r="AL502">
            <v>0</v>
          </cell>
        </row>
        <row r="503">
          <cell r="A503" t="str">
            <v>05</v>
          </cell>
          <cell r="B503" t="str">
            <v>Westgodavari</v>
          </cell>
          <cell r="C503" t="str">
            <v>11</v>
          </cell>
          <cell r="D503" t="str">
            <v>Eluru</v>
          </cell>
          <cell r="E503" t="str">
            <v>074</v>
          </cell>
          <cell r="F503" t="str">
            <v>Chintalapudi</v>
          </cell>
          <cell r="G503" t="str">
            <v>09</v>
          </cell>
          <cell r="H503" t="str">
            <v>Chintalapudi</v>
          </cell>
          <cell r="I503" t="str">
            <v>19</v>
          </cell>
          <cell r="J503" t="str">
            <v>Pragadavaram</v>
          </cell>
          <cell r="K503" t="str">
            <v>034</v>
          </cell>
          <cell r="L503" t="str">
            <v>Pragadavaram</v>
          </cell>
          <cell r="M503" t="str">
            <v>0509034</v>
          </cell>
          <cell r="N503" t="str">
            <v>04</v>
          </cell>
          <cell r="O503" t="str">
            <v>Mettagudem</v>
          </cell>
          <cell r="Q503" t="str">
            <v>050903404</v>
          </cell>
          <cell r="S503" t="str">
            <v>05110740903404</v>
          </cell>
          <cell r="T503">
            <v>500</v>
          </cell>
          <cell r="U503">
            <v>500</v>
          </cell>
          <cell r="V503">
            <v>0</v>
          </cell>
          <cell r="W503" t="str">
            <v>PC</v>
          </cell>
          <cell r="X503" t="str">
            <v>PC1</v>
          </cell>
          <cell r="Z503">
            <v>36626</v>
          </cell>
          <cell r="AF503">
            <v>1</v>
          </cell>
          <cell r="AG503">
            <v>0</v>
          </cell>
          <cell r="AH503">
            <v>0</v>
          </cell>
          <cell r="AI503">
            <v>0</v>
          </cell>
          <cell r="AJ503">
            <v>0</v>
          </cell>
          <cell r="AK503">
            <v>0</v>
          </cell>
          <cell r="AL503">
            <v>0</v>
          </cell>
        </row>
        <row r="504">
          <cell r="A504" t="str">
            <v>05</v>
          </cell>
          <cell r="B504" t="str">
            <v>Westgodavari</v>
          </cell>
          <cell r="C504" t="str">
            <v>11</v>
          </cell>
          <cell r="D504" t="str">
            <v>Eluru</v>
          </cell>
          <cell r="E504" t="str">
            <v>074</v>
          </cell>
          <cell r="F504" t="str">
            <v>Chintalapudi</v>
          </cell>
          <cell r="G504" t="str">
            <v>09</v>
          </cell>
          <cell r="H504" t="str">
            <v>Chintalapudi</v>
          </cell>
          <cell r="I504" t="str">
            <v>19</v>
          </cell>
          <cell r="J504" t="str">
            <v>Pragadavaram</v>
          </cell>
          <cell r="K504" t="str">
            <v>034</v>
          </cell>
          <cell r="L504" t="str">
            <v>Pragadavaram</v>
          </cell>
          <cell r="M504" t="str">
            <v>0509034</v>
          </cell>
          <cell r="N504" t="str">
            <v>05</v>
          </cell>
          <cell r="O504" t="str">
            <v>Fathimapuram</v>
          </cell>
          <cell r="P504" t="str">
            <v>Fathimapuram</v>
          </cell>
          <cell r="Q504" t="str">
            <v>050903405</v>
          </cell>
          <cell r="R504" t="str">
            <v>050903405</v>
          </cell>
          <cell r="S504" t="str">
            <v>05110740903405</v>
          </cell>
          <cell r="T504">
            <v>471</v>
          </cell>
          <cell r="U504">
            <v>423</v>
          </cell>
          <cell r="V504">
            <v>0</v>
          </cell>
          <cell r="W504" t="str">
            <v>PC</v>
          </cell>
          <cell r="X504" t="str">
            <v>PC3</v>
          </cell>
          <cell r="Z504">
            <v>36626</v>
          </cell>
          <cell r="AA504" t="str">
            <v>050903405600</v>
          </cell>
          <cell r="AB504" t="str">
            <v>050903405600</v>
          </cell>
          <cell r="AC504" t="str">
            <v>Fathimapuram</v>
          </cell>
          <cell r="AD504" t="str">
            <v>Fathimapuram</v>
          </cell>
          <cell r="AE504" t="str">
            <v>MPWS</v>
          </cell>
          <cell r="AF504">
            <v>4</v>
          </cell>
          <cell r="AG504">
            <v>0</v>
          </cell>
          <cell r="AH504">
            <v>0</v>
          </cell>
          <cell r="AI504">
            <v>0</v>
          </cell>
          <cell r="AJ504">
            <v>0</v>
          </cell>
          <cell r="AK504">
            <v>0</v>
          </cell>
          <cell r="AL504">
            <v>0</v>
          </cell>
        </row>
        <row r="505">
          <cell r="A505" t="str">
            <v>05</v>
          </cell>
          <cell r="B505" t="str">
            <v>Westgodavari</v>
          </cell>
          <cell r="C505" t="str">
            <v>11</v>
          </cell>
          <cell r="D505" t="str">
            <v>Eluru</v>
          </cell>
          <cell r="E505" t="str">
            <v>074</v>
          </cell>
          <cell r="F505" t="str">
            <v>Chintalapudi</v>
          </cell>
          <cell r="G505" t="str">
            <v>09</v>
          </cell>
          <cell r="H505" t="str">
            <v>Chintalapudi</v>
          </cell>
          <cell r="I505" t="str">
            <v>19</v>
          </cell>
          <cell r="J505" t="str">
            <v>Pragadavaram</v>
          </cell>
          <cell r="K505" t="str">
            <v>034</v>
          </cell>
          <cell r="L505" t="str">
            <v>Pragadavaram</v>
          </cell>
          <cell r="M505" t="str">
            <v>0509034</v>
          </cell>
          <cell r="N505" t="str">
            <v>06</v>
          </cell>
          <cell r="O505" t="str">
            <v>Georgepeta</v>
          </cell>
          <cell r="Q505" t="str">
            <v>050903406</v>
          </cell>
          <cell r="S505" t="str">
            <v>05110740903406</v>
          </cell>
          <cell r="T505">
            <v>388</v>
          </cell>
          <cell r="U505">
            <v>388</v>
          </cell>
          <cell r="V505">
            <v>0</v>
          </cell>
          <cell r="W505" t="str">
            <v>PC</v>
          </cell>
          <cell r="X505" t="str">
            <v>PC2</v>
          </cell>
          <cell r="Z505">
            <v>36626</v>
          </cell>
          <cell r="AF505">
            <v>3</v>
          </cell>
          <cell r="AG505">
            <v>0</v>
          </cell>
          <cell r="AH505">
            <v>0</v>
          </cell>
          <cell r="AI505">
            <v>0</v>
          </cell>
          <cell r="AJ505">
            <v>0</v>
          </cell>
          <cell r="AK505">
            <v>0</v>
          </cell>
          <cell r="AL505">
            <v>0</v>
          </cell>
        </row>
        <row r="506">
          <cell r="A506" t="str">
            <v>05</v>
          </cell>
          <cell r="B506" t="str">
            <v>Westgodavari</v>
          </cell>
          <cell r="C506" t="str">
            <v>11</v>
          </cell>
          <cell r="D506" t="str">
            <v>Eluru</v>
          </cell>
          <cell r="E506" t="str">
            <v>074</v>
          </cell>
          <cell r="F506" t="str">
            <v>Chintalapudi</v>
          </cell>
          <cell r="G506" t="str">
            <v>09</v>
          </cell>
          <cell r="H506" t="str">
            <v>Chintalapudi</v>
          </cell>
          <cell r="I506" t="str">
            <v>19</v>
          </cell>
          <cell r="J506" t="str">
            <v>Pragadavaram</v>
          </cell>
          <cell r="K506" t="str">
            <v>034</v>
          </cell>
          <cell r="L506" t="str">
            <v>Pragadavaram</v>
          </cell>
          <cell r="M506" t="str">
            <v>0509034</v>
          </cell>
          <cell r="N506" t="str">
            <v>07</v>
          </cell>
          <cell r="O506" t="str">
            <v>Velagalapalli</v>
          </cell>
          <cell r="P506" t="str">
            <v>Velagalapalli</v>
          </cell>
          <cell r="Q506" t="str">
            <v>050903407</v>
          </cell>
          <cell r="R506" t="str">
            <v>050903407</v>
          </cell>
          <cell r="S506" t="str">
            <v>05110740903407</v>
          </cell>
          <cell r="T506">
            <v>679</v>
          </cell>
          <cell r="U506">
            <v>119</v>
          </cell>
          <cell r="V506">
            <v>0</v>
          </cell>
          <cell r="W506" t="str">
            <v>PC</v>
          </cell>
          <cell r="X506" t="str">
            <v>PC3</v>
          </cell>
          <cell r="Z506">
            <v>36626</v>
          </cell>
          <cell r="AA506" t="str">
            <v>050903407600</v>
          </cell>
          <cell r="AB506" t="str">
            <v>050903407600</v>
          </cell>
          <cell r="AC506" t="str">
            <v>Velagalapalli</v>
          </cell>
          <cell r="AD506" t="str">
            <v>Velagalapalli</v>
          </cell>
          <cell r="AE506" t="str">
            <v>MPWS</v>
          </cell>
          <cell r="AF506">
            <v>6</v>
          </cell>
          <cell r="AG506">
            <v>0</v>
          </cell>
          <cell r="AH506">
            <v>0</v>
          </cell>
          <cell r="AI506">
            <v>0</v>
          </cell>
          <cell r="AJ506">
            <v>0</v>
          </cell>
          <cell r="AK506">
            <v>0</v>
          </cell>
          <cell r="AL506">
            <v>0</v>
          </cell>
        </row>
        <row r="507">
          <cell r="A507" t="str">
            <v>05</v>
          </cell>
          <cell r="B507" t="str">
            <v>Westgodavari</v>
          </cell>
          <cell r="C507" t="str">
            <v>11</v>
          </cell>
          <cell r="D507" t="str">
            <v>Eluru</v>
          </cell>
          <cell r="E507" t="str">
            <v>074</v>
          </cell>
          <cell r="F507" t="str">
            <v>Chintalapudi</v>
          </cell>
          <cell r="G507" t="str">
            <v>09</v>
          </cell>
          <cell r="H507" t="str">
            <v>Chintalapudi</v>
          </cell>
          <cell r="I507" t="str">
            <v>19</v>
          </cell>
          <cell r="J507" t="str">
            <v>Pragadavaram</v>
          </cell>
          <cell r="K507" t="str">
            <v>034</v>
          </cell>
          <cell r="L507" t="str">
            <v>Pragadavaram</v>
          </cell>
          <cell r="M507" t="str">
            <v>0509034</v>
          </cell>
          <cell r="N507" t="str">
            <v>08</v>
          </cell>
          <cell r="O507" t="str">
            <v>Narasingapuram</v>
          </cell>
          <cell r="P507" t="str">
            <v>Narasingapuram</v>
          </cell>
          <cell r="Q507" t="str">
            <v>050903408</v>
          </cell>
          <cell r="R507" t="str">
            <v>050903408</v>
          </cell>
          <cell r="S507" t="str">
            <v>05110740903408</v>
          </cell>
          <cell r="T507">
            <v>237</v>
          </cell>
          <cell r="U507">
            <v>159</v>
          </cell>
          <cell r="V507">
            <v>0</v>
          </cell>
          <cell r="W507" t="str">
            <v>PC</v>
          </cell>
          <cell r="X507" t="str">
            <v>PC1</v>
          </cell>
          <cell r="Z507">
            <v>36626</v>
          </cell>
          <cell r="AA507" t="str">
            <v>050903408600</v>
          </cell>
          <cell r="AB507" t="str">
            <v>050903408600</v>
          </cell>
          <cell r="AC507" t="str">
            <v>Narasingapuram</v>
          </cell>
          <cell r="AD507" t="str">
            <v>Narasingapuram</v>
          </cell>
          <cell r="AE507" t="str">
            <v>DP</v>
          </cell>
          <cell r="AF507">
            <v>0</v>
          </cell>
          <cell r="AG507">
            <v>0</v>
          </cell>
          <cell r="AH507">
            <v>1</v>
          </cell>
          <cell r="AI507">
            <v>0</v>
          </cell>
          <cell r="AJ507">
            <v>0</v>
          </cell>
          <cell r="AK507">
            <v>0</v>
          </cell>
          <cell r="AL507">
            <v>0</v>
          </cell>
        </row>
        <row r="508">
          <cell r="A508" t="str">
            <v>05</v>
          </cell>
          <cell r="B508" t="str">
            <v>Westgodavari</v>
          </cell>
          <cell r="C508" t="str">
            <v>11</v>
          </cell>
          <cell r="D508" t="str">
            <v>Eluru</v>
          </cell>
          <cell r="E508" t="str">
            <v>074</v>
          </cell>
          <cell r="F508" t="str">
            <v>Chintalapudi</v>
          </cell>
          <cell r="G508" t="str">
            <v>09</v>
          </cell>
          <cell r="H508" t="str">
            <v>Chintalapudi</v>
          </cell>
          <cell r="I508" t="str">
            <v>19</v>
          </cell>
          <cell r="J508" t="str">
            <v>Pragadavaram</v>
          </cell>
          <cell r="K508" t="str">
            <v>034</v>
          </cell>
          <cell r="L508" t="str">
            <v>Pragadavaram</v>
          </cell>
          <cell r="M508" t="str">
            <v>0509034</v>
          </cell>
          <cell r="N508" t="str">
            <v>09</v>
          </cell>
          <cell r="O508" t="str">
            <v>Kanchanagudem</v>
          </cell>
          <cell r="P508" t="str">
            <v>Kanchanagudem</v>
          </cell>
          <cell r="Q508" t="str">
            <v>050903409</v>
          </cell>
          <cell r="R508" t="str">
            <v>050903409</v>
          </cell>
          <cell r="S508" t="str">
            <v>05110740903409</v>
          </cell>
          <cell r="T508">
            <v>613</v>
          </cell>
          <cell r="U508">
            <v>591</v>
          </cell>
          <cell r="V508">
            <v>0</v>
          </cell>
          <cell r="W508" t="str">
            <v>PC</v>
          </cell>
          <cell r="X508" t="str">
            <v>PC2</v>
          </cell>
          <cell r="Z508">
            <v>36799</v>
          </cell>
          <cell r="AA508" t="str">
            <v>050903409600</v>
          </cell>
          <cell r="AB508" t="str">
            <v>050903409600</v>
          </cell>
          <cell r="AC508" t="str">
            <v>Kanchanagudem</v>
          </cell>
          <cell r="AD508" t="str">
            <v>Kanchanagudem</v>
          </cell>
          <cell r="AE508" t="str">
            <v>MPWS</v>
          </cell>
          <cell r="AF508">
            <v>3</v>
          </cell>
          <cell r="AG508">
            <v>0</v>
          </cell>
          <cell r="AH508">
            <v>0</v>
          </cell>
          <cell r="AI508">
            <v>0</v>
          </cell>
          <cell r="AJ508">
            <v>0</v>
          </cell>
          <cell r="AK508">
            <v>0</v>
          </cell>
          <cell r="AL508">
            <v>0</v>
          </cell>
        </row>
        <row r="509">
          <cell r="A509" t="str">
            <v>05</v>
          </cell>
          <cell r="B509" t="str">
            <v>Westgodavari</v>
          </cell>
          <cell r="C509" t="str">
            <v>11</v>
          </cell>
          <cell r="D509" t="str">
            <v>Eluru</v>
          </cell>
          <cell r="E509" t="str">
            <v>074</v>
          </cell>
          <cell r="F509" t="str">
            <v>Chintalapudi</v>
          </cell>
          <cell r="G509" t="str">
            <v>09</v>
          </cell>
          <cell r="H509" t="str">
            <v>Chintalapudi</v>
          </cell>
          <cell r="I509" t="str">
            <v>19</v>
          </cell>
          <cell r="J509" t="str">
            <v>Pragadavaram</v>
          </cell>
          <cell r="K509" t="str">
            <v>034</v>
          </cell>
          <cell r="L509" t="str">
            <v>Pragadavaram</v>
          </cell>
          <cell r="M509" t="str">
            <v>0509034</v>
          </cell>
          <cell r="N509" t="str">
            <v>10</v>
          </cell>
          <cell r="O509" t="str">
            <v>Desavaram</v>
          </cell>
          <cell r="P509" t="str">
            <v>Desavaram</v>
          </cell>
          <cell r="Q509" t="str">
            <v>050903410</v>
          </cell>
          <cell r="R509" t="str">
            <v>050903410</v>
          </cell>
          <cell r="S509" t="str">
            <v>05110740903410</v>
          </cell>
          <cell r="T509">
            <v>438</v>
          </cell>
          <cell r="U509">
            <v>438</v>
          </cell>
          <cell r="V509">
            <v>0</v>
          </cell>
          <cell r="W509" t="str">
            <v>PC</v>
          </cell>
          <cell r="X509" t="str">
            <v>PC2</v>
          </cell>
          <cell r="Z509">
            <v>36799</v>
          </cell>
          <cell r="AA509" t="str">
            <v>050903410600</v>
          </cell>
          <cell r="AB509" t="str">
            <v>050903410600</v>
          </cell>
          <cell r="AC509" t="str">
            <v>Desavaram</v>
          </cell>
          <cell r="AD509" t="str">
            <v>Desavaram</v>
          </cell>
          <cell r="AE509" t="str">
            <v>MPWS</v>
          </cell>
          <cell r="AF509">
            <v>3</v>
          </cell>
          <cell r="AG509">
            <v>0</v>
          </cell>
          <cell r="AH509">
            <v>0</v>
          </cell>
          <cell r="AI509">
            <v>0</v>
          </cell>
          <cell r="AJ509">
            <v>0</v>
          </cell>
          <cell r="AK509">
            <v>0</v>
          </cell>
          <cell r="AL509">
            <v>0</v>
          </cell>
        </row>
        <row r="510">
          <cell r="A510" t="str">
            <v>05</v>
          </cell>
          <cell r="B510" t="str">
            <v>Westgodavari</v>
          </cell>
          <cell r="C510" t="str">
            <v>11</v>
          </cell>
          <cell r="D510" t="str">
            <v>Eluru</v>
          </cell>
          <cell r="E510" t="str">
            <v>074</v>
          </cell>
          <cell r="F510" t="str">
            <v>Chintalapudi</v>
          </cell>
          <cell r="G510" t="str">
            <v>09</v>
          </cell>
          <cell r="H510" t="str">
            <v>Chintalapudi</v>
          </cell>
          <cell r="I510" t="str">
            <v>19</v>
          </cell>
          <cell r="J510" t="str">
            <v>Pragadavaram</v>
          </cell>
          <cell r="K510" t="str">
            <v>034</v>
          </cell>
          <cell r="L510" t="str">
            <v>Pragadavaram</v>
          </cell>
          <cell r="M510" t="str">
            <v>0509034</v>
          </cell>
          <cell r="N510" t="str">
            <v>11</v>
          </cell>
          <cell r="O510" t="str">
            <v>Kothuru</v>
          </cell>
          <cell r="P510" t="str">
            <v>Kothuru</v>
          </cell>
          <cell r="Q510" t="str">
            <v>050903411</v>
          </cell>
          <cell r="R510" t="str">
            <v>050903411</v>
          </cell>
          <cell r="S510" t="str">
            <v>05110740903411</v>
          </cell>
          <cell r="T510">
            <v>76</v>
          </cell>
          <cell r="U510">
            <v>76</v>
          </cell>
          <cell r="V510">
            <v>0</v>
          </cell>
          <cell r="W510" t="str">
            <v>PC</v>
          </cell>
          <cell r="X510" t="str">
            <v>PC1</v>
          </cell>
          <cell r="AA510" t="str">
            <v>050903410600</v>
          </cell>
          <cell r="AB510" t="str">
            <v>050903410600</v>
          </cell>
          <cell r="AC510" t="str">
            <v>Desavaram</v>
          </cell>
          <cell r="AD510" t="str">
            <v>Desavaram</v>
          </cell>
          <cell r="AE510" t="str">
            <v>MPWS</v>
          </cell>
          <cell r="AF510">
            <v>0</v>
          </cell>
          <cell r="AG510">
            <v>0</v>
          </cell>
          <cell r="AH510">
            <v>0</v>
          </cell>
          <cell r="AI510">
            <v>0</v>
          </cell>
          <cell r="AJ510">
            <v>0</v>
          </cell>
          <cell r="AK510">
            <v>0</v>
          </cell>
          <cell r="AL510">
            <v>0</v>
          </cell>
        </row>
        <row r="511">
          <cell r="A511" t="str">
            <v>05</v>
          </cell>
          <cell r="B511" t="str">
            <v>Westgodavari</v>
          </cell>
          <cell r="C511" t="str">
            <v>11</v>
          </cell>
          <cell r="D511" t="str">
            <v>Eluru</v>
          </cell>
          <cell r="E511" t="str">
            <v>074</v>
          </cell>
          <cell r="F511" t="str">
            <v>Chintalapudi</v>
          </cell>
          <cell r="G511" t="str">
            <v>09</v>
          </cell>
          <cell r="H511" t="str">
            <v>Chintalapudi</v>
          </cell>
          <cell r="I511" t="str">
            <v>19</v>
          </cell>
          <cell r="J511" t="str">
            <v>Pragadavaram</v>
          </cell>
          <cell r="K511" t="str">
            <v>034</v>
          </cell>
          <cell r="L511" t="str">
            <v>Pragadavaram</v>
          </cell>
          <cell r="M511" t="str">
            <v>0509034</v>
          </cell>
          <cell r="N511" t="str">
            <v>12</v>
          </cell>
          <cell r="O511" t="str">
            <v>Gollagudem</v>
          </cell>
          <cell r="P511" t="str">
            <v>Gollagudem</v>
          </cell>
          <cell r="Q511" t="str">
            <v>050903412</v>
          </cell>
          <cell r="R511" t="str">
            <v>050903412</v>
          </cell>
          <cell r="S511" t="str">
            <v>05110740903412</v>
          </cell>
          <cell r="T511">
            <v>415</v>
          </cell>
          <cell r="U511">
            <v>0</v>
          </cell>
          <cell r="V511">
            <v>0</v>
          </cell>
          <cell r="W511" t="str">
            <v>PC</v>
          </cell>
          <cell r="X511" t="str">
            <v>PC3</v>
          </cell>
          <cell r="AA511" t="str">
            <v>050903501600</v>
          </cell>
          <cell r="AB511" t="str">
            <v>050903501600</v>
          </cell>
          <cell r="AC511" t="str">
            <v>Ponukumadu</v>
          </cell>
          <cell r="AD511" t="str">
            <v>Ponukumadu</v>
          </cell>
          <cell r="AE511" t="str">
            <v>PWS</v>
          </cell>
          <cell r="AF511">
            <v>2</v>
          </cell>
          <cell r="AG511">
            <v>0</v>
          </cell>
          <cell r="AH511">
            <v>0</v>
          </cell>
          <cell r="AI511">
            <v>0</v>
          </cell>
          <cell r="AJ511">
            <v>0</v>
          </cell>
          <cell r="AK511">
            <v>0</v>
          </cell>
          <cell r="AL511">
            <v>0</v>
          </cell>
        </row>
        <row r="512">
          <cell r="A512" t="str">
            <v>05</v>
          </cell>
          <cell r="B512" t="str">
            <v>Westgodavari</v>
          </cell>
          <cell r="C512" t="str">
            <v>11</v>
          </cell>
          <cell r="D512" t="str">
            <v>Eluru</v>
          </cell>
          <cell r="E512" t="str">
            <v>074</v>
          </cell>
          <cell r="F512" t="str">
            <v>Chintalapudi</v>
          </cell>
          <cell r="G512" t="str">
            <v>09</v>
          </cell>
          <cell r="H512" t="str">
            <v>Chintalapudi</v>
          </cell>
          <cell r="I512" t="str">
            <v>19</v>
          </cell>
          <cell r="J512" t="str">
            <v>Pragadavaram</v>
          </cell>
          <cell r="K512" t="str">
            <v>034</v>
          </cell>
          <cell r="L512" t="str">
            <v>Pragadavaram</v>
          </cell>
          <cell r="M512" t="str">
            <v>0509034</v>
          </cell>
          <cell r="N512" t="str">
            <v>13</v>
          </cell>
          <cell r="O512" t="str">
            <v>Mariapuram</v>
          </cell>
          <cell r="Q512" t="str">
            <v>050903413</v>
          </cell>
          <cell r="S512" t="str">
            <v>05110740903413</v>
          </cell>
          <cell r="T512">
            <v>83</v>
          </cell>
          <cell r="U512">
            <v>83</v>
          </cell>
          <cell r="V512">
            <v>0</v>
          </cell>
          <cell r="W512" t="str">
            <v>PC</v>
          </cell>
          <cell r="X512" t="str">
            <v>PC1</v>
          </cell>
          <cell r="Z512">
            <v>36626</v>
          </cell>
          <cell r="AF512">
            <v>1</v>
          </cell>
          <cell r="AG512">
            <v>0</v>
          </cell>
          <cell r="AH512">
            <v>0</v>
          </cell>
          <cell r="AI512">
            <v>0</v>
          </cell>
          <cell r="AJ512">
            <v>0</v>
          </cell>
          <cell r="AK512">
            <v>0</v>
          </cell>
          <cell r="AL512">
            <v>0</v>
          </cell>
        </row>
        <row r="513">
          <cell r="A513" t="str">
            <v>05</v>
          </cell>
          <cell r="B513" t="str">
            <v>Westgodavari</v>
          </cell>
          <cell r="C513" t="str">
            <v>11</v>
          </cell>
          <cell r="D513" t="str">
            <v>Eluru</v>
          </cell>
          <cell r="E513" t="str">
            <v>074</v>
          </cell>
          <cell r="F513" t="str">
            <v>Chintalapudi</v>
          </cell>
          <cell r="G513" t="str">
            <v>09</v>
          </cell>
          <cell r="H513" t="str">
            <v>Chintalapudi</v>
          </cell>
          <cell r="I513" t="str">
            <v>19</v>
          </cell>
          <cell r="J513" t="str">
            <v>Pragadavaram</v>
          </cell>
          <cell r="K513" t="str">
            <v>035</v>
          </cell>
          <cell r="L513" t="str">
            <v>Ponukumadu</v>
          </cell>
          <cell r="M513" t="str">
            <v>0509035</v>
          </cell>
          <cell r="N513" t="str">
            <v>01</v>
          </cell>
          <cell r="O513" t="str">
            <v>Ponukumadu</v>
          </cell>
          <cell r="P513" t="str">
            <v>Ponukumadu</v>
          </cell>
          <cell r="Q513" t="str">
            <v>050903501</v>
          </cell>
          <cell r="R513" t="str">
            <v>050903501</v>
          </cell>
          <cell r="S513" t="str">
            <v>05110740903501</v>
          </cell>
          <cell r="T513">
            <v>1019</v>
          </cell>
          <cell r="U513">
            <v>1019</v>
          </cell>
          <cell r="V513">
            <v>0</v>
          </cell>
          <cell r="W513" t="str">
            <v>PC</v>
          </cell>
          <cell r="X513" t="str">
            <v>PC1</v>
          </cell>
          <cell r="Z513">
            <v>36799</v>
          </cell>
          <cell r="AA513" t="str">
            <v>050903501600</v>
          </cell>
          <cell r="AB513" t="str">
            <v>050903501600</v>
          </cell>
          <cell r="AC513" t="str">
            <v>Ponukumadu</v>
          </cell>
          <cell r="AD513" t="str">
            <v>Ponukumadu</v>
          </cell>
          <cell r="AE513" t="str">
            <v>MPWS</v>
          </cell>
          <cell r="AF513">
            <v>10</v>
          </cell>
          <cell r="AG513">
            <v>0</v>
          </cell>
          <cell r="AH513">
            <v>1</v>
          </cell>
          <cell r="AI513">
            <v>0</v>
          </cell>
          <cell r="AJ513">
            <v>0</v>
          </cell>
          <cell r="AK513">
            <v>0</v>
          </cell>
          <cell r="AL513">
            <v>0</v>
          </cell>
        </row>
        <row r="514">
          <cell r="A514" t="str">
            <v>05</v>
          </cell>
          <cell r="B514" t="str">
            <v>Westgodavari</v>
          </cell>
          <cell r="C514" t="str">
            <v>11</v>
          </cell>
          <cell r="D514" t="str">
            <v>Eluru</v>
          </cell>
          <cell r="E514" t="str">
            <v>074</v>
          </cell>
          <cell r="F514" t="str">
            <v>Chintalapudi</v>
          </cell>
          <cell r="G514" t="str">
            <v>09</v>
          </cell>
          <cell r="H514" t="str">
            <v>Chintalapudi</v>
          </cell>
          <cell r="I514" t="str">
            <v>19</v>
          </cell>
          <cell r="J514" t="str">
            <v>Pragadavaram</v>
          </cell>
          <cell r="K514" t="str">
            <v>036</v>
          </cell>
          <cell r="L514" t="str">
            <v>Sankuchakrapuram</v>
          </cell>
          <cell r="M514" t="str">
            <v>0509036</v>
          </cell>
          <cell r="N514" t="str">
            <v>01</v>
          </cell>
          <cell r="O514" t="str">
            <v>Sankuchakrapuram</v>
          </cell>
          <cell r="Q514" t="str">
            <v>050903601</v>
          </cell>
          <cell r="S514" t="str">
            <v>05110740903601</v>
          </cell>
          <cell r="T514">
            <v>440</v>
          </cell>
          <cell r="U514">
            <v>438</v>
          </cell>
          <cell r="V514">
            <v>0</v>
          </cell>
          <cell r="W514" t="str">
            <v>PC</v>
          </cell>
          <cell r="X514" t="str">
            <v>PC3</v>
          </cell>
          <cell r="Z514">
            <v>36799</v>
          </cell>
          <cell r="AA514" t="str">
            <v>050903601600</v>
          </cell>
          <cell r="AC514" t="str">
            <v>Sankuchakrapuram</v>
          </cell>
          <cell r="AE514" t="str">
            <v>DP</v>
          </cell>
          <cell r="AF514">
            <v>5</v>
          </cell>
          <cell r="AG514">
            <v>0</v>
          </cell>
          <cell r="AH514">
            <v>0</v>
          </cell>
          <cell r="AI514">
            <v>0</v>
          </cell>
          <cell r="AJ514">
            <v>0</v>
          </cell>
          <cell r="AK514">
            <v>0</v>
          </cell>
          <cell r="AL514">
            <v>0</v>
          </cell>
          <cell r="AM514" t="str">
            <v>In progress</v>
          </cell>
        </row>
        <row r="515">
          <cell r="A515" t="str">
            <v>05</v>
          </cell>
          <cell r="B515" t="str">
            <v>Westgodavari</v>
          </cell>
          <cell r="C515" t="str">
            <v>11</v>
          </cell>
          <cell r="D515" t="str">
            <v>Eluru</v>
          </cell>
          <cell r="E515" t="str">
            <v>074</v>
          </cell>
          <cell r="F515" t="str">
            <v>Chintalapudi</v>
          </cell>
          <cell r="G515" t="str">
            <v>09</v>
          </cell>
          <cell r="H515" t="str">
            <v>Chintalapudi</v>
          </cell>
          <cell r="I515" t="str">
            <v>20</v>
          </cell>
          <cell r="J515" t="str">
            <v>Timmireddipalli</v>
          </cell>
          <cell r="K515" t="str">
            <v>037</v>
          </cell>
          <cell r="L515" t="str">
            <v>Timmireddipalli</v>
          </cell>
          <cell r="M515" t="str">
            <v>0509037</v>
          </cell>
          <cell r="N515" t="str">
            <v>01</v>
          </cell>
          <cell r="O515" t="str">
            <v>Timmireddipalli</v>
          </cell>
          <cell r="P515" t="str">
            <v>Timmireddipalli</v>
          </cell>
          <cell r="Q515" t="str">
            <v>050903701</v>
          </cell>
          <cell r="R515" t="str">
            <v>050903701</v>
          </cell>
          <cell r="S515" t="str">
            <v>05110740903701</v>
          </cell>
          <cell r="T515">
            <v>962</v>
          </cell>
          <cell r="U515">
            <v>90</v>
          </cell>
          <cell r="V515">
            <v>0</v>
          </cell>
          <cell r="W515" t="str">
            <v>PC</v>
          </cell>
          <cell r="X515" t="str">
            <v>PC3</v>
          </cell>
          <cell r="Z515">
            <v>36799</v>
          </cell>
          <cell r="AA515" t="str">
            <v>050903701600</v>
          </cell>
          <cell r="AB515" t="str">
            <v>050903701600</v>
          </cell>
          <cell r="AC515" t="str">
            <v>Timmireddipalli</v>
          </cell>
          <cell r="AD515" t="str">
            <v>Timmireddipalli</v>
          </cell>
          <cell r="AE515" t="str">
            <v>MPWS</v>
          </cell>
          <cell r="AF515">
            <v>3</v>
          </cell>
          <cell r="AG515">
            <v>0</v>
          </cell>
          <cell r="AH515">
            <v>1</v>
          </cell>
          <cell r="AI515">
            <v>0</v>
          </cell>
          <cell r="AJ515">
            <v>0</v>
          </cell>
          <cell r="AK515">
            <v>0</v>
          </cell>
          <cell r="AL515">
            <v>0</v>
          </cell>
        </row>
        <row r="516">
          <cell r="A516" t="str">
            <v>05</v>
          </cell>
          <cell r="B516" t="str">
            <v>Westgodavari</v>
          </cell>
          <cell r="C516" t="str">
            <v>11</v>
          </cell>
          <cell r="D516" t="str">
            <v>Eluru</v>
          </cell>
          <cell r="E516" t="str">
            <v>074</v>
          </cell>
          <cell r="F516" t="str">
            <v>Chintalapudi</v>
          </cell>
          <cell r="G516" t="str">
            <v>09</v>
          </cell>
          <cell r="H516" t="str">
            <v>Chintalapudi</v>
          </cell>
          <cell r="I516" t="str">
            <v>17</v>
          </cell>
          <cell r="J516" t="str">
            <v>Errampalli</v>
          </cell>
          <cell r="K516" t="str">
            <v>038</v>
          </cell>
          <cell r="L516" t="str">
            <v>Errampalli</v>
          </cell>
          <cell r="M516" t="str">
            <v>0509038</v>
          </cell>
          <cell r="N516" t="str">
            <v>01</v>
          </cell>
          <cell r="O516" t="str">
            <v>Errampalle</v>
          </cell>
          <cell r="P516" t="str">
            <v>Errampalle</v>
          </cell>
          <cell r="Q516" t="str">
            <v>050903801</v>
          </cell>
          <cell r="R516" t="str">
            <v>050903801</v>
          </cell>
          <cell r="S516" t="str">
            <v>05110740903801</v>
          </cell>
          <cell r="T516">
            <v>3597</v>
          </cell>
          <cell r="U516">
            <v>1169</v>
          </cell>
          <cell r="V516">
            <v>16</v>
          </cell>
          <cell r="W516" t="str">
            <v>PC</v>
          </cell>
          <cell r="X516" t="str">
            <v>PC3</v>
          </cell>
          <cell r="Z516">
            <v>36799</v>
          </cell>
          <cell r="AA516" t="str">
            <v>050903801600</v>
          </cell>
          <cell r="AB516" t="str">
            <v>050903801600</v>
          </cell>
          <cell r="AC516" t="str">
            <v>Errampalle</v>
          </cell>
          <cell r="AD516" t="str">
            <v>Errampalle</v>
          </cell>
          <cell r="AE516" t="str">
            <v>PWS</v>
          </cell>
          <cell r="AF516">
            <v>22</v>
          </cell>
          <cell r="AG516">
            <v>0</v>
          </cell>
          <cell r="AH516">
            <v>0</v>
          </cell>
          <cell r="AI516">
            <v>0</v>
          </cell>
          <cell r="AJ516">
            <v>0</v>
          </cell>
          <cell r="AK516">
            <v>0</v>
          </cell>
          <cell r="AL516">
            <v>0</v>
          </cell>
        </row>
        <row r="517">
          <cell r="A517" t="str">
            <v>05</v>
          </cell>
          <cell r="B517" t="str">
            <v>Westgodavari</v>
          </cell>
          <cell r="C517" t="str">
            <v>11</v>
          </cell>
          <cell r="D517" t="str">
            <v>Eluru</v>
          </cell>
          <cell r="E517" t="str">
            <v>074</v>
          </cell>
          <cell r="F517" t="str">
            <v>Chintalapudi</v>
          </cell>
          <cell r="G517" t="str">
            <v>10</v>
          </cell>
          <cell r="H517" t="str">
            <v>Lingapalem</v>
          </cell>
          <cell r="I517" t="str">
            <v>01</v>
          </cell>
          <cell r="J517" t="str">
            <v>Edavalli</v>
          </cell>
          <cell r="K517" t="str">
            <v>001</v>
          </cell>
          <cell r="L517" t="str">
            <v>Edavalli</v>
          </cell>
          <cell r="M517" t="str">
            <v>0510001</v>
          </cell>
          <cell r="N517" t="str">
            <v>01</v>
          </cell>
          <cell r="O517" t="str">
            <v>Yedavalli</v>
          </cell>
          <cell r="P517" t="str">
            <v>Yedavalli</v>
          </cell>
          <cell r="Q517" t="str">
            <v>051000101</v>
          </cell>
          <cell r="R517" t="str">
            <v>051000101</v>
          </cell>
          <cell r="S517" t="str">
            <v>05110741000101</v>
          </cell>
          <cell r="T517">
            <v>2440</v>
          </cell>
          <cell r="U517">
            <v>672</v>
          </cell>
          <cell r="V517">
            <v>55</v>
          </cell>
          <cell r="W517" t="str">
            <v>PC</v>
          </cell>
          <cell r="X517" t="str">
            <v>PC4</v>
          </cell>
          <cell r="Z517">
            <v>36841</v>
          </cell>
          <cell r="AA517" t="str">
            <v>051000101600</v>
          </cell>
          <cell r="AB517" t="str">
            <v>051000101600</v>
          </cell>
          <cell r="AC517" t="str">
            <v>Yedavalli</v>
          </cell>
          <cell r="AD517" t="str">
            <v>Yedavalli</v>
          </cell>
          <cell r="AE517" t="str">
            <v>MPWS</v>
          </cell>
          <cell r="AF517">
            <v>18</v>
          </cell>
          <cell r="AG517">
            <v>0</v>
          </cell>
          <cell r="AH517">
            <v>2</v>
          </cell>
          <cell r="AI517">
            <v>0</v>
          </cell>
          <cell r="AJ517">
            <v>0</v>
          </cell>
          <cell r="AK517">
            <v>0</v>
          </cell>
          <cell r="AL517">
            <v>0</v>
          </cell>
        </row>
        <row r="518">
          <cell r="A518" t="str">
            <v>05</v>
          </cell>
          <cell r="B518" t="str">
            <v>Westgodavari</v>
          </cell>
          <cell r="C518" t="str">
            <v>11</v>
          </cell>
          <cell r="D518" t="str">
            <v>Eluru</v>
          </cell>
          <cell r="E518" t="str">
            <v>074</v>
          </cell>
          <cell r="F518" t="str">
            <v>Chintalapudi</v>
          </cell>
          <cell r="G518" t="str">
            <v>10</v>
          </cell>
          <cell r="H518" t="str">
            <v>Lingapalem</v>
          </cell>
          <cell r="I518" t="str">
            <v>02</v>
          </cell>
          <cell r="J518" t="str">
            <v>Lingapalem</v>
          </cell>
          <cell r="K518" t="str">
            <v>002</v>
          </cell>
          <cell r="L518" t="str">
            <v>Kalyanampadu</v>
          </cell>
          <cell r="M518" t="str">
            <v>0510002</v>
          </cell>
          <cell r="N518" t="str">
            <v>01</v>
          </cell>
          <cell r="O518" t="str">
            <v>Kalyanampadu</v>
          </cell>
          <cell r="P518" t="str">
            <v>Kalyanampadu</v>
          </cell>
          <cell r="Q518" t="str">
            <v>051000201</v>
          </cell>
          <cell r="R518" t="str">
            <v>051000201</v>
          </cell>
          <cell r="S518" t="str">
            <v>05110741000201</v>
          </cell>
          <cell r="T518">
            <v>317</v>
          </cell>
          <cell r="U518">
            <v>79</v>
          </cell>
          <cell r="V518">
            <v>0</v>
          </cell>
          <cell r="W518" t="str">
            <v>PC</v>
          </cell>
          <cell r="X518" t="str">
            <v>PC3</v>
          </cell>
          <cell r="Z518">
            <v>36845</v>
          </cell>
          <cell r="AA518" t="str">
            <v>051000201600</v>
          </cell>
          <cell r="AB518" t="str">
            <v>051000201600</v>
          </cell>
          <cell r="AC518" t="str">
            <v>Kalyanampadu</v>
          </cell>
          <cell r="AD518" t="str">
            <v>Kalyanampadu</v>
          </cell>
          <cell r="AE518" t="str">
            <v>PWS</v>
          </cell>
          <cell r="AF518">
            <v>9</v>
          </cell>
          <cell r="AG518">
            <v>0</v>
          </cell>
          <cell r="AH518">
            <v>1</v>
          </cell>
          <cell r="AI518">
            <v>0</v>
          </cell>
          <cell r="AJ518">
            <v>0</v>
          </cell>
          <cell r="AK518">
            <v>0</v>
          </cell>
          <cell r="AL518">
            <v>0</v>
          </cell>
        </row>
        <row r="519">
          <cell r="A519" t="str">
            <v>05</v>
          </cell>
          <cell r="B519" t="str">
            <v>Westgodavari</v>
          </cell>
          <cell r="C519" t="str">
            <v>11</v>
          </cell>
          <cell r="D519" t="str">
            <v>Eluru</v>
          </cell>
          <cell r="E519" t="str">
            <v>074</v>
          </cell>
          <cell r="F519" t="str">
            <v>Chintalapudi</v>
          </cell>
          <cell r="G519" t="str">
            <v>10</v>
          </cell>
          <cell r="H519" t="str">
            <v>Lingapalem</v>
          </cell>
          <cell r="I519" t="str">
            <v>03</v>
          </cell>
          <cell r="J519" t="str">
            <v>Singagudem</v>
          </cell>
          <cell r="K519" t="str">
            <v>003</v>
          </cell>
          <cell r="L519" t="str">
            <v>Malleswaram</v>
          </cell>
          <cell r="M519" t="str">
            <v>0510003</v>
          </cell>
          <cell r="N519" t="str">
            <v>01</v>
          </cell>
          <cell r="O519" t="str">
            <v>Malleswaram</v>
          </cell>
          <cell r="Q519" t="str">
            <v>051000301</v>
          </cell>
          <cell r="S519" t="str">
            <v>05110741000301</v>
          </cell>
          <cell r="T519">
            <v>327</v>
          </cell>
          <cell r="U519">
            <v>80</v>
          </cell>
          <cell r="V519">
            <v>0</v>
          </cell>
          <cell r="W519" t="str">
            <v>PC</v>
          </cell>
          <cell r="X519" t="str">
            <v>PC3</v>
          </cell>
          <cell r="Z519">
            <v>36845</v>
          </cell>
          <cell r="AF519">
            <v>5</v>
          </cell>
          <cell r="AG519">
            <v>0</v>
          </cell>
          <cell r="AH519">
            <v>0</v>
          </cell>
          <cell r="AI519">
            <v>0</v>
          </cell>
          <cell r="AJ519">
            <v>0</v>
          </cell>
          <cell r="AK519">
            <v>0</v>
          </cell>
          <cell r="AL519">
            <v>0</v>
          </cell>
        </row>
        <row r="520">
          <cell r="A520" t="str">
            <v>05</v>
          </cell>
          <cell r="B520" t="str">
            <v>Westgodavari</v>
          </cell>
          <cell r="C520" t="str">
            <v>11</v>
          </cell>
          <cell r="D520" t="str">
            <v>Eluru</v>
          </cell>
          <cell r="E520" t="str">
            <v>074</v>
          </cell>
          <cell r="F520" t="str">
            <v>Chintalapudi</v>
          </cell>
          <cell r="G520" t="str">
            <v>10</v>
          </cell>
          <cell r="H520" t="str">
            <v>Lingapalem</v>
          </cell>
          <cell r="I520" t="str">
            <v>03</v>
          </cell>
          <cell r="J520" t="str">
            <v>Singagudem</v>
          </cell>
          <cell r="K520" t="str">
            <v>004</v>
          </cell>
          <cell r="L520" t="str">
            <v>Singagudem</v>
          </cell>
          <cell r="M520" t="str">
            <v>0510004</v>
          </cell>
          <cell r="N520" t="str">
            <v>01</v>
          </cell>
          <cell r="O520" t="str">
            <v>Singagudem</v>
          </cell>
          <cell r="P520" t="str">
            <v>Singagudem</v>
          </cell>
          <cell r="Q520" t="str">
            <v>051000401</v>
          </cell>
          <cell r="R520" t="str">
            <v>051000401</v>
          </cell>
          <cell r="S520" t="str">
            <v>05110741000401</v>
          </cell>
          <cell r="T520">
            <v>1460</v>
          </cell>
          <cell r="U520">
            <v>461</v>
          </cell>
          <cell r="V520">
            <v>4</v>
          </cell>
          <cell r="W520" t="str">
            <v>PC</v>
          </cell>
          <cell r="X520" t="str">
            <v>PC4</v>
          </cell>
          <cell r="Z520">
            <v>36858</v>
          </cell>
          <cell r="AA520" t="str">
            <v>051000401600</v>
          </cell>
          <cell r="AB520" t="str">
            <v>051000401600</v>
          </cell>
          <cell r="AC520" t="str">
            <v>Singagudem</v>
          </cell>
          <cell r="AD520" t="str">
            <v>Singagudem</v>
          </cell>
          <cell r="AE520" t="str">
            <v>MPWS</v>
          </cell>
          <cell r="AF520">
            <v>10</v>
          </cell>
          <cell r="AG520">
            <v>0</v>
          </cell>
          <cell r="AH520">
            <v>0</v>
          </cell>
          <cell r="AI520">
            <v>0</v>
          </cell>
          <cell r="AJ520">
            <v>0</v>
          </cell>
          <cell r="AK520">
            <v>0</v>
          </cell>
          <cell r="AL520">
            <v>0</v>
          </cell>
        </row>
        <row r="521">
          <cell r="A521" t="str">
            <v>05</v>
          </cell>
          <cell r="B521" t="str">
            <v>Westgodavari</v>
          </cell>
          <cell r="C521" t="str">
            <v>11</v>
          </cell>
          <cell r="D521" t="str">
            <v>Eluru</v>
          </cell>
          <cell r="E521" t="str">
            <v>074</v>
          </cell>
          <cell r="F521" t="str">
            <v>Chintalapudi</v>
          </cell>
          <cell r="G521" t="str">
            <v>10</v>
          </cell>
          <cell r="H521" t="str">
            <v>Lingapalem</v>
          </cell>
          <cell r="I521" t="str">
            <v>03</v>
          </cell>
          <cell r="J521" t="str">
            <v>Singagudem</v>
          </cell>
          <cell r="K521" t="str">
            <v>004</v>
          </cell>
          <cell r="L521" t="str">
            <v>Singagudem</v>
          </cell>
          <cell r="M521" t="str">
            <v>0510004</v>
          </cell>
          <cell r="N521" t="str">
            <v>02</v>
          </cell>
          <cell r="O521" t="str">
            <v>Gollagudem</v>
          </cell>
          <cell r="P521" t="str">
            <v>Gollagudem</v>
          </cell>
          <cell r="Q521" t="str">
            <v>051000402</v>
          </cell>
          <cell r="R521" t="str">
            <v>051000402</v>
          </cell>
          <cell r="S521" t="str">
            <v>05110741000402</v>
          </cell>
          <cell r="T521">
            <v>220</v>
          </cell>
          <cell r="U521">
            <v>10</v>
          </cell>
          <cell r="V521">
            <v>0</v>
          </cell>
          <cell r="W521" t="str">
            <v>PC</v>
          </cell>
          <cell r="X521" t="str">
            <v>PC4</v>
          </cell>
          <cell r="Z521">
            <v>36616</v>
          </cell>
          <cell r="AA521" t="str">
            <v>051000402600</v>
          </cell>
          <cell r="AB521" t="str">
            <v>051000402600</v>
          </cell>
          <cell r="AC521" t="str">
            <v>Gollagudem</v>
          </cell>
          <cell r="AD521" t="str">
            <v>Gollagudem</v>
          </cell>
          <cell r="AE521" t="str">
            <v>MPWS</v>
          </cell>
          <cell r="AF521">
            <v>0</v>
          </cell>
          <cell r="AG521">
            <v>0</v>
          </cell>
          <cell r="AH521">
            <v>0</v>
          </cell>
          <cell r="AI521">
            <v>0</v>
          </cell>
          <cell r="AJ521">
            <v>0</v>
          </cell>
          <cell r="AK521">
            <v>0</v>
          </cell>
          <cell r="AL521">
            <v>0</v>
          </cell>
        </row>
        <row r="522">
          <cell r="A522" t="str">
            <v>05</v>
          </cell>
          <cell r="B522" t="str">
            <v>Westgodavari</v>
          </cell>
          <cell r="C522" t="str">
            <v>11</v>
          </cell>
          <cell r="D522" t="str">
            <v>Eluru</v>
          </cell>
          <cell r="E522" t="str">
            <v>074</v>
          </cell>
          <cell r="F522" t="str">
            <v>Chintalapudi</v>
          </cell>
          <cell r="G522" t="str">
            <v>10</v>
          </cell>
          <cell r="H522" t="str">
            <v>Lingapalem</v>
          </cell>
          <cell r="I522" t="str">
            <v>03</v>
          </cell>
          <cell r="J522" t="str">
            <v>Singagudem</v>
          </cell>
          <cell r="K522" t="str">
            <v>004</v>
          </cell>
          <cell r="L522" t="str">
            <v>Singagudem</v>
          </cell>
          <cell r="M522" t="str">
            <v>0510004</v>
          </cell>
          <cell r="N522" t="str">
            <v>03</v>
          </cell>
          <cell r="O522" t="str">
            <v>Narasingagudem</v>
          </cell>
          <cell r="Q522" t="str">
            <v>051000403</v>
          </cell>
          <cell r="S522" t="str">
            <v>05110741000403</v>
          </cell>
          <cell r="T522">
            <v>150</v>
          </cell>
          <cell r="U522">
            <v>0</v>
          </cell>
          <cell r="V522">
            <v>0</v>
          </cell>
          <cell r="W522" t="str">
            <v>PC</v>
          </cell>
          <cell r="X522" t="str">
            <v>PC2</v>
          </cell>
          <cell r="Z522">
            <v>36857</v>
          </cell>
          <cell r="AE522" t="str">
            <v>PWS</v>
          </cell>
          <cell r="AF522">
            <v>0</v>
          </cell>
          <cell r="AG522">
            <v>0</v>
          </cell>
          <cell r="AH522">
            <v>1</v>
          </cell>
          <cell r="AI522">
            <v>0</v>
          </cell>
          <cell r="AJ522">
            <v>0</v>
          </cell>
          <cell r="AK522">
            <v>0</v>
          </cell>
          <cell r="AL522">
            <v>0</v>
          </cell>
          <cell r="AM522" t="str">
            <v>To be deleted</v>
          </cell>
        </row>
        <row r="523">
          <cell r="A523" t="str">
            <v>05</v>
          </cell>
          <cell r="B523" t="str">
            <v>Westgodavari</v>
          </cell>
          <cell r="C523" t="str">
            <v>11</v>
          </cell>
          <cell r="D523" t="str">
            <v>Eluru</v>
          </cell>
          <cell r="E523" t="str">
            <v>074</v>
          </cell>
          <cell r="F523" t="str">
            <v>Chintalapudi</v>
          </cell>
          <cell r="G523" t="str">
            <v>10</v>
          </cell>
          <cell r="H523" t="str">
            <v>Lingapalem</v>
          </cell>
          <cell r="I523" t="str">
            <v>04</v>
          </cell>
          <cell r="J523" t="str">
            <v>Kothapalli</v>
          </cell>
          <cell r="K523" t="str">
            <v>005</v>
          </cell>
          <cell r="L523" t="str">
            <v>Kothapalli</v>
          </cell>
          <cell r="M523" t="str">
            <v>0510005</v>
          </cell>
          <cell r="N523" t="str">
            <v>01</v>
          </cell>
          <cell r="O523" t="str">
            <v>Kothapalle</v>
          </cell>
          <cell r="P523" t="str">
            <v>Kothapalle</v>
          </cell>
          <cell r="Q523" t="str">
            <v>051000501</v>
          </cell>
          <cell r="R523" t="str">
            <v>051000501</v>
          </cell>
          <cell r="S523" t="str">
            <v>05110741000501</v>
          </cell>
          <cell r="T523">
            <v>2484</v>
          </cell>
          <cell r="U523">
            <v>624</v>
          </cell>
          <cell r="V523">
            <v>7</v>
          </cell>
          <cell r="W523" t="str">
            <v>PC</v>
          </cell>
          <cell r="X523" t="str">
            <v>PC3</v>
          </cell>
          <cell r="Z523">
            <v>36537</v>
          </cell>
          <cell r="AA523" t="str">
            <v>051000501600</v>
          </cell>
          <cell r="AB523" t="str">
            <v>051000501600</v>
          </cell>
          <cell r="AC523" t="str">
            <v>Kothapalle</v>
          </cell>
          <cell r="AD523" t="str">
            <v>Kothapalle</v>
          </cell>
          <cell r="AE523" t="str">
            <v>PWS</v>
          </cell>
          <cell r="AF523">
            <v>21</v>
          </cell>
          <cell r="AG523">
            <v>29</v>
          </cell>
          <cell r="AH523">
            <v>0</v>
          </cell>
          <cell r="AI523">
            <v>0</v>
          </cell>
          <cell r="AJ523">
            <v>0</v>
          </cell>
          <cell r="AK523">
            <v>0</v>
          </cell>
          <cell r="AL523">
            <v>0</v>
          </cell>
        </row>
        <row r="524">
          <cell r="A524" t="str">
            <v>05</v>
          </cell>
          <cell r="B524" t="str">
            <v>Westgodavari</v>
          </cell>
          <cell r="C524" t="str">
            <v>11</v>
          </cell>
          <cell r="D524" t="str">
            <v>Eluru</v>
          </cell>
          <cell r="E524" t="str">
            <v>074</v>
          </cell>
          <cell r="F524" t="str">
            <v>Chintalapudi</v>
          </cell>
          <cell r="G524" t="str">
            <v>10</v>
          </cell>
          <cell r="H524" t="str">
            <v>Lingapalem</v>
          </cell>
          <cell r="I524" t="str">
            <v>04</v>
          </cell>
          <cell r="J524" t="str">
            <v>Kothapalli</v>
          </cell>
          <cell r="K524" t="str">
            <v>005</v>
          </cell>
          <cell r="L524" t="str">
            <v>Kothapalli</v>
          </cell>
          <cell r="M524" t="str">
            <v>0510005</v>
          </cell>
          <cell r="N524" t="str">
            <v>02</v>
          </cell>
          <cell r="O524" t="str">
            <v>Gollagudem</v>
          </cell>
          <cell r="P524" t="str">
            <v>Gollagudem</v>
          </cell>
          <cell r="Q524" t="str">
            <v>051000502</v>
          </cell>
          <cell r="R524" t="str">
            <v>051000502</v>
          </cell>
          <cell r="S524" t="str">
            <v>05110741000502</v>
          </cell>
          <cell r="T524">
            <v>305</v>
          </cell>
          <cell r="U524">
            <v>0</v>
          </cell>
          <cell r="V524">
            <v>0</v>
          </cell>
          <cell r="W524" t="str">
            <v>PC</v>
          </cell>
          <cell r="X524" t="str">
            <v>PC2</v>
          </cell>
          <cell r="Z524">
            <v>36860</v>
          </cell>
          <cell r="AA524" t="str">
            <v>051000502600</v>
          </cell>
          <cell r="AB524" t="str">
            <v>051000502600</v>
          </cell>
          <cell r="AC524" t="str">
            <v>Gollagudem</v>
          </cell>
          <cell r="AD524" t="str">
            <v>Gollagudem</v>
          </cell>
          <cell r="AE524" t="str">
            <v>MPWS</v>
          </cell>
          <cell r="AF524">
            <v>1</v>
          </cell>
          <cell r="AG524">
            <v>0</v>
          </cell>
          <cell r="AH524">
            <v>2</v>
          </cell>
          <cell r="AI524">
            <v>0</v>
          </cell>
          <cell r="AJ524">
            <v>0</v>
          </cell>
          <cell r="AK524">
            <v>0</v>
          </cell>
          <cell r="AL524">
            <v>0</v>
          </cell>
        </row>
        <row r="525">
          <cell r="A525" t="str">
            <v>05</v>
          </cell>
          <cell r="B525" t="str">
            <v>Westgodavari</v>
          </cell>
          <cell r="C525" t="str">
            <v>11</v>
          </cell>
          <cell r="D525" t="str">
            <v>Eluru</v>
          </cell>
          <cell r="E525" t="str">
            <v>074</v>
          </cell>
          <cell r="F525" t="str">
            <v>Chintalapudi</v>
          </cell>
          <cell r="G525" t="str">
            <v>10</v>
          </cell>
          <cell r="H525" t="str">
            <v>Lingapalem</v>
          </cell>
          <cell r="I525" t="str">
            <v>06</v>
          </cell>
          <cell r="J525" t="str">
            <v>K.Gokavaram</v>
          </cell>
          <cell r="K525" t="str">
            <v>007</v>
          </cell>
          <cell r="L525" t="str">
            <v>Patchanagaram</v>
          </cell>
          <cell r="M525" t="str">
            <v>0510007</v>
          </cell>
          <cell r="N525" t="str">
            <v>01</v>
          </cell>
          <cell r="O525" t="str">
            <v>Patchanagaram</v>
          </cell>
          <cell r="Q525" t="str">
            <v>051000701</v>
          </cell>
          <cell r="S525" t="str">
            <v>05110741000701</v>
          </cell>
          <cell r="T525">
            <v>1373</v>
          </cell>
          <cell r="U525">
            <v>0</v>
          </cell>
          <cell r="V525">
            <v>5</v>
          </cell>
          <cell r="W525" t="str">
            <v>PC</v>
          </cell>
          <cell r="X525" t="str">
            <v>PC3</v>
          </cell>
          <cell r="Z525">
            <v>36934</v>
          </cell>
          <cell r="AF525">
            <v>13</v>
          </cell>
          <cell r="AG525">
            <v>0</v>
          </cell>
          <cell r="AH525">
            <v>0</v>
          </cell>
          <cell r="AI525">
            <v>0</v>
          </cell>
          <cell r="AJ525">
            <v>0</v>
          </cell>
          <cell r="AK525">
            <v>0</v>
          </cell>
          <cell r="AL525">
            <v>0</v>
          </cell>
        </row>
        <row r="526">
          <cell r="A526" t="str">
            <v>05</v>
          </cell>
          <cell r="B526" t="str">
            <v>Westgodavari</v>
          </cell>
          <cell r="C526" t="str">
            <v>11</v>
          </cell>
          <cell r="D526" t="str">
            <v>Eluru</v>
          </cell>
          <cell r="E526" t="str">
            <v>074</v>
          </cell>
          <cell r="F526" t="str">
            <v>Chintalapudi</v>
          </cell>
          <cell r="G526" t="str">
            <v>10</v>
          </cell>
          <cell r="H526" t="str">
            <v>Lingapalem</v>
          </cell>
          <cell r="I526" t="str">
            <v>06</v>
          </cell>
          <cell r="J526" t="str">
            <v>K.Gokavaram</v>
          </cell>
          <cell r="K526" t="str">
            <v>007</v>
          </cell>
          <cell r="L526" t="str">
            <v>Patchanagaram</v>
          </cell>
          <cell r="M526" t="str">
            <v>0510007</v>
          </cell>
          <cell r="N526" t="str">
            <v>02</v>
          </cell>
          <cell r="O526" t="str">
            <v>Tommandrugudem</v>
          </cell>
          <cell r="P526" t="str">
            <v>Tommandrugudem</v>
          </cell>
          <cell r="Q526" t="str">
            <v>051000702</v>
          </cell>
          <cell r="R526" t="str">
            <v>051000702</v>
          </cell>
          <cell r="S526" t="str">
            <v>05110741000702</v>
          </cell>
          <cell r="T526">
            <v>283</v>
          </cell>
          <cell r="U526">
            <v>283</v>
          </cell>
          <cell r="V526">
            <v>0</v>
          </cell>
          <cell r="W526" t="str">
            <v>PC</v>
          </cell>
          <cell r="X526" t="str">
            <v>PC2</v>
          </cell>
          <cell r="Z526">
            <v>36658</v>
          </cell>
          <cell r="AA526" t="str">
            <v>051000702600</v>
          </cell>
          <cell r="AB526" t="str">
            <v>051000702600</v>
          </cell>
          <cell r="AC526" t="str">
            <v>Thommandrugudem</v>
          </cell>
          <cell r="AD526" t="str">
            <v>Thommandrugudem</v>
          </cell>
          <cell r="AE526" t="str">
            <v>MPWS</v>
          </cell>
          <cell r="AF526">
            <v>3</v>
          </cell>
          <cell r="AG526">
            <v>0</v>
          </cell>
          <cell r="AH526">
            <v>0</v>
          </cell>
          <cell r="AI526">
            <v>0</v>
          </cell>
          <cell r="AJ526">
            <v>0</v>
          </cell>
          <cell r="AK526">
            <v>0</v>
          </cell>
          <cell r="AL526">
            <v>0</v>
          </cell>
        </row>
        <row r="527">
          <cell r="A527" t="str">
            <v>05</v>
          </cell>
          <cell r="B527" t="str">
            <v>Westgodavari</v>
          </cell>
          <cell r="C527" t="str">
            <v>11</v>
          </cell>
          <cell r="D527" t="str">
            <v>Eluru</v>
          </cell>
          <cell r="E527" t="str">
            <v>074</v>
          </cell>
          <cell r="F527" t="str">
            <v>Chintalapudi</v>
          </cell>
          <cell r="G527" t="str">
            <v>10</v>
          </cell>
          <cell r="H527" t="str">
            <v>Lingapalem</v>
          </cell>
          <cell r="I527" t="str">
            <v>06</v>
          </cell>
          <cell r="J527" t="str">
            <v>K. Gokavaram</v>
          </cell>
          <cell r="K527" t="str">
            <v>008</v>
          </cell>
          <cell r="L527" t="str">
            <v>K. Gokavaram</v>
          </cell>
          <cell r="M527" t="str">
            <v>0510008</v>
          </cell>
          <cell r="N527" t="str">
            <v>01</v>
          </cell>
          <cell r="O527" t="str">
            <v>K. Gokavaram</v>
          </cell>
          <cell r="P527" t="str">
            <v>K. Gokavaram</v>
          </cell>
          <cell r="Q527" t="str">
            <v>051000801</v>
          </cell>
          <cell r="R527" t="str">
            <v>051000801</v>
          </cell>
          <cell r="S527" t="str">
            <v>05110741000801</v>
          </cell>
          <cell r="T527">
            <v>1842</v>
          </cell>
          <cell r="U527">
            <v>577</v>
          </cell>
          <cell r="V527">
            <v>0</v>
          </cell>
          <cell r="W527" t="str">
            <v>PC</v>
          </cell>
          <cell r="X527" t="str">
            <v>PC3</v>
          </cell>
          <cell r="Z527">
            <v>36750</v>
          </cell>
          <cell r="AA527" t="str">
            <v>051000801600</v>
          </cell>
          <cell r="AB527" t="str">
            <v>051000801600</v>
          </cell>
          <cell r="AC527" t="str">
            <v>K. Gokavaram</v>
          </cell>
          <cell r="AD527" t="str">
            <v>K. Gokavaram</v>
          </cell>
          <cell r="AE527" t="str">
            <v>PWS</v>
          </cell>
          <cell r="AF527">
            <v>14</v>
          </cell>
          <cell r="AG527">
            <v>0</v>
          </cell>
          <cell r="AH527">
            <v>0</v>
          </cell>
          <cell r="AI527">
            <v>0</v>
          </cell>
          <cell r="AJ527">
            <v>0</v>
          </cell>
          <cell r="AK527">
            <v>0</v>
          </cell>
          <cell r="AL527">
            <v>0</v>
          </cell>
        </row>
        <row r="528">
          <cell r="A528" t="str">
            <v>05</v>
          </cell>
          <cell r="B528" t="str">
            <v>Westgodavari</v>
          </cell>
          <cell r="C528" t="str">
            <v>11</v>
          </cell>
          <cell r="D528" t="str">
            <v>Eluru</v>
          </cell>
          <cell r="E528" t="str">
            <v>074</v>
          </cell>
          <cell r="F528" t="str">
            <v>Chintalapudi</v>
          </cell>
          <cell r="G528" t="str">
            <v>10</v>
          </cell>
          <cell r="H528" t="str">
            <v>Lingapalem</v>
          </cell>
          <cell r="I528" t="str">
            <v>06</v>
          </cell>
          <cell r="J528" t="str">
            <v>K. Gokavaram</v>
          </cell>
          <cell r="K528" t="str">
            <v>008</v>
          </cell>
          <cell r="L528" t="str">
            <v>K. Gokavaram</v>
          </cell>
          <cell r="M528" t="str">
            <v>0510008</v>
          </cell>
          <cell r="N528" t="str">
            <v>02</v>
          </cell>
          <cell r="O528" t="str">
            <v>Annapanenivarigudem</v>
          </cell>
          <cell r="P528" t="str">
            <v>Annapananivarigudem</v>
          </cell>
          <cell r="Q528" t="str">
            <v>051000802</v>
          </cell>
          <cell r="R528" t="str">
            <v>051000802</v>
          </cell>
          <cell r="S528" t="str">
            <v>05110741000802</v>
          </cell>
          <cell r="T528">
            <v>1532</v>
          </cell>
          <cell r="U528">
            <v>955</v>
          </cell>
          <cell r="V528">
            <v>0</v>
          </cell>
          <cell r="W528" t="str">
            <v>PC</v>
          </cell>
          <cell r="X528" t="str">
            <v>PC3</v>
          </cell>
          <cell r="Z528">
            <v>36719</v>
          </cell>
          <cell r="AA528" t="str">
            <v>051000802600</v>
          </cell>
          <cell r="AB528" t="str">
            <v>051000802600</v>
          </cell>
          <cell r="AC528" t="str">
            <v>Annapanenivarigudem</v>
          </cell>
          <cell r="AD528" t="str">
            <v>Annapanenivarigudem</v>
          </cell>
          <cell r="AE528" t="str">
            <v>DP</v>
          </cell>
          <cell r="AF528">
            <v>11</v>
          </cell>
          <cell r="AG528">
            <v>0</v>
          </cell>
          <cell r="AH528">
            <v>1</v>
          </cell>
          <cell r="AI528">
            <v>0</v>
          </cell>
          <cell r="AJ528">
            <v>0</v>
          </cell>
          <cell r="AK528">
            <v>0</v>
          </cell>
          <cell r="AL528">
            <v>0</v>
          </cell>
        </row>
        <row r="529">
          <cell r="A529" t="str">
            <v>05</v>
          </cell>
          <cell r="B529" t="str">
            <v>Westgodavari</v>
          </cell>
          <cell r="C529" t="str">
            <v>11</v>
          </cell>
          <cell r="D529" t="str">
            <v>Eluru</v>
          </cell>
          <cell r="E529" t="str">
            <v>074</v>
          </cell>
          <cell r="F529" t="str">
            <v>Chintalapudi</v>
          </cell>
          <cell r="G529" t="str">
            <v>10</v>
          </cell>
          <cell r="H529" t="str">
            <v>Lingapalem</v>
          </cell>
          <cell r="I529" t="str">
            <v>06</v>
          </cell>
          <cell r="J529" t="str">
            <v>K.Gokavaram</v>
          </cell>
          <cell r="K529" t="str">
            <v>009</v>
          </cell>
          <cell r="L529" t="str">
            <v>Ganapavarigudem</v>
          </cell>
          <cell r="M529" t="str">
            <v>0510009</v>
          </cell>
          <cell r="N529" t="str">
            <v>01</v>
          </cell>
          <cell r="O529" t="str">
            <v>Ganapavarigudem</v>
          </cell>
          <cell r="P529" t="str">
            <v>Ganapavarigudem</v>
          </cell>
          <cell r="Q529" t="str">
            <v>051000901</v>
          </cell>
          <cell r="R529" t="str">
            <v>051000901</v>
          </cell>
          <cell r="S529" t="str">
            <v>05110741000901</v>
          </cell>
          <cell r="T529">
            <v>771</v>
          </cell>
          <cell r="U529">
            <v>405</v>
          </cell>
          <cell r="V529">
            <v>0</v>
          </cell>
          <cell r="W529" t="str">
            <v>PC</v>
          </cell>
          <cell r="X529" t="str">
            <v>PC2</v>
          </cell>
          <cell r="Z529">
            <v>36872</v>
          </cell>
          <cell r="AA529" t="str">
            <v>051000901600</v>
          </cell>
          <cell r="AB529" t="str">
            <v>051000901600</v>
          </cell>
          <cell r="AC529" t="str">
            <v>Ganapavarigudem</v>
          </cell>
          <cell r="AD529" t="str">
            <v>Ganapavarigudem</v>
          </cell>
          <cell r="AE529" t="str">
            <v>MPWS</v>
          </cell>
          <cell r="AF529">
            <v>2</v>
          </cell>
          <cell r="AG529">
            <v>0</v>
          </cell>
          <cell r="AH529">
            <v>0</v>
          </cell>
          <cell r="AI529">
            <v>0</v>
          </cell>
          <cell r="AJ529">
            <v>0</v>
          </cell>
          <cell r="AK529">
            <v>0</v>
          </cell>
          <cell r="AL529">
            <v>0</v>
          </cell>
        </row>
        <row r="530">
          <cell r="A530" t="str">
            <v>05</v>
          </cell>
          <cell r="B530" t="str">
            <v>Westgodavari</v>
          </cell>
          <cell r="C530" t="str">
            <v>11</v>
          </cell>
          <cell r="D530" t="str">
            <v>Eluru</v>
          </cell>
          <cell r="E530" t="str">
            <v>074</v>
          </cell>
          <cell r="F530" t="str">
            <v>Chintalapudi</v>
          </cell>
          <cell r="G530" t="str">
            <v>10</v>
          </cell>
          <cell r="H530" t="str">
            <v>Lingapalem</v>
          </cell>
          <cell r="I530" t="str">
            <v>07</v>
          </cell>
          <cell r="J530" t="str">
            <v>Asannagudem</v>
          </cell>
          <cell r="K530" t="str">
            <v>010</v>
          </cell>
          <cell r="L530" t="str">
            <v>Asannagudem</v>
          </cell>
          <cell r="M530" t="str">
            <v>0510010</v>
          </cell>
          <cell r="N530" t="str">
            <v>01</v>
          </cell>
          <cell r="O530" t="str">
            <v>Asannagudem</v>
          </cell>
          <cell r="P530" t="str">
            <v>Asannagudem</v>
          </cell>
          <cell r="Q530" t="str">
            <v>051001001</v>
          </cell>
          <cell r="R530" t="str">
            <v>051001001</v>
          </cell>
          <cell r="S530" t="str">
            <v>05110741001001</v>
          </cell>
          <cell r="T530">
            <v>1389</v>
          </cell>
          <cell r="U530">
            <v>420</v>
          </cell>
          <cell r="V530">
            <v>0</v>
          </cell>
          <cell r="W530" t="str">
            <v>PC</v>
          </cell>
          <cell r="X530" t="str">
            <v>PC4</v>
          </cell>
          <cell r="Z530">
            <v>36873</v>
          </cell>
          <cell r="AA530" t="str">
            <v>051001001600</v>
          </cell>
          <cell r="AB530" t="str">
            <v>051001001600</v>
          </cell>
          <cell r="AC530" t="str">
            <v>Asannagudem</v>
          </cell>
          <cell r="AD530" t="str">
            <v>Asannagudem</v>
          </cell>
          <cell r="AE530" t="str">
            <v>MPWS</v>
          </cell>
          <cell r="AF530">
            <v>9</v>
          </cell>
          <cell r="AG530">
            <v>0</v>
          </cell>
          <cell r="AH530">
            <v>1</v>
          </cell>
          <cell r="AI530">
            <v>0</v>
          </cell>
          <cell r="AJ530">
            <v>0</v>
          </cell>
          <cell r="AK530">
            <v>0</v>
          </cell>
          <cell r="AL530">
            <v>0</v>
          </cell>
        </row>
        <row r="531">
          <cell r="A531" t="str">
            <v>05</v>
          </cell>
          <cell r="B531" t="str">
            <v>Westgodavari</v>
          </cell>
          <cell r="C531" t="str">
            <v>11</v>
          </cell>
          <cell r="D531" t="str">
            <v>Eluru</v>
          </cell>
          <cell r="E531" t="str">
            <v>074</v>
          </cell>
          <cell r="F531" t="str">
            <v>Chintalapudi</v>
          </cell>
          <cell r="G531" t="str">
            <v>10</v>
          </cell>
          <cell r="H531" t="str">
            <v>Lingapalem</v>
          </cell>
          <cell r="I531" t="str">
            <v>08</v>
          </cell>
          <cell r="J531" t="str">
            <v>Vemulapalli</v>
          </cell>
          <cell r="K531" t="str">
            <v>011</v>
          </cell>
          <cell r="L531" t="str">
            <v>Vemulapalli</v>
          </cell>
          <cell r="M531" t="str">
            <v>0510011</v>
          </cell>
          <cell r="N531" t="str">
            <v>01</v>
          </cell>
          <cell r="O531" t="str">
            <v>Vemulapalli</v>
          </cell>
          <cell r="P531" t="str">
            <v>Vemulapalli</v>
          </cell>
          <cell r="Q531" t="str">
            <v>051001101</v>
          </cell>
          <cell r="R531" t="str">
            <v>051001101</v>
          </cell>
          <cell r="S531" t="str">
            <v>05110741001101</v>
          </cell>
          <cell r="T531">
            <v>1918</v>
          </cell>
          <cell r="U531">
            <v>796</v>
          </cell>
          <cell r="V531">
            <v>6</v>
          </cell>
          <cell r="W531" t="str">
            <v>PC</v>
          </cell>
          <cell r="X531" t="str">
            <v>PC3</v>
          </cell>
          <cell r="Z531">
            <v>36875</v>
          </cell>
          <cell r="AA531" t="str">
            <v>051001101600</v>
          </cell>
          <cell r="AB531" t="str">
            <v>051001101600</v>
          </cell>
          <cell r="AC531" t="str">
            <v>Vemulapalli</v>
          </cell>
          <cell r="AD531" t="str">
            <v>Vemulapalli</v>
          </cell>
          <cell r="AE531" t="str">
            <v>DP</v>
          </cell>
          <cell r="AF531">
            <v>4</v>
          </cell>
          <cell r="AG531">
            <v>0</v>
          </cell>
          <cell r="AH531">
            <v>0</v>
          </cell>
          <cell r="AI531">
            <v>0</v>
          </cell>
          <cell r="AJ531">
            <v>0</v>
          </cell>
          <cell r="AK531">
            <v>0</v>
          </cell>
          <cell r="AL531">
            <v>0</v>
          </cell>
        </row>
        <row r="532">
          <cell r="A532" t="str">
            <v>05</v>
          </cell>
          <cell r="B532" t="str">
            <v>Westgodavari</v>
          </cell>
          <cell r="C532" t="str">
            <v>11</v>
          </cell>
          <cell r="D532" t="str">
            <v>Eluru</v>
          </cell>
          <cell r="E532" t="str">
            <v>074</v>
          </cell>
          <cell r="F532" t="str">
            <v>Chintalapudi</v>
          </cell>
          <cell r="G532" t="str">
            <v>10</v>
          </cell>
          <cell r="H532" t="str">
            <v>Lingapalem</v>
          </cell>
          <cell r="I532" t="str">
            <v>09</v>
          </cell>
          <cell r="J532" t="str">
            <v>Badarala</v>
          </cell>
          <cell r="K532" t="str">
            <v>012</v>
          </cell>
          <cell r="L532" t="str">
            <v>Badarala</v>
          </cell>
          <cell r="M532" t="str">
            <v>0510012</v>
          </cell>
          <cell r="N532" t="str">
            <v>01</v>
          </cell>
          <cell r="O532" t="str">
            <v>Badarala</v>
          </cell>
          <cell r="P532" t="str">
            <v>Badarala</v>
          </cell>
          <cell r="Q532" t="str">
            <v>051001201</v>
          </cell>
          <cell r="R532" t="str">
            <v>051001201</v>
          </cell>
          <cell r="S532" t="str">
            <v>05110741001201</v>
          </cell>
          <cell r="T532">
            <v>641</v>
          </cell>
          <cell r="U532">
            <v>51</v>
          </cell>
          <cell r="V532">
            <v>0</v>
          </cell>
          <cell r="W532" t="str">
            <v>PC</v>
          </cell>
          <cell r="X532" t="str">
            <v>PC3</v>
          </cell>
          <cell r="Z532">
            <v>36878</v>
          </cell>
          <cell r="AA532" t="str">
            <v>051001201600</v>
          </cell>
          <cell r="AB532" t="str">
            <v>051001201600</v>
          </cell>
          <cell r="AC532" t="str">
            <v>Badarala</v>
          </cell>
          <cell r="AD532" t="str">
            <v>Badarala</v>
          </cell>
          <cell r="AE532" t="str">
            <v>DP</v>
          </cell>
          <cell r="AF532">
            <v>4</v>
          </cell>
          <cell r="AG532">
            <v>0</v>
          </cell>
          <cell r="AH532">
            <v>0</v>
          </cell>
          <cell r="AI532">
            <v>0</v>
          </cell>
          <cell r="AJ532">
            <v>0</v>
          </cell>
          <cell r="AK532">
            <v>0</v>
          </cell>
          <cell r="AL532">
            <v>0</v>
          </cell>
        </row>
        <row r="533">
          <cell r="A533" t="str">
            <v>05</v>
          </cell>
          <cell r="B533" t="str">
            <v>Westgodavari</v>
          </cell>
          <cell r="C533" t="str">
            <v>11</v>
          </cell>
          <cell r="D533" t="str">
            <v>Eluru</v>
          </cell>
          <cell r="E533" t="str">
            <v>074</v>
          </cell>
          <cell r="F533" t="str">
            <v>Chintalapudi</v>
          </cell>
          <cell r="G533" t="str">
            <v>10</v>
          </cell>
          <cell r="H533" t="str">
            <v>Lingapalem</v>
          </cell>
          <cell r="I533" t="str">
            <v>10</v>
          </cell>
          <cell r="J533" t="str">
            <v>Mudicherla</v>
          </cell>
          <cell r="K533" t="str">
            <v>013</v>
          </cell>
          <cell r="L533" t="str">
            <v>Mudicherla</v>
          </cell>
          <cell r="M533" t="str">
            <v>0510013</v>
          </cell>
          <cell r="N533" t="str">
            <v>01</v>
          </cell>
          <cell r="O533" t="str">
            <v>Mudicherla</v>
          </cell>
          <cell r="P533" t="str">
            <v>Mudicherla</v>
          </cell>
          <cell r="Q533" t="str">
            <v>051001301</v>
          </cell>
          <cell r="R533" t="str">
            <v>051001301</v>
          </cell>
          <cell r="S533" t="str">
            <v>05110741001301</v>
          </cell>
          <cell r="T533">
            <v>1743</v>
          </cell>
          <cell r="U533">
            <v>567</v>
          </cell>
          <cell r="V533">
            <v>18</v>
          </cell>
          <cell r="W533" t="str">
            <v>PC</v>
          </cell>
          <cell r="X533" t="str">
            <v>PC3</v>
          </cell>
          <cell r="Z533">
            <v>36882</v>
          </cell>
          <cell r="AA533" t="str">
            <v>051001301600</v>
          </cell>
          <cell r="AB533" t="str">
            <v>051001301600</v>
          </cell>
          <cell r="AC533" t="str">
            <v>Mudicherla</v>
          </cell>
          <cell r="AD533" t="str">
            <v>Mudicherla</v>
          </cell>
          <cell r="AE533" t="str">
            <v>DP</v>
          </cell>
          <cell r="AF533">
            <v>6</v>
          </cell>
          <cell r="AG533">
            <v>0</v>
          </cell>
          <cell r="AH533">
            <v>0</v>
          </cell>
          <cell r="AI533">
            <v>0</v>
          </cell>
          <cell r="AJ533">
            <v>0</v>
          </cell>
          <cell r="AK533">
            <v>0</v>
          </cell>
          <cell r="AL533">
            <v>0</v>
          </cell>
        </row>
        <row r="534">
          <cell r="A534" t="str">
            <v>05</v>
          </cell>
          <cell r="B534" t="str">
            <v>Westgodavari</v>
          </cell>
          <cell r="C534" t="str">
            <v>11</v>
          </cell>
          <cell r="D534" t="str">
            <v>Eluru</v>
          </cell>
          <cell r="E534" t="str">
            <v>074</v>
          </cell>
          <cell r="F534" t="str">
            <v>Chintalapudi</v>
          </cell>
          <cell r="G534" t="str">
            <v>10</v>
          </cell>
          <cell r="H534" t="str">
            <v>Lingapalem</v>
          </cell>
          <cell r="I534" t="str">
            <v>11</v>
          </cell>
          <cell r="J534" t="str">
            <v>Puppalavarigudem</v>
          </cell>
          <cell r="K534" t="str">
            <v>014</v>
          </cell>
          <cell r="L534" t="str">
            <v>Puppalavarigudem</v>
          </cell>
          <cell r="M534" t="str">
            <v>0510014</v>
          </cell>
          <cell r="N534" t="str">
            <v>01</v>
          </cell>
          <cell r="O534" t="str">
            <v>Puppulavarigudem</v>
          </cell>
          <cell r="P534" t="str">
            <v>Puppulavarigudem</v>
          </cell>
          <cell r="Q534" t="str">
            <v>051001401</v>
          </cell>
          <cell r="R534" t="str">
            <v>051001401</v>
          </cell>
          <cell r="S534" t="str">
            <v>05110741001401</v>
          </cell>
          <cell r="T534">
            <v>813</v>
          </cell>
          <cell r="U534">
            <v>101</v>
          </cell>
          <cell r="V534">
            <v>29</v>
          </cell>
          <cell r="W534" t="str">
            <v>PC</v>
          </cell>
          <cell r="X534" t="str">
            <v>PC4</v>
          </cell>
          <cell r="Z534">
            <v>36885</v>
          </cell>
          <cell r="AA534" t="str">
            <v>051001401600</v>
          </cell>
          <cell r="AB534" t="str">
            <v>051001401600</v>
          </cell>
          <cell r="AC534" t="str">
            <v>Puppulavarigudem</v>
          </cell>
          <cell r="AD534" t="str">
            <v>Puppulavarigudem</v>
          </cell>
          <cell r="AE534" t="str">
            <v>MPWS</v>
          </cell>
          <cell r="AF534">
            <v>11</v>
          </cell>
          <cell r="AG534">
            <v>0</v>
          </cell>
          <cell r="AH534">
            <v>0</v>
          </cell>
          <cell r="AI534">
            <v>0</v>
          </cell>
          <cell r="AJ534">
            <v>0</v>
          </cell>
          <cell r="AK534">
            <v>0</v>
          </cell>
          <cell r="AL534">
            <v>0</v>
          </cell>
        </row>
        <row r="535">
          <cell r="A535" t="str">
            <v>05</v>
          </cell>
          <cell r="B535" t="str">
            <v>Westgodavari</v>
          </cell>
          <cell r="C535" t="str">
            <v>11</v>
          </cell>
          <cell r="D535" t="str">
            <v>Eluru</v>
          </cell>
          <cell r="E535" t="str">
            <v>074</v>
          </cell>
          <cell r="F535" t="str">
            <v>Chintalapudi</v>
          </cell>
          <cell r="G535" t="str">
            <v>10</v>
          </cell>
          <cell r="H535" t="str">
            <v>Lingapalem</v>
          </cell>
          <cell r="I535" t="str">
            <v>11</v>
          </cell>
          <cell r="J535" t="str">
            <v>Puppalavarigudem</v>
          </cell>
          <cell r="K535" t="str">
            <v>014</v>
          </cell>
          <cell r="L535" t="str">
            <v>Puppalavarigudem</v>
          </cell>
          <cell r="M535" t="str">
            <v>0510014</v>
          </cell>
          <cell r="N535" t="str">
            <v>02</v>
          </cell>
          <cell r="O535" t="str">
            <v>Gollagudem</v>
          </cell>
          <cell r="P535" t="str">
            <v>Gollagudem</v>
          </cell>
          <cell r="Q535" t="str">
            <v>051001402</v>
          </cell>
          <cell r="R535" t="str">
            <v>051001402</v>
          </cell>
          <cell r="S535" t="str">
            <v>05110741001402</v>
          </cell>
          <cell r="T535">
            <v>260</v>
          </cell>
          <cell r="U535">
            <v>0</v>
          </cell>
          <cell r="V535">
            <v>0</v>
          </cell>
          <cell r="W535" t="str">
            <v>PC</v>
          </cell>
          <cell r="X535" t="str">
            <v>PC2</v>
          </cell>
          <cell r="Z535">
            <v>36883</v>
          </cell>
          <cell r="AA535" t="str">
            <v>051001402600</v>
          </cell>
          <cell r="AB535" t="str">
            <v>051001402600</v>
          </cell>
          <cell r="AC535" t="str">
            <v>Gollagudem</v>
          </cell>
          <cell r="AD535" t="str">
            <v>Gollagudem</v>
          </cell>
          <cell r="AE535" t="str">
            <v>DP</v>
          </cell>
          <cell r="AF535">
            <v>3</v>
          </cell>
          <cell r="AG535">
            <v>0</v>
          </cell>
          <cell r="AH535">
            <v>0</v>
          </cell>
          <cell r="AI535">
            <v>0</v>
          </cell>
          <cell r="AJ535">
            <v>0</v>
          </cell>
          <cell r="AK535">
            <v>0</v>
          </cell>
          <cell r="AL535">
            <v>0</v>
          </cell>
        </row>
        <row r="536">
          <cell r="A536" t="str">
            <v>05</v>
          </cell>
          <cell r="B536" t="str">
            <v>Westgodavari</v>
          </cell>
          <cell r="C536" t="str">
            <v>11</v>
          </cell>
          <cell r="D536" t="str">
            <v>Eluru</v>
          </cell>
          <cell r="E536" t="str">
            <v>074</v>
          </cell>
          <cell r="F536" t="str">
            <v>Chintalapudi</v>
          </cell>
          <cell r="G536" t="str">
            <v>10</v>
          </cell>
          <cell r="H536" t="str">
            <v>Lingapalem</v>
          </cell>
          <cell r="I536" t="str">
            <v>12</v>
          </cell>
          <cell r="J536" t="str">
            <v>Rangapuram</v>
          </cell>
          <cell r="K536" t="str">
            <v>015</v>
          </cell>
          <cell r="L536" t="str">
            <v>Rangapuram</v>
          </cell>
          <cell r="M536" t="str">
            <v>0510015</v>
          </cell>
          <cell r="N536" t="str">
            <v>01</v>
          </cell>
          <cell r="O536" t="str">
            <v>Rangapuram</v>
          </cell>
          <cell r="P536" t="str">
            <v>Rangapuram</v>
          </cell>
          <cell r="Q536" t="str">
            <v>051001501</v>
          </cell>
          <cell r="R536" t="str">
            <v>051001501</v>
          </cell>
          <cell r="S536" t="str">
            <v>05110741001501</v>
          </cell>
          <cell r="T536">
            <v>1298</v>
          </cell>
          <cell r="U536">
            <v>264</v>
          </cell>
          <cell r="V536">
            <v>0</v>
          </cell>
          <cell r="W536" t="str">
            <v>PC</v>
          </cell>
          <cell r="X536" t="str">
            <v>PC3</v>
          </cell>
          <cell r="Z536">
            <v>36890</v>
          </cell>
          <cell r="AA536" t="str">
            <v>051001501600</v>
          </cell>
          <cell r="AB536" t="str">
            <v>051001501600</v>
          </cell>
          <cell r="AC536" t="str">
            <v>Rangapuram</v>
          </cell>
          <cell r="AD536" t="str">
            <v>Rangapuram</v>
          </cell>
          <cell r="AE536" t="str">
            <v>PWS</v>
          </cell>
          <cell r="AF536">
            <v>5</v>
          </cell>
          <cell r="AG536">
            <v>0</v>
          </cell>
          <cell r="AH536">
            <v>2</v>
          </cell>
          <cell r="AI536">
            <v>0</v>
          </cell>
          <cell r="AJ536">
            <v>0</v>
          </cell>
          <cell r="AK536">
            <v>0</v>
          </cell>
          <cell r="AL536">
            <v>0</v>
          </cell>
        </row>
        <row r="537">
          <cell r="A537" t="str">
            <v>05</v>
          </cell>
          <cell r="B537" t="str">
            <v>Westgodavari</v>
          </cell>
          <cell r="C537" t="str">
            <v>11</v>
          </cell>
          <cell r="D537" t="str">
            <v>Eluru</v>
          </cell>
          <cell r="E537" t="str">
            <v>074</v>
          </cell>
          <cell r="F537" t="str">
            <v>Chintalapudi</v>
          </cell>
          <cell r="G537" t="str">
            <v>10</v>
          </cell>
          <cell r="H537" t="str">
            <v>Lingapalem</v>
          </cell>
          <cell r="I537" t="str">
            <v>12</v>
          </cell>
          <cell r="J537" t="str">
            <v>Rangapuram</v>
          </cell>
          <cell r="K537" t="str">
            <v>015</v>
          </cell>
          <cell r="L537" t="str">
            <v>Rangapuram</v>
          </cell>
          <cell r="M537" t="str">
            <v>0510015</v>
          </cell>
          <cell r="N537" t="str">
            <v>02</v>
          </cell>
          <cell r="O537" t="str">
            <v>Metlagollagudem</v>
          </cell>
          <cell r="P537" t="str">
            <v>Metlagollagudem</v>
          </cell>
          <cell r="Q537" t="str">
            <v>051001502</v>
          </cell>
          <cell r="R537" t="str">
            <v>051001502</v>
          </cell>
          <cell r="S537" t="str">
            <v>05110741001502</v>
          </cell>
          <cell r="T537">
            <v>260</v>
          </cell>
          <cell r="U537">
            <v>0</v>
          </cell>
          <cell r="V537">
            <v>0</v>
          </cell>
          <cell r="W537" t="str">
            <v>PC</v>
          </cell>
          <cell r="X537" t="str">
            <v>PC3</v>
          </cell>
          <cell r="Z537">
            <v>36887</v>
          </cell>
          <cell r="AA537" t="str">
            <v>051001502600</v>
          </cell>
          <cell r="AB537" t="str">
            <v>051001502600</v>
          </cell>
          <cell r="AC537" t="str">
            <v>Metlagollagudem</v>
          </cell>
          <cell r="AD537" t="str">
            <v>Metlagollagudem</v>
          </cell>
          <cell r="AE537" t="str">
            <v>DP</v>
          </cell>
          <cell r="AF537">
            <v>1</v>
          </cell>
          <cell r="AG537">
            <v>0</v>
          </cell>
          <cell r="AH537">
            <v>1</v>
          </cell>
          <cell r="AI537">
            <v>0</v>
          </cell>
          <cell r="AJ537">
            <v>0</v>
          </cell>
          <cell r="AK537">
            <v>0</v>
          </cell>
          <cell r="AL537">
            <v>0</v>
          </cell>
        </row>
        <row r="538">
          <cell r="A538" t="str">
            <v>05</v>
          </cell>
          <cell r="B538" t="str">
            <v>Westgodavari</v>
          </cell>
          <cell r="C538" t="str">
            <v>11</v>
          </cell>
          <cell r="D538" t="str">
            <v>Eluru</v>
          </cell>
          <cell r="E538" t="str">
            <v>074</v>
          </cell>
          <cell r="F538" t="str">
            <v>Chintalapudi</v>
          </cell>
          <cell r="G538" t="str">
            <v>10</v>
          </cell>
          <cell r="H538" t="str">
            <v>Lingapalem</v>
          </cell>
          <cell r="I538" t="str">
            <v>12</v>
          </cell>
          <cell r="J538" t="str">
            <v>Rangapuram</v>
          </cell>
          <cell r="K538" t="str">
            <v>015</v>
          </cell>
          <cell r="L538" t="str">
            <v>Rangapuram</v>
          </cell>
          <cell r="M538" t="str">
            <v>0510015</v>
          </cell>
          <cell r="N538" t="str">
            <v>03</v>
          </cell>
          <cell r="O538" t="str">
            <v>Nagallavarigudem</v>
          </cell>
          <cell r="Q538" t="str">
            <v>051001503</v>
          </cell>
          <cell r="S538" t="str">
            <v>05110741001503</v>
          </cell>
          <cell r="T538">
            <v>200</v>
          </cell>
          <cell r="U538">
            <v>0</v>
          </cell>
          <cell r="V538">
            <v>0</v>
          </cell>
          <cell r="W538" t="str">
            <v>PC</v>
          </cell>
          <cell r="X538" t="str">
            <v>PC2</v>
          </cell>
          <cell r="Z538">
            <v>36889</v>
          </cell>
          <cell r="AF538">
            <v>2</v>
          </cell>
          <cell r="AG538">
            <v>0</v>
          </cell>
          <cell r="AH538">
            <v>0</v>
          </cell>
          <cell r="AI538">
            <v>0</v>
          </cell>
          <cell r="AJ538">
            <v>0</v>
          </cell>
          <cell r="AK538">
            <v>0</v>
          </cell>
          <cell r="AL538">
            <v>0</v>
          </cell>
        </row>
        <row r="539">
          <cell r="A539" t="str">
            <v>05</v>
          </cell>
          <cell r="B539" t="str">
            <v>Westgodavari</v>
          </cell>
          <cell r="C539" t="str">
            <v>11</v>
          </cell>
          <cell r="D539" t="str">
            <v>Eluru</v>
          </cell>
          <cell r="E539" t="str">
            <v>074</v>
          </cell>
          <cell r="F539" t="str">
            <v>Chintalapudi</v>
          </cell>
          <cell r="G539" t="str">
            <v>10</v>
          </cell>
          <cell r="H539" t="str">
            <v>Lingapalem</v>
          </cell>
          <cell r="I539" t="str">
            <v>13</v>
          </cell>
          <cell r="J539" t="str">
            <v>Mulagalampadu</v>
          </cell>
          <cell r="K539" t="str">
            <v>016</v>
          </cell>
          <cell r="L539" t="str">
            <v>Mulagalampadu</v>
          </cell>
          <cell r="M539" t="str">
            <v>0510016</v>
          </cell>
          <cell r="N539" t="str">
            <v>01</v>
          </cell>
          <cell r="O539" t="str">
            <v>Mulagalampadu</v>
          </cell>
          <cell r="P539" t="str">
            <v>Mulagalampadu</v>
          </cell>
          <cell r="Q539" t="str">
            <v>051001601</v>
          </cell>
          <cell r="R539" t="str">
            <v>051001601</v>
          </cell>
          <cell r="S539" t="str">
            <v>05110741001601</v>
          </cell>
          <cell r="T539">
            <v>1659</v>
          </cell>
          <cell r="U539">
            <v>667</v>
          </cell>
          <cell r="V539">
            <v>0</v>
          </cell>
          <cell r="W539" t="str">
            <v>PC</v>
          </cell>
          <cell r="X539" t="str">
            <v>PC2</v>
          </cell>
          <cell r="Z539">
            <v>36982</v>
          </cell>
          <cell r="AA539" t="str">
            <v>051001601600</v>
          </cell>
          <cell r="AB539" t="str">
            <v>051001601600</v>
          </cell>
          <cell r="AC539" t="str">
            <v>Mulagalampadu</v>
          </cell>
          <cell r="AD539" t="str">
            <v>Mulagalampadu</v>
          </cell>
          <cell r="AE539" t="str">
            <v>PWS</v>
          </cell>
          <cell r="AF539">
            <v>16</v>
          </cell>
          <cell r="AG539">
            <v>0</v>
          </cell>
          <cell r="AH539">
            <v>2</v>
          </cell>
          <cell r="AI539">
            <v>0</v>
          </cell>
          <cell r="AJ539">
            <v>0</v>
          </cell>
          <cell r="AK539">
            <v>0</v>
          </cell>
          <cell r="AL539">
            <v>0</v>
          </cell>
        </row>
        <row r="540">
          <cell r="A540" t="str">
            <v>05</v>
          </cell>
          <cell r="B540" t="str">
            <v>Westgodavari</v>
          </cell>
          <cell r="C540" t="str">
            <v>11</v>
          </cell>
          <cell r="D540" t="str">
            <v>Eluru</v>
          </cell>
          <cell r="E540" t="str">
            <v>074</v>
          </cell>
          <cell r="F540" t="str">
            <v>Chintalapudi</v>
          </cell>
          <cell r="G540" t="str">
            <v>10</v>
          </cell>
          <cell r="H540" t="str">
            <v>Lingapalem</v>
          </cell>
          <cell r="I540" t="str">
            <v>14</v>
          </cell>
          <cell r="J540" t="str">
            <v>Bhogolu</v>
          </cell>
          <cell r="K540" t="str">
            <v>017</v>
          </cell>
          <cell r="L540" t="str">
            <v>Bhogolu</v>
          </cell>
          <cell r="M540" t="str">
            <v>0510017</v>
          </cell>
          <cell r="N540" t="str">
            <v>01</v>
          </cell>
          <cell r="O540" t="str">
            <v>Bhogole</v>
          </cell>
          <cell r="P540" t="str">
            <v>Bhogole</v>
          </cell>
          <cell r="Q540" t="str">
            <v>051001701</v>
          </cell>
          <cell r="R540" t="str">
            <v>051001701</v>
          </cell>
          <cell r="S540" t="str">
            <v>05110741001701</v>
          </cell>
          <cell r="T540">
            <v>1895</v>
          </cell>
          <cell r="U540">
            <v>546</v>
          </cell>
          <cell r="V540">
            <v>7</v>
          </cell>
          <cell r="W540" t="str">
            <v>PC</v>
          </cell>
          <cell r="X540" t="str">
            <v>PC4</v>
          </cell>
          <cell r="Z540">
            <v>37012</v>
          </cell>
          <cell r="AA540" t="str">
            <v>051001701600</v>
          </cell>
          <cell r="AB540" t="str">
            <v>051001701600</v>
          </cell>
          <cell r="AC540" t="str">
            <v>Bhogole</v>
          </cell>
          <cell r="AD540" t="str">
            <v>Bhogole</v>
          </cell>
          <cell r="AE540" t="str">
            <v>PWS</v>
          </cell>
          <cell r="AF540">
            <v>9</v>
          </cell>
          <cell r="AG540">
            <v>0</v>
          </cell>
          <cell r="AH540">
            <v>1</v>
          </cell>
          <cell r="AI540">
            <v>0</v>
          </cell>
          <cell r="AJ540">
            <v>0</v>
          </cell>
          <cell r="AK540">
            <v>0</v>
          </cell>
          <cell r="AL540">
            <v>0</v>
          </cell>
        </row>
        <row r="541">
          <cell r="A541" t="str">
            <v>05</v>
          </cell>
          <cell r="B541" t="str">
            <v>Westgodavari</v>
          </cell>
          <cell r="C541" t="str">
            <v>11</v>
          </cell>
          <cell r="D541" t="str">
            <v>Eluru</v>
          </cell>
          <cell r="E541" t="str">
            <v>074</v>
          </cell>
          <cell r="F541" t="str">
            <v>Chintalapudi</v>
          </cell>
          <cell r="G541" t="str">
            <v>10</v>
          </cell>
          <cell r="H541" t="str">
            <v>Lingapalem</v>
          </cell>
          <cell r="I541" t="str">
            <v>14</v>
          </cell>
          <cell r="J541" t="str">
            <v>Bhogolu</v>
          </cell>
          <cell r="K541" t="str">
            <v>017</v>
          </cell>
          <cell r="L541" t="str">
            <v>Bhogolu</v>
          </cell>
          <cell r="M541" t="str">
            <v>0510017</v>
          </cell>
          <cell r="N541" t="str">
            <v>02</v>
          </cell>
          <cell r="O541" t="str">
            <v>Thimmakkapalem</v>
          </cell>
          <cell r="P541" t="str">
            <v>Thimmakkapalem</v>
          </cell>
          <cell r="Q541" t="str">
            <v>051001702</v>
          </cell>
          <cell r="R541" t="str">
            <v>051001702</v>
          </cell>
          <cell r="S541" t="str">
            <v>05110741001702</v>
          </cell>
          <cell r="T541">
            <v>1054</v>
          </cell>
          <cell r="U541">
            <v>300</v>
          </cell>
          <cell r="V541">
            <v>0</v>
          </cell>
          <cell r="W541" t="str">
            <v>PC</v>
          </cell>
          <cell r="X541" t="str">
            <v>PC3</v>
          </cell>
          <cell r="Z541">
            <v>37226</v>
          </cell>
          <cell r="AA541" t="str">
            <v>051001702600</v>
          </cell>
          <cell r="AB541" t="str">
            <v>051001702600</v>
          </cell>
          <cell r="AC541" t="str">
            <v>Thimmakkapalem</v>
          </cell>
          <cell r="AD541" t="str">
            <v>Thimmakkapalem</v>
          </cell>
          <cell r="AE541" t="str">
            <v>MPWS</v>
          </cell>
          <cell r="AF541">
            <v>9</v>
          </cell>
          <cell r="AG541">
            <v>0</v>
          </cell>
          <cell r="AH541">
            <v>0</v>
          </cell>
          <cell r="AI541">
            <v>0</v>
          </cell>
          <cell r="AJ541">
            <v>0</v>
          </cell>
          <cell r="AK541">
            <v>0</v>
          </cell>
          <cell r="AL541">
            <v>0</v>
          </cell>
        </row>
        <row r="542">
          <cell r="A542" t="str">
            <v>05</v>
          </cell>
          <cell r="B542" t="str">
            <v>Westgodavari</v>
          </cell>
          <cell r="C542" t="str">
            <v>11</v>
          </cell>
          <cell r="D542" t="str">
            <v>Eluru</v>
          </cell>
          <cell r="E542" t="str">
            <v>074</v>
          </cell>
          <cell r="F542" t="str">
            <v>Chintalapudi</v>
          </cell>
          <cell r="G542" t="str">
            <v>10</v>
          </cell>
          <cell r="H542" t="str">
            <v>Lingapalem</v>
          </cell>
          <cell r="I542" t="str">
            <v>14</v>
          </cell>
          <cell r="J542" t="str">
            <v>Bhogolu</v>
          </cell>
          <cell r="K542" t="str">
            <v>017</v>
          </cell>
          <cell r="L542" t="str">
            <v>Bhogolu</v>
          </cell>
          <cell r="M542" t="str">
            <v>0510017</v>
          </cell>
          <cell r="N542" t="str">
            <v>03</v>
          </cell>
          <cell r="O542" t="str">
            <v>Venkatapuram</v>
          </cell>
          <cell r="P542" t="str">
            <v>Venkatapuram</v>
          </cell>
          <cell r="Q542" t="str">
            <v>051001703</v>
          </cell>
          <cell r="R542" t="str">
            <v>051001703</v>
          </cell>
          <cell r="S542" t="str">
            <v>05110741001703</v>
          </cell>
          <cell r="T542">
            <v>450</v>
          </cell>
          <cell r="U542">
            <v>15</v>
          </cell>
          <cell r="V542">
            <v>0</v>
          </cell>
          <cell r="W542" t="str">
            <v>PC</v>
          </cell>
          <cell r="X542" t="str">
            <v>PC4</v>
          </cell>
          <cell r="Z542">
            <v>36907</v>
          </cell>
          <cell r="AA542" t="str">
            <v>051001701600</v>
          </cell>
          <cell r="AB542" t="str">
            <v>051001701600</v>
          </cell>
          <cell r="AC542" t="str">
            <v>Bhogole</v>
          </cell>
          <cell r="AD542" t="str">
            <v>Bhogole</v>
          </cell>
          <cell r="AE542" t="str">
            <v>PWS</v>
          </cell>
          <cell r="AF542">
            <v>1</v>
          </cell>
          <cell r="AG542">
            <v>0</v>
          </cell>
          <cell r="AH542">
            <v>0</v>
          </cell>
          <cell r="AI542">
            <v>0</v>
          </cell>
          <cell r="AJ542">
            <v>0</v>
          </cell>
          <cell r="AK542">
            <v>0</v>
          </cell>
          <cell r="AL542">
            <v>0</v>
          </cell>
        </row>
        <row r="543">
          <cell r="A543" t="str">
            <v>05</v>
          </cell>
          <cell r="B543" t="str">
            <v>Westgodavari</v>
          </cell>
          <cell r="C543" t="str">
            <v>11</v>
          </cell>
          <cell r="D543" t="str">
            <v>Eluru</v>
          </cell>
          <cell r="E543" t="str">
            <v>074</v>
          </cell>
          <cell r="F543" t="str">
            <v>Chintalapudi</v>
          </cell>
          <cell r="G543" t="str">
            <v>10</v>
          </cell>
          <cell r="H543" t="str">
            <v>Lingapalem</v>
          </cell>
          <cell r="I543" t="str">
            <v>14</v>
          </cell>
          <cell r="J543" t="str">
            <v>Bhogolu</v>
          </cell>
          <cell r="K543" t="str">
            <v>017</v>
          </cell>
          <cell r="L543" t="str">
            <v>Bhogolu</v>
          </cell>
          <cell r="M543" t="str">
            <v>0510017</v>
          </cell>
          <cell r="N543" t="str">
            <v>04</v>
          </cell>
          <cell r="O543" t="str">
            <v>Rayannapalem</v>
          </cell>
          <cell r="P543" t="str">
            <v>Rayannapalem</v>
          </cell>
          <cell r="Q543" t="str">
            <v>051001704</v>
          </cell>
          <cell r="R543" t="str">
            <v>051001704</v>
          </cell>
          <cell r="S543" t="str">
            <v>05110741001704</v>
          </cell>
          <cell r="T543">
            <v>260</v>
          </cell>
          <cell r="U543">
            <v>14</v>
          </cell>
          <cell r="V543">
            <v>0</v>
          </cell>
          <cell r="W543" t="str">
            <v>PC</v>
          </cell>
          <cell r="X543" t="str">
            <v>PC4</v>
          </cell>
          <cell r="Z543">
            <v>37165</v>
          </cell>
          <cell r="AA543" t="str">
            <v>051001704600</v>
          </cell>
          <cell r="AB543" t="str">
            <v>051001704600</v>
          </cell>
          <cell r="AC543" t="str">
            <v>Rayannapalem</v>
          </cell>
          <cell r="AD543" t="str">
            <v>Rayannapalem</v>
          </cell>
          <cell r="AE543" t="str">
            <v>PWS</v>
          </cell>
          <cell r="AF543">
            <v>4</v>
          </cell>
          <cell r="AG543">
            <v>0</v>
          </cell>
          <cell r="AH543">
            <v>0</v>
          </cell>
          <cell r="AI543">
            <v>0</v>
          </cell>
          <cell r="AJ543">
            <v>0</v>
          </cell>
          <cell r="AK543">
            <v>0</v>
          </cell>
          <cell r="AL543">
            <v>0</v>
          </cell>
        </row>
        <row r="544">
          <cell r="A544" t="str">
            <v>05</v>
          </cell>
          <cell r="B544" t="str">
            <v>Westgodavari</v>
          </cell>
          <cell r="C544" t="str">
            <v>11</v>
          </cell>
          <cell r="D544" t="str">
            <v>Eluru</v>
          </cell>
          <cell r="E544" t="str">
            <v>074</v>
          </cell>
          <cell r="F544" t="str">
            <v>Chintalapudi</v>
          </cell>
          <cell r="G544" t="str">
            <v>10</v>
          </cell>
          <cell r="H544" t="str">
            <v>Lingapalem</v>
          </cell>
          <cell r="I544" t="str">
            <v>15</v>
          </cell>
          <cell r="J544" t="str">
            <v>Narasannapalem</v>
          </cell>
          <cell r="K544" t="str">
            <v>017</v>
          </cell>
          <cell r="L544" t="str">
            <v>Bhogolu</v>
          </cell>
          <cell r="M544" t="str">
            <v>0510017</v>
          </cell>
          <cell r="N544" t="str">
            <v>05</v>
          </cell>
          <cell r="O544" t="str">
            <v>Narasannapalem</v>
          </cell>
          <cell r="P544" t="str">
            <v>Narasannapalem</v>
          </cell>
          <cell r="Q544" t="str">
            <v>051001705</v>
          </cell>
          <cell r="R544" t="str">
            <v>051001705</v>
          </cell>
          <cell r="S544" t="str">
            <v>05110741001705</v>
          </cell>
          <cell r="T544">
            <v>1354</v>
          </cell>
          <cell r="U544">
            <v>254</v>
          </cell>
          <cell r="V544">
            <v>0</v>
          </cell>
          <cell r="W544" t="str">
            <v>PC</v>
          </cell>
          <cell r="X544" t="str">
            <v>PC3</v>
          </cell>
          <cell r="Z544">
            <v>37135</v>
          </cell>
          <cell r="AA544" t="str">
            <v>051001705600</v>
          </cell>
          <cell r="AB544" t="str">
            <v>051001705600</v>
          </cell>
          <cell r="AC544" t="str">
            <v>Narasannapalem</v>
          </cell>
          <cell r="AD544" t="str">
            <v>Narasannapalem</v>
          </cell>
          <cell r="AE544" t="str">
            <v>DP</v>
          </cell>
          <cell r="AF544">
            <v>5</v>
          </cell>
          <cell r="AG544">
            <v>0</v>
          </cell>
          <cell r="AH544">
            <v>2</v>
          </cell>
          <cell r="AI544">
            <v>0</v>
          </cell>
          <cell r="AJ544">
            <v>0</v>
          </cell>
          <cell r="AK544">
            <v>0</v>
          </cell>
          <cell r="AL544">
            <v>0</v>
          </cell>
        </row>
        <row r="545">
          <cell r="A545" t="str">
            <v>05</v>
          </cell>
          <cell r="B545" t="str">
            <v>Westgodavari</v>
          </cell>
          <cell r="C545" t="str">
            <v>11</v>
          </cell>
          <cell r="D545" t="str">
            <v>Eluru</v>
          </cell>
          <cell r="E545" t="str">
            <v>074</v>
          </cell>
          <cell r="F545" t="str">
            <v>Chintalapudi</v>
          </cell>
          <cell r="G545" t="str">
            <v>10</v>
          </cell>
          <cell r="H545" t="str">
            <v>Lingapalem</v>
          </cell>
          <cell r="I545" t="str">
            <v>16</v>
          </cell>
          <cell r="J545" t="str">
            <v>Mattamgudem</v>
          </cell>
          <cell r="K545" t="str">
            <v>018</v>
          </cell>
          <cell r="L545" t="str">
            <v>Chandrannapalem</v>
          </cell>
          <cell r="M545" t="str">
            <v>0510018</v>
          </cell>
          <cell r="N545" t="str">
            <v>01</v>
          </cell>
          <cell r="O545" t="str">
            <v>Chandrannapalem</v>
          </cell>
          <cell r="P545" t="str">
            <v>Chandrannapalem</v>
          </cell>
          <cell r="Q545" t="str">
            <v>051001801</v>
          </cell>
          <cell r="R545" t="str">
            <v>051001801</v>
          </cell>
          <cell r="S545" t="str">
            <v>05110741001801</v>
          </cell>
          <cell r="T545">
            <v>281</v>
          </cell>
          <cell r="U545">
            <v>172</v>
          </cell>
          <cell r="V545">
            <v>5</v>
          </cell>
          <cell r="W545" t="str">
            <v>PC</v>
          </cell>
          <cell r="X545" t="str">
            <v>PC2</v>
          </cell>
          <cell r="Z545">
            <v>36908</v>
          </cell>
          <cell r="AA545" t="str">
            <v>051001801600</v>
          </cell>
          <cell r="AB545" t="str">
            <v>051001801600</v>
          </cell>
          <cell r="AC545" t="str">
            <v>Chandrannapalem</v>
          </cell>
          <cell r="AD545" t="str">
            <v>Chandrannapalem</v>
          </cell>
          <cell r="AE545" t="str">
            <v>DP</v>
          </cell>
          <cell r="AF545">
            <v>2</v>
          </cell>
          <cell r="AG545">
            <v>0</v>
          </cell>
          <cell r="AH545">
            <v>1</v>
          </cell>
          <cell r="AI545">
            <v>0</v>
          </cell>
          <cell r="AJ545">
            <v>0</v>
          </cell>
          <cell r="AK545">
            <v>0</v>
          </cell>
          <cell r="AL545">
            <v>0</v>
          </cell>
        </row>
        <row r="546">
          <cell r="A546" t="str">
            <v>05</v>
          </cell>
          <cell r="B546" t="str">
            <v>Westgodavari</v>
          </cell>
          <cell r="C546" t="str">
            <v>11</v>
          </cell>
          <cell r="D546" t="str">
            <v>Eluru</v>
          </cell>
          <cell r="E546" t="str">
            <v>074</v>
          </cell>
          <cell r="F546" t="str">
            <v>Chintalapudi</v>
          </cell>
          <cell r="G546" t="str">
            <v>10</v>
          </cell>
          <cell r="H546" t="str">
            <v>Lingapalem</v>
          </cell>
          <cell r="I546" t="str">
            <v>16</v>
          </cell>
          <cell r="J546" t="str">
            <v>Mattamgudem</v>
          </cell>
          <cell r="K546" t="str">
            <v>019</v>
          </cell>
          <cell r="L546" t="str">
            <v>Mattamgudem</v>
          </cell>
          <cell r="M546" t="str">
            <v>0510019</v>
          </cell>
          <cell r="N546" t="str">
            <v>01</v>
          </cell>
          <cell r="O546" t="str">
            <v>Mattamgudem</v>
          </cell>
          <cell r="P546" t="str">
            <v>Mattamgudem</v>
          </cell>
          <cell r="Q546" t="str">
            <v>051001901</v>
          </cell>
          <cell r="R546" t="str">
            <v>051001901</v>
          </cell>
          <cell r="S546" t="str">
            <v>05110741001901</v>
          </cell>
          <cell r="T546">
            <v>2171</v>
          </cell>
          <cell r="U546">
            <v>282</v>
          </cell>
          <cell r="V546">
            <v>0</v>
          </cell>
          <cell r="W546" t="str">
            <v>PC</v>
          </cell>
          <cell r="X546" t="str">
            <v>PC3</v>
          </cell>
          <cell r="Z546">
            <v>36911</v>
          </cell>
          <cell r="AA546" t="str">
            <v>051001901600</v>
          </cell>
          <cell r="AB546" t="str">
            <v>051001901600</v>
          </cell>
          <cell r="AC546" t="str">
            <v>Mattamgudem</v>
          </cell>
          <cell r="AD546" t="str">
            <v>Mattamgudem</v>
          </cell>
          <cell r="AE546" t="str">
            <v>DP</v>
          </cell>
          <cell r="AF546">
            <v>4</v>
          </cell>
          <cell r="AG546">
            <v>0</v>
          </cell>
          <cell r="AH546">
            <v>0</v>
          </cell>
          <cell r="AI546">
            <v>0</v>
          </cell>
          <cell r="AJ546">
            <v>0</v>
          </cell>
          <cell r="AK546">
            <v>0</v>
          </cell>
          <cell r="AL546">
            <v>0</v>
          </cell>
        </row>
        <row r="547">
          <cell r="A547" t="str">
            <v>05</v>
          </cell>
          <cell r="B547" t="str">
            <v>Westgodavari</v>
          </cell>
          <cell r="C547" t="str">
            <v>11</v>
          </cell>
          <cell r="D547" t="str">
            <v>Eluru</v>
          </cell>
          <cell r="E547" t="str">
            <v>074</v>
          </cell>
          <cell r="F547" t="str">
            <v>Chintalapudi</v>
          </cell>
          <cell r="G547" t="str">
            <v>10</v>
          </cell>
          <cell r="H547" t="str">
            <v>Lingapalem</v>
          </cell>
          <cell r="I547" t="str">
            <v>16</v>
          </cell>
          <cell r="J547" t="str">
            <v>Mattamgudem</v>
          </cell>
          <cell r="K547" t="str">
            <v>019</v>
          </cell>
          <cell r="L547" t="str">
            <v>Mattamgudem</v>
          </cell>
          <cell r="M547" t="str">
            <v>0510019</v>
          </cell>
          <cell r="N547" t="str">
            <v>02</v>
          </cell>
          <cell r="O547" t="str">
            <v>Sundaraopeta</v>
          </cell>
          <cell r="P547" t="str">
            <v>Sundaraopeta</v>
          </cell>
          <cell r="Q547" t="str">
            <v>051001902</v>
          </cell>
          <cell r="R547" t="str">
            <v>051001902</v>
          </cell>
          <cell r="S547" t="str">
            <v>05110741001902</v>
          </cell>
          <cell r="T547">
            <v>674</v>
          </cell>
          <cell r="U547">
            <v>142</v>
          </cell>
          <cell r="V547">
            <v>0</v>
          </cell>
          <cell r="W547" t="str">
            <v>PC</v>
          </cell>
          <cell r="X547" t="str">
            <v>PC4</v>
          </cell>
          <cell r="Z547">
            <v>36914</v>
          </cell>
          <cell r="AA547" t="str">
            <v>051001902600</v>
          </cell>
          <cell r="AB547" t="str">
            <v>051001902600</v>
          </cell>
          <cell r="AC547" t="str">
            <v>Sundaraopeta</v>
          </cell>
          <cell r="AD547" t="str">
            <v>Sundaraopeta</v>
          </cell>
          <cell r="AE547" t="str">
            <v>PWS</v>
          </cell>
          <cell r="AF547">
            <v>4</v>
          </cell>
          <cell r="AG547">
            <v>0</v>
          </cell>
          <cell r="AH547">
            <v>0</v>
          </cell>
          <cell r="AI547">
            <v>0</v>
          </cell>
          <cell r="AJ547">
            <v>0</v>
          </cell>
          <cell r="AK547">
            <v>0</v>
          </cell>
          <cell r="AL547">
            <v>0</v>
          </cell>
        </row>
        <row r="548">
          <cell r="A548" t="str">
            <v>05</v>
          </cell>
          <cell r="B548" t="str">
            <v>Westgodavari</v>
          </cell>
          <cell r="C548" t="str">
            <v>11</v>
          </cell>
          <cell r="D548" t="str">
            <v>Eluru</v>
          </cell>
          <cell r="E548" t="str">
            <v>074</v>
          </cell>
          <cell r="F548" t="str">
            <v>Chintalapudi</v>
          </cell>
          <cell r="G548" t="str">
            <v>10</v>
          </cell>
          <cell r="H548" t="str">
            <v>Lingapalem</v>
          </cell>
          <cell r="I548" t="str">
            <v>02</v>
          </cell>
          <cell r="J548" t="str">
            <v>Lingapalem</v>
          </cell>
          <cell r="K548" t="str">
            <v>020</v>
          </cell>
          <cell r="L548" t="str">
            <v>Lingapalem</v>
          </cell>
          <cell r="M548" t="str">
            <v>0510020</v>
          </cell>
          <cell r="N548" t="str">
            <v>01</v>
          </cell>
          <cell r="O548" t="str">
            <v>Lingampalem</v>
          </cell>
          <cell r="P548" t="str">
            <v>Lingampalem</v>
          </cell>
          <cell r="Q548" t="str">
            <v>051002001</v>
          </cell>
          <cell r="R548" t="str">
            <v>051002001</v>
          </cell>
          <cell r="S548" t="str">
            <v>05110741002001</v>
          </cell>
          <cell r="T548">
            <v>2775</v>
          </cell>
          <cell r="U548">
            <v>822</v>
          </cell>
          <cell r="V548">
            <v>29</v>
          </cell>
          <cell r="W548" t="str">
            <v>PC</v>
          </cell>
          <cell r="X548" t="str">
            <v>PC3</v>
          </cell>
          <cell r="Z548">
            <v>36920</v>
          </cell>
          <cell r="AA548" t="str">
            <v>051002001600</v>
          </cell>
          <cell r="AB548" t="str">
            <v>051002001600</v>
          </cell>
          <cell r="AC548" t="str">
            <v>Lingampalem</v>
          </cell>
          <cell r="AD548" t="str">
            <v>Lingampalem</v>
          </cell>
          <cell r="AE548" t="str">
            <v>PWS</v>
          </cell>
          <cell r="AF548">
            <v>10</v>
          </cell>
          <cell r="AG548">
            <v>0</v>
          </cell>
          <cell r="AH548">
            <v>1</v>
          </cell>
          <cell r="AI548">
            <v>0</v>
          </cell>
          <cell r="AJ548">
            <v>0</v>
          </cell>
          <cell r="AK548">
            <v>0</v>
          </cell>
          <cell r="AL548">
            <v>0</v>
          </cell>
        </row>
        <row r="549">
          <cell r="A549" t="str">
            <v>05</v>
          </cell>
          <cell r="B549" t="str">
            <v>Westgodavari</v>
          </cell>
          <cell r="C549" t="str">
            <v>11</v>
          </cell>
          <cell r="D549" t="str">
            <v>Eluru</v>
          </cell>
          <cell r="E549" t="str">
            <v>074</v>
          </cell>
          <cell r="F549" t="str">
            <v>Chintalapudi</v>
          </cell>
          <cell r="G549" t="str">
            <v>10</v>
          </cell>
          <cell r="H549" t="str">
            <v>Lingapalem</v>
          </cell>
          <cell r="I549" t="str">
            <v>17</v>
          </cell>
          <cell r="J549" t="str">
            <v>T.ch.r.palem</v>
          </cell>
          <cell r="K549" t="str">
            <v>021</v>
          </cell>
          <cell r="L549" t="str">
            <v>T.ch.r.palem</v>
          </cell>
          <cell r="M549" t="str">
            <v>0510021</v>
          </cell>
          <cell r="N549" t="str">
            <v>01</v>
          </cell>
          <cell r="O549" t="str">
            <v>T.ch.r.palem</v>
          </cell>
          <cell r="P549" t="str">
            <v>T.ch.r.palem</v>
          </cell>
          <cell r="Q549" t="str">
            <v>051002101</v>
          </cell>
          <cell r="R549" t="str">
            <v>051002101</v>
          </cell>
          <cell r="S549" t="str">
            <v>05110741002101</v>
          </cell>
          <cell r="T549">
            <v>2483</v>
          </cell>
          <cell r="U549">
            <v>729</v>
          </cell>
          <cell r="V549">
            <v>5</v>
          </cell>
          <cell r="W549" t="str">
            <v>PC</v>
          </cell>
          <cell r="X549" t="str">
            <v>PC3</v>
          </cell>
          <cell r="Z549">
            <v>36952</v>
          </cell>
          <cell r="AA549" t="str">
            <v>051002101600</v>
          </cell>
          <cell r="AB549" t="str">
            <v>051002101600</v>
          </cell>
          <cell r="AC549" t="str">
            <v>T.ch.r.palem</v>
          </cell>
          <cell r="AD549" t="str">
            <v>T.ch.r.palem</v>
          </cell>
          <cell r="AE549" t="str">
            <v>MPWS</v>
          </cell>
          <cell r="AF549">
            <v>17</v>
          </cell>
          <cell r="AG549">
            <v>0</v>
          </cell>
          <cell r="AH549">
            <v>0</v>
          </cell>
          <cell r="AI549">
            <v>0</v>
          </cell>
          <cell r="AJ549">
            <v>0</v>
          </cell>
          <cell r="AK549">
            <v>0</v>
          </cell>
          <cell r="AL549">
            <v>0</v>
          </cell>
        </row>
        <row r="550">
          <cell r="A550" t="str">
            <v>05</v>
          </cell>
          <cell r="B550" t="str">
            <v>Westgodavari</v>
          </cell>
          <cell r="C550" t="str">
            <v>11</v>
          </cell>
          <cell r="D550" t="str">
            <v>Eluru</v>
          </cell>
          <cell r="E550" t="str">
            <v>074</v>
          </cell>
          <cell r="F550" t="str">
            <v>Chintalapudi</v>
          </cell>
          <cell r="G550" t="str">
            <v>10</v>
          </cell>
          <cell r="H550" t="str">
            <v>Lingapalem</v>
          </cell>
          <cell r="I550" t="str">
            <v>18</v>
          </cell>
          <cell r="J550" t="str">
            <v>Konijerla</v>
          </cell>
          <cell r="K550" t="str">
            <v>022</v>
          </cell>
          <cell r="L550" t="str">
            <v>Konijerla</v>
          </cell>
          <cell r="M550" t="str">
            <v>0510022</v>
          </cell>
          <cell r="N550" t="str">
            <v>01</v>
          </cell>
          <cell r="O550" t="str">
            <v>Konijerla</v>
          </cell>
          <cell r="Q550" t="str">
            <v>051002201</v>
          </cell>
          <cell r="S550" t="str">
            <v>05110741002201</v>
          </cell>
          <cell r="T550">
            <v>766</v>
          </cell>
          <cell r="U550">
            <v>494</v>
          </cell>
          <cell r="V550">
            <v>8</v>
          </cell>
          <cell r="W550" t="str">
            <v>PC</v>
          </cell>
          <cell r="X550" t="str">
            <v>PC2</v>
          </cell>
          <cell r="Z550">
            <v>37013</v>
          </cell>
          <cell r="AF550">
            <v>4</v>
          </cell>
          <cell r="AG550">
            <v>0</v>
          </cell>
          <cell r="AH550">
            <v>3</v>
          </cell>
          <cell r="AI550">
            <v>0</v>
          </cell>
          <cell r="AJ550">
            <v>0</v>
          </cell>
          <cell r="AK550">
            <v>0</v>
          </cell>
          <cell r="AL550">
            <v>0</v>
          </cell>
        </row>
        <row r="551">
          <cell r="A551" t="str">
            <v>05</v>
          </cell>
          <cell r="B551" t="str">
            <v>Westgodavari</v>
          </cell>
          <cell r="C551" t="str">
            <v>11</v>
          </cell>
          <cell r="D551" t="str">
            <v>Eluru</v>
          </cell>
          <cell r="E551" t="str">
            <v>074</v>
          </cell>
          <cell r="F551" t="str">
            <v>Chintalapudi</v>
          </cell>
          <cell r="G551" t="str">
            <v>10</v>
          </cell>
          <cell r="H551" t="str">
            <v>Lingapalem</v>
          </cell>
          <cell r="I551" t="str">
            <v>18</v>
          </cell>
          <cell r="J551" t="str">
            <v>Konijerla</v>
          </cell>
          <cell r="K551" t="str">
            <v>022</v>
          </cell>
          <cell r="L551" t="str">
            <v>Konijerla</v>
          </cell>
          <cell r="M551" t="str">
            <v>0510022</v>
          </cell>
          <cell r="N551" t="str">
            <v>02</v>
          </cell>
          <cell r="O551" t="str">
            <v>Turupugudem</v>
          </cell>
          <cell r="Q551" t="str">
            <v>051002202</v>
          </cell>
          <cell r="S551" t="str">
            <v>05110741002202</v>
          </cell>
          <cell r="T551">
            <v>159</v>
          </cell>
          <cell r="U551">
            <v>0</v>
          </cell>
          <cell r="V551">
            <v>0</v>
          </cell>
          <cell r="W551" t="str">
            <v>PC</v>
          </cell>
          <cell r="X551" t="str">
            <v>PC2</v>
          </cell>
          <cell r="Z551">
            <v>37166</v>
          </cell>
          <cell r="AF551">
            <v>1</v>
          </cell>
          <cell r="AG551">
            <v>0</v>
          </cell>
          <cell r="AH551">
            <v>0</v>
          </cell>
          <cell r="AI551">
            <v>0</v>
          </cell>
          <cell r="AJ551">
            <v>0</v>
          </cell>
          <cell r="AK551">
            <v>0</v>
          </cell>
          <cell r="AL551">
            <v>0</v>
          </cell>
        </row>
        <row r="552">
          <cell r="A552" t="str">
            <v>05</v>
          </cell>
          <cell r="B552" t="str">
            <v>Westgodavari</v>
          </cell>
          <cell r="C552" t="str">
            <v>11</v>
          </cell>
          <cell r="D552" t="str">
            <v>Eluru</v>
          </cell>
          <cell r="E552" t="str">
            <v>074</v>
          </cell>
          <cell r="F552" t="str">
            <v>Chintalapudi</v>
          </cell>
          <cell r="G552" t="str">
            <v>10</v>
          </cell>
          <cell r="H552" t="str">
            <v>Lingapalem</v>
          </cell>
          <cell r="I552" t="str">
            <v>19</v>
          </cell>
          <cell r="J552" t="str">
            <v>Dharmajigudem</v>
          </cell>
          <cell r="K552" t="str">
            <v>023</v>
          </cell>
          <cell r="L552" t="str">
            <v>Dharmajigudem</v>
          </cell>
          <cell r="M552" t="str">
            <v>0510023</v>
          </cell>
          <cell r="N552" t="str">
            <v>01</v>
          </cell>
          <cell r="O552" t="str">
            <v>Dharmajigudem</v>
          </cell>
          <cell r="P552" t="str">
            <v>Dharmajigudem</v>
          </cell>
          <cell r="Q552" t="str">
            <v>051002301</v>
          </cell>
          <cell r="R552" t="str">
            <v>051002301</v>
          </cell>
          <cell r="S552" t="str">
            <v>05110741002301</v>
          </cell>
          <cell r="T552">
            <v>5528</v>
          </cell>
          <cell r="U552">
            <v>1317</v>
          </cell>
          <cell r="V552">
            <v>24</v>
          </cell>
          <cell r="W552" t="str">
            <v>PC</v>
          </cell>
          <cell r="X552" t="str">
            <v>PC3</v>
          </cell>
          <cell r="Z552">
            <v>36937</v>
          </cell>
          <cell r="AA552" t="str">
            <v>051002301600</v>
          </cell>
          <cell r="AB552" t="str">
            <v>051002301600</v>
          </cell>
          <cell r="AC552" t="str">
            <v>Dharmajigudem</v>
          </cell>
          <cell r="AD552" t="str">
            <v>Dharmajigudem</v>
          </cell>
          <cell r="AE552" t="str">
            <v>PWS</v>
          </cell>
          <cell r="AF552">
            <v>3</v>
          </cell>
          <cell r="AG552">
            <v>0</v>
          </cell>
          <cell r="AH552">
            <v>0</v>
          </cell>
          <cell r="AI552">
            <v>0</v>
          </cell>
          <cell r="AJ552">
            <v>0</v>
          </cell>
          <cell r="AK552">
            <v>0</v>
          </cell>
          <cell r="AL552">
            <v>0</v>
          </cell>
        </row>
        <row r="553">
          <cell r="A553" t="str">
            <v>05</v>
          </cell>
          <cell r="B553" t="str">
            <v>Westgodavari</v>
          </cell>
          <cell r="C553" t="str">
            <v>11</v>
          </cell>
          <cell r="D553" t="str">
            <v>Eluru</v>
          </cell>
          <cell r="E553" t="str">
            <v>074</v>
          </cell>
          <cell r="F553" t="str">
            <v>Chintalapudi</v>
          </cell>
          <cell r="G553" t="str">
            <v>10</v>
          </cell>
          <cell r="H553" t="str">
            <v>Lingapalem</v>
          </cell>
          <cell r="I553" t="str">
            <v>19</v>
          </cell>
          <cell r="J553" t="str">
            <v>Dharmajigudem</v>
          </cell>
          <cell r="K553" t="str">
            <v>023</v>
          </cell>
          <cell r="L553" t="str">
            <v>Dharmajigudem</v>
          </cell>
          <cell r="M553" t="str">
            <v>0510023</v>
          </cell>
          <cell r="N553" t="str">
            <v>02</v>
          </cell>
          <cell r="O553" t="str">
            <v>Katamareddipalli</v>
          </cell>
          <cell r="P553" t="str">
            <v>Katamareddipalli</v>
          </cell>
          <cell r="Q553" t="str">
            <v>051002302</v>
          </cell>
          <cell r="R553" t="str">
            <v>051002302</v>
          </cell>
          <cell r="S553" t="str">
            <v>05110741002302</v>
          </cell>
          <cell r="T553">
            <v>1472</v>
          </cell>
          <cell r="U553">
            <v>506</v>
          </cell>
          <cell r="V553">
            <v>0</v>
          </cell>
          <cell r="W553" t="str">
            <v>PC</v>
          </cell>
          <cell r="X553" t="str">
            <v>PC3</v>
          </cell>
          <cell r="Z553">
            <v>37106</v>
          </cell>
          <cell r="AA553" t="str">
            <v>051002302600</v>
          </cell>
          <cell r="AB553" t="str">
            <v>051002302600</v>
          </cell>
          <cell r="AC553" t="str">
            <v>Katamareddipalli</v>
          </cell>
          <cell r="AD553" t="str">
            <v>Katamareddipalli</v>
          </cell>
          <cell r="AE553" t="str">
            <v>MPWS</v>
          </cell>
          <cell r="AF553">
            <v>2</v>
          </cell>
          <cell r="AG553">
            <v>0</v>
          </cell>
          <cell r="AH553">
            <v>0</v>
          </cell>
          <cell r="AI553">
            <v>0</v>
          </cell>
          <cell r="AJ553">
            <v>0</v>
          </cell>
          <cell r="AK553">
            <v>0</v>
          </cell>
          <cell r="AL553">
            <v>0</v>
          </cell>
        </row>
        <row r="554">
          <cell r="A554" t="str">
            <v>05</v>
          </cell>
          <cell r="B554" t="str">
            <v>Westgodavari</v>
          </cell>
          <cell r="C554" t="str">
            <v>11</v>
          </cell>
          <cell r="D554" t="str">
            <v>Eluru</v>
          </cell>
          <cell r="E554" t="str">
            <v>074</v>
          </cell>
          <cell r="F554" t="str">
            <v>Chintalapudi</v>
          </cell>
          <cell r="G554" t="str">
            <v>10</v>
          </cell>
          <cell r="H554" t="str">
            <v>Lingapalem</v>
          </cell>
          <cell r="I554" t="str">
            <v>20</v>
          </cell>
          <cell r="J554" t="str">
            <v>Ayyaparajugudem</v>
          </cell>
          <cell r="K554" t="str">
            <v>024</v>
          </cell>
          <cell r="L554" t="str">
            <v>Ayyaparajugudem</v>
          </cell>
          <cell r="M554" t="str">
            <v>0510024</v>
          </cell>
          <cell r="N554" t="str">
            <v>01</v>
          </cell>
          <cell r="O554" t="str">
            <v>Ayyaparajugudem</v>
          </cell>
          <cell r="P554" t="str">
            <v>Ayyaparajugudem</v>
          </cell>
          <cell r="Q554" t="str">
            <v>051002401</v>
          </cell>
          <cell r="R554" t="str">
            <v>051002401</v>
          </cell>
          <cell r="S554" t="str">
            <v>05110741002401</v>
          </cell>
          <cell r="T554">
            <v>2341</v>
          </cell>
          <cell r="U554">
            <v>250</v>
          </cell>
          <cell r="V554">
            <v>10</v>
          </cell>
          <cell r="W554" t="str">
            <v>PC</v>
          </cell>
          <cell r="X554" t="str">
            <v>PC3</v>
          </cell>
          <cell r="Z554">
            <v>37228</v>
          </cell>
          <cell r="AA554" t="str">
            <v>051002401600</v>
          </cell>
          <cell r="AB554" t="str">
            <v>051002401600</v>
          </cell>
          <cell r="AC554" t="str">
            <v>Ayyaparajugudem</v>
          </cell>
          <cell r="AD554" t="str">
            <v>Ayyaparajugudem</v>
          </cell>
          <cell r="AE554" t="str">
            <v>MPWS</v>
          </cell>
          <cell r="AF554">
            <v>9</v>
          </cell>
          <cell r="AG554">
            <v>0</v>
          </cell>
          <cell r="AH554">
            <v>0</v>
          </cell>
          <cell r="AI554">
            <v>0</v>
          </cell>
          <cell r="AJ554">
            <v>0</v>
          </cell>
          <cell r="AK554">
            <v>0</v>
          </cell>
          <cell r="AL554">
            <v>0</v>
          </cell>
        </row>
        <row r="555">
          <cell r="A555" t="str">
            <v>05</v>
          </cell>
          <cell r="B555" t="str">
            <v>Westgodavari</v>
          </cell>
          <cell r="C555" t="str">
            <v>11</v>
          </cell>
          <cell r="D555" t="str">
            <v>Eluru</v>
          </cell>
          <cell r="E555" t="str">
            <v>074</v>
          </cell>
          <cell r="F555" t="str">
            <v>Chintalapudi</v>
          </cell>
          <cell r="G555" t="str">
            <v>10</v>
          </cell>
          <cell r="H555" t="str">
            <v>Lingapalem</v>
          </cell>
          <cell r="I555" t="str">
            <v>20</v>
          </cell>
          <cell r="J555" t="str">
            <v>Ayyaparajugudem</v>
          </cell>
          <cell r="K555" t="str">
            <v>024</v>
          </cell>
          <cell r="L555" t="str">
            <v>Ayyaparajugudem</v>
          </cell>
          <cell r="M555" t="str">
            <v>0510024</v>
          </cell>
          <cell r="N555" t="str">
            <v>02</v>
          </cell>
          <cell r="O555" t="str">
            <v>Pragathipuram</v>
          </cell>
          <cell r="P555" t="str">
            <v>Pragathipuram</v>
          </cell>
          <cell r="Q555" t="str">
            <v>051002402</v>
          </cell>
          <cell r="R555" t="str">
            <v>051002402</v>
          </cell>
          <cell r="S555" t="str">
            <v>05110741002402</v>
          </cell>
          <cell r="T555">
            <v>440</v>
          </cell>
          <cell r="U555">
            <v>290</v>
          </cell>
          <cell r="V555">
            <v>5</v>
          </cell>
          <cell r="W555" t="str">
            <v>PC</v>
          </cell>
          <cell r="X555" t="str">
            <v>PC3</v>
          </cell>
          <cell r="Z555">
            <v>36969</v>
          </cell>
          <cell r="AA555" t="str">
            <v>051002402600</v>
          </cell>
          <cell r="AB555" t="str">
            <v>051002402600</v>
          </cell>
          <cell r="AC555" t="str">
            <v>Pragathipuram</v>
          </cell>
          <cell r="AD555" t="str">
            <v>Pragathipuram</v>
          </cell>
          <cell r="AE555" t="str">
            <v>MPWS</v>
          </cell>
          <cell r="AF555">
            <v>0</v>
          </cell>
          <cell r="AG555">
            <v>0</v>
          </cell>
          <cell r="AH555">
            <v>0</v>
          </cell>
          <cell r="AI555">
            <v>0</v>
          </cell>
          <cell r="AJ555">
            <v>0</v>
          </cell>
          <cell r="AK555">
            <v>0</v>
          </cell>
          <cell r="AL555">
            <v>0</v>
          </cell>
        </row>
        <row r="556">
          <cell r="A556" t="str">
            <v>05</v>
          </cell>
          <cell r="B556" t="str">
            <v>Westgodavari</v>
          </cell>
          <cell r="C556" t="str">
            <v>11</v>
          </cell>
          <cell r="D556" t="str">
            <v>Eluru</v>
          </cell>
          <cell r="E556" t="str">
            <v>074</v>
          </cell>
          <cell r="F556" t="str">
            <v>Chintalapudi</v>
          </cell>
          <cell r="G556" t="str">
            <v>10</v>
          </cell>
          <cell r="H556" t="str">
            <v>Lingapalem</v>
          </cell>
          <cell r="I556" t="str">
            <v>20</v>
          </cell>
          <cell r="J556" t="str">
            <v>Ayyaparajugudem</v>
          </cell>
          <cell r="K556" t="str">
            <v>024</v>
          </cell>
          <cell r="L556" t="str">
            <v>Ayyaparajugudem</v>
          </cell>
          <cell r="M556" t="str">
            <v>0510024</v>
          </cell>
          <cell r="N556" t="str">
            <v>03</v>
          </cell>
          <cell r="O556" t="str">
            <v>Simhadripuram</v>
          </cell>
          <cell r="P556" t="str">
            <v>Simhadripuram</v>
          </cell>
          <cell r="Q556" t="str">
            <v>051002403</v>
          </cell>
          <cell r="R556" t="str">
            <v>051002403</v>
          </cell>
          <cell r="S556" t="str">
            <v>05110741002403</v>
          </cell>
          <cell r="T556">
            <v>167</v>
          </cell>
          <cell r="U556">
            <v>117</v>
          </cell>
          <cell r="V556">
            <v>0</v>
          </cell>
          <cell r="W556" t="str">
            <v>PC</v>
          </cell>
          <cell r="X556" t="str">
            <v>PC4</v>
          </cell>
          <cell r="Z556">
            <v>36973</v>
          </cell>
          <cell r="AA556" t="str">
            <v>051002403600</v>
          </cell>
          <cell r="AB556" t="str">
            <v>051002403600</v>
          </cell>
          <cell r="AC556" t="str">
            <v>Simhadripuram</v>
          </cell>
          <cell r="AD556" t="str">
            <v>Simhadripuram</v>
          </cell>
          <cell r="AE556" t="str">
            <v>MPWS</v>
          </cell>
          <cell r="AF556">
            <v>1</v>
          </cell>
          <cell r="AG556">
            <v>0</v>
          </cell>
          <cell r="AH556">
            <v>0</v>
          </cell>
          <cell r="AI556">
            <v>0</v>
          </cell>
          <cell r="AJ556">
            <v>0</v>
          </cell>
          <cell r="AK556">
            <v>0</v>
          </cell>
          <cell r="AL556">
            <v>0</v>
          </cell>
        </row>
        <row r="557">
          <cell r="A557" t="str">
            <v>05</v>
          </cell>
          <cell r="B557" t="str">
            <v>Westgodavari</v>
          </cell>
          <cell r="C557" t="str">
            <v>11</v>
          </cell>
          <cell r="D557" t="str">
            <v>Eluru</v>
          </cell>
          <cell r="E557" t="str">
            <v>074</v>
          </cell>
          <cell r="F557" t="str">
            <v>Chintalapudi</v>
          </cell>
          <cell r="G557" t="str">
            <v>10</v>
          </cell>
          <cell r="H557" t="str">
            <v>Lingapalem</v>
          </cell>
          <cell r="I557" t="str">
            <v>21</v>
          </cell>
          <cell r="J557" t="str">
            <v>Kalarayanigudem</v>
          </cell>
          <cell r="K557" t="str">
            <v>025</v>
          </cell>
          <cell r="L557" t="str">
            <v>Kalarayanigudem</v>
          </cell>
          <cell r="M557" t="str">
            <v>0510025</v>
          </cell>
          <cell r="N557" t="str">
            <v>01</v>
          </cell>
          <cell r="O557" t="str">
            <v>Kalarayanagudem</v>
          </cell>
          <cell r="P557" t="str">
            <v>Kalarayanagudem</v>
          </cell>
          <cell r="Q557" t="str">
            <v>051002501</v>
          </cell>
          <cell r="R557" t="str">
            <v>051002501</v>
          </cell>
          <cell r="S557" t="str">
            <v>05110741002501</v>
          </cell>
          <cell r="T557">
            <v>1648</v>
          </cell>
          <cell r="U557">
            <v>591</v>
          </cell>
          <cell r="V557">
            <v>7</v>
          </cell>
          <cell r="W557" t="str">
            <v>PC</v>
          </cell>
          <cell r="X557" t="str">
            <v>PC2</v>
          </cell>
          <cell r="Z557">
            <v>36978</v>
          </cell>
          <cell r="AA557" t="str">
            <v>051002501600</v>
          </cell>
          <cell r="AB557" t="str">
            <v>051002501600</v>
          </cell>
          <cell r="AC557" t="str">
            <v>Kalarayanagudem</v>
          </cell>
          <cell r="AD557" t="str">
            <v>Kalarayanagudem</v>
          </cell>
          <cell r="AE557" t="str">
            <v>MPWS</v>
          </cell>
          <cell r="AF557">
            <v>4</v>
          </cell>
          <cell r="AG557">
            <v>0</v>
          </cell>
          <cell r="AH557">
            <v>0</v>
          </cell>
          <cell r="AI557">
            <v>0</v>
          </cell>
          <cell r="AJ557">
            <v>0</v>
          </cell>
          <cell r="AK557">
            <v>0</v>
          </cell>
          <cell r="AL557">
            <v>0</v>
          </cell>
        </row>
        <row r="558">
          <cell r="A558" t="str">
            <v>05</v>
          </cell>
          <cell r="B558" t="str">
            <v>Westgodavari</v>
          </cell>
          <cell r="C558" t="str">
            <v>11</v>
          </cell>
          <cell r="D558" t="str">
            <v>Eluru</v>
          </cell>
          <cell r="E558" t="str">
            <v>074</v>
          </cell>
          <cell r="F558" t="str">
            <v>Chintalapudi</v>
          </cell>
          <cell r="G558" t="str">
            <v>10</v>
          </cell>
          <cell r="H558" t="str">
            <v>Lingapalem</v>
          </cell>
          <cell r="I558" t="str">
            <v>21</v>
          </cell>
          <cell r="J558" t="str">
            <v>Kalarayanigudem</v>
          </cell>
          <cell r="K558" t="str">
            <v>025</v>
          </cell>
          <cell r="L558" t="str">
            <v>Kalarayanigudem</v>
          </cell>
          <cell r="M558" t="str">
            <v>0510025</v>
          </cell>
          <cell r="N558" t="str">
            <v>02</v>
          </cell>
          <cell r="O558" t="str">
            <v>Yerravarigudem</v>
          </cell>
          <cell r="P558" t="str">
            <v>Yerravarigudem</v>
          </cell>
          <cell r="Q558" t="str">
            <v>051002502</v>
          </cell>
          <cell r="R558" t="str">
            <v>051002502</v>
          </cell>
          <cell r="S558" t="str">
            <v>05110741002502</v>
          </cell>
          <cell r="T558">
            <v>243</v>
          </cell>
          <cell r="U558">
            <v>0</v>
          </cell>
          <cell r="V558">
            <v>0</v>
          </cell>
          <cell r="W558" t="str">
            <v>PC</v>
          </cell>
          <cell r="X558" t="str">
            <v>PC4</v>
          </cell>
          <cell r="Z558">
            <v>36614</v>
          </cell>
          <cell r="AA558" t="str">
            <v>051002502600</v>
          </cell>
          <cell r="AB558" t="str">
            <v>051002502600</v>
          </cell>
          <cell r="AC558" t="str">
            <v>Yerravarigudem</v>
          </cell>
          <cell r="AD558" t="str">
            <v>Yerravarigudem</v>
          </cell>
          <cell r="AE558" t="str">
            <v>MPWS</v>
          </cell>
          <cell r="AF558">
            <v>2</v>
          </cell>
          <cell r="AG558">
            <v>0</v>
          </cell>
          <cell r="AH558">
            <v>0</v>
          </cell>
          <cell r="AI558">
            <v>0</v>
          </cell>
          <cell r="AJ558">
            <v>0</v>
          </cell>
          <cell r="AK558">
            <v>0</v>
          </cell>
          <cell r="AL558">
            <v>0</v>
          </cell>
        </row>
        <row r="559">
          <cell r="A559" t="str">
            <v>05</v>
          </cell>
          <cell r="B559" t="str">
            <v>Westgodavari</v>
          </cell>
          <cell r="C559" t="str">
            <v>11</v>
          </cell>
          <cell r="D559" t="str">
            <v>Eluru</v>
          </cell>
          <cell r="E559" t="str">
            <v>074</v>
          </cell>
          <cell r="F559" t="str">
            <v>Chintalapudi</v>
          </cell>
          <cell r="G559" t="str">
            <v>11</v>
          </cell>
          <cell r="H559" t="str">
            <v>K. Kota</v>
          </cell>
          <cell r="I559" t="str">
            <v>01</v>
          </cell>
          <cell r="J559" t="str">
            <v>Guntupalli</v>
          </cell>
          <cell r="K559" t="str">
            <v>003</v>
          </cell>
          <cell r="L559" t="str">
            <v>Guntupalli</v>
          </cell>
          <cell r="M559" t="str">
            <v>0511003</v>
          </cell>
          <cell r="N559" t="str">
            <v>01</v>
          </cell>
          <cell r="O559" t="str">
            <v>Guntupalli</v>
          </cell>
          <cell r="P559" t="str">
            <v>Guntupalli</v>
          </cell>
          <cell r="Q559" t="str">
            <v>051100301</v>
          </cell>
          <cell r="R559" t="str">
            <v>051100301</v>
          </cell>
          <cell r="S559" t="str">
            <v>05110741100301</v>
          </cell>
          <cell r="T559">
            <v>958</v>
          </cell>
          <cell r="U559">
            <v>335</v>
          </cell>
          <cell r="V559">
            <v>0</v>
          </cell>
          <cell r="W559" t="str">
            <v>PC</v>
          </cell>
          <cell r="X559" t="str">
            <v>PC3</v>
          </cell>
          <cell r="Z559">
            <v>36886</v>
          </cell>
          <cell r="AA559" t="str">
            <v>051100301600</v>
          </cell>
          <cell r="AB559" t="str">
            <v>051100301600</v>
          </cell>
          <cell r="AC559" t="str">
            <v>Guntupalli</v>
          </cell>
          <cell r="AD559" t="str">
            <v>Guntupalli</v>
          </cell>
          <cell r="AE559" t="str">
            <v>DirectPumping</v>
          </cell>
          <cell r="AF559">
            <v>6</v>
          </cell>
          <cell r="AG559">
            <v>0</v>
          </cell>
          <cell r="AH559">
            <v>2</v>
          </cell>
          <cell r="AI559">
            <v>0</v>
          </cell>
          <cell r="AJ559">
            <v>0</v>
          </cell>
          <cell r="AK559">
            <v>0</v>
          </cell>
          <cell r="AL559">
            <v>0</v>
          </cell>
        </row>
        <row r="560">
          <cell r="A560" t="str">
            <v>05</v>
          </cell>
          <cell r="B560" t="str">
            <v>Westgodavari</v>
          </cell>
          <cell r="C560" t="str">
            <v>11</v>
          </cell>
          <cell r="D560" t="str">
            <v>Eluru</v>
          </cell>
          <cell r="E560" t="str">
            <v>074</v>
          </cell>
          <cell r="F560" t="str">
            <v>Chintalapudi</v>
          </cell>
          <cell r="G560" t="str">
            <v>11</v>
          </cell>
          <cell r="H560" t="str">
            <v>K. Kota</v>
          </cell>
          <cell r="I560" t="str">
            <v>01</v>
          </cell>
          <cell r="J560" t="str">
            <v>Guntupalli</v>
          </cell>
          <cell r="K560" t="str">
            <v>003</v>
          </cell>
          <cell r="L560" t="str">
            <v>Guntupalli</v>
          </cell>
          <cell r="M560" t="str">
            <v>0511003</v>
          </cell>
          <cell r="N560" t="str">
            <v>02</v>
          </cell>
          <cell r="O560" t="str">
            <v>Jeelakarragudem</v>
          </cell>
          <cell r="P560" t="str">
            <v>Jeelakarragudem</v>
          </cell>
          <cell r="Q560" t="str">
            <v>051100302</v>
          </cell>
          <cell r="R560" t="str">
            <v>051100302</v>
          </cell>
          <cell r="S560" t="str">
            <v>05110741100302</v>
          </cell>
          <cell r="T560">
            <v>1466</v>
          </cell>
          <cell r="U560">
            <v>276</v>
          </cell>
          <cell r="V560">
            <v>14</v>
          </cell>
          <cell r="W560" t="str">
            <v>PC</v>
          </cell>
          <cell r="X560" t="str">
            <v>PC4</v>
          </cell>
          <cell r="Z560">
            <v>36886</v>
          </cell>
          <cell r="AA560" t="str">
            <v>051100302600</v>
          </cell>
          <cell r="AB560" t="str">
            <v>051100302600</v>
          </cell>
          <cell r="AC560" t="str">
            <v>Jeelakarragudem</v>
          </cell>
          <cell r="AD560" t="str">
            <v>Jeelakarragudem</v>
          </cell>
          <cell r="AE560" t="str">
            <v>PWS</v>
          </cell>
          <cell r="AF560">
            <v>7</v>
          </cell>
          <cell r="AG560">
            <v>0</v>
          </cell>
          <cell r="AH560">
            <v>2</v>
          </cell>
          <cell r="AI560">
            <v>0</v>
          </cell>
          <cell r="AJ560">
            <v>0</v>
          </cell>
          <cell r="AK560">
            <v>0</v>
          </cell>
          <cell r="AL560">
            <v>0</v>
          </cell>
        </row>
        <row r="561">
          <cell r="A561" t="str">
            <v>05</v>
          </cell>
          <cell r="B561" t="str">
            <v>Westgodavari</v>
          </cell>
          <cell r="C561" t="str">
            <v>11</v>
          </cell>
          <cell r="D561" t="str">
            <v>Eluru</v>
          </cell>
          <cell r="E561" t="str">
            <v>074</v>
          </cell>
          <cell r="F561" t="str">
            <v>Chintalapudi</v>
          </cell>
          <cell r="G561" t="str">
            <v>11</v>
          </cell>
          <cell r="H561" t="str">
            <v>K. Kota</v>
          </cell>
          <cell r="I561" t="str">
            <v>01</v>
          </cell>
          <cell r="J561" t="str">
            <v>Guntupalli</v>
          </cell>
          <cell r="K561" t="str">
            <v>003</v>
          </cell>
          <cell r="L561" t="str">
            <v>Guntupalli</v>
          </cell>
          <cell r="M561" t="str">
            <v>0511003</v>
          </cell>
          <cell r="N561" t="str">
            <v>03</v>
          </cell>
          <cell r="O561" t="str">
            <v>Kodandaramanagar Colony</v>
          </cell>
          <cell r="P561" t="str">
            <v>Kodandaramanagar Colony</v>
          </cell>
          <cell r="Q561" t="str">
            <v>051100303</v>
          </cell>
          <cell r="R561" t="str">
            <v>051100303</v>
          </cell>
          <cell r="S561" t="str">
            <v>05110741100303</v>
          </cell>
          <cell r="T561">
            <v>298</v>
          </cell>
          <cell r="U561">
            <v>0</v>
          </cell>
          <cell r="V561">
            <v>0</v>
          </cell>
          <cell r="W561" t="str">
            <v>PC</v>
          </cell>
          <cell r="X561" t="str">
            <v>PC4</v>
          </cell>
          <cell r="Z561">
            <v>36886</v>
          </cell>
          <cell r="AA561" t="str">
            <v>051100302600</v>
          </cell>
          <cell r="AB561" t="str">
            <v>051100302600</v>
          </cell>
          <cell r="AC561" t="str">
            <v>Jeelakarragudem</v>
          </cell>
          <cell r="AD561" t="str">
            <v>Jeelakarragudem</v>
          </cell>
          <cell r="AE561" t="str">
            <v>PWS</v>
          </cell>
          <cell r="AF561">
            <v>5</v>
          </cell>
          <cell r="AG561">
            <v>0</v>
          </cell>
          <cell r="AH561">
            <v>0</v>
          </cell>
          <cell r="AI561">
            <v>0</v>
          </cell>
          <cell r="AJ561">
            <v>0</v>
          </cell>
          <cell r="AK561">
            <v>0</v>
          </cell>
          <cell r="AL561">
            <v>0</v>
          </cell>
        </row>
        <row r="562">
          <cell r="A562" t="str">
            <v>05</v>
          </cell>
          <cell r="B562" t="str">
            <v>Westgodavari</v>
          </cell>
          <cell r="C562" t="str">
            <v>11</v>
          </cell>
          <cell r="D562" t="str">
            <v>Eluru</v>
          </cell>
          <cell r="E562" t="str">
            <v>074</v>
          </cell>
          <cell r="F562" t="str">
            <v>Chintalapudi</v>
          </cell>
          <cell r="G562" t="str">
            <v>11</v>
          </cell>
          <cell r="H562" t="str">
            <v>K. Kota</v>
          </cell>
          <cell r="I562" t="str">
            <v>01</v>
          </cell>
          <cell r="J562" t="str">
            <v>Guntupalli</v>
          </cell>
          <cell r="K562" t="str">
            <v>003</v>
          </cell>
          <cell r="L562" t="str">
            <v>Guntupalli</v>
          </cell>
          <cell r="M562" t="str">
            <v>0511003</v>
          </cell>
          <cell r="N562" t="str">
            <v>04</v>
          </cell>
          <cell r="O562" t="str">
            <v>Khantamanenivarigudem</v>
          </cell>
          <cell r="P562" t="str">
            <v>Khantamanenivarigudem</v>
          </cell>
          <cell r="Q562" t="str">
            <v>051100304</v>
          </cell>
          <cell r="R562" t="str">
            <v>051100304</v>
          </cell>
          <cell r="S562" t="str">
            <v>05110741100304</v>
          </cell>
          <cell r="T562">
            <v>369</v>
          </cell>
          <cell r="U562">
            <v>0</v>
          </cell>
          <cell r="V562">
            <v>0</v>
          </cell>
          <cell r="W562" t="str">
            <v>PC</v>
          </cell>
          <cell r="X562" t="str">
            <v>PC4</v>
          </cell>
          <cell r="Z562">
            <v>36886</v>
          </cell>
          <cell r="AA562" t="str">
            <v>051100302600</v>
          </cell>
          <cell r="AB562" t="str">
            <v>051100302600</v>
          </cell>
          <cell r="AC562" t="str">
            <v>Jeelakarragudem</v>
          </cell>
          <cell r="AD562" t="str">
            <v>Jeelakarragudem</v>
          </cell>
          <cell r="AE562" t="str">
            <v>PWS</v>
          </cell>
          <cell r="AF562">
            <v>6</v>
          </cell>
          <cell r="AG562">
            <v>0</v>
          </cell>
          <cell r="AH562">
            <v>2</v>
          </cell>
          <cell r="AI562">
            <v>0</v>
          </cell>
          <cell r="AJ562">
            <v>0</v>
          </cell>
          <cell r="AK562">
            <v>0</v>
          </cell>
          <cell r="AL562">
            <v>0</v>
          </cell>
        </row>
        <row r="563">
          <cell r="A563" t="str">
            <v>05</v>
          </cell>
          <cell r="B563" t="str">
            <v>Westgodavari</v>
          </cell>
          <cell r="C563" t="str">
            <v>11</v>
          </cell>
          <cell r="D563" t="str">
            <v>Eluru</v>
          </cell>
          <cell r="E563" t="str">
            <v>074</v>
          </cell>
          <cell r="F563" t="str">
            <v>Chintalapudi</v>
          </cell>
          <cell r="G563" t="str">
            <v>11</v>
          </cell>
          <cell r="H563" t="str">
            <v>K. Kota</v>
          </cell>
          <cell r="I563" t="str">
            <v>01</v>
          </cell>
          <cell r="J563" t="str">
            <v>Guntupalli</v>
          </cell>
          <cell r="K563" t="str">
            <v>003</v>
          </cell>
          <cell r="L563" t="str">
            <v>Guntupalli</v>
          </cell>
          <cell r="M563" t="str">
            <v>0511003</v>
          </cell>
          <cell r="N563" t="str">
            <v>05</v>
          </cell>
          <cell r="O563" t="str">
            <v>Kollivarigudem</v>
          </cell>
          <cell r="P563" t="str">
            <v>Kollavarigudem</v>
          </cell>
          <cell r="Q563" t="str">
            <v>051100305</v>
          </cell>
          <cell r="R563" t="str">
            <v>051100305</v>
          </cell>
          <cell r="S563" t="str">
            <v>05110741100305</v>
          </cell>
          <cell r="T563">
            <v>400</v>
          </cell>
          <cell r="U563">
            <v>0</v>
          </cell>
          <cell r="V563">
            <v>0</v>
          </cell>
          <cell r="W563" t="str">
            <v>PC</v>
          </cell>
          <cell r="X563" t="str">
            <v>PC4</v>
          </cell>
          <cell r="Z563">
            <v>36886</v>
          </cell>
          <cell r="AA563" t="str">
            <v>051100306600</v>
          </cell>
          <cell r="AB563" t="str">
            <v>051100306600</v>
          </cell>
          <cell r="AC563" t="str">
            <v>Gollagudem</v>
          </cell>
          <cell r="AD563" t="str">
            <v>Gollagudem</v>
          </cell>
          <cell r="AE563" t="str">
            <v>DirectPumping</v>
          </cell>
          <cell r="AF563">
            <v>3</v>
          </cell>
          <cell r="AG563">
            <v>0</v>
          </cell>
          <cell r="AH563">
            <v>0</v>
          </cell>
          <cell r="AI563">
            <v>0</v>
          </cell>
          <cell r="AJ563">
            <v>0</v>
          </cell>
          <cell r="AK563">
            <v>0</v>
          </cell>
          <cell r="AL563">
            <v>0</v>
          </cell>
        </row>
        <row r="564">
          <cell r="A564" t="str">
            <v>05</v>
          </cell>
          <cell r="B564" t="str">
            <v>Westgodavari</v>
          </cell>
          <cell r="C564" t="str">
            <v>11</v>
          </cell>
          <cell r="D564" t="str">
            <v>Eluru</v>
          </cell>
          <cell r="E564" t="str">
            <v>074</v>
          </cell>
          <cell r="F564" t="str">
            <v>Chintalapudi</v>
          </cell>
          <cell r="G564" t="str">
            <v>11</v>
          </cell>
          <cell r="H564" t="str">
            <v>K. Kota</v>
          </cell>
          <cell r="I564" t="str">
            <v>01</v>
          </cell>
          <cell r="J564" t="str">
            <v>Guntupalli</v>
          </cell>
          <cell r="K564" t="str">
            <v>003</v>
          </cell>
          <cell r="L564" t="str">
            <v>Guntupalli</v>
          </cell>
          <cell r="M564" t="str">
            <v>0511003</v>
          </cell>
          <cell r="N564" t="str">
            <v>06</v>
          </cell>
          <cell r="O564" t="str">
            <v>Gollagudem</v>
          </cell>
          <cell r="P564" t="str">
            <v>Gollagudem</v>
          </cell>
          <cell r="Q564" t="str">
            <v>051100306</v>
          </cell>
          <cell r="R564" t="str">
            <v>051100306</v>
          </cell>
          <cell r="S564" t="str">
            <v>05110741100306</v>
          </cell>
          <cell r="T564">
            <v>100</v>
          </cell>
          <cell r="U564">
            <v>0</v>
          </cell>
          <cell r="V564">
            <v>0</v>
          </cell>
          <cell r="W564" t="str">
            <v>PC</v>
          </cell>
          <cell r="X564" t="str">
            <v>PC4</v>
          </cell>
          <cell r="Z564">
            <v>36886</v>
          </cell>
          <cell r="AA564" t="str">
            <v>051100306600</v>
          </cell>
          <cell r="AB564" t="str">
            <v>051100306600</v>
          </cell>
          <cell r="AC564" t="str">
            <v>Gollagudem</v>
          </cell>
          <cell r="AD564" t="str">
            <v>Gollagudem</v>
          </cell>
          <cell r="AE564" t="str">
            <v>DirectPumping</v>
          </cell>
          <cell r="AF564">
            <v>1</v>
          </cell>
          <cell r="AG564">
            <v>0</v>
          </cell>
          <cell r="AH564">
            <v>0</v>
          </cell>
          <cell r="AI564">
            <v>0</v>
          </cell>
          <cell r="AJ564">
            <v>0</v>
          </cell>
          <cell r="AK564">
            <v>0</v>
          </cell>
          <cell r="AL564">
            <v>0</v>
          </cell>
        </row>
        <row r="565">
          <cell r="A565" t="str">
            <v>05</v>
          </cell>
          <cell r="B565" t="str">
            <v>Westgodavari</v>
          </cell>
          <cell r="C565" t="str">
            <v>11</v>
          </cell>
          <cell r="D565" t="str">
            <v>Eluru</v>
          </cell>
          <cell r="E565" t="str">
            <v>074</v>
          </cell>
          <cell r="F565" t="str">
            <v>Chintalapudi</v>
          </cell>
          <cell r="G565" t="str">
            <v>11</v>
          </cell>
          <cell r="H565" t="str">
            <v>K. Kota</v>
          </cell>
          <cell r="I565" t="str">
            <v>02</v>
          </cell>
          <cell r="J565" t="str">
            <v>K. Kota</v>
          </cell>
          <cell r="K565" t="str">
            <v>004</v>
          </cell>
          <cell r="L565" t="str">
            <v>Mankinapalli</v>
          </cell>
          <cell r="M565" t="str">
            <v>0511004</v>
          </cell>
          <cell r="N565" t="str">
            <v>01</v>
          </cell>
          <cell r="O565" t="str">
            <v>Mankinapalli</v>
          </cell>
          <cell r="P565" t="str">
            <v>Mankinapalli</v>
          </cell>
          <cell r="Q565" t="str">
            <v>051100401</v>
          </cell>
          <cell r="R565" t="str">
            <v>051100401</v>
          </cell>
          <cell r="S565" t="str">
            <v>05110741100401</v>
          </cell>
          <cell r="T565">
            <v>173</v>
          </cell>
          <cell r="U565">
            <v>0</v>
          </cell>
          <cell r="V565">
            <v>0</v>
          </cell>
          <cell r="W565" t="str">
            <v>PC</v>
          </cell>
          <cell r="X565" t="str">
            <v>PC2</v>
          </cell>
          <cell r="Z565">
            <v>36769</v>
          </cell>
          <cell r="AA565" t="str">
            <v>051100401600</v>
          </cell>
          <cell r="AB565" t="str">
            <v>051100401600</v>
          </cell>
          <cell r="AC565" t="str">
            <v>Mankinapalli</v>
          </cell>
          <cell r="AD565" t="str">
            <v>Mankinapalli</v>
          </cell>
          <cell r="AE565" t="str">
            <v>DirectPumping</v>
          </cell>
          <cell r="AF565">
            <v>1</v>
          </cell>
          <cell r="AG565">
            <v>0</v>
          </cell>
          <cell r="AH565">
            <v>1</v>
          </cell>
          <cell r="AI565">
            <v>0</v>
          </cell>
          <cell r="AJ565">
            <v>0</v>
          </cell>
          <cell r="AK565">
            <v>0</v>
          </cell>
          <cell r="AL565">
            <v>0</v>
          </cell>
        </row>
        <row r="566">
          <cell r="A566" t="str">
            <v>05</v>
          </cell>
          <cell r="B566" t="str">
            <v>Westgodavari</v>
          </cell>
          <cell r="C566" t="str">
            <v>11</v>
          </cell>
          <cell r="D566" t="str">
            <v>Eluru</v>
          </cell>
          <cell r="E566" t="str">
            <v>074</v>
          </cell>
          <cell r="F566" t="str">
            <v>Chintalapudi</v>
          </cell>
          <cell r="G566" t="str">
            <v>11</v>
          </cell>
          <cell r="H566" t="str">
            <v>K. Kota</v>
          </cell>
          <cell r="I566" t="str">
            <v>03</v>
          </cell>
          <cell r="J566" t="str">
            <v>Uppalapadu</v>
          </cell>
          <cell r="K566" t="str">
            <v>006</v>
          </cell>
          <cell r="L566" t="str">
            <v>Uppalapadu</v>
          </cell>
          <cell r="M566" t="str">
            <v>0511006</v>
          </cell>
          <cell r="N566" t="str">
            <v>01</v>
          </cell>
          <cell r="O566" t="str">
            <v>Uppalapadu</v>
          </cell>
          <cell r="P566" t="str">
            <v>Uppalapadu</v>
          </cell>
          <cell r="Q566" t="str">
            <v>051100601</v>
          </cell>
          <cell r="R566" t="str">
            <v>051100601</v>
          </cell>
          <cell r="S566" t="str">
            <v>05110741100601</v>
          </cell>
          <cell r="T566">
            <v>640</v>
          </cell>
          <cell r="U566">
            <v>270</v>
          </cell>
          <cell r="V566">
            <v>0</v>
          </cell>
          <cell r="W566" t="str">
            <v>PC</v>
          </cell>
          <cell r="X566" t="str">
            <v>PC3</v>
          </cell>
          <cell r="Z566">
            <v>36794</v>
          </cell>
          <cell r="AA566" t="str">
            <v>051100601600</v>
          </cell>
          <cell r="AB566" t="str">
            <v>051100601600</v>
          </cell>
          <cell r="AC566" t="str">
            <v>Uppalapadu</v>
          </cell>
          <cell r="AD566" t="str">
            <v>Uppalapadu</v>
          </cell>
          <cell r="AE566" t="str">
            <v>MPWS</v>
          </cell>
          <cell r="AF566">
            <v>0</v>
          </cell>
          <cell r="AG566">
            <v>0</v>
          </cell>
          <cell r="AH566">
            <v>0</v>
          </cell>
          <cell r="AI566">
            <v>0</v>
          </cell>
          <cell r="AJ566">
            <v>0</v>
          </cell>
          <cell r="AK566">
            <v>0</v>
          </cell>
          <cell r="AL566">
            <v>0</v>
          </cell>
        </row>
        <row r="567">
          <cell r="A567" t="str">
            <v>05</v>
          </cell>
          <cell r="B567" t="str">
            <v>Westgodavari</v>
          </cell>
          <cell r="C567" t="str">
            <v>11</v>
          </cell>
          <cell r="D567" t="str">
            <v>Eluru</v>
          </cell>
          <cell r="E567" t="str">
            <v>074</v>
          </cell>
          <cell r="F567" t="str">
            <v>Chintalapudi</v>
          </cell>
          <cell r="G567" t="str">
            <v>11</v>
          </cell>
          <cell r="H567" t="str">
            <v>K. Kota</v>
          </cell>
          <cell r="I567" t="str">
            <v>03</v>
          </cell>
          <cell r="J567" t="str">
            <v>Uppalapadu</v>
          </cell>
          <cell r="K567" t="str">
            <v>006</v>
          </cell>
          <cell r="L567" t="str">
            <v>Uppalapadu</v>
          </cell>
          <cell r="M567" t="str">
            <v>0511006</v>
          </cell>
          <cell r="N567" t="str">
            <v>02</v>
          </cell>
          <cell r="O567" t="str">
            <v>Kurapetivarigudem</v>
          </cell>
          <cell r="P567" t="str">
            <v>Kurapetivarigudem</v>
          </cell>
          <cell r="Q567" t="str">
            <v>051100602</v>
          </cell>
          <cell r="R567" t="str">
            <v>051100602</v>
          </cell>
          <cell r="S567" t="str">
            <v>05110741100602</v>
          </cell>
          <cell r="T567">
            <v>120</v>
          </cell>
          <cell r="U567">
            <v>0</v>
          </cell>
          <cell r="V567">
            <v>0</v>
          </cell>
          <cell r="W567" t="str">
            <v>FC</v>
          </cell>
          <cell r="X567" t="str">
            <v>FC</v>
          </cell>
          <cell r="Z567">
            <v>36794</v>
          </cell>
          <cell r="AA567" t="str">
            <v>051100602600</v>
          </cell>
          <cell r="AB567" t="str">
            <v>051100602600</v>
          </cell>
          <cell r="AC567" t="str">
            <v>Kurapetivarigudem</v>
          </cell>
          <cell r="AD567" t="str">
            <v>Kurapetivarigudem</v>
          </cell>
          <cell r="AE567" t="str">
            <v>MPWS</v>
          </cell>
          <cell r="AF567">
            <v>1</v>
          </cell>
          <cell r="AG567">
            <v>0</v>
          </cell>
          <cell r="AH567">
            <v>0</v>
          </cell>
          <cell r="AI567">
            <v>0</v>
          </cell>
          <cell r="AJ567">
            <v>0</v>
          </cell>
          <cell r="AK567">
            <v>0</v>
          </cell>
          <cell r="AL567">
            <v>0</v>
          </cell>
        </row>
        <row r="568">
          <cell r="A568" t="str">
            <v>05</v>
          </cell>
          <cell r="B568" t="str">
            <v>Westgodavari</v>
          </cell>
          <cell r="C568" t="str">
            <v>11</v>
          </cell>
          <cell r="D568" t="str">
            <v>Eluru</v>
          </cell>
          <cell r="E568" t="str">
            <v>074</v>
          </cell>
          <cell r="F568" t="str">
            <v>Chintalapudi</v>
          </cell>
          <cell r="G568" t="str">
            <v>11</v>
          </cell>
          <cell r="H568" t="str">
            <v>K. Kota</v>
          </cell>
          <cell r="I568" t="str">
            <v>03</v>
          </cell>
          <cell r="J568" t="str">
            <v>Uppalapadu</v>
          </cell>
          <cell r="K568" t="str">
            <v>006</v>
          </cell>
          <cell r="L568" t="str">
            <v>Uppalapadu</v>
          </cell>
          <cell r="M568" t="str">
            <v>0511006</v>
          </cell>
          <cell r="N568" t="str">
            <v>03</v>
          </cell>
          <cell r="O568" t="str">
            <v>Narayanapuram</v>
          </cell>
          <cell r="P568" t="str">
            <v>Narayanapuram</v>
          </cell>
          <cell r="Q568" t="str">
            <v>051100603</v>
          </cell>
          <cell r="R568" t="str">
            <v>051100603</v>
          </cell>
          <cell r="S568" t="str">
            <v>05110741100603</v>
          </cell>
          <cell r="T568">
            <v>223</v>
          </cell>
          <cell r="U568">
            <v>0</v>
          </cell>
          <cell r="V568">
            <v>0</v>
          </cell>
          <cell r="W568" t="str">
            <v>FC</v>
          </cell>
          <cell r="X568" t="str">
            <v>FC</v>
          </cell>
          <cell r="Z568">
            <v>36794</v>
          </cell>
          <cell r="AA568" t="str">
            <v>051100603600</v>
          </cell>
          <cell r="AB568" t="str">
            <v>051100603600</v>
          </cell>
          <cell r="AC568" t="str">
            <v>Narayanapuram-11</v>
          </cell>
          <cell r="AD568" t="str">
            <v>Narayanapuram-11</v>
          </cell>
          <cell r="AE568" t="str">
            <v>MPWS</v>
          </cell>
          <cell r="AF568">
            <v>1</v>
          </cell>
          <cell r="AG568">
            <v>0</v>
          </cell>
          <cell r="AH568">
            <v>0</v>
          </cell>
          <cell r="AI568">
            <v>0</v>
          </cell>
          <cell r="AJ568">
            <v>0</v>
          </cell>
          <cell r="AK568">
            <v>0</v>
          </cell>
          <cell r="AL568">
            <v>0</v>
          </cell>
        </row>
        <row r="569">
          <cell r="A569" t="str">
            <v>05</v>
          </cell>
          <cell r="B569" t="str">
            <v>Westgodavari</v>
          </cell>
          <cell r="C569" t="str">
            <v>11</v>
          </cell>
          <cell r="D569" t="str">
            <v>Eluru</v>
          </cell>
          <cell r="E569" t="str">
            <v>074</v>
          </cell>
          <cell r="F569" t="str">
            <v>Chintalapudi</v>
          </cell>
          <cell r="G569" t="str">
            <v>11</v>
          </cell>
          <cell r="H569" t="str">
            <v>K. Kota</v>
          </cell>
          <cell r="I569" t="str">
            <v>03</v>
          </cell>
          <cell r="J569" t="str">
            <v>Uppalapadu</v>
          </cell>
          <cell r="K569" t="str">
            <v>006</v>
          </cell>
          <cell r="L569" t="str">
            <v>Uppalapadu</v>
          </cell>
          <cell r="M569" t="str">
            <v>0511006</v>
          </cell>
          <cell r="N569" t="str">
            <v>04</v>
          </cell>
          <cell r="O569" t="str">
            <v>Gollagudem</v>
          </cell>
          <cell r="P569" t="str">
            <v>Gollagudem</v>
          </cell>
          <cell r="Q569" t="str">
            <v>051100604</v>
          </cell>
          <cell r="R569" t="str">
            <v>051100604</v>
          </cell>
          <cell r="S569" t="str">
            <v>05110741100604</v>
          </cell>
          <cell r="T569">
            <v>430</v>
          </cell>
          <cell r="U569">
            <v>0</v>
          </cell>
          <cell r="V569">
            <v>0</v>
          </cell>
          <cell r="W569" t="str">
            <v>PC</v>
          </cell>
          <cell r="X569" t="str">
            <v>PC3</v>
          </cell>
          <cell r="Z569">
            <v>36794</v>
          </cell>
          <cell r="AA569" t="str">
            <v>051100604600</v>
          </cell>
          <cell r="AB569" t="str">
            <v>051100604600</v>
          </cell>
          <cell r="AC569" t="str">
            <v>Gollagudem</v>
          </cell>
          <cell r="AD569" t="str">
            <v>Gollagudem</v>
          </cell>
          <cell r="AE569" t="str">
            <v>DirectPumping</v>
          </cell>
          <cell r="AF569">
            <v>1</v>
          </cell>
          <cell r="AG569">
            <v>0</v>
          </cell>
          <cell r="AH569">
            <v>1</v>
          </cell>
          <cell r="AI569">
            <v>0</v>
          </cell>
          <cell r="AJ569">
            <v>0</v>
          </cell>
          <cell r="AK569">
            <v>0</v>
          </cell>
          <cell r="AL569">
            <v>0</v>
          </cell>
        </row>
        <row r="570">
          <cell r="A570" t="str">
            <v>05</v>
          </cell>
          <cell r="B570" t="str">
            <v>Westgodavari</v>
          </cell>
          <cell r="C570" t="str">
            <v>11</v>
          </cell>
          <cell r="D570" t="str">
            <v>Eluru</v>
          </cell>
          <cell r="E570" t="str">
            <v>074</v>
          </cell>
          <cell r="F570" t="str">
            <v>Chintalapudi</v>
          </cell>
          <cell r="G570" t="str">
            <v>11</v>
          </cell>
          <cell r="H570" t="str">
            <v>K. Kota</v>
          </cell>
          <cell r="I570" t="str">
            <v>03</v>
          </cell>
          <cell r="J570" t="str">
            <v>Uppalapadu</v>
          </cell>
          <cell r="K570" t="str">
            <v>006</v>
          </cell>
          <cell r="L570" t="str">
            <v>Uppalapadu</v>
          </cell>
          <cell r="M570" t="str">
            <v>0511006</v>
          </cell>
          <cell r="N570" t="str">
            <v>05</v>
          </cell>
          <cell r="O570" t="str">
            <v>Satyanarayanapuram</v>
          </cell>
          <cell r="P570" t="str">
            <v>Satyanarayanapuram</v>
          </cell>
          <cell r="Q570" t="str">
            <v>051100605</v>
          </cell>
          <cell r="R570" t="str">
            <v>051100605</v>
          </cell>
          <cell r="S570" t="str">
            <v>05110741100605</v>
          </cell>
          <cell r="T570">
            <v>110</v>
          </cell>
          <cell r="U570">
            <v>0</v>
          </cell>
          <cell r="V570">
            <v>0</v>
          </cell>
          <cell r="W570" t="str">
            <v>PC</v>
          </cell>
          <cell r="X570" t="str">
            <v>PC3</v>
          </cell>
          <cell r="Z570">
            <v>36787</v>
          </cell>
          <cell r="AA570" t="str">
            <v>051100901600</v>
          </cell>
          <cell r="AB570" t="str">
            <v>051100901600</v>
          </cell>
          <cell r="AC570" t="str">
            <v>Ramannapalem-11</v>
          </cell>
          <cell r="AD570" t="str">
            <v>Ramannapalem-11</v>
          </cell>
          <cell r="AE570" t="str">
            <v>MPWS</v>
          </cell>
          <cell r="AF570">
            <v>1</v>
          </cell>
          <cell r="AG570">
            <v>0</v>
          </cell>
          <cell r="AH570">
            <v>0</v>
          </cell>
          <cell r="AI570">
            <v>0</v>
          </cell>
          <cell r="AJ570">
            <v>0</v>
          </cell>
          <cell r="AK570">
            <v>0</v>
          </cell>
          <cell r="AL570">
            <v>0</v>
          </cell>
        </row>
        <row r="571">
          <cell r="A571" t="str">
            <v>05</v>
          </cell>
          <cell r="B571" t="str">
            <v>Westgodavari</v>
          </cell>
          <cell r="C571" t="str">
            <v>11</v>
          </cell>
          <cell r="D571" t="str">
            <v>Eluru</v>
          </cell>
          <cell r="E571" t="str">
            <v>074</v>
          </cell>
          <cell r="F571" t="str">
            <v>Chintalapudi</v>
          </cell>
          <cell r="G571" t="str">
            <v>11</v>
          </cell>
          <cell r="H571" t="str">
            <v>K. Kota</v>
          </cell>
          <cell r="I571" t="str">
            <v>03</v>
          </cell>
          <cell r="J571" t="str">
            <v>Uppalapadu</v>
          </cell>
          <cell r="K571" t="str">
            <v>006</v>
          </cell>
          <cell r="L571" t="str">
            <v>Uppalapadu</v>
          </cell>
          <cell r="M571" t="str">
            <v>0511006</v>
          </cell>
          <cell r="N571" t="str">
            <v>06</v>
          </cell>
          <cell r="O571" t="str">
            <v>Butchayyapalem</v>
          </cell>
          <cell r="Q571" t="str">
            <v>051100606</v>
          </cell>
          <cell r="S571" t="str">
            <v>05110741100606</v>
          </cell>
          <cell r="T571">
            <v>70</v>
          </cell>
          <cell r="U571">
            <v>0</v>
          </cell>
          <cell r="V571">
            <v>0</v>
          </cell>
          <cell r="W571" t="str">
            <v>FC</v>
          </cell>
          <cell r="X571" t="str">
            <v>FC</v>
          </cell>
          <cell r="AF571">
            <v>0</v>
          </cell>
          <cell r="AG571">
            <v>0</v>
          </cell>
          <cell r="AH571">
            <v>1</v>
          </cell>
          <cell r="AI571">
            <v>0</v>
          </cell>
          <cell r="AJ571">
            <v>0</v>
          </cell>
          <cell r="AK571">
            <v>0</v>
          </cell>
          <cell r="AL571">
            <v>0</v>
          </cell>
        </row>
        <row r="572">
          <cell r="A572" t="str">
            <v>05</v>
          </cell>
          <cell r="B572" t="str">
            <v>Westgodavari</v>
          </cell>
          <cell r="C572" t="str">
            <v>11</v>
          </cell>
          <cell r="D572" t="str">
            <v>Eluru</v>
          </cell>
          <cell r="E572" t="str">
            <v>074</v>
          </cell>
          <cell r="F572" t="str">
            <v>Chintalapudi</v>
          </cell>
          <cell r="G572" t="str">
            <v>11</v>
          </cell>
          <cell r="H572" t="str">
            <v>K. Kota</v>
          </cell>
          <cell r="I572" t="str">
            <v>03</v>
          </cell>
          <cell r="J572" t="str">
            <v>Uppalapadu</v>
          </cell>
          <cell r="K572" t="str">
            <v>006</v>
          </cell>
          <cell r="L572" t="str">
            <v>Uppalapadu</v>
          </cell>
          <cell r="M572" t="str">
            <v>0511006</v>
          </cell>
          <cell r="N572" t="str">
            <v>07</v>
          </cell>
          <cell r="O572" t="str">
            <v>Gopalanagar Colony</v>
          </cell>
          <cell r="Q572" t="str">
            <v>051100607</v>
          </cell>
          <cell r="S572" t="str">
            <v>05110741100607</v>
          </cell>
          <cell r="T572">
            <v>110</v>
          </cell>
          <cell r="U572">
            <v>65</v>
          </cell>
          <cell r="V572">
            <v>0</v>
          </cell>
          <cell r="W572" t="str">
            <v>PC</v>
          </cell>
          <cell r="X572" t="str">
            <v>PC2</v>
          </cell>
          <cell r="Z572">
            <v>36794</v>
          </cell>
          <cell r="AF572">
            <v>4</v>
          </cell>
          <cell r="AG572">
            <v>0</v>
          </cell>
          <cell r="AH572">
            <v>0</v>
          </cell>
          <cell r="AI572">
            <v>0</v>
          </cell>
          <cell r="AJ572">
            <v>0</v>
          </cell>
          <cell r="AK572">
            <v>0</v>
          </cell>
          <cell r="AL572">
            <v>0</v>
          </cell>
        </row>
        <row r="573">
          <cell r="A573" t="str">
            <v>05</v>
          </cell>
          <cell r="B573" t="str">
            <v>Westgodavari</v>
          </cell>
          <cell r="C573" t="str">
            <v>11</v>
          </cell>
          <cell r="D573" t="str">
            <v>Eluru</v>
          </cell>
          <cell r="E573" t="str">
            <v>074</v>
          </cell>
          <cell r="F573" t="str">
            <v>Chintalapudi</v>
          </cell>
          <cell r="G573" t="str">
            <v>11</v>
          </cell>
          <cell r="H573" t="str">
            <v>K. Kota</v>
          </cell>
          <cell r="I573" t="str">
            <v>04</v>
          </cell>
          <cell r="J573" t="str">
            <v>Ravikampadu</v>
          </cell>
          <cell r="K573" t="str">
            <v>007</v>
          </cell>
          <cell r="L573" t="str">
            <v>Ravikampadu</v>
          </cell>
          <cell r="M573" t="str">
            <v>0511007</v>
          </cell>
          <cell r="N573" t="str">
            <v>01</v>
          </cell>
          <cell r="O573" t="str">
            <v>Ravikampadu</v>
          </cell>
          <cell r="P573" t="str">
            <v>Ravikampadu</v>
          </cell>
          <cell r="Q573" t="str">
            <v>051100701</v>
          </cell>
          <cell r="R573" t="str">
            <v>051100701</v>
          </cell>
          <cell r="S573" t="str">
            <v>05110741100701</v>
          </cell>
          <cell r="T573">
            <v>2372</v>
          </cell>
          <cell r="U573">
            <v>378</v>
          </cell>
          <cell r="V573">
            <v>0</v>
          </cell>
          <cell r="W573" t="str">
            <v>FC</v>
          </cell>
          <cell r="X573" t="str">
            <v>FC</v>
          </cell>
          <cell r="Z573">
            <v>36794</v>
          </cell>
          <cell r="AA573" t="str">
            <v>051100701600</v>
          </cell>
          <cell r="AB573" t="str">
            <v>051100701600</v>
          </cell>
          <cell r="AC573" t="str">
            <v>Ravikampadu</v>
          </cell>
          <cell r="AD573" t="str">
            <v>Ravikampadu</v>
          </cell>
          <cell r="AE573" t="str">
            <v>PWS</v>
          </cell>
          <cell r="AF573">
            <v>9</v>
          </cell>
          <cell r="AG573">
            <v>0</v>
          </cell>
          <cell r="AH573">
            <v>0</v>
          </cell>
          <cell r="AI573">
            <v>0</v>
          </cell>
          <cell r="AJ573">
            <v>0</v>
          </cell>
          <cell r="AK573">
            <v>0</v>
          </cell>
          <cell r="AL573">
            <v>0</v>
          </cell>
        </row>
        <row r="574">
          <cell r="A574" t="str">
            <v>05</v>
          </cell>
          <cell r="B574" t="str">
            <v>Westgodavari</v>
          </cell>
          <cell r="C574" t="str">
            <v>11</v>
          </cell>
          <cell r="D574" t="str">
            <v>Eluru</v>
          </cell>
          <cell r="E574" t="str">
            <v>074</v>
          </cell>
          <cell r="F574" t="str">
            <v>Chintalapudi</v>
          </cell>
          <cell r="G574" t="str">
            <v>11</v>
          </cell>
          <cell r="H574" t="str">
            <v>K. Kota</v>
          </cell>
          <cell r="I574" t="str">
            <v>04</v>
          </cell>
          <cell r="J574" t="str">
            <v>Ravikampadu</v>
          </cell>
          <cell r="K574" t="str">
            <v>007</v>
          </cell>
          <cell r="L574" t="str">
            <v>Ravikampadu</v>
          </cell>
          <cell r="M574" t="str">
            <v>0511007</v>
          </cell>
          <cell r="N574" t="str">
            <v>02</v>
          </cell>
          <cell r="O574" t="str">
            <v>Venkatapuram</v>
          </cell>
          <cell r="P574" t="str">
            <v>Venkatapuram</v>
          </cell>
          <cell r="Q574" t="str">
            <v>051100702</v>
          </cell>
          <cell r="R574" t="str">
            <v>051100702</v>
          </cell>
          <cell r="S574" t="str">
            <v>05110741100702</v>
          </cell>
          <cell r="T574">
            <v>530</v>
          </cell>
          <cell r="U574">
            <v>224</v>
          </cell>
          <cell r="V574">
            <v>19</v>
          </cell>
          <cell r="W574" t="str">
            <v>PC</v>
          </cell>
          <cell r="X574" t="str">
            <v>PC3</v>
          </cell>
          <cell r="Z574">
            <v>36794</v>
          </cell>
          <cell r="AA574" t="str">
            <v>051100702600</v>
          </cell>
          <cell r="AB574" t="str">
            <v>051100702600</v>
          </cell>
          <cell r="AC574" t="str">
            <v>Venkatapuram-11</v>
          </cell>
          <cell r="AD574" t="str">
            <v>Venkatapuram-11</v>
          </cell>
          <cell r="AE574" t="str">
            <v>MPWS</v>
          </cell>
          <cell r="AF574">
            <v>8</v>
          </cell>
          <cell r="AG574">
            <v>0</v>
          </cell>
          <cell r="AH574">
            <v>0</v>
          </cell>
          <cell r="AI574">
            <v>0</v>
          </cell>
          <cell r="AJ574">
            <v>0</v>
          </cell>
          <cell r="AK574">
            <v>0</v>
          </cell>
          <cell r="AL574">
            <v>0</v>
          </cell>
        </row>
        <row r="575">
          <cell r="A575" t="str">
            <v>05</v>
          </cell>
          <cell r="B575" t="str">
            <v>Westgodavari</v>
          </cell>
          <cell r="C575" t="str">
            <v>11</v>
          </cell>
          <cell r="D575" t="str">
            <v>Eluru</v>
          </cell>
          <cell r="E575" t="str">
            <v>074</v>
          </cell>
          <cell r="F575" t="str">
            <v>Chintalapudi</v>
          </cell>
          <cell r="G575" t="str">
            <v>11</v>
          </cell>
          <cell r="H575" t="str">
            <v>K. Kota</v>
          </cell>
          <cell r="I575" t="str">
            <v>04</v>
          </cell>
          <cell r="J575" t="str">
            <v>Ravikampadu</v>
          </cell>
          <cell r="K575" t="str">
            <v>007</v>
          </cell>
          <cell r="L575" t="str">
            <v>Ravikampadu</v>
          </cell>
          <cell r="M575" t="str">
            <v>0511007</v>
          </cell>
          <cell r="N575" t="str">
            <v>03</v>
          </cell>
          <cell r="O575" t="str">
            <v>Nulakanivarigudem</v>
          </cell>
          <cell r="P575" t="str">
            <v>Nulakanivarigudem</v>
          </cell>
          <cell r="Q575" t="str">
            <v>051100703</v>
          </cell>
          <cell r="R575" t="str">
            <v>051100703</v>
          </cell>
          <cell r="S575" t="str">
            <v>05110741100703</v>
          </cell>
          <cell r="T575">
            <v>300</v>
          </cell>
          <cell r="U575">
            <v>200</v>
          </cell>
          <cell r="V575">
            <v>0</v>
          </cell>
          <cell r="W575" t="str">
            <v>FC</v>
          </cell>
          <cell r="X575" t="str">
            <v>FC</v>
          </cell>
          <cell r="Z575">
            <v>36794</v>
          </cell>
          <cell r="AA575" t="str">
            <v>051100703600</v>
          </cell>
          <cell r="AB575" t="str">
            <v>051100703600</v>
          </cell>
          <cell r="AC575" t="str">
            <v>Nulakanivarigudem</v>
          </cell>
          <cell r="AD575" t="str">
            <v>Nulakanivarigudem</v>
          </cell>
          <cell r="AE575" t="str">
            <v>PWS</v>
          </cell>
          <cell r="AF575">
            <v>4</v>
          </cell>
          <cell r="AG575">
            <v>0</v>
          </cell>
          <cell r="AH575">
            <v>0</v>
          </cell>
          <cell r="AI575">
            <v>0</v>
          </cell>
          <cell r="AJ575">
            <v>0</v>
          </cell>
          <cell r="AK575">
            <v>0</v>
          </cell>
          <cell r="AL575">
            <v>0</v>
          </cell>
        </row>
        <row r="576">
          <cell r="A576" t="str">
            <v>05</v>
          </cell>
          <cell r="B576" t="str">
            <v>Westgodavari</v>
          </cell>
          <cell r="C576" t="str">
            <v>11</v>
          </cell>
          <cell r="D576" t="str">
            <v>Eluru</v>
          </cell>
          <cell r="E576" t="str">
            <v>074</v>
          </cell>
          <cell r="F576" t="str">
            <v>Chintalapudi</v>
          </cell>
          <cell r="G576" t="str">
            <v>11</v>
          </cell>
          <cell r="H576" t="str">
            <v>K. Kota</v>
          </cell>
          <cell r="I576" t="str">
            <v>04</v>
          </cell>
          <cell r="J576" t="str">
            <v>Ravikampadu</v>
          </cell>
          <cell r="K576" t="str">
            <v>007</v>
          </cell>
          <cell r="L576" t="str">
            <v>Ravikampadu</v>
          </cell>
          <cell r="M576" t="str">
            <v>0511007</v>
          </cell>
          <cell r="N576" t="str">
            <v>04</v>
          </cell>
          <cell r="O576" t="str">
            <v>Reddigudem</v>
          </cell>
          <cell r="P576" t="str">
            <v>Reddigudem</v>
          </cell>
          <cell r="Q576" t="str">
            <v>051100704</v>
          </cell>
          <cell r="R576" t="str">
            <v>051100704</v>
          </cell>
          <cell r="S576" t="str">
            <v>05110741100704</v>
          </cell>
          <cell r="T576">
            <v>300</v>
          </cell>
          <cell r="U576">
            <v>150</v>
          </cell>
          <cell r="V576">
            <v>0</v>
          </cell>
          <cell r="W576" t="str">
            <v>PC</v>
          </cell>
          <cell r="X576" t="str">
            <v>PC3</v>
          </cell>
          <cell r="Z576">
            <v>36794</v>
          </cell>
          <cell r="AA576" t="str">
            <v>051100704600</v>
          </cell>
          <cell r="AB576" t="str">
            <v>051100704600</v>
          </cell>
          <cell r="AC576" t="str">
            <v>Reddigudem</v>
          </cell>
          <cell r="AD576" t="str">
            <v>Reddigudem</v>
          </cell>
          <cell r="AE576" t="str">
            <v>MPWS</v>
          </cell>
          <cell r="AF576">
            <v>5</v>
          </cell>
          <cell r="AG576">
            <v>0</v>
          </cell>
          <cell r="AH576">
            <v>0</v>
          </cell>
          <cell r="AI576">
            <v>0</v>
          </cell>
          <cell r="AJ576">
            <v>0</v>
          </cell>
          <cell r="AK576">
            <v>0</v>
          </cell>
          <cell r="AL576">
            <v>0</v>
          </cell>
        </row>
        <row r="577">
          <cell r="A577" t="str">
            <v>05</v>
          </cell>
          <cell r="B577" t="str">
            <v>Westgodavari</v>
          </cell>
          <cell r="C577" t="str">
            <v>11</v>
          </cell>
          <cell r="D577" t="str">
            <v>Eluru</v>
          </cell>
          <cell r="E577" t="str">
            <v>074</v>
          </cell>
          <cell r="F577" t="str">
            <v>Chintalapudi</v>
          </cell>
          <cell r="G577" t="str">
            <v>11</v>
          </cell>
          <cell r="H577" t="str">
            <v>K. Kota</v>
          </cell>
          <cell r="I577" t="str">
            <v>05</v>
          </cell>
          <cell r="J577" t="str">
            <v>East Edavalli</v>
          </cell>
          <cell r="K577" t="str">
            <v>008</v>
          </cell>
          <cell r="L577" t="str">
            <v>East Edavalli</v>
          </cell>
          <cell r="M577" t="str">
            <v>0511008</v>
          </cell>
          <cell r="N577" t="str">
            <v>01</v>
          </cell>
          <cell r="O577" t="str">
            <v>Edavalli</v>
          </cell>
          <cell r="P577" t="str">
            <v>Edavalli</v>
          </cell>
          <cell r="Q577" t="str">
            <v>051100801</v>
          </cell>
          <cell r="R577" t="str">
            <v>051100801</v>
          </cell>
          <cell r="S577" t="str">
            <v>05110741100801</v>
          </cell>
          <cell r="T577">
            <v>1715</v>
          </cell>
          <cell r="U577">
            <v>534</v>
          </cell>
          <cell r="V577">
            <v>0</v>
          </cell>
          <cell r="W577" t="str">
            <v>FC</v>
          </cell>
          <cell r="X577" t="str">
            <v>FC</v>
          </cell>
          <cell r="Z577">
            <v>36794</v>
          </cell>
          <cell r="AA577" t="str">
            <v>051100801600</v>
          </cell>
          <cell r="AB577" t="str">
            <v>051100801600</v>
          </cell>
          <cell r="AC577" t="str">
            <v>Edavalli</v>
          </cell>
          <cell r="AD577" t="str">
            <v>Edavalli</v>
          </cell>
          <cell r="AE577" t="str">
            <v>PWS</v>
          </cell>
          <cell r="AF577">
            <v>10</v>
          </cell>
          <cell r="AG577">
            <v>0</v>
          </cell>
          <cell r="AH577">
            <v>0</v>
          </cell>
          <cell r="AI577">
            <v>0</v>
          </cell>
          <cell r="AJ577">
            <v>0</v>
          </cell>
          <cell r="AK577">
            <v>0</v>
          </cell>
          <cell r="AL577">
            <v>0</v>
          </cell>
        </row>
        <row r="578">
          <cell r="A578" t="str">
            <v>05</v>
          </cell>
          <cell r="B578" t="str">
            <v>Westgodavari</v>
          </cell>
          <cell r="C578" t="str">
            <v>11</v>
          </cell>
          <cell r="D578" t="str">
            <v>Eluru</v>
          </cell>
          <cell r="E578" t="str">
            <v>074</v>
          </cell>
          <cell r="F578" t="str">
            <v>Chintalapudi</v>
          </cell>
          <cell r="G578" t="str">
            <v>11</v>
          </cell>
          <cell r="H578" t="str">
            <v>K. Kota</v>
          </cell>
          <cell r="I578" t="str">
            <v>05</v>
          </cell>
          <cell r="J578" t="str">
            <v>East Edavalli</v>
          </cell>
          <cell r="K578" t="str">
            <v>008</v>
          </cell>
          <cell r="L578" t="str">
            <v>East Edavalli</v>
          </cell>
          <cell r="M578" t="str">
            <v>0511008</v>
          </cell>
          <cell r="N578" t="str">
            <v>02</v>
          </cell>
          <cell r="O578" t="str">
            <v>Nellagopuvarigudem</v>
          </cell>
          <cell r="P578" t="str">
            <v>Nellagupavaripalem</v>
          </cell>
          <cell r="Q578" t="str">
            <v>051100802</v>
          </cell>
          <cell r="R578" t="str">
            <v>051100802</v>
          </cell>
          <cell r="S578" t="str">
            <v>05110741100802</v>
          </cell>
          <cell r="T578">
            <v>566</v>
          </cell>
          <cell r="U578">
            <v>0</v>
          </cell>
          <cell r="V578">
            <v>0</v>
          </cell>
          <cell r="W578" t="str">
            <v>FC</v>
          </cell>
          <cell r="X578" t="str">
            <v>FC</v>
          </cell>
          <cell r="Z578">
            <v>36794</v>
          </cell>
          <cell r="AA578" t="str">
            <v>051100802600</v>
          </cell>
          <cell r="AB578" t="str">
            <v>051100802600</v>
          </cell>
          <cell r="AC578" t="str">
            <v>Nellagupavaripalem</v>
          </cell>
          <cell r="AD578" t="str">
            <v>Nellagupavaripalem</v>
          </cell>
          <cell r="AE578" t="str">
            <v>MPWS</v>
          </cell>
          <cell r="AF578">
            <v>3</v>
          </cell>
          <cell r="AG578">
            <v>0</v>
          </cell>
          <cell r="AH578">
            <v>0</v>
          </cell>
          <cell r="AI578">
            <v>0</v>
          </cell>
          <cell r="AJ578">
            <v>0</v>
          </cell>
          <cell r="AK578">
            <v>0</v>
          </cell>
          <cell r="AL578">
            <v>0</v>
          </cell>
        </row>
        <row r="579">
          <cell r="A579" t="str">
            <v>05</v>
          </cell>
          <cell r="B579" t="str">
            <v>Westgodavari</v>
          </cell>
          <cell r="C579" t="str">
            <v>11</v>
          </cell>
          <cell r="D579" t="str">
            <v>Eluru</v>
          </cell>
          <cell r="E579" t="str">
            <v>074</v>
          </cell>
          <cell r="F579" t="str">
            <v>Chintalapudi</v>
          </cell>
          <cell r="G579" t="str">
            <v>11</v>
          </cell>
          <cell r="H579" t="str">
            <v>K. Kota</v>
          </cell>
          <cell r="I579" t="str">
            <v>06</v>
          </cell>
          <cell r="J579" t="str">
            <v>Ramannapalem</v>
          </cell>
          <cell r="K579" t="str">
            <v>009</v>
          </cell>
          <cell r="L579" t="str">
            <v>Ramannapalem</v>
          </cell>
          <cell r="M579" t="str">
            <v>0511009</v>
          </cell>
          <cell r="N579" t="str">
            <v>01</v>
          </cell>
          <cell r="O579" t="str">
            <v>Ramannapalem</v>
          </cell>
          <cell r="P579" t="str">
            <v>Ramannapalem</v>
          </cell>
          <cell r="Q579" t="str">
            <v>051100901</v>
          </cell>
          <cell r="R579" t="str">
            <v>051100901</v>
          </cell>
          <cell r="S579" t="str">
            <v>05110741100901</v>
          </cell>
          <cell r="T579">
            <v>965</v>
          </cell>
          <cell r="U579">
            <v>471</v>
          </cell>
          <cell r="V579">
            <v>0</v>
          </cell>
          <cell r="W579" t="str">
            <v>PC</v>
          </cell>
          <cell r="X579" t="str">
            <v>PC3</v>
          </cell>
          <cell r="Z579">
            <v>36794</v>
          </cell>
          <cell r="AA579" t="str">
            <v>051100901600</v>
          </cell>
          <cell r="AB579" t="str">
            <v>051100901600</v>
          </cell>
          <cell r="AC579" t="str">
            <v>Ramannapalem-11</v>
          </cell>
          <cell r="AD579" t="str">
            <v>Ramannapalem-11</v>
          </cell>
          <cell r="AE579" t="str">
            <v>MPWS</v>
          </cell>
          <cell r="AF579">
            <v>8</v>
          </cell>
          <cell r="AG579">
            <v>0</v>
          </cell>
          <cell r="AH579">
            <v>0</v>
          </cell>
          <cell r="AI579">
            <v>0</v>
          </cell>
          <cell r="AJ579">
            <v>0</v>
          </cell>
          <cell r="AK579">
            <v>0</v>
          </cell>
          <cell r="AL579">
            <v>0</v>
          </cell>
        </row>
        <row r="580">
          <cell r="A580" t="str">
            <v>05</v>
          </cell>
          <cell r="B580" t="str">
            <v>Westgodavari</v>
          </cell>
          <cell r="C580" t="str">
            <v>11</v>
          </cell>
          <cell r="D580" t="str">
            <v>Eluru</v>
          </cell>
          <cell r="E580" t="str">
            <v>074</v>
          </cell>
          <cell r="F580" t="str">
            <v>Chintalapudi</v>
          </cell>
          <cell r="G580" t="str">
            <v>11</v>
          </cell>
          <cell r="H580" t="str">
            <v>K. Kota</v>
          </cell>
          <cell r="I580" t="str">
            <v>06</v>
          </cell>
          <cell r="J580" t="str">
            <v>Ramannapalem</v>
          </cell>
          <cell r="K580" t="str">
            <v>009</v>
          </cell>
          <cell r="L580" t="str">
            <v>Ramannapalem</v>
          </cell>
          <cell r="M580" t="str">
            <v>0511009</v>
          </cell>
          <cell r="N580" t="str">
            <v>02</v>
          </cell>
          <cell r="O580" t="str">
            <v>Maddipativarigudem</v>
          </cell>
          <cell r="P580" t="str">
            <v>Maddipativarigudem</v>
          </cell>
          <cell r="Q580" t="str">
            <v>051100902</v>
          </cell>
          <cell r="R580" t="str">
            <v>051100902</v>
          </cell>
          <cell r="S580" t="str">
            <v>05110741100902</v>
          </cell>
          <cell r="T580">
            <v>55</v>
          </cell>
          <cell r="U580">
            <v>0</v>
          </cell>
          <cell r="V580">
            <v>0</v>
          </cell>
          <cell r="W580" t="str">
            <v>FC</v>
          </cell>
          <cell r="X580" t="str">
            <v>FC</v>
          </cell>
          <cell r="Z580">
            <v>36794</v>
          </cell>
          <cell r="AA580" t="str">
            <v>051100902600</v>
          </cell>
          <cell r="AB580" t="str">
            <v>051100902600</v>
          </cell>
          <cell r="AC580" t="str">
            <v>Maddipativarigudem</v>
          </cell>
          <cell r="AD580" t="str">
            <v>Maddipativarigudem</v>
          </cell>
          <cell r="AE580" t="str">
            <v>MPWS</v>
          </cell>
          <cell r="AF580">
            <v>0</v>
          </cell>
          <cell r="AG580">
            <v>0</v>
          </cell>
          <cell r="AH580">
            <v>0</v>
          </cell>
          <cell r="AI580">
            <v>0</v>
          </cell>
          <cell r="AJ580">
            <v>0</v>
          </cell>
          <cell r="AK580">
            <v>0</v>
          </cell>
          <cell r="AL580">
            <v>0</v>
          </cell>
        </row>
        <row r="581">
          <cell r="A581" t="str">
            <v>05</v>
          </cell>
          <cell r="B581" t="str">
            <v>Westgodavari</v>
          </cell>
          <cell r="C581" t="str">
            <v>11</v>
          </cell>
          <cell r="D581" t="str">
            <v>Eluru</v>
          </cell>
          <cell r="E581" t="str">
            <v>074</v>
          </cell>
          <cell r="F581" t="str">
            <v>Chintalapudi</v>
          </cell>
          <cell r="G581" t="str">
            <v>11</v>
          </cell>
          <cell r="H581" t="str">
            <v>K. Kota</v>
          </cell>
          <cell r="I581" t="str">
            <v>06</v>
          </cell>
          <cell r="J581" t="str">
            <v>Ramannapalem</v>
          </cell>
          <cell r="K581" t="str">
            <v>009</v>
          </cell>
          <cell r="L581" t="str">
            <v>Ramannapalem</v>
          </cell>
          <cell r="M581" t="str">
            <v>0511009</v>
          </cell>
          <cell r="N581" t="str">
            <v>03</v>
          </cell>
          <cell r="O581" t="str">
            <v>Kothuruvarigudem</v>
          </cell>
          <cell r="Q581" t="str">
            <v>051100903</v>
          </cell>
          <cell r="S581" t="str">
            <v>05110741100903</v>
          </cell>
          <cell r="T581">
            <v>220</v>
          </cell>
          <cell r="U581">
            <v>220</v>
          </cell>
          <cell r="V581">
            <v>0</v>
          </cell>
          <cell r="W581" t="str">
            <v>PC</v>
          </cell>
          <cell r="X581" t="str">
            <v>PC2</v>
          </cell>
          <cell r="Z581">
            <v>36787</v>
          </cell>
          <cell r="AF581">
            <v>3</v>
          </cell>
          <cell r="AG581">
            <v>0</v>
          </cell>
          <cell r="AH581">
            <v>0</v>
          </cell>
          <cell r="AI581">
            <v>0</v>
          </cell>
          <cell r="AJ581">
            <v>0</v>
          </cell>
          <cell r="AK581">
            <v>0</v>
          </cell>
          <cell r="AL581">
            <v>0</v>
          </cell>
        </row>
        <row r="582">
          <cell r="A582" t="str">
            <v>05</v>
          </cell>
          <cell r="B582" t="str">
            <v>Westgodavari</v>
          </cell>
          <cell r="C582" t="str">
            <v>11</v>
          </cell>
          <cell r="D582" t="str">
            <v>Eluru</v>
          </cell>
          <cell r="E582" t="str">
            <v>074</v>
          </cell>
          <cell r="F582" t="str">
            <v>Chintalapudi</v>
          </cell>
          <cell r="G582" t="str">
            <v>11</v>
          </cell>
          <cell r="H582" t="str">
            <v>K. Kota</v>
          </cell>
          <cell r="I582" t="str">
            <v>02</v>
          </cell>
          <cell r="J582" t="str">
            <v>K. Kota</v>
          </cell>
          <cell r="K582" t="str">
            <v>010</v>
          </cell>
          <cell r="L582" t="str">
            <v>V.p.nuthanam</v>
          </cell>
          <cell r="M582" t="str">
            <v>0511010</v>
          </cell>
          <cell r="N582" t="str">
            <v>01</v>
          </cell>
          <cell r="O582" t="str">
            <v>Vp Nuthanam</v>
          </cell>
          <cell r="P582" t="str">
            <v>Vp Nuthanam</v>
          </cell>
          <cell r="Q582" t="str">
            <v>051101001</v>
          </cell>
          <cell r="R582" t="str">
            <v>051101001</v>
          </cell>
          <cell r="S582" t="str">
            <v>05110741101001</v>
          </cell>
          <cell r="T582">
            <v>592</v>
          </cell>
          <cell r="U582">
            <v>254</v>
          </cell>
          <cell r="V582">
            <v>0</v>
          </cell>
          <cell r="W582" t="str">
            <v>FC</v>
          </cell>
          <cell r="X582" t="str">
            <v>FC</v>
          </cell>
          <cell r="Z582">
            <v>36787</v>
          </cell>
          <cell r="AA582" t="str">
            <v>051101001600</v>
          </cell>
          <cell r="AB582" t="str">
            <v>051101001600</v>
          </cell>
          <cell r="AC582" t="str">
            <v>Vp Nuthanam</v>
          </cell>
          <cell r="AD582" t="str">
            <v>Vp Nuthanam</v>
          </cell>
          <cell r="AE582" t="str">
            <v>PWS</v>
          </cell>
          <cell r="AF582">
            <v>2</v>
          </cell>
          <cell r="AG582">
            <v>0</v>
          </cell>
          <cell r="AH582">
            <v>0</v>
          </cell>
          <cell r="AI582">
            <v>0</v>
          </cell>
          <cell r="AJ582">
            <v>0</v>
          </cell>
          <cell r="AK582">
            <v>0</v>
          </cell>
          <cell r="AL582">
            <v>0</v>
          </cell>
        </row>
        <row r="583">
          <cell r="A583" t="str">
            <v>05</v>
          </cell>
          <cell r="B583" t="str">
            <v>Westgodavari</v>
          </cell>
          <cell r="C583" t="str">
            <v>11</v>
          </cell>
          <cell r="D583" t="str">
            <v>Eluru</v>
          </cell>
          <cell r="E583" t="str">
            <v>074</v>
          </cell>
          <cell r="F583" t="str">
            <v>Chintalapudi</v>
          </cell>
          <cell r="G583" t="str">
            <v>11</v>
          </cell>
          <cell r="H583" t="str">
            <v>K. Kota</v>
          </cell>
          <cell r="I583" t="str">
            <v>02</v>
          </cell>
          <cell r="J583" t="str">
            <v>K. Kota</v>
          </cell>
          <cell r="K583" t="str">
            <v>011</v>
          </cell>
          <cell r="L583" t="str">
            <v>K. Kota</v>
          </cell>
          <cell r="M583" t="str">
            <v>0511011</v>
          </cell>
          <cell r="N583" t="str">
            <v>01</v>
          </cell>
          <cell r="O583" t="str">
            <v>Kamavaripukota</v>
          </cell>
          <cell r="P583" t="str">
            <v>Kamavaripukota</v>
          </cell>
          <cell r="Q583" t="str">
            <v>051101101</v>
          </cell>
          <cell r="R583" t="str">
            <v>051101101</v>
          </cell>
          <cell r="S583" t="str">
            <v>05110741101101</v>
          </cell>
          <cell r="T583">
            <v>6332</v>
          </cell>
          <cell r="U583">
            <v>3366</v>
          </cell>
          <cell r="V583">
            <v>665</v>
          </cell>
          <cell r="W583" t="str">
            <v>PC</v>
          </cell>
          <cell r="X583" t="str">
            <v>PC3</v>
          </cell>
          <cell r="Z583">
            <v>36787</v>
          </cell>
          <cell r="AA583" t="str">
            <v>051101101600</v>
          </cell>
          <cell r="AB583" t="str">
            <v>051101101600</v>
          </cell>
          <cell r="AC583" t="str">
            <v>Kamavaripukota</v>
          </cell>
          <cell r="AD583" t="str">
            <v>Kamavaripukota</v>
          </cell>
          <cell r="AE583" t="str">
            <v>PWS</v>
          </cell>
          <cell r="AF583">
            <v>19</v>
          </cell>
          <cell r="AG583">
            <v>0</v>
          </cell>
          <cell r="AH583">
            <v>0</v>
          </cell>
          <cell r="AI583">
            <v>0</v>
          </cell>
          <cell r="AJ583">
            <v>0</v>
          </cell>
          <cell r="AK583">
            <v>0</v>
          </cell>
          <cell r="AL583">
            <v>0</v>
          </cell>
        </row>
        <row r="584">
          <cell r="A584" t="str">
            <v>05</v>
          </cell>
          <cell r="B584" t="str">
            <v>Westgodavari</v>
          </cell>
          <cell r="C584" t="str">
            <v>11</v>
          </cell>
          <cell r="D584" t="str">
            <v>Eluru</v>
          </cell>
          <cell r="E584" t="str">
            <v>074</v>
          </cell>
          <cell r="F584" t="str">
            <v>Chintalapudi</v>
          </cell>
          <cell r="G584" t="str">
            <v>11</v>
          </cell>
          <cell r="H584" t="str">
            <v>K. Kota</v>
          </cell>
          <cell r="I584" t="str">
            <v>02</v>
          </cell>
          <cell r="J584" t="str">
            <v>K. Kota</v>
          </cell>
          <cell r="K584" t="str">
            <v>011</v>
          </cell>
          <cell r="L584" t="str">
            <v>K. Kota</v>
          </cell>
          <cell r="M584" t="str">
            <v>0511011</v>
          </cell>
          <cell r="N584" t="str">
            <v>02</v>
          </cell>
          <cell r="O584" t="str">
            <v>Kothuru</v>
          </cell>
          <cell r="P584" t="str">
            <v>Kothuru</v>
          </cell>
          <cell r="Q584" t="str">
            <v>051101102</v>
          </cell>
          <cell r="R584" t="str">
            <v>051101102</v>
          </cell>
          <cell r="S584" t="str">
            <v>05110741101102</v>
          </cell>
          <cell r="T584">
            <v>1278</v>
          </cell>
          <cell r="U584">
            <v>167</v>
          </cell>
          <cell r="V584">
            <v>0</v>
          </cell>
          <cell r="W584" t="str">
            <v>PC</v>
          </cell>
          <cell r="X584" t="str">
            <v>PC3</v>
          </cell>
          <cell r="Z584">
            <v>36794</v>
          </cell>
          <cell r="AA584" t="str">
            <v>051101102600</v>
          </cell>
          <cell r="AB584" t="str">
            <v>051101102600</v>
          </cell>
          <cell r="AC584" t="str">
            <v>Kothuru</v>
          </cell>
          <cell r="AD584" t="str">
            <v>Kothuru</v>
          </cell>
          <cell r="AE584" t="str">
            <v>Direct Pumping</v>
          </cell>
          <cell r="AF584">
            <v>4</v>
          </cell>
          <cell r="AG584">
            <v>0</v>
          </cell>
          <cell r="AH584">
            <v>2</v>
          </cell>
          <cell r="AI584">
            <v>0</v>
          </cell>
          <cell r="AJ584">
            <v>0</v>
          </cell>
          <cell r="AK584">
            <v>0</v>
          </cell>
          <cell r="AL584">
            <v>0</v>
          </cell>
        </row>
        <row r="585">
          <cell r="A585" t="str">
            <v>05</v>
          </cell>
          <cell r="B585" t="str">
            <v>Westgodavari</v>
          </cell>
          <cell r="C585" t="str">
            <v>11</v>
          </cell>
          <cell r="D585" t="str">
            <v>Eluru</v>
          </cell>
          <cell r="E585" t="str">
            <v>074</v>
          </cell>
          <cell r="F585" t="str">
            <v>Chintalapudi</v>
          </cell>
          <cell r="G585" t="str">
            <v>11</v>
          </cell>
          <cell r="H585" t="str">
            <v>K. Kota</v>
          </cell>
          <cell r="I585" t="str">
            <v>02</v>
          </cell>
          <cell r="J585" t="str">
            <v>K. Kota</v>
          </cell>
          <cell r="K585" t="str">
            <v>011</v>
          </cell>
          <cell r="L585" t="str">
            <v>K. Kota</v>
          </cell>
          <cell r="M585" t="str">
            <v>0511011</v>
          </cell>
          <cell r="N585" t="str">
            <v>03</v>
          </cell>
          <cell r="O585" t="str">
            <v>Jogadigudem</v>
          </cell>
          <cell r="P585" t="str">
            <v>Jogadigudem</v>
          </cell>
          <cell r="Q585" t="str">
            <v>051101103</v>
          </cell>
          <cell r="R585" t="str">
            <v>051101103</v>
          </cell>
          <cell r="S585" t="str">
            <v>05110741101103</v>
          </cell>
          <cell r="T585">
            <v>1561</v>
          </cell>
          <cell r="U585">
            <v>71</v>
          </cell>
          <cell r="V585">
            <v>0</v>
          </cell>
          <cell r="W585" t="str">
            <v>PC</v>
          </cell>
          <cell r="X585" t="str">
            <v>PC2</v>
          </cell>
          <cell r="Z585">
            <v>36787</v>
          </cell>
          <cell r="AA585" t="str">
            <v>051101103600</v>
          </cell>
          <cell r="AB585" t="str">
            <v>051101103600</v>
          </cell>
          <cell r="AC585" t="str">
            <v>Jogadigudem</v>
          </cell>
          <cell r="AD585" t="str">
            <v>Jogadigudem</v>
          </cell>
          <cell r="AE585" t="str">
            <v>Direct Pumping</v>
          </cell>
          <cell r="AF585">
            <v>8</v>
          </cell>
          <cell r="AG585">
            <v>0</v>
          </cell>
          <cell r="AH585">
            <v>0</v>
          </cell>
          <cell r="AI585">
            <v>0</v>
          </cell>
          <cell r="AJ585">
            <v>0</v>
          </cell>
          <cell r="AK585">
            <v>0</v>
          </cell>
          <cell r="AL585">
            <v>0</v>
          </cell>
        </row>
        <row r="586">
          <cell r="A586" t="str">
            <v>05</v>
          </cell>
          <cell r="B586" t="str">
            <v>Westgodavari</v>
          </cell>
          <cell r="C586" t="str">
            <v>11</v>
          </cell>
          <cell r="D586" t="str">
            <v>Eluru</v>
          </cell>
          <cell r="E586" t="str">
            <v>074</v>
          </cell>
          <cell r="F586" t="str">
            <v>Chintalapudi</v>
          </cell>
          <cell r="G586" t="str">
            <v>11</v>
          </cell>
          <cell r="H586" t="str">
            <v>K. Kota</v>
          </cell>
          <cell r="I586" t="str">
            <v>02</v>
          </cell>
          <cell r="J586" t="str">
            <v>K. Kota</v>
          </cell>
          <cell r="K586" t="str">
            <v>011</v>
          </cell>
          <cell r="L586" t="str">
            <v>K. Kota</v>
          </cell>
          <cell r="M586" t="str">
            <v>0511011</v>
          </cell>
          <cell r="N586" t="str">
            <v>04</v>
          </cell>
          <cell r="O586" t="str">
            <v>Kondagudem</v>
          </cell>
          <cell r="P586" t="str">
            <v>Kondagudem</v>
          </cell>
          <cell r="Q586" t="str">
            <v>051101104</v>
          </cell>
          <cell r="R586" t="str">
            <v>051101104</v>
          </cell>
          <cell r="S586" t="str">
            <v>05110741101104</v>
          </cell>
          <cell r="T586">
            <v>1387</v>
          </cell>
          <cell r="U586">
            <v>304</v>
          </cell>
          <cell r="V586">
            <v>326</v>
          </cell>
          <cell r="W586" t="str">
            <v>PC</v>
          </cell>
          <cell r="X586" t="str">
            <v>PC2</v>
          </cell>
          <cell r="Z586">
            <v>36787</v>
          </cell>
          <cell r="AA586" t="str">
            <v>051101104600</v>
          </cell>
          <cell r="AB586" t="str">
            <v>051101104600</v>
          </cell>
          <cell r="AC586" t="str">
            <v>Kondagudem</v>
          </cell>
          <cell r="AD586" t="str">
            <v>Kondagudem</v>
          </cell>
          <cell r="AE586" t="str">
            <v>MPWS</v>
          </cell>
          <cell r="AF586">
            <v>10</v>
          </cell>
          <cell r="AG586">
            <v>0</v>
          </cell>
          <cell r="AH586">
            <v>0</v>
          </cell>
          <cell r="AI586">
            <v>0</v>
          </cell>
          <cell r="AJ586">
            <v>0</v>
          </cell>
          <cell r="AK586">
            <v>0</v>
          </cell>
          <cell r="AL586">
            <v>0</v>
          </cell>
        </row>
        <row r="587">
          <cell r="A587" t="str">
            <v>05</v>
          </cell>
          <cell r="B587" t="str">
            <v>Westgodavari</v>
          </cell>
          <cell r="C587" t="str">
            <v>11</v>
          </cell>
          <cell r="D587" t="str">
            <v>Eluru</v>
          </cell>
          <cell r="E587" t="str">
            <v>074</v>
          </cell>
          <cell r="F587" t="str">
            <v>Chintalapudi</v>
          </cell>
          <cell r="G587" t="str">
            <v>11</v>
          </cell>
          <cell r="H587" t="str">
            <v>K. Kota</v>
          </cell>
          <cell r="I587" t="str">
            <v>02</v>
          </cell>
          <cell r="J587" t="str">
            <v>K. Kota</v>
          </cell>
          <cell r="K587" t="str">
            <v>011</v>
          </cell>
          <cell r="L587" t="str">
            <v>K. Kota</v>
          </cell>
          <cell r="M587" t="str">
            <v>0511011</v>
          </cell>
          <cell r="N587" t="str">
            <v>05</v>
          </cell>
          <cell r="O587" t="str">
            <v>Kommugudem</v>
          </cell>
          <cell r="P587" t="str">
            <v>Kommugudem</v>
          </cell>
          <cell r="Q587" t="str">
            <v>051101105</v>
          </cell>
          <cell r="R587" t="str">
            <v>051101105</v>
          </cell>
          <cell r="S587" t="str">
            <v>05110741101105</v>
          </cell>
          <cell r="T587">
            <v>346</v>
          </cell>
          <cell r="U587">
            <v>166</v>
          </cell>
          <cell r="V587">
            <v>0</v>
          </cell>
          <cell r="W587" t="str">
            <v>PC</v>
          </cell>
          <cell r="X587" t="str">
            <v>PC2</v>
          </cell>
          <cell r="Z587">
            <v>36787</v>
          </cell>
          <cell r="AA587" t="str">
            <v>051101105600</v>
          </cell>
          <cell r="AB587" t="str">
            <v>051101105600</v>
          </cell>
          <cell r="AC587" t="str">
            <v>Kommugudem</v>
          </cell>
          <cell r="AD587" t="str">
            <v>Kommugudem</v>
          </cell>
          <cell r="AE587" t="str">
            <v>Direct Pumping</v>
          </cell>
          <cell r="AF587">
            <v>3</v>
          </cell>
          <cell r="AG587">
            <v>0</v>
          </cell>
          <cell r="AH587">
            <v>1</v>
          </cell>
          <cell r="AI587">
            <v>0</v>
          </cell>
          <cell r="AJ587">
            <v>0</v>
          </cell>
          <cell r="AK587">
            <v>0</v>
          </cell>
          <cell r="AL587">
            <v>0</v>
          </cell>
        </row>
        <row r="588">
          <cell r="A588" t="str">
            <v>05</v>
          </cell>
          <cell r="B588" t="str">
            <v>Westgodavari</v>
          </cell>
          <cell r="C588" t="str">
            <v>11</v>
          </cell>
          <cell r="D588" t="str">
            <v>Eluru</v>
          </cell>
          <cell r="E588" t="str">
            <v>074</v>
          </cell>
          <cell r="F588" t="str">
            <v>Chintalapudi</v>
          </cell>
          <cell r="G588" t="str">
            <v>11</v>
          </cell>
          <cell r="H588" t="str">
            <v>K. Kota</v>
          </cell>
          <cell r="I588" t="str">
            <v>02</v>
          </cell>
          <cell r="J588" t="str">
            <v>K. Kota</v>
          </cell>
          <cell r="K588" t="str">
            <v>011</v>
          </cell>
          <cell r="L588" t="str">
            <v>K. Kota</v>
          </cell>
          <cell r="M588" t="str">
            <v>0511011</v>
          </cell>
          <cell r="N588" t="str">
            <v>06</v>
          </cell>
          <cell r="O588" t="str">
            <v>Tadicherla</v>
          </cell>
          <cell r="P588" t="str">
            <v>Tadicherla</v>
          </cell>
          <cell r="Q588" t="str">
            <v>051101106</v>
          </cell>
          <cell r="R588" t="str">
            <v>051101106</v>
          </cell>
          <cell r="S588" t="str">
            <v>05110741101106</v>
          </cell>
          <cell r="T588">
            <v>1247</v>
          </cell>
          <cell r="U588">
            <v>231</v>
          </cell>
          <cell r="V588">
            <v>0</v>
          </cell>
          <cell r="W588" t="str">
            <v>PC</v>
          </cell>
          <cell r="X588" t="str">
            <v>PC3</v>
          </cell>
          <cell r="Z588">
            <v>36886</v>
          </cell>
          <cell r="AA588" t="str">
            <v>051101106600</v>
          </cell>
          <cell r="AB588" t="str">
            <v>051101106600</v>
          </cell>
          <cell r="AC588" t="str">
            <v>Tadicherla</v>
          </cell>
          <cell r="AD588" t="str">
            <v>Tadicherla</v>
          </cell>
          <cell r="AE588" t="str">
            <v>Direct Pumping</v>
          </cell>
          <cell r="AF588">
            <v>5</v>
          </cell>
          <cell r="AG588">
            <v>0</v>
          </cell>
          <cell r="AH588">
            <v>0</v>
          </cell>
          <cell r="AI588">
            <v>0</v>
          </cell>
          <cell r="AJ588">
            <v>0</v>
          </cell>
          <cell r="AK588">
            <v>0</v>
          </cell>
          <cell r="AL588">
            <v>0</v>
          </cell>
        </row>
        <row r="589">
          <cell r="A589" t="str">
            <v>05</v>
          </cell>
          <cell r="B589" t="str">
            <v>Westgodavari</v>
          </cell>
          <cell r="C589" t="str">
            <v>11</v>
          </cell>
          <cell r="D589" t="str">
            <v>Eluru</v>
          </cell>
          <cell r="E589" t="str">
            <v>074</v>
          </cell>
          <cell r="F589" t="str">
            <v>Chintalapudi</v>
          </cell>
          <cell r="G589" t="str">
            <v>11</v>
          </cell>
          <cell r="H589" t="str">
            <v>K. Kota</v>
          </cell>
          <cell r="I589" t="str">
            <v>02</v>
          </cell>
          <cell r="J589" t="str">
            <v>K. Kota</v>
          </cell>
          <cell r="K589" t="str">
            <v>011</v>
          </cell>
          <cell r="L589" t="str">
            <v>K. Kota</v>
          </cell>
          <cell r="M589" t="str">
            <v>0511011</v>
          </cell>
          <cell r="N589" t="str">
            <v>07</v>
          </cell>
          <cell r="O589" t="str">
            <v>Pathuru</v>
          </cell>
          <cell r="P589" t="str">
            <v>Pathuru</v>
          </cell>
          <cell r="Q589" t="str">
            <v>051101107</v>
          </cell>
          <cell r="R589" t="str">
            <v>051101107</v>
          </cell>
          <cell r="S589" t="str">
            <v>05110741101107</v>
          </cell>
          <cell r="T589">
            <v>1110</v>
          </cell>
          <cell r="U589">
            <v>523</v>
          </cell>
          <cell r="V589">
            <v>0</v>
          </cell>
          <cell r="W589" t="str">
            <v>PC</v>
          </cell>
          <cell r="X589" t="str">
            <v>PC3</v>
          </cell>
          <cell r="Z589">
            <v>36763</v>
          </cell>
          <cell r="AA589" t="str">
            <v>051101107600</v>
          </cell>
          <cell r="AB589" t="str">
            <v>051101107600</v>
          </cell>
          <cell r="AC589" t="str">
            <v>Pathuru</v>
          </cell>
          <cell r="AD589" t="str">
            <v>Pathuru</v>
          </cell>
          <cell r="AE589" t="str">
            <v>Direct Pumping</v>
          </cell>
          <cell r="AF589">
            <v>8</v>
          </cell>
          <cell r="AG589">
            <v>0</v>
          </cell>
          <cell r="AH589">
            <v>2</v>
          </cell>
          <cell r="AI589">
            <v>0</v>
          </cell>
          <cell r="AJ589">
            <v>0</v>
          </cell>
          <cell r="AK589">
            <v>0</v>
          </cell>
          <cell r="AL589">
            <v>0</v>
          </cell>
        </row>
        <row r="590">
          <cell r="A590" t="str">
            <v>05</v>
          </cell>
          <cell r="B590" t="str">
            <v>Westgodavari</v>
          </cell>
          <cell r="C590" t="str">
            <v>11</v>
          </cell>
          <cell r="D590" t="str">
            <v>Eluru</v>
          </cell>
          <cell r="E590" t="str">
            <v>074</v>
          </cell>
          <cell r="F590" t="str">
            <v>Chintalapudi</v>
          </cell>
          <cell r="G590" t="str">
            <v>11</v>
          </cell>
          <cell r="H590" t="str">
            <v>K. Kota</v>
          </cell>
          <cell r="I590" t="str">
            <v>02</v>
          </cell>
          <cell r="J590" t="str">
            <v>K. Kota</v>
          </cell>
          <cell r="K590" t="str">
            <v>011</v>
          </cell>
          <cell r="L590" t="str">
            <v>K. Kota</v>
          </cell>
          <cell r="M590" t="str">
            <v>0511011</v>
          </cell>
          <cell r="N590" t="str">
            <v>08</v>
          </cell>
          <cell r="O590" t="str">
            <v>Yanadulacolony</v>
          </cell>
          <cell r="P590" t="str">
            <v>Yanadula colony</v>
          </cell>
          <cell r="Q590" t="str">
            <v>051101108</v>
          </cell>
          <cell r="R590" t="str">
            <v>051101108</v>
          </cell>
          <cell r="S590" t="str">
            <v>05110741101108</v>
          </cell>
          <cell r="T590">
            <v>150</v>
          </cell>
          <cell r="U590">
            <v>0</v>
          </cell>
          <cell r="V590">
            <v>150</v>
          </cell>
          <cell r="W590" t="str">
            <v>PC</v>
          </cell>
          <cell r="X590" t="str">
            <v>PC3</v>
          </cell>
          <cell r="Z590">
            <v>36886</v>
          </cell>
          <cell r="AA590" t="str">
            <v>051101108600</v>
          </cell>
          <cell r="AB590" t="str">
            <v>051101108600</v>
          </cell>
          <cell r="AC590" t="str">
            <v>Yanadula Colony</v>
          </cell>
          <cell r="AD590" t="str">
            <v>Yanadula Colony</v>
          </cell>
          <cell r="AE590" t="str">
            <v>MPWS</v>
          </cell>
          <cell r="AF590">
            <v>2</v>
          </cell>
          <cell r="AG590">
            <v>0</v>
          </cell>
          <cell r="AH590">
            <v>0</v>
          </cell>
          <cell r="AI590">
            <v>0</v>
          </cell>
          <cell r="AJ590">
            <v>0</v>
          </cell>
          <cell r="AK590">
            <v>0</v>
          </cell>
          <cell r="AL590">
            <v>0</v>
          </cell>
        </row>
        <row r="591">
          <cell r="A591" t="str">
            <v>05</v>
          </cell>
          <cell r="B591" t="str">
            <v>Westgodavari</v>
          </cell>
          <cell r="C591" t="str">
            <v>11</v>
          </cell>
          <cell r="D591" t="str">
            <v>Eluru</v>
          </cell>
          <cell r="E591" t="str">
            <v>074</v>
          </cell>
          <cell r="F591" t="str">
            <v>Chintalapudi</v>
          </cell>
          <cell r="G591" t="str">
            <v>11</v>
          </cell>
          <cell r="H591" t="str">
            <v>K. Kota</v>
          </cell>
          <cell r="I591" t="str">
            <v>07</v>
          </cell>
          <cell r="J591" t="str">
            <v>Ankalampadu</v>
          </cell>
          <cell r="K591" t="str">
            <v>012</v>
          </cell>
          <cell r="L591" t="str">
            <v>Ankalampadu</v>
          </cell>
          <cell r="M591" t="str">
            <v>0511012</v>
          </cell>
          <cell r="N591" t="str">
            <v>01</v>
          </cell>
          <cell r="O591" t="str">
            <v>Ankalampadu</v>
          </cell>
          <cell r="P591" t="str">
            <v>Ankalampadu</v>
          </cell>
          <cell r="Q591" t="str">
            <v>051101201</v>
          </cell>
          <cell r="R591" t="str">
            <v>051101201</v>
          </cell>
          <cell r="S591" t="str">
            <v>05110741101201</v>
          </cell>
          <cell r="T591">
            <v>865</v>
          </cell>
          <cell r="U591">
            <v>486</v>
          </cell>
          <cell r="V591">
            <v>0</v>
          </cell>
          <cell r="W591" t="str">
            <v>FC</v>
          </cell>
          <cell r="X591" t="str">
            <v>FC</v>
          </cell>
          <cell r="Z591">
            <v>36749</v>
          </cell>
          <cell r="AA591" t="str">
            <v>051101201600</v>
          </cell>
          <cell r="AB591" t="str">
            <v>051101201600</v>
          </cell>
          <cell r="AC591" t="str">
            <v>Ankalampadu</v>
          </cell>
          <cell r="AD591" t="str">
            <v>Ankalampadu</v>
          </cell>
          <cell r="AE591" t="str">
            <v>PWS</v>
          </cell>
          <cell r="AF591">
            <v>4</v>
          </cell>
          <cell r="AG591">
            <v>0</v>
          </cell>
          <cell r="AH591">
            <v>0</v>
          </cell>
          <cell r="AI591">
            <v>0</v>
          </cell>
          <cell r="AJ591">
            <v>0</v>
          </cell>
          <cell r="AK591">
            <v>0</v>
          </cell>
          <cell r="AL591">
            <v>0</v>
          </cell>
        </row>
        <row r="592">
          <cell r="A592" t="str">
            <v>05</v>
          </cell>
          <cell r="B592" t="str">
            <v>Westgodavari</v>
          </cell>
          <cell r="C592" t="str">
            <v>11</v>
          </cell>
          <cell r="D592" t="str">
            <v>Eluru</v>
          </cell>
          <cell r="E592" t="str">
            <v>074</v>
          </cell>
          <cell r="F592" t="str">
            <v>Chintalapudi</v>
          </cell>
          <cell r="G592" t="str">
            <v>11</v>
          </cell>
          <cell r="H592" t="str">
            <v>K. Kota</v>
          </cell>
          <cell r="I592" t="str">
            <v>07</v>
          </cell>
          <cell r="J592" t="str">
            <v>Ankalampadu</v>
          </cell>
          <cell r="K592" t="str">
            <v>012</v>
          </cell>
          <cell r="L592" t="str">
            <v>Ankalampadu</v>
          </cell>
          <cell r="M592" t="str">
            <v>0511012</v>
          </cell>
          <cell r="N592" t="str">
            <v>02</v>
          </cell>
          <cell r="O592" t="str">
            <v>Jalapavarigudem</v>
          </cell>
          <cell r="P592" t="str">
            <v>Jalapavarigudem</v>
          </cell>
          <cell r="Q592" t="str">
            <v>051101202</v>
          </cell>
          <cell r="R592" t="str">
            <v>051101202</v>
          </cell>
          <cell r="S592" t="str">
            <v>05110741101202</v>
          </cell>
          <cell r="T592">
            <v>1483</v>
          </cell>
          <cell r="U592">
            <v>535</v>
          </cell>
          <cell r="V592">
            <v>0</v>
          </cell>
          <cell r="W592" t="str">
            <v>PC</v>
          </cell>
          <cell r="X592" t="str">
            <v>PC3</v>
          </cell>
          <cell r="Z592">
            <v>36749</v>
          </cell>
          <cell r="AA592" t="str">
            <v>051101202600</v>
          </cell>
          <cell r="AB592" t="str">
            <v>051101202600</v>
          </cell>
          <cell r="AC592" t="str">
            <v>Jalapavarigudem</v>
          </cell>
          <cell r="AD592" t="str">
            <v>Jalapavarigudem</v>
          </cell>
          <cell r="AE592" t="str">
            <v>MPWS</v>
          </cell>
          <cell r="AF592">
            <v>0</v>
          </cell>
          <cell r="AG592">
            <v>0</v>
          </cell>
          <cell r="AH592">
            <v>0</v>
          </cell>
          <cell r="AI592">
            <v>0</v>
          </cell>
          <cell r="AJ592">
            <v>0</v>
          </cell>
          <cell r="AK592">
            <v>0</v>
          </cell>
          <cell r="AL592">
            <v>0</v>
          </cell>
        </row>
        <row r="593">
          <cell r="A593" t="str">
            <v>05</v>
          </cell>
          <cell r="B593" t="str">
            <v>Westgodavari</v>
          </cell>
          <cell r="C593" t="str">
            <v>11</v>
          </cell>
          <cell r="D593" t="str">
            <v>Eluru</v>
          </cell>
          <cell r="E593" t="str">
            <v>074</v>
          </cell>
          <cell r="F593" t="str">
            <v>Chintalapudi</v>
          </cell>
          <cell r="G593" t="str">
            <v>11</v>
          </cell>
          <cell r="H593" t="str">
            <v>K. Kota</v>
          </cell>
          <cell r="I593" t="str">
            <v>08</v>
          </cell>
          <cell r="J593" t="str">
            <v>K.s.varam</v>
          </cell>
          <cell r="K593" t="str">
            <v>013</v>
          </cell>
          <cell r="L593" t="str">
            <v>K.s.varam</v>
          </cell>
          <cell r="M593" t="str">
            <v>0511013</v>
          </cell>
          <cell r="N593" t="str">
            <v>01</v>
          </cell>
          <cell r="O593" t="str">
            <v>Ks Varam</v>
          </cell>
          <cell r="P593" t="str">
            <v>Ks Varam</v>
          </cell>
          <cell r="Q593" t="str">
            <v>051101301</v>
          </cell>
          <cell r="R593" t="str">
            <v>051101301</v>
          </cell>
          <cell r="S593" t="str">
            <v>05110741101301</v>
          </cell>
          <cell r="T593">
            <v>1279</v>
          </cell>
          <cell r="U593">
            <v>475</v>
          </cell>
          <cell r="V593">
            <v>0</v>
          </cell>
          <cell r="W593" t="str">
            <v>PC</v>
          </cell>
          <cell r="X593" t="str">
            <v>PC3</v>
          </cell>
          <cell r="Z593">
            <v>36749</v>
          </cell>
          <cell r="AA593" t="str">
            <v>051101301600</v>
          </cell>
          <cell r="AB593" t="str">
            <v>051101301600</v>
          </cell>
          <cell r="AC593" t="str">
            <v>Ks Varam</v>
          </cell>
          <cell r="AD593" t="str">
            <v>Ks Varam</v>
          </cell>
          <cell r="AE593" t="str">
            <v>MPWS</v>
          </cell>
          <cell r="AF593">
            <v>10</v>
          </cell>
          <cell r="AG593">
            <v>0</v>
          </cell>
          <cell r="AH593">
            <v>0</v>
          </cell>
          <cell r="AI593">
            <v>0</v>
          </cell>
          <cell r="AJ593">
            <v>0</v>
          </cell>
          <cell r="AK593">
            <v>0</v>
          </cell>
          <cell r="AL593">
            <v>0</v>
          </cell>
        </row>
        <row r="594">
          <cell r="A594" t="str">
            <v>05</v>
          </cell>
          <cell r="B594" t="str">
            <v>Westgodavari</v>
          </cell>
          <cell r="C594" t="str">
            <v>11</v>
          </cell>
          <cell r="D594" t="str">
            <v>Eluru</v>
          </cell>
          <cell r="E594" t="str">
            <v>074</v>
          </cell>
          <cell r="F594" t="str">
            <v>Chintalapudi</v>
          </cell>
          <cell r="G594" t="str">
            <v>11</v>
          </cell>
          <cell r="H594" t="str">
            <v>K. Kota</v>
          </cell>
          <cell r="I594" t="str">
            <v>08</v>
          </cell>
          <cell r="J594" t="str">
            <v>K.s.varam</v>
          </cell>
          <cell r="K594" t="str">
            <v>013</v>
          </cell>
          <cell r="L594" t="str">
            <v>K.s.varam</v>
          </cell>
          <cell r="M594" t="str">
            <v>0511013</v>
          </cell>
          <cell r="N594" t="str">
            <v>02</v>
          </cell>
          <cell r="O594" t="str">
            <v>Bollinenivarigudem</v>
          </cell>
          <cell r="P594" t="str">
            <v>Bollinenivarigudem</v>
          </cell>
          <cell r="Q594" t="str">
            <v>051101302</v>
          </cell>
          <cell r="R594" t="str">
            <v>051101302</v>
          </cell>
          <cell r="S594" t="str">
            <v>05110741101302</v>
          </cell>
          <cell r="T594">
            <v>342</v>
          </cell>
          <cell r="U594">
            <v>0</v>
          </cell>
          <cell r="V594">
            <v>0</v>
          </cell>
          <cell r="W594" t="str">
            <v>PC</v>
          </cell>
          <cell r="X594" t="str">
            <v>PC3</v>
          </cell>
          <cell r="Z594">
            <v>36749</v>
          </cell>
          <cell r="AA594" t="str">
            <v>051101301600</v>
          </cell>
          <cell r="AB594" t="str">
            <v>051101301600</v>
          </cell>
          <cell r="AC594" t="str">
            <v>Ks Varam</v>
          </cell>
          <cell r="AD594" t="str">
            <v>Ks Varam</v>
          </cell>
          <cell r="AE594" t="str">
            <v>MPWS</v>
          </cell>
          <cell r="AF594">
            <v>1</v>
          </cell>
          <cell r="AG594">
            <v>0</v>
          </cell>
          <cell r="AH594">
            <v>0</v>
          </cell>
          <cell r="AI594">
            <v>0</v>
          </cell>
          <cell r="AJ594">
            <v>0</v>
          </cell>
          <cell r="AK594">
            <v>0</v>
          </cell>
          <cell r="AL594">
            <v>0</v>
          </cell>
        </row>
        <row r="595">
          <cell r="A595" t="str">
            <v>05</v>
          </cell>
          <cell r="B595" t="str">
            <v>Westgodavari</v>
          </cell>
          <cell r="C595" t="str">
            <v>11</v>
          </cell>
          <cell r="D595" t="str">
            <v>Eluru</v>
          </cell>
          <cell r="E595" t="str">
            <v>074</v>
          </cell>
          <cell r="F595" t="str">
            <v>Chintalapudi</v>
          </cell>
          <cell r="G595" t="str">
            <v>11</v>
          </cell>
          <cell r="H595" t="str">
            <v>K. Kota</v>
          </cell>
          <cell r="I595" t="str">
            <v>08</v>
          </cell>
          <cell r="J595" t="str">
            <v>K.s.varam</v>
          </cell>
          <cell r="K595" t="str">
            <v>013</v>
          </cell>
          <cell r="L595" t="str">
            <v>K.s.varam</v>
          </cell>
          <cell r="M595" t="str">
            <v>0511013</v>
          </cell>
          <cell r="N595" t="str">
            <v>03</v>
          </cell>
          <cell r="O595" t="str">
            <v>Dondapativarigudem</v>
          </cell>
          <cell r="Q595" t="str">
            <v>051101303</v>
          </cell>
          <cell r="S595" t="str">
            <v>05110741101303</v>
          </cell>
          <cell r="T595">
            <v>150</v>
          </cell>
          <cell r="U595">
            <v>150</v>
          </cell>
          <cell r="V595">
            <v>0</v>
          </cell>
          <cell r="W595" t="str">
            <v>PC</v>
          </cell>
          <cell r="X595" t="str">
            <v>PC2</v>
          </cell>
          <cell r="Z595">
            <v>36886</v>
          </cell>
          <cell r="AF595">
            <v>2</v>
          </cell>
          <cell r="AG595">
            <v>0</v>
          </cell>
          <cell r="AH595">
            <v>1</v>
          </cell>
          <cell r="AI595">
            <v>0</v>
          </cell>
          <cell r="AJ595">
            <v>0</v>
          </cell>
          <cell r="AK595">
            <v>0</v>
          </cell>
          <cell r="AL595">
            <v>0</v>
          </cell>
        </row>
        <row r="596">
          <cell r="A596" t="str">
            <v>05</v>
          </cell>
          <cell r="B596" t="str">
            <v>Westgodavari</v>
          </cell>
          <cell r="C596" t="str">
            <v>11</v>
          </cell>
          <cell r="D596" t="str">
            <v>Eluru</v>
          </cell>
          <cell r="E596" t="str">
            <v>074</v>
          </cell>
          <cell r="F596" t="str">
            <v>Chintalapudi</v>
          </cell>
          <cell r="G596" t="str">
            <v>11</v>
          </cell>
          <cell r="H596" t="str">
            <v>K. Kota</v>
          </cell>
          <cell r="I596" t="str">
            <v>08</v>
          </cell>
          <cell r="J596" t="str">
            <v>K.s.varam</v>
          </cell>
          <cell r="K596" t="str">
            <v>013</v>
          </cell>
          <cell r="L596" t="str">
            <v>K.s.varam</v>
          </cell>
          <cell r="M596" t="str">
            <v>0511013</v>
          </cell>
          <cell r="N596" t="str">
            <v>04</v>
          </cell>
          <cell r="O596" t="str">
            <v>Gaddevarigudem</v>
          </cell>
          <cell r="P596" t="str">
            <v>Gaddevarigudem</v>
          </cell>
          <cell r="Q596" t="str">
            <v>051101304</v>
          </cell>
          <cell r="R596" t="str">
            <v>051101304</v>
          </cell>
          <cell r="S596" t="str">
            <v>05110741101304</v>
          </cell>
          <cell r="T596">
            <v>100</v>
          </cell>
          <cell r="U596">
            <v>25</v>
          </cell>
          <cell r="V596">
            <v>0</v>
          </cell>
          <cell r="W596" t="str">
            <v>PC</v>
          </cell>
          <cell r="X596" t="str">
            <v>PC3</v>
          </cell>
          <cell r="Z596">
            <v>36749</v>
          </cell>
          <cell r="AA596" t="str">
            <v>051101301600</v>
          </cell>
          <cell r="AB596" t="str">
            <v>051101301600</v>
          </cell>
          <cell r="AC596" t="str">
            <v>Ks Varam</v>
          </cell>
          <cell r="AD596" t="str">
            <v>Ks Varam</v>
          </cell>
          <cell r="AE596" t="str">
            <v>MPWS</v>
          </cell>
          <cell r="AF596">
            <v>1</v>
          </cell>
          <cell r="AG596">
            <v>0</v>
          </cell>
          <cell r="AH596">
            <v>0</v>
          </cell>
          <cell r="AI596">
            <v>0</v>
          </cell>
          <cell r="AJ596">
            <v>0</v>
          </cell>
          <cell r="AK596">
            <v>0</v>
          </cell>
          <cell r="AL596">
            <v>0</v>
          </cell>
        </row>
        <row r="597">
          <cell r="A597" t="str">
            <v>05</v>
          </cell>
          <cell r="B597" t="str">
            <v>Westgodavari</v>
          </cell>
          <cell r="C597" t="str">
            <v>11</v>
          </cell>
          <cell r="D597" t="str">
            <v>Eluru</v>
          </cell>
          <cell r="E597" t="str">
            <v>074</v>
          </cell>
          <cell r="F597" t="str">
            <v>Chintalapudi</v>
          </cell>
          <cell r="G597" t="str">
            <v>11</v>
          </cell>
          <cell r="H597" t="str">
            <v>K. Kota</v>
          </cell>
          <cell r="I597" t="str">
            <v>08</v>
          </cell>
          <cell r="J597" t="str">
            <v>K.s.varam</v>
          </cell>
          <cell r="K597" t="str">
            <v>013</v>
          </cell>
          <cell r="L597" t="str">
            <v>K.s.varam</v>
          </cell>
          <cell r="M597" t="str">
            <v>0511013</v>
          </cell>
          <cell r="N597" t="str">
            <v>05</v>
          </cell>
          <cell r="O597" t="str">
            <v>Jangam Colony</v>
          </cell>
          <cell r="P597" t="str">
            <v>Jangam colony</v>
          </cell>
          <cell r="Q597" t="str">
            <v>051101305</v>
          </cell>
          <cell r="R597" t="str">
            <v>051101305</v>
          </cell>
          <cell r="S597" t="str">
            <v>05110741101305</v>
          </cell>
          <cell r="T597">
            <v>210</v>
          </cell>
          <cell r="U597">
            <v>200</v>
          </cell>
          <cell r="V597">
            <v>0</v>
          </cell>
          <cell r="W597" t="str">
            <v>PC</v>
          </cell>
          <cell r="X597" t="str">
            <v>PC3</v>
          </cell>
          <cell r="Z597">
            <v>36749</v>
          </cell>
          <cell r="AA597" t="str">
            <v>051101301600</v>
          </cell>
          <cell r="AB597" t="str">
            <v>051101301600</v>
          </cell>
          <cell r="AC597" t="str">
            <v>Ks Varam</v>
          </cell>
          <cell r="AD597" t="str">
            <v>Ks Varam</v>
          </cell>
          <cell r="AE597" t="str">
            <v>MPWS</v>
          </cell>
          <cell r="AF597">
            <v>4</v>
          </cell>
          <cell r="AG597">
            <v>0</v>
          </cell>
          <cell r="AH597">
            <v>1</v>
          </cell>
          <cell r="AI597">
            <v>0</v>
          </cell>
          <cell r="AJ597">
            <v>0</v>
          </cell>
          <cell r="AK597">
            <v>0</v>
          </cell>
          <cell r="AL597">
            <v>0</v>
          </cell>
        </row>
        <row r="598">
          <cell r="A598" t="str">
            <v>05</v>
          </cell>
          <cell r="B598" t="str">
            <v>Westgodavari</v>
          </cell>
          <cell r="C598" t="str">
            <v>11</v>
          </cell>
          <cell r="D598" t="str">
            <v>Eluru</v>
          </cell>
          <cell r="E598" t="str">
            <v>074</v>
          </cell>
          <cell r="F598" t="str">
            <v>Chintalapudi</v>
          </cell>
          <cell r="G598" t="str">
            <v>11</v>
          </cell>
          <cell r="H598" t="str">
            <v>K. Kota</v>
          </cell>
          <cell r="I598" t="str">
            <v>09</v>
          </cell>
          <cell r="J598" t="str">
            <v>Kallacheruvu</v>
          </cell>
          <cell r="K598" t="str">
            <v>014</v>
          </cell>
          <cell r="L598" t="str">
            <v>Kallacheruvu</v>
          </cell>
          <cell r="M598" t="str">
            <v>0511014</v>
          </cell>
          <cell r="N598" t="str">
            <v>01</v>
          </cell>
          <cell r="O598" t="str">
            <v>Kallacheruvu</v>
          </cell>
          <cell r="P598" t="str">
            <v>Kallacheruvu</v>
          </cell>
          <cell r="Q598" t="str">
            <v>051101401</v>
          </cell>
          <cell r="R598" t="str">
            <v>051101401</v>
          </cell>
          <cell r="S598" t="str">
            <v>05110741101401</v>
          </cell>
          <cell r="T598">
            <v>1363</v>
          </cell>
          <cell r="U598">
            <v>476</v>
          </cell>
          <cell r="V598">
            <v>0</v>
          </cell>
          <cell r="W598" t="str">
            <v>PC</v>
          </cell>
          <cell r="X598" t="str">
            <v>PC3</v>
          </cell>
          <cell r="Z598">
            <v>36749</v>
          </cell>
          <cell r="AA598" t="str">
            <v>051101401600</v>
          </cell>
          <cell r="AB598" t="str">
            <v>051101401600</v>
          </cell>
          <cell r="AC598" t="str">
            <v>Kallacheruvu</v>
          </cell>
          <cell r="AD598" t="str">
            <v>Kallacheruvu</v>
          </cell>
          <cell r="AE598" t="str">
            <v>DirectPumping</v>
          </cell>
          <cell r="AF598">
            <v>8</v>
          </cell>
          <cell r="AG598">
            <v>0</v>
          </cell>
          <cell r="AH598">
            <v>0</v>
          </cell>
          <cell r="AI598">
            <v>0</v>
          </cell>
          <cell r="AJ598">
            <v>0</v>
          </cell>
          <cell r="AK598">
            <v>0</v>
          </cell>
          <cell r="AL598">
            <v>0</v>
          </cell>
        </row>
        <row r="599">
          <cell r="A599" t="str">
            <v>05</v>
          </cell>
          <cell r="B599" t="str">
            <v>Westgodavari</v>
          </cell>
          <cell r="C599" t="str">
            <v>11</v>
          </cell>
          <cell r="D599" t="str">
            <v>Eluru</v>
          </cell>
          <cell r="E599" t="str">
            <v>074</v>
          </cell>
          <cell r="F599" t="str">
            <v>Chintalapudi</v>
          </cell>
          <cell r="G599" t="str">
            <v>11</v>
          </cell>
          <cell r="H599" t="str">
            <v>K. Kota</v>
          </cell>
          <cell r="I599" t="str">
            <v>09</v>
          </cell>
          <cell r="J599" t="str">
            <v>Kallacheruvu</v>
          </cell>
          <cell r="K599" t="str">
            <v>014</v>
          </cell>
          <cell r="L599" t="str">
            <v>Kallacheruvu</v>
          </cell>
          <cell r="M599" t="str">
            <v>0511014</v>
          </cell>
          <cell r="N599" t="str">
            <v>02</v>
          </cell>
          <cell r="O599" t="str">
            <v>Pathagandigudem</v>
          </cell>
          <cell r="P599" t="str">
            <v>Pathagandigudem</v>
          </cell>
          <cell r="Q599" t="str">
            <v>051101402</v>
          </cell>
          <cell r="R599" t="str">
            <v>051101402</v>
          </cell>
          <cell r="S599" t="str">
            <v>05110741101402</v>
          </cell>
          <cell r="T599">
            <v>500</v>
          </cell>
          <cell r="U599">
            <v>100</v>
          </cell>
          <cell r="V599">
            <v>0</v>
          </cell>
          <cell r="W599" t="str">
            <v>PC</v>
          </cell>
          <cell r="X599" t="str">
            <v>PC3</v>
          </cell>
          <cell r="Z599">
            <v>36749</v>
          </cell>
          <cell r="AA599" t="str">
            <v>051101402600</v>
          </cell>
          <cell r="AB599" t="str">
            <v>051101402600</v>
          </cell>
          <cell r="AC599" t="str">
            <v>Pathagandigudem</v>
          </cell>
          <cell r="AD599" t="str">
            <v>Pathagandigudem</v>
          </cell>
          <cell r="AE599" t="str">
            <v>MPWS</v>
          </cell>
          <cell r="AF599">
            <v>4</v>
          </cell>
          <cell r="AG599">
            <v>0</v>
          </cell>
          <cell r="AH599">
            <v>0</v>
          </cell>
          <cell r="AI599">
            <v>0</v>
          </cell>
          <cell r="AJ599">
            <v>0</v>
          </cell>
          <cell r="AK599">
            <v>0</v>
          </cell>
          <cell r="AL599">
            <v>0</v>
          </cell>
        </row>
        <row r="600">
          <cell r="A600" t="str">
            <v>05</v>
          </cell>
          <cell r="B600" t="str">
            <v>Westgodavari</v>
          </cell>
          <cell r="C600" t="str">
            <v>11</v>
          </cell>
          <cell r="D600" t="str">
            <v>Eluru</v>
          </cell>
          <cell r="E600" t="str">
            <v>074</v>
          </cell>
          <cell r="F600" t="str">
            <v>Chintalapudi</v>
          </cell>
          <cell r="G600" t="str">
            <v>11</v>
          </cell>
          <cell r="H600" t="str">
            <v>K. Kota</v>
          </cell>
          <cell r="I600" t="str">
            <v>09</v>
          </cell>
          <cell r="J600" t="str">
            <v>Kallacheruvu</v>
          </cell>
          <cell r="K600" t="str">
            <v>014</v>
          </cell>
          <cell r="L600" t="str">
            <v>Kallacheruvu</v>
          </cell>
          <cell r="M600" t="str">
            <v>0511014</v>
          </cell>
          <cell r="N600" t="str">
            <v>03</v>
          </cell>
          <cell r="O600" t="str">
            <v>Kothagandigudem</v>
          </cell>
          <cell r="P600" t="str">
            <v>Kothagandigudem</v>
          </cell>
          <cell r="Q600" t="str">
            <v>051101403</v>
          </cell>
          <cell r="R600" t="str">
            <v>051101403</v>
          </cell>
          <cell r="S600" t="str">
            <v>05110741101403</v>
          </cell>
          <cell r="T600">
            <v>500</v>
          </cell>
          <cell r="U600">
            <v>0</v>
          </cell>
          <cell r="V600">
            <v>0</v>
          </cell>
          <cell r="W600" t="str">
            <v>FC</v>
          </cell>
          <cell r="X600" t="str">
            <v>FC</v>
          </cell>
          <cell r="Z600">
            <v>36749</v>
          </cell>
          <cell r="AA600" t="str">
            <v>051101403600</v>
          </cell>
          <cell r="AB600" t="str">
            <v>051101403600</v>
          </cell>
          <cell r="AC600" t="str">
            <v>Kothagandigudem</v>
          </cell>
          <cell r="AD600" t="str">
            <v>Kothagandigudem</v>
          </cell>
          <cell r="AE600" t="str">
            <v>MPWS</v>
          </cell>
          <cell r="AF600">
            <v>3</v>
          </cell>
          <cell r="AG600">
            <v>0</v>
          </cell>
          <cell r="AH600">
            <v>0</v>
          </cell>
          <cell r="AI600">
            <v>0</v>
          </cell>
          <cell r="AJ600">
            <v>0</v>
          </cell>
          <cell r="AK600">
            <v>0</v>
          </cell>
          <cell r="AL600">
            <v>0</v>
          </cell>
        </row>
        <row r="601">
          <cell r="A601" t="str">
            <v>05</v>
          </cell>
          <cell r="B601" t="str">
            <v>Westgodavari</v>
          </cell>
          <cell r="C601" t="str">
            <v>11</v>
          </cell>
          <cell r="D601" t="str">
            <v>Eluru</v>
          </cell>
          <cell r="E601" t="str">
            <v>074</v>
          </cell>
          <cell r="F601" t="str">
            <v>Chintalapudi</v>
          </cell>
          <cell r="G601" t="str">
            <v>11</v>
          </cell>
          <cell r="H601" t="str">
            <v>K. Kota</v>
          </cell>
          <cell r="I601" t="str">
            <v>10</v>
          </cell>
          <cell r="J601" t="str">
            <v>Polasigudem</v>
          </cell>
          <cell r="K601" t="str">
            <v>015</v>
          </cell>
          <cell r="L601" t="str">
            <v>Polasigudem</v>
          </cell>
          <cell r="M601" t="str">
            <v>0511015</v>
          </cell>
          <cell r="N601" t="str">
            <v>01</v>
          </cell>
          <cell r="O601" t="str">
            <v>Polasigudem</v>
          </cell>
          <cell r="P601" t="str">
            <v>Polasigudem</v>
          </cell>
          <cell r="Q601" t="str">
            <v>051101501</v>
          </cell>
          <cell r="R601" t="str">
            <v>051101501</v>
          </cell>
          <cell r="S601" t="str">
            <v>05110741101501</v>
          </cell>
          <cell r="T601">
            <v>706</v>
          </cell>
          <cell r="U601">
            <v>51</v>
          </cell>
          <cell r="V601">
            <v>5</v>
          </cell>
          <cell r="W601" t="str">
            <v>PC</v>
          </cell>
          <cell r="X601" t="str">
            <v>PC3</v>
          </cell>
          <cell r="Z601">
            <v>36886</v>
          </cell>
          <cell r="AA601" t="str">
            <v>051101501600</v>
          </cell>
          <cell r="AB601" t="str">
            <v>051101501600</v>
          </cell>
          <cell r="AC601" t="str">
            <v>Polasigudem</v>
          </cell>
          <cell r="AD601" t="str">
            <v>Polasigudem</v>
          </cell>
          <cell r="AE601" t="str">
            <v>DirectPumping</v>
          </cell>
          <cell r="AF601">
            <v>6</v>
          </cell>
          <cell r="AG601">
            <v>0</v>
          </cell>
          <cell r="AH601">
            <v>0</v>
          </cell>
          <cell r="AI601">
            <v>0</v>
          </cell>
          <cell r="AJ601">
            <v>0</v>
          </cell>
          <cell r="AK601">
            <v>0</v>
          </cell>
          <cell r="AL601">
            <v>0</v>
          </cell>
        </row>
        <row r="602">
          <cell r="A602" t="str">
            <v>05</v>
          </cell>
          <cell r="B602" t="str">
            <v>Westgodavari</v>
          </cell>
          <cell r="C602" t="str">
            <v>11</v>
          </cell>
          <cell r="D602" t="str">
            <v>Eluru</v>
          </cell>
          <cell r="E602" t="str">
            <v>074</v>
          </cell>
          <cell r="F602" t="str">
            <v>Chintalapudi</v>
          </cell>
          <cell r="G602" t="str">
            <v>11</v>
          </cell>
          <cell r="H602" t="str">
            <v>K. Kota</v>
          </cell>
          <cell r="I602" t="str">
            <v>11</v>
          </cell>
          <cell r="J602" t="str">
            <v>Tadikalapudi</v>
          </cell>
          <cell r="K602" t="str">
            <v>016</v>
          </cell>
          <cell r="L602" t="str">
            <v>Tadikalapudi</v>
          </cell>
          <cell r="M602" t="str">
            <v>0511016</v>
          </cell>
          <cell r="N602" t="str">
            <v>01</v>
          </cell>
          <cell r="O602" t="str">
            <v>Tadikalapudi</v>
          </cell>
          <cell r="P602" t="str">
            <v>Tadikalapudi</v>
          </cell>
          <cell r="Q602" t="str">
            <v>051101601</v>
          </cell>
          <cell r="R602" t="str">
            <v>051101601</v>
          </cell>
          <cell r="S602" t="str">
            <v>05110741101601</v>
          </cell>
          <cell r="T602">
            <v>5503</v>
          </cell>
          <cell r="U602">
            <v>1546</v>
          </cell>
          <cell r="V602">
            <v>4</v>
          </cell>
          <cell r="W602" t="str">
            <v>FC</v>
          </cell>
          <cell r="X602" t="str">
            <v>FC</v>
          </cell>
          <cell r="Z602">
            <v>36886</v>
          </cell>
          <cell r="AA602" t="str">
            <v>051101601600</v>
          </cell>
          <cell r="AB602" t="str">
            <v>051101601600</v>
          </cell>
          <cell r="AC602" t="str">
            <v>Tadikalapudi</v>
          </cell>
          <cell r="AD602" t="str">
            <v>Tadikalapudi</v>
          </cell>
          <cell r="AE602" t="str">
            <v>PWS</v>
          </cell>
          <cell r="AF602">
            <v>12</v>
          </cell>
          <cell r="AG602">
            <v>0</v>
          </cell>
          <cell r="AH602">
            <v>0</v>
          </cell>
          <cell r="AI602">
            <v>0</v>
          </cell>
          <cell r="AJ602">
            <v>0</v>
          </cell>
          <cell r="AK602">
            <v>0</v>
          </cell>
          <cell r="AL602">
            <v>0</v>
          </cell>
        </row>
        <row r="603">
          <cell r="A603" t="str">
            <v>05</v>
          </cell>
          <cell r="B603" t="str">
            <v>Westgodavari</v>
          </cell>
          <cell r="C603" t="str">
            <v>11</v>
          </cell>
          <cell r="D603" t="str">
            <v>Eluru</v>
          </cell>
          <cell r="E603" t="str">
            <v>074</v>
          </cell>
          <cell r="F603" t="str">
            <v>Chintalapudi</v>
          </cell>
          <cell r="G603" t="str">
            <v>11</v>
          </cell>
          <cell r="H603" t="str">
            <v>K. Kota</v>
          </cell>
          <cell r="I603" t="str">
            <v>12</v>
          </cell>
          <cell r="J603" t="str">
            <v>Sagipadu</v>
          </cell>
          <cell r="K603" t="str">
            <v>016</v>
          </cell>
          <cell r="L603" t="str">
            <v>Tadikalapudi</v>
          </cell>
          <cell r="M603" t="str">
            <v>0511016</v>
          </cell>
          <cell r="N603" t="str">
            <v>02</v>
          </cell>
          <cell r="O603" t="str">
            <v>Sagipadu</v>
          </cell>
          <cell r="P603" t="str">
            <v>Sagipadu</v>
          </cell>
          <cell r="Q603" t="str">
            <v>051101602</v>
          </cell>
          <cell r="R603" t="str">
            <v>051101602</v>
          </cell>
          <cell r="S603" t="str">
            <v>05110741101602</v>
          </cell>
          <cell r="T603">
            <v>1907</v>
          </cell>
          <cell r="U603">
            <v>293</v>
          </cell>
          <cell r="V603">
            <v>0</v>
          </cell>
          <cell r="W603" t="str">
            <v>PC</v>
          </cell>
          <cell r="X603" t="str">
            <v>PC3</v>
          </cell>
          <cell r="Z603">
            <v>36886</v>
          </cell>
          <cell r="AA603" t="str">
            <v>051101602600</v>
          </cell>
          <cell r="AB603" t="str">
            <v>051101602600</v>
          </cell>
          <cell r="AC603" t="str">
            <v>Sagipadu</v>
          </cell>
          <cell r="AD603" t="str">
            <v>Sagipadu</v>
          </cell>
          <cell r="AE603" t="str">
            <v>MPWS</v>
          </cell>
          <cell r="AF603">
            <v>1</v>
          </cell>
          <cell r="AG603">
            <v>0</v>
          </cell>
          <cell r="AH603">
            <v>2</v>
          </cell>
          <cell r="AI603">
            <v>0</v>
          </cell>
          <cell r="AJ603">
            <v>0</v>
          </cell>
          <cell r="AK603">
            <v>0</v>
          </cell>
          <cell r="AL603">
            <v>0</v>
          </cell>
        </row>
        <row r="604">
          <cell r="A604" t="str">
            <v>05</v>
          </cell>
          <cell r="B604" t="str">
            <v>Westgodavari</v>
          </cell>
          <cell r="C604" t="str">
            <v>11</v>
          </cell>
          <cell r="D604" t="str">
            <v>Eluru</v>
          </cell>
          <cell r="E604" t="str">
            <v>074</v>
          </cell>
          <cell r="F604" t="str">
            <v>Chintalapudi</v>
          </cell>
          <cell r="G604" t="str">
            <v>11</v>
          </cell>
          <cell r="H604" t="str">
            <v>K. Kota</v>
          </cell>
          <cell r="I604" t="str">
            <v>12</v>
          </cell>
          <cell r="J604" t="str">
            <v>Sagipadu</v>
          </cell>
          <cell r="K604" t="str">
            <v>016</v>
          </cell>
          <cell r="L604" t="str">
            <v>Tadikalapudi</v>
          </cell>
          <cell r="M604" t="str">
            <v>0511016</v>
          </cell>
          <cell r="N604" t="str">
            <v>03</v>
          </cell>
          <cell r="O604" t="str">
            <v>Veerampalem</v>
          </cell>
          <cell r="P604" t="str">
            <v>Veerampalem</v>
          </cell>
          <cell r="Q604" t="str">
            <v>051101603</v>
          </cell>
          <cell r="R604" t="str">
            <v>051101603</v>
          </cell>
          <cell r="S604" t="str">
            <v>05110741101603</v>
          </cell>
          <cell r="T604">
            <v>789</v>
          </cell>
          <cell r="U604">
            <v>600</v>
          </cell>
          <cell r="V604">
            <v>0</v>
          </cell>
          <cell r="W604" t="str">
            <v>PC</v>
          </cell>
          <cell r="X604" t="str">
            <v>PC3</v>
          </cell>
          <cell r="Z604">
            <v>36886</v>
          </cell>
          <cell r="AA604" t="str">
            <v>051101603600</v>
          </cell>
          <cell r="AB604" t="str">
            <v>051101603600</v>
          </cell>
          <cell r="AC604" t="str">
            <v>Veerampalem</v>
          </cell>
          <cell r="AD604" t="str">
            <v>Veerampalem</v>
          </cell>
          <cell r="AE604" t="str">
            <v>DirectPumping</v>
          </cell>
          <cell r="AF604">
            <v>7</v>
          </cell>
          <cell r="AG604">
            <v>0</v>
          </cell>
          <cell r="AH604">
            <v>0</v>
          </cell>
          <cell r="AI604">
            <v>0</v>
          </cell>
          <cell r="AJ604">
            <v>0</v>
          </cell>
          <cell r="AK604">
            <v>0</v>
          </cell>
          <cell r="AL604">
            <v>0</v>
          </cell>
        </row>
        <row r="605">
          <cell r="A605" t="str">
            <v>05</v>
          </cell>
          <cell r="B605" t="str">
            <v>Westgodavari</v>
          </cell>
          <cell r="C605" t="str">
            <v>11</v>
          </cell>
          <cell r="D605" t="str">
            <v>Eluru</v>
          </cell>
          <cell r="E605" t="str">
            <v>074</v>
          </cell>
          <cell r="F605" t="str">
            <v>Chintalapudi</v>
          </cell>
          <cell r="G605" t="str">
            <v>11</v>
          </cell>
          <cell r="H605" t="str">
            <v>K. Kota</v>
          </cell>
          <cell r="I605" t="str">
            <v>12</v>
          </cell>
          <cell r="J605" t="str">
            <v>Sagipadu</v>
          </cell>
          <cell r="K605" t="str">
            <v>016</v>
          </cell>
          <cell r="L605" t="str">
            <v>Tadikalapudi</v>
          </cell>
          <cell r="M605" t="str">
            <v>0511016</v>
          </cell>
          <cell r="N605" t="str">
            <v>04</v>
          </cell>
          <cell r="O605" t="str">
            <v>Ratnagirinagar</v>
          </cell>
          <cell r="P605" t="str">
            <v>Ratnagirinagar</v>
          </cell>
          <cell r="Q605" t="str">
            <v>051101604</v>
          </cell>
          <cell r="R605" t="str">
            <v>051101604</v>
          </cell>
          <cell r="S605" t="str">
            <v>05110741101604</v>
          </cell>
          <cell r="T605">
            <v>350</v>
          </cell>
          <cell r="U605">
            <v>94</v>
          </cell>
          <cell r="V605">
            <v>0</v>
          </cell>
          <cell r="W605" t="str">
            <v>PC</v>
          </cell>
          <cell r="X605" t="str">
            <v>PC3</v>
          </cell>
          <cell r="Z605">
            <v>36886</v>
          </cell>
          <cell r="AA605" t="str">
            <v>051101604600</v>
          </cell>
          <cell r="AB605" t="str">
            <v>051101604600</v>
          </cell>
          <cell r="AC605" t="str">
            <v>Ratnagirinagar</v>
          </cell>
          <cell r="AD605" t="str">
            <v>Ratnagirinagar</v>
          </cell>
          <cell r="AE605" t="str">
            <v>MPWS</v>
          </cell>
          <cell r="AF605">
            <v>1</v>
          </cell>
          <cell r="AG605">
            <v>0</v>
          </cell>
          <cell r="AH605">
            <v>1</v>
          </cell>
          <cell r="AI605">
            <v>0</v>
          </cell>
          <cell r="AJ605">
            <v>0</v>
          </cell>
          <cell r="AK605">
            <v>0</v>
          </cell>
          <cell r="AL605">
            <v>0</v>
          </cell>
        </row>
        <row r="606">
          <cell r="A606" t="str">
            <v>05</v>
          </cell>
          <cell r="B606" t="str">
            <v>Westgodavari</v>
          </cell>
          <cell r="C606" t="str">
            <v>11</v>
          </cell>
          <cell r="D606" t="str">
            <v>Eluru</v>
          </cell>
          <cell r="E606" t="str">
            <v>074</v>
          </cell>
          <cell r="F606" t="str">
            <v>Chintalapudi</v>
          </cell>
          <cell r="G606" t="str">
            <v>11</v>
          </cell>
          <cell r="H606" t="str">
            <v>K. Kota</v>
          </cell>
          <cell r="I606" t="str">
            <v>11</v>
          </cell>
          <cell r="J606" t="str">
            <v>Tadikalapudi</v>
          </cell>
          <cell r="K606" t="str">
            <v>016</v>
          </cell>
          <cell r="L606" t="str">
            <v>Tadikalapudi</v>
          </cell>
          <cell r="M606" t="str">
            <v>0511016</v>
          </cell>
          <cell r="N606" t="str">
            <v>05</v>
          </cell>
          <cell r="O606" t="str">
            <v>Papayyapalem</v>
          </cell>
          <cell r="P606" t="str">
            <v>Papayyapalem</v>
          </cell>
          <cell r="Q606" t="str">
            <v>051101605</v>
          </cell>
          <cell r="R606" t="str">
            <v>051101605</v>
          </cell>
          <cell r="S606" t="str">
            <v>05110741101605</v>
          </cell>
          <cell r="T606">
            <v>150</v>
          </cell>
          <cell r="U606">
            <v>0</v>
          </cell>
          <cell r="V606">
            <v>0</v>
          </cell>
          <cell r="W606" t="str">
            <v>PC</v>
          </cell>
          <cell r="X606" t="str">
            <v>PC2</v>
          </cell>
          <cell r="Z606">
            <v>36886</v>
          </cell>
          <cell r="AA606" t="str">
            <v>051101605600</v>
          </cell>
          <cell r="AB606" t="str">
            <v>051101605600</v>
          </cell>
          <cell r="AC606" t="str">
            <v>Papayyapalem</v>
          </cell>
          <cell r="AD606" t="str">
            <v>Papayyapalem</v>
          </cell>
          <cell r="AE606" t="str">
            <v>DirectPumping</v>
          </cell>
          <cell r="AF606">
            <v>0</v>
          </cell>
          <cell r="AG606">
            <v>0</v>
          </cell>
          <cell r="AH606">
            <v>0</v>
          </cell>
          <cell r="AI606">
            <v>0</v>
          </cell>
          <cell r="AJ606">
            <v>0</v>
          </cell>
          <cell r="AK606">
            <v>0</v>
          </cell>
          <cell r="AL606">
            <v>0</v>
          </cell>
        </row>
        <row r="607">
          <cell r="A607" t="str">
            <v>05</v>
          </cell>
          <cell r="B607" t="str">
            <v>Westgodavari</v>
          </cell>
          <cell r="C607" t="str">
            <v>11</v>
          </cell>
          <cell r="D607" t="str">
            <v>Eluru</v>
          </cell>
          <cell r="E607" t="str">
            <v>074</v>
          </cell>
          <cell r="F607" t="str">
            <v>Chintalapudi</v>
          </cell>
          <cell r="G607" t="str">
            <v>11</v>
          </cell>
          <cell r="H607" t="str">
            <v>K. Kota</v>
          </cell>
          <cell r="I607" t="str">
            <v>13</v>
          </cell>
          <cell r="J607" t="str">
            <v>Veeresettigudem</v>
          </cell>
          <cell r="K607" t="str">
            <v>016</v>
          </cell>
          <cell r="L607" t="str">
            <v>Tadikalapudi</v>
          </cell>
          <cell r="M607" t="str">
            <v>0511016</v>
          </cell>
          <cell r="N607" t="str">
            <v>06</v>
          </cell>
          <cell r="O607" t="str">
            <v>Veeresettigudem</v>
          </cell>
          <cell r="P607" t="str">
            <v>Veeresettigudem</v>
          </cell>
          <cell r="Q607" t="str">
            <v>051101606</v>
          </cell>
          <cell r="R607" t="str">
            <v>051101606</v>
          </cell>
          <cell r="S607" t="str">
            <v>05110741101606</v>
          </cell>
          <cell r="T607">
            <v>1728</v>
          </cell>
          <cell r="U607">
            <v>550</v>
          </cell>
          <cell r="V607">
            <v>52</v>
          </cell>
          <cell r="W607" t="str">
            <v>FC</v>
          </cell>
          <cell r="X607" t="str">
            <v>FC</v>
          </cell>
          <cell r="Z607">
            <v>36886</v>
          </cell>
          <cell r="AA607" t="str">
            <v>051101606600</v>
          </cell>
          <cell r="AB607" t="str">
            <v>051101606600</v>
          </cell>
          <cell r="AC607" t="str">
            <v>Veeresettigudem</v>
          </cell>
          <cell r="AD607" t="str">
            <v>Veeresettigudem</v>
          </cell>
          <cell r="AE607" t="str">
            <v>PWS</v>
          </cell>
          <cell r="AF607">
            <v>3</v>
          </cell>
          <cell r="AG607">
            <v>0</v>
          </cell>
          <cell r="AH607">
            <v>0</v>
          </cell>
          <cell r="AI607">
            <v>0</v>
          </cell>
          <cell r="AJ607">
            <v>0</v>
          </cell>
          <cell r="AK607">
            <v>0</v>
          </cell>
          <cell r="AL607">
            <v>0</v>
          </cell>
        </row>
        <row r="608">
          <cell r="A608" t="str">
            <v>05</v>
          </cell>
          <cell r="B608" t="str">
            <v>Westgodavari</v>
          </cell>
          <cell r="C608" t="str">
            <v>11</v>
          </cell>
          <cell r="D608" t="str">
            <v>Eluru</v>
          </cell>
          <cell r="E608" t="str">
            <v>074</v>
          </cell>
          <cell r="F608" t="str">
            <v>Chintalapudi</v>
          </cell>
          <cell r="G608" t="str">
            <v>11</v>
          </cell>
          <cell r="H608" t="str">
            <v>K. Kota</v>
          </cell>
          <cell r="I608" t="str">
            <v>13</v>
          </cell>
          <cell r="J608" t="str">
            <v>Veeresettigudem</v>
          </cell>
          <cell r="K608" t="str">
            <v>016</v>
          </cell>
          <cell r="L608" t="str">
            <v>Tadikalapudi</v>
          </cell>
          <cell r="M608" t="str">
            <v>0511016</v>
          </cell>
          <cell r="N608" t="str">
            <v>07</v>
          </cell>
          <cell r="O608" t="str">
            <v>Kasaranenivarigudem</v>
          </cell>
          <cell r="P608" t="str">
            <v>Kasanenivarigudem</v>
          </cell>
          <cell r="Q608" t="str">
            <v>051101607</v>
          </cell>
          <cell r="R608" t="str">
            <v>051101607</v>
          </cell>
          <cell r="S608" t="str">
            <v>05110741101607</v>
          </cell>
          <cell r="T608">
            <v>228</v>
          </cell>
          <cell r="U608">
            <v>0</v>
          </cell>
          <cell r="V608">
            <v>0</v>
          </cell>
          <cell r="W608" t="str">
            <v>FC</v>
          </cell>
          <cell r="X608" t="str">
            <v>FC</v>
          </cell>
          <cell r="Z608">
            <v>36886</v>
          </cell>
          <cell r="AA608" t="str">
            <v>051101607600</v>
          </cell>
          <cell r="AB608" t="str">
            <v>051101607600</v>
          </cell>
          <cell r="AC608" t="str">
            <v>Kasanenivarigudem</v>
          </cell>
          <cell r="AD608" t="str">
            <v>Kasanenivarigudem</v>
          </cell>
          <cell r="AE608" t="str">
            <v>DirectPumping</v>
          </cell>
          <cell r="AF608">
            <v>1</v>
          </cell>
          <cell r="AG608">
            <v>0</v>
          </cell>
          <cell r="AH608">
            <v>0</v>
          </cell>
          <cell r="AI608">
            <v>0</v>
          </cell>
          <cell r="AJ608">
            <v>0</v>
          </cell>
          <cell r="AK608">
            <v>0</v>
          </cell>
          <cell r="AL608">
            <v>0</v>
          </cell>
        </row>
        <row r="609">
          <cell r="A609" t="str">
            <v>05</v>
          </cell>
          <cell r="B609" t="str">
            <v>Westgodavari</v>
          </cell>
          <cell r="C609" t="str">
            <v>11</v>
          </cell>
          <cell r="D609" t="str">
            <v>Eluru</v>
          </cell>
          <cell r="E609" t="str">
            <v>074</v>
          </cell>
          <cell r="F609" t="str">
            <v>Chintalapudi</v>
          </cell>
          <cell r="G609" t="str">
            <v>11</v>
          </cell>
          <cell r="H609" t="str">
            <v>K. Kota</v>
          </cell>
          <cell r="I609" t="str">
            <v>14</v>
          </cell>
          <cell r="J609" t="str">
            <v>Adamilli</v>
          </cell>
          <cell r="K609" t="str">
            <v>016</v>
          </cell>
          <cell r="L609" t="str">
            <v>Tadikalapudi</v>
          </cell>
          <cell r="M609" t="str">
            <v>0511016</v>
          </cell>
          <cell r="N609" t="str">
            <v>08</v>
          </cell>
          <cell r="O609" t="str">
            <v>Adamilli</v>
          </cell>
          <cell r="P609" t="str">
            <v>Adamilli</v>
          </cell>
          <cell r="Q609" t="str">
            <v>051101608</v>
          </cell>
          <cell r="R609" t="str">
            <v>051101608</v>
          </cell>
          <cell r="S609" t="str">
            <v>05110741101608</v>
          </cell>
          <cell r="T609">
            <v>2450</v>
          </cell>
          <cell r="U609">
            <v>685</v>
          </cell>
          <cell r="V609">
            <v>0</v>
          </cell>
          <cell r="W609" t="str">
            <v>FC</v>
          </cell>
          <cell r="X609" t="str">
            <v>FC</v>
          </cell>
          <cell r="Z609">
            <v>36886</v>
          </cell>
          <cell r="AA609" t="str">
            <v>051101608600</v>
          </cell>
          <cell r="AB609" t="str">
            <v>051101608600</v>
          </cell>
          <cell r="AC609" t="str">
            <v>Adamilli</v>
          </cell>
          <cell r="AD609" t="str">
            <v>Adamilli</v>
          </cell>
          <cell r="AE609" t="str">
            <v>PWS</v>
          </cell>
          <cell r="AF609">
            <v>0</v>
          </cell>
          <cell r="AG609">
            <v>0</v>
          </cell>
          <cell r="AH609">
            <v>0</v>
          </cell>
          <cell r="AI609">
            <v>0</v>
          </cell>
          <cell r="AJ609">
            <v>0</v>
          </cell>
          <cell r="AK609">
            <v>0</v>
          </cell>
          <cell r="AL609">
            <v>0</v>
          </cell>
        </row>
        <row r="610">
          <cell r="A610" t="str">
            <v>05</v>
          </cell>
          <cell r="B610" t="str">
            <v>Westgodavari</v>
          </cell>
          <cell r="C610" t="str">
            <v>11</v>
          </cell>
          <cell r="D610" t="str">
            <v>Eluru</v>
          </cell>
          <cell r="E610" t="str">
            <v>074</v>
          </cell>
          <cell r="F610" t="str">
            <v>Chintalapudi</v>
          </cell>
          <cell r="G610" t="str">
            <v>11</v>
          </cell>
          <cell r="H610" t="str">
            <v>K. Kota</v>
          </cell>
          <cell r="I610" t="str">
            <v>14</v>
          </cell>
          <cell r="J610" t="str">
            <v>Adamilli</v>
          </cell>
          <cell r="K610" t="str">
            <v>016</v>
          </cell>
          <cell r="L610" t="str">
            <v>Tadikalapudi</v>
          </cell>
          <cell r="M610" t="str">
            <v>0511016</v>
          </cell>
          <cell r="N610" t="str">
            <v>09</v>
          </cell>
          <cell r="O610" t="str">
            <v>Chinaraopalem</v>
          </cell>
          <cell r="P610" t="str">
            <v>Chinnamraopalem</v>
          </cell>
          <cell r="Q610" t="str">
            <v>051101609</v>
          </cell>
          <cell r="R610" t="str">
            <v>051101609</v>
          </cell>
          <cell r="S610" t="str">
            <v>05110741101609</v>
          </cell>
          <cell r="T610">
            <v>200</v>
          </cell>
          <cell r="U610">
            <v>23</v>
          </cell>
          <cell r="V610">
            <v>0</v>
          </cell>
          <cell r="W610" t="str">
            <v>FC</v>
          </cell>
          <cell r="X610" t="str">
            <v>FC</v>
          </cell>
          <cell r="Z610">
            <v>36886</v>
          </cell>
          <cell r="AA610" t="str">
            <v>051101609600</v>
          </cell>
          <cell r="AB610" t="str">
            <v>051101609600</v>
          </cell>
          <cell r="AC610" t="str">
            <v>Chinaraopalem</v>
          </cell>
          <cell r="AD610" t="str">
            <v>Chinaraopalem</v>
          </cell>
          <cell r="AE610" t="str">
            <v>DirectPumping</v>
          </cell>
          <cell r="AF610">
            <v>0</v>
          </cell>
          <cell r="AG610">
            <v>0</v>
          </cell>
          <cell r="AH610">
            <v>0</v>
          </cell>
          <cell r="AI610">
            <v>0</v>
          </cell>
          <cell r="AJ610">
            <v>0</v>
          </cell>
          <cell r="AK610">
            <v>0</v>
          </cell>
          <cell r="AL610">
            <v>0</v>
          </cell>
        </row>
        <row r="611">
          <cell r="A611" t="str">
            <v>05</v>
          </cell>
          <cell r="B611" t="str">
            <v>Westgodavari</v>
          </cell>
          <cell r="C611" t="str">
            <v>11</v>
          </cell>
          <cell r="D611" t="str">
            <v>Eluru</v>
          </cell>
          <cell r="E611" t="str">
            <v>074</v>
          </cell>
          <cell r="F611" t="str">
            <v>Chintalapudi</v>
          </cell>
          <cell r="G611" t="str">
            <v>11</v>
          </cell>
          <cell r="H611" t="str">
            <v>K. Kota</v>
          </cell>
          <cell r="I611" t="str">
            <v>11</v>
          </cell>
          <cell r="J611" t="str">
            <v>Tadikalapudi</v>
          </cell>
          <cell r="K611" t="str">
            <v>016</v>
          </cell>
          <cell r="L611" t="str">
            <v>Tadikalapudi</v>
          </cell>
          <cell r="M611" t="str">
            <v>0511016</v>
          </cell>
          <cell r="N611" t="str">
            <v>10</v>
          </cell>
          <cell r="O611" t="str">
            <v>Kothagudem</v>
          </cell>
          <cell r="P611" t="str">
            <v>Kothagudem</v>
          </cell>
          <cell r="Q611" t="str">
            <v>051101610</v>
          </cell>
          <cell r="R611" t="str">
            <v>051101610</v>
          </cell>
          <cell r="S611" t="str">
            <v>05110741101610</v>
          </cell>
          <cell r="T611">
            <v>120</v>
          </cell>
          <cell r="U611">
            <v>80</v>
          </cell>
          <cell r="V611">
            <v>0</v>
          </cell>
          <cell r="W611" t="str">
            <v>FC</v>
          </cell>
          <cell r="X611" t="str">
            <v>FC</v>
          </cell>
          <cell r="Z611">
            <v>36886</v>
          </cell>
          <cell r="AA611" t="str">
            <v>051101610600</v>
          </cell>
          <cell r="AB611" t="str">
            <v>051101610600</v>
          </cell>
          <cell r="AC611" t="str">
            <v>Kothagudem</v>
          </cell>
          <cell r="AD611" t="str">
            <v>Kothagudem</v>
          </cell>
          <cell r="AE611" t="str">
            <v>DirectPumping</v>
          </cell>
          <cell r="AF611">
            <v>2</v>
          </cell>
          <cell r="AG611">
            <v>0</v>
          </cell>
          <cell r="AH611">
            <v>0</v>
          </cell>
          <cell r="AI611">
            <v>0</v>
          </cell>
          <cell r="AJ611">
            <v>0</v>
          </cell>
          <cell r="AK611">
            <v>0</v>
          </cell>
          <cell r="AL611">
            <v>0</v>
          </cell>
        </row>
        <row r="612">
          <cell r="A612" t="str">
            <v>05</v>
          </cell>
          <cell r="B612" t="str">
            <v>Westgodavari</v>
          </cell>
          <cell r="C612" t="str">
            <v>11</v>
          </cell>
          <cell r="D612" t="str">
            <v>Eluru</v>
          </cell>
          <cell r="E612" t="str">
            <v>068</v>
          </cell>
          <cell r="F612" t="str">
            <v>Unguturu</v>
          </cell>
          <cell r="G612" t="str">
            <v>12</v>
          </cell>
          <cell r="H612" t="str">
            <v>D.tirumala</v>
          </cell>
          <cell r="I612" t="str">
            <v>01</v>
          </cell>
          <cell r="J612" t="str">
            <v>Ch. Pothepalli</v>
          </cell>
          <cell r="K612" t="str">
            <v>001</v>
          </cell>
          <cell r="L612" t="str">
            <v>Ch. Pothepalli</v>
          </cell>
          <cell r="M612" t="str">
            <v>0512001</v>
          </cell>
          <cell r="N612" t="str">
            <v>01</v>
          </cell>
          <cell r="O612" t="str">
            <v>Chelikanivanipothepalle</v>
          </cell>
          <cell r="P612" t="str">
            <v>Chelikanivanipothepalle</v>
          </cell>
          <cell r="Q612" t="str">
            <v>051200101</v>
          </cell>
          <cell r="R612" t="str">
            <v>051200101</v>
          </cell>
          <cell r="S612" t="str">
            <v>05110681200101</v>
          </cell>
          <cell r="T612">
            <v>1324</v>
          </cell>
          <cell r="U612">
            <v>610</v>
          </cell>
          <cell r="V612">
            <v>19</v>
          </cell>
          <cell r="W612" t="str">
            <v>FC</v>
          </cell>
          <cell r="X612" t="str">
            <v>FC</v>
          </cell>
          <cell r="Z612">
            <v>36719</v>
          </cell>
          <cell r="AA612" t="str">
            <v>051200101600</v>
          </cell>
          <cell r="AB612" t="str">
            <v>051200101600</v>
          </cell>
          <cell r="AC612" t="str">
            <v>Chelikanivanipothepalle</v>
          </cell>
          <cell r="AD612" t="str">
            <v>Chelikanivanipothepalle</v>
          </cell>
          <cell r="AE612" t="str">
            <v>PWS</v>
          </cell>
          <cell r="AF612">
            <v>0</v>
          </cell>
          <cell r="AG612">
            <v>0</v>
          </cell>
          <cell r="AH612">
            <v>0</v>
          </cell>
          <cell r="AI612">
            <v>0</v>
          </cell>
          <cell r="AJ612">
            <v>0</v>
          </cell>
          <cell r="AK612">
            <v>0</v>
          </cell>
          <cell r="AL612">
            <v>0</v>
          </cell>
          <cell r="AM612" t="str">
            <v>Potable</v>
          </cell>
        </row>
        <row r="613">
          <cell r="A613" t="str">
            <v>05</v>
          </cell>
          <cell r="B613" t="str">
            <v>Westgodavari</v>
          </cell>
          <cell r="C613" t="str">
            <v>11</v>
          </cell>
          <cell r="D613" t="str">
            <v>Eluru</v>
          </cell>
          <cell r="E613" t="str">
            <v>068</v>
          </cell>
          <cell r="F613" t="str">
            <v>Unguturu</v>
          </cell>
          <cell r="G613" t="str">
            <v>12</v>
          </cell>
          <cell r="H613" t="str">
            <v>D.tirumala</v>
          </cell>
          <cell r="I613" t="str">
            <v>01</v>
          </cell>
          <cell r="J613" t="str">
            <v>Ch. Pothepalli</v>
          </cell>
          <cell r="K613" t="str">
            <v>001</v>
          </cell>
          <cell r="L613" t="str">
            <v>Ch. Pothepalli</v>
          </cell>
          <cell r="M613" t="str">
            <v>0512001</v>
          </cell>
          <cell r="N613" t="str">
            <v>02</v>
          </cell>
          <cell r="O613" t="str">
            <v>Sayannapalem</v>
          </cell>
          <cell r="P613" t="str">
            <v>Sayannapalem</v>
          </cell>
          <cell r="Q613" t="str">
            <v>051200102</v>
          </cell>
          <cell r="R613" t="str">
            <v>051200102</v>
          </cell>
          <cell r="S613" t="str">
            <v>05110681200102</v>
          </cell>
          <cell r="T613">
            <v>204</v>
          </cell>
          <cell r="U613">
            <v>10</v>
          </cell>
          <cell r="V613">
            <v>0</v>
          </cell>
          <cell r="W613" t="str">
            <v>FC</v>
          </cell>
          <cell r="X613" t="str">
            <v>FC</v>
          </cell>
          <cell r="Z613">
            <v>36719</v>
          </cell>
          <cell r="AA613" t="str">
            <v>051200102600</v>
          </cell>
          <cell r="AB613" t="str">
            <v>051200102600</v>
          </cell>
          <cell r="AC613" t="str">
            <v>Sayannapalem</v>
          </cell>
          <cell r="AD613" t="str">
            <v>Sayannapalem</v>
          </cell>
          <cell r="AE613" t="str">
            <v>MPWS</v>
          </cell>
          <cell r="AF613">
            <v>0</v>
          </cell>
          <cell r="AG613">
            <v>0</v>
          </cell>
          <cell r="AH613">
            <v>0</v>
          </cell>
          <cell r="AI613">
            <v>0</v>
          </cell>
          <cell r="AJ613">
            <v>0</v>
          </cell>
          <cell r="AK613">
            <v>0</v>
          </cell>
          <cell r="AL613">
            <v>0</v>
          </cell>
          <cell r="AM613" t="str">
            <v>Potable</v>
          </cell>
        </row>
        <row r="614">
          <cell r="A614" t="str">
            <v>05</v>
          </cell>
          <cell r="B614" t="str">
            <v>Westgodavari</v>
          </cell>
          <cell r="C614" t="str">
            <v>11</v>
          </cell>
          <cell r="D614" t="str">
            <v>Eluru</v>
          </cell>
          <cell r="E614" t="str">
            <v>068</v>
          </cell>
          <cell r="F614" t="str">
            <v>Unguturu</v>
          </cell>
          <cell r="G614" t="str">
            <v>12</v>
          </cell>
          <cell r="H614" t="str">
            <v>D.tirumala</v>
          </cell>
          <cell r="I614" t="str">
            <v>02</v>
          </cell>
          <cell r="J614" t="str">
            <v>Kodigudem</v>
          </cell>
          <cell r="K614" t="str">
            <v>002</v>
          </cell>
          <cell r="L614" t="str">
            <v>Kodigudem</v>
          </cell>
          <cell r="M614" t="str">
            <v>0512002</v>
          </cell>
          <cell r="N614" t="str">
            <v>01</v>
          </cell>
          <cell r="O614" t="str">
            <v>Kodigudem</v>
          </cell>
          <cell r="P614" t="str">
            <v>Kodigudem</v>
          </cell>
          <cell r="Q614" t="str">
            <v>051200201</v>
          </cell>
          <cell r="R614" t="str">
            <v>051200201</v>
          </cell>
          <cell r="S614" t="str">
            <v>05110681200201</v>
          </cell>
          <cell r="T614">
            <v>2185</v>
          </cell>
          <cell r="U614">
            <v>1057</v>
          </cell>
          <cell r="V614">
            <v>0</v>
          </cell>
          <cell r="W614" t="str">
            <v>PC</v>
          </cell>
          <cell r="X614" t="str">
            <v>PC2</v>
          </cell>
          <cell r="Z614">
            <v>36719</v>
          </cell>
          <cell r="AA614" t="str">
            <v>051200201600</v>
          </cell>
          <cell r="AB614" t="str">
            <v>051200201600</v>
          </cell>
          <cell r="AC614" t="str">
            <v>Kodigudem</v>
          </cell>
          <cell r="AD614" t="str">
            <v>Kodigudem</v>
          </cell>
          <cell r="AE614" t="str">
            <v>MPWS</v>
          </cell>
          <cell r="AF614">
            <v>0</v>
          </cell>
          <cell r="AG614">
            <v>0</v>
          </cell>
          <cell r="AH614">
            <v>0</v>
          </cell>
          <cell r="AI614">
            <v>0</v>
          </cell>
          <cell r="AJ614">
            <v>0</v>
          </cell>
          <cell r="AK614">
            <v>0</v>
          </cell>
          <cell r="AL614">
            <v>0</v>
          </cell>
          <cell r="AM614" t="str">
            <v>Potable</v>
          </cell>
        </row>
        <row r="615">
          <cell r="A615" t="str">
            <v>05</v>
          </cell>
          <cell r="B615" t="str">
            <v>Westgodavari</v>
          </cell>
          <cell r="C615" t="str">
            <v>11</v>
          </cell>
          <cell r="D615" t="str">
            <v>Eluru</v>
          </cell>
          <cell r="E615" t="str">
            <v>068</v>
          </cell>
          <cell r="F615" t="str">
            <v>Unguturu</v>
          </cell>
          <cell r="G615" t="str">
            <v>12</v>
          </cell>
          <cell r="H615" t="str">
            <v>D.tirumala</v>
          </cell>
          <cell r="I615" t="str">
            <v>03</v>
          </cell>
          <cell r="J615" t="str">
            <v>Maddulagudem</v>
          </cell>
          <cell r="K615" t="str">
            <v>002</v>
          </cell>
          <cell r="L615" t="str">
            <v>Kodigudem</v>
          </cell>
          <cell r="M615" t="str">
            <v>0512002</v>
          </cell>
          <cell r="N615" t="str">
            <v>02</v>
          </cell>
          <cell r="O615" t="str">
            <v>Maddulagudem</v>
          </cell>
          <cell r="P615" t="str">
            <v>Maddulagudem</v>
          </cell>
          <cell r="Q615" t="str">
            <v>051200202</v>
          </cell>
          <cell r="R615" t="str">
            <v>051200202</v>
          </cell>
          <cell r="S615" t="str">
            <v>05110681200202</v>
          </cell>
          <cell r="T615">
            <v>488</v>
          </cell>
          <cell r="U615">
            <v>488</v>
          </cell>
          <cell r="V615">
            <v>0</v>
          </cell>
          <cell r="W615" t="str">
            <v>FC</v>
          </cell>
          <cell r="X615" t="str">
            <v>FC</v>
          </cell>
          <cell r="Z615">
            <v>36719</v>
          </cell>
          <cell r="AA615" t="str">
            <v>051200202600</v>
          </cell>
          <cell r="AB615" t="str">
            <v>051200202600</v>
          </cell>
          <cell r="AC615" t="str">
            <v>Maddulagudem</v>
          </cell>
          <cell r="AD615" t="str">
            <v>Maddulagudem</v>
          </cell>
          <cell r="AE615" t="str">
            <v>MPWS</v>
          </cell>
          <cell r="AF615">
            <v>0</v>
          </cell>
          <cell r="AG615">
            <v>0</v>
          </cell>
          <cell r="AH615">
            <v>0</v>
          </cell>
          <cell r="AI615">
            <v>0</v>
          </cell>
          <cell r="AJ615">
            <v>0</v>
          </cell>
          <cell r="AK615">
            <v>0</v>
          </cell>
          <cell r="AL615">
            <v>0</v>
          </cell>
          <cell r="AM615" t="str">
            <v>Potable</v>
          </cell>
        </row>
        <row r="616">
          <cell r="A616" t="str">
            <v>05</v>
          </cell>
          <cell r="B616" t="str">
            <v>Westgodavari</v>
          </cell>
          <cell r="C616" t="str">
            <v>11</v>
          </cell>
          <cell r="D616" t="str">
            <v>Eluru</v>
          </cell>
          <cell r="E616" t="str">
            <v>068</v>
          </cell>
          <cell r="F616" t="str">
            <v>Unguturu</v>
          </cell>
          <cell r="G616" t="str">
            <v>12</v>
          </cell>
          <cell r="H616" t="str">
            <v>D.tirumala</v>
          </cell>
          <cell r="I616" t="str">
            <v>04</v>
          </cell>
          <cell r="J616" t="str">
            <v>G. Kothapalli</v>
          </cell>
          <cell r="K616" t="str">
            <v>003</v>
          </cell>
          <cell r="L616" t="str">
            <v>G. Kothapalli</v>
          </cell>
          <cell r="M616" t="str">
            <v>0512003</v>
          </cell>
          <cell r="N616" t="str">
            <v>01</v>
          </cell>
          <cell r="O616" t="str">
            <v>G. Kothapalle</v>
          </cell>
          <cell r="P616" t="str">
            <v>G. Kothapalle</v>
          </cell>
          <cell r="Q616" t="str">
            <v>051200301</v>
          </cell>
          <cell r="R616" t="str">
            <v>051200301</v>
          </cell>
          <cell r="S616" t="str">
            <v>05110681200301</v>
          </cell>
          <cell r="T616">
            <v>2994</v>
          </cell>
          <cell r="U616">
            <v>138</v>
          </cell>
          <cell r="V616">
            <v>0</v>
          </cell>
          <cell r="W616" t="str">
            <v>FC</v>
          </cell>
          <cell r="X616" t="str">
            <v>FC</v>
          </cell>
          <cell r="Z616">
            <v>36719</v>
          </cell>
          <cell r="AA616" t="str">
            <v>051200301600</v>
          </cell>
          <cell r="AB616" t="str">
            <v>051200301600</v>
          </cell>
          <cell r="AC616" t="str">
            <v>G.kothapalli</v>
          </cell>
          <cell r="AD616" t="str">
            <v>G.kothapalli</v>
          </cell>
          <cell r="AE616" t="str">
            <v>PWS</v>
          </cell>
          <cell r="AF616">
            <v>1</v>
          </cell>
          <cell r="AG616">
            <v>0</v>
          </cell>
          <cell r="AH616">
            <v>0</v>
          </cell>
          <cell r="AI616">
            <v>0</v>
          </cell>
          <cell r="AJ616">
            <v>0</v>
          </cell>
          <cell r="AK616">
            <v>0</v>
          </cell>
          <cell r="AL616">
            <v>0</v>
          </cell>
          <cell r="AM616" t="str">
            <v>Potable</v>
          </cell>
        </row>
        <row r="617">
          <cell r="A617" t="str">
            <v>05</v>
          </cell>
          <cell r="B617" t="str">
            <v>Westgodavari</v>
          </cell>
          <cell r="C617" t="str">
            <v>11</v>
          </cell>
          <cell r="D617" t="str">
            <v>Eluru</v>
          </cell>
          <cell r="E617" t="str">
            <v>068</v>
          </cell>
          <cell r="F617" t="str">
            <v>Unguturu</v>
          </cell>
          <cell r="G617" t="str">
            <v>12</v>
          </cell>
          <cell r="H617" t="str">
            <v>D.tirumala</v>
          </cell>
          <cell r="I617" t="str">
            <v>05</v>
          </cell>
          <cell r="J617" t="str">
            <v>I.s. Raghavapuram</v>
          </cell>
          <cell r="K617" t="str">
            <v>004</v>
          </cell>
          <cell r="L617" t="str">
            <v>I.s. Raghavapuram</v>
          </cell>
          <cell r="M617" t="str">
            <v>0512004</v>
          </cell>
          <cell r="N617" t="str">
            <v>01</v>
          </cell>
          <cell r="O617" t="str">
            <v>I.s. Raghavapuram</v>
          </cell>
          <cell r="P617" t="str">
            <v>I.S.Raghavapuram</v>
          </cell>
          <cell r="Q617" t="str">
            <v>051200401</v>
          </cell>
          <cell r="R617" t="str">
            <v>051200401</v>
          </cell>
          <cell r="S617" t="str">
            <v>05110681200401</v>
          </cell>
          <cell r="T617">
            <v>1000</v>
          </cell>
          <cell r="U617">
            <v>394</v>
          </cell>
          <cell r="V617">
            <v>0</v>
          </cell>
          <cell r="W617" t="str">
            <v>FC</v>
          </cell>
          <cell r="X617" t="str">
            <v>FC</v>
          </cell>
          <cell r="Z617">
            <v>36719</v>
          </cell>
          <cell r="AA617" t="str">
            <v>051200401600</v>
          </cell>
          <cell r="AB617" t="str">
            <v>051200401600</v>
          </cell>
          <cell r="AC617" t="str">
            <v>I.s.raghavapuram</v>
          </cell>
          <cell r="AD617" t="str">
            <v>I.s.raghavapuram</v>
          </cell>
          <cell r="AE617" t="str">
            <v>PWS</v>
          </cell>
          <cell r="AF617">
            <v>1</v>
          </cell>
          <cell r="AG617">
            <v>0</v>
          </cell>
          <cell r="AH617">
            <v>0</v>
          </cell>
          <cell r="AI617">
            <v>0</v>
          </cell>
          <cell r="AJ617">
            <v>0</v>
          </cell>
          <cell r="AK617">
            <v>0</v>
          </cell>
          <cell r="AL617">
            <v>0</v>
          </cell>
          <cell r="AM617" t="str">
            <v>Potable</v>
          </cell>
        </row>
        <row r="618">
          <cell r="A618" t="str">
            <v>05</v>
          </cell>
          <cell r="B618" t="str">
            <v>Westgodavari</v>
          </cell>
          <cell r="C618" t="str">
            <v>11</v>
          </cell>
          <cell r="D618" t="str">
            <v>Eluru</v>
          </cell>
          <cell r="E618" t="str">
            <v>068</v>
          </cell>
          <cell r="F618" t="str">
            <v>Unguturu</v>
          </cell>
          <cell r="G618" t="str">
            <v>12</v>
          </cell>
          <cell r="H618" t="str">
            <v>D.tirumala</v>
          </cell>
          <cell r="I618" t="str">
            <v>05</v>
          </cell>
          <cell r="J618" t="str">
            <v>I.s. Raghavapuram</v>
          </cell>
          <cell r="K618" t="str">
            <v>004</v>
          </cell>
          <cell r="L618" t="str">
            <v>I.s. Raghavapuram</v>
          </cell>
          <cell r="M618" t="str">
            <v>0512004</v>
          </cell>
          <cell r="N618" t="str">
            <v>02</v>
          </cell>
          <cell r="O618" t="str">
            <v>Ramanujapuram</v>
          </cell>
          <cell r="P618" t="str">
            <v>Ramanujapuram</v>
          </cell>
          <cell r="Q618" t="str">
            <v>051200402</v>
          </cell>
          <cell r="R618" t="str">
            <v>051200402</v>
          </cell>
          <cell r="S618" t="str">
            <v>05110681200402</v>
          </cell>
          <cell r="T618">
            <v>416</v>
          </cell>
          <cell r="U618">
            <v>150</v>
          </cell>
          <cell r="V618">
            <v>0</v>
          </cell>
          <cell r="W618" t="str">
            <v>PC</v>
          </cell>
          <cell r="X618" t="str">
            <v>PC2</v>
          </cell>
          <cell r="Z618">
            <v>36719</v>
          </cell>
          <cell r="AA618" t="str">
            <v>051200402600</v>
          </cell>
          <cell r="AB618" t="str">
            <v>051200402600</v>
          </cell>
          <cell r="AC618" t="str">
            <v>Ramanujapuram</v>
          </cell>
          <cell r="AD618" t="str">
            <v>Ramanujapuram</v>
          </cell>
          <cell r="AE618" t="str">
            <v>PWS</v>
          </cell>
          <cell r="AF618">
            <v>1</v>
          </cell>
          <cell r="AG618">
            <v>0</v>
          </cell>
          <cell r="AH618">
            <v>0</v>
          </cell>
          <cell r="AI618">
            <v>0</v>
          </cell>
          <cell r="AJ618">
            <v>0</v>
          </cell>
          <cell r="AK618">
            <v>0</v>
          </cell>
          <cell r="AL618">
            <v>0</v>
          </cell>
          <cell r="AM618" t="str">
            <v>Potable</v>
          </cell>
        </row>
        <row r="619">
          <cell r="A619" t="str">
            <v>05</v>
          </cell>
          <cell r="B619" t="str">
            <v>Westgodavari</v>
          </cell>
          <cell r="C619" t="str">
            <v>11</v>
          </cell>
          <cell r="D619" t="str">
            <v>Eluru</v>
          </cell>
          <cell r="E619" t="str">
            <v>068</v>
          </cell>
          <cell r="F619" t="str">
            <v>Unguturu</v>
          </cell>
          <cell r="G619" t="str">
            <v>12</v>
          </cell>
          <cell r="H619" t="str">
            <v>D.tirumala</v>
          </cell>
          <cell r="I619" t="str">
            <v>05</v>
          </cell>
          <cell r="J619" t="str">
            <v>I.s. Raghavapuram</v>
          </cell>
          <cell r="K619" t="str">
            <v>004</v>
          </cell>
          <cell r="L619" t="str">
            <v>I.s. Raghavapuram</v>
          </cell>
          <cell r="M619" t="str">
            <v>0512004</v>
          </cell>
          <cell r="N619" t="str">
            <v>03</v>
          </cell>
          <cell r="O619" t="str">
            <v>Laxmipuram</v>
          </cell>
          <cell r="P619" t="str">
            <v>Laxmipuram</v>
          </cell>
          <cell r="Q619" t="str">
            <v>051200403</v>
          </cell>
          <cell r="R619" t="str">
            <v>051200403</v>
          </cell>
          <cell r="S619" t="str">
            <v>05110681200403</v>
          </cell>
          <cell r="T619">
            <v>700</v>
          </cell>
          <cell r="U619">
            <v>350</v>
          </cell>
          <cell r="V619">
            <v>0</v>
          </cell>
          <cell r="W619" t="str">
            <v>PC</v>
          </cell>
          <cell r="X619" t="str">
            <v>PC2</v>
          </cell>
          <cell r="Z619">
            <v>36719</v>
          </cell>
          <cell r="AA619" t="str">
            <v>051200403600</v>
          </cell>
          <cell r="AB619" t="str">
            <v>051200403600</v>
          </cell>
          <cell r="AC619" t="str">
            <v>Laxmipuram</v>
          </cell>
          <cell r="AD619" t="str">
            <v>Laxmipuram</v>
          </cell>
          <cell r="AE619" t="str">
            <v>MPWS</v>
          </cell>
          <cell r="AF619">
            <v>1</v>
          </cell>
          <cell r="AG619">
            <v>0</v>
          </cell>
          <cell r="AH619">
            <v>0</v>
          </cell>
          <cell r="AI619">
            <v>0</v>
          </cell>
          <cell r="AJ619">
            <v>0</v>
          </cell>
          <cell r="AK619">
            <v>0</v>
          </cell>
          <cell r="AL619">
            <v>0</v>
          </cell>
          <cell r="AM619" t="str">
            <v>Potable</v>
          </cell>
        </row>
        <row r="620">
          <cell r="A620" t="str">
            <v>05</v>
          </cell>
          <cell r="B620" t="str">
            <v>Westgodavari</v>
          </cell>
          <cell r="C620" t="str">
            <v>11</v>
          </cell>
          <cell r="D620" t="str">
            <v>Eluru</v>
          </cell>
          <cell r="E620" t="str">
            <v>068</v>
          </cell>
          <cell r="F620" t="str">
            <v>Unguturu</v>
          </cell>
          <cell r="G620" t="str">
            <v>12</v>
          </cell>
          <cell r="H620" t="str">
            <v>D.tirumala</v>
          </cell>
          <cell r="I620" t="str">
            <v>05</v>
          </cell>
          <cell r="J620" t="str">
            <v>I.s. Raghavapuram</v>
          </cell>
          <cell r="K620" t="str">
            <v>005</v>
          </cell>
          <cell r="L620" t="str">
            <v>I.s. Jagannadhapuram</v>
          </cell>
          <cell r="M620" t="str">
            <v>0512005</v>
          </cell>
          <cell r="N620" t="str">
            <v>01</v>
          </cell>
          <cell r="O620" t="str">
            <v>Is Jagannadhapuram</v>
          </cell>
          <cell r="P620" t="str">
            <v>Is Jagannadhapuram</v>
          </cell>
          <cell r="Q620" t="str">
            <v>051200501</v>
          </cell>
          <cell r="R620" t="str">
            <v>051200501</v>
          </cell>
          <cell r="S620" t="str">
            <v>05110681200501</v>
          </cell>
          <cell r="T620">
            <v>1329</v>
          </cell>
          <cell r="U620">
            <v>238</v>
          </cell>
          <cell r="V620">
            <v>0</v>
          </cell>
          <cell r="W620" t="str">
            <v>FC</v>
          </cell>
          <cell r="X620" t="str">
            <v>FC</v>
          </cell>
          <cell r="Z620">
            <v>36719</v>
          </cell>
          <cell r="AA620" t="str">
            <v>051200501600</v>
          </cell>
          <cell r="AB620" t="str">
            <v>051200501600</v>
          </cell>
          <cell r="AC620" t="str">
            <v>Is Jagannadhapuram</v>
          </cell>
          <cell r="AD620" t="str">
            <v>Is Jagannadhapuram</v>
          </cell>
          <cell r="AE620" t="str">
            <v>PWS</v>
          </cell>
          <cell r="AF620">
            <v>1</v>
          </cell>
          <cell r="AG620">
            <v>0</v>
          </cell>
          <cell r="AH620">
            <v>0</v>
          </cell>
          <cell r="AI620">
            <v>0</v>
          </cell>
          <cell r="AJ620">
            <v>0</v>
          </cell>
          <cell r="AK620">
            <v>0</v>
          </cell>
          <cell r="AL620">
            <v>0</v>
          </cell>
          <cell r="AM620" t="str">
            <v>Potable</v>
          </cell>
        </row>
        <row r="621">
          <cell r="A621" t="str">
            <v>05</v>
          </cell>
          <cell r="B621" t="str">
            <v>Westgodavari</v>
          </cell>
          <cell r="C621" t="str">
            <v>11</v>
          </cell>
          <cell r="D621" t="str">
            <v>Eluru</v>
          </cell>
          <cell r="E621" t="str">
            <v>068</v>
          </cell>
          <cell r="F621" t="str">
            <v>Unguturu</v>
          </cell>
          <cell r="G621" t="str">
            <v>12</v>
          </cell>
          <cell r="H621" t="str">
            <v>D.tirumala</v>
          </cell>
          <cell r="I621" t="str">
            <v>06</v>
          </cell>
          <cell r="J621" t="str">
            <v>Ramasingavaram</v>
          </cell>
          <cell r="K621" t="str">
            <v>005</v>
          </cell>
          <cell r="L621" t="str">
            <v>I.s. Jagannadhapuram</v>
          </cell>
          <cell r="M621" t="str">
            <v>0512005</v>
          </cell>
          <cell r="N621" t="str">
            <v>02</v>
          </cell>
          <cell r="O621" t="str">
            <v>Godugupeta</v>
          </cell>
          <cell r="P621" t="str">
            <v>Godugupeta</v>
          </cell>
          <cell r="Q621" t="str">
            <v>051200502</v>
          </cell>
          <cell r="R621" t="str">
            <v>051200502</v>
          </cell>
          <cell r="S621" t="str">
            <v>05110681200502</v>
          </cell>
          <cell r="T621">
            <v>300</v>
          </cell>
          <cell r="U621">
            <v>100</v>
          </cell>
          <cell r="V621">
            <v>0</v>
          </cell>
          <cell r="W621" t="str">
            <v>FC</v>
          </cell>
          <cell r="X621" t="str">
            <v>FC</v>
          </cell>
          <cell r="Z621">
            <v>36719</v>
          </cell>
          <cell r="AA621" t="str">
            <v>051200502600</v>
          </cell>
          <cell r="AB621" t="str">
            <v>051200502600</v>
          </cell>
          <cell r="AC621" t="str">
            <v>Godugupeta</v>
          </cell>
          <cell r="AD621" t="str">
            <v>Godugupeta</v>
          </cell>
          <cell r="AE621" t="str">
            <v>MPWS</v>
          </cell>
          <cell r="AF621">
            <v>0</v>
          </cell>
          <cell r="AG621">
            <v>0</v>
          </cell>
          <cell r="AH621">
            <v>0</v>
          </cell>
          <cell r="AI621">
            <v>0</v>
          </cell>
          <cell r="AJ621">
            <v>0</v>
          </cell>
          <cell r="AK621">
            <v>0</v>
          </cell>
          <cell r="AL621">
            <v>0</v>
          </cell>
          <cell r="AM621" t="str">
            <v>Potable</v>
          </cell>
        </row>
        <row r="622">
          <cell r="A622" t="str">
            <v>05</v>
          </cell>
          <cell r="B622" t="str">
            <v>Westgodavari</v>
          </cell>
          <cell r="C622" t="str">
            <v>11</v>
          </cell>
          <cell r="D622" t="str">
            <v>Eluru</v>
          </cell>
          <cell r="E622" t="str">
            <v>068</v>
          </cell>
          <cell r="F622" t="str">
            <v>Unguturu</v>
          </cell>
          <cell r="G622" t="str">
            <v>12</v>
          </cell>
          <cell r="H622" t="str">
            <v>D.tirumala</v>
          </cell>
          <cell r="I622" t="str">
            <v>06</v>
          </cell>
          <cell r="J622" t="str">
            <v>Ramasingavaram</v>
          </cell>
          <cell r="K622" t="str">
            <v>005</v>
          </cell>
          <cell r="L622" t="str">
            <v>I.s. Jagannadhapuram</v>
          </cell>
          <cell r="M622" t="str">
            <v>0512005</v>
          </cell>
          <cell r="N622" t="str">
            <v>03</v>
          </cell>
          <cell r="O622" t="str">
            <v>Kothagudem</v>
          </cell>
          <cell r="P622" t="str">
            <v>Kothagudem</v>
          </cell>
          <cell r="Q622" t="str">
            <v>051200503</v>
          </cell>
          <cell r="R622" t="str">
            <v>051200503</v>
          </cell>
          <cell r="S622" t="str">
            <v>05110681200503</v>
          </cell>
          <cell r="T622">
            <v>500</v>
          </cell>
          <cell r="U622">
            <v>200</v>
          </cell>
          <cell r="V622">
            <v>0</v>
          </cell>
          <cell r="W622" t="str">
            <v>PC</v>
          </cell>
          <cell r="X622" t="str">
            <v>PC2</v>
          </cell>
          <cell r="Z622">
            <v>36719</v>
          </cell>
          <cell r="AA622" t="str">
            <v>051200503600</v>
          </cell>
          <cell r="AB622" t="str">
            <v>051200503600</v>
          </cell>
          <cell r="AC622" t="str">
            <v>Kothagudem</v>
          </cell>
          <cell r="AD622" t="str">
            <v>Kothagudem</v>
          </cell>
          <cell r="AE622" t="str">
            <v>MPWS</v>
          </cell>
          <cell r="AF622">
            <v>0</v>
          </cell>
          <cell r="AG622">
            <v>0</v>
          </cell>
          <cell r="AH622">
            <v>0</v>
          </cell>
          <cell r="AI622">
            <v>0</v>
          </cell>
          <cell r="AJ622">
            <v>0</v>
          </cell>
          <cell r="AK622">
            <v>0</v>
          </cell>
          <cell r="AL622">
            <v>0</v>
          </cell>
          <cell r="AM622" t="str">
            <v>Potable</v>
          </cell>
        </row>
        <row r="623">
          <cell r="A623" t="str">
            <v>05</v>
          </cell>
          <cell r="B623" t="str">
            <v>Westgodavari</v>
          </cell>
          <cell r="C623" t="str">
            <v>11</v>
          </cell>
          <cell r="D623" t="str">
            <v>Eluru</v>
          </cell>
          <cell r="E623" t="str">
            <v>068</v>
          </cell>
          <cell r="F623" t="str">
            <v>Unguturu</v>
          </cell>
          <cell r="G623" t="str">
            <v>12</v>
          </cell>
          <cell r="H623" t="str">
            <v>D.tirumala</v>
          </cell>
          <cell r="I623" t="str">
            <v>06</v>
          </cell>
          <cell r="J623" t="str">
            <v>Ramasingavaram</v>
          </cell>
          <cell r="K623" t="str">
            <v>005</v>
          </cell>
          <cell r="L623" t="str">
            <v>I.s. Jagannadhapuram</v>
          </cell>
          <cell r="M623" t="str">
            <v>0512005</v>
          </cell>
          <cell r="N623" t="str">
            <v>04</v>
          </cell>
          <cell r="O623" t="str">
            <v>Ramasingavaram</v>
          </cell>
          <cell r="P623" t="str">
            <v>Ramasingavaram</v>
          </cell>
          <cell r="Q623" t="str">
            <v>051200504</v>
          </cell>
          <cell r="R623" t="str">
            <v>051200504</v>
          </cell>
          <cell r="S623" t="str">
            <v>05110681200504</v>
          </cell>
          <cell r="T623">
            <v>700</v>
          </cell>
          <cell r="U623">
            <v>200</v>
          </cell>
          <cell r="V623">
            <v>0</v>
          </cell>
          <cell r="W623" t="str">
            <v>FC</v>
          </cell>
          <cell r="X623" t="str">
            <v>FC</v>
          </cell>
          <cell r="Z623">
            <v>36719</v>
          </cell>
          <cell r="AA623" t="str">
            <v>051200504600</v>
          </cell>
          <cell r="AB623" t="str">
            <v>051200504600</v>
          </cell>
          <cell r="AC623" t="str">
            <v>Ramasingavaram-12</v>
          </cell>
          <cell r="AD623" t="str">
            <v>Ramasingavaram-12</v>
          </cell>
          <cell r="AE623" t="str">
            <v>PWS</v>
          </cell>
          <cell r="AF623">
            <v>0</v>
          </cell>
          <cell r="AG623">
            <v>0</v>
          </cell>
          <cell r="AH623">
            <v>0</v>
          </cell>
          <cell r="AI623">
            <v>0</v>
          </cell>
          <cell r="AJ623">
            <v>0</v>
          </cell>
          <cell r="AK623">
            <v>0</v>
          </cell>
          <cell r="AL623">
            <v>0</v>
          </cell>
          <cell r="AM623" t="str">
            <v>Potable</v>
          </cell>
        </row>
        <row r="624">
          <cell r="A624" t="str">
            <v>05</v>
          </cell>
          <cell r="B624" t="str">
            <v>Westgodavari</v>
          </cell>
          <cell r="C624" t="str">
            <v>11</v>
          </cell>
          <cell r="D624" t="str">
            <v>Eluru</v>
          </cell>
          <cell r="E624" t="str">
            <v>068</v>
          </cell>
          <cell r="F624" t="str">
            <v>Unguturu</v>
          </cell>
          <cell r="G624" t="str">
            <v>12</v>
          </cell>
          <cell r="H624" t="str">
            <v>D.tirumala</v>
          </cell>
          <cell r="I624" t="str">
            <v>07</v>
          </cell>
          <cell r="J624" t="str">
            <v>Kommara</v>
          </cell>
          <cell r="K624" t="str">
            <v>006</v>
          </cell>
          <cell r="L624" t="str">
            <v>Kommara</v>
          </cell>
          <cell r="M624" t="str">
            <v>0512006</v>
          </cell>
          <cell r="N624" t="str">
            <v>01</v>
          </cell>
          <cell r="O624" t="str">
            <v>Kommara North, South</v>
          </cell>
          <cell r="P624" t="str">
            <v>Kommara North, South</v>
          </cell>
          <cell r="Q624" t="str">
            <v>051200601</v>
          </cell>
          <cell r="R624" t="str">
            <v>051200601</v>
          </cell>
          <cell r="S624" t="str">
            <v>05110681200601</v>
          </cell>
          <cell r="T624">
            <v>1359</v>
          </cell>
          <cell r="U624">
            <v>939</v>
          </cell>
          <cell r="V624">
            <v>0</v>
          </cell>
          <cell r="W624" t="str">
            <v>FC</v>
          </cell>
          <cell r="X624" t="str">
            <v>FC</v>
          </cell>
          <cell r="Z624">
            <v>36719</v>
          </cell>
          <cell r="AA624" t="str">
            <v>051200601600</v>
          </cell>
          <cell r="AB624" t="str">
            <v>051200601600</v>
          </cell>
          <cell r="AC624" t="str">
            <v>Kommara North</v>
          </cell>
          <cell r="AD624" t="str">
            <v>Kommara North</v>
          </cell>
          <cell r="AE624" t="str">
            <v>PWS</v>
          </cell>
          <cell r="AF624">
            <v>0</v>
          </cell>
          <cell r="AG624">
            <v>0</v>
          </cell>
          <cell r="AH624">
            <v>0</v>
          </cell>
          <cell r="AI624">
            <v>0</v>
          </cell>
          <cell r="AJ624">
            <v>0</v>
          </cell>
          <cell r="AK624">
            <v>0</v>
          </cell>
          <cell r="AL624">
            <v>0</v>
          </cell>
          <cell r="AM624" t="str">
            <v>Potable</v>
          </cell>
        </row>
        <row r="625">
          <cell r="A625" t="str">
            <v>05</v>
          </cell>
          <cell r="B625" t="str">
            <v>Westgodavari</v>
          </cell>
          <cell r="C625" t="str">
            <v>11</v>
          </cell>
          <cell r="D625" t="str">
            <v>Eluru</v>
          </cell>
          <cell r="E625" t="str">
            <v>068</v>
          </cell>
          <cell r="F625" t="str">
            <v>Unguturu</v>
          </cell>
          <cell r="G625" t="str">
            <v>12</v>
          </cell>
          <cell r="H625" t="str">
            <v>D.tirumala</v>
          </cell>
          <cell r="I625" t="str">
            <v>24</v>
          </cell>
          <cell r="J625" t="str">
            <v>P.Kannapuram</v>
          </cell>
          <cell r="K625" t="str">
            <v>006</v>
          </cell>
          <cell r="L625" t="str">
            <v>Kommara</v>
          </cell>
          <cell r="M625" t="str">
            <v>0512006</v>
          </cell>
          <cell r="N625" t="str">
            <v>02</v>
          </cell>
          <cell r="O625" t="str">
            <v>Kommara South</v>
          </cell>
          <cell r="P625" t="str">
            <v>Kommara South</v>
          </cell>
          <cell r="Q625" t="str">
            <v>051200602</v>
          </cell>
          <cell r="R625" t="str">
            <v>051200602</v>
          </cell>
          <cell r="S625" t="str">
            <v>05110681200602</v>
          </cell>
          <cell r="T625">
            <v>514</v>
          </cell>
          <cell r="U625">
            <v>52</v>
          </cell>
          <cell r="V625">
            <v>0</v>
          </cell>
          <cell r="W625" t="str">
            <v>PC</v>
          </cell>
          <cell r="X625" t="str">
            <v>PC3</v>
          </cell>
          <cell r="Z625">
            <v>36719</v>
          </cell>
          <cell r="AA625" t="str">
            <v>051200602600</v>
          </cell>
          <cell r="AB625" t="str">
            <v>051200602600</v>
          </cell>
          <cell r="AC625" t="str">
            <v>Kommara South</v>
          </cell>
          <cell r="AD625" t="str">
            <v>Kommara South</v>
          </cell>
          <cell r="AE625" t="str">
            <v>PWS</v>
          </cell>
          <cell r="AF625">
            <v>0</v>
          </cell>
          <cell r="AG625">
            <v>0</v>
          </cell>
          <cell r="AH625">
            <v>0</v>
          </cell>
          <cell r="AI625">
            <v>0</v>
          </cell>
          <cell r="AJ625">
            <v>0</v>
          </cell>
          <cell r="AK625">
            <v>0</v>
          </cell>
          <cell r="AL625">
            <v>0</v>
          </cell>
          <cell r="AM625" t="str">
            <v>Potable</v>
          </cell>
        </row>
        <row r="626">
          <cell r="A626" t="str">
            <v>05</v>
          </cell>
          <cell r="B626" t="str">
            <v>Westgodavari</v>
          </cell>
          <cell r="C626" t="str">
            <v>11</v>
          </cell>
          <cell r="D626" t="str">
            <v>Eluru</v>
          </cell>
          <cell r="E626" t="str">
            <v>068</v>
          </cell>
          <cell r="F626" t="str">
            <v>Unguturu</v>
          </cell>
          <cell r="G626" t="str">
            <v>12</v>
          </cell>
          <cell r="H626" t="str">
            <v>D.tirumala</v>
          </cell>
          <cell r="I626" t="str">
            <v>08</v>
          </cell>
          <cell r="J626" t="str">
            <v>Dorasanipadu</v>
          </cell>
          <cell r="K626" t="str">
            <v>008</v>
          </cell>
          <cell r="L626" t="str">
            <v>Dorasanipadu</v>
          </cell>
          <cell r="M626" t="str">
            <v>0512008</v>
          </cell>
          <cell r="N626" t="str">
            <v>01</v>
          </cell>
          <cell r="O626" t="str">
            <v>Dorasanipadu</v>
          </cell>
          <cell r="P626" t="str">
            <v>Dorasanipadu</v>
          </cell>
          <cell r="Q626" t="str">
            <v>051200801</v>
          </cell>
          <cell r="R626" t="str">
            <v>051200801</v>
          </cell>
          <cell r="S626" t="str">
            <v>05110681200801</v>
          </cell>
          <cell r="T626">
            <v>2567</v>
          </cell>
          <cell r="U626">
            <v>986</v>
          </cell>
          <cell r="V626">
            <v>0</v>
          </cell>
          <cell r="W626" t="str">
            <v>FC</v>
          </cell>
          <cell r="X626" t="str">
            <v>FC</v>
          </cell>
          <cell r="Z626">
            <v>36719</v>
          </cell>
          <cell r="AA626" t="str">
            <v>051200801600</v>
          </cell>
          <cell r="AB626" t="str">
            <v>051200801600</v>
          </cell>
          <cell r="AC626" t="str">
            <v>Dorasanipadu</v>
          </cell>
          <cell r="AD626" t="str">
            <v>Dorasanipadu</v>
          </cell>
          <cell r="AE626" t="str">
            <v>PWS</v>
          </cell>
          <cell r="AF626">
            <v>0</v>
          </cell>
          <cell r="AG626">
            <v>0</v>
          </cell>
          <cell r="AH626">
            <v>0</v>
          </cell>
          <cell r="AI626">
            <v>0</v>
          </cell>
          <cell r="AJ626">
            <v>0</v>
          </cell>
          <cell r="AK626">
            <v>0</v>
          </cell>
          <cell r="AL626">
            <v>0</v>
          </cell>
          <cell r="AM626" t="str">
            <v>Potable</v>
          </cell>
        </row>
        <row r="627">
          <cell r="A627" t="str">
            <v>05</v>
          </cell>
          <cell r="B627" t="str">
            <v>Westgodavari</v>
          </cell>
          <cell r="C627" t="str">
            <v>11</v>
          </cell>
          <cell r="D627" t="str">
            <v>Eluru</v>
          </cell>
          <cell r="E627" t="str">
            <v>074</v>
          </cell>
          <cell r="F627" t="str">
            <v>Chintalapudi</v>
          </cell>
          <cell r="G627" t="str">
            <v>12</v>
          </cell>
          <cell r="H627" t="str">
            <v>D.tirumala</v>
          </cell>
          <cell r="I627" t="str">
            <v>09</v>
          </cell>
          <cell r="J627" t="str">
            <v>Gundugolanu lanka</v>
          </cell>
          <cell r="K627" t="str">
            <v>009</v>
          </cell>
          <cell r="L627" t="str">
            <v>Gundugolanukunta</v>
          </cell>
          <cell r="M627" t="str">
            <v>0512009</v>
          </cell>
          <cell r="N627" t="str">
            <v>01</v>
          </cell>
          <cell r="O627" t="str">
            <v>Gundugolanukunta</v>
          </cell>
          <cell r="P627" t="str">
            <v>Gundugolanukunta</v>
          </cell>
          <cell r="Q627" t="str">
            <v>051200901</v>
          </cell>
          <cell r="R627" t="str">
            <v>051200901</v>
          </cell>
          <cell r="S627" t="str">
            <v>05110741200901</v>
          </cell>
          <cell r="T627">
            <v>1343</v>
          </cell>
          <cell r="U627">
            <v>427</v>
          </cell>
          <cell r="V627">
            <v>0</v>
          </cell>
          <cell r="W627" t="str">
            <v>PC</v>
          </cell>
          <cell r="X627" t="str">
            <v>PC2</v>
          </cell>
          <cell r="Z627">
            <v>36719</v>
          </cell>
          <cell r="AA627" t="str">
            <v>051200901600</v>
          </cell>
          <cell r="AB627" t="str">
            <v>051200901600</v>
          </cell>
          <cell r="AC627" t="str">
            <v>Gundugolanukunta</v>
          </cell>
          <cell r="AD627" t="str">
            <v>Gundugolanukunta</v>
          </cell>
          <cell r="AE627" t="str">
            <v>PWS</v>
          </cell>
          <cell r="AF627">
            <v>0</v>
          </cell>
          <cell r="AG627">
            <v>0</v>
          </cell>
          <cell r="AH627">
            <v>0</v>
          </cell>
          <cell r="AI627">
            <v>0</v>
          </cell>
          <cell r="AJ627">
            <v>0</v>
          </cell>
          <cell r="AK627">
            <v>0</v>
          </cell>
          <cell r="AL627">
            <v>0</v>
          </cell>
          <cell r="AM627" t="str">
            <v>Potable</v>
          </cell>
        </row>
        <row r="628">
          <cell r="A628" t="str">
            <v>05</v>
          </cell>
          <cell r="B628" t="str">
            <v>Westgodavari</v>
          </cell>
          <cell r="C628" t="str">
            <v>11</v>
          </cell>
          <cell r="D628" t="str">
            <v>Eluru</v>
          </cell>
          <cell r="E628" t="str">
            <v>068</v>
          </cell>
          <cell r="F628" t="str">
            <v>Unguturu</v>
          </cell>
          <cell r="G628" t="str">
            <v>12</v>
          </cell>
          <cell r="H628" t="str">
            <v>D.tirumala</v>
          </cell>
          <cell r="I628" t="str">
            <v>08</v>
          </cell>
          <cell r="J628" t="str">
            <v>Dorasanipadu</v>
          </cell>
          <cell r="K628" t="str">
            <v>010</v>
          </cell>
          <cell r="L628" t="str">
            <v>Malleswaram</v>
          </cell>
          <cell r="M628" t="str">
            <v>0512010</v>
          </cell>
          <cell r="N628" t="str">
            <v>01</v>
          </cell>
          <cell r="O628" t="str">
            <v>Malleswaram</v>
          </cell>
          <cell r="P628" t="str">
            <v>Malleswaram</v>
          </cell>
          <cell r="Q628" t="str">
            <v>051201001</v>
          </cell>
          <cell r="R628" t="str">
            <v>051201001</v>
          </cell>
          <cell r="S628" t="str">
            <v>05110681201001</v>
          </cell>
          <cell r="T628">
            <v>45</v>
          </cell>
          <cell r="U628">
            <v>0</v>
          </cell>
          <cell r="V628">
            <v>0</v>
          </cell>
          <cell r="W628" t="str">
            <v>FC</v>
          </cell>
          <cell r="X628" t="str">
            <v>FC</v>
          </cell>
          <cell r="Z628">
            <v>36719</v>
          </cell>
          <cell r="AA628" t="str">
            <v>051201001600</v>
          </cell>
          <cell r="AB628" t="str">
            <v>051201001600</v>
          </cell>
          <cell r="AC628" t="str">
            <v>Malleswaram</v>
          </cell>
          <cell r="AD628" t="str">
            <v>Malleswaram</v>
          </cell>
          <cell r="AE628" t="str">
            <v>MPWS</v>
          </cell>
          <cell r="AF628">
            <v>0</v>
          </cell>
          <cell r="AG628">
            <v>0</v>
          </cell>
          <cell r="AH628">
            <v>0</v>
          </cell>
          <cell r="AI628">
            <v>0</v>
          </cell>
          <cell r="AJ628">
            <v>0</v>
          </cell>
          <cell r="AK628">
            <v>0</v>
          </cell>
          <cell r="AL628">
            <v>0</v>
          </cell>
          <cell r="AM628" t="str">
            <v>Potable</v>
          </cell>
        </row>
        <row r="629">
          <cell r="A629" t="str">
            <v>05</v>
          </cell>
          <cell r="B629" t="str">
            <v>Westgodavari</v>
          </cell>
          <cell r="C629" t="str">
            <v>11</v>
          </cell>
          <cell r="D629" t="str">
            <v>Eluru</v>
          </cell>
          <cell r="E629" t="str">
            <v>068</v>
          </cell>
          <cell r="F629" t="str">
            <v>Unguturu</v>
          </cell>
          <cell r="G629" t="str">
            <v>12</v>
          </cell>
          <cell r="H629" t="str">
            <v>D.tirumala</v>
          </cell>
          <cell r="I629" t="str">
            <v>10</v>
          </cell>
          <cell r="J629" t="str">
            <v>D.Tirumala</v>
          </cell>
          <cell r="K629" t="str">
            <v>011</v>
          </cell>
          <cell r="L629" t="str">
            <v>D. Tirumala</v>
          </cell>
          <cell r="M629" t="str">
            <v>0512011</v>
          </cell>
          <cell r="N629" t="str">
            <v>01</v>
          </cell>
          <cell r="O629" t="str">
            <v>Dwarakatirumala</v>
          </cell>
          <cell r="P629" t="str">
            <v>Dwarakatirumala</v>
          </cell>
          <cell r="Q629" t="str">
            <v>051201101</v>
          </cell>
          <cell r="R629" t="str">
            <v>051201101</v>
          </cell>
          <cell r="S629" t="str">
            <v>05110681201101</v>
          </cell>
          <cell r="T629">
            <v>3910</v>
          </cell>
          <cell r="U629">
            <v>506</v>
          </cell>
          <cell r="V629">
            <v>306</v>
          </cell>
          <cell r="W629" t="str">
            <v>FC</v>
          </cell>
          <cell r="X629" t="str">
            <v>FC</v>
          </cell>
          <cell r="Z629">
            <v>36719</v>
          </cell>
          <cell r="AA629" t="str">
            <v>051201101600</v>
          </cell>
          <cell r="AB629" t="str">
            <v>051201101600</v>
          </cell>
          <cell r="AC629" t="str">
            <v>Dwarakatirumala</v>
          </cell>
          <cell r="AD629" t="str">
            <v>Dwarakatirumala</v>
          </cell>
          <cell r="AE629" t="str">
            <v>PWS</v>
          </cell>
          <cell r="AF629">
            <v>2</v>
          </cell>
          <cell r="AG629">
            <v>0</v>
          </cell>
          <cell r="AH629">
            <v>0</v>
          </cell>
          <cell r="AI629">
            <v>0</v>
          </cell>
          <cell r="AJ629">
            <v>0</v>
          </cell>
          <cell r="AK629">
            <v>0</v>
          </cell>
          <cell r="AL629">
            <v>0</v>
          </cell>
          <cell r="AM629" t="str">
            <v>Potable</v>
          </cell>
        </row>
        <row r="630">
          <cell r="A630" t="str">
            <v>05</v>
          </cell>
          <cell r="B630" t="str">
            <v>Westgodavari</v>
          </cell>
          <cell r="C630" t="str">
            <v>11</v>
          </cell>
          <cell r="D630" t="str">
            <v>Eluru</v>
          </cell>
          <cell r="E630" t="str">
            <v>068</v>
          </cell>
          <cell r="F630" t="str">
            <v>Unguturu</v>
          </cell>
          <cell r="G630" t="str">
            <v>12</v>
          </cell>
          <cell r="H630" t="str">
            <v>D.tirumala</v>
          </cell>
          <cell r="I630" t="str">
            <v>11</v>
          </cell>
          <cell r="J630" t="str">
            <v>Rallakunta</v>
          </cell>
          <cell r="K630" t="str">
            <v>012</v>
          </cell>
          <cell r="L630" t="str">
            <v>Rallakunta</v>
          </cell>
          <cell r="M630" t="str">
            <v>0512012</v>
          </cell>
          <cell r="N630" t="str">
            <v>01</v>
          </cell>
          <cell r="O630" t="str">
            <v>Rallakunta</v>
          </cell>
          <cell r="P630" t="str">
            <v>Rallakunta</v>
          </cell>
          <cell r="Q630" t="str">
            <v>051201201</v>
          </cell>
          <cell r="R630" t="str">
            <v>051201201</v>
          </cell>
          <cell r="S630" t="str">
            <v>05110681201201</v>
          </cell>
          <cell r="T630">
            <v>725</v>
          </cell>
          <cell r="U630">
            <v>6</v>
          </cell>
          <cell r="V630">
            <v>3</v>
          </cell>
          <cell r="W630" t="str">
            <v>FC</v>
          </cell>
          <cell r="X630" t="str">
            <v>FC</v>
          </cell>
          <cell r="Z630">
            <v>36719</v>
          </cell>
          <cell r="AA630" t="str">
            <v>051201201600</v>
          </cell>
          <cell r="AB630" t="str">
            <v>051201201600</v>
          </cell>
          <cell r="AC630" t="str">
            <v>Rallakunta</v>
          </cell>
          <cell r="AD630" t="str">
            <v>Rallakunta</v>
          </cell>
          <cell r="AE630" t="str">
            <v>PWS</v>
          </cell>
          <cell r="AF630">
            <v>0</v>
          </cell>
          <cell r="AG630">
            <v>0</v>
          </cell>
          <cell r="AH630">
            <v>0</v>
          </cell>
          <cell r="AI630">
            <v>0</v>
          </cell>
          <cell r="AJ630">
            <v>0</v>
          </cell>
          <cell r="AK630">
            <v>0</v>
          </cell>
          <cell r="AL630">
            <v>0</v>
          </cell>
          <cell r="AM630" t="str">
            <v>Potable</v>
          </cell>
        </row>
        <row r="631">
          <cell r="A631" t="str">
            <v>05</v>
          </cell>
          <cell r="B631" t="str">
            <v>Westgodavari</v>
          </cell>
          <cell r="C631" t="str">
            <v>11</v>
          </cell>
          <cell r="D631" t="str">
            <v>Eluru</v>
          </cell>
          <cell r="E631" t="str">
            <v>068</v>
          </cell>
          <cell r="F631" t="str">
            <v>Unguturu</v>
          </cell>
          <cell r="G631" t="str">
            <v>12</v>
          </cell>
          <cell r="H631" t="str">
            <v>D.tirumala</v>
          </cell>
          <cell r="I631" t="str">
            <v>11</v>
          </cell>
          <cell r="J631" t="str">
            <v>Rallakunta</v>
          </cell>
          <cell r="K631" t="str">
            <v>013</v>
          </cell>
          <cell r="L631" t="str">
            <v>Sattennagudem</v>
          </cell>
          <cell r="M631" t="str">
            <v>0512013</v>
          </cell>
          <cell r="N631" t="str">
            <v>01</v>
          </cell>
          <cell r="O631" t="str">
            <v>Sattennagudem</v>
          </cell>
          <cell r="P631" t="str">
            <v>Sattennagudem</v>
          </cell>
          <cell r="Q631" t="str">
            <v>051201301</v>
          </cell>
          <cell r="R631" t="str">
            <v>051201301</v>
          </cell>
          <cell r="S631" t="str">
            <v>05110681201301</v>
          </cell>
          <cell r="T631">
            <v>910</v>
          </cell>
          <cell r="U631">
            <v>430</v>
          </cell>
          <cell r="V631">
            <v>280</v>
          </cell>
          <cell r="W631" t="str">
            <v>FC</v>
          </cell>
          <cell r="X631" t="str">
            <v>FC</v>
          </cell>
          <cell r="Z631">
            <v>36719</v>
          </cell>
          <cell r="AA631" t="str">
            <v>051201301600</v>
          </cell>
          <cell r="AB631" t="str">
            <v>051201301600</v>
          </cell>
          <cell r="AC631" t="str">
            <v>Sattennagudem</v>
          </cell>
          <cell r="AD631" t="str">
            <v>Sattennagudem</v>
          </cell>
          <cell r="AE631" t="str">
            <v>PWS</v>
          </cell>
          <cell r="AF631">
            <v>0</v>
          </cell>
          <cell r="AG631">
            <v>0</v>
          </cell>
          <cell r="AH631">
            <v>0</v>
          </cell>
          <cell r="AI631">
            <v>0</v>
          </cell>
          <cell r="AJ631">
            <v>0</v>
          </cell>
          <cell r="AK631">
            <v>0</v>
          </cell>
          <cell r="AL631">
            <v>0</v>
          </cell>
          <cell r="AM631" t="str">
            <v>Potable</v>
          </cell>
        </row>
        <row r="632">
          <cell r="A632" t="str">
            <v>05</v>
          </cell>
          <cell r="B632" t="str">
            <v>Westgodavari</v>
          </cell>
          <cell r="C632" t="str">
            <v>11</v>
          </cell>
          <cell r="D632" t="str">
            <v>Eluru</v>
          </cell>
          <cell r="E632" t="str">
            <v>068</v>
          </cell>
          <cell r="F632" t="str">
            <v>Unguturu</v>
          </cell>
          <cell r="G632" t="str">
            <v>12</v>
          </cell>
          <cell r="H632" t="str">
            <v>D.tirumala</v>
          </cell>
          <cell r="I632" t="str">
            <v>10</v>
          </cell>
          <cell r="J632" t="str">
            <v>D.Tirumala</v>
          </cell>
          <cell r="K632" t="str">
            <v>014</v>
          </cell>
          <cell r="L632" t="str">
            <v>Kommugudem</v>
          </cell>
          <cell r="M632" t="str">
            <v>0512014</v>
          </cell>
          <cell r="N632" t="str">
            <v>01</v>
          </cell>
          <cell r="O632" t="str">
            <v>Kommugudem</v>
          </cell>
          <cell r="Q632" t="str">
            <v>051201401</v>
          </cell>
          <cell r="S632" t="str">
            <v>05110681201401</v>
          </cell>
          <cell r="T632">
            <v>59</v>
          </cell>
          <cell r="U632">
            <v>0</v>
          </cell>
          <cell r="V632">
            <v>0</v>
          </cell>
          <cell r="W632" t="str">
            <v>FC</v>
          </cell>
          <cell r="X632" t="str">
            <v>FC</v>
          </cell>
          <cell r="Z632">
            <v>36719</v>
          </cell>
          <cell r="AA632" t="str">
            <v>051201101600</v>
          </cell>
          <cell r="AC632" t="str">
            <v>Dwarakatirumala</v>
          </cell>
          <cell r="AE632" t="str">
            <v>PWS</v>
          </cell>
          <cell r="AF632">
            <v>0</v>
          </cell>
          <cell r="AG632">
            <v>0</v>
          </cell>
          <cell r="AH632">
            <v>0</v>
          </cell>
          <cell r="AI632">
            <v>0</v>
          </cell>
          <cell r="AJ632">
            <v>0</v>
          </cell>
          <cell r="AK632">
            <v>0</v>
          </cell>
          <cell r="AL632">
            <v>0</v>
          </cell>
          <cell r="AM632" t="str">
            <v>In progress</v>
          </cell>
        </row>
        <row r="633">
          <cell r="A633" t="str">
            <v>05</v>
          </cell>
          <cell r="B633" t="str">
            <v>Westgodavari</v>
          </cell>
          <cell r="C633" t="str">
            <v>11</v>
          </cell>
          <cell r="D633" t="str">
            <v>Eluru</v>
          </cell>
          <cell r="E633" t="str">
            <v>074</v>
          </cell>
          <cell r="F633" t="str">
            <v>Chintalapudi</v>
          </cell>
          <cell r="G633" t="str">
            <v>12</v>
          </cell>
          <cell r="H633" t="str">
            <v>D.tirumala</v>
          </cell>
          <cell r="I633" t="str">
            <v>12</v>
          </cell>
          <cell r="J633" t="str">
            <v>V.K.Puram</v>
          </cell>
          <cell r="K633" t="str">
            <v>015</v>
          </cell>
          <cell r="L633" t="str">
            <v>Venkatakrishnapuram</v>
          </cell>
          <cell r="M633" t="str">
            <v>0512015</v>
          </cell>
          <cell r="N633" t="str">
            <v>01</v>
          </cell>
          <cell r="O633" t="str">
            <v>Venkatakrishnapuram</v>
          </cell>
          <cell r="P633" t="str">
            <v>Venkatakrishnapuram</v>
          </cell>
          <cell r="Q633" t="str">
            <v>051201501</v>
          </cell>
          <cell r="R633" t="str">
            <v>051201501</v>
          </cell>
          <cell r="S633" t="str">
            <v>05110741201501</v>
          </cell>
          <cell r="T633">
            <v>1318</v>
          </cell>
          <cell r="U633">
            <v>699</v>
          </cell>
          <cell r="V633">
            <v>0</v>
          </cell>
          <cell r="W633" t="str">
            <v>FC</v>
          </cell>
          <cell r="X633" t="str">
            <v>FC</v>
          </cell>
          <cell r="Z633">
            <v>36719</v>
          </cell>
          <cell r="AA633" t="str">
            <v>051201501600</v>
          </cell>
          <cell r="AB633" t="str">
            <v>051201501600</v>
          </cell>
          <cell r="AC633" t="str">
            <v>Venkatakrishnapuram</v>
          </cell>
          <cell r="AD633" t="str">
            <v>Venkatakrishnapuram</v>
          </cell>
          <cell r="AE633" t="str">
            <v>PWS</v>
          </cell>
          <cell r="AF633">
            <v>5</v>
          </cell>
          <cell r="AG633">
            <v>0</v>
          </cell>
          <cell r="AH633">
            <v>0</v>
          </cell>
          <cell r="AI633">
            <v>0</v>
          </cell>
          <cell r="AJ633">
            <v>0</v>
          </cell>
          <cell r="AK633">
            <v>0</v>
          </cell>
          <cell r="AL633">
            <v>0</v>
          </cell>
          <cell r="AM633" t="str">
            <v>Potable</v>
          </cell>
        </row>
        <row r="634">
          <cell r="A634" t="str">
            <v>05</v>
          </cell>
          <cell r="B634" t="str">
            <v>Westgodavari</v>
          </cell>
          <cell r="C634" t="str">
            <v>11</v>
          </cell>
          <cell r="D634" t="str">
            <v>Eluru</v>
          </cell>
          <cell r="E634" t="str">
            <v>074</v>
          </cell>
          <cell r="F634" t="str">
            <v>Chintalapudi</v>
          </cell>
          <cell r="G634" t="str">
            <v>12</v>
          </cell>
          <cell r="H634" t="str">
            <v>D.tirumala</v>
          </cell>
          <cell r="I634" t="str">
            <v>13</v>
          </cell>
          <cell r="J634" t="str">
            <v>Ramannagudem</v>
          </cell>
          <cell r="K634" t="str">
            <v>016</v>
          </cell>
          <cell r="L634" t="str">
            <v>Ramannagudem</v>
          </cell>
          <cell r="M634" t="str">
            <v>0512016</v>
          </cell>
          <cell r="N634" t="str">
            <v>01</v>
          </cell>
          <cell r="O634" t="str">
            <v>Ramannagudem</v>
          </cell>
          <cell r="P634" t="str">
            <v>Ramannagudem</v>
          </cell>
          <cell r="Q634" t="str">
            <v>051201601</v>
          </cell>
          <cell r="R634" t="str">
            <v>051201601</v>
          </cell>
          <cell r="S634" t="str">
            <v>05110741201601</v>
          </cell>
          <cell r="T634">
            <v>1200</v>
          </cell>
          <cell r="U634">
            <v>200</v>
          </cell>
          <cell r="V634">
            <v>0</v>
          </cell>
          <cell r="W634" t="str">
            <v>FC</v>
          </cell>
          <cell r="X634" t="str">
            <v>FC</v>
          </cell>
          <cell r="Z634">
            <v>36719</v>
          </cell>
          <cell r="AA634" t="str">
            <v>051201601600</v>
          </cell>
          <cell r="AB634" t="str">
            <v>051201601600</v>
          </cell>
          <cell r="AC634" t="str">
            <v>Ramannagudem</v>
          </cell>
          <cell r="AD634" t="str">
            <v>Ramannagudem</v>
          </cell>
          <cell r="AE634" t="str">
            <v>MPWS</v>
          </cell>
          <cell r="AF634">
            <v>4</v>
          </cell>
          <cell r="AG634">
            <v>0</v>
          </cell>
          <cell r="AH634">
            <v>0</v>
          </cell>
          <cell r="AI634">
            <v>0</v>
          </cell>
          <cell r="AJ634">
            <v>0</v>
          </cell>
          <cell r="AK634">
            <v>0</v>
          </cell>
          <cell r="AL634">
            <v>0</v>
          </cell>
          <cell r="AM634" t="str">
            <v>Potable</v>
          </cell>
        </row>
        <row r="635">
          <cell r="A635" t="str">
            <v>05</v>
          </cell>
          <cell r="B635" t="str">
            <v>Westgodavari</v>
          </cell>
          <cell r="C635" t="str">
            <v>11</v>
          </cell>
          <cell r="D635" t="str">
            <v>Eluru</v>
          </cell>
          <cell r="E635" t="str">
            <v>074</v>
          </cell>
          <cell r="F635" t="str">
            <v>Chintalapudi</v>
          </cell>
          <cell r="G635" t="str">
            <v>12</v>
          </cell>
          <cell r="H635" t="str">
            <v>D.tirumala</v>
          </cell>
          <cell r="I635" t="str">
            <v>13</v>
          </cell>
          <cell r="J635" t="str">
            <v>Ramannagudem</v>
          </cell>
          <cell r="K635" t="str">
            <v>016</v>
          </cell>
          <cell r="L635" t="str">
            <v>Ramannagudem</v>
          </cell>
          <cell r="M635" t="str">
            <v>0512016</v>
          </cell>
          <cell r="N635" t="str">
            <v>02</v>
          </cell>
          <cell r="O635" t="str">
            <v>Devinenivarigudem</v>
          </cell>
          <cell r="P635" t="str">
            <v>Devinenivarigudem</v>
          </cell>
          <cell r="Q635" t="str">
            <v>051201602</v>
          </cell>
          <cell r="R635" t="str">
            <v>051201602</v>
          </cell>
          <cell r="S635" t="str">
            <v>05110741201602</v>
          </cell>
          <cell r="T635">
            <v>832</v>
          </cell>
          <cell r="U635">
            <v>339</v>
          </cell>
          <cell r="V635">
            <v>6</v>
          </cell>
          <cell r="W635" t="str">
            <v>PC</v>
          </cell>
          <cell r="X635" t="str">
            <v>PC3</v>
          </cell>
          <cell r="Z635">
            <v>36719</v>
          </cell>
          <cell r="AA635" t="str">
            <v>051201602600</v>
          </cell>
          <cell r="AB635" t="str">
            <v>051201602600</v>
          </cell>
          <cell r="AC635" t="str">
            <v>Devinenivarigudem</v>
          </cell>
          <cell r="AD635" t="str">
            <v>Devinenivarigudem</v>
          </cell>
          <cell r="AE635" t="str">
            <v>MPWS</v>
          </cell>
          <cell r="AF635">
            <v>2</v>
          </cell>
          <cell r="AG635">
            <v>0</v>
          </cell>
          <cell r="AH635">
            <v>1</v>
          </cell>
          <cell r="AI635">
            <v>0</v>
          </cell>
          <cell r="AJ635">
            <v>0</v>
          </cell>
          <cell r="AK635">
            <v>0</v>
          </cell>
          <cell r="AL635">
            <v>0</v>
          </cell>
          <cell r="AM635" t="str">
            <v>Potable</v>
          </cell>
        </row>
        <row r="636">
          <cell r="A636" t="str">
            <v>05</v>
          </cell>
          <cell r="B636" t="str">
            <v>Westgodavari</v>
          </cell>
          <cell r="C636" t="str">
            <v>11</v>
          </cell>
          <cell r="D636" t="str">
            <v>Eluru</v>
          </cell>
          <cell r="E636" t="str">
            <v>074</v>
          </cell>
          <cell r="F636" t="str">
            <v>Chintalapudi</v>
          </cell>
          <cell r="G636" t="str">
            <v>12</v>
          </cell>
          <cell r="H636" t="str">
            <v>D.tirumala</v>
          </cell>
          <cell r="I636" t="str">
            <v>13</v>
          </cell>
          <cell r="J636" t="str">
            <v>Ramannagudem</v>
          </cell>
          <cell r="K636" t="str">
            <v>016</v>
          </cell>
          <cell r="L636" t="str">
            <v>Ramannagudem</v>
          </cell>
          <cell r="M636" t="str">
            <v>0512016</v>
          </cell>
          <cell r="N636" t="str">
            <v>03</v>
          </cell>
          <cell r="O636" t="str">
            <v>Mettagudem</v>
          </cell>
          <cell r="P636" t="str">
            <v>Mettagudem</v>
          </cell>
          <cell r="Q636" t="str">
            <v>051201603</v>
          </cell>
          <cell r="R636" t="str">
            <v>051201603</v>
          </cell>
          <cell r="S636" t="str">
            <v>05110741201603</v>
          </cell>
          <cell r="T636">
            <v>54</v>
          </cell>
          <cell r="U636">
            <v>0</v>
          </cell>
          <cell r="V636">
            <v>0</v>
          </cell>
          <cell r="W636" t="str">
            <v>FC</v>
          </cell>
          <cell r="X636" t="str">
            <v>FC</v>
          </cell>
          <cell r="Z636">
            <v>36719</v>
          </cell>
          <cell r="AA636" t="str">
            <v>051201603600</v>
          </cell>
          <cell r="AB636" t="str">
            <v>051201603600</v>
          </cell>
          <cell r="AC636" t="str">
            <v>Mettagudem</v>
          </cell>
          <cell r="AD636" t="str">
            <v>Mettagudem</v>
          </cell>
          <cell r="AE636" t="str">
            <v>MPWS</v>
          </cell>
          <cell r="AF636">
            <v>0</v>
          </cell>
          <cell r="AG636">
            <v>0</v>
          </cell>
          <cell r="AH636">
            <v>0</v>
          </cell>
          <cell r="AI636">
            <v>0</v>
          </cell>
          <cell r="AJ636">
            <v>0</v>
          </cell>
          <cell r="AK636">
            <v>0</v>
          </cell>
          <cell r="AL636">
            <v>0</v>
          </cell>
          <cell r="AM636" t="str">
            <v>Potable</v>
          </cell>
        </row>
        <row r="637">
          <cell r="A637" t="str">
            <v>05</v>
          </cell>
          <cell r="B637" t="str">
            <v>Westgodavari</v>
          </cell>
          <cell r="C637" t="str">
            <v>11</v>
          </cell>
          <cell r="D637" t="str">
            <v>Eluru</v>
          </cell>
          <cell r="E637" t="str">
            <v>068</v>
          </cell>
          <cell r="F637" t="str">
            <v>Unguturu</v>
          </cell>
          <cell r="G637" t="str">
            <v>12</v>
          </cell>
          <cell r="H637" t="str">
            <v>D.tirumala</v>
          </cell>
          <cell r="I637" t="str">
            <v>14</v>
          </cell>
          <cell r="J637" t="str">
            <v>Timmapuram</v>
          </cell>
          <cell r="K637" t="str">
            <v>017</v>
          </cell>
          <cell r="L637" t="str">
            <v>Timmapuram</v>
          </cell>
          <cell r="M637" t="str">
            <v>0512017</v>
          </cell>
          <cell r="N637" t="str">
            <v>01</v>
          </cell>
          <cell r="O637" t="str">
            <v>Thimmapuram</v>
          </cell>
          <cell r="P637" t="str">
            <v>Thimmapuram</v>
          </cell>
          <cell r="Q637" t="str">
            <v>051201701</v>
          </cell>
          <cell r="R637" t="str">
            <v>051201701</v>
          </cell>
          <cell r="S637" t="str">
            <v>05110681201701</v>
          </cell>
          <cell r="T637">
            <v>2454</v>
          </cell>
          <cell r="U637">
            <v>658</v>
          </cell>
          <cell r="V637">
            <v>0</v>
          </cell>
          <cell r="W637" t="str">
            <v>FC</v>
          </cell>
          <cell r="X637" t="str">
            <v>FC</v>
          </cell>
          <cell r="Z637">
            <v>36719</v>
          </cell>
          <cell r="AA637" t="str">
            <v>051201701600</v>
          </cell>
          <cell r="AB637" t="str">
            <v>051201701600</v>
          </cell>
          <cell r="AC637" t="str">
            <v>Thimmapuram</v>
          </cell>
          <cell r="AD637" t="str">
            <v>Thimmapuram</v>
          </cell>
          <cell r="AE637" t="str">
            <v>PWS</v>
          </cell>
          <cell r="AF637">
            <v>0</v>
          </cell>
          <cell r="AG637">
            <v>0</v>
          </cell>
          <cell r="AH637">
            <v>0</v>
          </cell>
          <cell r="AI637">
            <v>0</v>
          </cell>
          <cell r="AJ637">
            <v>0</v>
          </cell>
          <cell r="AK637">
            <v>0</v>
          </cell>
          <cell r="AL637">
            <v>0</v>
          </cell>
          <cell r="AM637" t="str">
            <v>Potable</v>
          </cell>
        </row>
        <row r="638">
          <cell r="A638" t="str">
            <v>05</v>
          </cell>
          <cell r="B638" t="str">
            <v>Westgodavari</v>
          </cell>
          <cell r="C638" t="str">
            <v>11</v>
          </cell>
          <cell r="D638" t="str">
            <v>Eluru</v>
          </cell>
          <cell r="E638" t="str">
            <v>068</v>
          </cell>
          <cell r="F638" t="str">
            <v>Unguturu</v>
          </cell>
          <cell r="G638" t="str">
            <v>12</v>
          </cell>
          <cell r="H638" t="str">
            <v>D.tirumala</v>
          </cell>
          <cell r="I638" t="str">
            <v>15</v>
          </cell>
          <cell r="J638" t="str">
            <v>Malasanikunta</v>
          </cell>
          <cell r="K638" t="str">
            <v>019</v>
          </cell>
          <cell r="L638" t="str">
            <v>Malasanikunta</v>
          </cell>
          <cell r="M638" t="str">
            <v>0512019</v>
          </cell>
          <cell r="N638" t="str">
            <v>01</v>
          </cell>
          <cell r="O638" t="str">
            <v>Malasanikunta</v>
          </cell>
          <cell r="P638" t="str">
            <v>Malasanikunta</v>
          </cell>
          <cell r="Q638" t="str">
            <v>051201901</v>
          </cell>
          <cell r="R638" t="str">
            <v>051201901</v>
          </cell>
          <cell r="S638" t="str">
            <v>05110681201901</v>
          </cell>
          <cell r="T638">
            <v>356</v>
          </cell>
          <cell r="U638">
            <v>111</v>
          </cell>
          <cell r="V638">
            <v>0</v>
          </cell>
          <cell r="W638" t="str">
            <v>FC</v>
          </cell>
          <cell r="X638" t="str">
            <v>FC</v>
          </cell>
          <cell r="Z638">
            <v>36719</v>
          </cell>
          <cell r="AA638" t="str">
            <v>051201901600</v>
          </cell>
          <cell r="AB638" t="str">
            <v>051201901600</v>
          </cell>
          <cell r="AC638" t="str">
            <v>Malasanikunta</v>
          </cell>
          <cell r="AD638" t="str">
            <v>Malasanikunta</v>
          </cell>
          <cell r="AE638" t="str">
            <v>PWS</v>
          </cell>
          <cell r="AF638">
            <v>0</v>
          </cell>
          <cell r="AG638">
            <v>0</v>
          </cell>
          <cell r="AH638">
            <v>0</v>
          </cell>
          <cell r="AI638">
            <v>0</v>
          </cell>
          <cell r="AJ638">
            <v>0</v>
          </cell>
          <cell r="AK638">
            <v>0</v>
          </cell>
          <cell r="AL638">
            <v>0</v>
          </cell>
          <cell r="AM638" t="str">
            <v>Potable</v>
          </cell>
        </row>
        <row r="639">
          <cell r="A639" t="str">
            <v>05</v>
          </cell>
          <cell r="B639" t="str">
            <v>Westgodavari</v>
          </cell>
          <cell r="C639" t="str">
            <v>11</v>
          </cell>
          <cell r="D639" t="str">
            <v>Eluru</v>
          </cell>
          <cell r="E639" t="str">
            <v>068</v>
          </cell>
          <cell r="F639" t="str">
            <v>Unguturu</v>
          </cell>
          <cell r="G639" t="str">
            <v>12</v>
          </cell>
          <cell r="H639" t="str">
            <v>D.tirumala</v>
          </cell>
          <cell r="I639" t="str">
            <v>16</v>
          </cell>
          <cell r="J639" t="str">
            <v>Tirumalampalem</v>
          </cell>
          <cell r="K639" t="str">
            <v>020</v>
          </cell>
          <cell r="L639" t="str">
            <v>Thirumalampalem</v>
          </cell>
          <cell r="M639" t="str">
            <v>0512020</v>
          </cell>
          <cell r="N639" t="str">
            <v>01</v>
          </cell>
          <cell r="O639" t="str">
            <v>Tirumalampalem</v>
          </cell>
          <cell r="P639" t="str">
            <v>Tirumalampalem</v>
          </cell>
          <cell r="Q639" t="str">
            <v>051202001</v>
          </cell>
          <cell r="R639" t="str">
            <v>051202001</v>
          </cell>
          <cell r="S639" t="str">
            <v>05110681202001</v>
          </cell>
          <cell r="T639">
            <v>2359</v>
          </cell>
          <cell r="U639">
            <v>208</v>
          </cell>
          <cell r="V639">
            <v>5</v>
          </cell>
          <cell r="W639" t="str">
            <v>FC</v>
          </cell>
          <cell r="X639" t="str">
            <v>FC</v>
          </cell>
          <cell r="Z639">
            <v>36719</v>
          </cell>
          <cell r="AA639" t="str">
            <v>051202001600</v>
          </cell>
          <cell r="AB639" t="str">
            <v>051202001600</v>
          </cell>
          <cell r="AC639" t="str">
            <v>Tirumalampalem</v>
          </cell>
          <cell r="AD639" t="str">
            <v>Tirumalampalem</v>
          </cell>
          <cell r="AE639" t="str">
            <v>MPWS</v>
          </cell>
          <cell r="AF639">
            <v>0</v>
          </cell>
          <cell r="AG639">
            <v>0</v>
          </cell>
          <cell r="AH639">
            <v>0</v>
          </cell>
          <cell r="AI639">
            <v>0</v>
          </cell>
          <cell r="AJ639">
            <v>0</v>
          </cell>
          <cell r="AK639">
            <v>0</v>
          </cell>
          <cell r="AL639">
            <v>0</v>
          </cell>
          <cell r="AM639" t="str">
            <v>Potable</v>
          </cell>
        </row>
        <row r="640">
          <cell r="A640" t="str">
            <v>05</v>
          </cell>
          <cell r="B640" t="str">
            <v>Westgodavari</v>
          </cell>
          <cell r="C640" t="str">
            <v>11</v>
          </cell>
          <cell r="D640" t="str">
            <v>Eluru</v>
          </cell>
          <cell r="E640" t="str">
            <v>068</v>
          </cell>
          <cell r="F640" t="str">
            <v>Unguturu</v>
          </cell>
          <cell r="G640" t="str">
            <v>12</v>
          </cell>
          <cell r="H640" t="str">
            <v>D.tirumala</v>
          </cell>
          <cell r="I640" t="str">
            <v>16</v>
          </cell>
          <cell r="J640" t="str">
            <v>Tirumalampalem</v>
          </cell>
          <cell r="K640" t="str">
            <v>020</v>
          </cell>
          <cell r="L640" t="str">
            <v>Thirumalampalem</v>
          </cell>
          <cell r="M640" t="str">
            <v>0512020</v>
          </cell>
          <cell r="N640" t="str">
            <v>02</v>
          </cell>
          <cell r="O640" t="str">
            <v>Pamulavarigudem</v>
          </cell>
          <cell r="P640" t="str">
            <v>Pamulavarigudem</v>
          </cell>
          <cell r="Q640" t="str">
            <v>051202002</v>
          </cell>
          <cell r="R640" t="str">
            <v>051202002</v>
          </cell>
          <cell r="S640" t="str">
            <v>05110681202002</v>
          </cell>
          <cell r="T640">
            <v>1206</v>
          </cell>
          <cell r="U640">
            <v>652</v>
          </cell>
          <cell r="V640">
            <v>0</v>
          </cell>
          <cell r="W640" t="str">
            <v>PC</v>
          </cell>
          <cell r="X640" t="str">
            <v>PC2</v>
          </cell>
          <cell r="Z640">
            <v>36719</v>
          </cell>
          <cell r="AA640" t="str">
            <v>051202002600</v>
          </cell>
          <cell r="AB640" t="str">
            <v>051202002600</v>
          </cell>
          <cell r="AC640" t="str">
            <v>Pamulavarigudem</v>
          </cell>
          <cell r="AD640" t="str">
            <v>Pamulavarigudem</v>
          </cell>
          <cell r="AE640" t="str">
            <v>MPWS</v>
          </cell>
          <cell r="AF640">
            <v>1</v>
          </cell>
          <cell r="AG640">
            <v>0</v>
          </cell>
          <cell r="AH640">
            <v>0</v>
          </cell>
          <cell r="AI640">
            <v>0</v>
          </cell>
          <cell r="AJ640">
            <v>0</v>
          </cell>
          <cell r="AK640">
            <v>0</v>
          </cell>
          <cell r="AL640">
            <v>0</v>
          </cell>
          <cell r="AM640" t="str">
            <v>Potable</v>
          </cell>
        </row>
        <row r="641">
          <cell r="A641" t="str">
            <v>05</v>
          </cell>
          <cell r="B641" t="str">
            <v>Westgodavari</v>
          </cell>
          <cell r="C641" t="str">
            <v>11</v>
          </cell>
          <cell r="D641" t="str">
            <v>Eluru</v>
          </cell>
          <cell r="E641" t="str">
            <v>068</v>
          </cell>
          <cell r="F641" t="str">
            <v>Unguturu</v>
          </cell>
          <cell r="G641" t="str">
            <v>12</v>
          </cell>
          <cell r="H641" t="str">
            <v>D.tirumala</v>
          </cell>
          <cell r="I641" t="str">
            <v>16</v>
          </cell>
          <cell r="J641" t="str">
            <v>Tirumalampalem</v>
          </cell>
          <cell r="K641" t="str">
            <v>020</v>
          </cell>
          <cell r="L641" t="str">
            <v>Thirumalampalem</v>
          </cell>
          <cell r="M641" t="str">
            <v>0512020</v>
          </cell>
          <cell r="N641" t="str">
            <v>03</v>
          </cell>
          <cell r="O641" t="str">
            <v>Boppanavarigudem</v>
          </cell>
          <cell r="P641" t="str">
            <v>Boppanavarigudem</v>
          </cell>
          <cell r="Q641" t="str">
            <v>051202003</v>
          </cell>
          <cell r="R641" t="str">
            <v>051202003</v>
          </cell>
          <cell r="S641" t="str">
            <v>05110681202003</v>
          </cell>
          <cell r="T641">
            <v>100</v>
          </cell>
          <cell r="U641">
            <v>0</v>
          </cell>
          <cell r="V641">
            <v>0</v>
          </cell>
          <cell r="W641" t="str">
            <v>FC</v>
          </cell>
          <cell r="X641" t="str">
            <v>FC</v>
          </cell>
          <cell r="Z641">
            <v>36719</v>
          </cell>
          <cell r="AA641" t="str">
            <v>051202003600</v>
          </cell>
          <cell r="AB641" t="str">
            <v>051202003600</v>
          </cell>
          <cell r="AC641" t="str">
            <v>Boppanavarigudem</v>
          </cell>
          <cell r="AD641" t="str">
            <v>Boppanavarigudem</v>
          </cell>
          <cell r="AE641" t="str">
            <v>MPWS</v>
          </cell>
          <cell r="AF641">
            <v>0</v>
          </cell>
          <cell r="AG641">
            <v>0</v>
          </cell>
          <cell r="AH641">
            <v>0</v>
          </cell>
          <cell r="AI641">
            <v>0</v>
          </cell>
          <cell r="AJ641">
            <v>0</v>
          </cell>
          <cell r="AK641">
            <v>0</v>
          </cell>
          <cell r="AL641">
            <v>0</v>
          </cell>
          <cell r="AM641" t="str">
            <v>Potable</v>
          </cell>
        </row>
        <row r="642">
          <cell r="A642" t="str">
            <v>05</v>
          </cell>
          <cell r="B642" t="str">
            <v>Westgodavari</v>
          </cell>
          <cell r="C642" t="str">
            <v>11</v>
          </cell>
          <cell r="D642" t="str">
            <v>Eluru</v>
          </cell>
          <cell r="E642" t="str">
            <v>068</v>
          </cell>
          <cell r="F642" t="str">
            <v>Unguturu</v>
          </cell>
          <cell r="G642" t="str">
            <v>12</v>
          </cell>
          <cell r="H642" t="str">
            <v>D.tirumala</v>
          </cell>
          <cell r="I642" t="str">
            <v>16</v>
          </cell>
          <cell r="J642" t="str">
            <v>Tirumalampalem</v>
          </cell>
          <cell r="K642" t="str">
            <v>020</v>
          </cell>
          <cell r="L642" t="str">
            <v>Thirumalampalem</v>
          </cell>
          <cell r="M642" t="str">
            <v>0512020</v>
          </cell>
          <cell r="N642" t="str">
            <v>04</v>
          </cell>
          <cell r="O642" t="str">
            <v>Gollagudem</v>
          </cell>
          <cell r="P642" t="str">
            <v>Gollagudem</v>
          </cell>
          <cell r="Q642" t="str">
            <v>051202004</v>
          </cell>
          <cell r="R642" t="str">
            <v>051202004</v>
          </cell>
          <cell r="S642" t="str">
            <v>05110681202004</v>
          </cell>
          <cell r="T642">
            <v>1210</v>
          </cell>
          <cell r="U642">
            <v>515</v>
          </cell>
          <cell r="V642">
            <v>0</v>
          </cell>
          <cell r="W642" t="str">
            <v>FC</v>
          </cell>
          <cell r="X642" t="str">
            <v>FC</v>
          </cell>
          <cell r="Z642">
            <v>36719</v>
          </cell>
          <cell r="AA642" t="str">
            <v>051202004600</v>
          </cell>
          <cell r="AB642" t="str">
            <v>051202004600</v>
          </cell>
          <cell r="AC642" t="str">
            <v>Gollagudem-12</v>
          </cell>
          <cell r="AD642" t="str">
            <v>Gollagudem-12</v>
          </cell>
          <cell r="AE642" t="str">
            <v>PWS</v>
          </cell>
          <cell r="AF642">
            <v>0</v>
          </cell>
          <cell r="AG642">
            <v>0</v>
          </cell>
          <cell r="AH642">
            <v>0</v>
          </cell>
          <cell r="AI642">
            <v>0</v>
          </cell>
          <cell r="AJ642">
            <v>0</v>
          </cell>
          <cell r="AK642">
            <v>0</v>
          </cell>
          <cell r="AL642">
            <v>0</v>
          </cell>
          <cell r="AM642" t="str">
            <v>Potable</v>
          </cell>
        </row>
        <row r="643">
          <cell r="A643" t="str">
            <v>05</v>
          </cell>
          <cell r="B643" t="str">
            <v>Westgodavari</v>
          </cell>
          <cell r="C643" t="str">
            <v>11</v>
          </cell>
          <cell r="D643" t="str">
            <v>Eluru</v>
          </cell>
          <cell r="E643" t="str">
            <v>074</v>
          </cell>
          <cell r="F643" t="str">
            <v>Chintalapudi</v>
          </cell>
          <cell r="G643" t="str">
            <v>12</v>
          </cell>
          <cell r="H643" t="str">
            <v>D.tirumala</v>
          </cell>
          <cell r="I643" t="str">
            <v>18</v>
          </cell>
          <cell r="J643" t="str">
            <v>Vempadu</v>
          </cell>
          <cell r="K643" t="str">
            <v>022</v>
          </cell>
          <cell r="L643" t="str">
            <v>H. Lingapalem</v>
          </cell>
          <cell r="M643" t="str">
            <v>0512022</v>
          </cell>
          <cell r="N643" t="str">
            <v>01</v>
          </cell>
          <cell r="O643" t="str">
            <v>H. Lingapalem</v>
          </cell>
          <cell r="P643" t="str">
            <v>H.Lingapalem</v>
          </cell>
          <cell r="Q643" t="str">
            <v>051202201</v>
          </cell>
          <cell r="R643" t="str">
            <v>051202201</v>
          </cell>
          <cell r="S643" t="str">
            <v>05110741202201</v>
          </cell>
          <cell r="T643">
            <v>338</v>
          </cell>
          <cell r="U643">
            <v>0</v>
          </cell>
          <cell r="V643">
            <v>0</v>
          </cell>
          <cell r="W643" t="str">
            <v>FC</v>
          </cell>
          <cell r="X643" t="str">
            <v>FC</v>
          </cell>
          <cell r="Z643">
            <v>36719</v>
          </cell>
          <cell r="AA643" t="str">
            <v>051202201600</v>
          </cell>
          <cell r="AB643" t="str">
            <v>051202201600</v>
          </cell>
          <cell r="AC643" t="str">
            <v>H.lingapalem</v>
          </cell>
          <cell r="AD643" t="str">
            <v>H.lingapalem</v>
          </cell>
          <cell r="AE643" t="str">
            <v>MPWS</v>
          </cell>
          <cell r="AF643">
            <v>0</v>
          </cell>
          <cell r="AG643">
            <v>0</v>
          </cell>
          <cell r="AH643">
            <v>0</v>
          </cell>
          <cell r="AI643">
            <v>0</v>
          </cell>
          <cell r="AJ643">
            <v>0</v>
          </cell>
          <cell r="AK643">
            <v>0</v>
          </cell>
          <cell r="AL643">
            <v>0</v>
          </cell>
          <cell r="AM643" t="str">
            <v>Potable</v>
          </cell>
        </row>
        <row r="644">
          <cell r="A644" t="str">
            <v>05</v>
          </cell>
          <cell r="B644" t="str">
            <v>Westgodavari</v>
          </cell>
          <cell r="C644" t="str">
            <v>11</v>
          </cell>
          <cell r="D644" t="str">
            <v>Eluru</v>
          </cell>
          <cell r="E644" t="str">
            <v>068</v>
          </cell>
          <cell r="F644" t="str">
            <v>Unguturu</v>
          </cell>
          <cell r="G644" t="str">
            <v>12</v>
          </cell>
          <cell r="H644" t="str">
            <v>D.tirumala</v>
          </cell>
          <cell r="I644" t="str">
            <v>18</v>
          </cell>
          <cell r="J644" t="str">
            <v>Vempadu</v>
          </cell>
          <cell r="K644" t="str">
            <v>023</v>
          </cell>
          <cell r="L644" t="str">
            <v>Vempadu</v>
          </cell>
          <cell r="M644" t="str">
            <v>0512023</v>
          </cell>
          <cell r="N644" t="str">
            <v>01</v>
          </cell>
          <cell r="O644" t="str">
            <v>Vempadu</v>
          </cell>
          <cell r="P644" t="str">
            <v>Vempadu</v>
          </cell>
          <cell r="Q644" t="str">
            <v>051202301</v>
          </cell>
          <cell r="R644" t="str">
            <v>051202301</v>
          </cell>
          <cell r="S644" t="str">
            <v>05110681202301</v>
          </cell>
          <cell r="T644">
            <v>1095</v>
          </cell>
          <cell r="U644">
            <v>223</v>
          </cell>
          <cell r="V644">
            <v>0</v>
          </cell>
          <cell r="W644" t="str">
            <v>FC</v>
          </cell>
          <cell r="X644" t="str">
            <v>FC</v>
          </cell>
          <cell r="Z644">
            <v>36719</v>
          </cell>
          <cell r="AA644" t="str">
            <v>051202301600</v>
          </cell>
          <cell r="AB644" t="str">
            <v>051202301600</v>
          </cell>
          <cell r="AC644" t="str">
            <v>Vempadu</v>
          </cell>
          <cell r="AD644" t="str">
            <v>Vempadu</v>
          </cell>
          <cell r="AE644" t="str">
            <v>MPWS</v>
          </cell>
          <cell r="AF644">
            <v>0</v>
          </cell>
          <cell r="AG644">
            <v>0</v>
          </cell>
          <cell r="AH644">
            <v>0</v>
          </cell>
          <cell r="AI644">
            <v>0</v>
          </cell>
          <cell r="AJ644">
            <v>0</v>
          </cell>
          <cell r="AK644">
            <v>0</v>
          </cell>
          <cell r="AL644">
            <v>0</v>
          </cell>
          <cell r="AM644" t="str">
            <v>Potable</v>
          </cell>
        </row>
        <row r="645">
          <cell r="A645" t="str">
            <v>05</v>
          </cell>
          <cell r="B645" t="str">
            <v>Westgodavari</v>
          </cell>
          <cell r="C645" t="str">
            <v>11</v>
          </cell>
          <cell r="D645" t="str">
            <v>Eluru</v>
          </cell>
          <cell r="E645" t="str">
            <v>068</v>
          </cell>
          <cell r="F645" t="str">
            <v>Unguturu</v>
          </cell>
          <cell r="G645" t="str">
            <v>12</v>
          </cell>
          <cell r="H645" t="str">
            <v>D.tirumala</v>
          </cell>
          <cell r="I645" t="str">
            <v>17</v>
          </cell>
          <cell r="J645" t="str">
            <v>Pangidigudem</v>
          </cell>
          <cell r="K645" t="str">
            <v>024</v>
          </cell>
          <cell r="L645" t="str">
            <v>Pangidigudem</v>
          </cell>
          <cell r="M645" t="str">
            <v>0512024</v>
          </cell>
          <cell r="N645" t="str">
            <v>01</v>
          </cell>
          <cell r="O645" t="str">
            <v>Pangidigudem</v>
          </cell>
          <cell r="P645" t="str">
            <v>Pangidigudem</v>
          </cell>
          <cell r="Q645" t="str">
            <v>051202401</v>
          </cell>
          <cell r="R645" t="str">
            <v>051202401</v>
          </cell>
          <cell r="S645" t="str">
            <v>05110681202401</v>
          </cell>
          <cell r="T645">
            <v>4091</v>
          </cell>
          <cell r="U645">
            <v>1486</v>
          </cell>
          <cell r="V645">
            <v>0</v>
          </cell>
          <cell r="W645" t="str">
            <v>FC</v>
          </cell>
          <cell r="X645" t="str">
            <v>FC</v>
          </cell>
          <cell r="Z645">
            <v>36719</v>
          </cell>
          <cell r="AA645" t="str">
            <v>051202401600</v>
          </cell>
          <cell r="AB645" t="str">
            <v>051202401600</v>
          </cell>
          <cell r="AC645" t="str">
            <v>Pangidigudem-12</v>
          </cell>
          <cell r="AD645" t="str">
            <v>Pangidigudem-12</v>
          </cell>
          <cell r="AE645" t="str">
            <v>PWS</v>
          </cell>
          <cell r="AF645">
            <v>0</v>
          </cell>
          <cell r="AG645">
            <v>0</v>
          </cell>
          <cell r="AH645">
            <v>0</v>
          </cell>
          <cell r="AI645">
            <v>0</v>
          </cell>
          <cell r="AJ645">
            <v>0</v>
          </cell>
          <cell r="AK645">
            <v>0</v>
          </cell>
          <cell r="AL645">
            <v>0</v>
          </cell>
          <cell r="AM645" t="str">
            <v>Potable</v>
          </cell>
        </row>
        <row r="646">
          <cell r="A646" t="str">
            <v>05</v>
          </cell>
          <cell r="B646" t="str">
            <v>Westgodavari</v>
          </cell>
          <cell r="C646" t="str">
            <v>11</v>
          </cell>
          <cell r="D646" t="str">
            <v>Eluru</v>
          </cell>
          <cell r="E646" t="str">
            <v>068</v>
          </cell>
          <cell r="F646" t="str">
            <v>Unguturu</v>
          </cell>
          <cell r="G646" t="str">
            <v>12</v>
          </cell>
          <cell r="H646" t="str">
            <v>D.tirumala</v>
          </cell>
          <cell r="I646" t="str">
            <v>17</v>
          </cell>
          <cell r="J646" t="str">
            <v>Pangidigudem</v>
          </cell>
          <cell r="K646" t="str">
            <v>024</v>
          </cell>
          <cell r="L646" t="str">
            <v>Pangidigudem</v>
          </cell>
          <cell r="M646" t="str">
            <v>0512024</v>
          </cell>
          <cell r="N646" t="str">
            <v>02</v>
          </cell>
          <cell r="O646" t="str">
            <v>Suryachandraraopeta</v>
          </cell>
          <cell r="P646" t="str">
            <v>Suryachandraraopeta</v>
          </cell>
          <cell r="Q646" t="str">
            <v>051202402</v>
          </cell>
          <cell r="R646" t="str">
            <v>051202402</v>
          </cell>
          <cell r="S646" t="str">
            <v>05110681202402</v>
          </cell>
          <cell r="T646">
            <v>150</v>
          </cell>
          <cell r="U646">
            <v>0</v>
          </cell>
          <cell r="V646">
            <v>0</v>
          </cell>
          <cell r="W646" t="str">
            <v>FC</v>
          </cell>
          <cell r="X646" t="str">
            <v>FC</v>
          </cell>
          <cell r="Z646">
            <v>36719</v>
          </cell>
          <cell r="AA646" t="str">
            <v>051202402600</v>
          </cell>
          <cell r="AB646" t="str">
            <v>051202402600</v>
          </cell>
          <cell r="AC646" t="str">
            <v>Suryachandraraopeta</v>
          </cell>
          <cell r="AD646" t="str">
            <v>Suryachandraraopeta</v>
          </cell>
          <cell r="AE646" t="str">
            <v>PWS</v>
          </cell>
          <cell r="AF646">
            <v>1</v>
          </cell>
          <cell r="AG646">
            <v>0</v>
          </cell>
          <cell r="AH646">
            <v>0</v>
          </cell>
          <cell r="AI646">
            <v>0</v>
          </cell>
          <cell r="AJ646">
            <v>0</v>
          </cell>
          <cell r="AK646">
            <v>0</v>
          </cell>
          <cell r="AL646">
            <v>0</v>
          </cell>
          <cell r="AM646" t="str">
            <v>Potable</v>
          </cell>
        </row>
        <row r="647">
          <cell r="A647" t="str">
            <v>05</v>
          </cell>
          <cell r="B647" t="str">
            <v>Westgodavari</v>
          </cell>
          <cell r="C647" t="str">
            <v>11</v>
          </cell>
          <cell r="D647" t="str">
            <v>Eluru</v>
          </cell>
          <cell r="E647" t="str">
            <v>068</v>
          </cell>
          <cell r="F647" t="str">
            <v>Unguturu</v>
          </cell>
          <cell r="G647" t="str">
            <v>12</v>
          </cell>
          <cell r="H647" t="str">
            <v>D.tirumala</v>
          </cell>
          <cell r="I647" t="str">
            <v>17</v>
          </cell>
          <cell r="J647" t="str">
            <v>Pangidigudem</v>
          </cell>
          <cell r="K647" t="str">
            <v>024</v>
          </cell>
          <cell r="L647" t="str">
            <v>Pangidigudem</v>
          </cell>
          <cell r="M647" t="str">
            <v>0512024</v>
          </cell>
          <cell r="N647" t="str">
            <v>03</v>
          </cell>
          <cell r="O647" t="str">
            <v>Hanumalagudem</v>
          </cell>
          <cell r="P647" t="str">
            <v>Hanumalagudem</v>
          </cell>
          <cell r="Q647" t="str">
            <v>051202403</v>
          </cell>
          <cell r="R647" t="str">
            <v>051202403</v>
          </cell>
          <cell r="S647" t="str">
            <v>05110681202403</v>
          </cell>
          <cell r="T647">
            <v>225</v>
          </cell>
          <cell r="U647">
            <v>0</v>
          </cell>
          <cell r="V647">
            <v>0</v>
          </cell>
          <cell r="W647" t="str">
            <v>FC</v>
          </cell>
          <cell r="X647" t="str">
            <v>FC</v>
          </cell>
          <cell r="Z647">
            <v>36719</v>
          </cell>
          <cell r="AA647" t="str">
            <v>051202403600</v>
          </cell>
          <cell r="AB647" t="str">
            <v>051202403600</v>
          </cell>
          <cell r="AC647" t="str">
            <v>Hanumalagudem</v>
          </cell>
          <cell r="AD647" t="str">
            <v>Hanumalagudem</v>
          </cell>
          <cell r="AE647" t="str">
            <v>MPWS</v>
          </cell>
          <cell r="AF647">
            <v>0</v>
          </cell>
          <cell r="AG647">
            <v>0</v>
          </cell>
          <cell r="AH647">
            <v>0</v>
          </cell>
          <cell r="AI647">
            <v>0</v>
          </cell>
          <cell r="AJ647">
            <v>0</v>
          </cell>
          <cell r="AK647">
            <v>0</v>
          </cell>
          <cell r="AL647">
            <v>0</v>
          </cell>
          <cell r="AM647" t="str">
            <v>Potable</v>
          </cell>
        </row>
        <row r="648">
          <cell r="A648" t="str">
            <v>05</v>
          </cell>
          <cell r="B648" t="str">
            <v>Westgodavari</v>
          </cell>
          <cell r="C648" t="str">
            <v>11</v>
          </cell>
          <cell r="D648" t="str">
            <v>Eluru</v>
          </cell>
          <cell r="E648" t="str">
            <v>068</v>
          </cell>
          <cell r="F648" t="str">
            <v>Unguturu</v>
          </cell>
          <cell r="G648" t="str">
            <v>12</v>
          </cell>
          <cell r="H648" t="str">
            <v>D.tirumala</v>
          </cell>
          <cell r="I648" t="str">
            <v>17</v>
          </cell>
          <cell r="J648" t="str">
            <v>Pangidigudem</v>
          </cell>
          <cell r="K648" t="str">
            <v>024</v>
          </cell>
          <cell r="L648" t="str">
            <v>Pangidigudem</v>
          </cell>
          <cell r="M648" t="str">
            <v>0512024</v>
          </cell>
          <cell r="N648" t="str">
            <v>04</v>
          </cell>
          <cell r="O648" t="str">
            <v>Metlapangidigudem</v>
          </cell>
          <cell r="P648" t="str">
            <v>Metlapangidigudem</v>
          </cell>
          <cell r="Q648" t="str">
            <v>051202404</v>
          </cell>
          <cell r="R648" t="str">
            <v>051202404</v>
          </cell>
          <cell r="S648" t="str">
            <v>05110681202404</v>
          </cell>
          <cell r="T648">
            <v>200</v>
          </cell>
          <cell r="U648">
            <v>145</v>
          </cell>
          <cell r="V648">
            <v>0</v>
          </cell>
          <cell r="W648" t="str">
            <v>FC</v>
          </cell>
          <cell r="X648" t="str">
            <v>FC</v>
          </cell>
          <cell r="Z648">
            <v>36719</v>
          </cell>
          <cell r="AA648" t="str">
            <v>051202404600</v>
          </cell>
          <cell r="AB648" t="str">
            <v>051202404600</v>
          </cell>
          <cell r="AC648" t="str">
            <v>Metlapangidigudem</v>
          </cell>
          <cell r="AD648" t="str">
            <v>Metlapangidigudem</v>
          </cell>
          <cell r="AE648" t="str">
            <v>MPWS</v>
          </cell>
          <cell r="AF648">
            <v>0</v>
          </cell>
          <cell r="AG648">
            <v>0</v>
          </cell>
          <cell r="AH648">
            <v>0</v>
          </cell>
          <cell r="AI648">
            <v>0</v>
          </cell>
          <cell r="AJ648">
            <v>0</v>
          </cell>
          <cell r="AK648">
            <v>0</v>
          </cell>
          <cell r="AL648">
            <v>0</v>
          </cell>
          <cell r="AM648" t="str">
            <v>Potable</v>
          </cell>
        </row>
        <row r="649">
          <cell r="A649" t="str">
            <v>05</v>
          </cell>
          <cell r="B649" t="str">
            <v>Westgodavari</v>
          </cell>
          <cell r="C649" t="str">
            <v>11</v>
          </cell>
          <cell r="D649" t="str">
            <v>Eluru</v>
          </cell>
          <cell r="E649" t="str">
            <v>068</v>
          </cell>
          <cell r="F649" t="str">
            <v>Unguturu</v>
          </cell>
          <cell r="G649" t="str">
            <v>12</v>
          </cell>
          <cell r="H649" t="str">
            <v>D.tirumala</v>
          </cell>
          <cell r="I649" t="str">
            <v>19</v>
          </cell>
          <cell r="J649" t="str">
            <v>M.Nagulapalli</v>
          </cell>
          <cell r="K649" t="str">
            <v>025</v>
          </cell>
          <cell r="L649" t="str">
            <v>M. Nagulapalli</v>
          </cell>
          <cell r="M649" t="str">
            <v>0512025</v>
          </cell>
          <cell r="N649" t="str">
            <v>01</v>
          </cell>
          <cell r="O649" t="str">
            <v>M. Nagulapalli</v>
          </cell>
          <cell r="P649" t="str">
            <v>M. Nagulapalli</v>
          </cell>
          <cell r="Q649" t="str">
            <v>051202501</v>
          </cell>
          <cell r="R649" t="str">
            <v>051202501</v>
          </cell>
          <cell r="S649" t="str">
            <v>05110681202501</v>
          </cell>
          <cell r="T649">
            <v>2600</v>
          </cell>
          <cell r="U649">
            <v>124</v>
          </cell>
          <cell r="V649">
            <v>0</v>
          </cell>
          <cell r="W649" t="str">
            <v>FC</v>
          </cell>
          <cell r="X649" t="str">
            <v>FC</v>
          </cell>
          <cell r="Z649">
            <v>36719</v>
          </cell>
          <cell r="AA649" t="str">
            <v>051202501600</v>
          </cell>
          <cell r="AB649" t="str">
            <v>051202501600</v>
          </cell>
          <cell r="AC649" t="str">
            <v>M. Nagulapalli</v>
          </cell>
          <cell r="AD649" t="str">
            <v>M. Nagulapalli</v>
          </cell>
          <cell r="AE649" t="str">
            <v>PWS</v>
          </cell>
          <cell r="AF649">
            <v>0</v>
          </cell>
          <cell r="AG649">
            <v>0</v>
          </cell>
          <cell r="AH649">
            <v>0</v>
          </cell>
          <cell r="AI649">
            <v>0</v>
          </cell>
          <cell r="AJ649">
            <v>0</v>
          </cell>
          <cell r="AK649">
            <v>0</v>
          </cell>
          <cell r="AL649">
            <v>0</v>
          </cell>
          <cell r="AM649" t="str">
            <v>Potable</v>
          </cell>
        </row>
        <row r="650">
          <cell r="A650" t="str">
            <v>05</v>
          </cell>
          <cell r="B650" t="str">
            <v>Westgodavari</v>
          </cell>
          <cell r="C650" t="str">
            <v>11</v>
          </cell>
          <cell r="D650" t="str">
            <v>Eluru</v>
          </cell>
          <cell r="E650" t="str">
            <v>068</v>
          </cell>
          <cell r="F650" t="str">
            <v>Unguturu</v>
          </cell>
          <cell r="G650" t="str">
            <v>12</v>
          </cell>
          <cell r="H650" t="str">
            <v>D.tirumala</v>
          </cell>
          <cell r="I650" t="str">
            <v>19</v>
          </cell>
          <cell r="J650" t="str">
            <v>M.Nagulapalli</v>
          </cell>
          <cell r="K650" t="str">
            <v>025</v>
          </cell>
          <cell r="L650" t="str">
            <v>M. Nagulapalli</v>
          </cell>
          <cell r="M650" t="str">
            <v>0512025</v>
          </cell>
          <cell r="N650" t="str">
            <v>02</v>
          </cell>
          <cell r="O650" t="str">
            <v>Mattevarigudem</v>
          </cell>
          <cell r="P650" t="str">
            <v>Mattevarigudem</v>
          </cell>
          <cell r="Q650" t="str">
            <v>051202502</v>
          </cell>
          <cell r="R650" t="str">
            <v>051202502</v>
          </cell>
          <cell r="S650" t="str">
            <v>05110681202502</v>
          </cell>
          <cell r="T650">
            <v>400</v>
          </cell>
          <cell r="U650">
            <v>0</v>
          </cell>
          <cell r="V650">
            <v>0</v>
          </cell>
          <cell r="W650" t="str">
            <v>FC</v>
          </cell>
          <cell r="X650" t="str">
            <v>FC</v>
          </cell>
          <cell r="Z650">
            <v>36719</v>
          </cell>
          <cell r="AA650" t="str">
            <v>051202502600</v>
          </cell>
          <cell r="AB650" t="str">
            <v>051202502600</v>
          </cell>
          <cell r="AC650" t="str">
            <v>Mattevarigudem</v>
          </cell>
          <cell r="AD650" t="str">
            <v>Mattevarigudem</v>
          </cell>
          <cell r="AE650" t="str">
            <v>MPWS</v>
          </cell>
          <cell r="AF650">
            <v>0</v>
          </cell>
          <cell r="AG650">
            <v>0</v>
          </cell>
          <cell r="AH650">
            <v>0</v>
          </cell>
          <cell r="AI650">
            <v>0</v>
          </cell>
          <cell r="AJ650">
            <v>0</v>
          </cell>
          <cell r="AK650">
            <v>0</v>
          </cell>
          <cell r="AL650">
            <v>0</v>
          </cell>
          <cell r="AM650" t="str">
            <v>Potable</v>
          </cell>
        </row>
        <row r="651">
          <cell r="A651" t="str">
            <v>05</v>
          </cell>
          <cell r="B651" t="str">
            <v>Westgodavari</v>
          </cell>
          <cell r="C651" t="str">
            <v>11</v>
          </cell>
          <cell r="D651" t="str">
            <v>Eluru</v>
          </cell>
          <cell r="E651" t="str">
            <v>068</v>
          </cell>
          <cell r="F651" t="str">
            <v>Unguturu</v>
          </cell>
          <cell r="G651" t="str">
            <v>12</v>
          </cell>
          <cell r="H651" t="str">
            <v>D.tirumala</v>
          </cell>
          <cell r="I651" t="str">
            <v>19</v>
          </cell>
          <cell r="J651" t="str">
            <v>M.Nagulapalli</v>
          </cell>
          <cell r="K651" t="str">
            <v>025</v>
          </cell>
          <cell r="L651" t="str">
            <v>M. Nagulapalli</v>
          </cell>
          <cell r="M651" t="str">
            <v>0512025</v>
          </cell>
          <cell r="N651" t="str">
            <v>03</v>
          </cell>
          <cell r="O651" t="str">
            <v>Dwarakanagar</v>
          </cell>
          <cell r="P651" t="str">
            <v>Dwarakanagar</v>
          </cell>
          <cell r="Q651" t="str">
            <v>051202503</v>
          </cell>
          <cell r="R651" t="str">
            <v>051202503</v>
          </cell>
          <cell r="S651" t="str">
            <v>05110681202503</v>
          </cell>
          <cell r="T651">
            <v>531</v>
          </cell>
          <cell r="U651">
            <v>0</v>
          </cell>
          <cell r="V651">
            <v>0</v>
          </cell>
          <cell r="W651" t="str">
            <v>PC</v>
          </cell>
          <cell r="X651" t="str">
            <v>PC3</v>
          </cell>
          <cell r="Z651">
            <v>36719</v>
          </cell>
          <cell r="AA651" t="str">
            <v>051202503600</v>
          </cell>
          <cell r="AB651" t="str">
            <v>051202503600</v>
          </cell>
          <cell r="AC651" t="str">
            <v>Dwarakanagar</v>
          </cell>
          <cell r="AD651" t="str">
            <v>Dwarakanagar</v>
          </cell>
          <cell r="AE651" t="str">
            <v>MPWS</v>
          </cell>
          <cell r="AF651">
            <v>2</v>
          </cell>
          <cell r="AG651">
            <v>0</v>
          </cell>
          <cell r="AH651">
            <v>0</v>
          </cell>
          <cell r="AI651">
            <v>0</v>
          </cell>
          <cell r="AJ651">
            <v>0</v>
          </cell>
          <cell r="AK651">
            <v>0</v>
          </cell>
          <cell r="AL651">
            <v>0</v>
          </cell>
          <cell r="AM651" t="str">
            <v>Potable</v>
          </cell>
        </row>
        <row r="652">
          <cell r="A652" t="str">
            <v>05</v>
          </cell>
          <cell r="B652" t="str">
            <v>Westgodavari</v>
          </cell>
          <cell r="C652" t="str">
            <v>11</v>
          </cell>
          <cell r="D652" t="str">
            <v>Eluru</v>
          </cell>
          <cell r="E652" t="str">
            <v>068</v>
          </cell>
          <cell r="F652" t="str">
            <v>Unguturu</v>
          </cell>
          <cell r="G652" t="str">
            <v>12</v>
          </cell>
          <cell r="H652" t="str">
            <v>D.tirumala</v>
          </cell>
          <cell r="I652" t="str">
            <v>20</v>
          </cell>
          <cell r="J652" t="str">
            <v>Narayanapuram</v>
          </cell>
          <cell r="K652" t="str">
            <v>026</v>
          </cell>
          <cell r="L652" t="str">
            <v>Narayanapuram</v>
          </cell>
          <cell r="M652" t="str">
            <v>0512026</v>
          </cell>
          <cell r="N652" t="str">
            <v>01</v>
          </cell>
          <cell r="O652" t="str">
            <v>Kandirgudem</v>
          </cell>
          <cell r="Q652" t="str">
            <v>051202601</v>
          </cell>
          <cell r="S652" t="str">
            <v>05110681202601</v>
          </cell>
          <cell r="T652">
            <v>4091</v>
          </cell>
          <cell r="U652">
            <v>1486</v>
          </cell>
          <cell r="V652">
            <v>0</v>
          </cell>
          <cell r="W652" t="str">
            <v>FC</v>
          </cell>
          <cell r="X652" t="str">
            <v>FC</v>
          </cell>
          <cell r="Z652">
            <v>36719</v>
          </cell>
          <cell r="AE652" t="str">
            <v>MPWS</v>
          </cell>
          <cell r="AF652">
            <v>0</v>
          </cell>
          <cell r="AG652">
            <v>20</v>
          </cell>
          <cell r="AH652">
            <v>0</v>
          </cell>
          <cell r="AI652">
            <v>0</v>
          </cell>
          <cell r="AJ652">
            <v>0</v>
          </cell>
          <cell r="AK652">
            <v>0</v>
          </cell>
          <cell r="AL652">
            <v>0</v>
          </cell>
          <cell r="AM652" t="str">
            <v>Potable</v>
          </cell>
        </row>
        <row r="653">
          <cell r="A653" t="str">
            <v>05</v>
          </cell>
          <cell r="B653" t="str">
            <v>Westgodavari</v>
          </cell>
          <cell r="C653" t="str">
            <v>11</v>
          </cell>
          <cell r="D653" t="str">
            <v>Eluru</v>
          </cell>
          <cell r="E653" t="str">
            <v>068</v>
          </cell>
          <cell r="F653" t="str">
            <v>Unguturu</v>
          </cell>
          <cell r="G653" t="str">
            <v>12</v>
          </cell>
          <cell r="H653" t="str">
            <v>D.tirumala</v>
          </cell>
          <cell r="I653" t="str">
            <v>20</v>
          </cell>
          <cell r="J653" t="str">
            <v>Narayanapuram</v>
          </cell>
          <cell r="K653" t="str">
            <v>026</v>
          </cell>
          <cell r="L653" t="str">
            <v>Narayanapuram</v>
          </cell>
          <cell r="M653" t="str">
            <v>0512026</v>
          </cell>
          <cell r="N653" t="str">
            <v>02</v>
          </cell>
          <cell r="O653" t="str">
            <v>Gopalapuram</v>
          </cell>
          <cell r="P653" t="str">
            <v>Gopalapuram</v>
          </cell>
          <cell r="Q653" t="str">
            <v>051202602</v>
          </cell>
          <cell r="R653" t="str">
            <v>051202602</v>
          </cell>
          <cell r="S653" t="str">
            <v>05110681202602</v>
          </cell>
          <cell r="T653">
            <v>1400</v>
          </cell>
          <cell r="U653">
            <v>0</v>
          </cell>
          <cell r="V653">
            <v>0</v>
          </cell>
          <cell r="W653" t="str">
            <v>PC</v>
          </cell>
          <cell r="X653" t="str">
            <v>PC2</v>
          </cell>
          <cell r="Z653">
            <v>36719</v>
          </cell>
          <cell r="AA653" t="str">
            <v>051202602600</v>
          </cell>
          <cell r="AB653" t="str">
            <v>051202602600</v>
          </cell>
          <cell r="AC653" t="str">
            <v>Gopalapuram</v>
          </cell>
          <cell r="AD653" t="str">
            <v>Gopalapuram</v>
          </cell>
          <cell r="AE653" t="str">
            <v>MPWS</v>
          </cell>
          <cell r="AF653">
            <v>0</v>
          </cell>
          <cell r="AG653">
            <v>0</v>
          </cell>
          <cell r="AH653">
            <v>0</v>
          </cell>
          <cell r="AI653">
            <v>0</v>
          </cell>
          <cell r="AJ653">
            <v>0</v>
          </cell>
          <cell r="AK653">
            <v>0</v>
          </cell>
          <cell r="AL653">
            <v>0</v>
          </cell>
          <cell r="AM653" t="str">
            <v>Potable</v>
          </cell>
        </row>
        <row r="654">
          <cell r="A654" t="str">
            <v>05</v>
          </cell>
          <cell r="B654" t="str">
            <v>Westgodavari</v>
          </cell>
          <cell r="C654" t="str">
            <v>11</v>
          </cell>
          <cell r="D654" t="str">
            <v>Eluru</v>
          </cell>
          <cell r="E654" t="str">
            <v>068</v>
          </cell>
          <cell r="F654" t="str">
            <v>Unguturu</v>
          </cell>
          <cell r="G654" t="str">
            <v>12</v>
          </cell>
          <cell r="H654" t="str">
            <v>D.tirumala</v>
          </cell>
          <cell r="I654" t="str">
            <v>20</v>
          </cell>
          <cell r="J654" t="str">
            <v>Narayanapuram</v>
          </cell>
          <cell r="K654" t="str">
            <v>026</v>
          </cell>
          <cell r="L654" t="str">
            <v>Narayanapuram</v>
          </cell>
          <cell r="M654" t="str">
            <v>0512026</v>
          </cell>
          <cell r="N654" t="str">
            <v>03</v>
          </cell>
          <cell r="O654" t="str">
            <v>Gullapadu</v>
          </cell>
          <cell r="P654" t="str">
            <v>Gullapadu</v>
          </cell>
          <cell r="Q654" t="str">
            <v>051202603</v>
          </cell>
          <cell r="R654" t="str">
            <v>051202603</v>
          </cell>
          <cell r="S654" t="str">
            <v>05110681202603</v>
          </cell>
          <cell r="T654">
            <v>300</v>
          </cell>
          <cell r="U654">
            <v>0</v>
          </cell>
          <cell r="V654">
            <v>0</v>
          </cell>
          <cell r="W654" t="str">
            <v>FC</v>
          </cell>
          <cell r="X654" t="str">
            <v>FC</v>
          </cell>
          <cell r="Z654">
            <v>36719</v>
          </cell>
          <cell r="AA654" t="str">
            <v>051202603600</v>
          </cell>
          <cell r="AB654" t="str">
            <v>051202603600</v>
          </cell>
          <cell r="AC654" t="str">
            <v>Gullapadu</v>
          </cell>
          <cell r="AD654" t="str">
            <v>Gullapadu</v>
          </cell>
          <cell r="AE654" t="str">
            <v>MPWS</v>
          </cell>
          <cell r="AF654">
            <v>0</v>
          </cell>
          <cell r="AG654">
            <v>0</v>
          </cell>
          <cell r="AH654">
            <v>0</v>
          </cell>
          <cell r="AI654">
            <v>0</v>
          </cell>
          <cell r="AJ654">
            <v>0</v>
          </cell>
          <cell r="AK654">
            <v>0</v>
          </cell>
          <cell r="AL654">
            <v>0</v>
          </cell>
          <cell r="AM654" t="str">
            <v>Potable</v>
          </cell>
        </row>
        <row r="655">
          <cell r="A655" t="str">
            <v>05</v>
          </cell>
          <cell r="B655" t="str">
            <v>Westgodavari</v>
          </cell>
          <cell r="C655" t="str">
            <v>11</v>
          </cell>
          <cell r="D655" t="str">
            <v>Eluru</v>
          </cell>
          <cell r="E655" t="str">
            <v>068</v>
          </cell>
          <cell r="F655" t="str">
            <v>Unguturu</v>
          </cell>
          <cell r="G655" t="str">
            <v>12</v>
          </cell>
          <cell r="H655" t="str">
            <v>D.tirumala</v>
          </cell>
          <cell r="I655" t="str">
            <v>21</v>
          </cell>
          <cell r="J655" t="str">
            <v>Rajupalem</v>
          </cell>
          <cell r="K655" t="str">
            <v>026</v>
          </cell>
          <cell r="L655" t="str">
            <v>Narayanapuram</v>
          </cell>
          <cell r="M655" t="str">
            <v>0512026</v>
          </cell>
          <cell r="N655" t="str">
            <v>04</v>
          </cell>
          <cell r="O655" t="str">
            <v>Rajupalem</v>
          </cell>
          <cell r="P655" t="str">
            <v>Rajupalem</v>
          </cell>
          <cell r="Q655" t="str">
            <v>051202604</v>
          </cell>
          <cell r="R655" t="str">
            <v>051202604</v>
          </cell>
          <cell r="S655" t="str">
            <v>05110681202604</v>
          </cell>
          <cell r="T655">
            <v>442</v>
          </cell>
          <cell r="U655">
            <v>182</v>
          </cell>
          <cell r="V655">
            <v>0</v>
          </cell>
          <cell r="W655" t="str">
            <v>PC</v>
          </cell>
          <cell r="X655" t="str">
            <v>PC2</v>
          </cell>
          <cell r="Z655">
            <v>36719</v>
          </cell>
          <cell r="AA655" t="str">
            <v>051202604600</v>
          </cell>
          <cell r="AB655" t="str">
            <v>051202604600</v>
          </cell>
          <cell r="AC655" t="str">
            <v>Rajupalem</v>
          </cell>
          <cell r="AD655" t="str">
            <v>Rajupalem</v>
          </cell>
          <cell r="AE655" t="str">
            <v>MPWS</v>
          </cell>
          <cell r="AF655">
            <v>0</v>
          </cell>
          <cell r="AG655">
            <v>0</v>
          </cell>
          <cell r="AH655">
            <v>0</v>
          </cell>
          <cell r="AI655">
            <v>0</v>
          </cell>
          <cell r="AJ655">
            <v>0</v>
          </cell>
          <cell r="AK655">
            <v>0</v>
          </cell>
          <cell r="AL655">
            <v>0</v>
          </cell>
          <cell r="AM655" t="str">
            <v>Potable</v>
          </cell>
        </row>
        <row r="656">
          <cell r="A656" t="str">
            <v>05</v>
          </cell>
          <cell r="B656" t="str">
            <v>Westgodavari</v>
          </cell>
          <cell r="C656" t="str">
            <v>11</v>
          </cell>
          <cell r="D656" t="str">
            <v>Eluru</v>
          </cell>
          <cell r="E656" t="str">
            <v>068</v>
          </cell>
          <cell r="F656" t="str">
            <v>Unguturu</v>
          </cell>
          <cell r="G656" t="str">
            <v>12</v>
          </cell>
          <cell r="H656" t="str">
            <v>D.tirumala</v>
          </cell>
          <cell r="I656" t="str">
            <v>20</v>
          </cell>
          <cell r="J656" t="str">
            <v>Narayanapuram</v>
          </cell>
          <cell r="K656" t="str">
            <v>026</v>
          </cell>
          <cell r="L656" t="str">
            <v>Narayanapuram</v>
          </cell>
          <cell r="M656" t="str">
            <v>0512026</v>
          </cell>
          <cell r="N656" t="str">
            <v>05</v>
          </cell>
          <cell r="O656" t="str">
            <v>Butchayagudem</v>
          </cell>
          <cell r="P656" t="str">
            <v>Butchayagudem</v>
          </cell>
          <cell r="Q656" t="str">
            <v>051202605</v>
          </cell>
          <cell r="R656" t="str">
            <v>051202605</v>
          </cell>
          <cell r="S656" t="str">
            <v>05110681202605</v>
          </cell>
          <cell r="T656">
            <v>700</v>
          </cell>
          <cell r="U656">
            <v>0</v>
          </cell>
          <cell r="V656">
            <v>0</v>
          </cell>
          <cell r="W656" t="str">
            <v>FC</v>
          </cell>
          <cell r="X656" t="str">
            <v>FC</v>
          </cell>
          <cell r="Z656">
            <v>36719</v>
          </cell>
          <cell r="AA656" t="str">
            <v>051202605600</v>
          </cell>
          <cell r="AB656" t="str">
            <v>051202605600</v>
          </cell>
          <cell r="AC656" t="str">
            <v>Buttayagudem</v>
          </cell>
          <cell r="AD656" t="str">
            <v>Buttayagudem</v>
          </cell>
          <cell r="AE656" t="str">
            <v>MPWS</v>
          </cell>
          <cell r="AF656">
            <v>0</v>
          </cell>
          <cell r="AG656">
            <v>0</v>
          </cell>
          <cell r="AH656">
            <v>0</v>
          </cell>
          <cell r="AI656">
            <v>0</v>
          </cell>
          <cell r="AJ656">
            <v>0</v>
          </cell>
          <cell r="AK656">
            <v>0</v>
          </cell>
          <cell r="AL656">
            <v>0</v>
          </cell>
          <cell r="AM656" t="str">
            <v>Potable</v>
          </cell>
        </row>
        <row r="657">
          <cell r="A657" t="str">
            <v>05</v>
          </cell>
          <cell r="B657" t="str">
            <v>Westgodavari</v>
          </cell>
          <cell r="C657" t="str">
            <v>11</v>
          </cell>
          <cell r="D657" t="str">
            <v>Eluru</v>
          </cell>
          <cell r="E657" t="str">
            <v>068</v>
          </cell>
          <cell r="F657" t="str">
            <v>Unguturu</v>
          </cell>
          <cell r="G657" t="str">
            <v>12</v>
          </cell>
          <cell r="H657" t="str">
            <v>D.tirumala</v>
          </cell>
          <cell r="I657" t="str">
            <v>20</v>
          </cell>
          <cell r="J657" t="str">
            <v>Narayanapuram</v>
          </cell>
          <cell r="K657" t="str">
            <v>026</v>
          </cell>
          <cell r="L657" t="str">
            <v>Narayanapuram</v>
          </cell>
          <cell r="M657" t="str">
            <v>0512026</v>
          </cell>
          <cell r="N657" t="str">
            <v>06</v>
          </cell>
          <cell r="O657" t="str">
            <v>Buttayagudem Colony</v>
          </cell>
          <cell r="P657" t="str">
            <v>Buttayagudem colony</v>
          </cell>
          <cell r="Q657" t="str">
            <v>051202606</v>
          </cell>
          <cell r="R657" t="str">
            <v>051202606</v>
          </cell>
          <cell r="S657" t="str">
            <v>05110681202606</v>
          </cell>
          <cell r="T657">
            <v>200</v>
          </cell>
          <cell r="U657">
            <v>0</v>
          </cell>
          <cell r="V657">
            <v>0</v>
          </cell>
          <cell r="W657" t="str">
            <v>FC</v>
          </cell>
          <cell r="X657" t="str">
            <v>FC</v>
          </cell>
          <cell r="Z657">
            <v>36719</v>
          </cell>
          <cell r="AA657" t="str">
            <v>051202606600</v>
          </cell>
          <cell r="AB657" t="str">
            <v>051202606600</v>
          </cell>
          <cell r="AC657" t="str">
            <v>Buttayagudem Colony</v>
          </cell>
          <cell r="AD657" t="str">
            <v>Buttayagudem Colony</v>
          </cell>
          <cell r="AE657" t="str">
            <v>MPWS</v>
          </cell>
          <cell r="AF657">
            <v>1</v>
          </cell>
          <cell r="AG657">
            <v>0</v>
          </cell>
          <cell r="AH657">
            <v>0</v>
          </cell>
          <cell r="AI657">
            <v>0</v>
          </cell>
          <cell r="AJ657">
            <v>0</v>
          </cell>
          <cell r="AK657">
            <v>0</v>
          </cell>
          <cell r="AL657">
            <v>0</v>
          </cell>
          <cell r="AM657" t="str">
            <v>Potable</v>
          </cell>
        </row>
        <row r="658">
          <cell r="A658" t="str">
            <v>05</v>
          </cell>
          <cell r="B658" t="str">
            <v>Westgodavari</v>
          </cell>
          <cell r="C658" t="str">
            <v>11</v>
          </cell>
          <cell r="D658" t="str">
            <v>Eluru</v>
          </cell>
          <cell r="E658" t="str">
            <v>068</v>
          </cell>
          <cell r="F658" t="str">
            <v>Unguturu</v>
          </cell>
          <cell r="G658" t="str">
            <v>12</v>
          </cell>
          <cell r="H658" t="str">
            <v>D.tirumala</v>
          </cell>
          <cell r="I658" t="str">
            <v>15</v>
          </cell>
          <cell r="J658" t="str">
            <v>Malasanikunta</v>
          </cell>
          <cell r="K658" t="str">
            <v>027</v>
          </cell>
          <cell r="L658" t="str">
            <v>Jajulakunta</v>
          </cell>
          <cell r="M658" t="str">
            <v>0512027</v>
          </cell>
          <cell r="N658" t="str">
            <v>01</v>
          </cell>
          <cell r="O658" t="str">
            <v>Jajulakunta</v>
          </cell>
          <cell r="P658" t="str">
            <v>Jajulakunta</v>
          </cell>
          <cell r="Q658" t="str">
            <v>051202701</v>
          </cell>
          <cell r="R658" t="str">
            <v>051202701</v>
          </cell>
          <cell r="S658" t="str">
            <v>05110681202701</v>
          </cell>
          <cell r="T658">
            <v>921</v>
          </cell>
          <cell r="U658">
            <v>392</v>
          </cell>
          <cell r="V658">
            <v>0</v>
          </cell>
          <cell r="W658" t="str">
            <v>FC</v>
          </cell>
          <cell r="X658" t="str">
            <v>FC</v>
          </cell>
          <cell r="Z658">
            <v>36719</v>
          </cell>
          <cell r="AA658" t="str">
            <v>051202701600</v>
          </cell>
          <cell r="AB658" t="str">
            <v>051202701600</v>
          </cell>
          <cell r="AC658" t="str">
            <v>Jajulakunta</v>
          </cell>
          <cell r="AD658" t="str">
            <v>Jajulakunta</v>
          </cell>
          <cell r="AE658" t="str">
            <v>MPWS</v>
          </cell>
          <cell r="AF658">
            <v>0</v>
          </cell>
          <cell r="AG658">
            <v>0</v>
          </cell>
          <cell r="AH658">
            <v>0</v>
          </cell>
          <cell r="AI658">
            <v>0</v>
          </cell>
          <cell r="AJ658">
            <v>0</v>
          </cell>
          <cell r="AK658">
            <v>0</v>
          </cell>
          <cell r="AL658">
            <v>0</v>
          </cell>
          <cell r="AM658" t="str">
            <v>Potable</v>
          </cell>
        </row>
        <row r="659">
          <cell r="A659" t="str">
            <v>05</v>
          </cell>
          <cell r="B659" t="str">
            <v>Westgodavari</v>
          </cell>
          <cell r="C659" t="str">
            <v>11</v>
          </cell>
          <cell r="D659" t="str">
            <v>Eluru</v>
          </cell>
          <cell r="E659" t="str">
            <v>068</v>
          </cell>
          <cell r="F659" t="str">
            <v>Unguturu</v>
          </cell>
          <cell r="G659" t="str">
            <v>12</v>
          </cell>
          <cell r="H659" t="str">
            <v>D.tirumala</v>
          </cell>
          <cell r="I659" t="str">
            <v>22</v>
          </cell>
          <cell r="J659" t="str">
            <v>Gunnampalli</v>
          </cell>
          <cell r="K659" t="str">
            <v>028</v>
          </cell>
          <cell r="L659" t="str">
            <v>Gunnampalli</v>
          </cell>
          <cell r="M659" t="str">
            <v>0512028</v>
          </cell>
          <cell r="N659" t="str">
            <v>01</v>
          </cell>
          <cell r="O659" t="str">
            <v>Gunnampalle</v>
          </cell>
          <cell r="P659" t="str">
            <v>Gunnampalle</v>
          </cell>
          <cell r="Q659" t="str">
            <v>051202801</v>
          </cell>
          <cell r="R659" t="str">
            <v>051202801</v>
          </cell>
          <cell r="S659" t="str">
            <v>05110681202801</v>
          </cell>
          <cell r="T659">
            <v>2000</v>
          </cell>
          <cell r="U659">
            <v>200</v>
          </cell>
          <cell r="V659">
            <v>3</v>
          </cell>
          <cell r="W659" t="str">
            <v>FC</v>
          </cell>
          <cell r="X659" t="str">
            <v>FC</v>
          </cell>
          <cell r="Z659">
            <v>36719</v>
          </cell>
          <cell r="AA659" t="str">
            <v>051202801600</v>
          </cell>
          <cell r="AB659" t="str">
            <v>051202801600</v>
          </cell>
          <cell r="AC659" t="str">
            <v>Gunnampalle</v>
          </cell>
          <cell r="AD659" t="str">
            <v>Gunnampalle</v>
          </cell>
          <cell r="AE659" t="str">
            <v>PWS</v>
          </cell>
          <cell r="AF659">
            <v>0</v>
          </cell>
          <cell r="AG659">
            <v>0</v>
          </cell>
          <cell r="AH659">
            <v>0</v>
          </cell>
          <cell r="AI659">
            <v>0</v>
          </cell>
          <cell r="AJ659">
            <v>0</v>
          </cell>
          <cell r="AK659">
            <v>0</v>
          </cell>
          <cell r="AL659">
            <v>0</v>
          </cell>
          <cell r="AM659" t="str">
            <v>Potable</v>
          </cell>
        </row>
        <row r="660">
          <cell r="A660" t="str">
            <v>05</v>
          </cell>
          <cell r="B660" t="str">
            <v>Westgodavari</v>
          </cell>
          <cell r="C660" t="str">
            <v>11</v>
          </cell>
          <cell r="D660" t="str">
            <v>Eluru</v>
          </cell>
          <cell r="E660" t="str">
            <v>068</v>
          </cell>
          <cell r="F660" t="str">
            <v>Unguturu</v>
          </cell>
          <cell r="G660" t="str">
            <v>12</v>
          </cell>
          <cell r="H660" t="str">
            <v>D.tirumala</v>
          </cell>
          <cell r="I660" t="str">
            <v>22</v>
          </cell>
          <cell r="J660" t="str">
            <v>Gunnampalli</v>
          </cell>
          <cell r="K660" t="str">
            <v>028</v>
          </cell>
          <cell r="L660" t="str">
            <v>Gunnampalli</v>
          </cell>
          <cell r="M660" t="str">
            <v>0512028</v>
          </cell>
          <cell r="N660" t="str">
            <v>02</v>
          </cell>
          <cell r="O660" t="str">
            <v>Kuppalakunta</v>
          </cell>
          <cell r="P660" t="str">
            <v>Kuppalakunta</v>
          </cell>
          <cell r="Q660" t="str">
            <v>051202802</v>
          </cell>
          <cell r="R660" t="str">
            <v>051202802</v>
          </cell>
          <cell r="S660" t="str">
            <v>05110681202802</v>
          </cell>
          <cell r="T660">
            <v>362</v>
          </cell>
          <cell r="U660">
            <v>0</v>
          </cell>
          <cell r="V660">
            <v>0</v>
          </cell>
          <cell r="W660" t="str">
            <v>FC</v>
          </cell>
          <cell r="X660" t="str">
            <v>FC</v>
          </cell>
          <cell r="Z660">
            <v>36719</v>
          </cell>
          <cell r="AA660" t="str">
            <v>051202802600</v>
          </cell>
          <cell r="AB660" t="str">
            <v>051202802600</v>
          </cell>
          <cell r="AC660" t="str">
            <v>Kuppalakunta</v>
          </cell>
          <cell r="AD660" t="str">
            <v>Kuppalakunta</v>
          </cell>
          <cell r="AE660" t="str">
            <v>MPWS</v>
          </cell>
          <cell r="AF660">
            <v>0</v>
          </cell>
          <cell r="AG660">
            <v>0</v>
          </cell>
          <cell r="AH660">
            <v>0</v>
          </cell>
          <cell r="AI660">
            <v>0</v>
          </cell>
          <cell r="AJ660">
            <v>0</v>
          </cell>
          <cell r="AK660">
            <v>0</v>
          </cell>
          <cell r="AL660">
            <v>0</v>
          </cell>
          <cell r="AM660" t="str">
            <v>Potable</v>
          </cell>
        </row>
        <row r="661">
          <cell r="A661" t="str">
            <v>05</v>
          </cell>
          <cell r="B661" t="str">
            <v>Westgodavari</v>
          </cell>
          <cell r="C661" t="str">
            <v>11</v>
          </cell>
          <cell r="D661" t="str">
            <v>Eluru</v>
          </cell>
          <cell r="E661" t="str">
            <v>068</v>
          </cell>
          <cell r="F661" t="str">
            <v>Unguturu</v>
          </cell>
          <cell r="G661" t="str">
            <v>12</v>
          </cell>
          <cell r="H661" t="str">
            <v>D.tirumala</v>
          </cell>
          <cell r="I661" t="str">
            <v>22</v>
          </cell>
          <cell r="J661" t="str">
            <v>Gunnampalli</v>
          </cell>
          <cell r="K661" t="str">
            <v>028</v>
          </cell>
          <cell r="L661" t="str">
            <v>Gunnampalli</v>
          </cell>
          <cell r="M661" t="str">
            <v>0512028</v>
          </cell>
          <cell r="N661" t="str">
            <v>03</v>
          </cell>
          <cell r="O661" t="str">
            <v>Takkellapadu</v>
          </cell>
          <cell r="P661" t="str">
            <v>Takkellapadu</v>
          </cell>
          <cell r="Q661" t="str">
            <v>051202803</v>
          </cell>
          <cell r="R661" t="str">
            <v>051202803</v>
          </cell>
          <cell r="S661" t="str">
            <v>05110681202803</v>
          </cell>
          <cell r="T661">
            <v>1000</v>
          </cell>
          <cell r="U661">
            <v>215</v>
          </cell>
          <cell r="V661">
            <v>0</v>
          </cell>
          <cell r="W661" t="str">
            <v>FC</v>
          </cell>
          <cell r="X661" t="str">
            <v>FC</v>
          </cell>
          <cell r="Z661">
            <v>36719</v>
          </cell>
          <cell r="AA661" t="str">
            <v>051202803600</v>
          </cell>
          <cell r="AB661" t="str">
            <v>051202803600</v>
          </cell>
          <cell r="AC661" t="str">
            <v>Takkellapadu</v>
          </cell>
          <cell r="AD661" t="str">
            <v>Takkellapadu</v>
          </cell>
          <cell r="AE661" t="str">
            <v>MPWS</v>
          </cell>
          <cell r="AF661">
            <v>0</v>
          </cell>
          <cell r="AG661">
            <v>0</v>
          </cell>
          <cell r="AH661">
            <v>0</v>
          </cell>
          <cell r="AI661">
            <v>0</v>
          </cell>
          <cell r="AJ661">
            <v>0</v>
          </cell>
          <cell r="AK661">
            <v>0</v>
          </cell>
          <cell r="AL661">
            <v>0</v>
          </cell>
          <cell r="AM661" t="str">
            <v>Potable</v>
          </cell>
        </row>
        <row r="662">
          <cell r="A662" t="str">
            <v>05</v>
          </cell>
          <cell r="B662" t="str">
            <v>Westgodavari</v>
          </cell>
          <cell r="C662" t="str">
            <v>11</v>
          </cell>
          <cell r="D662" t="str">
            <v>Eluru</v>
          </cell>
          <cell r="E662" t="str">
            <v>068</v>
          </cell>
          <cell r="F662" t="str">
            <v>Unguturu</v>
          </cell>
          <cell r="G662" t="str">
            <v>12</v>
          </cell>
          <cell r="H662" t="str">
            <v>D.tirumala</v>
          </cell>
          <cell r="I662" t="str">
            <v>22</v>
          </cell>
          <cell r="J662" t="str">
            <v>Gunnampalli</v>
          </cell>
          <cell r="K662" t="str">
            <v>028</v>
          </cell>
          <cell r="L662" t="str">
            <v>Gunnampalli</v>
          </cell>
          <cell r="M662" t="str">
            <v>0512028</v>
          </cell>
          <cell r="N662" t="str">
            <v>04</v>
          </cell>
          <cell r="O662" t="str">
            <v>Mahadevipuram</v>
          </cell>
          <cell r="P662" t="str">
            <v>Mahadevipuram</v>
          </cell>
          <cell r="Q662" t="str">
            <v>051202804</v>
          </cell>
          <cell r="R662" t="str">
            <v>051202804</v>
          </cell>
          <cell r="S662" t="str">
            <v>05110681202804</v>
          </cell>
          <cell r="T662">
            <v>900</v>
          </cell>
          <cell r="U662">
            <v>200</v>
          </cell>
          <cell r="V662">
            <v>0</v>
          </cell>
          <cell r="W662" t="str">
            <v>FC</v>
          </cell>
          <cell r="X662" t="str">
            <v>FC</v>
          </cell>
          <cell r="Z662">
            <v>36719</v>
          </cell>
          <cell r="AA662" t="str">
            <v>051202804600</v>
          </cell>
          <cell r="AB662" t="str">
            <v>051202804600</v>
          </cell>
          <cell r="AC662" t="str">
            <v>Mahadevipuram</v>
          </cell>
          <cell r="AD662" t="str">
            <v>Mahadevipuram</v>
          </cell>
          <cell r="AE662" t="str">
            <v>MPWS</v>
          </cell>
          <cell r="AF662">
            <v>0</v>
          </cell>
          <cell r="AG662">
            <v>0</v>
          </cell>
          <cell r="AH662">
            <v>0</v>
          </cell>
          <cell r="AI662">
            <v>0</v>
          </cell>
          <cell r="AJ662">
            <v>0</v>
          </cell>
          <cell r="AK662">
            <v>0</v>
          </cell>
          <cell r="AL662">
            <v>0</v>
          </cell>
          <cell r="AM662" t="str">
            <v>Potable</v>
          </cell>
        </row>
        <row r="663">
          <cell r="A663" t="str">
            <v>05</v>
          </cell>
          <cell r="B663" t="str">
            <v>Westgodavari</v>
          </cell>
          <cell r="C663" t="str">
            <v>11</v>
          </cell>
          <cell r="D663" t="str">
            <v>Eluru</v>
          </cell>
          <cell r="E663" t="str">
            <v>068</v>
          </cell>
          <cell r="F663" t="str">
            <v>Unguturu</v>
          </cell>
          <cell r="G663" t="str">
            <v>12</v>
          </cell>
          <cell r="H663" t="str">
            <v>D.tirumala</v>
          </cell>
          <cell r="I663" t="str">
            <v>23</v>
          </cell>
          <cell r="J663" t="str">
            <v>Marampalli</v>
          </cell>
          <cell r="K663" t="str">
            <v>028</v>
          </cell>
          <cell r="L663" t="str">
            <v>Gunnampalli</v>
          </cell>
          <cell r="M663" t="str">
            <v>0512028</v>
          </cell>
          <cell r="N663" t="str">
            <v>05</v>
          </cell>
          <cell r="O663" t="str">
            <v>Laxminagar</v>
          </cell>
          <cell r="P663" t="str">
            <v>Laxminagar</v>
          </cell>
          <cell r="Q663" t="str">
            <v>051202805</v>
          </cell>
          <cell r="R663" t="str">
            <v>051202805</v>
          </cell>
          <cell r="S663" t="str">
            <v>05110681202805</v>
          </cell>
          <cell r="T663">
            <v>150</v>
          </cell>
          <cell r="U663">
            <v>0</v>
          </cell>
          <cell r="V663">
            <v>0</v>
          </cell>
          <cell r="W663" t="str">
            <v>FC</v>
          </cell>
          <cell r="X663" t="str">
            <v>FC</v>
          </cell>
          <cell r="Z663">
            <v>36719</v>
          </cell>
          <cell r="AA663" t="str">
            <v>051202805600</v>
          </cell>
          <cell r="AB663" t="str">
            <v>051202805600</v>
          </cell>
          <cell r="AC663" t="str">
            <v>Laxminagar</v>
          </cell>
          <cell r="AD663" t="str">
            <v>Laxminagar</v>
          </cell>
          <cell r="AE663" t="str">
            <v>MPWS</v>
          </cell>
          <cell r="AF663">
            <v>0</v>
          </cell>
          <cell r="AG663">
            <v>0</v>
          </cell>
          <cell r="AH663">
            <v>0</v>
          </cell>
          <cell r="AI663">
            <v>0</v>
          </cell>
          <cell r="AJ663">
            <v>0</v>
          </cell>
          <cell r="AK663">
            <v>0</v>
          </cell>
          <cell r="AL663">
            <v>0</v>
          </cell>
          <cell r="AM663" t="str">
            <v>Potable</v>
          </cell>
        </row>
        <row r="664">
          <cell r="A664" t="str">
            <v>05</v>
          </cell>
          <cell r="B664" t="str">
            <v>Westgodavari</v>
          </cell>
          <cell r="C664" t="str">
            <v>11</v>
          </cell>
          <cell r="D664" t="str">
            <v>Eluru</v>
          </cell>
          <cell r="E664" t="str">
            <v>068</v>
          </cell>
          <cell r="F664" t="str">
            <v>Unguturu</v>
          </cell>
          <cell r="G664" t="str">
            <v>12</v>
          </cell>
          <cell r="H664" t="str">
            <v>D.tirumala</v>
          </cell>
          <cell r="I664" t="str">
            <v>23</v>
          </cell>
          <cell r="J664" t="str">
            <v>Marampalli</v>
          </cell>
          <cell r="K664" t="str">
            <v>028</v>
          </cell>
          <cell r="L664" t="str">
            <v>Gunnampalli</v>
          </cell>
          <cell r="M664" t="str">
            <v>0512028</v>
          </cell>
          <cell r="N664" t="str">
            <v>06</v>
          </cell>
          <cell r="O664" t="str">
            <v>Marampalle</v>
          </cell>
          <cell r="P664" t="str">
            <v>Marampalle</v>
          </cell>
          <cell r="Q664" t="str">
            <v>051202806</v>
          </cell>
          <cell r="R664" t="str">
            <v>051202806</v>
          </cell>
          <cell r="S664" t="str">
            <v>05110681202806</v>
          </cell>
          <cell r="T664">
            <v>1250</v>
          </cell>
          <cell r="U664">
            <v>0</v>
          </cell>
          <cell r="V664">
            <v>0</v>
          </cell>
          <cell r="W664" t="str">
            <v>PC</v>
          </cell>
          <cell r="X664" t="str">
            <v>PC3</v>
          </cell>
          <cell r="Z664">
            <v>36719</v>
          </cell>
          <cell r="AA664" t="str">
            <v>051202806600</v>
          </cell>
          <cell r="AB664" t="str">
            <v>051202806600</v>
          </cell>
          <cell r="AC664" t="str">
            <v>Marampalle</v>
          </cell>
          <cell r="AD664" t="str">
            <v>Marampalle</v>
          </cell>
          <cell r="AE664" t="str">
            <v>MPWS</v>
          </cell>
          <cell r="AF664">
            <v>0</v>
          </cell>
          <cell r="AG664">
            <v>0</v>
          </cell>
          <cell r="AH664">
            <v>0</v>
          </cell>
          <cell r="AI664">
            <v>0</v>
          </cell>
          <cell r="AJ664">
            <v>0</v>
          </cell>
          <cell r="AK664">
            <v>0</v>
          </cell>
          <cell r="AL664">
            <v>0</v>
          </cell>
          <cell r="AM664" t="str">
            <v>Potable</v>
          </cell>
        </row>
        <row r="665">
          <cell r="A665" t="str">
            <v>05</v>
          </cell>
          <cell r="B665" t="str">
            <v>Westgodavari</v>
          </cell>
          <cell r="C665" t="str">
            <v>11</v>
          </cell>
          <cell r="D665" t="str">
            <v>Eluru</v>
          </cell>
          <cell r="E665" t="str">
            <v>068</v>
          </cell>
          <cell r="F665" t="str">
            <v>Unguturu</v>
          </cell>
          <cell r="G665" t="str">
            <v>12</v>
          </cell>
          <cell r="H665" t="str">
            <v>D.tirumala</v>
          </cell>
          <cell r="I665" t="str">
            <v>24</v>
          </cell>
          <cell r="J665" t="str">
            <v>P.Kannapuram</v>
          </cell>
          <cell r="K665" t="str">
            <v>030</v>
          </cell>
          <cell r="L665" t="str">
            <v>Dadavalli</v>
          </cell>
          <cell r="M665" t="str">
            <v>0512030</v>
          </cell>
          <cell r="N665" t="str">
            <v>01</v>
          </cell>
          <cell r="O665" t="str">
            <v>Dadavalli</v>
          </cell>
          <cell r="P665" t="str">
            <v>Dadavalli</v>
          </cell>
          <cell r="Q665" t="str">
            <v>051203001</v>
          </cell>
          <cell r="R665" t="str">
            <v>051203001</v>
          </cell>
          <cell r="S665" t="str">
            <v>05110681203001</v>
          </cell>
          <cell r="T665">
            <v>252</v>
          </cell>
          <cell r="U665">
            <v>0</v>
          </cell>
          <cell r="V665">
            <v>0</v>
          </cell>
          <cell r="W665" t="str">
            <v>FC</v>
          </cell>
          <cell r="X665" t="str">
            <v>FC</v>
          </cell>
          <cell r="Z665">
            <v>36719</v>
          </cell>
          <cell r="AA665" t="str">
            <v>051203001600</v>
          </cell>
          <cell r="AB665" t="str">
            <v>051203001600</v>
          </cell>
          <cell r="AC665" t="str">
            <v>Dadavalli</v>
          </cell>
          <cell r="AD665" t="str">
            <v>Dadavalli</v>
          </cell>
          <cell r="AE665" t="str">
            <v>MPWS</v>
          </cell>
          <cell r="AF665">
            <v>1</v>
          </cell>
          <cell r="AG665">
            <v>0</v>
          </cell>
          <cell r="AH665">
            <v>0</v>
          </cell>
          <cell r="AI665">
            <v>0</v>
          </cell>
          <cell r="AJ665">
            <v>0</v>
          </cell>
          <cell r="AK665">
            <v>0</v>
          </cell>
          <cell r="AL665">
            <v>0</v>
          </cell>
          <cell r="AM665" t="str">
            <v>Potable</v>
          </cell>
        </row>
        <row r="666">
          <cell r="A666" t="str">
            <v>05</v>
          </cell>
          <cell r="B666" t="str">
            <v>Westgodavari</v>
          </cell>
          <cell r="C666" t="str">
            <v>11</v>
          </cell>
          <cell r="D666" t="str">
            <v>Eluru</v>
          </cell>
          <cell r="E666" t="str">
            <v>068</v>
          </cell>
          <cell r="F666" t="str">
            <v>Unguturu</v>
          </cell>
          <cell r="G666" t="str">
            <v>12</v>
          </cell>
          <cell r="H666" t="str">
            <v>D.tirumala</v>
          </cell>
          <cell r="I666" t="str">
            <v>24</v>
          </cell>
          <cell r="J666" t="str">
            <v>P.Kannapuram</v>
          </cell>
          <cell r="K666" t="str">
            <v>031</v>
          </cell>
          <cell r="L666" t="str">
            <v>Sattala</v>
          </cell>
          <cell r="M666" t="str">
            <v>0512031</v>
          </cell>
          <cell r="N666" t="str">
            <v>01</v>
          </cell>
          <cell r="O666" t="str">
            <v>Sattala</v>
          </cell>
          <cell r="P666" t="str">
            <v>Sattala</v>
          </cell>
          <cell r="Q666" t="str">
            <v>051203101</v>
          </cell>
          <cell r="R666" t="str">
            <v>051203101</v>
          </cell>
          <cell r="S666" t="str">
            <v>05110681203101</v>
          </cell>
          <cell r="T666">
            <v>760</v>
          </cell>
          <cell r="U666">
            <v>396</v>
          </cell>
          <cell r="V666">
            <v>0</v>
          </cell>
          <cell r="W666" t="str">
            <v>FC</v>
          </cell>
          <cell r="X666" t="str">
            <v>FC</v>
          </cell>
          <cell r="Z666">
            <v>36719</v>
          </cell>
          <cell r="AA666" t="str">
            <v>051203101600</v>
          </cell>
          <cell r="AB666" t="str">
            <v>051203101600</v>
          </cell>
          <cell r="AC666" t="str">
            <v>Sattala</v>
          </cell>
          <cell r="AD666" t="str">
            <v>Sattala</v>
          </cell>
          <cell r="AE666" t="str">
            <v>MPWS</v>
          </cell>
          <cell r="AF666">
            <v>1</v>
          </cell>
          <cell r="AG666">
            <v>0</v>
          </cell>
          <cell r="AH666">
            <v>0</v>
          </cell>
          <cell r="AI666">
            <v>0</v>
          </cell>
          <cell r="AJ666">
            <v>0</v>
          </cell>
          <cell r="AK666">
            <v>0</v>
          </cell>
          <cell r="AL666">
            <v>0</v>
          </cell>
          <cell r="AM666" t="str">
            <v>Potable</v>
          </cell>
        </row>
        <row r="667">
          <cell r="A667" t="str">
            <v>05</v>
          </cell>
          <cell r="B667" t="str">
            <v>Westgodavari</v>
          </cell>
          <cell r="C667" t="str">
            <v>11</v>
          </cell>
          <cell r="D667" t="str">
            <v>Eluru</v>
          </cell>
          <cell r="E667" t="str">
            <v>068</v>
          </cell>
          <cell r="F667" t="str">
            <v>Unguturu</v>
          </cell>
          <cell r="G667" t="str">
            <v>12</v>
          </cell>
          <cell r="H667" t="str">
            <v>D.tirumala</v>
          </cell>
          <cell r="I667" t="str">
            <v>24</v>
          </cell>
          <cell r="J667" t="str">
            <v>P.Kannapuram</v>
          </cell>
          <cell r="K667" t="str">
            <v>032</v>
          </cell>
          <cell r="L667" t="str">
            <v>P. Kannapuram</v>
          </cell>
          <cell r="M667" t="str">
            <v>0512032</v>
          </cell>
          <cell r="N667" t="str">
            <v>01</v>
          </cell>
          <cell r="O667" t="str">
            <v>P. Kannapuram</v>
          </cell>
          <cell r="P667" t="str">
            <v>P. Kannapuram</v>
          </cell>
          <cell r="Q667" t="str">
            <v>051203201</v>
          </cell>
          <cell r="R667" t="str">
            <v>051203201</v>
          </cell>
          <cell r="S667" t="str">
            <v>05110681203201</v>
          </cell>
          <cell r="T667">
            <v>1268</v>
          </cell>
          <cell r="U667">
            <v>861</v>
          </cell>
          <cell r="V667">
            <v>0</v>
          </cell>
          <cell r="W667" t="str">
            <v>PC</v>
          </cell>
          <cell r="X667" t="str">
            <v>PC2</v>
          </cell>
          <cell r="Z667">
            <v>36719</v>
          </cell>
          <cell r="AA667" t="str">
            <v>051203201600</v>
          </cell>
          <cell r="AB667" t="str">
            <v>051203201600</v>
          </cell>
          <cell r="AC667" t="str">
            <v>P. Kannapuram</v>
          </cell>
          <cell r="AD667" t="str">
            <v>P. Kannapuram</v>
          </cell>
          <cell r="AE667" t="str">
            <v>MPWS</v>
          </cell>
          <cell r="AF667">
            <v>0</v>
          </cell>
          <cell r="AG667">
            <v>0</v>
          </cell>
          <cell r="AH667">
            <v>0</v>
          </cell>
          <cell r="AI667">
            <v>0</v>
          </cell>
          <cell r="AJ667">
            <v>0</v>
          </cell>
          <cell r="AK667">
            <v>0</v>
          </cell>
          <cell r="AL667">
            <v>0</v>
          </cell>
          <cell r="AM667" t="str">
            <v>Potable</v>
          </cell>
        </row>
        <row r="668">
          <cell r="A668" t="str">
            <v>05</v>
          </cell>
          <cell r="B668" t="str">
            <v>Westgodavari</v>
          </cell>
          <cell r="C668" t="str">
            <v>11</v>
          </cell>
          <cell r="D668" t="str">
            <v>Eluru</v>
          </cell>
          <cell r="E668" t="str">
            <v>068</v>
          </cell>
          <cell r="F668" t="str">
            <v>Unguturu</v>
          </cell>
          <cell r="G668" t="str">
            <v>12</v>
          </cell>
          <cell r="H668" t="str">
            <v>D.tirumala</v>
          </cell>
          <cell r="I668" t="str">
            <v>24</v>
          </cell>
          <cell r="J668" t="str">
            <v>P.Kannapuram</v>
          </cell>
          <cell r="K668" t="str">
            <v>032</v>
          </cell>
          <cell r="L668" t="str">
            <v>P. Kannapuram</v>
          </cell>
          <cell r="M668" t="str">
            <v>0512032</v>
          </cell>
          <cell r="N668" t="str">
            <v>02</v>
          </cell>
          <cell r="O668" t="str">
            <v>Chinayeggapuram</v>
          </cell>
          <cell r="P668" t="str">
            <v>Chinayeggapuram</v>
          </cell>
          <cell r="Q668" t="str">
            <v>051203202</v>
          </cell>
          <cell r="R668" t="str">
            <v>051203202</v>
          </cell>
          <cell r="S668" t="str">
            <v>05110681203202</v>
          </cell>
          <cell r="T668">
            <v>100</v>
          </cell>
          <cell r="U668">
            <v>100</v>
          </cell>
          <cell r="V668">
            <v>0</v>
          </cell>
          <cell r="W668" t="str">
            <v>FC</v>
          </cell>
          <cell r="X668" t="str">
            <v>FC</v>
          </cell>
          <cell r="Z668">
            <v>36719</v>
          </cell>
          <cell r="AA668" t="str">
            <v>051203202600</v>
          </cell>
          <cell r="AB668" t="str">
            <v>051203202600</v>
          </cell>
          <cell r="AC668" t="str">
            <v>Chinayeggapuram</v>
          </cell>
          <cell r="AD668" t="str">
            <v>Chinayeggapuram</v>
          </cell>
          <cell r="AE668" t="str">
            <v>MPWS</v>
          </cell>
          <cell r="AF668">
            <v>1</v>
          </cell>
          <cell r="AG668">
            <v>0</v>
          </cell>
          <cell r="AH668">
            <v>0</v>
          </cell>
          <cell r="AI668">
            <v>0</v>
          </cell>
          <cell r="AJ668">
            <v>0</v>
          </cell>
          <cell r="AK668">
            <v>0</v>
          </cell>
          <cell r="AL668">
            <v>0</v>
          </cell>
          <cell r="AM668" t="str">
            <v>Potable</v>
          </cell>
        </row>
        <row r="669">
          <cell r="A669" t="str">
            <v>05</v>
          </cell>
          <cell r="B669" t="str">
            <v>Westgodavari</v>
          </cell>
          <cell r="C669" t="str">
            <v>11</v>
          </cell>
          <cell r="D669" t="str">
            <v>Eluru</v>
          </cell>
          <cell r="E669" t="str">
            <v>068</v>
          </cell>
          <cell r="F669" t="str">
            <v>Unguturu</v>
          </cell>
          <cell r="G669" t="str">
            <v>12</v>
          </cell>
          <cell r="H669" t="str">
            <v>D.tirumala</v>
          </cell>
          <cell r="I669" t="str">
            <v>24</v>
          </cell>
          <cell r="J669" t="str">
            <v>P.Kannapuram</v>
          </cell>
          <cell r="K669" t="str">
            <v>032</v>
          </cell>
          <cell r="L669" t="str">
            <v>P. Kannapuram</v>
          </cell>
          <cell r="M669" t="str">
            <v>0512032</v>
          </cell>
          <cell r="N669" t="str">
            <v>03</v>
          </cell>
          <cell r="O669" t="str">
            <v>Sandrakunta</v>
          </cell>
          <cell r="P669" t="str">
            <v>Sandrakunta</v>
          </cell>
          <cell r="Q669" t="str">
            <v>051203203</v>
          </cell>
          <cell r="R669" t="str">
            <v>051203203</v>
          </cell>
          <cell r="S669" t="str">
            <v>05110681203203</v>
          </cell>
          <cell r="T669">
            <v>300</v>
          </cell>
          <cell r="U669">
            <v>300</v>
          </cell>
          <cell r="V669">
            <v>0</v>
          </cell>
          <cell r="W669" t="str">
            <v>FC</v>
          </cell>
          <cell r="X669" t="str">
            <v>FC</v>
          </cell>
          <cell r="Z669">
            <v>36719</v>
          </cell>
          <cell r="AA669" t="str">
            <v>051203203600</v>
          </cell>
          <cell r="AB669" t="str">
            <v>051203203600</v>
          </cell>
          <cell r="AC669" t="str">
            <v>Sandrakunta</v>
          </cell>
          <cell r="AD669" t="str">
            <v>Sandrakunta</v>
          </cell>
          <cell r="AE669" t="str">
            <v>MPWS</v>
          </cell>
          <cell r="AF669">
            <v>0</v>
          </cell>
          <cell r="AG669">
            <v>0</v>
          </cell>
          <cell r="AH669">
            <v>0</v>
          </cell>
          <cell r="AI669">
            <v>0</v>
          </cell>
          <cell r="AJ669">
            <v>0</v>
          </cell>
          <cell r="AK669">
            <v>0</v>
          </cell>
          <cell r="AL669">
            <v>0</v>
          </cell>
          <cell r="AM669" t="str">
            <v>Potable</v>
          </cell>
        </row>
        <row r="670">
          <cell r="A670" t="str">
            <v>05</v>
          </cell>
          <cell r="B670" t="str">
            <v>Westgodavari</v>
          </cell>
          <cell r="C670" t="str">
            <v>11</v>
          </cell>
          <cell r="D670" t="str">
            <v>Eluru</v>
          </cell>
          <cell r="E670" t="str">
            <v>068</v>
          </cell>
          <cell r="F670" t="str">
            <v>Unguturu</v>
          </cell>
          <cell r="G670" t="str">
            <v>12</v>
          </cell>
          <cell r="H670" t="str">
            <v>D.tirumala</v>
          </cell>
          <cell r="I670" t="str">
            <v>24</v>
          </cell>
          <cell r="J670" t="str">
            <v>P.Kannapuram</v>
          </cell>
          <cell r="K670" t="str">
            <v>033</v>
          </cell>
          <cell r="L670" t="str">
            <v>Sarabhapuram</v>
          </cell>
          <cell r="M670" t="str">
            <v>0512033</v>
          </cell>
          <cell r="N670" t="str">
            <v>01</v>
          </cell>
          <cell r="O670" t="str">
            <v>Sarabhapuram</v>
          </cell>
          <cell r="P670" t="str">
            <v>Sarabhapuram</v>
          </cell>
          <cell r="Q670" t="str">
            <v>051203301</v>
          </cell>
          <cell r="R670" t="str">
            <v>051203301</v>
          </cell>
          <cell r="S670" t="str">
            <v>05110681203301</v>
          </cell>
          <cell r="T670">
            <v>726</v>
          </cell>
          <cell r="U670">
            <v>698</v>
          </cell>
          <cell r="V670">
            <v>0</v>
          </cell>
          <cell r="W670" t="str">
            <v>PC</v>
          </cell>
          <cell r="X670" t="str">
            <v>PC2</v>
          </cell>
          <cell r="Z670">
            <v>36719</v>
          </cell>
          <cell r="AA670" t="str">
            <v>051203301600</v>
          </cell>
          <cell r="AB670" t="str">
            <v>051203301600</v>
          </cell>
          <cell r="AC670" t="str">
            <v>Sarabhapuram</v>
          </cell>
          <cell r="AD670" t="str">
            <v>Sarabhapuram</v>
          </cell>
          <cell r="AE670" t="str">
            <v>MPWS</v>
          </cell>
          <cell r="AF670">
            <v>0</v>
          </cell>
          <cell r="AG670">
            <v>0</v>
          </cell>
          <cell r="AH670">
            <v>0</v>
          </cell>
          <cell r="AI670">
            <v>0</v>
          </cell>
          <cell r="AJ670">
            <v>0</v>
          </cell>
          <cell r="AK670">
            <v>0</v>
          </cell>
          <cell r="AL670">
            <v>0</v>
          </cell>
          <cell r="AM670" t="str">
            <v>Potable</v>
          </cell>
        </row>
        <row r="671">
          <cell r="A671" t="str">
            <v>05</v>
          </cell>
          <cell r="B671" t="str">
            <v>Westgodavari</v>
          </cell>
          <cell r="C671" t="str">
            <v>11</v>
          </cell>
          <cell r="D671" t="str">
            <v>Eluru</v>
          </cell>
          <cell r="E671" t="str">
            <v>068</v>
          </cell>
          <cell r="F671" t="str">
            <v>Unguturu</v>
          </cell>
          <cell r="G671" t="str">
            <v>13</v>
          </cell>
          <cell r="H671" t="str">
            <v>Nallajerla</v>
          </cell>
          <cell r="I671" t="str">
            <v>01</v>
          </cell>
          <cell r="J671" t="str">
            <v>Pothineedipalem</v>
          </cell>
          <cell r="K671" t="str">
            <v>001</v>
          </cell>
          <cell r="L671" t="str">
            <v>Anumunilanka</v>
          </cell>
          <cell r="M671" t="str">
            <v>0513001</v>
          </cell>
          <cell r="N671" t="str">
            <v>01</v>
          </cell>
          <cell r="O671" t="str">
            <v>Pothineedipalem</v>
          </cell>
          <cell r="P671" t="str">
            <v>Pothineedupalem</v>
          </cell>
          <cell r="Q671" t="str">
            <v>051300101</v>
          </cell>
          <cell r="R671" t="str">
            <v>051300101</v>
          </cell>
          <cell r="S671" t="str">
            <v>05110681300101</v>
          </cell>
          <cell r="T671">
            <v>1492</v>
          </cell>
          <cell r="U671">
            <v>626</v>
          </cell>
          <cell r="V671">
            <v>0</v>
          </cell>
          <cell r="W671" t="str">
            <v>PC</v>
          </cell>
          <cell r="X671" t="str">
            <v>PC3</v>
          </cell>
          <cell r="AA671" t="str">
            <v>051300101600</v>
          </cell>
          <cell r="AB671" t="str">
            <v>051300101600</v>
          </cell>
          <cell r="AC671" t="str">
            <v>Pothineedipalem</v>
          </cell>
          <cell r="AD671" t="str">
            <v>Pothineedipalem</v>
          </cell>
          <cell r="AE671" t="str">
            <v>PWS</v>
          </cell>
          <cell r="AF671">
            <v>0</v>
          </cell>
          <cell r="AG671">
            <v>0</v>
          </cell>
          <cell r="AH671">
            <v>0</v>
          </cell>
          <cell r="AI671">
            <v>0</v>
          </cell>
          <cell r="AJ671">
            <v>0</v>
          </cell>
          <cell r="AK671">
            <v>0</v>
          </cell>
          <cell r="AL671">
            <v>0</v>
          </cell>
        </row>
        <row r="672">
          <cell r="A672" t="str">
            <v>05</v>
          </cell>
          <cell r="B672" t="str">
            <v>Westgodavari</v>
          </cell>
          <cell r="C672" t="str">
            <v>11</v>
          </cell>
          <cell r="D672" t="str">
            <v>Eluru</v>
          </cell>
          <cell r="E672" t="str">
            <v>068</v>
          </cell>
          <cell r="F672" t="str">
            <v>Unguturu</v>
          </cell>
          <cell r="G672" t="str">
            <v>13</v>
          </cell>
          <cell r="H672" t="str">
            <v>Nallajerla</v>
          </cell>
          <cell r="I672" t="str">
            <v>01</v>
          </cell>
          <cell r="J672" t="str">
            <v>Pothineedipalem</v>
          </cell>
          <cell r="K672" t="str">
            <v>001</v>
          </cell>
          <cell r="L672" t="str">
            <v>Anumunilanka</v>
          </cell>
          <cell r="M672" t="str">
            <v>0513001</v>
          </cell>
          <cell r="N672" t="str">
            <v>02</v>
          </cell>
          <cell r="O672" t="str">
            <v>Pothineedupalem</v>
          </cell>
          <cell r="Q672" t="str">
            <v>051300102</v>
          </cell>
          <cell r="S672" t="str">
            <v>05110681300102</v>
          </cell>
          <cell r="T672">
            <v>1492</v>
          </cell>
          <cell r="U672">
            <v>626</v>
          </cell>
          <cell r="V672">
            <v>8</v>
          </cell>
          <cell r="W672" t="str">
            <v>PC</v>
          </cell>
          <cell r="X672" t="str">
            <v>PC1</v>
          </cell>
          <cell r="AF672">
            <v>3</v>
          </cell>
          <cell r="AG672">
            <v>0</v>
          </cell>
          <cell r="AH672">
            <v>3</v>
          </cell>
          <cell r="AI672">
            <v>0</v>
          </cell>
          <cell r="AJ672">
            <v>0</v>
          </cell>
          <cell r="AK672">
            <v>0</v>
          </cell>
          <cell r="AL672">
            <v>0</v>
          </cell>
        </row>
        <row r="673">
          <cell r="A673" t="str">
            <v>05</v>
          </cell>
          <cell r="B673" t="str">
            <v>Westgodavari</v>
          </cell>
          <cell r="C673" t="str">
            <v>11</v>
          </cell>
          <cell r="D673" t="str">
            <v>Eluru</v>
          </cell>
          <cell r="E673" t="str">
            <v>068</v>
          </cell>
          <cell r="F673" t="str">
            <v>Unguturu</v>
          </cell>
          <cell r="G673" t="str">
            <v>13</v>
          </cell>
          <cell r="H673" t="str">
            <v>Nallajerla</v>
          </cell>
          <cell r="I673" t="str">
            <v>02</v>
          </cell>
          <cell r="J673" t="str">
            <v>Chandrasigunta</v>
          </cell>
          <cell r="K673" t="str">
            <v>001</v>
          </cell>
          <cell r="L673" t="str">
            <v>Anumunilanka</v>
          </cell>
          <cell r="M673" t="str">
            <v>0513001</v>
          </cell>
          <cell r="N673" t="str">
            <v>03</v>
          </cell>
          <cell r="O673" t="str">
            <v>Chandrasigunta</v>
          </cell>
          <cell r="P673" t="str">
            <v>Chandrasigunta</v>
          </cell>
          <cell r="Q673" t="str">
            <v>051300103</v>
          </cell>
          <cell r="R673" t="str">
            <v>051300103</v>
          </cell>
          <cell r="S673" t="str">
            <v>05110681300103</v>
          </cell>
          <cell r="T673">
            <v>727</v>
          </cell>
          <cell r="U673">
            <v>84</v>
          </cell>
          <cell r="V673">
            <v>0</v>
          </cell>
          <cell r="W673" t="str">
            <v>PC</v>
          </cell>
          <cell r="X673" t="str">
            <v>PC1</v>
          </cell>
          <cell r="AA673" t="str">
            <v>051300103600</v>
          </cell>
          <cell r="AB673" t="str">
            <v>051300103600</v>
          </cell>
          <cell r="AC673" t="str">
            <v>Chandrasigunta</v>
          </cell>
          <cell r="AD673" t="str">
            <v>Chandrasigunta</v>
          </cell>
          <cell r="AE673" t="str">
            <v>PWS</v>
          </cell>
          <cell r="AF673">
            <v>0</v>
          </cell>
          <cell r="AG673">
            <v>0</v>
          </cell>
          <cell r="AH673">
            <v>0</v>
          </cell>
          <cell r="AI673">
            <v>0</v>
          </cell>
          <cell r="AJ673">
            <v>0</v>
          </cell>
          <cell r="AK673">
            <v>0</v>
          </cell>
          <cell r="AL673">
            <v>0</v>
          </cell>
        </row>
        <row r="674">
          <cell r="A674" t="str">
            <v>05</v>
          </cell>
          <cell r="B674" t="str">
            <v>Westgodavari</v>
          </cell>
          <cell r="C674" t="str">
            <v>11</v>
          </cell>
          <cell r="D674" t="str">
            <v>Eluru</v>
          </cell>
          <cell r="E674" t="str">
            <v>068</v>
          </cell>
          <cell r="F674" t="str">
            <v>Unguturu</v>
          </cell>
          <cell r="G674" t="str">
            <v>13</v>
          </cell>
          <cell r="H674" t="str">
            <v>Nallajerla</v>
          </cell>
          <cell r="I674" t="str">
            <v>03</v>
          </cell>
          <cell r="J674" t="str">
            <v>Subhadrapalem</v>
          </cell>
          <cell r="K674" t="str">
            <v>001</v>
          </cell>
          <cell r="L674" t="str">
            <v>Anumunilanka</v>
          </cell>
          <cell r="M674" t="str">
            <v>0513001</v>
          </cell>
          <cell r="N674" t="str">
            <v>04</v>
          </cell>
          <cell r="O674" t="str">
            <v>Subhadrapalem</v>
          </cell>
          <cell r="P674" t="str">
            <v>Subhadrapalem</v>
          </cell>
          <cell r="Q674" t="str">
            <v>051300104</v>
          </cell>
          <cell r="R674" t="str">
            <v>051300104</v>
          </cell>
          <cell r="S674" t="str">
            <v>05110681300104</v>
          </cell>
          <cell r="T674">
            <v>874</v>
          </cell>
          <cell r="U674">
            <v>692</v>
          </cell>
          <cell r="V674">
            <v>0</v>
          </cell>
          <cell r="W674" t="str">
            <v>PC</v>
          </cell>
          <cell r="X674" t="str">
            <v>PC3</v>
          </cell>
          <cell r="AA674" t="str">
            <v>051300104600</v>
          </cell>
          <cell r="AB674" t="str">
            <v>051300104600</v>
          </cell>
          <cell r="AC674" t="str">
            <v>Subhadrapalem</v>
          </cell>
          <cell r="AD674" t="str">
            <v>Subhadrapalem</v>
          </cell>
          <cell r="AE674" t="str">
            <v>PWS</v>
          </cell>
          <cell r="AF674">
            <v>5</v>
          </cell>
          <cell r="AG674">
            <v>0</v>
          </cell>
          <cell r="AH674">
            <v>0</v>
          </cell>
          <cell r="AI674">
            <v>0</v>
          </cell>
          <cell r="AJ674">
            <v>0</v>
          </cell>
          <cell r="AK674">
            <v>0</v>
          </cell>
          <cell r="AL674">
            <v>0</v>
          </cell>
        </row>
        <row r="675">
          <cell r="A675" t="str">
            <v>05</v>
          </cell>
          <cell r="B675" t="str">
            <v>Westgodavari</v>
          </cell>
          <cell r="C675" t="str">
            <v>11</v>
          </cell>
          <cell r="D675" t="str">
            <v>Eluru</v>
          </cell>
          <cell r="E675" t="str">
            <v>068</v>
          </cell>
          <cell r="F675" t="str">
            <v>Unguturu</v>
          </cell>
          <cell r="G675" t="str">
            <v>13</v>
          </cell>
          <cell r="H675" t="str">
            <v>Nallajerla</v>
          </cell>
          <cell r="I675" t="str">
            <v>04</v>
          </cell>
          <cell r="J675" t="str">
            <v>Pothavaram</v>
          </cell>
          <cell r="K675" t="str">
            <v>002</v>
          </cell>
          <cell r="L675" t="str">
            <v>Pothavaram</v>
          </cell>
          <cell r="M675" t="str">
            <v>0513002</v>
          </cell>
          <cell r="N675" t="str">
            <v>01</v>
          </cell>
          <cell r="O675" t="str">
            <v>Pothavaram</v>
          </cell>
          <cell r="P675" t="str">
            <v>Pothavaram</v>
          </cell>
          <cell r="Q675" t="str">
            <v>051300201</v>
          </cell>
          <cell r="R675" t="str">
            <v>051300201</v>
          </cell>
          <cell r="S675" t="str">
            <v>05110681300201</v>
          </cell>
          <cell r="T675">
            <v>8291</v>
          </cell>
          <cell r="U675">
            <v>2115</v>
          </cell>
          <cell r="V675">
            <v>10</v>
          </cell>
          <cell r="W675" t="str">
            <v>FC</v>
          </cell>
          <cell r="X675" t="str">
            <v>FC</v>
          </cell>
          <cell r="AA675" t="str">
            <v>051300201600</v>
          </cell>
          <cell r="AB675" t="str">
            <v>051300201600</v>
          </cell>
          <cell r="AC675" t="str">
            <v>Pothavaram</v>
          </cell>
          <cell r="AD675" t="str">
            <v>Pothavaram</v>
          </cell>
          <cell r="AE675" t="str">
            <v>PWS</v>
          </cell>
          <cell r="AF675">
            <v>18</v>
          </cell>
          <cell r="AG675">
            <v>0</v>
          </cell>
          <cell r="AH675">
            <v>0</v>
          </cell>
          <cell r="AI675">
            <v>0</v>
          </cell>
          <cell r="AJ675">
            <v>0</v>
          </cell>
          <cell r="AK675">
            <v>0</v>
          </cell>
          <cell r="AL675">
            <v>0</v>
          </cell>
        </row>
        <row r="676">
          <cell r="A676" t="str">
            <v>05</v>
          </cell>
          <cell r="B676" t="str">
            <v>Westgodavari</v>
          </cell>
          <cell r="C676" t="str">
            <v>11</v>
          </cell>
          <cell r="D676" t="str">
            <v>Eluru</v>
          </cell>
          <cell r="E676" t="str">
            <v>068</v>
          </cell>
          <cell r="F676" t="str">
            <v>Unguturu</v>
          </cell>
          <cell r="G676" t="str">
            <v>13</v>
          </cell>
          <cell r="H676" t="str">
            <v>Nallajerla</v>
          </cell>
          <cell r="I676" t="str">
            <v>04</v>
          </cell>
          <cell r="J676" t="str">
            <v>Pothavaram</v>
          </cell>
          <cell r="K676" t="str">
            <v>002</v>
          </cell>
          <cell r="L676" t="str">
            <v>Pothavaram</v>
          </cell>
          <cell r="M676" t="str">
            <v>0513002</v>
          </cell>
          <cell r="N676" t="str">
            <v>02</v>
          </cell>
          <cell r="O676" t="str">
            <v>Krishnayagudem</v>
          </cell>
          <cell r="P676" t="str">
            <v>Krishnayagudem</v>
          </cell>
          <cell r="Q676" t="str">
            <v>051300202</v>
          </cell>
          <cell r="R676" t="str">
            <v>051300202</v>
          </cell>
          <cell r="S676" t="str">
            <v>05110681300202</v>
          </cell>
          <cell r="T676">
            <v>729</v>
          </cell>
          <cell r="U676">
            <v>355</v>
          </cell>
          <cell r="V676">
            <v>26</v>
          </cell>
          <cell r="W676" t="str">
            <v>FC</v>
          </cell>
          <cell r="X676" t="str">
            <v>FC</v>
          </cell>
          <cell r="AA676" t="str">
            <v>051300202600</v>
          </cell>
          <cell r="AB676" t="str">
            <v>051300202600</v>
          </cell>
          <cell r="AC676" t="str">
            <v>Krishnayagudem</v>
          </cell>
          <cell r="AD676" t="str">
            <v>Krishnayagudem</v>
          </cell>
          <cell r="AE676" t="str">
            <v>PWS</v>
          </cell>
          <cell r="AF676">
            <v>1</v>
          </cell>
          <cell r="AG676">
            <v>0</v>
          </cell>
          <cell r="AH676">
            <v>0</v>
          </cell>
          <cell r="AI676">
            <v>0</v>
          </cell>
          <cell r="AJ676">
            <v>0</v>
          </cell>
          <cell r="AK676">
            <v>0</v>
          </cell>
          <cell r="AL676">
            <v>0</v>
          </cell>
        </row>
        <row r="677">
          <cell r="A677" t="str">
            <v>05</v>
          </cell>
          <cell r="B677" t="str">
            <v>Westgodavari</v>
          </cell>
          <cell r="C677" t="str">
            <v>11</v>
          </cell>
          <cell r="D677" t="str">
            <v>Eluru</v>
          </cell>
          <cell r="E677" t="str">
            <v>068</v>
          </cell>
          <cell r="F677" t="str">
            <v>Unguturu</v>
          </cell>
          <cell r="G677" t="str">
            <v>13</v>
          </cell>
          <cell r="H677" t="str">
            <v>Nallajerla</v>
          </cell>
          <cell r="I677" t="str">
            <v>05</v>
          </cell>
          <cell r="J677" t="str">
            <v>Ananthapalli</v>
          </cell>
          <cell r="K677" t="str">
            <v>003</v>
          </cell>
          <cell r="L677" t="str">
            <v>Ananthapalli</v>
          </cell>
          <cell r="M677" t="str">
            <v>0513003</v>
          </cell>
          <cell r="N677" t="str">
            <v>01</v>
          </cell>
          <cell r="O677" t="str">
            <v>Ananthapalle</v>
          </cell>
          <cell r="P677" t="str">
            <v>Ananthapalle</v>
          </cell>
          <cell r="Q677" t="str">
            <v>051300301</v>
          </cell>
          <cell r="R677" t="str">
            <v>051300301</v>
          </cell>
          <cell r="S677" t="str">
            <v>05110681300301</v>
          </cell>
          <cell r="T677">
            <v>7161</v>
          </cell>
          <cell r="U677">
            <v>1316</v>
          </cell>
          <cell r="V677">
            <v>85</v>
          </cell>
          <cell r="W677" t="str">
            <v>PC</v>
          </cell>
          <cell r="X677" t="str">
            <v>PC3</v>
          </cell>
          <cell r="AA677" t="str">
            <v>051300301600</v>
          </cell>
          <cell r="AB677" t="str">
            <v>051300301600</v>
          </cell>
          <cell r="AC677" t="str">
            <v>Ananthapalle</v>
          </cell>
          <cell r="AD677" t="str">
            <v>Ananthapalle</v>
          </cell>
          <cell r="AE677" t="str">
            <v>PWS</v>
          </cell>
          <cell r="AF677">
            <v>19</v>
          </cell>
          <cell r="AG677">
            <v>0</v>
          </cell>
          <cell r="AH677">
            <v>0</v>
          </cell>
          <cell r="AI677">
            <v>0</v>
          </cell>
          <cell r="AJ677">
            <v>0</v>
          </cell>
          <cell r="AK677">
            <v>0</v>
          </cell>
          <cell r="AL677">
            <v>0</v>
          </cell>
        </row>
        <row r="678">
          <cell r="A678" t="str">
            <v>05</v>
          </cell>
          <cell r="B678" t="str">
            <v>Westgodavari</v>
          </cell>
          <cell r="C678" t="str">
            <v>11</v>
          </cell>
          <cell r="D678" t="str">
            <v>Eluru</v>
          </cell>
          <cell r="E678" t="str">
            <v>068</v>
          </cell>
          <cell r="F678" t="str">
            <v>Unguturu</v>
          </cell>
          <cell r="G678" t="str">
            <v>13</v>
          </cell>
          <cell r="H678" t="str">
            <v>Nallajerla</v>
          </cell>
          <cell r="I678" t="str">
            <v>06</v>
          </cell>
          <cell r="J678" t="str">
            <v>Nabipeta</v>
          </cell>
          <cell r="K678" t="str">
            <v>003</v>
          </cell>
          <cell r="L678" t="str">
            <v>Ananthapalli</v>
          </cell>
          <cell r="M678" t="str">
            <v>0513003</v>
          </cell>
          <cell r="N678" t="str">
            <v>02</v>
          </cell>
          <cell r="O678" t="str">
            <v>Nabipeta</v>
          </cell>
          <cell r="P678" t="str">
            <v>Nabipeta</v>
          </cell>
          <cell r="Q678" t="str">
            <v>051300302</v>
          </cell>
          <cell r="R678" t="str">
            <v>051300302</v>
          </cell>
          <cell r="S678" t="str">
            <v>05110681300302</v>
          </cell>
          <cell r="T678">
            <v>1497</v>
          </cell>
          <cell r="U678">
            <v>388</v>
          </cell>
          <cell r="V678">
            <v>11</v>
          </cell>
          <cell r="W678" t="str">
            <v>FC</v>
          </cell>
          <cell r="X678" t="str">
            <v>FC</v>
          </cell>
          <cell r="AA678" t="str">
            <v>051300302600</v>
          </cell>
          <cell r="AB678" t="str">
            <v>051300302600</v>
          </cell>
          <cell r="AC678" t="str">
            <v>Nabipeta</v>
          </cell>
          <cell r="AD678" t="str">
            <v>Nabipeta</v>
          </cell>
          <cell r="AE678" t="str">
            <v>PWS</v>
          </cell>
          <cell r="AF678">
            <v>4</v>
          </cell>
          <cell r="AG678">
            <v>0</v>
          </cell>
          <cell r="AH678">
            <v>0</v>
          </cell>
          <cell r="AI678">
            <v>0</v>
          </cell>
          <cell r="AJ678">
            <v>0</v>
          </cell>
          <cell r="AK678">
            <v>0</v>
          </cell>
          <cell r="AL678">
            <v>0</v>
          </cell>
        </row>
        <row r="679">
          <cell r="A679" t="str">
            <v>05</v>
          </cell>
          <cell r="B679" t="str">
            <v>Westgodavari</v>
          </cell>
          <cell r="C679" t="str">
            <v>11</v>
          </cell>
          <cell r="D679" t="str">
            <v>Eluru</v>
          </cell>
          <cell r="E679" t="str">
            <v>068</v>
          </cell>
          <cell r="F679" t="str">
            <v>Unguturu</v>
          </cell>
          <cell r="G679" t="str">
            <v>13</v>
          </cell>
          <cell r="H679" t="str">
            <v>Nallajerla</v>
          </cell>
          <cell r="I679" t="str">
            <v>07</v>
          </cell>
          <cell r="J679" t="str">
            <v>Kowluru</v>
          </cell>
          <cell r="K679" t="str">
            <v>003</v>
          </cell>
          <cell r="L679" t="str">
            <v>Ananthapalli</v>
          </cell>
          <cell r="M679" t="str">
            <v>0513003</v>
          </cell>
          <cell r="N679" t="str">
            <v>03</v>
          </cell>
          <cell r="O679" t="str">
            <v>Kowluru</v>
          </cell>
          <cell r="P679" t="str">
            <v>Kowluru</v>
          </cell>
          <cell r="Q679" t="str">
            <v>051300303</v>
          </cell>
          <cell r="R679" t="str">
            <v>051300303</v>
          </cell>
          <cell r="S679" t="str">
            <v>05110681300303</v>
          </cell>
          <cell r="T679">
            <v>458</v>
          </cell>
          <cell r="U679">
            <v>92</v>
          </cell>
          <cell r="V679">
            <v>0</v>
          </cell>
          <cell r="W679" t="str">
            <v>FC</v>
          </cell>
          <cell r="X679" t="str">
            <v>FC</v>
          </cell>
          <cell r="AA679" t="str">
            <v>051300303600</v>
          </cell>
          <cell r="AB679" t="str">
            <v>051300303600</v>
          </cell>
          <cell r="AC679" t="str">
            <v>Kowluru</v>
          </cell>
          <cell r="AD679" t="str">
            <v>Kowluru</v>
          </cell>
          <cell r="AE679" t="str">
            <v>PWS</v>
          </cell>
          <cell r="AF679">
            <v>2</v>
          </cell>
          <cell r="AG679">
            <v>0</v>
          </cell>
          <cell r="AH679">
            <v>0</v>
          </cell>
          <cell r="AI679">
            <v>0</v>
          </cell>
          <cell r="AJ679">
            <v>0</v>
          </cell>
          <cell r="AK679">
            <v>0</v>
          </cell>
          <cell r="AL679">
            <v>0</v>
          </cell>
        </row>
        <row r="680">
          <cell r="A680" t="str">
            <v>05</v>
          </cell>
          <cell r="B680" t="str">
            <v>Westgodavari</v>
          </cell>
          <cell r="C680" t="str">
            <v>11</v>
          </cell>
          <cell r="D680" t="str">
            <v>Eluru</v>
          </cell>
          <cell r="E680" t="str">
            <v>068</v>
          </cell>
          <cell r="F680" t="str">
            <v>Unguturu</v>
          </cell>
          <cell r="G680" t="str">
            <v>13</v>
          </cell>
          <cell r="H680" t="str">
            <v>Nallajerla</v>
          </cell>
          <cell r="I680" t="str">
            <v>05</v>
          </cell>
          <cell r="J680" t="str">
            <v>Ananthapalli</v>
          </cell>
          <cell r="K680" t="str">
            <v>003</v>
          </cell>
          <cell r="L680" t="str">
            <v>Ananthapalli</v>
          </cell>
          <cell r="M680" t="str">
            <v>0513003</v>
          </cell>
          <cell r="N680" t="str">
            <v>04</v>
          </cell>
          <cell r="O680" t="str">
            <v>Krishnammagudem</v>
          </cell>
          <cell r="P680" t="str">
            <v>Krishnammagudem</v>
          </cell>
          <cell r="Q680" t="str">
            <v>051300304</v>
          </cell>
          <cell r="R680" t="str">
            <v>051300304</v>
          </cell>
          <cell r="S680" t="str">
            <v>05110681300304</v>
          </cell>
          <cell r="T680">
            <v>1606</v>
          </cell>
          <cell r="U680">
            <v>540</v>
          </cell>
          <cell r="V680">
            <v>0</v>
          </cell>
          <cell r="W680" t="str">
            <v>PC</v>
          </cell>
          <cell r="X680" t="str">
            <v>PC1</v>
          </cell>
          <cell r="AA680" t="str">
            <v>051300304600</v>
          </cell>
          <cell r="AB680" t="str">
            <v>051300304600</v>
          </cell>
          <cell r="AC680" t="str">
            <v>Krishnammagudem</v>
          </cell>
          <cell r="AD680" t="str">
            <v>Krishnammagudem</v>
          </cell>
          <cell r="AE680" t="str">
            <v>PWS</v>
          </cell>
          <cell r="AF680">
            <v>2</v>
          </cell>
          <cell r="AG680">
            <v>0</v>
          </cell>
          <cell r="AH680">
            <v>0</v>
          </cell>
          <cell r="AI680">
            <v>0</v>
          </cell>
          <cell r="AJ680">
            <v>0</v>
          </cell>
          <cell r="AK680">
            <v>0</v>
          </cell>
          <cell r="AL680">
            <v>0</v>
          </cell>
        </row>
        <row r="681">
          <cell r="A681" t="str">
            <v>05</v>
          </cell>
          <cell r="B681" t="str">
            <v>Westgodavari</v>
          </cell>
          <cell r="C681" t="str">
            <v>11</v>
          </cell>
          <cell r="D681" t="str">
            <v>Eluru</v>
          </cell>
          <cell r="E681" t="str">
            <v>068</v>
          </cell>
          <cell r="F681" t="str">
            <v>Unguturu</v>
          </cell>
          <cell r="G681" t="str">
            <v>13</v>
          </cell>
          <cell r="H681" t="str">
            <v>Nallajerla</v>
          </cell>
          <cell r="I681" t="str">
            <v>08</v>
          </cell>
          <cell r="J681" t="str">
            <v>Gundepalli</v>
          </cell>
          <cell r="K681" t="str">
            <v>006</v>
          </cell>
          <cell r="L681" t="str">
            <v>Gundepalli</v>
          </cell>
          <cell r="M681" t="str">
            <v>0513006</v>
          </cell>
          <cell r="N681" t="str">
            <v>01</v>
          </cell>
          <cell r="O681" t="str">
            <v>Gundepalle</v>
          </cell>
          <cell r="P681" t="str">
            <v>Gundepalle</v>
          </cell>
          <cell r="Q681" t="str">
            <v>051300601</v>
          </cell>
          <cell r="R681" t="str">
            <v>051300601</v>
          </cell>
          <cell r="S681" t="str">
            <v>05110681300601</v>
          </cell>
          <cell r="T681">
            <v>1036</v>
          </cell>
          <cell r="U681">
            <v>350</v>
          </cell>
          <cell r="V681">
            <v>5</v>
          </cell>
          <cell r="W681" t="str">
            <v>PC</v>
          </cell>
          <cell r="X681" t="str">
            <v>PC2</v>
          </cell>
          <cell r="AA681" t="str">
            <v>051300601600</v>
          </cell>
          <cell r="AB681" t="str">
            <v>051300601600</v>
          </cell>
          <cell r="AC681" t="str">
            <v>Gundepalle</v>
          </cell>
          <cell r="AD681" t="str">
            <v>Gundepalle</v>
          </cell>
          <cell r="AE681" t="str">
            <v>PWS</v>
          </cell>
          <cell r="AF681">
            <v>4</v>
          </cell>
          <cell r="AG681">
            <v>0</v>
          </cell>
          <cell r="AH681">
            <v>0</v>
          </cell>
          <cell r="AI681">
            <v>0</v>
          </cell>
          <cell r="AJ681">
            <v>0</v>
          </cell>
          <cell r="AK681">
            <v>0</v>
          </cell>
          <cell r="AL681">
            <v>0</v>
          </cell>
        </row>
        <row r="682">
          <cell r="A682" t="str">
            <v>05</v>
          </cell>
          <cell r="B682" t="str">
            <v>Westgodavari</v>
          </cell>
          <cell r="C682" t="str">
            <v>11</v>
          </cell>
          <cell r="D682" t="str">
            <v>Eluru</v>
          </cell>
          <cell r="E682" t="str">
            <v>068</v>
          </cell>
          <cell r="F682" t="str">
            <v>Unguturu</v>
          </cell>
          <cell r="G682" t="str">
            <v>13</v>
          </cell>
          <cell r="H682" t="str">
            <v>Nallajerla</v>
          </cell>
          <cell r="I682" t="str">
            <v>09</v>
          </cell>
          <cell r="J682" t="str">
            <v>East Chodavaram</v>
          </cell>
          <cell r="K682" t="str">
            <v>006</v>
          </cell>
          <cell r="L682" t="str">
            <v>Gundepalli</v>
          </cell>
          <cell r="M682" t="str">
            <v>0513006</v>
          </cell>
          <cell r="N682" t="str">
            <v>02</v>
          </cell>
          <cell r="O682" t="str">
            <v>East Chodavaram</v>
          </cell>
          <cell r="P682" t="str">
            <v>East Chodavaram</v>
          </cell>
          <cell r="Q682" t="str">
            <v>051300602</v>
          </cell>
          <cell r="R682" t="str">
            <v>051300602</v>
          </cell>
          <cell r="S682" t="str">
            <v>05110681300602</v>
          </cell>
          <cell r="T682">
            <v>3796</v>
          </cell>
          <cell r="U682">
            <v>1600</v>
          </cell>
          <cell r="V682">
            <v>0</v>
          </cell>
          <cell r="W682" t="str">
            <v>FC</v>
          </cell>
          <cell r="X682" t="str">
            <v>FC</v>
          </cell>
          <cell r="AA682" t="str">
            <v>051300602600</v>
          </cell>
          <cell r="AB682" t="str">
            <v>051300602600</v>
          </cell>
          <cell r="AC682" t="str">
            <v>East Chodavaram</v>
          </cell>
          <cell r="AD682" t="str">
            <v>East Chodavaram</v>
          </cell>
          <cell r="AE682" t="str">
            <v>PWS</v>
          </cell>
          <cell r="AF682">
            <v>0</v>
          </cell>
          <cell r="AG682">
            <v>0</v>
          </cell>
          <cell r="AH682">
            <v>0</v>
          </cell>
          <cell r="AI682">
            <v>0</v>
          </cell>
          <cell r="AJ682">
            <v>0</v>
          </cell>
          <cell r="AK682">
            <v>0</v>
          </cell>
          <cell r="AL682">
            <v>0</v>
          </cell>
        </row>
        <row r="683">
          <cell r="A683" t="str">
            <v>05</v>
          </cell>
          <cell r="B683" t="str">
            <v>Westgodavari</v>
          </cell>
          <cell r="C683" t="str">
            <v>11</v>
          </cell>
          <cell r="D683" t="str">
            <v>Eluru</v>
          </cell>
          <cell r="E683" t="str">
            <v>068</v>
          </cell>
          <cell r="F683" t="str">
            <v>Unguturu</v>
          </cell>
          <cell r="G683" t="str">
            <v>13</v>
          </cell>
          <cell r="H683" t="str">
            <v>Nallajerla</v>
          </cell>
          <cell r="I683" t="str">
            <v>10</v>
          </cell>
          <cell r="J683" t="str">
            <v>Chodavaram West</v>
          </cell>
          <cell r="K683" t="str">
            <v>007</v>
          </cell>
          <cell r="L683" t="str">
            <v>Chodavaram West</v>
          </cell>
          <cell r="M683" t="str">
            <v>0513007</v>
          </cell>
          <cell r="N683" t="str">
            <v>01</v>
          </cell>
          <cell r="O683" t="str">
            <v>Chodacaram West</v>
          </cell>
          <cell r="P683" t="str">
            <v>Chodacaram West</v>
          </cell>
          <cell r="Q683" t="str">
            <v>051300701</v>
          </cell>
          <cell r="R683" t="str">
            <v>051300701</v>
          </cell>
          <cell r="S683" t="str">
            <v>05110681300701</v>
          </cell>
          <cell r="T683">
            <v>7507</v>
          </cell>
          <cell r="U683">
            <v>428</v>
          </cell>
          <cell r="V683">
            <v>0</v>
          </cell>
          <cell r="W683" t="str">
            <v>FC</v>
          </cell>
          <cell r="X683" t="str">
            <v>FC</v>
          </cell>
          <cell r="AA683" t="str">
            <v>051300701600</v>
          </cell>
          <cell r="AB683" t="str">
            <v>051300701600</v>
          </cell>
          <cell r="AC683" t="str">
            <v>Chodacaram West</v>
          </cell>
          <cell r="AD683" t="str">
            <v>Chodacaram West</v>
          </cell>
          <cell r="AE683" t="str">
            <v>PWS</v>
          </cell>
          <cell r="AF683">
            <v>1</v>
          </cell>
          <cell r="AG683">
            <v>0</v>
          </cell>
          <cell r="AH683">
            <v>0</v>
          </cell>
          <cell r="AI683">
            <v>0</v>
          </cell>
          <cell r="AJ683">
            <v>0</v>
          </cell>
          <cell r="AK683">
            <v>0</v>
          </cell>
          <cell r="AL683">
            <v>0</v>
          </cell>
        </row>
        <row r="684">
          <cell r="A684" t="str">
            <v>05</v>
          </cell>
          <cell r="B684" t="str">
            <v>Westgodavari</v>
          </cell>
          <cell r="C684" t="str">
            <v>11</v>
          </cell>
          <cell r="D684" t="str">
            <v>Eluru</v>
          </cell>
          <cell r="E684" t="str">
            <v>068</v>
          </cell>
          <cell r="F684" t="str">
            <v>Unguturu</v>
          </cell>
          <cell r="G684" t="str">
            <v>13</v>
          </cell>
          <cell r="H684" t="str">
            <v>Nallajerla</v>
          </cell>
          <cell r="I684" t="str">
            <v>11</v>
          </cell>
          <cell r="J684" t="str">
            <v>Cheepurugudem</v>
          </cell>
          <cell r="K684" t="str">
            <v>008</v>
          </cell>
          <cell r="L684" t="str">
            <v>Cheepurugudem</v>
          </cell>
          <cell r="M684" t="str">
            <v>0513008</v>
          </cell>
          <cell r="N684" t="str">
            <v>01</v>
          </cell>
          <cell r="O684" t="str">
            <v>Cheepurugudem</v>
          </cell>
          <cell r="P684" t="str">
            <v>Cheepurugudem</v>
          </cell>
          <cell r="Q684" t="str">
            <v>051300801</v>
          </cell>
          <cell r="R684" t="str">
            <v>051300801</v>
          </cell>
          <cell r="S684" t="str">
            <v>05110681300801</v>
          </cell>
          <cell r="T684">
            <v>1390</v>
          </cell>
          <cell r="U684">
            <v>520</v>
          </cell>
          <cell r="V684">
            <v>13</v>
          </cell>
          <cell r="W684" t="str">
            <v>FC</v>
          </cell>
          <cell r="X684" t="str">
            <v>FC</v>
          </cell>
          <cell r="AA684" t="str">
            <v>051300801600</v>
          </cell>
          <cell r="AB684" t="str">
            <v>051300801600</v>
          </cell>
          <cell r="AC684" t="str">
            <v>Cheepurugudem</v>
          </cell>
          <cell r="AD684" t="str">
            <v>Cheepurugudem</v>
          </cell>
          <cell r="AE684" t="str">
            <v>PWS</v>
          </cell>
          <cell r="AF684">
            <v>2</v>
          </cell>
          <cell r="AG684">
            <v>0</v>
          </cell>
          <cell r="AH684">
            <v>0</v>
          </cell>
          <cell r="AI684">
            <v>0</v>
          </cell>
          <cell r="AJ684">
            <v>0</v>
          </cell>
          <cell r="AK684">
            <v>0</v>
          </cell>
          <cell r="AL684">
            <v>0</v>
          </cell>
        </row>
        <row r="685">
          <cell r="A685" t="str">
            <v>05</v>
          </cell>
          <cell r="B685" t="str">
            <v>Westgodavari</v>
          </cell>
          <cell r="C685" t="str">
            <v>11</v>
          </cell>
          <cell r="D685" t="str">
            <v>Eluru</v>
          </cell>
          <cell r="E685" t="str">
            <v>068</v>
          </cell>
          <cell r="F685" t="str">
            <v>Unguturu</v>
          </cell>
          <cell r="G685" t="str">
            <v>13</v>
          </cell>
          <cell r="H685" t="str">
            <v>Nallajerla</v>
          </cell>
          <cell r="I685" t="str">
            <v>11</v>
          </cell>
          <cell r="J685" t="str">
            <v>Cheepurugudem</v>
          </cell>
          <cell r="K685" t="str">
            <v>008</v>
          </cell>
          <cell r="L685" t="str">
            <v>Cheepurugudem</v>
          </cell>
          <cell r="M685" t="str">
            <v>0513008</v>
          </cell>
          <cell r="N685" t="str">
            <v>02</v>
          </cell>
          <cell r="O685" t="str">
            <v>Timmanapalem</v>
          </cell>
          <cell r="P685" t="str">
            <v>Timmanapalem</v>
          </cell>
          <cell r="Q685" t="str">
            <v>051300802</v>
          </cell>
          <cell r="R685" t="str">
            <v>051300802</v>
          </cell>
          <cell r="S685" t="str">
            <v>05110681300802</v>
          </cell>
          <cell r="T685">
            <v>630</v>
          </cell>
          <cell r="U685">
            <v>300</v>
          </cell>
          <cell r="V685">
            <v>0</v>
          </cell>
          <cell r="W685" t="str">
            <v>PC</v>
          </cell>
          <cell r="X685" t="str">
            <v>PC2</v>
          </cell>
          <cell r="AA685" t="str">
            <v>051300802600</v>
          </cell>
          <cell r="AB685" t="str">
            <v>051300802600</v>
          </cell>
          <cell r="AC685" t="str">
            <v>Timmanapalem</v>
          </cell>
          <cell r="AD685" t="str">
            <v>Timmanapalem</v>
          </cell>
          <cell r="AE685" t="str">
            <v>PWS</v>
          </cell>
          <cell r="AF685">
            <v>0</v>
          </cell>
          <cell r="AG685">
            <v>0</v>
          </cell>
          <cell r="AH685">
            <v>0</v>
          </cell>
          <cell r="AI685">
            <v>0</v>
          </cell>
          <cell r="AJ685">
            <v>0</v>
          </cell>
          <cell r="AK685">
            <v>0</v>
          </cell>
          <cell r="AL685">
            <v>0</v>
          </cell>
        </row>
        <row r="686">
          <cell r="A686" t="str">
            <v>05</v>
          </cell>
          <cell r="B686" t="str">
            <v>Westgodavari</v>
          </cell>
          <cell r="C686" t="str">
            <v>11</v>
          </cell>
          <cell r="D686" t="str">
            <v>Eluru</v>
          </cell>
          <cell r="E686" t="str">
            <v>068</v>
          </cell>
          <cell r="F686" t="str">
            <v>Unguturu</v>
          </cell>
          <cell r="G686" t="str">
            <v>13</v>
          </cell>
          <cell r="H686" t="str">
            <v>Nallajerla</v>
          </cell>
          <cell r="I686" t="str">
            <v>12</v>
          </cell>
          <cell r="J686" t="str">
            <v>Nallajerla</v>
          </cell>
          <cell r="K686" t="str">
            <v>009</v>
          </cell>
          <cell r="L686" t="str">
            <v>Nallajerla</v>
          </cell>
          <cell r="M686" t="str">
            <v>0513009</v>
          </cell>
          <cell r="N686" t="str">
            <v>01</v>
          </cell>
          <cell r="O686" t="str">
            <v>Nallajerla</v>
          </cell>
          <cell r="P686" t="str">
            <v>Nallajerla</v>
          </cell>
          <cell r="Q686" t="str">
            <v>051300901</v>
          </cell>
          <cell r="R686" t="str">
            <v>051300901</v>
          </cell>
          <cell r="S686" t="str">
            <v>05110681300901</v>
          </cell>
          <cell r="T686">
            <v>5531</v>
          </cell>
          <cell r="U686">
            <v>1280</v>
          </cell>
          <cell r="V686">
            <v>21</v>
          </cell>
          <cell r="W686" t="str">
            <v>FC</v>
          </cell>
          <cell r="X686" t="str">
            <v>FC</v>
          </cell>
          <cell r="AA686" t="str">
            <v>051300901600</v>
          </cell>
          <cell r="AB686" t="str">
            <v>051300901600</v>
          </cell>
          <cell r="AC686" t="str">
            <v>Nallajerla</v>
          </cell>
          <cell r="AD686" t="str">
            <v>Nallajerla</v>
          </cell>
          <cell r="AE686" t="str">
            <v>PWS</v>
          </cell>
          <cell r="AF686">
            <v>0</v>
          </cell>
          <cell r="AG686">
            <v>0</v>
          </cell>
          <cell r="AH686">
            <v>0</v>
          </cell>
          <cell r="AI686">
            <v>0</v>
          </cell>
          <cell r="AJ686">
            <v>0</v>
          </cell>
          <cell r="AK686">
            <v>0</v>
          </cell>
          <cell r="AL686">
            <v>0</v>
          </cell>
        </row>
        <row r="687">
          <cell r="A687" t="str">
            <v>05</v>
          </cell>
          <cell r="B687" t="str">
            <v>Westgodavari</v>
          </cell>
          <cell r="C687" t="str">
            <v>11</v>
          </cell>
          <cell r="D687" t="str">
            <v>Eluru</v>
          </cell>
          <cell r="E687" t="str">
            <v>068</v>
          </cell>
          <cell r="F687" t="str">
            <v>Unguturu</v>
          </cell>
          <cell r="G687" t="str">
            <v>13</v>
          </cell>
          <cell r="H687" t="str">
            <v>Nallajerla</v>
          </cell>
          <cell r="I687" t="str">
            <v>13</v>
          </cell>
          <cell r="J687" t="str">
            <v>Jagannadhapuram</v>
          </cell>
          <cell r="K687" t="str">
            <v>009</v>
          </cell>
          <cell r="L687" t="str">
            <v>Nallajerla</v>
          </cell>
          <cell r="M687" t="str">
            <v>0513009</v>
          </cell>
          <cell r="N687" t="str">
            <v>02</v>
          </cell>
          <cell r="O687" t="str">
            <v>Jagannadhapuram</v>
          </cell>
          <cell r="P687" t="str">
            <v>Jagannadhapuram</v>
          </cell>
          <cell r="Q687" t="str">
            <v>051300902</v>
          </cell>
          <cell r="R687" t="str">
            <v>051300902</v>
          </cell>
          <cell r="S687" t="str">
            <v>05110681300902</v>
          </cell>
          <cell r="T687">
            <v>1605</v>
          </cell>
          <cell r="U687">
            <v>691</v>
          </cell>
          <cell r="V687">
            <v>9</v>
          </cell>
          <cell r="W687" t="str">
            <v>PC</v>
          </cell>
          <cell r="X687" t="str">
            <v>PC3</v>
          </cell>
          <cell r="AA687" t="str">
            <v>051300902600</v>
          </cell>
          <cell r="AB687" t="str">
            <v>051300902600</v>
          </cell>
          <cell r="AC687" t="str">
            <v>Jagannadhapuram-13</v>
          </cell>
          <cell r="AD687" t="str">
            <v>Jagannadhapuram-13</v>
          </cell>
          <cell r="AE687" t="str">
            <v>PWS</v>
          </cell>
          <cell r="AF687">
            <v>0</v>
          </cell>
          <cell r="AG687">
            <v>0</v>
          </cell>
          <cell r="AH687">
            <v>0</v>
          </cell>
          <cell r="AI687">
            <v>0</v>
          </cell>
          <cell r="AJ687">
            <v>0</v>
          </cell>
          <cell r="AK687">
            <v>0</v>
          </cell>
          <cell r="AL687">
            <v>0</v>
          </cell>
        </row>
        <row r="688">
          <cell r="A688" t="str">
            <v>05</v>
          </cell>
          <cell r="B688" t="str">
            <v>Westgodavari</v>
          </cell>
          <cell r="C688" t="str">
            <v>11</v>
          </cell>
          <cell r="D688" t="str">
            <v>Eluru</v>
          </cell>
          <cell r="E688" t="str">
            <v>068</v>
          </cell>
          <cell r="F688" t="str">
            <v>Unguturu</v>
          </cell>
          <cell r="G688" t="str">
            <v>13</v>
          </cell>
          <cell r="H688" t="str">
            <v>Nallajerla</v>
          </cell>
          <cell r="I688" t="str">
            <v>14</v>
          </cell>
          <cell r="J688" t="str">
            <v>Atchanapalem</v>
          </cell>
          <cell r="K688" t="str">
            <v>009</v>
          </cell>
          <cell r="L688" t="str">
            <v>Nallajerla</v>
          </cell>
          <cell r="M688" t="str">
            <v>0513009</v>
          </cell>
          <cell r="N688" t="str">
            <v>03</v>
          </cell>
          <cell r="O688" t="str">
            <v>Atchanapalem</v>
          </cell>
          <cell r="P688" t="str">
            <v>Atchanapalem</v>
          </cell>
          <cell r="Q688" t="str">
            <v>051300903</v>
          </cell>
          <cell r="R688" t="str">
            <v>051300903</v>
          </cell>
          <cell r="S688" t="str">
            <v>05110681300903</v>
          </cell>
          <cell r="T688">
            <v>1448</v>
          </cell>
          <cell r="U688">
            <v>571</v>
          </cell>
          <cell r="V688">
            <v>0</v>
          </cell>
          <cell r="W688" t="str">
            <v>FC</v>
          </cell>
          <cell r="X688" t="str">
            <v>FC</v>
          </cell>
          <cell r="AA688" t="str">
            <v>051300903600</v>
          </cell>
          <cell r="AB688" t="str">
            <v>051300903600</v>
          </cell>
          <cell r="AC688" t="str">
            <v>Atchanapalem</v>
          </cell>
          <cell r="AD688" t="str">
            <v>Atchanapalem</v>
          </cell>
          <cell r="AE688" t="str">
            <v>PWS</v>
          </cell>
          <cell r="AF688">
            <v>1</v>
          </cell>
          <cell r="AG688">
            <v>0</v>
          </cell>
          <cell r="AH688">
            <v>0</v>
          </cell>
          <cell r="AI688">
            <v>0</v>
          </cell>
          <cell r="AJ688">
            <v>0</v>
          </cell>
          <cell r="AK688">
            <v>0</v>
          </cell>
          <cell r="AL688">
            <v>0</v>
          </cell>
        </row>
        <row r="689">
          <cell r="A689" t="str">
            <v>05</v>
          </cell>
          <cell r="B689" t="str">
            <v>Westgodavari</v>
          </cell>
          <cell r="C689" t="str">
            <v>11</v>
          </cell>
          <cell r="D689" t="str">
            <v>Eluru</v>
          </cell>
          <cell r="E689" t="str">
            <v>068</v>
          </cell>
          <cell r="F689" t="str">
            <v>Unguturu</v>
          </cell>
          <cell r="G689" t="str">
            <v>13</v>
          </cell>
          <cell r="H689" t="str">
            <v>Nallajerla</v>
          </cell>
          <cell r="I689" t="str">
            <v>15</v>
          </cell>
          <cell r="J689" t="str">
            <v>Pullalapadu</v>
          </cell>
          <cell r="K689" t="str">
            <v>009</v>
          </cell>
          <cell r="L689" t="str">
            <v>Nallajerla</v>
          </cell>
          <cell r="M689" t="str">
            <v>0513009</v>
          </cell>
          <cell r="N689" t="str">
            <v>04</v>
          </cell>
          <cell r="O689" t="str">
            <v>Pullalapadu</v>
          </cell>
          <cell r="P689" t="str">
            <v>Pullalapadu</v>
          </cell>
          <cell r="Q689" t="str">
            <v>051300904</v>
          </cell>
          <cell r="R689" t="str">
            <v>051300904</v>
          </cell>
          <cell r="S689" t="str">
            <v>05110681300904</v>
          </cell>
          <cell r="T689">
            <v>1933</v>
          </cell>
          <cell r="U689">
            <v>894</v>
          </cell>
          <cell r="V689">
            <v>35</v>
          </cell>
          <cell r="W689" t="str">
            <v>PC</v>
          </cell>
          <cell r="X689" t="str">
            <v>PC3</v>
          </cell>
          <cell r="AA689" t="str">
            <v>051300904600</v>
          </cell>
          <cell r="AB689" t="str">
            <v>051300904600</v>
          </cell>
          <cell r="AC689" t="str">
            <v>Pullalapadu</v>
          </cell>
          <cell r="AD689" t="str">
            <v>Pullalapadu</v>
          </cell>
          <cell r="AE689" t="str">
            <v>PWS</v>
          </cell>
          <cell r="AF689">
            <v>0</v>
          </cell>
          <cell r="AG689">
            <v>0</v>
          </cell>
          <cell r="AH689">
            <v>0</v>
          </cell>
          <cell r="AI689">
            <v>0</v>
          </cell>
          <cell r="AJ689">
            <v>0</v>
          </cell>
          <cell r="AK689">
            <v>0</v>
          </cell>
          <cell r="AL689">
            <v>0</v>
          </cell>
        </row>
        <row r="690">
          <cell r="A690" t="str">
            <v>05</v>
          </cell>
          <cell r="B690" t="str">
            <v>Westgodavari</v>
          </cell>
          <cell r="C690" t="str">
            <v>11</v>
          </cell>
          <cell r="D690" t="str">
            <v>Eluru</v>
          </cell>
          <cell r="E690" t="str">
            <v>068</v>
          </cell>
          <cell r="F690" t="str">
            <v>Unguturu</v>
          </cell>
          <cell r="G690" t="str">
            <v>13</v>
          </cell>
          <cell r="H690" t="str">
            <v>Nallajerla</v>
          </cell>
          <cell r="I690" t="str">
            <v>16</v>
          </cell>
          <cell r="J690" t="str">
            <v>Dubacherla</v>
          </cell>
          <cell r="K690" t="str">
            <v>010</v>
          </cell>
          <cell r="L690" t="str">
            <v>Dubacherla</v>
          </cell>
          <cell r="M690" t="str">
            <v>0513010</v>
          </cell>
          <cell r="N690" t="str">
            <v>01</v>
          </cell>
          <cell r="O690" t="str">
            <v>Dubacherla</v>
          </cell>
          <cell r="P690" t="str">
            <v>Dubacherla</v>
          </cell>
          <cell r="Q690" t="str">
            <v>051301001</v>
          </cell>
          <cell r="R690" t="str">
            <v>051301001</v>
          </cell>
          <cell r="S690" t="str">
            <v>05110681301001</v>
          </cell>
          <cell r="T690">
            <v>4840</v>
          </cell>
          <cell r="U690">
            <v>1232</v>
          </cell>
          <cell r="V690">
            <v>56</v>
          </cell>
          <cell r="W690" t="str">
            <v>PC</v>
          </cell>
          <cell r="X690" t="str">
            <v>PC3</v>
          </cell>
          <cell r="AA690" t="str">
            <v>051301001600</v>
          </cell>
          <cell r="AB690" t="str">
            <v>051301001600</v>
          </cell>
          <cell r="AC690" t="str">
            <v>Dubacherla</v>
          </cell>
          <cell r="AD690" t="str">
            <v>Dubacherla</v>
          </cell>
          <cell r="AE690" t="str">
            <v>PWS</v>
          </cell>
          <cell r="AF690">
            <v>0</v>
          </cell>
          <cell r="AG690">
            <v>0</v>
          </cell>
          <cell r="AH690">
            <v>0</v>
          </cell>
          <cell r="AI690">
            <v>0</v>
          </cell>
          <cell r="AJ690">
            <v>0</v>
          </cell>
          <cell r="AK690">
            <v>0</v>
          </cell>
          <cell r="AL690">
            <v>0</v>
          </cell>
        </row>
        <row r="691">
          <cell r="A691" t="str">
            <v>05</v>
          </cell>
          <cell r="B691" t="str">
            <v>Westgodavari</v>
          </cell>
          <cell r="C691" t="str">
            <v>11</v>
          </cell>
          <cell r="D691" t="str">
            <v>Eluru</v>
          </cell>
          <cell r="E691" t="str">
            <v>068</v>
          </cell>
          <cell r="F691" t="str">
            <v>Unguturu</v>
          </cell>
          <cell r="G691" t="str">
            <v>13</v>
          </cell>
          <cell r="H691" t="str">
            <v>Nallajerla</v>
          </cell>
          <cell r="I691" t="str">
            <v>17</v>
          </cell>
          <cell r="J691" t="str">
            <v>Gantavarigudem</v>
          </cell>
          <cell r="K691" t="str">
            <v>010</v>
          </cell>
          <cell r="L691" t="str">
            <v>Dubacherla</v>
          </cell>
          <cell r="M691" t="str">
            <v>0513010</v>
          </cell>
          <cell r="N691" t="str">
            <v>02</v>
          </cell>
          <cell r="O691" t="str">
            <v>Gantavarigudem</v>
          </cell>
          <cell r="P691" t="str">
            <v>Gantavarigudem</v>
          </cell>
          <cell r="Q691" t="str">
            <v>051301002</v>
          </cell>
          <cell r="R691" t="str">
            <v>051301002</v>
          </cell>
          <cell r="S691" t="str">
            <v>05110681301002</v>
          </cell>
          <cell r="T691">
            <v>3146</v>
          </cell>
          <cell r="U691">
            <v>967</v>
          </cell>
          <cell r="V691">
            <v>3</v>
          </cell>
          <cell r="W691" t="str">
            <v>PC</v>
          </cell>
          <cell r="X691" t="str">
            <v>PC3</v>
          </cell>
          <cell r="AA691" t="str">
            <v>051301002600</v>
          </cell>
          <cell r="AB691" t="str">
            <v>051301002600</v>
          </cell>
          <cell r="AC691" t="str">
            <v>Gantavarigudem</v>
          </cell>
          <cell r="AD691" t="str">
            <v>Gantavarigudem</v>
          </cell>
          <cell r="AE691" t="str">
            <v>PWS</v>
          </cell>
          <cell r="AF691">
            <v>0</v>
          </cell>
          <cell r="AG691">
            <v>0</v>
          </cell>
          <cell r="AH691">
            <v>0</v>
          </cell>
          <cell r="AI691">
            <v>0</v>
          </cell>
          <cell r="AJ691">
            <v>0</v>
          </cell>
          <cell r="AK691">
            <v>0</v>
          </cell>
          <cell r="AL691">
            <v>0</v>
          </cell>
        </row>
        <row r="692">
          <cell r="A692" t="str">
            <v>05</v>
          </cell>
          <cell r="B692" t="str">
            <v>Westgodavari</v>
          </cell>
          <cell r="C692" t="str">
            <v>11</v>
          </cell>
          <cell r="D692" t="str">
            <v>Eluru</v>
          </cell>
          <cell r="E692" t="str">
            <v>068</v>
          </cell>
          <cell r="F692" t="str">
            <v>Unguturu</v>
          </cell>
          <cell r="G692" t="str">
            <v>13</v>
          </cell>
          <cell r="H692" t="str">
            <v>Nallajerla</v>
          </cell>
          <cell r="I692" t="str">
            <v>18</v>
          </cell>
          <cell r="J692" t="str">
            <v>Ayyavaram</v>
          </cell>
          <cell r="K692" t="str">
            <v>010</v>
          </cell>
          <cell r="L692" t="str">
            <v>Dubacherla</v>
          </cell>
          <cell r="M692" t="str">
            <v>0513010</v>
          </cell>
          <cell r="N692" t="str">
            <v>03</v>
          </cell>
          <cell r="O692" t="str">
            <v>Ayyavaram</v>
          </cell>
          <cell r="P692" t="str">
            <v>Ayyavaram</v>
          </cell>
          <cell r="Q692" t="str">
            <v>051301003</v>
          </cell>
          <cell r="R692" t="str">
            <v>051301003</v>
          </cell>
          <cell r="S692" t="str">
            <v>05110681301003</v>
          </cell>
          <cell r="T692">
            <v>1119</v>
          </cell>
          <cell r="U692">
            <v>0</v>
          </cell>
          <cell r="V692">
            <v>0</v>
          </cell>
          <cell r="W692" t="str">
            <v>PC</v>
          </cell>
          <cell r="X692" t="str">
            <v>PC1</v>
          </cell>
          <cell r="AA692" t="str">
            <v>051301003600</v>
          </cell>
          <cell r="AB692" t="str">
            <v>051301003600</v>
          </cell>
          <cell r="AC692" t="str">
            <v>Ayyavaram</v>
          </cell>
          <cell r="AD692" t="str">
            <v>Ayyavaram</v>
          </cell>
          <cell r="AE692" t="str">
            <v>PWS</v>
          </cell>
          <cell r="AF692">
            <v>0</v>
          </cell>
          <cell r="AG692">
            <v>0</v>
          </cell>
          <cell r="AH692">
            <v>0</v>
          </cell>
          <cell r="AI692">
            <v>0</v>
          </cell>
          <cell r="AJ692">
            <v>0</v>
          </cell>
          <cell r="AK692">
            <v>0</v>
          </cell>
          <cell r="AL692">
            <v>0</v>
          </cell>
        </row>
        <row r="693">
          <cell r="A693" t="str">
            <v>05</v>
          </cell>
          <cell r="B693" t="str">
            <v>Westgodavari</v>
          </cell>
          <cell r="C693" t="str">
            <v>11</v>
          </cell>
          <cell r="D693" t="str">
            <v>Eluru</v>
          </cell>
          <cell r="E693" t="str">
            <v>068</v>
          </cell>
          <cell r="F693" t="str">
            <v>Unguturu</v>
          </cell>
          <cell r="G693" t="str">
            <v>13</v>
          </cell>
          <cell r="H693" t="str">
            <v>Nallajerla</v>
          </cell>
          <cell r="I693" t="str">
            <v>16</v>
          </cell>
          <cell r="J693" t="str">
            <v>Dubacherla</v>
          </cell>
          <cell r="K693" t="str">
            <v>010</v>
          </cell>
          <cell r="L693" t="str">
            <v>Dubacherla</v>
          </cell>
          <cell r="M693" t="str">
            <v>0513010</v>
          </cell>
          <cell r="N693" t="str">
            <v>04</v>
          </cell>
          <cell r="O693" t="str">
            <v>Kothagudem</v>
          </cell>
          <cell r="P693" t="str">
            <v>Kothagudem</v>
          </cell>
          <cell r="Q693" t="str">
            <v>051301004</v>
          </cell>
          <cell r="R693" t="str">
            <v>051301004</v>
          </cell>
          <cell r="S693" t="str">
            <v>05110681301004</v>
          </cell>
          <cell r="T693">
            <v>565</v>
          </cell>
          <cell r="U693">
            <v>90</v>
          </cell>
          <cell r="V693">
            <v>13</v>
          </cell>
          <cell r="W693" t="str">
            <v>FC</v>
          </cell>
          <cell r="X693" t="str">
            <v>FC</v>
          </cell>
          <cell r="AA693" t="str">
            <v>051301004600</v>
          </cell>
          <cell r="AB693" t="str">
            <v>051301004600</v>
          </cell>
          <cell r="AC693" t="str">
            <v>Kothagudem-13</v>
          </cell>
          <cell r="AD693" t="str">
            <v>Kothagudem-13</v>
          </cell>
          <cell r="AE693" t="str">
            <v>PWS</v>
          </cell>
          <cell r="AF693">
            <v>0</v>
          </cell>
          <cell r="AG693">
            <v>0</v>
          </cell>
          <cell r="AH693">
            <v>0</v>
          </cell>
          <cell r="AI693">
            <v>0</v>
          </cell>
          <cell r="AJ693">
            <v>0</v>
          </cell>
          <cell r="AK693">
            <v>0</v>
          </cell>
          <cell r="AL693">
            <v>0</v>
          </cell>
        </row>
        <row r="694">
          <cell r="A694" t="str">
            <v>05</v>
          </cell>
          <cell r="B694" t="str">
            <v>Westgodavari</v>
          </cell>
          <cell r="C694" t="str">
            <v>11</v>
          </cell>
          <cell r="D694" t="str">
            <v>Eluru</v>
          </cell>
          <cell r="E694" t="str">
            <v>068</v>
          </cell>
          <cell r="F694" t="str">
            <v>Unguturu</v>
          </cell>
          <cell r="G694" t="str">
            <v>13</v>
          </cell>
          <cell r="H694" t="str">
            <v>Nallajerla</v>
          </cell>
          <cell r="I694" t="str">
            <v>19</v>
          </cell>
          <cell r="J694" t="str">
            <v>Musullagunta</v>
          </cell>
          <cell r="K694" t="str">
            <v>010</v>
          </cell>
          <cell r="L694" t="str">
            <v>Dubacherla</v>
          </cell>
          <cell r="M694" t="str">
            <v>0513010</v>
          </cell>
          <cell r="N694" t="str">
            <v>05</v>
          </cell>
          <cell r="O694" t="str">
            <v>Musullagunta</v>
          </cell>
          <cell r="P694" t="str">
            <v>Musullagunta</v>
          </cell>
          <cell r="Q694" t="str">
            <v>051301005</v>
          </cell>
          <cell r="R694" t="str">
            <v>051301005</v>
          </cell>
          <cell r="S694" t="str">
            <v>05110681301005</v>
          </cell>
          <cell r="T694">
            <v>1137</v>
          </cell>
          <cell r="U694">
            <v>380</v>
          </cell>
          <cell r="V694">
            <v>5</v>
          </cell>
          <cell r="W694" t="str">
            <v>FC</v>
          </cell>
          <cell r="X694" t="str">
            <v>FC</v>
          </cell>
          <cell r="AA694" t="str">
            <v>051301005600</v>
          </cell>
          <cell r="AB694" t="str">
            <v>051301005600</v>
          </cell>
          <cell r="AC694" t="str">
            <v>Musullagunta</v>
          </cell>
          <cell r="AD694" t="str">
            <v>Musullagunta</v>
          </cell>
          <cell r="AE694" t="str">
            <v>PWS</v>
          </cell>
          <cell r="AF694">
            <v>0</v>
          </cell>
          <cell r="AG694">
            <v>0</v>
          </cell>
          <cell r="AH694">
            <v>0</v>
          </cell>
          <cell r="AI694">
            <v>0</v>
          </cell>
          <cell r="AJ694">
            <v>0</v>
          </cell>
          <cell r="AK694">
            <v>0</v>
          </cell>
          <cell r="AL694">
            <v>0</v>
          </cell>
        </row>
        <row r="695">
          <cell r="A695" t="str">
            <v>05</v>
          </cell>
          <cell r="B695" t="str">
            <v>Westgodavari</v>
          </cell>
          <cell r="C695" t="str">
            <v>11</v>
          </cell>
          <cell r="D695" t="str">
            <v>Eluru</v>
          </cell>
          <cell r="E695" t="str">
            <v>068</v>
          </cell>
          <cell r="F695" t="str">
            <v>Unguturu</v>
          </cell>
          <cell r="G695" t="str">
            <v>13</v>
          </cell>
          <cell r="H695" t="str">
            <v>Nallajerla</v>
          </cell>
          <cell r="I695" t="str">
            <v>20</v>
          </cell>
          <cell r="J695" t="str">
            <v>Marellamudi</v>
          </cell>
          <cell r="K695" t="str">
            <v>010</v>
          </cell>
          <cell r="L695" t="str">
            <v>Dubacherla</v>
          </cell>
          <cell r="M695" t="str">
            <v>0513010</v>
          </cell>
          <cell r="N695" t="str">
            <v>06</v>
          </cell>
          <cell r="O695" t="str">
            <v>Marellamudi</v>
          </cell>
          <cell r="P695" t="str">
            <v>Marellamudi</v>
          </cell>
          <cell r="Q695" t="str">
            <v>051301006</v>
          </cell>
          <cell r="R695" t="str">
            <v>051301006</v>
          </cell>
          <cell r="S695" t="str">
            <v>05110681301006</v>
          </cell>
          <cell r="T695">
            <v>1197</v>
          </cell>
          <cell r="U695">
            <v>268</v>
          </cell>
          <cell r="V695">
            <v>0</v>
          </cell>
          <cell r="W695" t="str">
            <v>PC</v>
          </cell>
          <cell r="X695" t="str">
            <v>PC3</v>
          </cell>
          <cell r="AA695" t="str">
            <v>051301006600</v>
          </cell>
          <cell r="AB695" t="str">
            <v>051301006600</v>
          </cell>
          <cell r="AC695" t="str">
            <v>Marellamudi</v>
          </cell>
          <cell r="AD695" t="str">
            <v>Marellamudi</v>
          </cell>
          <cell r="AE695" t="str">
            <v>PWS</v>
          </cell>
          <cell r="AF695">
            <v>0</v>
          </cell>
          <cell r="AG695">
            <v>0</v>
          </cell>
          <cell r="AH695">
            <v>0</v>
          </cell>
          <cell r="AI695">
            <v>0</v>
          </cell>
          <cell r="AJ695">
            <v>0</v>
          </cell>
          <cell r="AK695">
            <v>0</v>
          </cell>
          <cell r="AL695">
            <v>0</v>
          </cell>
        </row>
        <row r="696">
          <cell r="A696" t="str">
            <v>05</v>
          </cell>
          <cell r="B696" t="str">
            <v>Westgodavari</v>
          </cell>
          <cell r="C696" t="str">
            <v>11</v>
          </cell>
          <cell r="D696" t="str">
            <v>Eluru</v>
          </cell>
          <cell r="E696" t="str">
            <v>068</v>
          </cell>
          <cell r="F696" t="str">
            <v>Unguturu</v>
          </cell>
          <cell r="G696" t="str">
            <v>13</v>
          </cell>
          <cell r="H696" t="str">
            <v>Nallajerla</v>
          </cell>
          <cell r="I696" t="str">
            <v>21</v>
          </cell>
          <cell r="J696" t="str">
            <v>Avapadu</v>
          </cell>
          <cell r="K696" t="str">
            <v>012</v>
          </cell>
          <cell r="L696" t="str">
            <v>Avapadu</v>
          </cell>
          <cell r="M696" t="str">
            <v>0513012</v>
          </cell>
          <cell r="N696" t="str">
            <v>01</v>
          </cell>
          <cell r="O696" t="str">
            <v>Avapadu</v>
          </cell>
          <cell r="P696" t="str">
            <v>Avapadu</v>
          </cell>
          <cell r="Q696" t="str">
            <v>051301201</v>
          </cell>
          <cell r="R696" t="str">
            <v>051301201</v>
          </cell>
          <cell r="S696" t="str">
            <v>05110681301201</v>
          </cell>
          <cell r="T696">
            <v>2244</v>
          </cell>
          <cell r="U696">
            <v>802</v>
          </cell>
          <cell r="V696">
            <v>24</v>
          </cell>
          <cell r="W696" t="str">
            <v>PC</v>
          </cell>
          <cell r="X696" t="str">
            <v>PC4</v>
          </cell>
          <cell r="AA696" t="str">
            <v>051301201600</v>
          </cell>
          <cell r="AB696" t="str">
            <v>051301201600</v>
          </cell>
          <cell r="AC696" t="str">
            <v>Avapadu</v>
          </cell>
          <cell r="AD696" t="str">
            <v>Avapadu</v>
          </cell>
          <cell r="AE696" t="str">
            <v>PWS</v>
          </cell>
          <cell r="AF696">
            <v>0</v>
          </cell>
          <cell r="AG696">
            <v>0</v>
          </cell>
          <cell r="AH696">
            <v>0</v>
          </cell>
          <cell r="AI696">
            <v>0</v>
          </cell>
          <cell r="AJ696">
            <v>0</v>
          </cell>
          <cell r="AK696">
            <v>0</v>
          </cell>
          <cell r="AL696">
            <v>0</v>
          </cell>
        </row>
        <row r="697">
          <cell r="A697" t="str">
            <v>05</v>
          </cell>
          <cell r="B697" t="str">
            <v>Westgodavari</v>
          </cell>
          <cell r="C697" t="str">
            <v>11</v>
          </cell>
          <cell r="D697" t="str">
            <v>Eluru</v>
          </cell>
          <cell r="E697" t="str">
            <v>068</v>
          </cell>
          <cell r="F697" t="str">
            <v>Unguturu</v>
          </cell>
          <cell r="G697" t="str">
            <v>13</v>
          </cell>
          <cell r="H697" t="str">
            <v>Nallajerla</v>
          </cell>
          <cell r="I697" t="str">
            <v>22</v>
          </cell>
          <cell r="J697" t="str">
            <v>Singarajupalem</v>
          </cell>
          <cell r="K697" t="str">
            <v>012</v>
          </cell>
          <cell r="L697" t="str">
            <v>Avapadu</v>
          </cell>
          <cell r="M697" t="str">
            <v>0513012</v>
          </cell>
          <cell r="N697" t="str">
            <v>02</v>
          </cell>
          <cell r="O697" t="str">
            <v>Singarajupalem</v>
          </cell>
          <cell r="P697" t="str">
            <v>Singarajupalem</v>
          </cell>
          <cell r="Q697" t="str">
            <v>051301202</v>
          </cell>
          <cell r="R697" t="str">
            <v>051301202</v>
          </cell>
          <cell r="S697" t="str">
            <v>05110681301202</v>
          </cell>
          <cell r="T697">
            <v>1880</v>
          </cell>
          <cell r="U697">
            <v>403</v>
          </cell>
          <cell r="V697">
            <v>0</v>
          </cell>
          <cell r="W697" t="str">
            <v>FC</v>
          </cell>
          <cell r="X697" t="str">
            <v>FC</v>
          </cell>
          <cell r="AA697" t="str">
            <v>051301202600</v>
          </cell>
          <cell r="AB697" t="str">
            <v>051301202600</v>
          </cell>
          <cell r="AC697" t="str">
            <v>Singarajupalem</v>
          </cell>
          <cell r="AD697" t="str">
            <v>Singarajupalem</v>
          </cell>
          <cell r="AE697" t="str">
            <v>PWS</v>
          </cell>
          <cell r="AF697">
            <v>0</v>
          </cell>
          <cell r="AG697">
            <v>0</v>
          </cell>
          <cell r="AH697">
            <v>0</v>
          </cell>
          <cell r="AI697">
            <v>0</v>
          </cell>
          <cell r="AJ697">
            <v>0</v>
          </cell>
          <cell r="AK697">
            <v>0</v>
          </cell>
          <cell r="AL697">
            <v>0</v>
          </cell>
        </row>
        <row r="698">
          <cell r="A698" t="str">
            <v>05</v>
          </cell>
          <cell r="B698" t="str">
            <v>Westgodavari</v>
          </cell>
          <cell r="C698" t="str">
            <v>11</v>
          </cell>
          <cell r="D698" t="str">
            <v>Eluru</v>
          </cell>
          <cell r="E698" t="str">
            <v>068</v>
          </cell>
          <cell r="F698" t="str">
            <v>Unguturu</v>
          </cell>
          <cell r="G698" t="str">
            <v>13</v>
          </cell>
          <cell r="H698" t="str">
            <v>Nallajerla</v>
          </cell>
          <cell r="I698" t="str">
            <v>22</v>
          </cell>
          <cell r="J698" t="str">
            <v>Singarajupalem</v>
          </cell>
          <cell r="K698" t="str">
            <v>012</v>
          </cell>
          <cell r="L698" t="str">
            <v>Avapadu</v>
          </cell>
          <cell r="M698" t="str">
            <v>0513012</v>
          </cell>
          <cell r="N698" t="str">
            <v>03</v>
          </cell>
          <cell r="O698" t="str">
            <v>Kondaigunta</v>
          </cell>
          <cell r="P698" t="str">
            <v>Kondaigunta</v>
          </cell>
          <cell r="Q698" t="str">
            <v>051301203</v>
          </cell>
          <cell r="R698" t="str">
            <v>051301203</v>
          </cell>
          <cell r="S698" t="str">
            <v>05110681301203</v>
          </cell>
          <cell r="T698">
            <v>570</v>
          </cell>
          <cell r="U698">
            <v>251</v>
          </cell>
          <cell r="V698">
            <v>0</v>
          </cell>
          <cell r="W698" t="str">
            <v>FC</v>
          </cell>
          <cell r="X698" t="str">
            <v>FC</v>
          </cell>
          <cell r="AA698" t="str">
            <v>051301203600</v>
          </cell>
          <cell r="AB698" t="str">
            <v>051301203600</v>
          </cell>
          <cell r="AC698" t="str">
            <v>Kondaigunta</v>
          </cell>
          <cell r="AD698" t="str">
            <v>Kondaigunta</v>
          </cell>
          <cell r="AE698" t="str">
            <v>PWS</v>
          </cell>
          <cell r="AF698">
            <v>0</v>
          </cell>
          <cell r="AG698">
            <v>0</v>
          </cell>
          <cell r="AH698">
            <v>0</v>
          </cell>
          <cell r="AI698">
            <v>0</v>
          </cell>
          <cell r="AJ698">
            <v>0</v>
          </cell>
          <cell r="AK698">
            <v>0</v>
          </cell>
          <cell r="AL698">
            <v>0</v>
          </cell>
        </row>
        <row r="699">
          <cell r="A699" t="str">
            <v>05</v>
          </cell>
          <cell r="B699" t="str">
            <v>Westgodavari</v>
          </cell>
          <cell r="C699" t="str">
            <v>11</v>
          </cell>
          <cell r="D699" t="str">
            <v>Eluru</v>
          </cell>
          <cell r="E699" t="str">
            <v>068</v>
          </cell>
          <cell r="F699" t="str">
            <v>Unguturu</v>
          </cell>
          <cell r="G699" t="str">
            <v>13</v>
          </cell>
          <cell r="H699" t="str">
            <v>Nallajerla</v>
          </cell>
          <cell r="I699" t="str">
            <v>23</v>
          </cell>
          <cell r="J699" t="str">
            <v>Prakasaraopalem</v>
          </cell>
          <cell r="K699" t="str">
            <v>013</v>
          </cell>
          <cell r="L699" t="str">
            <v>Prakasaraopalem</v>
          </cell>
          <cell r="M699" t="str">
            <v>0513013</v>
          </cell>
          <cell r="N699" t="str">
            <v>01</v>
          </cell>
          <cell r="O699" t="str">
            <v>Prakasaraopalem</v>
          </cell>
          <cell r="P699" t="str">
            <v>Prakasaraopalem</v>
          </cell>
          <cell r="Q699" t="str">
            <v>051301301</v>
          </cell>
          <cell r="R699" t="str">
            <v>051301301</v>
          </cell>
          <cell r="S699" t="str">
            <v>05110681301301</v>
          </cell>
          <cell r="T699">
            <v>3820</v>
          </cell>
          <cell r="U699">
            <v>1020</v>
          </cell>
          <cell r="V699">
            <v>10</v>
          </cell>
          <cell r="W699" t="str">
            <v>PC</v>
          </cell>
          <cell r="X699" t="str">
            <v>PC4</v>
          </cell>
          <cell r="AA699" t="str">
            <v>051301301600</v>
          </cell>
          <cell r="AB699" t="str">
            <v>051301301600</v>
          </cell>
          <cell r="AC699" t="str">
            <v>Prakasaraopalem</v>
          </cell>
          <cell r="AD699" t="str">
            <v>Prakasaraopalem</v>
          </cell>
          <cell r="AE699" t="str">
            <v>PWS</v>
          </cell>
          <cell r="AF699">
            <v>0</v>
          </cell>
          <cell r="AG699">
            <v>0</v>
          </cell>
          <cell r="AH699">
            <v>0</v>
          </cell>
          <cell r="AI699">
            <v>0</v>
          </cell>
          <cell r="AJ699">
            <v>0</v>
          </cell>
          <cell r="AK699">
            <v>0</v>
          </cell>
          <cell r="AL699">
            <v>0</v>
          </cell>
        </row>
        <row r="700">
          <cell r="A700" t="str">
            <v>05</v>
          </cell>
          <cell r="B700" t="str">
            <v>Westgodavari</v>
          </cell>
          <cell r="C700" t="str">
            <v>11</v>
          </cell>
          <cell r="D700" t="str">
            <v>Eluru</v>
          </cell>
          <cell r="E700" t="str">
            <v>068</v>
          </cell>
          <cell r="F700" t="str">
            <v>Unguturu</v>
          </cell>
          <cell r="G700" t="str">
            <v>13</v>
          </cell>
          <cell r="H700" t="str">
            <v>Nallajerla</v>
          </cell>
          <cell r="I700" t="str">
            <v>24</v>
          </cell>
          <cell r="J700" t="str">
            <v>Telikicherla</v>
          </cell>
          <cell r="K700" t="str">
            <v>014</v>
          </cell>
          <cell r="L700" t="str">
            <v>Telikicherla</v>
          </cell>
          <cell r="M700" t="str">
            <v>0513014</v>
          </cell>
          <cell r="N700" t="str">
            <v>01</v>
          </cell>
          <cell r="O700" t="str">
            <v>Telikicherla</v>
          </cell>
          <cell r="P700" t="str">
            <v>Telikicherla</v>
          </cell>
          <cell r="Q700" t="str">
            <v>051301401</v>
          </cell>
          <cell r="R700" t="str">
            <v>051301401</v>
          </cell>
          <cell r="S700" t="str">
            <v>05110681301401</v>
          </cell>
          <cell r="T700">
            <v>3985</v>
          </cell>
          <cell r="U700">
            <v>545</v>
          </cell>
          <cell r="V700">
            <v>51</v>
          </cell>
          <cell r="W700" t="str">
            <v>PC</v>
          </cell>
          <cell r="X700" t="str">
            <v>PC4</v>
          </cell>
          <cell r="AA700" t="str">
            <v>051301401600</v>
          </cell>
          <cell r="AB700" t="str">
            <v>051301401600</v>
          </cell>
          <cell r="AC700" t="str">
            <v>Telikicherla</v>
          </cell>
          <cell r="AD700" t="str">
            <v>Telikicherla</v>
          </cell>
          <cell r="AE700" t="str">
            <v>PWS</v>
          </cell>
          <cell r="AF700">
            <v>0</v>
          </cell>
          <cell r="AG700">
            <v>0</v>
          </cell>
          <cell r="AH700">
            <v>0</v>
          </cell>
          <cell r="AI700">
            <v>0</v>
          </cell>
          <cell r="AJ700">
            <v>0</v>
          </cell>
          <cell r="AK700">
            <v>0</v>
          </cell>
          <cell r="AL700">
            <v>0</v>
          </cell>
        </row>
        <row r="701">
          <cell r="A701" t="str">
            <v>05</v>
          </cell>
          <cell r="B701" t="str">
            <v>Westgodavari</v>
          </cell>
          <cell r="C701" t="str">
            <v>11</v>
          </cell>
          <cell r="D701" t="str">
            <v>Eluru</v>
          </cell>
          <cell r="E701" t="str">
            <v>068</v>
          </cell>
          <cell r="F701" t="str">
            <v>Unguturu</v>
          </cell>
          <cell r="G701" t="str">
            <v>13</v>
          </cell>
          <cell r="H701" t="str">
            <v>Nallajerla</v>
          </cell>
          <cell r="I701" t="str">
            <v>24</v>
          </cell>
          <cell r="J701" t="str">
            <v>Telikicherla</v>
          </cell>
          <cell r="K701" t="str">
            <v>014</v>
          </cell>
          <cell r="L701" t="str">
            <v>Telikicherla</v>
          </cell>
          <cell r="M701" t="str">
            <v>0513014</v>
          </cell>
          <cell r="N701" t="str">
            <v>02</v>
          </cell>
          <cell r="O701" t="str">
            <v>Kamathamkunta</v>
          </cell>
          <cell r="P701" t="str">
            <v>Kamathamkunta</v>
          </cell>
          <cell r="Q701" t="str">
            <v>051301402</v>
          </cell>
          <cell r="R701" t="str">
            <v>051301402</v>
          </cell>
          <cell r="S701" t="str">
            <v>05110681301402</v>
          </cell>
          <cell r="T701">
            <v>719</v>
          </cell>
          <cell r="U701">
            <v>0</v>
          </cell>
          <cell r="V701">
            <v>0</v>
          </cell>
          <cell r="W701" t="str">
            <v>PC</v>
          </cell>
          <cell r="X701" t="str">
            <v>PC3</v>
          </cell>
          <cell r="AA701" t="str">
            <v>051301402600</v>
          </cell>
          <cell r="AB701" t="str">
            <v>051301402600</v>
          </cell>
          <cell r="AC701" t="str">
            <v>Kamathamkunta</v>
          </cell>
          <cell r="AD701" t="str">
            <v>Kamathamkunta</v>
          </cell>
          <cell r="AE701" t="str">
            <v>PWS</v>
          </cell>
          <cell r="AF701">
            <v>0</v>
          </cell>
          <cell r="AG701">
            <v>0</v>
          </cell>
          <cell r="AH701">
            <v>0</v>
          </cell>
          <cell r="AI701">
            <v>0</v>
          </cell>
          <cell r="AJ701">
            <v>0</v>
          </cell>
          <cell r="AK701">
            <v>0</v>
          </cell>
          <cell r="AL701">
            <v>0</v>
          </cell>
        </row>
        <row r="702">
          <cell r="A702" t="str">
            <v>05</v>
          </cell>
          <cell r="B702" t="str">
            <v>Westgodavari</v>
          </cell>
          <cell r="C702" t="str">
            <v>05</v>
          </cell>
          <cell r="D702" t="str">
            <v>Bhadrachalam</v>
          </cell>
          <cell r="E702" t="str">
            <v>071</v>
          </cell>
          <cell r="F702" t="str">
            <v>Gopalapuram</v>
          </cell>
          <cell r="G702" t="str">
            <v>14</v>
          </cell>
          <cell r="H702" t="str">
            <v>Devarapalli</v>
          </cell>
          <cell r="I702" t="str">
            <v>01</v>
          </cell>
          <cell r="J702" t="str">
            <v>Yadavolu</v>
          </cell>
          <cell r="K702" t="str">
            <v>001</v>
          </cell>
          <cell r="L702" t="str">
            <v>Yadavolu</v>
          </cell>
          <cell r="M702" t="str">
            <v>0514001</v>
          </cell>
          <cell r="N702" t="str">
            <v>01</v>
          </cell>
          <cell r="O702" t="str">
            <v>Yadavole</v>
          </cell>
          <cell r="P702" t="str">
            <v>Yadavole</v>
          </cell>
          <cell r="Q702" t="str">
            <v>051400101</v>
          </cell>
          <cell r="R702" t="str">
            <v>051400101</v>
          </cell>
          <cell r="S702" t="str">
            <v>05050711400101</v>
          </cell>
          <cell r="T702">
            <v>6958</v>
          </cell>
          <cell r="U702">
            <v>1597</v>
          </cell>
          <cell r="V702">
            <v>39</v>
          </cell>
          <cell r="W702" t="str">
            <v>PC</v>
          </cell>
          <cell r="X702" t="str">
            <v>PC3</v>
          </cell>
          <cell r="Z702">
            <v>36735</v>
          </cell>
          <cell r="AA702" t="str">
            <v>051400101600</v>
          </cell>
          <cell r="AB702" t="str">
            <v>051400101600</v>
          </cell>
          <cell r="AC702" t="str">
            <v>Yadavole</v>
          </cell>
          <cell r="AD702" t="str">
            <v>Yadavole</v>
          </cell>
          <cell r="AE702" t="str">
            <v>PWS</v>
          </cell>
          <cell r="AF702">
            <v>0</v>
          </cell>
          <cell r="AG702">
            <v>0</v>
          </cell>
          <cell r="AH702">
            <v>0</v>
          </cell>
          <cell r="AI702">
            <v>0</v>
          </cell>
          <cell r="AJ702">
            <v>0</v>
          </cell>
          <cell r="AK702">
            <v>0</v>
          </cell>
          <cell r="AL702">
            <v>0</v>
          </cell>
        </row>
        <row r="703">
          <cell r="A703" t="str">
            <v>05</v>
          </cell>
          <cell r="B703" t="str">
            <v>Westgodavari</v>
          </cell>
          <cell r="C703" t="str">
            <v>05</v>
          </cell>
          <cell r="D703" t="str">
            <v>Bhadrachalam</v>
          </cell>
          <cell r="E703" t="str">
            <v>071</v>
          </cell>
          <cell r="F703" t="str">
            <v>Gopalapuram</v>
          </cell>
          <cell r="G703" t="str">
            <v>14</v>
          </cell>
          <cell r="H703" t="str">
            <v>Devarapalli</v>
          </cell>
          <cell r="I703" t="str">
            <v>02</v>
          </cell>
          <cell r="J703" t="str">
            <v>Chinnaigudem</v>
          </cell>
          <cell r="K703" t="str">
            <v>002</v>
          </cell>
          <cell r="L703" t="str">
            <v>Chinnayagudem</v>
          </cell>
          <cell r="M703" t="str">
            <v>0514002</v>
          </cell>
          <cell r="N703" t="str">
            <v>01</v>
          </cell>
          <cell r="O703" t="str">
            <v>Chinnayagudem</v>
          </cell>
          <cell r="P703" t="str">
            <v>Chinnayagudem</v>
          </cell>
          <cell r="Q703" t="str">
            <v>051400201</v>
          </cell>
          <cell r="R703" t="str">
            <v>051400201</v>
          </cell>
          <cell r="S703" t="str">
            <v>05050711400201</v>
          </cell>
          <cell r="T703">
            <v>5847</v>
          </cell>
          <cell r="U703">
            <v>2305</v>
          </cell>
          <cell r="V703">
            <v>14</v>
          </cell>
          <cell r="W703" t="str">
            <v>FC</v>
          </cell>
          <cell r="X703" t="str">
            <v>FC</v>
          </cell>
          <cell r="Z703">
            <v>36735</v>
          </cell>
          <cell r="AA703" t="str">
            <v>051400201600</v>
          </cell>
          <cell r="AB703" t="str">
            <v>051400201600</v>
          </cell>
          <cell r="AC703" t="str">
            <v>Chinnayagudem</v>
          </cell>
          <cell r="AD703" t="str">
            <v>Chinnayagudem</v>
          </cell>
          <cell r="AE703" t="str">
            <v>PWS</v>
          </cell>
          <cell r="AF703">
            <v>1</v>
          </cell>
          <cell r="AG703">
            <v>0</v>
          </cell>
          <cell r="AH703">
            <v>0</v>
          </cell>
          <cell r="AI703">
            <v>0</v>
          </cell>
          <cell r="AJ703">
            <v>0</v>
          </cell>
          <cell r="AK703">
            <v>0</v>
          </cell>
          <cell r="AL703">
            <v>0</v>
          </cell>
        </row>
        <row r="704">
          <cell r="A704" t="str">
            <v>05</v>
          </cell>
          <cell r="B704" t="str">
            <v>Westgodavari</v>
          </cell>
          <cell r="C704" t="str">
            <v>05</v>
          </cell>
          <cell r="D704" t="str">
            <v>Bhadrachalam</v>
          </cell>
          <cell r="E704" t="str">
            <v>071</v>
          </cell>
          <cell r="F704" t="str">
            <v>Gopalapuram</v>
          </cell>
          <cell r="G704" t="str">
            <v>14</v>
          </cell>
          <cell r="H704" t="str">
            <v>Devarapalli</v>
          </cell>
          <cell r="I704" t="str">
            <v>02</v>
          </cell>
          <cell r="J704" t="str">
            <v>Chinnaigudem</v>
          </cell>
          <cell r="K704" t="str">
            <v>002</v>
          </cell>
          <cell r="L704" t="str">
            <v>Chinnayagudem</v>
          </cell>
          <cell r="M704" t="str">
            <v>0514002</v>
          </cell>
          <cell r="N704" t="str">
            <v>02</v>
          </cell>
          <cell r="O704" t="str">
            <v>Strack Nagar</v>
          </cell>
          <cell r="P704" t="str">
            <v>Strack Nagar</v>
          </cell>
          <cell r="Q704" t="str">
            <v>051400202</v>
          </cell>
          <cell r="R704" t="str">
            <v>051400202</v>
          </cell>
          <cell r="S704" t="str">
            <v>05050711400202</v>
          </cell>
          <cell r="T704">
            <v>640</v>
          </cell>
          <cell r="U704">
            <v>427</v>
          </cell>
          <cell r="V704">
            <v>0</v>
          </cell>
          <cell r="W704" t="str">
            <v>FC</v>
          </cell>
          <cell r="X704" t="str">
            <v>FC</v>
          </cell>
          <cell r="Z704">
            <v>36735</v>
          </cell>
          <cell r="AA704" t="str">
            <v>051400202600</v>
          </cell>
          <cell r="AB704" t="str">
            <v>051400202600</v>
          </cell>
          <cell r="AC704" t="str">
            <v>Strack Nagar</v>
          </cell>
          <cell r="AD704" t="str">
            <v>Strack Nagar</v>
          </cell>
          <cell r="AE704" t="str">
            <v>MPWS</v>
          </cell>
          <cell r="AF704">
            <v>0</v>
          </cell>
          <cell r="AG704">
            <v>0</v>
          </cell>
          <cell r="AH704">
            <v>0</v>
          </cell>
          <cell r="AI704">
            <v>0</v>
          </cell>
          <cell r="AJ704">
            <v>0</v>
          </cell>
          <cell r="AK704">
            <v>0</v>
          </cell>
          <cell r="AL704">
            <v>0</v>
          </cell>
        </row>
        <row r="705">
          <cell r="A705" t="str">
            <v>05</v>
          </cell>
          <cell r="B705" t="str">
            <v>Westgodavari</v>
          </cell>
          <cell r="C705" t="str">
            <v>05</v>
          </cell>
          <cell r="D705" t="str">
            <v>Bhadrachalam</v>
          </cell>
          <cell r="E705" t="str">
            <v>071</v>
          </cell>
          <cell r="F705" t="str">
            <v>Gopalapuram</v>
          </cell>
          <cell r="G705" t="str">
            <v>14</v>
          </cell>
          <cell r="H705" t="str">
            <v>Devarapalli</v>
          </cell>
          <cell r="I705" t="str">
            <v>03</v>
          </cell>
          <cell r="J705" t="str">
            <v>Devarapalli</v>
          </cell>
          <cell r="K705" t="str">
            <v>003</v>
          </cell>
          <cell r="L705" t="str">
            <v>Devarapalli</v>
          </cell>
          <cell r="M705" t="str">
            <v>0514003</v>
          </cell>
          <cell r="N705" t="str">
            <v>01</v>
          </cell>
          <cell r="O705" t="str">
            <v>Devarapalle</v>
          </cell>
          <cell r="P705" t="str">
            <v>Devarapalle</v>
          </cell>
          <cell r="Q705" t="str">
            <v>051400301</v>
          </cell>
          <cell r="R705" t="str">
            <v>051400301</v>
          </cell>
          <cell r="S705" t="str">
            <v>05050711400301</v>
          </cell>
          <cell r="T705">
            <v>8569</v>
          </cell>
          <cell r="U705">
            <v>1514</v>
          </cell>
          <cell r="V705">
            <v>64</v>
          </cell>
          <cell r="W705" t="str">
            <v>PC</v>
          </cell>
          <cell r="X705" t="str">
            <v>PC3</v>
          </cell>
          <cell r="Z705">
            <v>36735</v>
          </cell>
          <cell r="AA705" t="str">
            <v>051400301600</v>
          </cell>
          <cell r="AB705" t="str">
            <v>051400301600</v>
          </cell>
          <cell r="AC705" t="str">
            <v>Devarapalle</v>
          </cell>
          <cell r="AD705" t="str">
            <v>Devarapalle</v>
          </cell>
          <cell r="AE705" t="str">
            <v>PWS</v>
          </cell>
          <cell r="AF705">
            <v>0</v>
          </cell>
          <cell r="AG705">
            <v>0</v>
          </cell>
          <cell r="AH705">
            <v>0</v>
          </cell>
          <cell r="AI705">
            <v>0</v>
          </cell>
          <cell r="AJ705">
            <v>0</v>
          </cell>
          <cell r="AK705">
            <v>0</v>
          </cell>
          <cell r="AL705">
            <v>0</v>
          </cell>
        </row>
        <row r="706">
          <cell r="A706" t="str">
            <v>05</v>
          </cell>
          <cell r="B706" t="str">
            <v>Westgodavari</v>
          </cell>
          <cell r="C706" t="str">
            <v>05</v>
          </cell>
          <cell r="D706" t="str">
            <v>Bhadrachalam</v>
          </cell>
          <cell r="E706" t="str">
            <v>071</v>
          </cell>
          <cell r="F706" t="str">
            <v>Gopalapuram</v>
          </cell>
          <cell r="G706" t="str">
            <v>14</v>
          </cell>
          <cell r="H706" t="str">
            <v>Devarapalli</v>
          </cell>
          <cell r="I706" t="str">
            <v>03</v>
          </cell>
          <cell r="J706" t="str">
            <v>Devarapalli</v>
          </cell>
          <cell r="K706" t="str">
            <v>003</v>
          </cell>
          <cell r="L706" t="str">
            <v>Devarapalli</v>
          </cell>
          <cell r="M706" t="str">
            <v>0514003</v>
          </cell>
          <cell r="N706" t="str">
            <v>02</v>
          </cell>
          <cell r="O706" t="str">
            <v>Buchayyapalem</v>
          </cell>
          <cell r="P706" t="str">
            <v>Buchayyapalem</v>
          </cell>
          <cell r="Q706" t="str">
            <v>051400302</v>
          </cell>
          <cell r="R706" t="str">
            <v>051400302</v>
          </cell>
          <cell r="S706" t="str">
            <v>05050711400302</v>
          </cell>
          <cell r="T706">
            <v>216</v>
          </cell>
          <cell r="U706">
            <v>116</v>
          </cell>
          <cell r="V706">
            <v>0</v>
          </cell>
          <cell r="W706" t="str">
            <v>FC</v>
          </cell>
          <cell r="X706" t="str">
            <v>FC</v>
          </cell>
          <cell r="Z706">
            <v>36735</v>
          </cell>
          <cell r="AA706" t="str">
            <v>051400302600</v>
          </cell>
          <cell r="AB706" t="str">
            <v>051400302600</v>
          </cell>
          <cell r="AC706" t="str">
            <v>Buchayyapalem</v>
          </cell>
          <cell r="AD706" t="str">
            <v>Buchayyapalem</v>
          </cell>
          <cell r="AE706" t="str">
            <v>MPWS</v>
          </cell>
          <cell r="AF706">
            <v>0</v>
          </cell>
          <cell r="AG706">
            <v>0</v>
          </cell>
          <cell r="AH706">
            <v>0</v>
          </cell>
          <cell r="AI706">
            <v>0</v>
          </cell>
          <cell r="AJ706">
            <v>0</v>
          </cell>
          <cell r="AK706">
            <v>0</v>
          </cell>
          <cell r="AL706">
            <v>0</v>
          </cell>
        </row>
        <row r="707">
          <cell r="A707" t="str">
            <v>05</v>
          </cell>
          <cell r="B707" t="str">
            <v>Westgodavari</v>
          </cell>
          <cell r="C707" t="str">
            <v>05</v>
          </cell>
          <cell r="D707" t="str">
            <v>Bhadrachalam</v>
          </cell>
          <cell r="E707" t="str">
            <v>071</v>
          </cell>
          <cell r="F707" t="str">
            <v>Gopalapuram</v>
          </cell>
          <cell r="G707" t="str">
            <v>14</v>
          </cell>
          <cell r="H707" t="str">
            <v>Devarapalli</v>
          </cell>
          <cell r="I707" t="str">
            <v>03</v>
          </cell>
          <cell r="J707" t="str">
            <v>Devarapalli</v>
          </cell>
          <cell r="K707" t="str">
            <v>003</v>
          </cell>
          <cell r="L707" t="str">
            <v>Devarapalli</v>
          </cell>
          <cell r="M707" t="str">
            <v>0514003</v>
          </cell>
          <cell r="N707" t="str">
            <v>03</v>
          </cell>
          <cell r="O707" t="str">
            <v>Achayyapalem</v>
          </cell>
          <cell r="P707" t="str">
            <v>Achayyapalem</v>
          </cell>
          <cell r="Q707" t="str">
            <v>051400303</v>
          </cell>
          <cell r="R707" t="str">
            <v>051400303</v>
          </cell>
          <cell r="S707" t="str">
            <v>05050711400303</v>
          </cell>
          <cell r="T707">
            <v>342</v>
          </cell>
          <cell r="U707">
            <v>297</v>
          </cell>
          <cell r="V707">
            <v>0</v>
          </cell>
          <cell r="W707" t="str">
            <v>FC</v>
          </cell>
          <cell r="X707" t="str">
            <v>FC</v>
          </cell>
          <cell r="Z707">
            <v>36735</v>
          </cell>
          <cell r="AA707" t="str">
            <v>051400303600</v>
          </cell>
          <cell r="AB707" t="str">
            <v>051400303600</v>
          </cell>
          <cell r="AC707" t="str">
            <v>Achayyapalem</v>
          </cell>
          <cell r="AD707" t="str">
            <v>Achayyapalem</v>
          </cell>
          <cell r="AE707" t="str">
            <v>MPWS</v>
          </cell>
          <cell r="AF707">
            <v>0</v>
          </cell>
          <cell r="AG707">
            <v>0</v>
          </cell>
          <cell r="AH707">
            <v>0</v>
          </cell>
          <cell r="AI707">
            <v>0</v>
          </cell>
          <cell r="AJ707">
            <v>0</v>
          </cell>
          <cell r="AK707">
            <v>0</v>
          </cell>
          <cell r="AL707">
            <v>0</v>
          </cell>
        </row>
        <row r="708">
          <cell r="A708" t="str">
            <v>05</v>
          </cell>
          <cell r="B708" t="str">
            <v>Westgodavari</v>
          </cell>
          <cell r="C708" t="str">
            <v>05</v>
          </cell>
          <cell r="D708" t="str">
            <v>Bhadrachalam</v>
          </cell>
          <cell r="E708" t="str">
            <v>071</v>
          </cell>
          <cell r="F708" t="str">
            <v>Gopalapuram</v>
          </cell>
          <cell r="G708" t="str">
            <v>14</v>
          </cell>
          <cell r="H708" t="str">
            <v>Devarapalli</v>
          </cell>
          <cell r="I708" t="str">
            <v>04</v>
          </cell>
          <cell r="J708" t="str">
            <v>Ramannapalem</v>
          </cell>
          <cell r="K708" t="str">
            <v>003</v>
          </cell>
          <cell r="L708" t="str">
            <v>Devarapalli</v>
          </cell>
          <cell r="M708" t="str">
            <v>0514003</v>
          </cell>
          <cell r="N708" t="str">
            <v>04</v>
          </cell>
          <cell r="O708" t="str">
            <v>Ramannapalem</v>
          </cell>
          <cell r="P708" t="str">
            <v>Ramannapalem</v>
          </cell>
          <cell r="Q708" t="str">
            <v>051400304</v>
          </cell>
          <cell r="R708" t="str">
            <v>051400304</v>
          </cell>
          <cell r="S708" t="str">
            <v>05050711400304</v>
          </cell>
          <cell r="T708">
            <v>1197</v>
          </cell>
          <cell r="U708">
            <v>649</v>
          </cell>
          <cell r="V708">
            <v>0</v>
          </cell>
          <cell r="W708" t="str">
            <v>FC</v>
          </cell>
          <cell r="X708" t="str">
            <v>FC</v>
          </cell>
          <cell r="Z708">
            <v>36735</v>
          </cell>
          <cell r="AA708" t="str">
            <v>051400304600</v>
          </cell>
          <cell r="AB708" t="str">
            <v>051400304600</v>
          </cell>
          <cell r="AC708" t="str">
            <v>Ramannapalem-14</v>
          </cell>
          <cell r="AD708" t="str">
            <v>Ramannapalem-14</v>
          </cell>
          <cell r="AE708" t="str">
            <v>PWS</v>
          </cell>
          <cell r="AF708">
            <v>0</v>
          </cell>
          <cell r="AG708">
            <v>0</v>
          </cell>
          <cell r="AH708">
            <v>0</v>
          </cell>
          <cell r="AI708">
            <v>0</v>
          </cell>
          <cell r="AJ708">
            <v>0</v>
          </cell>
          <cell r="AK708">
            <v>0</v>
          </cell>
          <cell r="AL708">
            <v>0</v>
          </cell>
        </row>
        <row r="709">
          <cell r="A709" t="str">
            <v>05</v>
          </cell>
          <cell r="B709" t="str">
            <v>Westgodavari</v>
          </cell>
          <cell r="C709" t="str">
            <v>05</v>
          </cell>
          <cell r="D709" t="str">
            <v>Bhadrachalam</v>
          </cell>
          <cell r="E709" t="str">
            <v>071</v>
          </cell>
          <cell r="F709" t="str">
            <v>Gopalapuram</v>
          </cell>
          <cell r="G709" t="str">
            <v>14</v>
          </cell>
          <cell r="H709" t="str">
            <v>Devarapalli</v>
          </cell>
          <cell r="I709" t="str">
            <v>03</v>
          </cell>
          <cell r="J709" t="str">
            <v>Devarapalli</v>
          </cell>
          <cell r="K709" t="str">
            <v>003</v>
          </cell>
          <cell r="L709" t="str">
            <v>Devarapalli</v>
          </cell>
          <cell r="M709" t="str">
            <v>0514003</v>
          </cell>
          <cell r="N709" t="str">
            <v>05</v>
          </cell>
          <cell r="O709" t="str">
            <v>Kothagudem</v>
          </cell>
          <cell r="P709" t="str">
            <v>Kothagudem</v>
          </cell>
          <cell r="Q709" t="str">
            <v>051400305</v>
          </cell>
          <cell r="R709" t="str">
            <v>051400305</v>
          </cell>
          <cell r="S709" t="str">
            <v>05050711400305</v>
          </cell>
          <cell r="T709">
            <v>826</v>
          </cell>
          <cell r="U709">
            <v>53</v>
          </cell>
          <cell r="V709">
            <v>9</v>
          </cell>
          <cell r="W709" t="str">
            <v>PC</v>
          </cell>
          <cell r="X709" t="str">
            <v>PC2</v>
          </cell>
          <cell r="Z709">
            <v>36735</v>
          </cell>
          <cell r="AA709" t="str">
            <v>051400305600</v>
          </cell>
          <cell r="AB709" t="str">
            <v>051400305600</v>
          </cell>
          <cell r="AC709" t="str">
            <v>Kothagudem-14</v>
          </cell>
          <cell r="AD709" t="str">
            <v>Kothagudem-14</v>
          </cell>
          <cell r="AE709" t="str">
            <v>PWS</v>
          </cell>
          <cell r="AF709">
            <v>0</v>
          </cell>
          <cell r="AG709">
            <v>0</v>
          </cell>
          <cell r="AH709">
            <v>0</v>
          </cell>
          <cell r="AI709">
            <v>0</v>
          </cell>
          <cell r="AJ709">
            <v>0</v>
          </cell>
          <cell r="AK709">
            <v>0</v>
          </cell>
          <cell r="AL709">
            <v>0</v>
          </cell>
        </row>
        <row r="710">
          <cell r="A710" t="str">
            <v>05</v>
          </cell>
          <cell r="B710" t="str">
            <v>Westgodavari</v>
          </cell>
          <cell r="C710" t="str">
            <v>05</v>
          </cell>
          <cell r="D710" t="str">
            <v>Bhadrachalam</v>
          </cell>
          <cell r="E710" t="str">
            <v>071</v>
          </cell>
          <cell r="F710" t="str">
            <v>Gopalapuram</v>
          </cell>
          <cell r="G710" t="str">
            <v>14</v>
          </cell>
          <cell r="H710" t="str">
            <v>Devarapalli</v>
          </cell>
          <cell r="I710" t="str">
            <v>05</v>
          </cell>
          <cell r="J710" t="str">
            <v>Bandapuram</v>
          </cell>
          <cell r="K710" t="str">
            <v>004</v>
          </cell>
          <cell r="L710" t="str">
            <v>Bandapuram</v>
          </cell>
          <cell r="M710" t="str">
            <v>0514004</v>
          </cell>
          <cell r="N710" t="str">
            <v>01</v>
          </cell>
          <cell r="O710" t="str">
            <v>Bandapuram</v>
          </cell>
          <cell r="P710" t="str">
            <v>Bandapuram</v>
          </cell>
          <cell r="Q710" t="str">
            <v>051400401</v>
          </cell>
          <cell r="R710" t="str">
            <v>051400401</v>
          </cell>
          <cell r="S710" t="str">
            <v>05050711400401</v>
          </cell>
          <cell r="T710">
            <v>2300</v>
          </cell>
          <cell r="U710">
            <v>532</v>
          </cell>
          <cell r="V710">
            <v>0</v>
          </cell>
          <cell r="W710" t="str">
            <v>FC</v>
          </cell>
          <cell r="X710" t="str">
            <v>FC</v>
          </cell>
          <cell r="Z710">
            <v>36735</v>
          </cell>
          <cell r="AA710" t="str">
            <v>051400401600</v>
          </cell>
          <cell r="AB710" t="str">
            <v>051400401600</v>
          </cell>
          <cell r="AC710" t="str">
            <v>Bandapuram</v>
          </cell>
          <cell r="AD710" t="str">
            <v>Bandapuram</v>
          </cell>
          <cell r="AE710" t="str">
            <v>PWS</v>
          </cell>
          <cell r="AF710">
            <v>7</v>
          </cell>
          <cell r="AG710">
            <v>0</v>
          </cell>
          <cell r="AH710">
            <v>0</v>
          </cell>
          <cell r="AI710">
            <v>0</v>
          </cell>
          <cell r="AJ710">
            <v>0</v>
          </cell>
          <cell r="AK710">
            <v>0</v>
          </cell>
          <cell r="AL710">
            <v>0</v>
          </cell>
        </row>
        <row r="711">
          <cell r="A711" t="str">
            <v>05</v>
          </cell>
          <cell r="B711" t="str">
            <v>Westgodavari</v>
          </cell>
          <cell r="C711" t="str">
            <v>05</v>
          </cell>
          <cell r="D711" t="str">
            <v>Bhadrachalam</v>
          </cell>
          <cell r="E711" t="str">
            <v>071</v>
          </cell>
          <cell r="F711" t="str">
            <v>Gopalapuram</v>
          </cell>
          <cell r="G711" t="str">
            <v>14</v>
          </cell>
          <cell r="H711" t="str">
            <v>Devarapalli</v>
          </cell>
          <cell r="I711" t="str">
            <v>05</v>
          </cell>
          <cell r="J711" t="str">
            <v>Bandapuram</v>
          </cell>
          <cell r="K711" t="str">
            <v>004</v>
          </cell>
          <cell r="L711" t="str">
            <v>Bandapuram</v>
          </cell>
          <cell r="M711" t="str">
            <v>0514004</v>
          </cell>
          <cell r="N711" t="str">
            <v>02</v>
          </cell>
          <cell r="O711" t="str">
            <v>Gollagudem</v>
          </cell>
          <cell r="P711" t="str">
            <v>Gollagudem</v>
          </cell>
          <cell r="Q711" t="str">
            <v>051400402</v>
          </cell>
          <cell r="R711" t="str">
            <v>051400402</v>
          </cell>
          <cell r="S711" t="str">
            <v>05050711400402</v>
          </cell>
          <cell r="T711">
            <v>821</v>
          </cell>
          <cell r="U711">
            <v>237</v>
          </cell>
          <cell r="V711">
            <v>0</v>
          </cell>
          <cell r="W711" t="str">
            <v>FC</v>
          </cell>
          <cell r="X711" t="str">
            <v>FC</v>
          </cell>
          <cell r="Z711">
            <v>36735</v>
          </cell>
          <cell r="AA711" t="str">
            <v>051400402600</v>
          </cell>
          <cell r="AB711" t="str">
            <v>051400402600</v>
          </cell>
          <cell r="AC711" t="str">
            <v>Gollagudem-14</v>
          </cell>
          <cell r="AD711" t="str">
            <v>Gollagudem-14</v>
          </cell>
          <cell r="AE711" t="str">
            <v>MPWS</v>
          </cell>
          <cell r="AF711">
            <v>0</v>
          </cell>
          <cell r="AG711">
            <v>0</v>
          </cell>
          <cell r="AH711">
            <v>0</v>
          </cell>
          <cell r="AI711">
            <v>0</v>
          </cell>
          <cell r="AJ711">
            <v>0</v>
          </cell>
          <cell r="AK711">
            <v>0</v>
          </cell>
          <cell r="AL711">
            <v>0</v>
          </cell>
        </row>
        <row r="712">
          <cell r="A712" t="str">
            <v>05</v>
          </cell>
          <cell r="B712" t="str">
            <v>Westgodavari</v>
          </cell>
          <cell r="C712" t="str">
            <v>05</v>
          </cell>
          <cell r="D712" t="str">
            <v>Bhadrachalam</v>
          </cell>
          <cell r="E712" t="str">
            <v>071</v>
          </cell>
          <cell r="F712" t="str">
            <v>Gopalapuram</v>
          </cell>
          <cell r="G712" t="str">
            <v>14</v>
          </cell>
          <cell r="H712" t="str">
            <v>Devarapalli</v>
          </cell>
          <cell r="I712" t="str">
            <v>06</v>
          </cell>
          <cell r="J712" t="str">
            <v>Duddukuru</v>
          </cell>
          <cell r="K712" t="str">
            <v>005</v>
          </cell>
          <cell r="L712" t="str">
            <v>Duddukuru</v>
          </cell>
          <cell r="M712" t="str">
            <v>0514005</v>
          </cell>
          <cell r="N712" t="str">
            <v>01</v>
          </cell>
          <cell r="O712" t="str">
            <v>Duddukuru</v>
          </cell>
          <cell r="P712" t="str">
            <v>Duddukuru</v>
          </cell>
          <cell r="Q712" t="str">
            <v>051400501</v>
          </cell>
          <cell r="R712" t="str">
            <v>051400501</v>
          </cell>
          <cell r="S712" t="str">
            <v>05050711400501</v>
          </cell>
          <cell r="T712">
            <v>5874</v>
          </cell>
          <cell r="U712">
            <v>2764</v>
          </cell>
          <cell r="V712">
            <v>70</v>
          </cell>
          <cell r="W712" t="str">
            <v>FC</v>
          </cell>
          <cell r="X712" t="str">
            <v>FC</v>
          </cell>
          <cell r="Z712">
            <v>36735</v>
          </cell>
          <cell r="AA712" t="str">
            <v>051400501600</v>
          </cell>
          <cell r="AB712" t="str">
            <v>051400501600</v>
          </cell>
          <cell r="AC712" t="str">
            <v>Duddukuru</v>
          </cell>
          <cell r="AD712" t="str">
            <v>Duddukuru</v>
          </cell>
          <cell r="AE712" t="str">
            <v>PWS</v>
          </cell>
          <cell r="AF712">
            <v>8</v>
          </cell>
          <cell r="AG712">
            <v>0</v>
          </cell>
          <cell r="AH712">
            <v>0</v>
          </cell>
          <cell r="AI712">
            <v>0</v>
          </cell>
          <cell r="AJ712">
            <v>0</v>
          </cell>
          <cell r="AK712">
            <v>0</v>
          </cell>
          <cell r="AL712">
            <v>0</v>
          </cell>
        </row>
        <row r="713">
          <cell r="A713" t="str">
            <v>05</v>
          </cell>
          <cell r="B713" t="str">
            <v>Westgodavari</v>
          </cell>
          <cell r="C713" t="str">
            <v>05</v>
          </cell>
          <cell r="D713" t="str">
            <v>Bhadrachalam</v>
          </cell>
          <cell r="E713" t="str">
            <v>071</v>
          </cell>
          <cell r="F713" t="str">
            <v>Gopalapuram</v>
          </cell>
          <cell r="G713" t="str">
            <v>14</v>
          </cell>
          <cell r="H713" t="str">
            <v>Devarapalli</v>
          </cell>
          <cell r="I713" t="str">
            <v>07</v>
          </cell>
          <cell r="J713" t="str">
            <v>Gowripatnam</v>
          </cell>
          <cell r="K713" t="str">
            <v>006</v>
          </cell>
          <cell r="L713" t="str">
            <v>Gowripatnam</v>
          </cell>
          <cell r="M713" t="str">
            <v>0514006</v>
          </cell>
          <cell r="N713" t="str">
            <v>01</v>
          </cell>
          <cell r="O713" t="str">
            <v>Gowripatnam</v>
          </cell>
          <cell r="P713" t="str">
            <v>Gowripatnam</v>
          </cell>
          <cell r="Q713" t="str">
            <v>051400601</v>
          </cell>
          <cell r="R713" t="str">
            <v>051400601</v>
          </cell>
          <cell r="S713" t="str">
            <v>05050711400601</v>
          </cell>
          <cell r="T713">
            <v>4971</v>
          </cell>
          <cell r="U713">
            <v>906</v>
          </cell>
          <cell r="V713">
            <v>7</v>
          </cell>
          <cell r="W713" t="str">
            <v>FC</v>
          </cell>
          <cell r="X713" t="str">
            <v>FC</v>
          </cell>
          <cell r="Z713">
            <v>36735</v>
          </cell>
          <cell r="AA713" t="str">
            <v>051400601600</v>
          </cell>
          <cell r="AB713" t="str">
            <v>051400601600</v>
          </cell>
          <cell r="AC713" t="str">
            <v>Gowripatnam</v>
          </cell>
          <cell r="AD713" t="str">
            <v>Gowripatnam</v>
          </cell>
          <cell r="AE713" t="str">
            <v>PWS</v>
          </cell>
          <cell r="AF713">
            <v>0</v>
          </cell>
          <cell r="AG713">
            <v>0</v>
          </cell>
          <cell r="AH713">
            <v>0</v>
          </cell>
          <cell r="AI713">
            <v>2</v>
          </cell>
          <cell r="AJ713">
            <v>0</v>
          </cell>
          <cell r="AK713">
            <v>0</v>
          </cell>
          <cell r="AL713">
            <v>0</v>
          </cell>
        </row>
        <row r="714">
          <cell r="A714" t="str">
            <v>05</v>
          </cell>
          <cell r="B714" t="str">
            <v>Westgodavari</v>
          </cell>
          <cell r="C714" t="str">
            <v>05</v>
          </cell>
          <cell r="D714" t="str">
            <v>Bhadrachalam</v>
          </cell>
          <cell r="E714" t="str">
            <v>071</v>
          </cell>
          <cell r="F714" t="str">
            <v>Gopalapuram</v>
          </cell>
          <cell r="G714" t="str">
            <v>14</v>
          </cell>
          <cell r="H714" t="str">
            <v>Devarapalli</v>
          </cell>
          <cell r="I714" t="str">
            <v>07</v>
          </cell>
          <cell r="J714" t="str">
            <v>Gowripatnam</v>
          </cell>
          <cell r="K714" t="str">
            <v>007</v>
          </cell>
          <cell r="L714" t="str">
            <v>Kondagudem</v>
          </cell>
          <cell r="M714" t="str">
            <v>0514007</v>
          </cell>
          <cell r="N714" t="str">
            <v>01</v>
          </cell>
          <cell r="O714" t="str">
            <v>Kondagudem</v>
          </cell>
          <cell r="P714" t="str">
            <v>Kondagudem</v>
          </cell>
          <cell r="Q714" t="str">
            <v>051400701</v>
          </cell>
          <cell r="R714" t="str">
            <v>051400701</v>
          </cell>
          <cell r="S714" t="str">
            <v>05050711400701</v>
          </cell>
          <cell r="T714">
            <v>118</v>
          </cell>
          <cell r="U714">
            <v>17</v>
          </cell>
          <cell r="V714">
            <v>0</v>
          </cell>
          <cell r="W714" t="str">
            <v>PC</v>
          </cell>
          <cell r="X714" t="str">
            <v>PC2</v>
          </cell>
          <cell r="Z714">
            <v>36735</v>
          </cell>
          <cell r="AA714" t="str">
            <v>051400701600</v>
          </cell>
          <cell r="AB714" t="str">
            <v>051400701600</v>
          </cell>
          <cell r="AC714" t="str">
            <v>Kondagudem</v>
          </cell>
          <cell r="AD714" t="str">
            <v>Kondagudem</v>
          </cell>
          <cell r="AE714" t="str">
            <v>PWS</v>
          </cell>
          <cell r="AF714">
            <v>0</v>
          </cell>
          <cell r="AG714">
            <v>0</v>
          </cell>
          <cell r="AH714">
            <v>0</v>
          </cell>
          <cell r="AI714">
            <v>0</v>
          </cell>
          <cell r="AJ714">
            <v>0</v>
          </cell>
          <cell r="AK714">
            <v>0</v>
          </cell>
          <cell r="AL714">
            <v>0</v>
          </cell>
        </row>
        <row r="715">
          <cell r="A715" t="str">
            <v>05</v>
          </cell>
          <cell r="B715" t="str">
            <v>Westgodavari</v>
          </cell>
          <cell r="C715" t="str">
            <v>05</v>
          </cell>
          <cell r="D715" t="str">
            <v>Bhadrachalam</v>
          </cell>
          <cell r="E715" t="str">
            <v>071</v>
          </cell>
          <cell r="F715" t="str">
            <v>Gopalapuram</v>
          </cell>
          <cell r="G715" t="str">
            <v>14</v>
          </cell>
          <cell r="H715" t="str">
            <v>Devarapalli</v>
          </cell>
          <cell r="I715" t="str">
            <v>08</v>
          </cell>
          <cell r="J715" t="str">
            <v>Laxmipuram</v>
          </cell>
          <cell r="K715" t="str">
            <v>008</v>
          </cell>
          <cell r="L715" t="str">
            <v>Laxmipuram</v>
          </cell>
          <cell r="M715" t="str">
            <v>0514008</v>
          </cell>
          <cell r="N715" t="str">
            <v>01</v>
          </cell>
          <cell r="O715" t="str">
            <v>Laxmipuram</v>
          </cell>
          <cell r="P715" t="str">
            <v>Laxmipuram</v>
          </cell>
          <cell r="Q715" t="str">
            <v>051400801</v>
          </cell>
          <cell r="R715" t="str">
            <v>051400801</v>
          </cell>
          <cell r="S715" t="str">
            <v>05050711400801</v>
          </cell>
          <cell r="T715">
            <v>1863</v>
          </cell>
          <cell r="U715">
            <v>924</v>
          </cell>
          <cell r="V715">
            <v>56</v>
          </cell>
          <cell r="W715" t="str">
            <v>PC</v>
          </cell>
          <cell r="X715" t="str">
            <v>PC2</v>
          </cell>
          <cell r="Z715">
            <v>36735</v>
          </cell>
          <cell r="AA715" t="str">
            <v>051400801600</v>
          </cell>
          <cell r="AB715" t="str">
            <v>051400801600</v>
          </cell>
          <cell r="AC715" t="str">
            <v>Laxmipuram</v>
          </cell>
          <cell r="AD715" t="str">
            <v>Laxmipuram</v>
          </cell>
          <cell r="AE715" t="str">
            <v>PWS</v>
          </cell>
          <cell r="AF715">
            <v>0</v>
          </cell>
          <cell r="AG715">
            <v>0</v>
          </cell>
          <cell r="AH715">
            <v>2</v>
          </cell>
          <cell r="AI715">
            <v>0</v>
          </cell>
          <cell r="AJ715">
            <v>0</v>
          </cell>
          <cell r="AK715">
            <v>0</v>
          </cell>
          <cell r="AL715">
            <v>0</v>
          </cell>
        </row>
        <row r="716">
          <cell r="A716" t="str">
            <v>05</v>
          </cell>
          <cell r="B716" t="str">
            <v>Westgodavari</v>
          </cell>
          <cell r="C716" t="str">
            <v>05</v>
          </cell>
          <cell r="D716" t="str">
            <v>Bhadrachalam</v>
          </cell>
          <cell r="E716" t="str">
            <v>071</v>
          </cell>
          <cell r="F716" t="str">
            <v>Gopalapuram</v>
          </cell>
          <cell r="G716" t="str">
            <v>14</v>
          </cell>
          <cell r="H716" t="str">
            <v>Devarapalli</v>
          </cell>
          <cell r="I716" t="str">
            <v>09</v>
          </cell>
          <cell r="J716" t="str">
            <v>Dhumantunigudem</v>
          </cell>
          <cell r="K716" t="str">
            <v>009</v>
          </cell>
          <cell r="L716" t="str">
            <v>Dhumantunigudem</v>
          </cell>
          <cell r="M716" t="str">
            <v>0514009</v>
          </cell>
          <cell r="N716" t="str">
            <v>01</v>
          </cell>
          <cell r="O716" t="str">
            <v>Dhumanthunigudem</v>
          </cell>
          <cell r="P716" t="str">
            <v>Dhumanthunigudem</v>
          </cell>
          <cell r="Q716" t="str">
            <v>051400901</v>
          </cell>
          <cell r="R716" t="str">
            <v>051400901</v>
          </cell>
          <cell r="S716" t="str">
            <v>05050711400901</v>
          </cell>
          <cell r="T716">
            <v>850</v>
          </cell>
          <cell r="U716">
            <v>240</v>
          </cell>
          <cell r="V716">
            <v>0</v>
          </cell>
          <cell r="W716" t="str">
            <v>FC</v>
          </cell>
          <cell r="X716" t="str">
            <v>FC</v>
          </cell>
          <cell r="Z716">
            <v>36735</v>
          </cell>
          <cell r="AA716" t="str">
            <v>051400901600</v>
          </cell>
          <cell r="AB716" t="str">
            <v>051400901600</v>
          </cell>
          <cell r="AC716" t="str">
            <v>Dhumanthunigudem</v>
          </cell>
          <cell r="AD716" t="str">
            <v>Dhumanthunigudem</v>
          </cell>
          <cell r="AE716" t="str">
            <v>PWS</v>
          </cell>
          <cell r="AF716">
            <v>0</v>
          </cell>
          <cell r="AG716">
            <v>0</v>
          </cell>
          <cell r="AH716">
            <v>0</v>
          </cell>
          <cell r="AI716">
            <v>0</v>
          </cell>
          <cell r="AJ716">
            <v>0</v>
          </cell>
          <cell r="AK716">
            <v>0</v>
          </cell>
          <cell r="AL716">
            <v>0</v>
          </cell>
        </row>
        <row r="717">
          <cell r="A717" t="str">
            <v>05</v>
          </cell>
          <cell r="B717" t="str">
            <v>Westgodavari</v>
          </cell>
          <cell r="C717" t="str">
            <v>05</v>
          </cell>
          <cell r="D717" t="str">
            <v>Bhadrachalam</v>
          </cell>
          <cell r="E717" t="str">
            <v>071</v>
          </cell>
          <cell r="F717" t="str">
            <v>Gopalapuram</v>
          </cell>
          <cell r="G717" t="str">
            <v>14</v>
          </cell>
          <cell r="H717" t="str">
            <v>Devarapalli</v>
          </cell>
          <cell r="I717" t="str">
            <v>09</v>
          </cell>
          <cell r="J717" t="str">
            <v>Dhumantunigudem</v>
          </cell>
          <cell r="K717" t="str">
            <v>009</v>
          </cell>
          <cell r="L717" t="str">
            <v>Dhumantunigudem</v>
          </cell>
          <cell r="M717" t="str">
            <v>0514009</v>
          </cell>
          <cell r="N717" t="str">
            <v>02</v>
          </cell>
          <cell r="O717" t="str">
            <v>Subbarayapuram</v>
          </cell>
          <cell r="P717" t="str">
            <v>Subbarayapuram</v>
          </cell>
          <cell r="Q717" t="str">
            <v>051400902</v>
          </cell>
          <cell r="R717" t="str">
            <v>051400902</v>
          </cell>
          <cell r="S717" t="str">
            <v>05050711400902</v>
          </cell>
          <cell r="T717">
            <v>910</v>
          </cell>
          <cell r="U717">
            <v>652</v>
          </cell>
          <cell r="V717">
            <v>0</v>
          </cell>
          <cell r="W717" t="str">
            <v>FC</v>
          </cell>
          <cell r="X717" t="str">
            <v>FC</v>
          </cell>
          <cell r="Z717">
            <v>36735</v>
          </cell>
          <cell r="AA717" t="str">
            <v>051400902600</v>
          </cell>
          <cell r="AB717" t="str">
            <v>051400902600</v>
          </cell>
          <cell r="AC717" t="str">
            <v>Subbarayapuram</v>
          </cell>
          <cell r="AD717" t="str">
            <v>Subbarayapuram</v>
          </cell>
          <cell r="AE717" t="str">
            <v>MPWS</v>
          </cell>
          <cell r="AF717">
            <v>2</v>
          </cell>
          <cell r="AG717">
            <v>0</v>
          </cell>
          <cell r="AH717">
            <v>0</v>
          </cell>
          <cell r="AI717">
            <v>0</v>
          </cell>
          <cell r="AJ717">
            <v>0</v>
          </cell>
          <cell r="AK717">
            <v>0</v>
          </cell>
          <cell r="AL717">
            <v>0</v>
          </cell>
        </row>
        <row r="718">
          <cell r="A718" t="str">
            <v>05</v>
          </cell>
          <cell r="B718" t="str">
            <v>Westgodavari</v>
          </cell>
          <cell r="C718" t="str">
            <v>05</v>
          </cell>
          <cell r="D718" t="str">
            <v>Bhadrachalam</v>
          </cell>
          <cell r="E718" t="str">
            <v>071</v>
          </cell>
          <cell r="F718" t="str">
            <v>Gopalapuram</v>
          </cell>
          <cell r="G718" t="str">
            <v>14</v>
          </cell>
          <cell r="H718" t="str">
            <v>Devarapalli</v>
          </cell>
          <cell r="I718" t="str">
            <v>10</v>
          </cell>
          <cell r="J718" t="str">
            <v>Yernagudem</v>
          </cell>
          <cell r="K718" t="str">
            <v>010</v>
          </cell>
          <cell r="L718" t="str">
            <v>Yernagudem</v>
          </cell>
          <cell r="M718" t="str">
            <v>0514010</v>
          </cell>
          <cell r="N718" t="str">
            <v>01</v>
          </cell>
          <cell r="O718" t="str">
            <v>Yernagudem</v>
          </cell>
          <cell r="P718" t="str">
            <v>Yernagudem</v>
          </cell>
          <cell r="Q718" t="str">
            <v>051401001</v>
          </cell>
          <cell r="R718" t="str">
            <v>051401001</v>
          </cell>
          <cell r="S718" t="str">
            <v>05050711401001</v>
          </cell>
          <cell r="T718">
            <v>6068</v>
          </cell>
          <cell r="U718">
            <v>3385</v>
          </cell>
          <cell r="V718">
            <v>1</v>
          </cell>
          <cell r="W718" t="str">
            <v>FC</v>
          </cell>
          <cell r="X718" t="str">
            <v>FC</v>
          </cell>
          <cell r="Z718">
            <v>36735</v>
          </cell>
          <cell r="AA718" t="str">
            <v>051401001600</v>
          </cell>
          <cell r="AB718" t="str">
            <v>051401001600</v>
          </cell>
          <cell r="AC718" t="str">
            <v>Yernagudem</v>
          </cell>
          <cell r="AD718" t="str">
            <v>Yernagudem</v>
          </cell>
          <cell r="AE718" t="str">
            <v>PWS</v>
          </cell>
          <cell r="AF718">
            <v>14</v>
          </cell>
          <cell r="AG718">
            <v>0</v>
          </cell>
          <cell r="AH718">
            <v>0</v>
          </cell>
          <cell r="AI718">
            <v>0</v>
          </cell>
          <cell r="AJ718">
            <v>0</v>
          </cell>
          <cell r="AK718">
            <v>0</v>
          </cell>
          <cell r="AL718">
            <v>0</v>
          </cell>
        </row>
        <row r="719">
          <cell r="A719" t="str">
            <v>05</v>
          </cell>
          <cell r="B719" t="str">
            <v>Westgodavari</v>
          </cell>
          <cell r="C719" t="str">
            <v>05</v>
          </cell>
          <cell r="D719" t="str">
            <v>Bhadrachalam</v>
          </cell>
          <cell r="E719" t="str">
            <v>071</v>
          </cell>
          <cell r="F719" t="str">
            <v>Gopalapuram</v>
          </cell>
          <cell r="G719" t="str">
            <v>14</v>
          </cell>
          <cell r="H719" t="str">
            <v>Devarapalli</v>
          </cell>
          <cell r="I719" t="str">
            <v>10</v>
          </cell>
          <cell r="J719" t="str">
            <v>Yernagudem</v>
          </cell>
          <cell r="K719" t="str">
            <v>010</v>
          </cell>
          <cell r="L719" t="str">
            <v>Yernagudem</v>
          </cell>
          <cell r="M719" t="str">
            <v>0514010</v>
          </cell>
          <cell r="N719" t="str">
            <v>02</v>
          </cell>
          <cell r="O719" t="str">
            <v>Suryanarayanapuram</v>
          </cell>
          <cell r="P719" t="str">
            <v>Suryanarayanapuram</v>
          </cell>
          <cell r="Q719" t="str">
            <v>051401002</v>
          </cell>
          <cell r="R719" t="str">
            <v>051401002</v>
          </cell>
          <cell r="S719" t="str">
            <v>05050711401002</v>
          </cell>
          <cell r="T719">
            <v>974</v>
          </cell>
          <cell r="U719">
            <v>687</v>
          </cell>
          <cell r="V719">
            <v>0</v>
          </cell>
          <cell r="W719" t="str">
            <v>FC</v>
          </cell>
          <cell r="X719" t="str">
            <v>FC</v>
          </cell>
          <cell r="Z719">
            <v>36735</v>
          </cell>
          <cell r="AA719" t="str">
            <v>051401002600</v>
          </cell>
          <cell r="AB719" t="str">
            <v>051401002600</v>
          </cell>
          <cell r="AC719" t="str">
            <v>Suryanarayanapuram</v>
          </cell>
          <cell r="AD719" t="str">
            <v>Suryanarayanapuram</v>
          </cell>
          <cell r="AE719" t="str">
            <v>PWS</v>
          </cell>
          <cell r="AF719">
            <v>0</v>
          </cell>
          <cell r="AG719">
            <v>0</v>
          </cell>
          <cell r="AH719">
            <v>0</v>
          </cell>
          <cell r="AI719">
            <v>0</v>
          </cell>
          <cell r="AJ719">
            <v>0</v>
          </cell>
          <cell r="AK719">
            <v>0</v>
          </cell>
          <cell r="AL719">
            <v>0</v>
          </cell>
        </row>
        <row r="720">
          <cell r="A720" t="str">
            <v>05</v>
          </cell>
          <cell r="B720" t="str">
            <v>Westgodavari</v>
          </cell>
          <cell r="C720" t="str">
            <v>05</v>
          </cell>
          <cell r="D720" t="str">
            <v>Bhadrachalam</v>
          </cell>
          <cell r="E720" t="str">
            <v>071</v>
          </cell>
          <cell r="F720" t="str">
            <v>Gopalapuram</v>
          </cell>
          <cell r="G720" t="str">
            <v>14</v>
          </cell>
          <cell r="H720" t="str">
            <v>Devarapalli</v>
          </cell>
          <cell r="I720" t="str">
            <v>11</v>
          </cell>
          <cell r="J720" t="str">
            <v>Sangaigudem</v>
          </cell>
          <cell r="K720" t="str">
            <v>010</v>
          </cell>
          <cell r="L720" t="str">
            <v>Yernagudem</v>
          </cell>
          <cell r="M720" t="str">
            <v>0514010</v>
          </cell>
          <cell r="N720" t="str">
            <v>03</v>
          </cell>
          <cell r="O720" t="str">
            <v>Sangaigudem</v>
          </cell>
          <cell r="P720" t="str">
            <v>Sangaigudem</v>
          </cell>
          <cell r="Q720" t="str">
            <v>051401003</v>
          </cell>
          <cell r="R720" t="str">
            <v>051401003</v>
          </cell>
          <cell r="S720" t="str">
            <v>05050711401003</v>
          </cell>
          <cell r="T720">
            <v>1530</v>
          </cell>
          <cell r="U720">
            <v>608</v>
          </cell>
          <cell r="V720">
            <v>16</v>
          </cell>
          <cell r="W720" t="str">
            <v>FC</v>
          </cell>
          <cell r="X720" t="str">
            <v>FC</v>
          </cell>
          <cell r="Z720">
            <v>36735</v>
          </cell>
          <cell r="AA720" t="str">
            <v>051401003600</v>
          </cell>
          <cell r="AB720" t="str">
            <v>051401003600</v>
          </cell>
          <cell r="AC720" t="str">
            <v>Sangaigudem</v>
          </cell>
          <cell r="AD720" t="str">
            <v>Sangaigudem</v>
          </cell>
          <cell r="AE720" t="str">
            <v>PWS</v>
          </cell>
          <cell r="AF720">
            <v>0</v>
          </cell>
          <cell r="AG720">
            <v>0</v>
          </cell>
          <cell r="AH720">
            <v>0</v>
          </cell>
          <cell r="AI720">
            <v>0</v>
          </cell>
          <cell r="AJ720">
            <v>0</v>
          </cell>
          <cell r="AK720">
            <v>0</v>
          </cell>
          <cell r="AL720">
            <v>0</v>
          </cell>
        </row>
        <row r="721">
          <cell r="A721" t="str">
            <v>05</v>
          </cell>
          <cell r="B721" t="str">
            <v>Westgodavari</v>
          </cell>
          <cell r="C721" t="str">
            <v>05</v>
          </cell>
          <cell r="D721" t="str">
            <v>Bhadrachalam</v>
          </cell>
          <cell r="E721" t="str">
            <v>071</v>
          </cell>
          <cell r="F721" t="str">
            <v>Gopalapuram</v>
          </cell>
          <cell r="G721" t="str">
            <v>14</v>
          </cell>
          <cell r="H721" t="str">
            <v>Devarapalli</v>
          </cell>
          <cell r="I721" t="str">
            <v>10</v>
          </cell>
          <cell r="J721" t="str">
            <v>Yernagudem</v>
          </cell>
          <cell r="K721" t="str">
            <v>010</v>
          </cell>
          <cell r="L721" t="str">
            <v>Yernagudem</v>
          </cell>
          <cell r="M721" t="str">
            <v>0514010</v>
          </cell>
          <cell r="N721" t="str">
            <v>04</v>
          </cell>
          <cell r="O721" t="str">
            <v>Gandhinagaram</v>
          </cell>
          <cell r="P721" t="str">
            <v>Gandhinagaram</v>
          </cell>
          <cell r="Q721" t="str">
            <v>051401004</v>
          </cell>
          <cell r="R721" t="str">
            <v>051401004</v>
          </cell>
          <cell r="S721" t="str">
            <v>05050711401004</v>
          </cell>
          <cell r="T721">
            <v>637</v>
          </cell>
          <cell r="U721">
            <v>0</v>
          </cell>
          <cell r="V721">
            <v>0</v>
          </cell>
          <cell r="W721" t="str">
            <v>FC</v>
          </cell>
          <cell r="X721" t="str">
            <v>FC</v>
          </cell>
          <cell r="Z721">
            <v>36735</v>
          </cell>
          <cell r="AA721" t="str">
            <v>051401004600</v>
          </cell>
          <cell r="AB721" t="str">
            <v>051401004600</v>
          </cell>
          <cell r="AC721" t="str">
            <v>Gandhinagaram</v>
          </cell>
          <cell r="AD721" t="str">
            <v>Gandhinagaram</v>
          </cell>
          <cell r="AE721" t="str">
            <v>PWS</v>
          </cell>
          <cell r="AF721">
            <v>0</v>
          </cell>
          <cell r="AG721">
            <v>0</v>
          </cell>
          <cell r="AH721">
            <v>0</v>
          </cell>
          <cell r="AI721">
            <v>0</v>
          </cell>
          <cell r="AJ721">
            <v>0</v>
          </cell>
          <cell r="AK721">
            <v>0</v>
          </cell>
          <cell r="AL721">
            <v>0</v>
          </cell>
        </row>
        <row r="722">
          <cell r="A722" t="str">
            <v>05</v>
          </cell>
          <cell r="B722" t="str">
            <v>Westgodavari</v>
          </cell>
          <cell r="C722" t="str">
            <v>05</v>
          </cell>
          <cell r="D722" t="str">
            <v>Bhadrachalam</v>
          </cell>
          <cell r="E722" t="str">
            <v>071</v>
          </cell>
          <cell r="F722" t="str">
            <v>Gopalapuram</v>
          </cell>
          <cell r="G722" t="str">
            <v>14</v>
          </cell>
          <cell r="H722" t="str">
            <v>Devarapalli</v>
          </cell>
          <cell r="I722" t="str">
            <v>12</v>
          </cell>
          <cell r="J722" t="str">
            <v>Krishnampalem</v>
          </cell>
          <cell r="K722" t="str">
            <v>010</v>
          </cell>
          <cell r="L722" t="str">
            <v>Yernagudem</v>
          </cell>
          <cell r="M722" t="str">
            <v>0514010</v>
          </cell>
          <cell r="N722" t="str">
            <v>05</v>
          </cell>
          <cell r="O722" t="str">
            <v>Krishnampalem</v>
          </cell>
          <cell r="P722" t="str">
            <v>Krishnampalem</v>
          </cell>
          <cell r="Q722" t="str">
            <v>051401005</v>
          </cell>
          <cell r="R722" t="str">
            <v>051401005</v>
          </cell>
          <cell r="S722" t="str">
            <v>05050711401005</v>
          </cell>
          <cell r="T722">
            <v>1597</v>
          </cell>
          <cell r="U722">
            <v>10</v>
          </cell>
          <cell r="V722">
            <v>8</v>
          </cell>
          <cell r="W722" t="str">
            <v>FC</v>
          </cell>
          <cell r="X722" t="str">
            <v>FC</v>
          </cell>
          <cell r="Z722">
            <v>36735</v>
          </cell>
          <cell r="AA722" t="str">
            <v>051401005600</v>
          </cell>
          <cell r="AB722" t="str">
            <v>051401005600</v>
          </cell>
          <cell r="AC722" t="str">
            <v>Krishnampalem-14</v>
          </cell>
          <cell r="AD722" t="str">
            <v>Krishnampalem-14</v>
          </cell>
          <cell r="AE722" t="str">
            <v>PWS</v>
          </cell>
          <cell r="AF722">
            <v>0</v>
          </cell>
          <cell r="AG722">
            <v>0</v>
          </cell>
          <cell r="AH722">
            <v>0</v>
          </cell>
          <cell r="AI722">
            <v>0</v>
          </cell>
          <cell r="AJ722">
            <v>0</v>
          </cell>
          <cell r="AK722">
            <v>0</v>
          </cell>
          <cell r="AL722">
            <v>0</v>
          </cell>
        </row>
        <row r="723">
          <cell r="A723" t="str">
            <v>05</v>
          </cell>
          <cell r="B723" t="str">
            <v>Westgodavari</v>
          </cell>
          <cell r="C723" t="str">
            <v>05</v>
          </cell>
          <cell r="D723" t="str">
            <v>Bhadrachalam</v>
          </cell>
          <cell r="E723" t="str">
            <v>071</v>
          </cell>
          <cell r="F723" t="str">
            <v>Gopalapuram</v>
          </cell>
          <cell r="G723" t="str">
            <v>14</v>
          </cell>
          <cell r="H723" t="str">
            <v>Devarapalli</v>
          </cell>
          <cell r="I723" t="str">
            <v>13</v>
          </cell>
          <cell r="J723" t="str">
            <v>Tyajampudi</v>
          </cell>
          <cell r="K723" t="str">
            <v>011</v>
          </cell>
          <cell r="L723" t="str">
            <v>Tyajampudi</v>
          </cell>
          <cell r="M723" t="str">
            <v>0514011</v>
          </cell>
          <cell r="N723" t="str">
            <v>01</v>
          </cell>
          <cell r="O723" t="str">
            <v>Tyajampudi</v>
          </cell>
          <cell r="P723" t="str">
            <v>Tyajampudi</v>
          </cell>
          <cell r="Q723" t="str">
            <v>051401101</v>
          </cell>
          <cell r="R723" t="str">
            <v>051401101</v>
          </cell>
          <cell r="S723" t="str">
            <v>05050711401101</v>
          </cell>
          <cell r="T723">
            <v>5112</v>
          </cell>
          <cell r="U723">
            <v>1279</v>
          </cell>
          <cell r="V723">
            <v>47</v>
          </cell>
          <cell r="W723" t="str">
            <v>FC</v>
          </cell>
          <cell r="X723" t="str">
            <v>FC</v>
          </cell>
          <cell r="Z723">
            <v>36735</v>
          </cell>
          <cell r="AA723" t="str">
            <v>051401101600</v>
          </cell>
          <cell r="AB723" t="str">
            <v>051401101600</v>
          </cell>
          <cell r="AC723" t="str">
            <v>Tyajampudi</v>
          </cell>
          <cell r="AD723" t="str">
            <v>Tyajampudi</v>
          </cell>
          <cell r="AE723" t="str">
            <v>PWS</v>
          </cell>
          <cell r="AF723">
            <v>11</v>
          </cell>
          <cell r="AG723">
            <v>0</v>
          </cell>
          <cell r="AH723">
            <v>0</v>
          </cell>
          <cell r="AI723">
            <v>0</v>
          </cell>
          <cell r="AJ723">
            <v>0</v>
          </cell>
          <cell r="AK723">
            <v>0</v>
          </cell>
          <cell r="AL723">
            <v>0</v>
          </cell>
        </row>
        <row r="724">
          <cell r="A724" t="str">
            <v>05</v>
          </cell>
          <cell r="B724" t="str">
            <v>Westgodavari</v>
          </cell>
          <cell r="C724" t="str">
            <v>05</v>
          </cell>
          <cell r="D724" t="str">
            <v>Bhadrachalam</v>
          </cell>
          <cell r="E724" t="str">
            <v>071</v>
          </cell>
          <cell r="F724" t="str">
            <v>Gopalapuram</v>
          </cell>
          <cell r="G724" t="str">
            <v>14</v>
          </cell>
          <cell r="H724" t="str">
            <v>Devarapalli</v>
          </cell>
          <cell r="I724" t="str">
            <v>14</v>
          </cell>
          <cell r="J724" t="str">
            <v>Pallantla</v>
          </cell>
          <cell r="K724" t="str">
            <v>012</v>
          </cell>
          <cell r="L724" t="str">
            <v>Pallantla</v>
          </cell>
          <cell r="M724" t="str">
            <v>0514012</v>
          </cell>
          <cell r="N724" t="str">
            <v>01</v>
          </cell>
          <cell r="O724" t="str">
            <v>Pallantlai</v>
          </cell>
          <cell r="P724" t="str">
            <v>Pallantlai</v>
          </cell>
          <cell r="Q724" t="str">
            <v>051401201</v>
          </cell>
          <cell r="R724" t="str">
            <v>051401201</v>
          </cell>
          <cell r="S724" t="str">
            <v>05050711401201</v>
          </cell>
          <cell r="T724">
            <v>3761</v>
          </cell>
          <cell r="U724">
            <v>1785</v>
          </cell>
          <cell r="V724">
            <v>36</v>
          </cell>
          <cell r="W724" t="str">
            <v>FC</v>
          </cell>
          <cell r="X724" t="str">
            <v>FC</v>
          </cell>
          <cell r="Z724">
            <v>36735</v>
          </cell>
          <cell r="AA724" t="str">
            <v>051401201600</v>
          </cell>
          <cell r="AB724" t="str">
            <v>051401201600</v>
          </cell>
          <cell r="AC724" t="str">
            <v>Pallantlai</v>
          </cell>
          <cell r="AD724" t="str">
            <v>Pallantlai</v>
          </cell>
          <cell r="AE724" t="str">
            <v>PWS</v>
          </cell>
          <cell r="AF724">
            <v>3</v>
          </cell>
          <cell r="AG724">
            <v>0</v>
          </cell>
          <cell r="AH724">
            <v>0</v>
          </cell>
          <cell r="AI724">
            <v>1</v>
          </cell>
          <cell r="AJ724">
            <v>0</v>
          </cell>
          <cell r="AK724">
            <v>0</v>
          </cell>
          <cell r="AL724">
            <v>0</v>
          </cell>
        </row>
        <row r="725">
          <cell r="A725" t="str">
            <v>05</v>
          </cell>
          <cell r="B725" t="str">
            <v>Westgodavari</v>
          </cell>
          <cell r="C725" t="str">
            <v>05</v>
          </cell>
          <cell r="D725" t="str">
            <v>Bhadrachalam</v>
          </cell>
          <cell r="E725" t="str">
            <v>071</v>
          </cell>
          <cell r="F725" t="str">
            <v>Gopalapuram</v>
          </cell>
          <cell r="G725" t="str">
            <v>14</v>
          </cell>
          <cell r="H725" t="str">
            <v>Devarapalli</v>
          </cell>
          <cell r="I725" t="str">
            <v>15</v>
          </cell>
          <cell r="J725" t="str">
            <v>Kurukuru</v>
          </cell>
          <cell r="K725" t="str">
            <v>013</v>
          </cell>
          <cell r="L725" t="str">
            <v>Kurukuru</v>
          </cell>
          <cell r="M725" t="str">
            <v>0514013</v>
          </cell>
          <cell r="N725" t="str">
            <v>01</v>
          </cell>
          <cell r="O725" t="str">
            <v>Kurukuru</v>
          </cell>
          <cell r="P725" t="str">
            <v>Kurukuru</v>
          </cell>
          <cell r="Q725" t="str">
            <v>051401301</v>
          </cell>
          <cell r="R725" t="str">
            <v>051401301</v>
          </cell>
          <cell r="S725" t="str">
            <v>05050711401301</v>
          </cell>
          <cell r="T725">
            <v>1369</v>
          </cell>
          <cell r="U725">
            <v>525</v>
          </cell>
          <cell r="V725">
            <v>12</v>
          </cell>
          <cell r="W725" t="str">
            <v>FC</v>
          </cell>
          <cell r="X725" t="str">
            <v>FC</v>
          </cell>
          <cell r="Z725">
            <v>36735</v>
          </cell>
          <cell r="AA725" t="str">
            <v>051401301600</v>
          </cell>
          <cell r="AB725" t="str">
            <v>051401301600</v>
          </cell>
          <cell r="AC725" t="str">
            <v>Kurukuru</v>
          </cell>
          <cell r="AD725" t="str">
            <v>Kurukuru</v>
          </cell>
          <cell r="AE725" t="str">
            <v>MPWS</v>
          </cell>
          <cell r="AF725">
            <v>0</v>
          </cell>
          <cell r="AG725">
            <v>0</v>
          </cell>
          <cell r="AH725">
            <v>0</v>
          </cell>
          <cell r="AI725">
            <v>1</v>
          </cell>
          <cell r="AJ725">
            <v>0</v>
          </cell>
          <cell r="AK725">
            <v>0</v>
          </cell>
          <cell r="AL725">
            <v>0</v>
          </cell>
        </row>
        <row r="726">
          <cell r="A726" t="str">
            <v>05</v>
          </cell>
          <cell r="B726" t="str">
            <v>Westgodavari</v>
          </cell>
          <cell r="C726" t="str">
            <v>05</v>
          </cell>
          <cell r="D726" t="str">
            <v>Bhadrachalam</v>
          </cell>
          <cell r="E726" t="str">
            <v>071</v>
          </cell>
          <cell r="F726" t="str">
            <v>Gopalapuram</v>
          </cell>
          <cell r="G726" t="str">
            <v>15</v>
          </cell>
          <cell r="H726" t="str">
            <v>Chagallu</v>
          </cell>
          <cell r="I726" t="str">
            <v>01</v>
          </cell>
          <cell r="J726" t="str">
            <v>Chikkala</v>
          </cell>
          <cell r="K726" t="str">
            <v>001</v>
          </cell>
          <cell r="L726" t="str">
            <v>Chikkala</v>
          </cell>
          <cell r="M726" t="str">
            <v>0515001</v>
          </cell>
          <cell r="N726" t="str">
            <v>01</v>
          </cell>
          <cell r="O726" t="str">
            <v>Chikkala</v>
          </cell>
          <cell r="P726" t="str">
            <v>Chikkala</v>
          </cell>
          <cell r="Q726" t="str">
            <v>051500101</v>
          </cell>
          <cell r="R726" t="str">
            <v>051500101</v>
          </cell>
          <cell r="S726" t="str">
            <v>05050711500101</v>
          </cell>
          <cell r="T726">
            <v>5278</v>
          </cell>
          <cell r="U726">
            <v>1334</v>
          </cell>
          <cell r="V726">
            <v>78</v>
          </cell>
          <cell r="W726" t="str">
            <v>PC</v>
          </cell>
          <cell r="X726" t="str">
            <v>PC3</v>
          </cell>
          <cell r="AA726" t="str">
            <v>051500101600</v>
          </cell>
          <cell r="AB726" t="str">
            <v>051500101600</v>
          </cell>
          <cell r="AC726" t="str">
            <v>Chikkala</v>
          </cell>
          <cell r="AD726" t="str">
            <v>Chikkala</v>
          </cell>
          <cell r="AE726" t="str">
            <v>PWS</v>
          </cell>
          <cell r="AF726">
            <v>0</v>
          </cell>
          <cell r="AG726">
            <v>0</v>
          </cell>
          <cell r="AH726">
            <v>0</v>
          </cell>
          <cell r="AI726">
            <v>0</v>
          </cell>
          <cell r="AJ726">
            <v>0</v>
          </cell>
          <cell r="AK726">
            <v>0</v>
          </cell>
          <cell r="AL726">
            <v>0</v>
          </cell>
        </row>
        <row r="727">
          <cell r="A727" t="str">
            <v>05</v>
          </cell>
          <cell r="B727" t="str">
            <v>Westgodavari</v>
          </cell>
          <cell r="C727" t="str">
            <v>05</v>
          </cell>
          <cell r="D727" t="str">
            <v>Bhadrachalam</v>
          </cell>
          <cell r="E727" t="str">
            <v>071</v>
          </cell>
          <cell r="F727" t="str">
            <v>Gopalapuram</v>
          </cell>
          <cell r="G727" t="str">
            <v>15</v>
          </cell>
          <cell r="H727" t="str">
            <v>Chagallu</v>
          </cell>
          <cell r="I727" t="str">
            <v>01</v>
          </cell>
          <cell r="J727" t="str">
            <v>Chikkala</v>
          </cell>
          <cell r="K727" t="str">
            <v>001</v>
          </cell>
          <cell r="L727" t="str">
            <v>Chikkala</v>
          </cell>
          <cell r="M727" t="str">
            <v>0515001</v>
          </cell>
          <cell r="N727" t="str">
            <v>02</v>
          </cell>
          <cell r="O727" t="str">
            <v>Chikkalapalem</v>
          </cell>
          <cell r="P727" t="str">
            <v>Chikkalapalem</v>
          </cell>
          <cell r="Q727" t="str">
            <v>051500102</v>
          </cell>
          <cell r="R727" t="str">
            <v>051500102</v>
          </cell>
          <cell r="S727" t="str">
            <v>05050711500102</v>
          </cell>
          <cell r="T727">
            <v>924</v>
          </cell>
          <cell r="U727">
            <v>127</v>
          </cell>
          <cell r="V727">
            <v>17</v>
          </cell>
          <cell r="W727" t="str">
            <v>PC</v>
          </cell>
          <cell r="X727" t="str">
            <v>PC2</v>
          </cell>
          <cell r="AA727" t="str">
            <v>051500102600</v>
          </cell>
          <cell r="AB727" t="str">
            <v>051500102600</v>
          </cell>
          <cell r="AC727" t="str">
            <v>Chikkalapalem</v>
          </cell>
          <cell r="AD727" t="str">
            <v>Chikkalapalem</v>
          </cell>
          <cell r="AE727" t="str">
            <v>PWS</v>
          </cell>
          <cell r="AF727">
            <v>0</v>
          </cell>
          <cell r="AG727">
            <v>0</v>
          </cell>
          <cell r="AH727">
            <v>0</v>
          </cell>
          <cell r="AI727">
            <v>0</v>
          </cell>
          <cell r="AJ727">
            <v>0</v>
          </cell>
          <cell r="AK727">
            <v>0</v>
          </cell>
          <cell r="AL727">
            <v>0</v>
          </cell>
        </row>
        <row r="728">
          <cell r="A728" t="str">
            <v>05</v>
          </cell>
          <cell r="B728" t="str">
            <v>Westgodavari</v>
          </cell>
          <cell r="C728" t="str">
            <v>05</v>
          </cell>
          <cell r="D728" t="str">
            <v>Bhadrachalam</v>
          </cell>
          <cell r="E728" t="str">
            <v>071</v>
          </cell>
          <cell r="F728" t="str">
            <v>Gopalapuram</v>
          </cell>
          <cell r="G728" t="str">
            <v>15</v>
          </cell>
          <cell r="H728" t="str">
            <v>Chagallu</v>
          </cell>
          <cell r="I728" t="str">
            <v>02</v>
          </cell>
          <cell r="J728" t="str">
            <v>Chagallu</v>
          </cell>
          <cell r="K728" t="str">
            <v>002</v>
          </cell>
          <cell r="L728" t="str">
            <v>Chagallu</v>
          </cell>
          <cell r="M728" t="str">
            <v>0515002</v>
          </cell>
          <cell r="N728" t="str">
            <v>01</v>
          </cell>
          <cell r="O728" t="str">
            <v>Chagallu</v>
          </cell>
          <cell r="P728" t="str">
            <v>Chagallu</v>
          </cell>
          <cell r="Q728" t="str">
            <v>051500201</v>
          </cell>
          <cell r="R728" t="str">
            <v>051500201</v>
          </cell>
          <cell r="S728" t="str">
            <v>05050711500201</v>
          </cell>
          <cell r="T728">
            <v>15390</v>
          </cell>
          <cell r="U728">
            <v>2734</v>
          </cell>
          <cell r="V728">
            <v>41</v>
          </cell>
          <cell r="W728" t="str">
            <v>PC</v>
          </cell>
          <cell r="X728" t="str">
            <v>PC2</v>
          </cell>
          <cell r="AA728" t="str">
            <v>051500201600</v>
          </cell>
          <cell r="AB728" t="str">
            <v>051500201600</v>
          </cell>
          <cell r="AC728" t="str">
            <v>Chagallu</v>
          </cell>
          <cell r="AD728" t="str">
            <v>Chagallu</v>
          </cell>
          <cell r="AE728" t="str">
            <v>PWS</v>
          </cell>
          <cell r="AF728">
            <v>0</v>
          </cell>
          <cell r="AG728">
            <v>0</v>
          </cell>
          <cell r="AH728">
            <v>0</v>
          </cell>
          <cell r="AI728">
            <v>0</v>
          </cell>
          <cell r="AJ728">
            <v>0</v>
          </cell>
          <cell r="AK728">
            <v>0</v>
          </cell>
          <cell r="AL728">
            <v>0</v>
          </cell>
        </row>
        <row r="729">
          <cell r="A729" t="str">
            <v>05</v>
          </cell>
          <cell r="B729" t="str">
            <v>Westgodavari</v>
          </cell>
          <cell r="C729" t="str">
            <v>05</v>
          </cell>
          <cell r="D729" t="str">
            <v>Bhadrachalam</v>
          </cell>
          <cell r="E729" t="str">
            <v>071</v>
          </cell>
          <cell r="F729" t="str">
            <v>Gopalapuram</v>
          </cell>
          <cell r="G729" t="str">
            <v>15</v>
          </cell>
          <cell r="H729" t="str">
            <v>Chagallu</v>
          </cell>
          <cell r="I729" t="str">
            <v>02</v>
          </cell>
          <cell r="J729" t="str">
            <v>Chagallu</v>
          </cell>
          <cell r="K729" t="str">
            <v>002</v>
          </cell>
          <cell r="L729" t="str">
            <v>Chagallu</v>
          </cell>
          <cell r="M729" t="str">
            <v>0515002</v>
          </cell>
          <cell r="N729" t="str">
            <v>02</v>
          </cell>
          <cell r="O729" t="str">
            <v>Meena Nagaram</v>
          </cell>
          <cell r="P729" t="str">
            <v>Meena Nagaram</v>
          </cell>
          <cell r="Q729" t="str">
            <v>051500202</v>
          </cell>
          <cell r="R729" t="str">
            <v>051500202</v>
          </cell>
          <cell r="S729" t="str">
            <v>05050711500202</v>
          </cell>
          <cell r="T729">
            <v>1817</v>
          </cell>
          <cell r="U729">
            <v>536</v>
          </cell>
          <cell r="V729">
            <v>34</v>
          </cell>
          <cell r="W729" t="str">
            <v>FC</v>
          </cell>
          <cell r="X729" t="str">
            <v>FC</v>
          </cell>
          <cell r="AA729" t="str">
            <v>051500202600</v>
          </cell>
          <cell r="AB729" t="str">
            <v>051500202600</v>
          </cell>
          <cell r="AC729" t="str">
            <v>Meena Nagaram</v>
          </cell>
          <cell r="AD729" t="str">
            <v>Meena Nagaram</v>
          </cell>
          <cell r="AE729" t="str">
            <v>PWS</v>
          </cell>
          <cell r="AF729">
            <v>0</v>
          </cell>
          <cell r="AG729">
            <v>0</v>
          </cell>
          <cell r="AH729">
            <v>0</v>
          </cell>
          <cell r="AI729">
            <v>0</v>
          </cell>
          <cell r="AJ729">
            <v>0</v>
          </cell>
          <cell r="AK729">
            <v>0</v>
          </cell>
          <cell r="AL729">
            <v>0</v>
          </cell>
        </row>
        <row r="730">
          <cell r="A730" t="str">
            <v>05</v>
          </cell>
          <cell r="B730" t="str">
            <v>Westgodavari</v>
          </cell>
          <cell r="C730" t="str">
            <v>05</v>
          </cell>
          <cell r="D730" t="str">
            <v>Bhadrachalam</v>
          </cell>
          <cell r="E730" t="str">
            <v>071</v>
          </cell>
          <cell r="F730" t="str">
            <v>Gopalapuram</v>
          </cell>
          <cell r="G730" t="str">
            <v>15</v>
          </cell>
          <cell r="H730" t="str">
            <v>Chagallu</v>
          </cell>
          <cell r="I730" t="str">
            <v>03</v>
          </cell>
          <cell r="J730" t="str">
            <v>Nelaturu</v>
          </cell>
          <cell r="K730" t="str">
            <v>003</v>
          </cell>
          <cell r="L730" t="str">
            <v>Nelaturu</v>
          </cell>
          <cell r="M730" t="str">
            <v>0515003</v>
          </cell>
          <cell r="N730" t="str">
            <v>01</v>
          </cell>
          <cell r="O730" t="str">
            <v>Nalaturu</v>
          </cell>
          <cell r="P730" t="str">
            <v>Nalaturu</v>
          </cell>
          <cell r="Q730" t="str">
            <v>051500301</v>
          </cell>
          <cell r="R730" t="str">
            <v>051500301</v>
          </cell>
          <cell r="S730" t="str">
            <v>05050711500301</v>
          </cell>
          <cell r="T730">
            <v>2123</v>
          </cell>
          <cell r="U730">
            <v>390</v>
          </cell>
          <cell r="V730">
            <v>0</v>
          </cell>
          <cell r="W730" t="str">
            <v>PC</v>
          </cell>
          <cell r="X730" t="str">
            <v>PC3</v>
          </cell>
          <cell r="AA730" t="str">
            <v>051500301600</v>
          </cell>
          <cell r="AB730" t="str">
            <v>051500301600</v>
          </cell>
          <cell r="AC730" t="str">
            <v>Nalaturu</v>
          </cell>
          <cell r="AD730" t="str">
            <v>Nalaturu</v>
          </cell>
          <cell r="AE730" t="str">
            <v>PWS</v>
          </cell>
          <cell r="AF730">
            <v>0</v>
          </cell>
          <cell r="AG730">
            <v>0</v>
          </cell>
          <cell r="AH730">
            <v>0</v>
          </cell>
          <cell r="AI730">
            <v>0</v>
          </cell>
          <cell r="AJ730">
            <v>0</v>
          </cell>
          <cell r="AK730">
            <v>0</v>
          </cell>
          <cell r="AL730">
            <v>0</v>
          </cell>
        </row>
        <row r="731">
          <cell r="A731" t="str">
            <v>05</v>
          </cell>
          <cell r="B731" t="str">
            <v>Westgodavari</v>
          </cell>
          <cell r="C731" t="str">
            <v>05</v>
          </cell>
          <cell r="D731" t="str">
            <v>Bhadrachalam</v>
          </cell>
          <cell r="E731" t="str">
            <v>071</v>
          </cell>
          <cell r="F731" t="str">
            <v>Gopalapuram</v>
          </cell>
          <cell r="G731" t="str">
            <v>15</v>
          </cell>
          <cell r="H731" t="str">
            <v>Chagallu</v>
          </cell>
          <cell r="I731" t="str">
            <v>04</v>
          </cell>
          <cell r="J731" t="str">
            <v>Mallavaram</v>
          </cell>
          <cell r="K731" t="str">
            <v>004</v>
          </cell>
          <cell r="L731" t="str">
            <v>Mallavaram</v>
          </cell>
          <cell r="M731" t="str">
            <v>0515004</v>
          </cell>
          <cell r="N731" t="str">
            <v>01</v>
          </cell>
          <cell r="O731" t="str">
            <v>Mallavaram</v>
          </cell>
          <cell r="P731" t="str">
            <v>Mallavaram</v>
          </cell>
          <cell r="Q731" t="str">
            <v>051500401</v>
          </cell>
          <cell r="R731" t="str">
            <v>051500401</v>
          </cell>
          <cell r="S731" t="str">
            <v>05050711500401</v>
          </cell>
          <cell r="T731">
            <v>2092</v>
          </cell>
          <cell r="U731">
            <v>568</v>
          </cell>
          <cell r="V731">
            <v>9</v>
          </cell>
          <cell r="W731" t="str">
            <v>FC</v>
          </cell>
          <cell r="X731" t="str">
            <v>FC</v>
          </cell>
          <cell r="AA731" t="str">
            <v>051500401600</v>
          </cell>
          <cell r="AB731" t="str">
            <v>051500401600</v>
          </cell>
          <cell r="AC731" t="str">
            <v>Mallavaram-15</v>
          </cell>
          <cell r="AD731" t="str">
            <v>Mallavaram-15</v>
          </cell>
          <cell r="AE731" t="str">
            <v>PWS</v>
          </cell>
          <cell r="AF731">
            <v>0</v>
          </cell>
          <cell r="AG731">
            <v>0</v>
          </cell>
          <cell r="AH731">
            <v>0</v>
          </cell>
          <cell r="AI731">
            <v>0</v>
          </cell>
          <cell r="AJ731">
            <v>0</v>
          </cell>
          <cell r="AK731">
            <v>0</v>
          </cell>
          <cell r="AL731">
            <v>0</v>
          </cell>
        </row>
        <row r="732">
          <cell r="A732" t="str">
            <v>05</v>
          </cell>
          <cell r="B732" t="str">
            <v>Westgodavari</v>
          </cell>
          <cell r="C732" t="str">
            <v>05</v>
          </cell>
          <cell r="D732" t="str">
            <v>Bhadrachalam</v>
          </cell>
          <cell r="E732" t="str">
            <v>071</v>
          </cell>
          <cell r="F732" t="str">
            <v>Gopalapuram</v>
          </cell>
          <cell r="G732" t="str">
            <v>15</v>
          </cell>
          <cell r="H732" t="str">
            <v>Chagallu</v>
          </cell>
          <cell r="I732" t="str">
            <v>05</v>
          </cell>
          <cell r="J732" t="str">
            <v>Gowripalli</v>
          </cell>
          <cell r="K732" t="str">
            <v>004</v>
          </cell>
          <cell r="L732" t="str">
            <v>Mallavaram</v>
          </cell>
          <cell r="M732" t="str">
            <v>0515004</v>
          </cell>
          <cell r="N732" t="str">
            <v>02</v>
          </cell>
          <cell r="O732" t="str">
            <v>Gowripalli</v>
          </cell>
          <cell r="P732" t="str">
            <v>Gowripalli</v>
          </cell>
          <cell r="Q732" t="str">
            <v>051500402</v>
          </cell>
          <cell r="R732" t="str">
            <v>051500402</v>
          </cell>
          <cell r="S732" t="str">
            <v>05050711500402</v>
          </cell>
          <cell r="T732">
            <v>1083</v>
          </cell>
          <cell r="U732">
            <v>339</v>
          </cell>
          <cell r="V732">
            <v>12</v>
          </cell>
          <cell r="W732" t="str">
            <v>FC</v>
          </cell>
          <cell r="X732" t="str">
            <v>FC</v>
          </cell>
          <cell r="AA732" t="str">
            <v>051500402600</v>
          </cell>
          <cell r="AB732" t="str">
            <v>051500402600</v>
          </cell>
          <cell r="AC732" t="str">
            <v>Gowripalli</v>
          </cell>
          <cell r="AD732" t="str">
            <v>Gowripalli</v>
          </cell>
          <cell r="AE732" t="str">
            <v>PWS</v>
          </cell>
          <cell r="AF732">
            <v>0</v>
          </cell>
          <cell r="AG732">
            <v>0</v>
          </cell>
          <cell r="AH732">
            <v>0</v>
          </cell>
          <cell r="AI732">
            <v>0</v>
          </cell>
          <cell r="AJ732">
            <v>0</v>
          </cell>
          <cell r="AK732">
            <v>0</v>
          </cell>
          <cell r="AL732">
            <v>0</v>
          </cell>
        </row>
        <row r="733">
          <cell r="A733" t="str">
            <v>05</v>
          </cell>
          <cell r="B733" t="str">
            <v>Westgodavari</v>
          </cell>
          <cell r="C733" t="str">
            <v>05</v>
          </cell>
          <cell r="D733" t="str">
            <v>Bhadrachalam</v>
          </cell>
          <cell r="E733" t="str">
            <v>071</v>
          </cell>
          <cell r="F733" t="str">
            <v>Gopalapuram</v>
          </cell>
          <cell r="G733" t="str">
            <v>15</v>
          </cell>
          <cell r="H733" t="str">
            <v>Chagallu</v>
          </cell>
          <cell r="I733" t="str">
            <v>06</v>
          </cell>
          <cell r="J733" t="str">
            <v>Chandravaram</v>
          </cell>
          <cell r="K733" t="str">
            <v>004</v>
          </cell>
          <cell r="L733" t="str">
            <v>Mallavaram</v>
          </cell>
          <cell r="M733" t="str">
            <v>0515004</v>
          </cell>
          <cell r="N733" t="str">
            <v>03</v>
          </cell>
          <cell r="O733" t="str">
            <v>Chandravaram</v>
          </cell>
          <cell r="P733" t="str">
            <v>Chandravaram</v>
          </cell>
          <cell r="Q733" t="str">
            <v>051500403</v>
          </cell>
          <cell r="R733" t="str">
            <v>051500403</v>
          </cell>
          <cell r="S733" t="str">
            <v>05050711500403</v>
          </cell>
          <cell r="T733">
            <v>2439</v>
          </cell>
          <cell r="U733">
            <v>647</v>
          </cell>
          <cell r="V733">
            <v>0</v>
          </cell>
          <cell r="W733" t="str">
            <v>PC</v>
          </cell>
          <cell r="X733" t="str">
            <v>PC3</v>
          </cell>
          <cell r="AA733" t="str">
            <v>051500403600</v>
          </cell>
          <cell r="AB733" t="str">
            <v>051500403600</v>
          </cell>
          <cell r="AC733" t="str">
            <v>Chandravaram</v>
          </cell>
          <cell r="AD733" t="str">
            <v>Chandravaram</v>
          </cell>
          <cell r="AE733" t="str">
            <v>PWS</v>
          </cell>
          <cell r="AF733">
            <v>0</v>
          </cell>
          <cell r="AG733">
            <v>0</v>
          </cell>
          <cell r="AH733">
            <v>0</v>
          </cell>
          <cell r="AI733">
            <v>0</v>
          </cell>
          <cell r="AJ733">
            <v>0</v>
          </cell>
          <cell r="AK733">
            <v>0</v>
          </cell>
          <cell r="AL733">
            <v>0</v>
          </cell>
        </row>
        <row r="734">
          <cell r="A734" t="str">
            <v>05</v>
          </cell>
          <cell r="B734" t="str">
            <v>Westgodavari</v>
          </cell>
          <cell r="C734" t="str">
            <v>05</v>
          </cell>
          <cell r="D734" t="str">
            <v>Bhadrachalam</v>
          </cell>
          <cell r="E734" t="str">
            <v>071</v>
          </cell>
          <cell r="F734" t="str">
            <v>Gopalapuram</v>
          </cell>
          <cell r="G734" t="str">
            <v>15</v>
          </cell>
          <cell r="H734" t="str">
            <v>Chagallu</v>
          </cell>
          <cell r="I734" t="str">
            <v>07</v>
          </cell>
          <cell r="J734" t="str">
            <v>Nandigudem</v>
          </cell>
          <cell r="K734" t="str">
            <v>005</v>
          </cell>
          <cell r="L734" t="str">
            <v>Nandigudem</v>
          </cell>
          <cell r="M734" t="str">
            <v>0515005</v>
          </cell>
          <cell r="N734" t="str">
            <v>01</v>
          </cell>
          <cell r="O734" t="str">
            <v>Nandigampadu</v>
          </cell>
          <cell r="P734" t="str">
            <v>Nandigampadu</v>
          </cell>
          <cell r="Q734" t="str">
            <v>051500501</v>
          </cell>
          <cell r="R734" t="str">
            <v>051500501</v>
          </cell>
          <cell r="S734" t="str">
            <v>05050711500501</v>
          </cell>
          <cell r="T734">
            <v>766</v>
          </cell>
          <cell r="U734">
            <v>180</v>
          </cell>
          <cell r="V734">
            <v>4</v>
          </cell>
          <cell r="W734" t="str">
            <v>PC</v>
          </cell>
          <cell r="X734" t="str">
            <v>PC4</v>
          </cell>
          <cell r="AA734" t="str">
            <v>051500501600</v>
          </cell>
          <cell r="AB734" t="str">
            <v>051500501600</v>
          </cell>
          <cell r="AC734" t="str">
            <v>Nandigampadu</v>
          </cell>
          <cell r="AD734" t="str">
            <v>Nandigampadu</v>
          </cell>
          <cell r="AE734" t="str">
            <v>PWS</v>
          </cell>
          <cell r="AF734">
            <v>0</v>
          </cell>
          <cell r="AG734">
            <v>0</v>
          </cell>
          <cell r="AH734">
            <v>0</v>
          </cell>
          <cell r="AI734">
            <v>0</v>
          </cell>
          <cell r="AJ734">
            <v>0</v>
          </cell>
          <cell r="AK734">
            <v>0</v>
          </cell>
          <cell r="AL734">
            <v>0</v>
          </cell>
        </row>
        <row r="735">
          <cell r="A735" t="str">
            <v>05</v>
          </cell>
          <cell r="B735" t="str">
            <v>Westgodavari</v>
          </cell>
          <cell r="C735" t="str">
            <v>05</v>
          </cell>
          <cell r="D735" t="str">
            <v>Bhadrachalam</v>
          </cell>
          <cell r="E735" t="str">
            <v>071</v>
          </cell>
          <cell r="F735" t="str">
            <v>Gopalapuram</v>
          </cell>
          <cell r="G735" t="str">
            <v>15</v>
          </cell>
          <cell r="H735" t="str">
            <v>Chagallu</v>
          </cell>
          <cell r="I735" t="str">
            <v>08</v>
          </cell>
          <cell r="J735" t="str">
            <v>Unagatla</v>
          </cell>
          <cell r="K735" t="str">
            <v>006</v>
          </cell>
          <cell r="L735" t="str">
            <v>Unagatla</v>
          </cell>
          <cell r="M735" t="str">
            <v>0515006</v>
          </cell>
          <cell r="N735" t="str">
            <v>01</v>
          </cell>
          <cell r="O735" t="str">
            <v>Unagatla</v>
          </cell>
          <cell r="P735" t="str">
            <v>Unagatla</v>
          </cell>
          <cell r="Q735" t="str">
            <v>051500601</v>
          </cell>
          <cell r="R735" t="str">
            <v>051500601</v>
          </cell>
          <cell r="S735" t="str">
            <v>05050711500601</v>
          </cell>
          <cell r="T735">
            <v>6514</v>
          </cell>
          <cell r="U735">
            <v>980</v>
          </cell>
          <cell r="V735">
            <v>65</v>
          </cell>
          <cell r="W735" t="str">
            <v>PC</v>
          </cell>
          <cell r="X735" t="str">
            <v>PC3</v>
          </cell>
          <cell r="AA735" t="str">
            <v>051500601600</v>
          </cell>
          <cell r="AB735" t="str">
            <v>051500601600</v>
          </cell>
          <cell r="AC735" t="str">
            <v>Unagatla</v>
          </cell>
          <cell r="AD735" t="str">
            <v>Unagatla</v>
          </cell>
          <cell r="AE735" t="str">
            <v>PWS</v>
          </cell>
          <cell r="AF735">
            <v>0</v>
          </cell>
          <cell r="AG735">
            <v>0</v>
          </cell>
          <cell r="AH735">
            <v>0</v>
          </cell>
          <cell r="AI735">
            <v>0</v>
          </cell>
          <cell r="AJ735">
            <v>0</v>
          </cell>
          <cell r="AK735">
            <v>0</v>
          </cell>
          <cell r="AL735">
            <v>0</v>
          </cell>
        </row>
        <row r="736">
          <cell r="A736" t="str">
            <v>05</v>
          </cell>
          <cell r="B736" t="str">
            <v>Westgodavari</v>
          </cell>
          <cell r="C736" t="str">
            <v>05</v>
          </cell>
          <cell r="D736" t="str">
            <v>Bhadrachalam</v>
          </cell>
          <cell r="E736" t="str">
            <v>071</v>
          </cell>
          <cell r="F736" t="str">
            <v>Gopalapuram</v>
          </cell>
          <cell r="G736" t="str">
            <v>15</v>
          </cell>
          <cell r="H736" t="str">
            <v>Chagallu</v>
          </cell>
          <cell r="I736" t="str">
            <v>08</v>
          </cell>
          <cell r="J736" t="str">
            <v>Unagatla</v>
          </cell>
          <cell r="K736" t="str">
            <v>006</v>
          </cell>
          <cell r="L736" t="str">
            <v>Unagatla</v>
          </cell>
          <cell r="M736" t="str">
            <v>0515006</v>
          </cell>
          <cell r="N736" t="str">
            <v>02</v>
          </cell>
          <cell r="O736" t="str">
            <v>Ammikunta</v>
          </cell>
          <cell r="P736" t="str">
            <v>Ammikunta</v>
          </cell>
          <cell r="Q736" t="str">
            <v>051500602</v>
          </cell>
          <cell r="R736" t="str">
            <v>051500602</v>
          </cell>
          <cell r="S736" t="str">
            <v>05050711500602</v>
          </cell>
          <cell r="T736">
            <v>3855</v>
          </cell>
          <cell r="U736">
            <v>261</v>
          </cell>
          <cell r="V736">
            <v>20</v>
          </cell>
          <cell r="W736" t="str">
            <v>FC</v>
          </cell>
          <cell r="X736" t="str">
            <v>FC</v>
          </cell>
          <cell r="AA736" t="str">
            <v>051500602600</v>
          </cell>
          <cell r="AB736" t="str">
            <v>051500602600</v>
          </cell>
          <cell r="AC736" t="str">
            <v>Ammikunta</v>
          </cell>
          <cell r="AD736" t="str">
            <v>Ammikunta</v>
          </cell>
          <cell r="AE736" t="str">
            <v>PWS</v>
          </cell>
          <cell r="AF736">
            <v>0</v>
          </cell>
          <cell r="AG736">
            <v>0</v>
          </cell>
          <cell r="AH736">
            <v>0</v>
          </cell>
          <cell r="AI736">
            <v>0</v>
          </cell>
          <cell r="AJ736">
            <v>0</v>
          </cell>
          <cell r="AK736">
            <v>0</v>
          </cell>
          <cell r="AL736">
            <v>0</v>
          </cell>
        </row>
        <row r="737">
          <cell r="A737" t="str">
            <v>05</v>
          </cell>
          <cell r="B737" t="str">
            <v>Westgodavari</v>
          </cell>
          <cell r="C737" t="str">
            <v>05</v>
          </cell>
          <cell r="D737" t="str">
            <v>Bhadrachalam</v>
          </cell>
          <cell r="E737" t="str">
            <v>071</v>
          </cell>
          <cell r="F737" t="str">
            <v>Gopalapuram</v>
          </cell>
          <cell r="G737" t="str">
            <v>15</v>
          </cell>
          <cell r="H737" t="str">
            <v>Chagallu</v>
          </cell>
          <cell r="I737" t="str">
            <v>09</v>
          </cell>
          <cell r="J737" t="str">
            <v>Kalavalapalli</v>
          </cell>
          <cell r="K737" t="str">
            <v>007</v>
          </cell>
          <cell r="L737" t="str">
            <v>Kalavalapalli</v>
          </cell>
          <cell r="M737" t="str">
            <v>0515007</v>
          </cell>
          <cell r="N737" t="str">
            <v>01</v>
          </cell>
          <cell r="O737" t="str">
            <v>Kalavalapalle</v>
          </cell>
          <cell r="P737" t="str">
            <v>Kalavalapalle</v>
          </cell>
          <cell r="Q737" t="str">
            <v>051500701</v>
          </cell>
          <cell r="R737" t="str">
            <v>051500701</v>
          </cell>
          <cell r="S737" t="str">
            <v>05050711500701</v>
          </cell>
          <cell r="T737">
            <v>4648</v>
          </cell>
          <cell r="U737">
            <v>1118</v>
          </cell>
          <cell r="V737">
            <v>10</v>
          </cell>
          <cell r="W737" t="str">
            <v>PC</v>
          </cell>
          <cell r="X737" t="str">
            <v>PC2</v>
          </cell>
          <cell r="AA737" t="str">
            <v>051500701600</v>
          </cell>
          <cell r="AB737" t="str">
            <v>051500701600</v>
          </cell>
          <cell r="AC737" t="str">
            <v>Kalavalapalle</v>
          </cell>
          <cell r="AD737" t="str">
            <v>Kalavalapalle</v>
          </cell>
          <cell r="AE737" t="str">
            <v>PWS</v>
          </cell>
          <cell r="AF737">
            <v>0</v>
          </cell>
          <cell r="AG737">
            <v>0</v>
          </cell>
          <cell r="AH737">
            <v>0</v>
          </cell>
          <cell r="AI737">
            <v>0</v>
          </cell>
          <cell r="AJ737">
            <v>0</v>
          </cell>
          <cell r="AK737">
            <v>0</v>
          </cell>
          <cell r="AL737">
            <v>0</v>
          </cell>
        </row>
        <row r="738">
          <cell r="A738" t="str">
            <v>05</v>
          </cell>
          <cell r="B738" t="str">
            <v>Westgodavari</v>
          </cell>
          <cell r="C738" t="str">
            <v>05</v>
          </cell>
          <cell r="D738" t="str">
            <v>Bhadrachalam</v>
          </cell>
          <cell r="E738" t="str">
            <v>071</v>
          </cell>
          <cell r="F738" t="str">
            <v>Gopalapuram</v>
          </cell>
          <cell r="G738" t="str">
            <v>15</v>
          </cell>
          <cell r="H738" t="str">
            <v>Chagallu</v>
          </cell>
          <cell r="I738" t="str">
            <v>09</v>
          </cell>
          <cell r="J738" t="str">
            <v>Kalavalapalli</v>
          </cell>
          <cell r="K738" t="str">
            <v>007</v>
          </cell>
          <cell r="L738" t="str">
            <v>Kalavalapalli</v>
          </cell>
          <cell r="M738" t="str">
            <v>0515007</v>
          </cell>
          <cell r="N738" t="str">
            <v>02</v>
          </cell>
          <cell r="O738" t="str">
            <v>Ramachandrapuram</v>
          </cell>
          <cell r="P738" t="str">
            <v>Ramachandrapuram</v>
          </cell>
          <cell r="Q738" t="str">
            <v>051500702</v>
          </cell>
          <cell r="R738" t="str">
            <v>051500702</v>
          </cell>
          <cell r="S738" t="str">
            <v>05050711500702</v>
          </cell>
          <cell r="T738">
            <v>436</v>
          </cell>
          <cell r="U738">
            <v>297</v>
          </cell>
          <cell r="V738">
            <v>7</v>
          </cell>
          <cell r="W738" t="str">
            <v>PC</v>
          </cell>
          <cell r="X738" t="str">
            <v>PC4</v>
          </cell>
          <cell r="AA738" t="str">
            <v>051500702600</v>
          </cell>
          <cell r="AB738" t="str">
            <v>051500702600</v>
          </cell>
          <cell r="AC738" t="str">
            <v>Ramachandrapuram</v>
          </cell>
          <cell r="AD738" t="str">
            <v>Ramachandrapuram</v>
          </cell>
          <cell r="AE738" t="str">
            <v>PWS</v>
          </cell>
          <cell r="AF738">
            <v>0</v>
          </cell>
          <cell r="AG738">
            <v>0</v>
          </cell>
          <cell r="AH738">
            <v>0</v>
          </cell>
          <cell r="AI738">
            <v>0</v>
          </cell>
          <cell r="AJ738">
            <v>0</v>
          </cell>
          <cell r="AK738">
            <v>0</v>
          </cell>
          <cell r="AL738">
            <v>0</v>
          </cell>
        </row>
        <row r="739">
          <cell r="A739" t="str">
            <v>05</v>
          </cell>
          <cell r="B739" t="str">
            <v>Westgodavari</v>
          </cell>
          <cell r="C739" t="str">
            <v>05</v>
          </cell>
          <cell r="D739" t="str">
            <v>Bhadrachalam</v>
          </cell>
          <cell r="E739" t="str">
            <v>071</v>
          </cell>
          <cell r="F739" t="str">
            <v>Gopalapuram</v>
          </cell>
          <cell r="G739" t="str">
            <v>15</v>
          </cell>
          <cell r="H739" t="str">
            <v>Chagallu</v>
          </cell>
          <cell r="I739" t="str">
            <v>10</v>
          </cell>
          <cell r="J739" t="str">
            <v>S. Muppavaram</v>
          </cell>
          <cell r="K739" t="str">
            <v>008</v>
          </cell>
          <cell r="L739" t="str">
            <v>S. Muppavaram</v>
          </cell>
          <cell r="M739" t="str">
            <v>0515008</v>
          </cell>
          <cell r="N739" t="str">
            <v>01</v>
          </cell>
          <cell r="O739" t="str">
            <v>Singanamuppavaram</v>
          </cell>
          <cell r="P739" t="str">
            <v>Singanamuppavaram</v>
          </cell>
          <cell r="Q739" t="str">
            <v>051500801</v>
          </cell>
          <cell r="R739" t="str">
            <v>051500801</v>
          </cell>
          <cell r="S739" t="str">
            <v>05050711500801</v>
          </cell>
          <cell r="T739">
            <v>1401</v>
          </cell>
          <cell r="U739">
            <v>458</v>
          </cell>
          <cell r="V739">
            <v>39</v>
          </cell>
          <cell r="W739" t="str">
            <v>PC</v>
          </cell>
          <cell r="X739" t="str">
            <v>PC3</v>
          </cell>
          <cell r="AA739" t="str">
            <v>051500801600</v>
          </cell>
          <cell r="AB739" t="str">
            <v>051500801600</v>
          </cell>
          <cell r="AC739" t="str">
            <v>Singanamuppavaram</v>
          </cell>
          <cell r="AD739" t="str">
            <v>Singanamuppavaram</v>
          </cell>
          <cell r="AE739" t="str">
            <v>PWS</v>
          </cell>
          <cell r="AF739">
            <v>0</v>
          </cell>
          <cell r="AG739">
            <v>0</v>
          </cell>
          <cell r="AH739">
            <v>0</v>
          </cell>
          <cell r="AI739">
            <v>0</v>
          </cell>
          <cell r="AJ739">
            <v>0</v>
          </cell>
          <cell r="AK739">
            <v>0</v>
          </cell>
          <cell r="AL739">
            <v>0</v>
          </cell>
        </row>
        <row r="740">
          <cell r="A740" t="str">
            <v>05</v>
          </cell>
          <cell r="B740" t="str">
            <v>Westgodavari</v>
          </cell>
          <cell r="C740" t="str">
            <v>05</v>
          </cell>
          <cell r="D740" t="str">
            <v>Bhadrachalam</v>
          </cell>
          <cell r="E740" t="str">
            <v>071</v>
          </cell>
          <cell r="F740" t="str">
            <v>Gopalapuram</v>
          </cell>
          <cell r="G740" t="str">
            <v>15</v>
          </cell>
          <cell r="H740" t="str">
            <v>Chagallu</v>
          </cell>
          <cell r="I740" t="str">
            <v>11</v>
          </cell>
          <cell r="J740" t="str">
            <v>Brahmanagudem</v>
          </cell>
          <cell r="K740" t="str">
            <v>009</v>
          </cell>
          <cell r="L740" t="str">
            <v>Brahmanagudem</v>
          </cell>
          <cell r="M740" t="str">
            <v>0515009</v>
          </cell>
          <cell r="N740" t="str">
            <v>01</v>
          </cell>
          <cell r="O740" t="str">
            <v>Brahmanagudem</v>
          </cell>
          <cell r="P740" t="str">
            <v>Brahmanagudem</v>
          </cell>
          <cell r="Q740" t="str">
            <v>051500901</v>
          </cell>
          <cell r="R740" t="str">
            <v>051500901</v>
          </cell>
          <cell r="S740" t="str">
            <v>05050711500901</v>
          </cell>
          <cell r="T740">
            <v>5353</v>
          </cell>
          <cell r="U740">
            <v>349</v>
          </cell>
          <cell r="V740">
            <v>0</v>
          </cell>
          <cell r="W740" t="str">
            <v>FC</v>
          </cell>
          <cell r="X740" t="str">
            <v>FC</v>
          </cell>
          <cell r="AA740" t="str">
            <v>051500901600</v>
          </cell>
          <cell r="AB740" t="str">
            <v>051500901600</v>
          </cell>
          <cell r="AC740" t="str">
            <v>Brahmanagudem</v>
          </cell>
          <cell r="AD740" t="str">
            <v>Brahmanagudem</v>
          </cell>
          <cell r="AE740" t="str">
            <v>PWS</v>
          </cell>
          <cell r="AF740">
            <v>0</v>
          </cell>
          <cell r="AG740">
            <v>0</v>
          </cell>
          <cell r="AH740">
            <v>0</v>
          </cell>
          <cell r="AI740">
            <v>0</v>
          </cell>
          <cell r="AJ740">
            <v>0</v>
          </cell>
          <cell r="AK740">
            <v>0</v>
          </cell>
          <cell r="AL740">
            <v>0</v>
          </cell>
        </row>
        <row r="741">
          <cell r="A741" t="str">
            <v>05</v>
          </cell>
          <cell r="B741" t="str">
            <v>Westgodavari</v>
          </cell>
          <cell r="C741" t="str">
            <v>05</v>
          </cell>
          <cell r="D741" t="str">
            <v>Bhadrachalam</v>
          </cell>
          <cell r="E741" t="str">
            <v>071</v>
          </cell>
          <cell r="F741" t="str">
            <v>Gopalapuram</v>
          </cell>
          <cell r="G741" t="str">
            <v>15</v>
          </cell>
          <cell r="H741" t="str">
            <v>Chagallu</v>
          </cell>
          <cell r="I741" t="str">
            <v>12</v>
          </cell>
          <cell r="J741" t="str">
            <v>Markondapadu</v>
          </cell>
          <cell r="K741" t="str">
            <v>010</v>
          </cell>
          <cell r="L741" t="str">
            <v>Markondapadu</v>
          </cell>
          <cell r="M741" t="str">
            <v>0515010</v>
          </cell>
          <cell r="N741" t="str">
            <v>01</v>
          </cell>
          <cell r="O741" t="str">
            <v>Markondapadu</v>
          </cell>
          <cell r="P741" t="str">
            <v>Markondapadu</v>
          </cell>
          <cell r="Q741" t="str">
            <v>051501001</v>
          </cell>
          <cell r="R741" t="str">
            <v>051501001</v>
          </cell>
          <cell r="S741" t="str">
            <v>05050711501001</v>
          </cell>
          <cell r="T741">
            <v>2071</v>
          </cell>
          <cell r="U741">
            <v>164</v>
          </cell>
          <cell r="V741">
            <v>35</v>
          </cell>
          <cell r="W741" t="str">
            <v>FC</v>
          </cell>
          <cell r="X741" t="str">
            <v>FC</v>
          </cell>
          <cell r="AA741" t="str">
            <v>051501001600</v>
          </cell>
          <cell r="AB741" t="str">
            <v>051501001600</v>
          </cell>
          <cell r="AC741" t="str">
            <v>Markondapadu</v>
          </cell>
          <cell r="AD741" t="str">
            <v>Markondapadu</v>
          </cell>
          <cell r="AE741" t="str">
            <v>PWS</v>
          </cell>
          <cell r="AF741">
            <v>0</v>
          </cell>
          <cell r="AG741">
            <v>0</v>
          </cell>
          <cell r="AH741">
            <v>0</v>
          </cell>
          <cell r="AI741">
            <v>0</v>
          </cell>
          <cell r="AJ741">
            <v>0</v>
          </cell>
          <cell r="AK741">
            <v>0</v>
          </cell>
          <cell r="AL741">
            <v>0</v>
          </cell>
        </row>
        <row r="742">
          <cell r="A742" t="str">
            <v>05</v>
          </cell>
          <cell r="B742" t="str">
            <v>Westgodavari</v>
          </cell>
          <cell r="C742" t="str">
            <v>05</v>
          </cell>
          <cell r="D742" t="str">
            <v>Bhadrachalam</v>
          </cell>
          <cell r="E742" t="str">
            <v>071</v>
          </cell>
          <cell r="F742" t="str">
            <v>Gopalapuram</v>
          </cell>
          <cell r="G742" t="str">
            <v>15</v>
          </cell>
          <cell r="H742" t="str">
            <v>Chagallu</v>
          </cell>
          <cell r="I742" t="str">
            <v>12</v>
          </cell>
          <cell r="J742" t="str">
            <v>Markondapadu</v>
          </cell>
          <cell r="K742" t="str">
            <v>010</v>
          </cell>
          <cell r="L742" t="str">
            <v>Markondapadu</v>
          </cell>
          <cell r="M742" t="str">
            <v>0515010</v>
          </cell>
          <cell r="N742" t="str">
            <v>02</v>
          </cell>
          <cell r="O742" t="str">
            <v>Indra Nagar Colony</v>
          </cell>
          <cell r="P742" t="str">
            <v>Indra Nagar Colony</v>
          </cell>
          <cell r="Q742" t="str">
            <v>051501002</v>
          </cell>
          <cell r="R742" t="str">
            <v>051501002</v>
          </cell>
          <cell r="S742" t="str">
            <v>05050711501002</v>
          </cell>
          <cell r="T742">
            <v>1417</v>
          </cell>
          <cell r="U742">
            <v>974</v>
          </cell>
          <cell r="V742">
            <v>0</v>
          </cell>
          <cell r="W742" t="str">
            <v>PC</v>
          </cell>
          <cell r="X742" t="str">
            <v>PC3</v>
          </cell>
          <cell r="AA742" t="str">
            <v>051501002600</v>
          </cell>
          <cell r="AB742" t="str">
            <v>051501002600</v>
          </cell>
          <cell r="AC742" t="str">
            <v>Indra Nagar Colony</v>
          </cell>
          <cell r="AD742" t="str">
            <v>Indra Nagar Colony</v>
          </cell>
          <cell r="AE742" t="str">
            <v>PWS</v>
          </cell>
          <cell r="AF742">
            <v>0</v>
          </cell>
          <cell r="AG742">
            <v>0</v>
          </cell>
          <cell r="AH742">
            <v>0</v>
          </cell>
          <cell r="AI742">
            <v>0</v>
          </cell>
          <cell r="AJ742">
            <v>0</v>
          </cell>
          <cell r="AK742">
            <v>0</v>
          </cell>
          <cell r="AL742">
            <v>0</v>
          </cell>
        </row>
        <row r="743">
          <cell r="A743" t="str">
            <v>05</v>
          </cell>
          <cell r="B743" t="str">
            <v>Westgodavari</v>
          </cell>
          <cell r="C743" t="str">
            <v>05</v>
          </cell>
          <cell r="D743" t="str">
            <v>Bhadrachalam</v>
          </cell>
          <cell r="E743" t="str">
            <v>071</v>
          </cell>
          <cell r="F743" t="str">
            <v>Gopalapuram</v>
          </cell>
          <cell r="G743" t="str">
            <v>15</v>
          </cell>
          <cell r="H743" t="str">
            <v>Chagallu</v>
          </cell>
          <cell r="I743" t="str">
            <v>12</v>
          </cell>
          <cell r="J743" t="str">
            <v>Markondapadu</v>
          </cell>
          <cell r="K743" t="str">
            <v>010</v>
          </cell>
          <cell r="L743" t="str">
            <v>Markondapadu</v>
          </cell>
          <cell r="M743" t="str">
            <v>0515010</v>
          </cell>
          <cell r="N743" t="str">
            <v>03</v>
          </cell>
          <cell r="O743" t="str">
            <v>Kunkuddumilli</v>
          </cell>
          <cell r="P743" t="str">
            <v>Kunkuddumilli</v>
          </cell>
          <cell r="Q743" t="str">
            <v>051501003</v>
          </cell>
          <cell r="R743" t="str">
            <v>051501003</v>
          </cell>
          <cell r="S743" t="str">
            <v>05050711501003</v>
          </cell>
          <cell r="T743">
            <v>956</v>
          </cell>
          <cell r="U743">
            <v>640</v>
          </cell>
          <cell r="V743">
            <v>3</v>
          </cell>
          <cell r="W743" t="str">
            <v>FC</v>
          </cell>
          <cell r="X743" t="str">
            <v>FC</v>
          </cell>
          <cell r="AA743" t="str">
            <v>051501003600</v>
          </cell>
          <cell r="AB743" t="str">
            <v>051501003600</v>
          </cell>
          <cell r="AC743" t="str">
            <v>Kunkuddumilli</v>
          </cell>
          <cell r="AD743" t="str">
            <v>Kunkuddumilli</v>
          </cell>
          <cell r="AE743" t="str">
            <v>PWS</v>
          </cell>
          <cell r="AF743">
            <v>0</v>
          </cell>
          <cell r="AG743">
            <v>0</v>
          </cell>
          <cell r="AH743">
            <v>0</v>
          </cell>
          <cell r="AI743">
            <v>0</v>
          </cell>
          <cell r="AJ743">
            <v>0</v>
          </cell>
          <cell r="AK743">
            <v>0</v>
          </cell>
          <cell r="AL743">
            <v>0</v>
          </cell>
        </row>
        <row r="744">
          <cell r="A744" t="str">
            <v>05</v>
          </cell>
          <cell r="B744" t="str">
            <v>Westgodavari</v>
          </cell>
          <cell r="C744" t="str">
            <v>05</v>
          </cell>
          <cell r="D744" t="str">
            <v>Bhadrachalam</v>
          </cell>
          <cell r="E744" t="str">
            <v>071</v>
          </cell>
          <cell r="F744" t="str">
            <v>Gopalapuram</v>
          </cell>
          <cell r="G744" t="str">
            <v>15</v>
          </cell>
          <cell r="H744" t="str">
            <v>Chagallu</v>
          </cell>
          <cell r="I744" t="str">
            <v>12</v>
          </cell>
          <cell r="J744" t="str">
            <v>Markondapadu</v>
          </cell>
          <cell r="K744" t="str">
            <v>010</v>
          </cell>
          <cell r="L744" t="str">
            <v>Markondapadu</v>
          </cell>
          <cell r="M744" t="str">
            <v>0515010</v>
          </cell>
          <cell r="N744" t="str">
            <v>04</v>
          </cell>
          <cell r="O744" t="str">
            <v>Garappadu</v>
          </cell>
          <cell r="P744" t="str">
            <v>Garappadu</v>
          </cell>
          <cell r="Q744" t="str">
            <v>051501004</v>
          </cell>
          <cell r="R744" t="str">
            <v>051501004</v>
          </cell>
          <cell r="S744" t="str">
            <v>05050711501004</v>
          </cell>
          <cell r="T744">
            <v>400</v>
          </cell>
          <cell r="U744">
            <v>0</v>
          </cell>
          <cell r="V744">
            <v>0</v>
          </cell>
          <cell r="W744" t="str">
            <v>PC</v>
          </cell>
          <cell r="X744" t="str">
            <v>PC4</v>
          </cell>
          <cell r="AA744" t="str">
            <v>051501004600</v>
          </cell>
          <cell r="AB744" t="str">
            <v>051501004600</v>
          </cell>
          <cell r="AC744" t="str">
            <v>Garappadu</v>
          </cell>
          <cell r="AD744" t="str">
            <v>Garappadu</v>
          </cell>
          <cell r="AE744" t="str">
            <v>PWS</v>
          </cell>
          <cell r="AF744">
            <v>0</v>
          </cell>
          <cell r="AG744">
            <v>0</v>
          </cell>
          <cell r="AH744">
            <v>0</v>
          </cell>
          <cell r="AI744">
            <v>0</v>
          </cell>
          <cell r="AJ744">
            <v>0</v>
          </cell>
          <cell r="AK744">
            <v>0</v>
          </cell>
          <cell r="AL744">
            <v>0</v>
          </cell>
        </row>
        <row r="745">
          <cell r="A745" t="str">
            <v>05</v>
          </cell>
          <cell r="B745" t="str">
            <v>Westgodavari</v>
          </cell>
          <cell r="C745" t="str">
            <v>05</v>
          </cell>
          <cell r="D745" t="str">
            <v>Bhadrachalam</v>
          </cell>
          <cell r="E745" t="str">
            <v>071</v>
          </cell>
          <cell r="F745" t="str">
            <v>Gopalapuram</v>
          </cell>
          <cell r="G745" t="str">
            <v>15</v>
          </cell>
          <cell r="H745" t="str">
            <v>Chagallu</v>
          </cell>
          <cell r="I745" t="str">
            <v>13</v>
          </cell>
          <cell r="J745" t="str">
            <v>Daravaram</v>
          </cell>
          <cell r="K745" t="str">
            <v>011</v>
          </cell>
          <cell r="L745" t="str">
            <v>Daravaram</v>
          </cell>
          <cell r="M745" t="str">
            <v>0515011</v>
          </cell>
          <cell r="N745" t="str">
            <v>01</v>
          </cell>
          <cell r="O745" t="str">
            <v>Daravaram</v>
          </cell>
          <cell r="P745" t="str">
            <v>Daravaram</v>
          </cell>
          <cell r="Q745" t="str">
            <v>051501101</v>
          </cell>
          <cell r="R745" t="str">
            <v>051501101</v>
          </cell>
          <cell r="S745" t="str">
            <v>05050711501101</v>
          </cell>
          <cell r="T745">
            <v>2169</v>
          </cell>
          <cell r="U745">
            <v>640</v>
          </cell>
          <cell r="V745">
            <v>16</v>
          </cell>
          <cell r="W745" t="str">
            <v>PC</v>
          </cell>
          <cell r="X745" t="str">
            <v>PC3</v>
          </cell>
          <cell r="AA745" t="str">
            <v>051501101600</v>
          </cell>
          <cell r="AB745" t="str">
            <v>051501101600</v>
          </cell>
          <cell r="AC745" t="str">
            <v>Daravaram</v>
          </cell>
          <cell r="AD745" t="str">
            <v>Daravaram</v>
          </cell>
          <cell r="AE745" t="str">
            <v>PWS</v>
          </cell>
          <cell r="AF745">
            <v>0</v>
          </cell>
          <cell r="AG745">
            <v>0</v>
          </cell>
          <cell r="AH745">
            <v>0</v>
          </cell>
          <cell r="AI745">
            <v>0</v>
          </cell>
          <cell r="AJ745">
            <v>0</v>
          </cell>
          <cell r="AK745">
            <v>0</v>
          </cell>
          <cell r="AL745">
            <v>0</v>
          </cell>
        </row>
        <row r="746">
          <cell r="A746" t="str">
            <v>05</v>
          </cell>
          <cell r="B746" t="str">
            <v>Westgodavari</v>
          </cell>
          <cell r="C746" t="str">
            <v>08</v>
          </cell>
          <cell r="D746" t="str">
            <v>Rajahmundry</v>
          </cell>
          <cell r="E746" t="str">
            <v>072</v>
          </cell>
          <cell r="F746" t="str">
            <v>Kovvur</v>
          </cell>
          <cell r="G746" t="str">
            <v>16</v>
          </cell>
          <cell r="H746" t="str">
            <v>Kovvur</v>
          </cell>
          <cell r="I746" t="str">
            <v>01</v>
          </cell>
          <cell r="J746" t="str">
            <v>Chidipi</v>
          </cell>
          <cell r="K746" t="str">
            <v>001</v>
          </cell>
          <cell r="L746" t="str">
            <v>Chidipi</v>
          </cell>
          <cell r="M746" t="str">
            <v>0516001</v>
          </cell>
          <cell r="N746" t="str">
            <v>01</v>
          </cell>
          <cell r="O746" t="str">
            <v>Chidipi</v>
          </cell>
          <cell r="P746" t="str">
            <v>Chidipi</v>
          </cell>
          <cell r="Q746" t="str">
            <v>051600101</v>
          </cell>
          <cell r="R746" t="str">
            <v>051600101</v>
          </cell>
          <cell r="S746" t="str">
            <v>05080721600101</v>
          </cell>
          <cell r="T746">
            <v>1628</v>
          </cell>
          <cell r="U746">
            <v>468</v>
          </cell>
          <cell r="V746">
            <v>1</v>
          </cell>
          <cell r="W746" t="str">
            <v>FC</v>
          </cell>
          <cell r="X746" t="str">
            <v>FC</v>
          </cell>
          <cell r="Z746">
            <v>36735</v>
          </cell>
          <cell r="AA746" t="str">
            <v>051600101600</v>
          </cell>
          <cell r="AB746" t="str">
            <v>051600101600</v>
          </cell>
          <cell r="AC746" t="str">
            <v>Chidipi</v>
          </cell>
          <cell r="AD746" t="str">
            <v>Chidipi</v>
          </cell>
          <cell r="AE746" t="str">
            <v>PWS</v>
          </cell>
          <cell r="AF746">
            <v>0</v>
          </cell>
          <cell r="AG746">
            <v>14</v>
          </cell>
          <cell r="AH746">
            <v>0</v>
          </cell>
          <cell r="AI746">
            <v>0</v>
          </cell>
          <cell r="AJ746">
            <v>0</v>
          </cell>
          <cell r="AK746">
            <v>0</v>
          </cell>
          <cell r="AL746">
            <v>0</v>
          </cell>
        </row>
        <row r="747">
          <cell r="A747" t="str">
            <v>05</v>
          </cell>
          <cell r="B747" t="str">
            <v>Westgodavari</v>
          </cell>
          <cell r="C747" t="str">
            <v>08</v>
          </cell>
          <cell r="D747" t="str">
            <v>Rajahmundry</v>
          </cell>
          <cell r="E747" t="str">
            <v>072</v>
          </cell>
          <cell r="F747" t="str">
            <v>Kovvur</v>
          </cell>
          <cell r="G747" t="str">
            <v>16</v>
          </cell>
          <cell r="H747" t="str">
            <v>Kovvur</v>
          </cell>
          <cell r="I747" t="str">
            <v>02</v>
          </cell>
          <cell r="J747" t="str">
            <v>Kumaradevam</v>
          </cell>
          <cell r="K747" t="str">
            <v>002</v>
          </cell>
          <cell r="L747" t="str">
            <v>Kumaradevam</v>
          </cell>
          <cell r="M747" t="str">
            <v>0516002</v>
          </cell>
          <cell r="N747" t="str">
            <v>01</v>
          </cell>
          <cell r="O747" t="str">
            <v>Kumaradevam</v>
          </cell>
          <cell r="P747" t="str">
            <v>Kumaradevam</v>
          </cell>
          <cell r="Q747" t="str">
            <v>051600201</v>
          </cell>
          <cell r="R747" t="str">
            <v>051600201</v>
          </cell>
          <cell r="S747" t="str">
            <v>05080721600201</v>
          </cell>
          <cell r="T747">
            <v>3933</v>
          </cell>
          <cell r="U747">
            <v>957</v>
          </cell>
          <cell r="V747">
            <v>36</v>
          </cell>
          <cell r="W747" t="str">
            <v>FC</v>
          </cell>
          <cell r="X747" t="str">
            <v>FC</v>
          </cell>
          <cell r="Z747">
            <v>36735</v>
          </cell>
          <cell r="AA747" t="str">
            <v>051600201600</v>
          </cell>
          <cell r="AB747" t="str">
            <v>051600201600</v>
          </cell>
          <cell r="AC747" t="str">
            <v>Kumaradevam</v>
          </cell>
          <cell r="AD747" t="str">
            <v>Kumaradevam</v>
          </cell>
          <cell r="AE747" t="str">
            <v>PWS</v>
          </cell>
          <cell r="AF747">
            <v>0</v>
          </cell>
          <cell r="AG747">
            <v>0</v>
          </cell>
          <cell r="AH747">
            <v>0</v>
          </cell>
          <cell r="AI747">
            <v>0</v>
          </cell>
          <cell r="AJ747">
            <v>0</v>
          </cell>
          <cell r="AK747">
            <v>0</v>
          </cell>
          <cell r="AL747">
            <v>0</v>
          </cell>
        </row>
        <row r="748">
          <cell r="A748" t="str">
            <v>05</v>
          </cell>
          <cell r="B748" t="str">
            <v>Westgodavari</v>
          </cell>
          <cell r="C748" t="str">
            <v>08</v>
          </cell>
          <cell r="D748" t="str">
            <v>Rajahmundry</v>
          </cell>
          <cell r="E748" t="str">
            <v>072</v>
          </cell>
          <cell r="F748" t="str">
            <v>Kovvur</v>
          </cell>
          <cell r="G748" t="str">
            <v>16</v>
          </cell>
          <cell r="H748" t="str">
            <v>Kovvur</v>
          </cell>
          <cell r="I748" t="str">
            <v>03</v>
          </cell>
          <cell r="J748" t="str">
            <v>Arikirevula</v>
          </cell>
          <cell r="K748" t="str">
            <v>003</v>
          </cell>
          <cell r="L748" t="str">
            <v>Arikirevula</v>
          </cell>
          <cell r="M748" t="str">
            <v>0516003</v>
          </cell>
          <cell r="N748" t="str">
            <v>01</v>
          </cell>
          <cell r="O748" t="str">
            <v>Arikirevula</v>
          </cell>
          <cell r="P748" t="str">
            <v>Arikirevula</v>
          </cell>
          <cell r="Q748" t="str">
            <v>051600301</v>
          </cell>
          <cell r="R748" t="str">
            <v>051600301</v>
          </cell>
          <cell r="S748" t="str">
            <v>05080721600301</v>
          </cell>
          <cell r="T748">
            <v>2801</v>
          </cell>
          <cell r="U748">
            <v>1032</v>
          </cell>
          <cell r="V748">
            <v>10</v>
          </cell>
          <cell r="W748" t="str">
            <v>FC</v>
          </cell>
          <cell r="X748" t="str">
            <v>FC</v>
          </cell>
          <cell r="Z748">
            <v>36735</v>
          </cell>
          <cell r="AA748" t="str">
            <v>051600301600</v>
          </cell>
          <cell r="AB748" t="str">
            <v>051600301600</v>
          </cell>
          <cell r="AC748" t="str">
            <v>Arikirevula</v>
          </cell>
          <cell r="AD748" t="str">
            <v>Arikirevula</v>
          </cell>
          <cell r="AE748" t="str">
            <v>PWS</v>
          </cell>
          <cell r="AF748">
            <v>0</v>
          </cell>
          <cell r="AG748">
            <v>0</v>
          </cell>
          <cell r="AH748">
            <v>0</v>
          </cell>
          <cell r="AI748">
            <v>0</v>
          </cell>
          <cell r="AJ748">
            <v>0</v>
          </cell>
          <cell r="AK748">
            <v>0</v>
          </cell>
          <cell r="AL748">
            <v>0</v>
          </cell>
        </row>
        <row r="749">
          <cell r="A749" t="str">
            <v>05</v>
          </cell>
          <cell r="B749" t="str">
            <v>Westgodavari</v>
          </cell>
          <cell r="C749" t="str">
            <v>08</v>
          </cell>
          <cell r="D749" t="str">
            <v>Rajahmundry</v>
          </cell>
          <cell r="E749" t="str">
            <v>072</v>
          </cell>
          <cell r="F749" t="str">
            <v>Kovvur</v>
          </cell>
          <cell r="G749" t="str">
            <v>16</v>
          </cell>
          <cell r="H749" t="str">
            <v>Kovvur</v>
          </cell>
          <cell r="I749" t="str">
            <v>04</v>
          </cell>
          <cell r="J749" t="str">
            <v>Penakanametta</v>
          </cell>
          <cell r="K749" t="str">
            <v>004</v>
          </cell>
          <cell r="L749" t="str">
            <v>Penakanametta</v>
          </cell>
          <cell r="M749" t="str">
            <v>0516004</v>
          </cell>
          <cell r="N749" t="str">
            <v>01</v>
          </cell>
          <cell r="O749" t="str">
            <v>Penakanametta</v>
          </cell>
          <cell r="P749" t="str">
            <v>Penakanametta</v>
          </cell>
          <cell r="Q749" t="str">
            <v>051600401</v>
          </cell>
          <cell r="R749" t="str">
            <v>051600401</v>
          </cell>
          <cell r="S749" t="str">
            <v>05080721600401</v>
          </cell>
          <cell r="T749">
            <v>3759</v>
          </cell>
          <cell r="U749">
            <v>1172</v>
          </cell>
          <cell r="V749">
            <v>10</v>
          </cell>
          <cell r="W749" t="str">
            <v>FC</v>
          </cell>
          <cell r="X749" t="str">
            <v>FC</v>
          </cell>
          <cell r="Z749">
            <v>36735</v>
          </cell>
          <cell r="AA749" t="str">
            <v>051600401600</v>
          </cell>
          <cell r="AB749" t="str">
            <v>051600401600</v>
          </cell>
          <cell r="AC749" t="str">
            <v>Penakanametta</v>
          </cell>
          <cell r="AD749" t="str">
            <v>Penakanametta</v>
          </cell>
          <cell r="AE749" t="str">
            <v>PWS</v>
          </cell>
          <cell r="AF749">
            <v>0</v>
          </cell>
          <cell r="AG749">
            <v>21</v>
          </cell>
          <cell r="AH749">
            <v>0</v>
          </cell>
          <cell r="AI749">
            <v>0</v>
          </cell>
          <cell r="AJ749">
            <v>0</v>
          </cell>
          <cell r="AK749">
            <v>0</v>
          </cell>
          <cell r="AL749">
            <v>0</v>
          </cell>
        </row>
        <row r="750">
          <cell r="A750" t="str">
            <v>05</v>
          </cell>
          <cell r="B750" t="str">
            <v>Westgodavari</v>
          </cell>
          <cell r="C750" t="str">
            <v>08</v>
          </cell>
          <cell r="D750" t="str">
            <v>Rajahmundry</v>
          </cell>
          <cell r="E750" t="str">
            <v>072</v>
          </cell>
          <cell r="F750" t="str">
            <v>Kovvur</v>
          </cell>
          <cell r="G750" t="str">
            <v>16</v>
          </cell>
          <cell r="H750" t="str">
            <v>Kovvur</v>
          </cell>
          <cell r="I750" t="str">
            <v>05</v>
          </cell>
          <cell r="J750" t="str">
            <v>Dharmavaram</v>
          </cell>
          <cell r="K750" t="str">
            <v>005</v>
          </cell>
          <cell r="L750" t="str">
            <v>Dharmavaram</v>
          </cell>
          <cell r="M750" t="str">
            <v>0516005</v>
          </cell>
          <cell r="N750" t="str">
            <v>01</v>
          </cell>
          <cell r="O750" t="str">
            <v>Dharmavaram</v>
          </cell>
          <cell r="P750" t="str">
            <v>Dharmavaram</v>
          </cell>
          <cell r="Q750" t="str">
            <v>051600501</v>
          </cell>
          <cell r="R750" t="str">
            <v>051600501</v>
          </cell>
          <cell r="S750" t="str">
            <v>05080721600501</v>
          </cell>
          <cell r="T750">
            <v>3869</v>
          </cell>
          <cell r="U750">
            <v>1057</v>
          </cell>
          <cell r="V750">
            <v>18</v>
          </cell>
          <cell r="W750" t="str">
            <v>PC</v>
          </cell>
          <cell r="X750" t="str">
            <v>PC2</v>
          </cell>
          <cell r="Z750">
            <v>36735</v>
          </cell>
          <cell r="AA750" t="str">
            <v>051600501600</v>
          </cell>
          <cell r="AB750" t="str">
            <v>051600501600</v>
          </cell>
          <cell r="AC750" t="str">
            <v>Dharmavaram</v>
          </cell>
          <cell r="AD750" t="str">
            <v>Dharmavaram</v>
          </cell>
          <cell r="AE750" t="str">
            <v>PWS</v>
          </cell>
          <cell r="AF750">
            <v>0</v>
          </cell>
          <cell r="AG750">
            <v>0</v>
          </cell>
          <cell r="AH750">
            <v>0</v>
          </cell>
          <cell r="AI750">
            <v>0</v>
          </cell>
          <cell r="AJ750">
            <v>0</v>
          </cell>
          <cell r="AK750">
            <v>0</v>
          </cell>
          <cell r="AL750">
            <v>0</v>
          </cell>
        </row>
        <row r="751">
          <cell r="A751" t="str">
            <v>05</v>
          </cell>
          <cell r="B751" t="str">
            <v>Westgodavari</v>
          </cell>
          <cell r="C751" t="str">
            <v>08</v>
          </cell>
          <cell r="D751" t="str">
            <v>Rajahmundry</v>
          </cell>
          <cell r="E751" t="str">
            <v>072</v>
          </cell>
          <cell r="F751" t="str">
            <v>Kovvur</v>
          </cell>
          <cell r="G751" t="str">
            <v>16</v>
          </cell>
          <cell r="H751" t="str">
            <v>Kovvur</v>
          </cell>
          <cell r="I751" t="str">
            <v>06</v>
          </cell>
          <cell r="J751" t="str">
            <v>Dommeru</v>
          </cell>
          <cell r="K751" t="str">
            <v>006</v>
          </cell>
          <cell r="L751" t="str">
            <v>Dommeru</v>
          </cell>
          <cell r="M751" t="str">
            <v>0516006</v>
          </cell>
          <cell r="N751" t="str">
            <v>01</v>
          </cell>
          <cell r="O751" t="str">
            <v>Dommeru</v>
          </cell>
          <cell r="P751" t="str">
            <v>Dommeru</v>
          </cell>
          <cell r="Q751" t="str">
            <v>051600601</v>
          </cell>
          <cell r="R751" t="str">
            <v>051600601</v>
          </cell>
          <cell r="S751" t="str">
            <v>05080721600601</v>
          </cell>
          <cell r="T751">
            <v>9565</v>
          </cell>
          <cell r="U751">
            <v>2491</v>
          </cell>
          <cell r="V751">
            <v>26</v>
          </cell>
          <cell r="W751" t="str">
            <v>FC</v>
          </cell>
          <cell r="X751" t="str">
            <v>FC</v>
          </cell>
          <cell r="Z751">
            <v>36735</v>
          </cell>
          <cell r="AA751" t="str">
            <v>051600601600</v>
          </cell>
          <cell r="AB751" t="str">
            <v>051600601600</v>
          </cell>
          <cell r="AC751" t="str">
            <v>Dommeru</v>
          </cell>
          <cell r="AD751" t="str">
            <v>Dommeru</v>
          </cell>
          <cell r="AE751" t="str">
            <v>PWS</v>
          </cell>
          <cell r="AF751">
            <v>0</v>
          </cell>
          <cell r="AG751">
            <v>28</v>
          </cell>
          <cell r="AH751">
            <v>0</v>
          </cell>
          <cell r="AI751">
            <v>0</v>
          </cell>
          <cell r="AJ751">
            <v>0</v>
          </cell>
          <cell r="AK751">
            <v>0</v>
          </cell>
          <cell r="AL751">
            <v>0</v>
          </cell>
        </row>
        <row r="752">
          <cell r="A752" t="str">
            <v>05</v>
          </cell>
          <cell r="B752" t="str">
            <v>Westgodavari</v>
          </cell>
          <cell r="C752" t="str">
            <v>08</v>
          </cell>
          <cell r="D752" t="str">
            <v>Rajahmundry</v>
          </cell>
          <cell r="E752" t="str">
            <v>072</v>
          </cell>
          <cell r="F752" t="str">
            <v>Kovvur</v>
          </cell>
          <cell r="G752" t="str">
            <v>16</v>
          </cell>
          <cell r="H752" t="str">
            <v>Kovvur</v>
          </cell>
          <cell r="I752" t="str">
            <v>07</v>
          </cell>
          <cell r="J752" t="str">
            <v>Kapavaram</v>
          </cell>
          <cell r="K752" t="str">
            <v>006</v>
          </cell>
          <cell r="L752" t="str">
            <v>Dommeru</v>
          </cell>
          <cell r="M752" t="str">
            <v>0516006</v>
          </cell>
          <cell r="N752" t="str">
            <v>03</v>
          </cell>
          <cell r="O752" t="str">
            <v>G. Metta</v>
          </cell>
          <cell r="P752" t="str">
            <v>G. Metta</v>
          </cell>
          <cell r="Q752" t="str">
            <v>051600603</v>
          </cell>
          <cell r="R752" t="str">
            <v>051600603</v>
          </cell>
          <cell r="S752" t="str">
            <v>05080721600603</v>
          </cell>
          <cell r="T752">
            <v>874</v>
          </cell>
          <cell r="U752">
            <v>357</v>
          </cell>
          <cell r="V752">
            <v>0</v>
          </cell>
          <cell r="W752" t="str">
            <v>FC</v>
          </cell>
          <cell r="X752" t="str">
            <v>FC</v>
          </cell>
          <cell r="Z752">
            <v>36735</v>
          </cell>
          <cell r="AA752" t="str">
            <v>051600603600</v>
          </cell>
          <cell r="AB752" t="str">
            <v>051600603600</v>
          </cell>
          <cell r="AC752" t="str">
            <v>G. Metta</v>
          </cell>
          <cell r="AD752" t="str">
            <v>G. Metta</v>
          </cell>
          <cell r="AE752" t="str">
            <v>PWS</v>
          </cell>
          <cell r="AF752">
            <v>0</v>
          </cell>
          <cell r="AG752">
            <v>0</v>
          </cell>
          <cell r="AH752">
            <v>0</v>
          </cell>
          <cell r="AI752">
            <v>0</v>
          </cell>
          <cell r="AJ752">
            <v>0</v>
          </cell>
          <cell r="AK752">
            <v>0</v>
          </cell>
          <cell r="AL752">
            <v>0</v>
          </cell>
        </row>
        <row r="753">
          <cell r="A753" t="str">
            <v>05</v>
          </cell>
          <cell r="B753" t="str">
            <v>Westgodavari</v>
          </cell>
          <cell r="C753" t="str">
            <v>08</v>
          </cell>
          <cell r="D753" t="str">
            <v>Rajahmundry</v>
          </cell>
          <cell r="E753" t="str">
            <v>072</v>
          </cell>
          <cell r="F753" t="str">
            <v>Kovvur</v>
          </cell>
          <cell r="G753" t="str">
            <v>16</v>
          </cell>
          <cell r="H753" t="str">
            <v>Kovvur</v>
          </cell>
          <cell r="I753" t="str">
            <v>07</v>
          </cell>
          <cell r="J753" t="str">
            <v>Kapavaram</v>
          </cell>
          <cell r="K753" t="str">
            <v>006</v>
          </cell>
          <cell r="L753" t="str">
            <v>Dommeru</v>
          </cell>
          <cell r="M753" t="str">
            <v>0516006</v>
          </cell>
          <cell r="N753" t="str">
            <v>04</v>
          </cell>
          <cell r="O753" t="str">
            <v>Kapavaram</v>
          </cell>
          <cell r="P753" t="str">
            <v>Kapavaram</v>
          </cell>
          <cell r="Q753" t="str">
            <v>051600604</v>
          </cell>
          <cell r="R753" t="str">
            <v>051600604</v>
          </cell>
          <cell r="S753" t="str">
            <v>05080721600604</v>
          </cell>
          <cell r="T753">
            <v>2152</v>
          </cell>
          <cell r="U753">
            <v>572</v>
          </cell>
          <cell r="V753">
            <v>0</v>
          </cell>
          <cell r="W753" t="str">
            <v>PC</v>
          </cell>
          <cell r="X753" t="str">
            <v>PC3</v>
          </cell>
          <cell r="Z753">
            <v>36735</v>
          </cell>
          <cell r="AA753" t="str">
            <v>051600604600</v>
          </cell>
          <cell r="AB753" t="str">
            <v>051600604600</v>
          </cell>
          <cell r="AC753" t="str">
            <v>Kapavaram-16</v>
          </cell>
          <cell r="AD753" t="str">
            <v>Kapavaram-16</v>
          </cell>
          <cell r="AE753" t="str">
            <v>PWS</v>
          </cell>
          <cell r="AF753">
            <v>0</v>
          </cell>
          <cell r="AG753">
            <v>0</v>
          </cell>
          <cell r="AH753">
            <v>0</v>
          </cell>
          <cell r="AI753">
            <v>0</v>
          </cell>
          <cell r="AJ753">
            <v>0</v>
          </cell>
          <cell r="AK753">
            <v>0</v>
          </cell>
          <cell r="AL753">
            <v>0</v>
          </cell>
        </row>
        <row r="754">
          <cell r="A754" t="str">
            <v>05</v>
          </cell>
          <cell r="B754" t="str">
            <v>Westgodavari</v>
          </cell>
          <cell r="C754" t="str">
            <v>08</v>
          </cell>
          <cell r="D754" t="str">
            <v>Rajahmundry</v>
          </cell>
          <cell r="E754" t="str">
            <v>072</v>
          </cell>
          <cell r="F754" t="str">
            <v>Kovvur</v>
          </cell>
          <cell r="G754" t="str">
            <v>16</v>
          </cell>
          <cell r="H754" t="str">
            <v>Kovvur</v>
          </cell>
          <cell r="I754" t="str">
            <v>08</v>
          </cell>
          <cell r="J754" t="str">
            <v>I. Pangidi</v>
          </cell>
          <cell r="K754" t="str">
            <v>007</v>
          </cell>
          <cell r="L754" t="str">
            <v>I. Pangidi</v>
          </cell>
          <cell r="M754" t="str">
            <v>0516007</v>
          </cell>
          <cell r="N754" t="str">
            <v>01</v>
          </cell>
          <cell r="O754" t="str">
            <v>Isukapatlapangidi</v>
          </cell>
          <cell r="P754" t="str">
            <v>Isukapatlapangidi</v>
          </cell>
          <cell r="Q754" t="str">
            <v>051600701</v>
          </cell>
          <cell r="R754" t="str">
            <v>051600701</v>
          </cell>
          <cell r="S754" t="str">
            <v>05080721600701</v>
          </cell>
          <cell r="T754">
            <v>4979</v>
          </cell>
          <cell r="U754">
            <v>880</v>
          </cell>
          <cell r="V754">
            <v>32</v>
          </cell>
          <cell r="W754" t="str">
            <v>PC</v>
          </cell>
          <cell r="X754" t="str">
            <v>PC3</v>
          </cell>
          <cell r="Z754">
            <v>36735</v>
          </cell>
          <cell r="AA754" t="str">
            <v>051600701600</v>
          </cell>
          <cell r="AB754" t="str">
            <v>051600701600</v>
          </cell>
          <cell r="AC754" t="str">
            <v>Isukapatlapangidi</v>
          </cell>
          <cell r="AD754" t="str">
            <v>Isukapatlapangidi</v>
          </cell>
          <cell r="AE754" t="str">
            <v>PWS</v>
          </cell>
          <cell r="AF754">
            <v>0</v>
          </cell>
          <cell r="AG754">
            <v>3</v>
          </cell>
          <cell r="AH754">
            <v>0</v>
          </cell>
          <cell r="AI754">
            <v>0</v>
          </cell>
          <cell r="AJ754">
            <v>0</v>
          </cell>
          <cell r="AK754">
            <v>0</v>
          </cell>
          <cell r="AL754">
            <v>0</v>
          </cell>
        </row>
        <row r="755">
          <cell r="A755" t="str">
            <v>05</v>
          </cell>
          <cell r="B755" t="str">
            <v>Westgodavari</v>
          </cell>
          <cell r="C755" t="str">
            <v>08</v>
          </cell>
          <cell r="D755" t="str">
            <v>Rajahmundry</v>
          </cell>
          <cell r="E755" t="str">
            <v>072</v>
          </cell>
          <cell r="F755" t="str">
            <v>Kovvur</v>
          </cell>
          <cell r="G755" t="str">
            <v>16</v>
          </cell>
          <cell r="H755" t="str">
            <v>Kovvur</v>
          </cell>
          <cell r="I755" t="str">
            <v>08</v>
          </cell>
          <cell r="J755" t="str">
            <v>I. Pangidi</v>
          </cell>
          <cell r="K755" t="str">
            <v>008</v>
          </cell>
          <cell r="L755" t="str">
            <v>Decherla</v>
          </cell>
          <cell r="M755" t="str">
            <v>0516008</v>
          </cell>
          <cell r="N755" t="str">
            <v>01</v>
          </cell>
          <cell r="O755" t="str">
            <v>Decherla</v>
          </cell>
          <cell r="P755" t="str">
            <v>Decherla</v>
          </cell>
          <cell r="Q755" t="str">
            <v>051600801</v>
          </cell>
          <cell r="R755" t="str">
            <v>051600801</v>
          </cell>
          <cell r="S755" t="str">
            <v>05080721600801</v>
          </cell>
          <cell r="T755">
            <v>831</v>
          </cell>
          <cell r="U755">
            <v>446</v>
          </cell>
          <cell r="V755">
            <v>34</v>
          </cell>
          <cell r="W755" t="str">
            <v>FC</v>
          </cell>
          <cell r="X755" t="str">
            <v>FC</v>
          </cell>
          <cell r="Z755">
            <v>36735</v>
          </cell>
          <cell r="AA755" t="str">
            <v>051600801600</v>
          </cell>
          <cell r="AB755" t="str">
            <v>051600801600</v>
          </cell>
          <cell r="AC755" t="str">
            <v>Decherla</v>
          </cell>
          <cell r="AD755" t="str">
            <v>Decherla</v>
          </cell>
          <cell r="AE755" t="str">
            <v>PWS</v>
          </cell>
          <cell r="AF755">
            <v>0</v>
          </cell>
          <cell r="AG755">
            <v>0</v>
          </cell>
          <cell r="AH755">
            <v>1</v>
          </cell>
          <cell r="AI755">
            <v>0</v>
          </cell>
          <cell r="AJ755">
            <v>0</v>
          </cell>
          <cell r="AK755">
            <v>0</v>
          </cell>
          <cell r="AL755">
            <v>0</v>
          </cell>
        </row>
        <row r="756">
          <cell r="A756" t="str">
            <v>05</v>
          </cell>
          <cell r="B756" t="str">
            <v>Westgodavari</v>
          </cell>
          <cell r="C756" t="str">
            <v>08</v>
          </cell>
          <cell r="D756" t="str">
            <v>Rajahmundry</v>
          </cell>
          <cell r="E756" t="str">
            <v>072</v>
          </cell>
          <cell r="F756" t="str">
            <v>Kovvur</v>
          </cell>
          <cell r="G756" t="str">
            <v>16</v>
          </cell>
          <cell r="H756" t="str">
            <v>Kovvur</v>
          </cell>
          <cell r="I756" t="str">
            <v>09</v>
          </cell>
          <cell r="J756" t="str">
            <v>Nandamuru</v>
          </cell>
          <cell r="K756" t="str">
            <v>009</v>
          </cell>
          <cell r="L756" t="str">
            <v>Nandamuru</v>
          </cell>
          <cell r="M756" t="str">
            <v>0516009</v>
          </cell>
          <cell r="N756" t="str">
            <v>01</v>
          </cell>
          <cell r="O756" t="str">
            <v>Nandamuru</v>
          </cell>
          <cell r="P756" t="str">
            <v>Nandamuru</v>
          </cell>
          <cell r="Q756" t="str">
            <v>051600901</v>
          </cell>
          <cell r="R756" t="str">
            <v>051600901</v>
          </cell>
          <cell r="S756" t="str">
            <v>05080721600901</v>
          </cell>
          <cell r="T756">
            <v>1356</v>
          </cell>
          <cell r="U756">
            <v>466</v>
          </cell>
          <cell r="V756">
            <v>7</v>
          </cell>
          <cell r="W756" t="str">
            <v>FC</v>
          </cell>
          <cell r="X756" t="str">
            <v>FC</v>
          </cell>
          <cell r="Z756">
            <v>36735</v>
          </cell>
          <cell r="AA756" t="str">
            <v>051600901600</v>
          </cell>
          <cell r="AB756" t="str">
            <v>051600901600</v>
          </cell>
          <cell r="AC756" t="str">
            <v>Nandamuru-16</v>
          </cell>
          <cell r="AD756" t="str">
            <v>Nandamuru-16</v>
          </cell>
          <cell r="AE756" t="str">
            <v>PWS</v>
          </cell>
          <cell r="AF756">
            <v>0</v>
          </cell>
          <cell r="AG756">
            <v>0</v>
          </cell>
          <cell r="AH756">
            <v>0</v>
          </cell>
          <cell r="AI756">
            <v>0</v>
          </cell>
          <cell r="AJ756">
            <v>0</v>
          </cell>
          <cell r="AK756">
            <v>0</v>
          </cell>
          <cell r="AL756">
            <v>0</v>
          </cell>
        </row>
        <row r="757">
          <cell r="A757" t="str">
            <v>05</v>
          </cell>
          <cell r="B757" t="str">
            <v>Westgodavari</v>
          </cell>
          <cell r="C757" t="str">
            <v>08</v>
          </cell>
          <cell r="D757" t="str">
            <v>Rajahmundry</v>
          </cell>
          <cell r="E757" t="str">
            <v>072</v>
          </cell>
          <cell r="F757" t="str">
            <v>Kovvur</v>
          </cell>
          <cell r="G757" t="str">
            <v>16</v>
          </cell>
          <cell r="H757" t="str">
            <v>Kovvur</v>
          </cell>
          <cell r="I757" t="str">
            <v>11</v>
          </cell>
          <cell r="J757" t="str">
            <v>Vemuluru</v>
          </cell>
          <cell r="K757" t="str">
            <v>011</v>
          </cell>
          <cell r="L757" t="str">
            <v>Vemuluru</v>
          </cell>
          <cell r="M757" t="str">
            <v>0516011</v>
          </cell>
          <cell r="N757" t="str">
            <v>01</v>
          </cell>
          <cell r="O757" t="str">
            <v>Vemuluru</v>
          </cell>
          <cell r="P757" t="str">
            <v>Vemuluru</v>
          </cell>
          <cell r="Q757" t="str">
            <v>051601101</v>
          </cell>
          <cell r="R757" t="str">
            <v>051601101</v>
          </cell>
          <cell r="S757" t="str">
            <v>05080721601101</v>
          </cell>
          <cell r="T757">
            <v>3469</v>
          </cell>
          <cell r="U757">
            <v>692</v>
          </cell>
          <cell r="V757">
            <v>8</v>
          </cell>
          <cell r="W757" t="str">
            <v>PC</v>
          </cell>
          <cell r="X757" t="str">
            <v>PC3</v>
          </cell>
          <cell r="Z757">
            <v>36735</v>
          </cell>
          <cell r="AA757" t="str">
            <v>051601101600</v>
          </cell>
          <cell r="AB757" t="str">
            <v>051601101600</v>
          </cell>
          <cell r="AC757" t="str">
            <v>Vemuluru</v>
          </cell>
          <cell r="AD757" t="str">
            <v>Vemuluru</v>
          </cell>
          <cell r="AE757" t="str">
            <v>PWS</v>
          </cell>
          <cell r="AF757">
            <v>0</v>
          </cell>
          <cell r="AG757">
            <v>17</v>
          </cell>
          <cell r="AH757">
            <v>0</v>
          </cell>
          <cell r="AI757">
            <v>0</v>
          </cell>
          <cell r="AJ757">
            <v>0</v>
          </cell>
          <cell r="AK757">
            <v>0</v>
          </cell>
          <cell r="AL757">
            <v>0</v>
          </cell>
        </row>
        <row r="758">
          <cell r="A758" t="str">
            <v>05</v>
          </cell>
          <cell r="B758" t="str">
            <v>Westgodavari</v>
          </cell>
          <cell r="C758" t="str">
            <v>08</v>
          </cell>
          <cell r="D758" t="str">
            <v>Rajahmundry</v>
          </cell>
          <cell r="E758" t="str">
            <v>072</v>
          </cell>
          <cell r="F758" t="str">
            <v>Kovvur</v>
          </cell>
          <cell r="G758" t="str">
            <v>16</v>
          </cell>
          <cell r="H758" t="str">
            <v>Kovvur</v>
          </cell>
          <cell r="I758" t="str">
            <v>12</v>
          </cell>
          <cell r="J758" t="str">
            <v>Pasivedala</v>
          </cell>
          <cell r="K758" t="str">
            <v>012</v>
          </cell>
          <cell r="L758" t="str">
            <v>Pasivedala</v>
          </cell>
          <cell r="M758" t="str">
            <v>0516012</v>
          </cell>
          <cell r="N758" t="str">
            <v>01</v>
          </cell>
          <cell r="O758" t="str">
            <v>Pasivedala</v>
          </cell>
          <cell r="P758" t="str">
            <v>Pasivedala</v>
          </cell>
          <cell r="Q758" t="str">
            <v>051601201</v>
          </cell>
          <cell r="R758" t="str">
            <v>051601201</v>
          </cell>
          <cell r="S758" t="str">
            <v>05080721601201</v>
          </cell>
          <cell r="T758">
            <v>6330</v>
          </cell>
          <cell r="U758">
            <v>1533</v>
          </cell>
          <cell r="V758">
            <v>32</v>
          </cell>
          <cell r="W758" t="str">
            <v>FC</v>
          </cell>
          <cell r="X758" t="str">
            <v>FC</v>
          </cell>
          <cell r="Z758">
            <v>36735</v>
          </cell>
          <cell r="AA758" t="str">
            <v>051601201600</v>
          </cell>
          <cell r="AB758" t="str">
            <v>051601201600</v>
          </cell>
          <cell r="AC758" t="str">
            <v>Pasivedala</v>
          </cell>
          <cell r="AD758" t="str">
            <v>Pasivedala</v>
          </cell>
          <cell r="AE758" t="str">
            <v>PWS</v>
          </cell>
          <cell r="AF758">
            <v>0</v>
          </cell>
          <cell r="AG758">
            <v>30</v>
          </cell>
          <cell r="AH758">
            <v>0</v>
          </cell>
          <cell r="AI758">
            <v>0</v>
          </cell>
          <cell r="AJ758">
            <v>0</v>
          </cell>
          <cell r="AK758">
            <v>0</v>
          </cell>
          <cell r="AL758">
            <v>0</v>
          </cell>
        </row>
        <row r="759">
          <cell r="A759" t="str">
            <v>05</v>
          </cell>
          <cell r="B759" t="str">
            <v>Westgodavari</v>
          </cell>
          <cell r="C759" t="str">
            <v>08</v>
          </cell>
          <cell r="D759" t="str">
            <v>Rajahmundry</v>
          </cell>
          <cell r="E759" t="str">
            <v>072</v>
          </cell>
          <cell r="F759" t="str">
            <v>Kovvur</v>
          </cell>
          <cell r="G759" t="str">
            <v>16</v>
          </cell>
          <cell r="H759" t="str">
            <v>Kovvur</v>
          </cell>
          <cell r="I759" t="str">
            <v>13</v>
          </cell>
          <cell r="J759" t="str">
            <v>Thogummi</v>
          </cell>
          <cell r="K759" t="str">
            <v>013</v>
          </cell>
          <cell r="L759" t="str">
            <v>Thogummi</v>
          </cell>
          <cell r="M759" t="str">
            <v>0516013</v>
          </cell>
          <cell r="N759" t="str">
            <v>01</v>
          </cell>
          <cell r="O759" t="str">
            <v>Thogummi</v>
          </cell>
          <cell r="P759" t="str">
            <v>Thogummi</v>
          </cell>
          <cell r="Q759" t="str">
            <v>051601301</v>
          </cell>
          <cell r="R759" t="str">
            <v>051601301</v>
          </cell>
          <cell r="S759" t="str">
            <v>05080721601301</v>
          </cell>
          <cell r="T759">
            <v>2950</v>
          </cell>
          <cell r="U759">
            <v>1150</v>
          </cell>
          <cell r="V759">
            <v>3</v>
          </cell>
          <cell r="W759" t="str">
            <v>PC</v>
          </cell>
          <cell r="X759" t="str">
            <v>PC3</v>
          </cell>
          <cell r="Z759">
            <v>36735</v>
          </cell>
          <cell r="AA759" t="str">
            <v>051601301600</v>
          </cell>
          <cell r="AB759" t="str">
            <v>051601301600</v>
          </cell>
          <cell r="AC759" t="str">
            <v>Thogummi</v>
          </cell>
          <cell r="AD759" t="str">
            <v>Thogummi</v>
          </cell>
          <cell r="AE759" t="str">
            <v>PWS</v>
          </cell>
          <cell r="AF759">
            <v>0</v>
          </cell>
          <cell r="AG759">
            <v>23</v>
          </cell>
          <cell r="AH759">
            <v>0</v>
          </cell>
          <cell r="AI759">
            <v>0</v>
          </cell>
          <cell r="AJ759">
            <v>0</v>
          </cell>
          <cell r="AK759">
            <v>0</v>
          </cell>
          <cell r="AL759">
            <v>0</v>
          </cell>
        </row>
        <row r="760">
          <cell r="A760" t="str">
            <v>05</v>
          </cell>
          <cell r="B760" t="str">
            <v>Westgodavari</v>
          </cell>
          <cell r="C760" t="str">
            <v>08</v>
          </cell>
          <cell r="D760" t="str">
            <v>Rajahmundry</v>
          </cell>
          <cell r="E760" t="str">
            <v>072</v>
          </cell>
          <cell r="F760" t="str">
            <v>Kovvur</v>
          </cell>
          <cell r="G760" t="str">
            <v>16</v>
          </cell>
          <cell r="H760" t="str">
            <v>Kovvur</v>
          </cell>
          <cell r="I760" t="str">
            <v>14</v>
          </cell>
          <cell r="J760" t="str">
            <v>Vadapalli</v>
          </cell>
          <cell r="K760" t="str">
            <v>014</v>
          </cell>
          <cell r="L760" t="str">
            <v>Vadapalli</v>
          </cell>
          <cell r="M760" t="str">
            <v>0516014</v>
          </cell>
          <cell r="N760" t="str">
            <v>01</v>
          </cell>
          <cell r="O760" t="str">
            <v>Vadapalle</v>
          </cell>
          <cell r="P760" t="str">
            <v>Vadapalle</v>
          </cell>
          <cell r="Q760" t="str">
            <v>051601401</v>
          </cell>
          <cell r="R760" t="str">
            <v>051601401</v>
          </cell>
          <cell r="S760" t="str">
            <v>05080721601401</v>
          </cell>
          <cell r="T760">
            <v>6299</v>
          </cell>
          <cell r="U760">
            <v>1484</v>
          </cell>
          <cell r="V760">
            <v>43</v>
          </cell>
          <cell r="W760" t="str">
            <v>FC</v>
          </cell>
          <cell r="X760" t="str">
            <v>FC</v>
          </cell>
          <cell r="Z760">
            <v>36735</v>
          </cell>
          <cell r="AA760" t="str">
            <v>051601401600</v>
          </cell>
          <cell r="AB760" t="str">
            <v>051601401600</v>
          </cell>
          <cell r="AC760" t="str">
            <v>Vadapalle</v>
          </cell>
          <cell r="AD760" t="str">
            <v>Vadapalle</v>
          </cell>
          <cell r="AE760" t="str">
            <v>PWS</v>
          </cell>
          <cell r="AF760">
            <v>0</v>
          </cell>
          <cell r="AG760">
            <v>21</v>
          </cell>
          <cell r="AH760">
            <v>0</v>
          </cell>
          <cell r="AI760">
            <v>0</v>
          </cell>
          <cell r="AJ760">
            <v>0</v>
          </cell>
          <cell r="AK760">
            <v>0</v>
          </cell>
          <cell r="AL760">
            <v>0</v>
          </cell>
        </row>
        <row r="761">
          <cell r="A761" t="str">
            <v>05</v>
          </cell>
          <cell r="B761" t="str">
            <v>Westgodavari</v>
          </cell>
          <cell r="C761" t="str">
            <v>08</v>
          </cell>
          <cell r="D761" t="str">
            <v>Rajahmundry</v>
          </cell>
          <cell r="E761" t="str">
            <v>072</v>
          </cell>
          <cell r="F761" t="str">
            <v>Kovvur</v>
          </cell>
          <cell r="G761" t="str">
            <v>16</v>
          </cell>
          <cell r="H761" t="str">
            <v>Kovvur</v>
          </cell>
          <cell r="I761" t="str">
            <v>15</v>
          </cell>
          <cell r="J761" t="str">
            <v>Madduru</v>
          </cell>
          <cell r="K761" t="str">
            <v>015</v>
          </cell>
          <cell r="L761" t="str">
            <v>Madduru</v>
          </cell>
          <cell r="M761" t="str">
            <v>0516015</v>
          </cell>
          <cell r="N761" t="str">
            <v>01</v>
          </cell>
          <cell r="O761" t="str">
            <v>Madduru</v>
          </cell>
          <cell r="P761" t="str">
            <v>Madduru</v>
          </cell>
          <cell r="Q761" t="str">
            <v>051601501</v>
          </cell>
          <cell r="R761" t="str">
            <v>051601501</v>
          </cell>
          <cell r="S761" t="str">
            <v>05080721601501</v>
          </cell>
          <cell r="T761">
            <v>5370</v>
          </cell>
          <cell r="U761">
            <v>671</v>
          </cell>
          <cell r="V761">
            <v>27</v>
          </cell>
          <cell r="W761" t="str">
            <v>PC</v>
          </cell>
          <cell r="X761" t="str">
            <v>PC3</v>
          </cell>
          <cell r="Z761">
            <v>36735</v>
          </cell>
          <cell r="AA761" t="str">
            <v>051601501600</v>
          </cell>
          <cell r="AB761" t="str">
            <v>051601501600</v>
          </cell>
          <cell r="AC761" t="str">
            <v>Madduru</v>
          </cell>
          <cell r="AD761" t="str">
            <v>Madduru</v>
          </cell>
          <cell r="AE761" t="str">
            <v>PWS</v>
          </cell>
          <cell r="AF761">
            <v>0</v>
          </cell>
          <cell r="AG761">
            <v>2</v>
          </cell>
          <cell r="AH761">
            <v>0</v>
          </cell>
          <cell r="AI761">
            <v>0</v>
          </cell>
          <cell r="AJ761">
            <v>0</v>
          </cell>
          <cell r="AK761">
            <v>0</v>
          </cell>
          <cell r="AL761">
            <v>0</v>
          </cell>
        </row>
        <row r="762">
          <cell r="A762" t="str">
            <v>05</v>
          </cell>
          <cell r="B762" t="str">
            <v>Westgodavari</v>
          </cell>
          <cell r="C762" t="str">
            <v>08</v>
          </cell>
          <cell r="D762" t="str">
            <v>Rajahmundry</v>
          </cell>
          <cell r="E762" t="str">
            <v>072</v>
          </cell>
          <cell r="F762" t="str">
            <v>Kovvur</v>
          </cell>
          <cell r="G762" t="str">
            <v>16</v>
          </cell>
          <cell r="H762" t="str">
            <v>Kovvur</v>
          </cell>
          <cell r="I762" t="str">
            <v>16</v>
          </cell>
          <cell r="J762" t="str">
            <v>Seethampeta</v>
          </cell>
          <cell r="K762" t="str">
            <v>015</v>
          </cell>
          <cell r="L762" t="str">
            <v>Madduru</v>
          </cell>
          <cell r="M762" t="str">
            <v>0516015</v>
          </cell>
          <cell r="N762" t="str">
            <v>02</v>
          </cell>
          <cell r="O762" t="str">
            <v>Seethampeta</v>
          </cell>
          <cell r="Q762" t="str">
            <v>051601502</v>
          </cell>
          <cell r="S762" t="str">
            <v>05080721601502</v>
          </cell>
          <cell r="T762">
            <v>456</v>
          </cell>
          <cell r="U762">
            <v>451</v>
          </cell>
          <cell r="V762">
            <v>3</v>
          </cell>
          <cell r="W762" t="str">
            <v>PC</v>
          </cell>
          <cell r="X762" t="str">
            <v>PC1</v>
          </cell>
          <cell r="AF762">
            <v>0</v>
          </cell>
          <cell r="AG762">
            <v>18</v>
          </cell>
          <cell r="AH762">
            <v>0</v>
          </cell>
          <cell r="AI762">
            <v>0</v>
          </cell>
          <cell r="AJ762">
            <v>0</v>
          </cell>
          <cell r="AK762">
            <v>0</v>
          </cell>
          <cell r="AL762">
            <v>0</v>
          </cell>
        </row>
        <row r="763">
          <cell r="A763" t="str">
            <v>05</v>
          </cell>
          <cell r="B763" t="str">
            <v>Westgodavari</v>
          </cell>
          <cell r="C763" t="str">
            <v>08</v>
          </cell>
          <cell r="D763" t="str">
            <v>Rajahmundry</v>
          </cell>
          <cell r="E763" t="str">
            <v>072</v>
          </cell>
          <cell r="F763" t="str">
            <v>Kovvur</v>
          </cell>
          <cell r="G763" t="str">
            <v>16</v>
          </cell>
          <cell r="H763" t="str">
            <v>Kovvur</v>
          </cell>
          <cell r="I763" t="str">
            <v>17</v>
          </cell>
          <cell r="J763" t="str">
            <v>MadduruLanka</v>
          </cell>
          <cell r="K763" t="str">
            <v>017</v>
          </cell>
          <cell r="L763" t="str">
            <v>Maddurulanka</v>
          </cell>
          <cell r="M763" t="str">
            <v>0516017</v>
          </cell>
          <cell r="N763" t="str">
            <v>01</v>
          </cell>
          <cell r="O763" t="str">
            <v>Maddurulanka</v>
          </cell>
          <cell r="P763" t="str">
            <v>Maddurulanka</v>
          </cell>
          <cell r="Q763" t="str">
            <v>051601701</v>
          </cell>
          <cell r="R763" t="str">
            <v>051601701</v>
          </cell>
          <cell r="S763" t="str">
            <v>05080721601701</v>
          </cell>
          <cell r="T763">
            <v>1066</v>
          </cell>
          <cell r="U763">
            <v>490</v>
          </cell>
          <cell r="V763">
            <v>0</v>
          </cell>
          <cell r="W763" t="str">
            <v>PC</v>
          </cell>
          <cell r="X763" t="str">
            <v>PC3</v>
          </cell>
          <cell r="Z763">
            <v>36735</v>
          </cell>
          <cell r="AA763" t="str">
            <v>051601701600</v>
          </cell>
          <cell r="AB763" t="str">
            <v>051601701600</v>
          </cell>
          <cell r="AC763" t="str">
            <v>Maddurulanka</v>
          </cell>
          <cell r="AD763" t="str">
            <v>Maddurulanka</v>
          </cell>
          <cell r="AE763" t="str">
            <v>PWS</v>
          </cell>
          <cell r="AF763">
            <v>0</v>
          </cell>
          <cell r="AG763">
            <v>12</v>
          </cell>
          <cell r="AH763">
            <v>0</v>
          </cell>
          <cell r="AI763">
            <v>0</v>
          </cell>
          <cell r="AJ763">
            <v>0</v>
          </cell>
          <cell r="AK763">
            <v>0</v>
          </cell>
          <cell r="AL763">
            <v>0</v>
          </cell>
        </row>
        <row r="764">
          <cell r="A764" t="str">
            <v>05</v>
          </cell>
          <cell r="B764" t="str">
            <v>Westgodavari</v>
          </cell>
          <cell r="C764" t="str">
            <v>05</v>
          </cell>
          <cell r="D764" t="str">
            <v>Bhadrachalam</v>
          </cell>
          <cell r="E764" t="str">
            <v>071</v>
          </cell>
          <cell r="F764" t="str">
            <v>Gopalapuram</v>
          </cell>
          <cell r="G764" t="str">
            <v>17</v>
          </cell>
          <cell r="H764" t="str">
            <v>Nidadavole</v>
          </cell>
          <cell r="I764" t="str">
            <v>03</v>
          </cell>
          <cell r="J764" t="str">
            <v>Korumamidi</v>
          </cell>
          <cell r="K764" t="str">
            <v>003</v>
          </cell>
          <cell r="L764" t="str">
            <v>Korumamidi</v>
          </cell>
          <cell r="M764" t="str">
            <v>0517003</v>
          </cell>
          <cell r="N764" t="str">
            <v>01</v>
          </cell>
          <cell r="O764" t="str">
            <v>Korumamidi</v>
          </cell>
          <cell r="P764" t="str">
            <v>Korumamidi</v>
          </cell>
          <cell r="Q764" t="str">
            <v>051700301</v>
          </cell>
          <cell r="R764" t="str">
            <v>051700301</v>
          </cell>
          <cell r="S764" t="str">
            <v>05050711700301</v>
          </cell>
          <cell r="T764">
            <v>5354</v>
          </cell>
          <cell r="U764">
            <v>1729</v>
          </cell>
          <cell r="V764">
            <v>31</v>
          </cell>
          <cell r="W764" t="str">
            <v>PC</v>
          </cell>
          <cell r="X764" t="str">
            <v>PC1</v>
          </cell>
          <cell r="Z764">
            <v>36736</v>
          </cell>
          <cell r="AA764" t="str">
            <v>051700301600</v>
          </cell>
          <cell r="AB764" t="str">
            <v>051700301600</v>
          </cell>
          <cell r="AC764" t="str">
            <v>Korumamidi</v>
          </cell>
          <cell r="AD764" t="str">
            <v>Korumamidi</v>
          </cell>
          <cell r="AE764" t="str">
            <v>PWS</v>
          </cell>
          <cell r="AF764">
            <v>0</v>
          </cell>
          <cell r="AG764">
            <v>0</v>
          </cell>
          <cell r="AH764">
            <v>4</v>
          </cell>
          <cell r="AI764">
            <v>0</v>
          </cell>
          <cell r="AJ764">
            <v>0</v>
          </cell>
          <cell r="AK764">
            <v>0</v>
          </cell>
          <cell r="AL764">
            <v>0</v>
          </cell>
        </row>
        <row r="765">
          <cell r="A765" t="str">
            <v>05</v>
          </cell>
          <cell r="B765" t="str">
            <v>Westgodavari</v>
          </cell>
          <cell r="C765" t="str">
            <v>05</v>
          </cell>
          <cell r="D765" t="str">
            <v>Bhadrachalam</v>
          </cell>
          <cell r="E765" t="str">
            <v>071</v>
          </cell>
          <cell r="F765" t="str">
            <v>Gopalapuram</v>
          </cell>
          <cell r="G765" t="str">
            <v>17</v>
          </cell>
          <cell r="H765" t="str">
            <v>Nidadavole</v>
          </cell>
          <cell r="I765" t="str">
            <v>05</v>
          </cell>
          <cell r="J765" t="str">
            <v>Tadimalla</v>
          </cell>
          <cell r="K765" t="str">
            <v>005</v>
          </cell>
          <cell r="L765" t="str">
            <v>Tadimalla</v>
          </cell>
          <cell r="M765" t="str">
            <v>0517005</v>
          </cell>
          <cell r="N765" t="str">
            <v>01</v>
          </cell>
          <cell r="O765" t="str">
            <v>Tadimalla</v>
          </cell>
          <cell r="P765" t="str">
            <v>Tadimalla</v>
          </cell>
          <cell r="Q765" t="str">
            <v>051700501</v>
          </cell>
          <cell r="R765" t="str">
            <v>051700501</v>
          </cell>
          <cell r="S765" t="str">
            <v>05050711700501</v>
          </cell>
          <cell r="T765">
            <v>5041</v>
          </cell>
          <cell r="U765">
            <v>990</v>
          </cell>
          <cell r="V765">
            <v>20</v>
          </cell>
          <cell r="W765" t="str">
            <v>FC</v>
          </cell>
          <cell r="X765" t="str">
            <v>FC</v>
          </cell>
          <cell r="Z765">
            <v>36736</v>
          </cell>
          <cell r="AA765" t="str">
            <v>051700501600</v>
          </cell>
          <cell r="AB765" t="str">
            <v>051700501600</v>
          </cell>
          <cell r="AC765" t="str">
            <v>Tadimalla</v>
          </cell>
          <cell r="AD765" t="str">
            <v>Tadimalla</v>
          </cell>
          <cell r="AE765" t="str">
            <v>PWS</v>
          </cell>
          <cell r="AF765">
            <v>0</v>
          </cell>
          <cell r="AG765">
            <v>0</v>
          </cell>
          <cell r="AH765">
            <v>8</v>
          </cell>
          <cell r="AI765">
            <v>0</v>
          </cell>
          <cell r="AJ765">
            <v>0</v>
          </cell>
          <cell r="AK765">
            <v>0</v>
          </cell>
          <cell r="AL765">
            <v>0</v>
          </cell>
        </row>
        <row r="766">
          <cell r="A766" t="str">
            <v>05</v>
          </cell>
          <cell r="B766" t="str">
            <v>Westgodavari</v>
          </cell>
          <cell r="C766" t="str">
            <v>05</v>
          </cell>
          <cell r="D766" t="str">
            <v>Bhadrachalam</v>
          </cell>
          <cell r="E766" t="str">
            <v>071</v>
          </cell>
          <cell r="F766" t="str">
            <v>Gopalapuram</v>
          </cell>
          <cell r="G766" t="str">
            <v>17</v>
          </cell>
          <cell r="H766" t="str">
            <v>Nidadavole</v>
          </cell>
          <cell r="I766" t="str">
            <v>05</v>
          </cell>
          <cell r="J766" t="str">
            <v>Katakoteswaram</v>
          </cell>
          <cell r="K766" t="str">
            <v>005</v>
          </cell>
          <cell r="L766" t="str">
            <v>Tadimalla</v>
          </cell>
          <cell r="M766" t="str">
            <v>0517005</v>
          </cell>
          <cell r="N766" t="str">
            <v>02</v>
          </cell>
          <cell r="O766" t="str">
            <v>Kata Koteswaram</v>
          </cell>
          <cell r="P766" t="str">
            <v>Kata Koteswaram</v>
          </cell>
          <cell r="Q766" t="str">
            <v>051700502</v>
          </cell>
          <cell r="R766" t="str">
            <v>051700502</v>
          </cell>
          <cell r="S766" t="str">
            <v>05050711700502</v>
          </cell>
          <cell r="T766">
            <v>2966</v>
          </cell>
          <cell r="U766">
            <v>475</v>
          </cell>
          <cell r="V766">
            <v>22</v>
          </cell>
          <cell r="W766" t="str">
            <v>PC</v>
          </cell>
          <cell r="X766" t="str">
            <v>PC4</v>
          </cell>
          <cell r="Z766">
            <v>36736</v>
          </cell>
          <cell r="AA766" t="str">
            <v>051700502600</v>
          </cell>
          <cell r="AB766" t="str">
            <v>051700502600</v>
          </cell>
          <cell r="AC766" t="str">
            <v>Kata Koteswaram</v>
          </cell>
          <cell r="AD766" t="str">
            <v>Kata Koteswaram</v>
          </cell>
          <cell r="AE766" t="str">
            <v>PWS</v>
          </cell>
          <cell r="AF766">
            <v>0</v>
          </cell>
          <cell r="AG766">
            <v>0</v>
          </cell>
          <cell r="AH766">
            <v>1</v>
          </cell>
          <cell r="AI766">
            <v>0</v>
          </cell>
          <cell r="AJ766">
            <v>0</v>
          </cell>
          <cell r="AK766">
            <v>0</v>
          </cell>
          <cell r="AL766">
            <v>0</v>
          </cell>
        </row>
        <row r="767">
          <cell r="A767" t="str">
            <v>05</v>
          </cell>
          <cell r="B767" t="str">
            <v>Westgodavari</v>
          </cell>
          <cell r="C767" t="str">
            <v>05</v>
          </cell>
          <cell r="D767" t="str">
            <v>Bhadrachalam</v>
          </cell>
          <cell r="E767" t="str">
            <v>071</v>
          </cell>
          <cell r="F767" t="str">
            <v>Gopalapuram</v>
          </cell>
          <cell r="G767" t="str">
            <v>17</v>
          </cell>
          <cell r="H767" t="str">
            <v>Nidadavole</v>
          </cell>
          <cell r="I767" t="str">
            <v>06</v>
          </cell>
          <cell r="J767" t="str">
            <v>Unakaramilli</v>
          </cell>
          <cell r="K767" t="str">
            <v>006</v>
          </cell>
          <cell r="L767" t="str">
            <v>Unakaramilli</v>
          </cell>
          <cell r="M767" t="str">
            <v>0517006</v>
          </cell>
          <cell r="N767" t="str">
            <v>01</v>
          </cell>
          <cell r="O767" t="str">
            <v>Unakaramilli</v>
          </cell>
          <cell r="P767" t="str">
            <v>Unakaramilli</v>
          </cell>
          <cell r="Q767" t="str">
            <v>051700601</v>
          </cell>
          <cell r="R767" t="str">
            <v>051700601</v>
          </cell>
          <cell r="S767" t="str">
            <v>05050711700601</v>
          </cell>
          <cell r="T767">
            <v>1478</v>
          </cell>
          <cell r="U767">
            <v>220</v>
          </cell>
          <cell r="V767">
            <v>0</v>
          </cell>
          <cell r="W767" t="str">
            <v>PC</v>
          </cell>
          <cell r="X767" t="str">
            <v>PC3</v>
          </cell>
          <cell r="Z767">
            <v>36736</v>
          </cell>
          <cell r="AA767" t="str">
            <v>051700601600</v>
          </cell>
          <cell r="AB767" t="str">
            <v>051700601600</v>
          </cell>
          <cell r="AC767" t="str">
            <v>Unakaramilli</v>
          </cell>
          <cell r="AD767" t="str">
            <v>Unakaramilli</v>
          </cell>
          <cell r="AE767" t="str">
            <v>PWS</v>
          </cell>
          <cell r="AF767">
            <v>0</v>
          </cell>
          <cell r="AG767">
            <v>0</v>
          </cell>
          <cell r="AH767">
            <v>0</v>
          </cell>
          <cell r="AI767">
            <v>0</v>
          </cell>
          <cell r="AJ767">
            <v>0</v>
          </cell>
          <cell r="AK767">
            <v>0</v>
          </cell>
          <cell r="AL767">
            <v>0</v>
          </cell>
        </row>
        <row r="768">
          <cell r="A768" t="str">
            <v>05</v>
          </cell>
          <cell r="B768" t="str">
            <v>Westgodavari</v>
          </cell>
          <cell r="C768" t="str">
            <v>05</v>
          </cell>
          <cell r="D768" t="str">
            <v>Bhadrachalam</v>
          </cell>
          <cell r="E768" t="str">
            <v>071</v>
          </cell>
          <cell r="F768" t="str">
            <v>Gopalapuram</v>
          </cell>
          <cell r="G768" t="str">
            <v>17</v>
          </cell>
          <cell r="H768" t="str">
            <v>Nidadavole</v>
          </cell>
          <cell r="I768" t="str">
            <v>07</v>
          </cell>
          <cell r="J768" t="str">
            <v>Ravimetla</v>
          </cell>
          <cell r="K768" t="str">
            <v>007</v>
          </cell>
          <cell r="L768" t="str">
            <v>Ravimetla</v>
          </cell>
          <cell r="M768" t="str">
            <v>0517007</v>
          </cell>
          <cell r="N768" t="str">
            <v>01</v>
          </cell>
          <cell r="O768" t="str">
            <v>Ravimetla</v>
          </cell>
          <cell r="P768" t="str">
            <v>Ravimetla</v>
          </cell>
          <cell r="Q768" t="str">
            <v>051700701</v>
          </cell>
          <cell r="R768" t="str">
            <v>051700701</v>
          </cell>
          <cell r="S768" t="str">
            <v>05050711700701</v>
          </cell>
          <cell r="T768">
            <v>706</v>
          </cell>
          <cell r="U768">
            <v>245</v>
          </cell>
          <cell r="V768">
            <v>3</v>
          </cell>
          <cell r="W768" t="str">
            <v>FC</v>
          </cell>
          <cell r="X768" t="str">
            <v>FC</v>
          </cell>
          <cell r="Z768">
            <v>36736</v>
          </cell>
          <cell r="AA768" t="str">
            <v>051700701600</v>
          </cell>
          <cell r="AB768" t="str">
            <v>051700701600</v>
          </cell>
          <cell r="AC768" t="str">
            <v>Ravimetla</v>
          </cell>
          <cell r="AD768" t="str">
            <v>Ravimetla</v>
          </cell>
          <cell r="AE768" t="str">
            <v>PWS</v>
          </cell>
          <cell r="AF768">
            <v>0</v>
          </cell>
          <cell r="AG768">
            <v>0</v>
          </cell>
          <cell r="AH768">
            <v>0</v>
          </cell>
          <cell r="AI768">
            <v>0</v>
          </cell>
          <cell r="AJ768">
            <v>0</v>
          </cell>
          <cell r="AK768">
            <v>0</v>
          </cell>
          <cell r="AL768">
            <v>0</v>
          </cell>
        </row>
        <row r="769">
          <cell r="A769" t="str">
            <v>05</v>
          </cell>
          <cell r="B769" t="str">
            <v>Westgodavari</v>
          </cell>
          <cell r="C769" t="str">
            <v>05</v>
          </cell>
          <cell r="D769" t="str">
            <v>Bhadrachalam</v>
          </cell>
          <cell r="E769" t="str">
            <v>071</v>
          </cell>
          <cell r="F769" t="str">
            <v>Gopalapuram</v>
          </cell>
          <cell r="G769" t="str">
            <v>17</v>
          </cell>
          <cell r="H769" t="str">
            <v>Nidadavole</v>
          </cell>
          <cell r="I769" t="str">
            <v>07</v>
          </cell>
          <cell r="J769" t="str">
            <v>Kamsalipalem</v>
          </cell>
          <cell r="K769" t="str">
            <v>007</v>
          </cell>
          <cell r="L769" t="str">
            <v>Ravimetla</v>
          </cell>
          <cell r="M769" t="str">
            <v>0517007</v>
          </cell>
          <cell r="N769" t="str">
            <v>02</v>
          </cell>
          <cell r="O769" t="str">
            <v>Kamsalipalem</v>
          </cell>
          <cell r="P769" t="str">
            <v>Kamsalipalem</v>
          </cell>
          <cell r="Q769" t="str">
            <v>051700702</v>
          </cell>
          <cell r="R769" t="str">
            <v>051700702</v>
          </cell>
          <cell r="S769" t="str">
            <v>05050711700702</v>
          </cell>
          <cell r="T769">
            <v>2182</v>
          </cell>
          <cell r="U769">
            <v>515</v>
          </cell>
          <cell r="V769">
            <v>5</v>
          </cell>
          <cell r="W769" t="str">
            <v>FC</v>
          </cell>
          <cell r="X769" t="str">
            <v>FC</v>
          </cell>
          <cell r="Z769">
            <v>36736</v>
          </cell>
          <cell r="AA769" t="str">
            <v>051700702600</v>
          </cell>
          <cell r="AB769" t="str">
            <v>051700702600</v>
          </cell>
          <cell r="AC769" t="str">
            <v>Kamsalipalem</v>
          </cell>
          <cell r="AD769" t="str">
            <v>Kamsalipalem</v>
          </cell>
          <cell r="AE769" t="str">
            <v>PWS</v>
          </cell>
          <cell r="AF769">
            <v>0</v>
          </cell>
          <cell r="AG769">
            <v>0</v>
          </cell>
          <cell r="AH769">
            <v>0</v>
          </cell>
          <cell r="AI769">
            <v>0</v>
          </cell>
          <cell r="AJ769">
            <v>0</v>
          </cell>
          <cell r="AK769">
            <v>0</v>
          </cell>
          <cell r="AL769">
            <v>0</v>
          </cell>
        </row>
        <row r="770">
          <cell r="A770" t="str">
            <v>05</v>
          </cell>
          <cell r="B770" t="str">
            <v>Westgodavari</v>
          </cell>
          <cell r="C770" t="str">
            <v>05</v>
          </cell>
          <cell r="D770" t="str">
            <v>Bhadrachalam</v>
          </cell>
          <cell r="E770" t="str">
            <v>071</v>
          </cell>
          <cell r="F770" t="str">
            <v>Gopalapuram</v>
          </cell>
          <cell r="G770" t="str">
            <v>17</v>
          </cell>
          <cell r="H770" t="str">
            <v>Nidadavole</v>
          </cell>
          <cell r="I770" t="str">
            <v>08</v>
          </cell>
          <cell r="J770" t="str">
            <v>Ravimetla</v>
          </cell>
          <cell r="K770" t="str">
            <v>008</v>
          </cell>
          <cell r="L770" t="str">
            <v>Sankarapuram</v>
          </cell>
          <cell r="M770" t="str">
            <v>0517008</v>
          </cell>
          <cell r="N770" t="str">
            <v>01</v>
          </cell>
          <cell r="O770" t="str">
            <v>Sankarapuram</v>
          </cell>
          <cell r="P770" t="str">
            <v>Sankarapuram</v>
          </cell>
          <cell r="Q770" t="str">
            <v>051700801</v>
          </cell>
          <cell r="R770" t="str">
            <v>051700801</v>
          </cell>
          <cell r="S770" t="str">
            <v>05050711700801</v>
          </cell>
          <cell r="T770">
            <v>1869</v>
          </cell>
          <cell r="U770">
            <v>435</v>
          </cell>
          <cell r="V770">
            <v>11</v>
          </cell>
          <cell r="W770" t="str">
            <v>FC</v>
          </cell>
          <cell r="X770" t="str">
            <v>FC</v>
          </cell>
          <cell r="Z770">
            <v>36736</v>
          </cell>
          <cell r="AA770" t="str">
            <v>051700801600</v>
          </cell>
          <cell r="AB770" t="str">
            <v>051700801600</v>
          </cell>
          <cell r="AC770" t="str">
            <v>Sankarapuram</v>
          </cell>
          <cell r="AD770" t="str">
            <v>Sankarapuram</v>
          </cell>
          <cell r="AE770" t="str">
            <v>PWS</v>
          </cell>
          <cell r="AF770">
            <v>0</v>
          </cell>
          <cell r="AG770">
            <v>6</v>
          </cell>
          <cell r="AH770">
            <v>0</v>
          </cell>
          <cell r="AI770">
            <v>0</v>
          </cell>
          <cell r="AJ770">
            <v>0</v>
          </cell>
          <cell r="AK770">
            <v>0</v>
          </cell>
          <cell r="AL770">
            <v>0</v>
          </cell>
        </row>
        <row r="771">
          <cell r="A771" t="str">
            <v>05</v>
          </cell>
          <cell r="B771" t="str">
            <v>Westgodavari</v>
          </cell>
          <cell r="C771" t="str">
            <v>05</v>
          </cell>
          <cell r="D771" t="str">
            <v>Bhadrachalam</v>
          </cell>
          <cell r="E771" t="str">
            <v>071</v>
          </cell>
          <cell r="F771" t="str">
            <v>Gopalapuram</v>
          </cell>
          <cell r="G771" t="str">
            <v>17</v>
          </cell>
          <cell r="H771" t="str">
            <v>Nidadavole</v>
          </cell>
          <cell r="I771" t="str">
            <v>09</v>
          </cell>
          <cell r="J771" t="str">
            <v>Surapuram</v>
          </cell>
          <cell r="K771" t="str">
            <v>009</v>
          </cell>
          <cell r="L771" t="str">
            <v>Surapuram</v>
          </cell>
          <cell r="M771" t="str">
            <v>0517009</v>
          </cell>
          <cell r="N771" t="str">
            <v>01</v>
          </cell>
          <cell r="O771" t="str">
            <v>Surapuram</v>
          </cell>
          <cell r="P771" t="str">
            <v>Surapuram</v>
          </cell>
          <cell r="Q771" t="str">
            <v>051700901</v>
          </cell>
          <cell r="R771" t="str">
            <v>051700901</v>
          </cell>
          <cell r="S771" t="str">
            <v>05050711700901</v>
          </cell>
          <cell r="T771">
            <v>937</v>
          </cell>
          <cell r="U771">
            <v>0</v>
          </cell>
          <cell r="V771">
            <v>0</v>
          </cell>
          <cell r="W771" t="str">
            <v>FC</v>
          </cell>
          <cell r="X771" t="str">
            <v>FC</v>
          </cell>
          <cell r="Z771">
            <v>36736</v>
          </cell>
          <cell r="AA771" t="str">
            <v>051700901600</v>
          </cell>
          <cell r="AB771" t="str">
            <v>051700901600</v>
          </cell>
          <cell r="AC771" t="str">
            <v>Surapuram</v>
          </cell>
          <cell r="AD771" t="str">
            <v>Surapuram</v>
          </cell>
          <cell r="AE771" t="str">
            <v>PWS</v>
          </cell>
          <cell r="AF771">
            <v>0</v>
          </cell>
          <cell r="AG771">
            <v>0</v>
          </cell>
          <cell r="AH771">
            <v>0</v>
          </cell>
          <cell r="AI771">
            <v>0</v>
          </cell>
          <cell r="AJ771">
            <v>0</v>
          </cell>
          <cell r="AK771">
            <v>0</v>
          </cell>
          <cell r="AL771">
            <v>0</v>
          </cell>
        </row>
        <row r="772">
          <cell r="A772" t="str">
            <v>05</v>
          </cell>
          <cell r="B772" t="str">
            <v>Westgodavari</v>
          </cell>
          <cell r="C772" t="str">
            <v>05</v>
          </cell>
          <cell r="D772" t="str">
            <v>Bhadrachalam</v>
          </cell>
          <cell r="E772" t="str">
            <v>071</v>
          </cell>
          <cell r="F772" t="str">
            <v>Gopalapuram</v>
          </cell>
          <cell r="G772" t="str">
            <v>17</v>
          </cell>
          <cell r="H772" t="str">
            <v>Nidadavole</v>
          </cell>
          <cell r="I772" t="str">
            <v>01</v>
          </cell>
          <cell r="J772" t="str">
            <v>Timmarajupalem</v>
          </cell>
          <cell r="K772" t="str">
            <v>010</v>
          </cell>
          <cell r="L772" t="str">
            <v>Timmarajupalem</v>
          </cell>
          <cell r="M772" t="str">
            <v>0517010</v>
          </cell>
          <cell r="N772" t="str">
            <v>01</v>
          </cell>
          <cell r="O772" t="str">
            <v>Thimmarajupalem</v>
          </cell>
          <cell r="P772" t="str">
            <v>Thimmarajupalem</v>
          </cell>
          <cell r="Q772" t="str">
            <v>051701001</v>
          </cell>
          <cell r="R772" t="str">
            <v>051701001</v>
          </cell>
          <cell r="S772" t="str">
            <v>05050711701001</v>
          </cell>
          <cell r="T772">
            <v>2507</v>
          </cell>
          <cell r="U772">
            <v>570</v>
          </cell>
          <cell r="V772">
            <v>30</v>
          </cell>
          <cell r="W772" t="str">
            <v>FC</v>
          </cell>
          <cell r="X772" t="str">
            <v>FC</v>
          </cell>
          <cell r="Z772">
            <v>36736</v>
          </cell>
          <cell r="AA772" t="str">
            <v>051701001600</v>
          </cell>
          <cell r="AB772" t="str">
            <v>051701001600</v>
          </cell>
          <cell r="AC772" t="str">
            <v>Thimmarajupalem</v>
          </cell>
          <cell r="AD772" t="str">
            <v>Thimmarajupalem</v>
          </cell>
          <cell r="AE772" t="str">
            <v>PWS</v>
          </cell>
          <cell r="AF772">
            <v>0</v>
          </cell>
          <cell r="AG772">
            <v>12</v>
          </cell>
          <cell r="AH772">
            <v>0</v>
          </cell>
          <cell r="AI772">
            <v>0</v>
          </cell>
          <cell r="AJ772">
            <v>0</v>
          </cell>
          <cell r="AK772">
            <v>0</v>
          </cell>
          <cell r="AL772">
            <v>0</v>
          </cell>
        </row>
        <row r="773">
          <cell r="A773" t="str">
            <v>05</v>
          </cell>
          <cell r="B773" t="str">
            <v>Westgodavari</v>
          </cell>
          <cell r="C773" t="str">
            <v>08</v>
          </cell>
          <cell r="D773" t="str">
            <v>Rajahmundry</v>
          </cell>
          <cell r="E773" t="str">
            <v>072</v>
          </cell>
          <cell r="F773" t="str">
            <v>Kovvur</v>
          </cell>
          <cell r="G773" t="str">
            <v>17</v>
          </cell>
          <cell r="H773" t="str">
            <v>Nidadavole</v>
          </cell>
          <cell r="I773" t="str">
            <v>01</v>
          </cell>
          <cell r="J773" t="str">
            <v>Samisragudem</v>
          </cell>
          <cell r="K773" t="str">
            <v>011</v>
          </cell>
          <cell r="L773" t="str">
            <v>Nidadavole</v>
          </cell>
          <cell r="M773" t="str">
            <v>0517011</v>
          </cell>
          <cell r="N773" t="str">
            <v>02</v>
          </cell>
          <cell r="O773" t="str">
            <v>Samisragudem</v>
          </cell>
          <cell r="P773" t="str">
            <v>Samisragudem</v>
          </cell>
          <cell r="Q773" t="str">
            <v>051701102</v>
          </cell>
          <cell r="R773" t="str">
            <v>051701102</v>
          </cell>
          <cell r="S773" t="str">
            <v>05080721701102</v>
          </cell>
          <cell r="T773">
            <v>7626</v>
          </cell>
          <cell r="U773">
            <v>5469</v>
          </cell>
          <cell r="V773">
            <v>35</v>
          </cell>
          <cell r="W773" t="str">
            <v>PC</v>
          </cell>
          <cell r="X773" t="str">
            <v>PC1</v>
          </cell>
          <cell r="Z773">
            <v>36736</v>
          </cell>
          <cell r="AA773" t="str">
            <v>051701102600</v>
          </cell>
          <cell r="AB773" t="str">
            <v>051701102600</v>
          </cell>
          <cell r="AC773" t="str">
            <v>Samisragudem</v>
          </cell>
          <cell r="AD773" t="str">
            <v>Samisragudem</v>
          </cell>
          <cell r="AE773" t="str">
            <v>PWS</v>
          </cell>
          <cell r="AF773">
            <v>0</v>
          </cell>
          <cell r="AG773">
            <v>30</v>
          </cell>
          <cell r="AH773">
            <v>3</v>
          </cell>
          <cell r="AI773">
            <v>0</v>
          </cell>
          <cell r="AJ773">
            <v>0</v>
          </cell>
          <cell r="AK773">
            <v>0</v>
          </cell>
          <cell r="AL773">
            <v>0</v>
          </cell>
        </row>
        <row r="774">
          <cell r="A774" t="str">
            <v>05</v>
          </cell>
          <cell r="B774" t="str">
            <v>Westgodavari</v>
          </cell>
          <cell r="C774" t="str">
            <v>08</v>
          </cell>
          <cell r="D774" t="str">
            <v>Rajahmundry</v>
          </cell>
          <cell r="E774" t="str">
            <v>072</v>
          </cell>
          <cell r="F774" t="str">
            <v>Kovvur</v>
          </cell>
          <cell r="G774" t="str">
            <v>17</v>
          </cell>
          <cell r="H774" t="str">
            <v>Nidadavole</v>
          </cell>
          <cell r="I774" t="str">
            <v>01</v>
          </cell>
          <cell r="J774" t="str">
            <v>Gopavaram</v>
          </cell>
          <cell r="K774" t="str">
            <v>012</v>
          </cell>
          <cell r="L774" t="str">
            <v>Gopavaram</v>
          </cell>
          <cell r="M774" t="str">
            <v>0517012</v>
          </cell>
          <cell r="N774" t="str">
            <v>01</v>
          </cell>
          <cell r="O774" t="str">
            <v>Gopavaram</v>
          </cell>
          <cell r="P774" t="str">
            <v>Gopavaram</v>
          </cell>
          <cell r="Q774" t="str">
            <v>051701201</v>
          </cell>
          <cell r="R774" t="str">
            <v>051701201</v>
          </cell>
          <cell r="S774" t="str">
            <v>05080721701201</v>
          </cell>
          <cell r="T774">
            <v>2464</v>
          </cell>
          <cell r="U774">
            <v>546</v>
          </cell>
          <cell r="V774">
            <v>6</v>
          </cell>
          <cell r="W774" t="str">
            <v>FC</v>
          </cell>
          <cell r="X774" t="str">
            <v>FC</v>
          </cell>
          <cell r="Z774">
            <v>36736</v>
          </cell>
          <cell r="AA774" t="str">
            <v>051701201600</v>
          </cell>
          <cell r="AB774" t="str">
            <v>051701201600</v>
          </cell>
          <cell r="AC774" t="str">
            <v>Gopavaram-17</v>
          </cell>
          <cell r="AD774" t="str">
            <v>Gopavaram-17</v>
          </cell>
          <cell r="AE774" t="str">
            <v>PWS</v>
          </cell>
          <cell r="AF774">
            <v>0</v>
          </cell>
          <cell r="AG774">
            <v>10</v>
          </cell>
          <cell r="AH774">
            <v>0</v>
          </cell>
          <cell r="AI774">
            <v>0</v>
          </cell>
          <cell r="AJ774">
            <v>0</v>
          </cell>
          <cell r="AK774">
            <v>0</v>
          </cell>
          <cell r="AL774">
            <v>0</v>
          </cell>
        </row>
        <row r="775">
          <cell r="A775" t="str">
            <v>05</v>
          </cell>
          <cell r="B775" t="str">
            <v>Westgodavari</v>
          </cell>
          <cell r="C775" t="str">
            <v>08</v>
          </cell>
          <cell r="D775" t="str">
            <v>Rajahmundry</v>
          </cell>
          <cell r="E775" t="str">
            <v>072</v>
          </cell>
          <cell r="F775" t="str">
            <v>Kovvur</v>
          </cell>
          <cell r="G775" t="str">
            <v>17</v>
          </cell>
          <cell r="H775" t="str">
            <v>Nidadavole</v>
          </cell>
          <cell r="I775" t="str">
            <v>01</v>
          </cell>
          <cell r="J775" t="str">
            <v>Vijjeswaram</v>
          </cell>
          <cell r="K775" t="str">
            <v>013</v>
          </cell>
          <cell r="L775" t="str">
            <v>Vijjeswaram</v>
          </cell>
          <cell r="M775" t="str">
            <v>0517013</v>
          </cell>
          <cell r="N775" t="str">
            <v>01</v>
          </cell>
          <cell r="O775" t="str">
            <v>Vijjeswaram</v>
          </cell>
          <cell r="P775" t="str">
            <v>Vijjeswaram</v>
          </cell>
          <cell r="Q775" t="str">
            <v>051701301</v>
          </cell>
          <cell r="R775" t="str">
            <v>051701301</v>
          </cell>
          <cell r="S775" t="str">
            <v>05080721701301</v>
          </cell>
          <cell r="T775">
            <v>2567</v>
          </cell>
          <cell r="U775">
            <v>404</v>
          </cell>
          <cell r="V775">
            <v>6</v>
          </cell>
          <cell r="W775" t="str">
            <v>PC</v>
          </cell>
          <cell r="X775" t="str">
            <v>PC1</v>
          </cell>
          <cell r="Z775">
            <v>36736</v>
          </cell>
          <cell r="AA775" t="str">
            <v>051701301600</v>
          </cell>
          <cell r="AB775" t="str">
            <v>051701301600</v>
          </cell>
          <cell r="AC775" t="str">
            <v>Vijjeswaram</v>
          </cell>
          <cell r="AD775" t="str">
            <v>Vijjeswaram</v>
          </cell>
          <cell r="AE775" t="str">
            <v>PWS</v>
          </cell>
          <cell r="AF775">
            <v>0</v>
          </cell>
          <cell r="AG775">
            <v>0</v>
          </cell>
          <cell r="AH775">
            <v>0</v>
          </cell>
          <cell r="AI775">
            <v>0</v>
          </cell>
          <cell r="AJ775">
            <v>0</v>
          </cell>
          <cell r="AK775">
            <v>0</v>
          </cell>
          <cell r="AL775">
            <v>0</v>
          </cell>
        </row>
        <row r="776">
          <cell r="A776" t="str">
            <v>05</v>
          </cell>
          <cell r="B776" t="str">
            <v>Westgodavari</v>
          </cell>
          <cell r="C776" t="str">
            <v>08</v>
          </cell>
          <cell r="D776" t="str">
            <v>Rajahmundry</v>
          </cell>
          <cell r="E776" t="str">
            <v>072</v>
          </cell>
          <cell r="F776" t="str">
            <v>Kovvur</v>
          </cell>
          <cell r="G776" t="str">
            <v>17</v>
          </cell>
          <cell r="H776" t="str">
            <v>Nidadavole</v>
          </cell>
          <cell r="I776" t="str">
            <v>01</v>
          </cell>
          <cell r="J776" t="str">
            <v>Puruthothapalli</v>
          </cell>
          <cell r="K776" t="str">
            <v>014</v>
          </cell>
          <cell r="L776" t="str">
            <v>Purushothapalli</v>
          </cell>
          <cell r="M776" t="str">
            <v>0517014</v>
          </cell>
          <cell r="N776" t="str">
            <v>01</v>
          </cell>
          <cell r="O776" t="str">
            <v>Purushothapalle</v>
          </cell>
          <cell r="P776" t="str">
            <v>Purushothapalle</v>
          </cell>
          <cell r="Q776" t="str">
            <v>051701401</v>
          </cell>
          <cell r="R776" t="str">
            <v>051701401</v>
          </cell>
          <cell r="S776" t="str">
            <v>05080721701401</v>
          </cell>
          <cell r="T776">
            <v>3281</v>
          </cell>
          <cell r="U776">
            <v>976</v>
          </cell>
          <cell r="V776">
            <v>17</v>
          </cell>
          <cell r="W776" t="str">
            <v>FC</v>
          </cell>
          <cell r="X776" t="str">
            <v>FC</v>
          </cell>
          <cell r="Z776">
            <v>36736</v>
          </cell>
          <cell r="AA776" t="str">
            <v>051701401600</v>
          </cell>
          <cell r="AB776" t="str">
            <v>051701401600</v>
          </cell>
          <cell r="AC776" t="str">
            <v>Purushothapalle</v>
          </cell>
          <cell r="AD776" t="str">
            <v>Purushothapalle</v>
          </cell>
          <cell r="AE776" t="str">
            <v>PWS</v>
          </cell>
          <cell r="AF776">
            <v>0</v>
          </cell>
          <cell r="AG776">
            <v>11</v>
          </cell>
          <cell r="AH776">
            <v>0</v>
          </cell>
          <cell r="AI776">
            <v>0</v>
          </cell>
          <cell r="AJ776">
            <v>0</v>
          </cell>
          <cell r="AK776">
            <v>0</v>
          </cell>
          <cell r="AL776">
            <v>0</v>
          </cell>
        </row>
        <row r="777">
          <cell r="A777" t="str">
            <v>05</v>
          </cell>
          <cell r="B777" t="str">
            <v>Westgodavari</v>
          </cell>
          <cell r="C777" t="str">
            <v>08</v>
          </cell>
          <cell r="D777" t="str">
            <v>Rajahmundry</v>
          </cell>
          <cell r="E777" t="str">
            <v>072</v>
          </cell>
          <cell r="F777" t="str">
            <v>Kovvur</v>
          </cell>
          <cell r="G777" t="str">
            <v>17</v>
          </cell>
          <cell r="H777" t="str">
            <v>Nidadavole</v>
          </cell>
          <cell r="I777" t="str">
            <v>01</v>
          </cell>
          <cell r="J777" t="str">
            <v>Pandalaparru</v>
          </cell>
          <cell r="K777" t="str">
            <v>015</v>
          </cell>
          <cell r="L777" t="str">
            <v>Pandalaparru</v>
          </cell>
          <cell r="M777" t="str">
            <v>0517015</v>
          </cell>
          <cell r="N777" t="str">
            <v>01</v>
          </cell>
          <cell r="O777" t="str">
            <v>Pandalaparru</v>
          </cell>
          <cell r="P777" t="str">
            <v>Pandalaparru</v>
          </cell>
          <cell r="Q777" t="str">
            <v>051701501</v>
          </cell>
          <cell r="R777" t="str">
            <v>051701501</v>
          </cell>
          <cell r="S777" t="str">
            <v>05080721701501</v>
          </cell>
          <cell r="T777">
            <v>2750</v>
          </cell>
          <cell r="U777">
            <v>90</v>
          </cell>
          <cell r="V777">
            <v>0</v>
          </cell>
          <cell r="W777" t="str">
            <v>FC</v>
          </cell>
          <cell r="X777" t="str">
            <v>FC</v>
          </cell>
          <cell r="Z777">
            <v>36736</v>
          </cell>
          <cell r="AA777" t="str">
            <v>051701501600</v>
          </cell>
          <cell r="AB777" t="str">
            <v>051701501600</v>
          </cell>
          <cell r="AC777" t="str">
            <v>Pandalaparru</v>
          </cell>
          <cell r="AD777" t="str">
            <v>Pandalaparru</v>
          </cell>
          <cell r="AE777" t="str">
            <v>PWS</v>
          </cell>
          <cell r="AF777">
            <v>0</v>
          </cell>
          <cell r="AG777">
            <v>9</v>
          </cell>
          <cell r="AH777">
            <v>0</v>
          </cell>
          <cell r="AI777">
            <v>0</v>
          </cell>
          <cell r="AJ777">
            <v>0</v>
          </cell>
          <cell r="AK777">
            <v>0</v>
          </cell>
          <cell r="AL777">
            <v>0</v>
          </cell>
        </row>
        <row r="778">
          <cell r="A778" t="str">
            <v>05</v>
          </cell>
          <cell r="B778" t="str">
            <v>Westgodavari</v>
          </cell>
          <cell r="C778" t="str">
            <v>08</v>
          </cell>
          <cell r="D778" t="str">
            <v>Rajahmundry</v>
          </cell>
          <cell r="E778" t="str">
            <v>072</v>
          </cell>
          <cell r="F778" t="str">
            <v>Kovvur</v>
          </cell>
          <cell r="G778" t="str">
            <v>17</v>
          </cell>
          <cell r="H778" t="str">
            <v>Nidadavole</v>
          </cell>
          <cell r="I778" t="str">
            <v>01</v>
          </cell>
          <cell r="J778" t="str">
            <v>Pandalaparru</v>
          </cell>
          <cell r="K778" t="str">
            <v>015</v>
          </cell>
          <cell r="L778" t="str">
            <v>Pandalaparru</v>
          </cell>
          <cell r="M778" t="str">
            <v>0517015</v>
          </cell>
          <cell r="N778" t="str">
            <v>02</v>
          </cell>
          <cell r="O778" t="str">
            <v>Ravivaripalem</v>
          </cell>
          <cell r="Q778" t="str">
            <v>051701502</v>
          </cell>
          <cell r="S778" t="str">
            <v>05080721701502</v>
          </cell>
          <cell r="T778">
            <v>687</v>
          </cell>
          <cell r="U778">
            <v>453</v>
          </cell>
          <cell r="V778">
            <v>10</v>
          </cell>
          <cell r="W778" t="str">
            <v>PC</v>
          </cell>
          <cell r="X778" t="str">
            <v>PC3</v>
          </cell>
          <cell r="AF778">
            <v>0</v>
          </cell>
          <cell r="AG778">
            <v>0</v>
          </cell>
          <cell r="AH778">
            <v>3</v>
          </cell>
          <cell r="AI778">
            <v>0</v>
          </cell>
          <cell r="AJ778">
            <v>0</v>
          </cell>
          <cell r="AK778">
            <v>0</v>
          </cell>
          <cell r="AL778">
            <v>0</v>
          </cell>
        </row>
        <row r="779">
          <cell r="A779" t="str">
            <v>05</v>
          </cell>
          <cell r="B779" t="str">
            <v>Westgodavari</v>
          </cell>
          <cell r="C779" t="str">
            <v>08</v>
          </cell>
          <cell r="D779" t="str">
            <v>Rajahmundry</v>
          </cell>
          <cell r="E779" t="str">
            <v>072</v>
          </cell>
          <cell r="F779" t="str">
            <v>Kovvur</v>
          </cell>
          <cell r="G779" t="str">
            <v>17</v>
          </cell>
          <cell r="H779" t="str">
            <v>Nidadavole</v>
          </cell>
          <cell r="I779" t="str">
            <v>01</v>
          </cell>
          <cell r="J779" t="str">
            <v>D.Muppavaram</v>
          </cell>
          <cell r="K779" t="str">
            <v>016</v>
          </cell>
          <cell r="L779" t="str">
            <v>D. Muppavaram</v>
          </cell>
          <cell r="M779" t="str">
            <v>0517016</v>
          </cell>
          <cell r="N779" t="str">
            <v>01</v>
          </cell>
          <cell r="O779" t="str">
            <v>D.muppavaram</v>
          </cell>
          <cell r="P779" t="str">
            <v>D.muppavaram</v>
          </cell>
          <cell r="Q779" t="str">
            <v>051701601</v>
          </cell>
          <cell r="R779" t="str">
            <v>051701601</v>
          </cell>
          <cell r="S779" t="str">
            <v>05080721701601</v>
          </cell>
          <cell r="T779">
            <v>2686</v>
          </cell>
          <cell r="U779">
            <v>477</v>
          </cell>
          <cell r="V779">
            <v>26</v>
          </cell>
          <cell r="W779" t="str">
            <v>PC</v>
          </cell>
          <cell r="X779" t="str">
            <v>PC2</v>
          </cell>
          <cell r="Z779">
            <v>36736</v>
          </cell>
          <cell r="AA779" t="str">
            <v>051701601600</v>
          </cell>
          <cell r="AB779" t="str">
            <v>051701601600</v>
          </cell>
          <cell r="AC779" t="str">
            <v>D.muppavaram</v>
          </cell>
          <cell r="AD779" t="str">
            <v>D.muppavaram</v>
          </cell>
          <cell r="AE779" t="str">
            <v>PWS</v>
          </cell>
          <cell r="AF779">
            <v>0</v>
          </cell>
          <cell r="AG779">
            <v>12</v>
          </cell>
          <cell r="AH779">
            <v>0</v>
          </cell>
          <cell r="AI779">
            <v>0</v>
          </cell>
          <cell r="AJ779">
            <v>0</v>
          </cell>
          <cell r="AK779">
            <v>0</v>
          </cell>
          <cell r="AL779">
            <v>0</v>
          </cell>
        </row>
        <row r="780">
          <cell r="A780" t="str">
            <v>05</v>
          </cell>
          <cell r="B780" t="str">
            <v>Westgodavari</v>
          </cell>
          <cell r="C780" t="str">
            <v>08</v>
          </cell>
          <cell r="D780" t="str">
            <v>Rajahmundry</v>
          </cell>
          <cell r="E780" t="str">
            <v>072</v>
          </cell>
          <cell r="F780" t="str">
            <v>Kovvur</v>
          </cell>
          <cell r="G780" t="str">
            <v>17</v>
          </cell>
          <cell r="H780" t="str">
            <v>Nidadavole</v>
          </cell>
          <cell r="I780" t="str">
            <v>01</v>
          </cell>
          <cell r="J780" t="str">
            <v>Atlapadu</v>
          </cell>
          <cell r="K780" t="str">
            <v>017</v>
          </cell>
          <cell r="L780" t="str">
            <v>Atlapadu</v>
          </cell>
          <cell r="M780" t="str">
            <v>0517017</v>
          </cell>
          <cell r="N780" t="str">
            <v>01</v>
          </cell>
          <cell r="O780" t="str">
            <v>Atlapadu</v>
          </cell>
          <cell r="P780" t="str">
            <v>Atlapadu</v>
          </cell>
          <cell r="Q780" t="str">
            <v>051701701</v>
          </cell>
          <cell r="R780" t="str">
            <v>051701701</v>
          </cell>
          <cell r="S780" t="str">
            <v>05080721701701</v>
          </cell>
          <cell r="T780">
            <v>2068</v>
          </cell>
          <cell r="U780">
            <v>849</v>
          </cell>
          <cell r="V780">
            <v>15</v>
          </cell>
          <cell r="W780" t="str">
            <v>FC</v>
          </cell>
          <cell r="X780" t="str">
            <v>FC</v>
          </cell>
          <cell r="Z780">
            <v>36736</v>
          </cell>
          <cell r="AA780" t="str">
            <v>051701701600</v>
          </cell>
          <cell r="AB780" t="str">
            <v>051701701600</v>
          </cell>
          <cell r="AC780" t="str">
            <v>Atlapadu</v>
          </cell>
          <cell r="AD780" t="str">
            <v>Atlapadu</v>
          </cell>
          <cell r="AE780" t="str">
            <v>PWS</v>
          </cell>
          <cell r="AF780">
            <v>0</v>
          </cell>
          <cell r="AG780">
            <v>0</v>
          </cell>
          <cell r="AH780">
            <v>0</v>
          </cell>
          <cell r="AI780">
            <v>0</v>
          </cell>
          <cell r="AJ780">
            <v>0</v>
          </cell>
          <cell r="AK780">
            <v>0</v>
          </cell>
          <cell r="AL780">
            <v>0</v>
          </cell>
        </row>
        <row r="781">
          <cell r="A781" t="str">
            <v>05</v>
          </cell>
          <cell r="B781" t="str">
            <v>Westgodavari</v>
          </cell>
          <cell r="C781" t="str">
            <v>08</v>
          </cell>
          <cell r="D781" t="str">
            <v>Rajahmundry</v>
          </cell>
          <cell r="E781" t="str">
            <v>072</v>
          </cell>
          <cell r="F781" t="str">
            <v>Kovvur</v>
          </cell>
          <cell r="G781" t="str">
            <v>17</v>
          </cell>
          <cell r="H781" t="str">
            <v>Nidadavole</v>
          </cell>
          <cell r="I781" t="str">
            <v>01</v>
          </cell>
          <cell r="J781" t="str">
            <v>Singavaram</v>
          </cell>
          <cell r="K781" t="str">
            <v>018</v>
          </cell>
          <cell r="L781" t="str">
            <v>Singavaram</v>
          </cell>
          <cell r="M781" t="str">
            <v>0517018</v>
          </cell>
          <cell r="N781" t="str">
            <v>01</v>
          </cell>
          <cell r="O781" t="str">
            <v>Singavaram</v>
          </cell>
          <cell r="P781" t="str">
            <v>Singavaram</v>
          </cell>
          <cell r="Q781" t="str">
            <v>051701801</v>
          </cell>
          <cell r="R781" t="str">
            <v>051701801</v>
          </cell>
          <cell r="S781" t="str">
            <v>05080721701801</v>
          </cell>
          <cell r="T781">
            <v>2319</v>
          </cell>
          <cell r="U781">
            <v>328</v>
          </cell>
          <cell r="V781">
            <v>78</v>
          </cell>
          <cell r="W781" t="str">
            <v>FC</v>
          </cell>
          <cell r="X781" t="str">
            <v>FC</v>
          </cell>
          <cell r="Z781">
            <v>36736</v>
          </cell>
          <cell r="AA781" t="str">
            <v>051701801600</v>
          </cell>
          <cell r="AB781" t="str">
            <v>051701801600</v>
          </cell>
          <cell r="AC781" t="str">
            <v>Singavaram</v>
          </cell>
          <cell r="AD781" t="str">
            <v>Singavaram</v>
          </cell>
          <cell r="AE781" t="str">
            <v>PWS</v>
          </cell>
          <cell r="AF781">
            <v>0</v>
          </cell>
          <cell r="AG781">
            <v>10</v>
          </cell>
          <cell r="AH781">
            <v>0</v>
          </cell>
          <cell r="AI781">
            <v>0</v>
          </cell>
          <cell r="AJ781">
            <v>0</v>
          </cell>
          <cell r="AK781">
            <v>0</v>
          </cell>
          <cell r="AL781">
            <v>0</v>
          </cell>
        </row>
        <row r="782">
          <cell r="A782" t="str">
            <v>05</v>
          </cell>
          <cell r="B782" t="str">
            <v>Westgodavari</v>
          </cell>
          <cell r="C782" t="str">
            <v>08</v>
          </cell>
          <cell r="D782" t="str">
            <v>Rajahmundry</v>
          </cell>
          <cell r="E782" t="str">
            <v>072</v>
          </cell>
          <cell r="F782" t="str">
            <v>Kovvur</v>
          </cell>
          <cell r="G782" t="str">
            <v>17</v>
          </cell>
          <cell r="H782" t="str">
            <v>Nidadavole</v>
          </cell>
          <cell r="I782" t="str">
            <v>02</v>
          </cell>
          <cell r="J782" t="str">
            <v>Settipeta</v>
          </cell>
          <cell r="K782" t="str">
            <v>020</v>
          </cell>
          <cell r="L782" t="str">
            <v>Settipeta</v>
          </cell>
          <cell r="M782" t="str">
            <v>0517020</v>
          </cell>
          <cell r="N782" t="str">
            <v>01</v>
          </cell>
          <cell r="O782" t="str">
            <v>Settipeta</v>
          </cell>
          <cell r="P782" t="str">
            <v>Settipeta</v>
          </cell>
          <cell r="Q782" t="str">
            <v>051702001</v>
          </cell>
          <cell r="R782" t="str">
            <v>051702001</v>
          </cell>
          <cell r="S782" t="str">
            <v>05080721702001</v>
          </cell>
          <cell r="T782">
            <v>1961</v>
          </cell>
          <cell r="U782">
            <v>588</v>
          </cell>
          <cell r="V782">
            <v>0</v>
          </cell>
          <cell r="W782" t="str">
            <v>PC</v>
          </cell>
          <cell r="X782" t="str">
            <v>PC2</v>
          </cell>
          <cell r="Z782">
            <v>36736</v>
          </cell>
          <cell r="AA782" t="str">
            <v>051702001600</v>
          </cell>
          <cell r="AB782" t="str">
            <v>051702001600</v>
          </cell>
          <cell r="AC782" t="str">
            <v>Settipeta</v>
          </cell>
          <cell r="AD782" t="str">
            <v>Settipeta</v>
          </cell>
          <cell r="AE782" t="str">
            <v>PWS</v>
          </cell>
          <cell r="AF782">
            <v>0</v>
          </cell>
          <cell r="AG782">
            <v>0</v>
          </cell>
          <cell r="AH782">
            <v>0</v>
          </cell>
          <cell r="AI782">
            <v>0</v>
          </cell>
          <cell r="AJ782">
            <v>0</v>
          </cell>
          <cell r="AK782">
            <v>0</v>
          </cell>
          <cell r="AL782">
            <v>0</v>
          </cell>
        </row>
        <row r="783">
          <cell r="A783" t="str">
            <v>05</v>
          </cell>
          <cell r="B783" t="str">
            <v>Westgodavari</v>
          </cell>
          <cell r="C783" t="str">
            <v>08</v>
          </cell>
          <cell r="D783" t="str">
            <v>Rajahmundry</v>
          </cell>
          <cell r="E783" t="str">
            <v>072</v>
          </cell>
          <cell r="F783" t="str">
            <v>Kovvur</v>
          </cell>
          <cell r="G783" t="str">
            <v>17</v>
          </cell>
          <cell r="H783" t="str">
            <v>Nidadavole</v>
          </cell>
          <cell r="I783" t="str">
            <v>02</v>
          </cell>
          <cell r="J783" t="str">
            <v>Tallapalem</v>
          </cell>
          <cell r="K783" t="str">
            <v>020</v>
          </cell>
          <cell r="L783" t="str">
            <v>Settipeta</v>
          </cell>
          <cell r="M783" t="str">
            <v>0517020</v>
          </cell>
          <cell r="N783" t="str">
            <v>02</v>
          </cell>
          <cell r="O783" t="str">
            <v>Tallapalem</v>
          </cell>
          <cell r="P783" t="str">
            <v>Tallapalem</v>
          </cell>
          <cell r="Q783" t="str">
            <v>051702002</v>
          </cell>
          <cell r="R783" t="str">
            <v>051702002</v>
          </cell>
          <cell r="S783" t="str">
            <v>05080721702002</v>
          </cell>
          <cell r="T783">
            <v>2356</v>
          </cell>
          <cell r="U783">
            <v>657</v>
          </cell>
          <cell r="V783">
            <v>5</v>
          </cell>
          <cell r="W783" t="str">
            <v>PC</v>
          </cell>
          <cell r="X783" t="str">
            <v>PC1</v>
          </cell>
          <cell r="Z783">
            <v>36736</v>
          </cell>
          <cell r="AA783" t="str">
            <v>051702002600</v>
          </cell>
          <cell r="AB783" t="str">
            <v>051702002600</v>
          </cell>
          <cell r="AC783" t="str">
            <v>Tallapalem</v>
          </cell>
          <cell r="AD783" t="str">
            <v>Tallapalem</v>
          </cell>
          <cell r="AE783" t="str">
            <v>PWS</v>
          </cell>
          <cell r="AF783">
            <v>0</v>
          </cell>
          <cell r="AG783">
            <v>0</v>
          </cell>
          <cell r="AH783">
            <v>0</v>
          </cell>
          <cell r="AI783">
            <v>0</v>
          </cell>
          <cell r="AJ783">
            <v>0</v>
          </cell>
          <cell r="AK783">
            <v>0</v>
          </cell>
          <cell r="AL783">
            <v>0</v>
          </cell>
        </row>
        <row r="784">
          <cell r="A784" t="str">
            <v>05</v>
          </cell>
          <cell r="B784" t="str">
            <v>Westgodavari</v>
          </cell>
          <cell r="C784" t="str">
            <v>08</v>
          </cell>
          <cell r="D784" t="str">
            <v>Rajahmundry</v>
          </cell>
          <cell r="E784" t="str">
            <v>072</v>
          </cell>
          <cell r="F784" t="str">
            <v>Kovvur</v>
          </cell>
          <cell r="G784" t="str">
            <v>17</v>
          </cell>
          <cell r="H784" t="str">
            <v>Nidadavole</v>
          </cell>
          <cell r="I784" t="str">
            <v>02</v>
          </cell>
          <cell r="J784" t="str">
            <v>Munipalli</v>
          </cell>
          <cell r="K784" t="str">
            <v>021</v>
          </cell>
          <cell r="L784" t="str">
            <v>Munipalli</v>
          </cell>
          <cell r="M784" t="str">
            <v>0517021</v>
          </cell>
          <cell r="N784" t="str">
            <v>01</v>
          </cell>
          <cell r="O784" t="str">
            <v>Munipalle</v>
          </cell>
          <cell r="P784" t="str">
            <v>Munipalle</v>
          </cell>
          <cell r="Q784" t="str">
            <v>051702101</v>
          </cell>
          <cell r="R784" t="str">
            <v>051702101</v>
          </cell>
          <cell r="S784" t="str">
            <v>05080721702101</v>
          </cell>
          <cell r="T784">
            <v>2158</v>
          </cell>
          <cell r="U784">
            <v>745</v>
          </cell>
          <cell r="V784">
            <v>24</v>
          </cell>
          <cell r="W784" t="str">
            <v>FC</v>
          </cell>
          <cell r="X784" t="str">
            <v>FC</v>
          </cell>
          <cell r="Z784">
            <v>36736</v>
          </cell>
          <cell r="AA784" t="str">
            <v>051702101600</v>
          </cell>
          <cell r="AB784" t="str">
            <v>051702101600</v>
          </cell>
          <cell r="AC784" t="str">
            <v>Munipalle</v>
          </cell>
          <cell r="AD784" t="str">
            <v>Munipalle</v>
          </cell>
          <cell r="AE784" t="str">
            <v>PWS</v>
          </cell>
          <cell r="AF784">
            <v>0</v>
          </cell>
          <cell r="AG784">
            <v>25</v>
          </cell>
          <cell r="AH784">
            <v>2</v>
          </cell>
          <cell r="AI784">
            <v>0</v>
          </cell>
          <cell r="AJ784">
            <v>0</v>
          </cell>
          <cell r="AK784">
            <v>0</v>
          </cell>
          <cell r="AL784">
            <v>0</v>
          </cell>
        </row>
        <row r="785">
          <cell r="A785" t="str">
            <v>05</v>
          </cell>
          <cell r="B785" t="str">
            <v>Westgodavari</v>
          </cell>
          <cell r="C785" t="str">
            <v>08</v>
          </cell>
          <cell r="D785" t="str">
            <v>Rajahmundry</v>
          </cell>
          <cell r="E785" t="str">
            <v>072</v>
          </cell>
          <cell r="F785" t="str">
            <v>Kovvur</v>
          </cell>
          <cell r="G785" t="str">
            <v>17</v>
          </cell>
          <cell r="H785" t="str">
            <v>Nidadavole</v>
          </cell>
          <cell r="I785" t="str">
            <v>02</v>
          </cell>
          <cell r="J785" t="str">
            <v>Kalavacherla</v>
          </cell>
          <cell r="K785" t="str">
            <v>022</v>
          </cell>
          <cell r="L785" t="str">
            <v>Kalavacherla</v>
          </cell>
          <cell r="M785" t="str">
            <v>0517022</v>
          </cell>
          <cell r="N785" t="str">
            <v>01</v>
          </cell>
          <cell r="O785" t="str">
            <v>Kalavacherla</v>
          </cell>
          <cell r="P785" t="str">
            <v>Kalavacherla</v>
          </cell>
          <cell r="Q785" t="str">
            <v>051702201</v>
          </cell>
          <cell r="R785" t="str">
            <v>051702201</v>
          </cell>
          <cell r="S785" t="str">
            <v>05080721702201</v>
          </cell>
          <cell r="T785">
            <v>1620</v>
          </cell>
          <cell r="U785">
            <v>753</v>
          </cell>
          <cell r="V785">
            <v>8</v>
          </cell>
          <cell r="W785" t="str">
            <v>FC</v>
          </cell>
          <cell r="X785" t="str">
            <v>FC</v>
          </cell>
          <cell r="Z785">
            <v>36736</v>
          </cell>
          <cell r="AA785" t="str">
            <v>051702201600</v>
          </cell>
          <cell r="AB785" t="str">
            <v>051702201600</v>
          </cell>
          <cell r="AC785" t="str">
            <v>Kalavacherla</v>
          </cell>
          <cell r="AD785" t="str">
            <v>Kalavacherla</v>
          </cell>
          <cell r="AE785" t="str">
            <v>PWS</v>
          </cell>
          <cell r="AF785">
            <v>0</v>
          </cell>
          <cell r="AG785">
            <v>0</v>
          </cell>
          <cell r="AH785">
            <v>0</v>
          </cell>
          <cell r="AI785">
            <v>0</v>
          </cell>
          <cell r="AJ785">
            <v>0</v>
          </cell>
          <cell r="AK785">
            <v>0</v>
          </cell>
          <cell r="AL785">
            <v>0</v>
          </cell>
        </row>
        <row r="786">
          <cell r="A786" t="str">
            <v>05</v>
          </cell>
          <cell r="B786" t="str">
            <v>Westgodavari</v>
          </cell>
          <cell r="C786" t="str">
            <v>08</v>
          </cell>
          <cell r="D786" t="str">
            <v>Rajahmundry</v>
          </cell>
          <cell r="E786" t="str">
            <v>072</v>
          </cell>
          <cell r="F786" t="str">
            <v>Kovvur</v>
          </cell>
          <cell r="G786" t="str">
            <v>17</v>
          </cell>
          <cell r="H786" t="str">
            <v>Nidadavole</v>
          </cell>
          <cell r="I786" t="str">
            <v>02</v>
          </cell>
          <cell r="J786" t="str">
            <v>Jeedigunta</v>
          </cell>
          <cell r="K786" t="str">
            <v>024</v>
          </cell>
          <cell r="L786" t="str">
            <v>Jeedigunta</v>
          </cell>
          <cell r="M786" t="str">
            <v>0517024</v>
          </cell>
          <cell r="N786" t="str">
            <v>01</v>
          </cell>
          <cell r="O786" t="str">
            <v>Jeedigunta</v>
          </cell>
          <cell r="P786" t="str">
            <v>Jeedigunta</v>
          </cell>
          <cell r="Q786" t="str">
            <v>051702401</v>
          </cell>
          <cell r="R786" t="str">
            <v>051702401</v>
          </cell>
          <cell r="S786" t="str">
            <v>05080721702401</v>
          </cell>
          <cell r="T786">
            <v>1584</v>
          </cell>
          <cell r="U786">
            <v>117</v>
          </cell>
          <cell r="V786">
            <v>0</v>
          </cell>
          <cell r="W786" t="str">
            <v>FC</v>
          </cell>
          <cell r="X786" t="str">
            <v>FC</v>
          </cell>
          <cell r="Z786">
            <v>36736</v>
          </cell>
          <cell r="AA786" t="str">
            <v>051702401600</v>
          </cell>
          <cell r="AB786" t="str">
            <v>051702401600</v>
          </cell>
          <cell r="AC786" t="str">
            <v>Jeedigunta</v>
          </cell>
          <cell r="AD786" t="str">
            <v>Jeedigunta</v>
          </cell>
          <cell r="AE786" t="str">
            <v>PWS</v>
          </cell>
          <cell r="AF786">
            <v>0</v>
          </cell>
          <cell r="AG786">
            <v>6</v>
          </cell>
          <cell r="AH786">
            <v>0</v>
          </cell>
          <cell r="AI786">
            <v>0</v>
          </cell>
          <cell r="AJ786">
            <v>0</v>
          </cell>
          <cell r="AK786">
            <v>0</v>
          </cell>
          <cell r="AL786">
            <v>0</v>
          </cell>
        </row>
        <row r="787">
          <cell r="A787" t="str">
            <v>05</v>
          </cell>
          <cell r="B787" t="str">
            <v>Westgodavari</v>
          </cell>
          <cell r="C787" t="str">
            <v>08</v>
          </cell>
          <cell r="D787" t="str">
            <v>Rajahmundry</v>
          </cell>
          <cell r="E787" t="str">
            <v>072</v>
          </cell>
          <cell r="F787" t="str">
            <v>Kovvur</v>
          </cell>
          <cell r="G787" t="str">
            <v>17</v>
          </cell>
          <cell r="H787" t="str">
            <v>Nidadavole</v>
          </cell>
          <cell r="I787" t="str">
            <v>02</v>
          </cell>
          <cell r="J787" t="str">
            <v>Korupalli</v>
          </cell>
          <cell r="K787" t="str">
            <v>025</v>
          </cell>
          <cell r="L787" t="str">
            <v>Korupalli</v>
          </cell>
          <cell r="M787" t="str">
            <v>0517025</v>
          </cell>
          <cell r="N787" t="str">
            <v>01</v>
          </cell>
          <cell r="O787" t="str">
            <v>Korupalle</v>
          </cell>
          <cell r="P787" t="str">
            <v>Korupalle</v>
          </cell>
          <cell r="Q787" t="str">
            <v>051702501</v>
          </cell>
          <cell r="R787" t="str">
            <v>051702501</v>
          </cell>
          <cell r="S787" t="str">
            <v>05080721702501</v>
          </cell>
          <cell r="T787">
            <v>1631</v>
          </cell>
          <cell r="U787">
            <v>568</v>
          </cell>
          <cell r="V787">
            <v>9</v>
          </cell>
          <cell r="W787" t="str">
            <v>FC</v>
          </cell>
          <cell r="X787" t="str">
            <v>FC</v>
          </cell>
          <cell r="Z787">
            <v>36736</v>
          </cell>
          <cell r="AA787" t="str">
            <v>051702501600</v>
          </cell>
          <cell r="AB787" t="str">
            <v>051702501600</v>
          </cell>
          <cell r="AC787" t="str">
            <v>Korupalle</v>
          </cell>
          <cell r="AD787" t="str">
            <v>Korupalle</v>
          </cell>
          <cell r="AE787" t="str">
            <v>PWS</v>
          </cell>
          <cell r="AF787">
            <v>0</v>
          </cell>
          <cell r="AG787">
            <v>7</v>
          </cell>
          <cell r="AH787">
            <v>0</v>
          </cell>
          <cell r="AI787">
            <v>0</v>
          </cell>
          <cell r="AJ787">
            <v>0</v>
          </cell>
          <cell r="AK787">
            <v>0</v>
          </cell>
          <cell r="AL787">
            <v>0</v>
          </cell>
        </row>
        <row r="788">
          <cell r="A788" t="str">
            <v>05</v>
          </cell>
          <cell r="B788" t="str">
            <v>Westgodavari</v>
          </cell>
          <cell r="C788" t="str">
            <v>08</v>
          </cell>
          <cell r="D788" t="str">
            <v>Rajahmundry</v>
          </cell>
          <cell r="E788" t="str">
            <v>072</v>
          </cell>
          <cell r="F788" t="str">
            <v>Kovvur</v>
          </cell>
          <cell r="G788" t="str">
            <v>17</v>
          </cell>
          <cell r="H788" t="str">
            <v>Nidadavole</v>
          </cell>
          <cell r="I788" t="str">
            <v>02</v>
          </cell>
          <cell r="J788" t="str">
            <v>Pendyala</v>
          </cell>
          <cell r="K788" t="str">
            <v>026</v>
          </cell>
          <cell r="L788" t="str">
            <v>Pendyala</v>
          </cell>
          <cell r="M788" t="str">
            <v>0517026</v>
          </cell>
          <cell r="N788" t="str">
            <v>01</v>
          </cell>
          <cell r="O788" t="str">
            <v>Pendyala</v>
          </cell>
          <cell r="P788" t="str">
            <v>Pendyala</v>
          </cell>
          <cell r="Q788" t="str">
            <v>051702601</v>
          </cell>
          <cell r="R788" t="str">
            <v>051702601</v>
          </cell>
          <cell r="S788" t="str">
            <v>05080721702601</v>
          </cell>
          <cell r="T788">
            <v>3363</v>
          </cell>
          <cell r="U788">
            <v>664</v>
          </cell>
          <cell r="V788">
            <v>20</v>
          </cell>
          <cell r="W788" t="str">
            <v>FC</v>
          </cell>
          <cell r="X788" t="str">
            <v>FC</v>
          </cell>
          <cell r="Z788">
            <v>36736</v>
          </cell>
          <cell r="AA788" t="str">
            <v>051702601600</v>
          </cell>
          <cell r="AB788" t="str">
            <v>051702601600</v>
          </cell>
          <cell r="AC788" t="str">
            <v>Pendyala</v>
          </cell>
          <cell r="AD788" t="str">
            <v>Pendyala</v>
          </cell>
          <cell r="AE788" t="str">
            <v>PWS</v>
          </cell>
          <cell r="AF788">
            <v>0</v>
          </cell>
          <cell r="AG788">
            <v>0</v>
          </cell>
          <cell r="AH788">
            <v>0</v>
          </cell>
          <cell r="AI788">
            <v>0</v>
          </cell>
          <cell r="AJ788">
            <v>0</v>
          </cell>
          <cell r="AK788">
            <v>0</v>
          </cell>
          <cell r="AL788">
            <v>0</v>
          </cell>
        </row>
        <row r="789">
          <cell r="A789" t="str">
            <v>05</v>
          </cell>
          <cell r="B789" t="str">
            <v>Westgodavari</v>
          </cell>
          <cell r="C789" t="str">
            <v>11</v>
          </cell>
          <cell r="D789" t="str">
            <v>Eluru</v>
          </cell>
          <cell r="E789" t="str">
            <v>067</v>
          </cell>
          <cell r="F789" t="str">
            <v>T.p. Gudem</v>
          </cell>
          <cell r="G789" t="str">
            <v>18</v>
          </cell>
          <cell r="H789" t="str">
            <v>T.p. Gudem</v>
          </cell>
          <cell r="I789" t="str">
            <v>01</v>
          </cell>
          <cell r="J789" t="str">
            <v>Veerampalem</v>
          </cell>
          <cell r="K789" t="str">
            <v>001</v>
          </cell>
          <cell r="L789" t="str">
            <v>Veerampalem</v>
          </cell>
          <cell r="M789" t="str">
            <v>0518001</v>
          </cell>
          <cell r="N789" t="str">
            <v>01</v>
          </cell>
          <cell r="O789" t="str">
            <v>Veerampalem</v>
          </cell>
          <cell r="P789" t="str">
            <v>Veerampalem</v>
          </cell>
          <cell r="Q789" t="str">
            <v>051800101</v>
          </cell>
          <cell r="R789" t="str">
            <v>051800101</v>
          </cell>
          <cell r="S789" t="str">
            <v>05110671800101</v>
          </cell>
          <cell r="T789">
            <v>1257</v>
          </cell>
          <cell r="U789">
            <v>492</v>
          </cell>
          <cell r="V789">
            <v>0</v>
          </cell>
          <cell r="W789" t="str">
            <v>PC</v>
          </cell>
          <cell r="X789" t="str">
            <v>PC4</v>
          </cell>
          <cell r="AA789" t="str">
            <v>051800101600</v>
          </cell>
          <cell r="AB789" t="str">
            <v>051800101600</v>
          </cell>
          <cell r="AC789" t="str">
            <v>Veerampalem</v>
          </cell>
          <cell r="AD789" t="str">
            <v>Veerampalem</v>
          </cell>
          <cell r="AE789" t="str">
            <v>PWS</v>
          </cell>
          <cell r="AF789">
            <v>0</v>
          </cell>
          <cell r="AG789">
            <v>0</v>
          </cell>
          <cell r="AH789">
            <v>0</v>
          </cell>
          <cell r="AI789">
            <v>0</v>
          </cell>
          <cell r="AJ789">
            <v>0</v>
          </cell>
          <cell r="AK789">
            <v>0</v>
          </cell>
          <cell r="AL789">
            <v>0</v>
          </cell>
        </row>
        <row r="790">
          <cell r="A790" t="str">
            <v>05</v>
          </cell>
          <cell r="B790" t="str">
            <v>Westgodavari</v>
          </cell>
          <cell r="C790" t="str">
            <v>11</v>
          </cell>
          <cell r="D790" t="str">
            <v>Eluru</v>
          </cell>
          <cell r="E790" t="str">
            <v>067</v>
          </cell>
          <cell r="F790" t="str">
            <v>T.p. Gudem</v>
          </cell>
          <cell r="G790" t="str">
            <v>18</v>
          </cell>
          <cell r="H790" t="str">
            <v>T.p. Gudem</v>
          </cell>
          <cell r="I790" t="str">
            <v>02</v>
          </cell>
          <cell r="J790" t="str">
            <v>Bangarugudem</v>
          </cell>
          <cell r="K790" t="str">
            <v>001</v>
          </cell>
          <cell r="L790" t="str">
            <v>Veerampalem</v>
          </cell>
          <cell r="M790" t="str">
            <v>0518001</v>
          </cell>
          <cell r="N790" t="str">
            <v>02</v>
          </cell>
          <cell r="O790" t="str">
            <v>Bangarugudem</v>
          </cell>
          <cell r="P790" t="str">
            <v>Bangarugudem</v>
          </cell>
          <cell r="Q790" t="str">
            <v>051800102</v>
          </cell>
          <cell r="R790" t="str">
            <v>051800102</v>
          </cell>
          <cell r="S790" t="str">
            <v>05110671800102</v>
          </cell>
          <cell r="T790">
            <v>2021</v>
          </cell>
          <cell r="U790">
            <v>540</v>
          </cell>
          <cell r="V790">
            <v>15</v>
          </cell>
          <cell r="W790" t="str">
            <v>FC</v>
          </cell>
          <cell r="X790" t="str">
            <v>FC</v>
          </cell>
          <cell r="AA790" t="str">
            <v>051800102600</v>
          </cell>
          <cell r="AB790" t="str">
            <v>051800102600</v>
          </cell>
          <cell r="AC790" t="str">
            <v>Bangarugudem</v>
          </cell>
          <cell r="AD790" t="str">
            <v>Bangarugudem</v>
          </cell>
          <cell r="AE790" t="str">
            <v>PWS</v>
          </cell>
          <cell r="AF790">
            <v>0</v>
          </cell>
          <cell r="AG790">
            <v>0</v>
          </cell>
          <cell r="AH790">
            <v>0</v>
          </cell>
          <cell r="AI790">
            <v>0</v>
          </cell>
          <cell r="AJ790">
            <v>0</v>
          </cell>
          <cell r="AK790">
            <v>0</v>
          </cell>
          <cell r="AL790">
            <v>0</v>
          </cell>
        </row>
        <row r="791">
          <cell r="A791" t="str">
            <v>05</v>
          </cell>
          <cell r="B791" t="str">
            <v>Westgodavari</v>
          </cell>
          <cell r="C791" t="str">
            <v>11</v>
          </cell>
          <cell r="D791" t="str">
            <v>Eluru</v>
          </cell>
          <cell r="E791" t="str">
            <v>067</v>
          </cell>
          <cell r="F791" t="str">
            <v>T.p. Gudem</v>
          </cell>
          <cell r="G791" t="str">
            <v>18</v>
          </cell>
          <cell r="H791" t="str">
            <v>T.p. Gudem</v>
          </cell>
          <cell r="I791" t="str">
            <v>03</v>
          </cell>
          <cell r="J791" t="str">
            <v>Kommugudem</v>
          </cell>
          <cell r="K791" t="str">
            <v>002</v>
          </cell>
          <cell r="L791" t="str">
            <v>Kommugudem</v>
          </cell>
          <cell r="M791" t="str">
            <v>0518002</v>
          </cell>
          <cell r="N791" t="str">
            <v>01</v>
          </cell>
          <cell r="O791" t="str">
            <v>Kommugudem</v>
          </cell>
          <cell r="P791" t="str">
            <v>Kommugudem</v>
          </cell>
          <cell r="Q791" t="str">
            <v>051800201</v>
          </cell>
          <cell r="R791" t="str">
            <v>051800201</v>
          </cell>
          <cell r="S791" t="str">
            <v>05110671800201</v>
          </cell>
          <cell r="T791">
            <v>4562</v>
          </cell>
          <cell r="U791">
            <v>1608</v>
          </cell>
          <cell r="V791">
            <v>13</v>
          </cell>
          <cell r="W791" t="str">
            <v>FC</v>
          </cell>
          <cell r="X791" t="str">
            <v>FC</v>
          </cell>
          <cell r="AA791" t="str">
            <v>051800201600</v>
          </cell>
          <cell r="AB791" t="str">
            <v>051800201600</v>
          </cell>
          <cell r="AC791" t="str">
            <v>Kommugudem</v>
          </cell>
          <cell r="AD791" t="str">
            <v>Kommugudem</v>
          </cell>
          <cell r="AE791" t="str">
            <v>PWS</v>
          </cell>
          <cell r="AF791">
            <v>0</v>
          </cell>
          <cell r="AG791">
            <v>0</v>
          </cell>
          <cell r="AH791">
            <v>0</v>
          </cell>
          <cell r="AI791">
            <v>0</v>
          </cell>
          <cell r="AJ791">
            <v>0</v>
          </cell>
          <cell r="AK791">
            <v>0</v>
          </cell>
          <cell r="AL791">
            <v>0</v>
          </cell>
        </row>
        <row r="792">
          <cell r="A792" t="str">
            <v>05</v>
          </cell>
          <cell r="B792" t="str">
            <v>Westgodavari</v>
          </cell>
          <cell r="C792" t="str">
            <v>11</v>
          </cell>
          <cell r="D792" t="str">
            <v>Eluru</v>
          </cell>
          <cell r="E792" t="str">
            <v>067</v>
          </cell>
          <cell r="F792" t="str">
            <v>T.p. Gudem</v>
          </cell>
          <cell r="G792" t="str">
            <v>18</v>
          </cell>
          <cell r="H792" t="str">
            <v>T.p. Gudem</v>
          </cell>
          <cell r="I792" t="str">
            <v>04</v>
          </cell>
          <cell r="J792" t="str">
            <v>Pattempalem</v>
          </cell>
          <cell r="K792" t="str">
            <v>002</v>
          </cell>
          <cell r="L792" t="str">
            <v>Kommugudem</v>
          </cell>
          <cell r="M792" t="str">
            <v>0518002</v>
          </cell>
          <cell r="N792" t="str">
            <v>02</v>
          </cell>
          <cell r="O792" t="str">
            <v>Pattempalem</v>
          </cell>
          <cell r="P792" t="str">
            <v>Pattempalem</v>
          </cell>
          <cell r="Q792" t="str">
            <v>051800202</v>
          </cell>
          <cell r="R792" t="str">
            <v>051800202</v>
          </cell>
          <cell r="S792" t="str">
            <v>05110671800202</v>
          </cell>
          <cell r="T792">
            <v>2005</v>
          </cell>
          <cell r="U792">
            <v>706</v>
          </cell>
          <cell r="V792">
            <v>0</v>
          </cell>
          <cell r="W792" t="str">
            <v>FC</v>
          </cell>
          <cell r="X792" t="str">
            <v>FC</v>
          </cell>
          <cell r="AA792" t="str">
            <v>051800202600</v>
          </cell>
          <cell r="AB792" t="str">
            <v>051800202600</v>
          </cell>
          <cell r="AC792" t="str">
            <v>Pattempalem</v>
          </cell>
          <cell r="AD792" t="str">
            <v>Pattempalem</v>
          </cell>
          <cell r="AE792" t="str">
            <v>PWS</v>
          </cell>
          <cell r="AF792">
            <v>0</v>
          </cell>
          <cell r="AG792">
            <v>0</v>
          </cell>
          <cell r="AH792">
            <v>0</v>
          </cell>
          <cell r="AI792">
            <v>0</v>
          </cell>
          <cell r="AJ792">
            <v>0</v>
          </cell>
          <cell r="AK792">
            <v>0</v>
          </cell>
          <cell r="AL792">
            <v>0</v>
          </cell>
        </row>
        <row r="793">
          <cell r="A793" t="str">
            <v>05</v>
          </cell>
          <cell r="B793" t="str">
            <v>Westgodavari</v>
          </cell>
          <cell r="C793" t="str">
            <v>11</v>
          </cell>
          <cell r="D793" t="str">
            <v>Eluru</v>
          </cell>
          <cell r="E793" t="str">
            <v>067</v>
          </cell>
          <cell r="F793" t="str">
            <v>T.p. Gudem</v>
          </cell>
          <cell r="G793" t="str">
            <v>18</v>
          </cell>
          <cell r="H793" t="str">
            <v>T.p. Gudem</v>
          </cell>
          <cell r="I793" t="str">
            <v>05</v>
          </cell>
          <cell r="J793" t="str">
            <v>Jagganpeta</v>
          </cell>
          <cell r="K793" t="str">
            <v>004</v>
          </cell>
          <cell r="L793" t="str">
            <v>Jaggannapeta</v>
          </cell>
          <cell r="M793" t="str">
            <v>0518004</v>
          </cell>
          <cell r="N793" t="str">
            <v>01</v>
          </cell>
          <cell r="O793" t="str">
            <v>Jagganpeta</v>
          </cell>
          <cell r="P793" t="str">
            <v>Jagganpeta</v>
          </cell>
          <cell r="Q793" t="str">
            <v>051800401</v>
          </cell>
          <cell r="R793" t="str">
            <v>051800401</v>
          </cell>
          <cell r="S793" t="str">
            <v>05110671800401</v>
          </cell>
          <cell r="T793">
            <v>1986</v>
          </cell>
          <cell r="U793">
            <v>369</v>
          </cell>
          <cell r="V793">
            <v>53</v>
          </cell>
          <cell r="W793" t="str">
            <v>PC</v>
          </cell>
          <cell r="X793" t="str">
            <v>PC3</v>
          </cell>
          <cell r="AA793" t="str">
            <v>051800401600</v>
          </cell>
          <cell r="AB793" t="str">
            <v>051800401600</v>
          </cell>
          <cell r="AC793" t="str">
            <v>Jagganpeta</v>
          </cell>
          <cell r="AD793" t="str">
            <v>Jagganpeta</v>
          </cell>
          <cell r="AE793" t="str">
            <v>PWS</v>
          </cell>
          <cell r="AF793">
            <v>0</v>
          </cell>
          <cell r="AG793">
            <v>0</v>
          </cell>
          <cell r="AH793">
            <v>0</v>
          </cell>
          <cell r="AI793">
            <v>0</v>
          </cell>
          <cell r="AJ793">
            <v>0</v>
          </cell>
          <cell r="AK793">
            <v>0</v>
          </cell>
          <cell r="AL793">
            <v>0</v>
          </cell>
        </row>
        <row r="794">
          <cell r="A794" t="str">
            <v>05</v>
          </cell>
          <cell r="B794" t="str">
            <v>Westgodavari</v>
          </cell>
          <cell r="C794" t="str">
            <v>11</v>
          </cell>
          <cell r="D794" t="str">
            <v>Eluru</v>
          </cell>
          <cell r="E794" t="str">
            <v>067</v>
          </cell>
          <cell r="F794" t="str">
            <v>T.p. Gudem</v>
          </cell>
          <cell r="G794" t="str">
            <v>18</v>
          </cell>
          <cell r="H794" t="str">
            <v>T.p. Gudem</v>
          </cell>
          <cell r="I794" t="str">
            <v>06</v>
          </cell>
          <cell r="J794" t="str">
            <v>Venkatramannagudem</v>
          </cell>
          <cell r="K794" t="str">
            <v>005</v>
          </cell>
          <cell r="L794" t="str">
            <v>V.r. Gudem</v>
          </cell>
          <cell r="M794" t="str">
            <v>0518005</v>
          </cell>
          <cell r="N794" t="str">
            <v>01</v>
          </cell>
          <cell r="O794" t="str">
            <v>Venkatramannagudem</v>
          </cell>
          <cell r="P794" t="str">
            <v>Venkatramannagudem</v>
          </cell>
          <cell r="Q794" t="str">
            <v>051800501</v>
          </cell>
          <cell r="R794" t="str">
            <v>051800501</v>
          </cell>
          <cell r="S794" t="str">
            <v>05110671800501</v>
          </cell>
          <cell r="T794">
            <v>1868</v>
          </cell>
          <cell r="U794">
            <v>231</v>
          </cell>
          <cell r="V794">
            <v>10</v>
          </cell>
          <cell r="W794" t="str">
            <v>PC</v>
          </cell>
          <cell r="X794" t="str">
            <v>PC4</v>
          </cell>
          <cell r="AA794" t="str">
            <v>051800501600</v>
          </cell>
          <cell r="AB794" t="str">
            <v>051800501600</v>
          </cell>
          <cell r="AC794" t="str">
            <v>Venkatramannagudem</v>
          </cell>
          <cell r="AD794" t="str">
            <v>Venkatramannagudem</v>
          </cell>
          <cell r="AE794" t="str">
            <v>PWS</v>
          </cell>
          <cell r="AF794">
            <v>0</v>
          </cell>
          <cell r="AG794">
            <v>0</v>
          </cell>
          <cell r="AH794">
            <v>0</v>
          </cell>
          <cell r="AI794">
            <v>0</v>
          </cell>
          <cell r="AJ794">
            <v>0</v>
          </cell>
          <cell r="AK794">
            <v>0</v>
          </cell>
          <cell r="AL794">
            <v>0</v>
          </cell>
        </row>
        <row r="795">
          <cell r="A795" t="str">
            <v>05</v>
          </cell>
          <cell r="B795" t="str">
            <v>Westgodavari</v>
          </cell>
          <cell r="C795" t="str">
            <v>11</v>
          </cell>
          <cell r="D795" t="str">
            <v>Eluru</v>
          </cell>
          <cell r="E795" t="str">
            <v>067</v>
          </cell>
          <cell r="F795" t="str">
            <v>T.p. Gudem</v>
          </cell>
          <cell r="G795" t="str">
            <v>18</v>
          </cell>
          <cell r="H795" t="str">
            <v>T.p. Gudem</v>
          </cell>
          <cell r="I795" t="str">
            <v>07</v>
          </cell>
          <cell r="J795" t="str">
            <v>Peda Tadepalle</v>
          </cell>
          <cell r="K795" t="str">
            <v>006</v>
          </cell>
          <cell r="L795" t="str">
            <v>Tadepalli</v>
          </cell>
          <cell r="M795" t="str">
            <v>0518006</v>
          </cell>
          <cell r="N795" t="str">
            <v>01</v>
          </cell>
          <cell r="O795" t="str">
            <v>Tadepalle</v>
          </cell>
          <cell r="P795" t="str">
            <v>Tadepalle</v>
          </cell>
          <cell r="Q795" t="str">
            <v>051800601</v>
          </cell>
          <cell r="R795" t="str">
            <v>051800601</v>
          </cell>
          <cell r="S795" t="str">
            <v>05110671800601</v>
          </cell>
          <cell r="T795">
            <v>4066</v>
          </cell>
          <cell r="U795">
            <v>473</v>
          </cell>
          <cell r="V795">
            <v>15</v>
          </cell>
          <cell r="W795" t="str">
            <v>FC</v>
          </cell>
          <cell r="X795" t="str">
            <v>FC</v>
          </cell>
          <cell r="AA795" t="str">
            <v>051800601600</v>
          </cell>
          <cell r="AB795" t="str">
            <v>051800601600</v>
          </cell>
          <cell r="AC795" t="str">
            <v>Tadepalle</v>
          </cell>
          <cell r="AD795" t="str">
            <v>Tadepalle</v>
          </cell>
          <cell r="AE795" t="str">
            <v>PWS</v>
          </cell>
          <cell r="AF795">
            <v>0</v>
          </cell>
          <cell r="AG795">
            <v>0</v>
          </cell>
          <cell r="AH795">
            <v>0</v>
          </cell>
          <cell r="AI795">
            <v>0</v>
          </cell>
          <cell r="AJ795">
            <v>0</v>
          </cell>
          <cell r="AK795">
            <v>0</v>
          </cell>
          <cell r="AL795">
            <v>0</v>
          </cell>
        </row>
        <row r="796">
          <cell r="A796" t="str">
            <v>05</v>
          </cell>
          <cell r="B796" t="str">
            <v>Westgodavari</v>
          </cell>
          <cell r="C796" t="str">
            <v>11</v>
          </cell>
          <cell r="D796" t="str">
            <v>Eluru</v>
          </cell>
          <cell r="E796" t="str">
            <v>067</v>
          </cell>
          <cell r="F796" t="str">
            <v>T.p. Gudem</v>
          </cell>
          <cell r="G796" t="str">
            <v>18</v>
          </cell>
          <cell r="H796" t="str">
            <v>T.p. Gudem</v>
          </cell>
          <cell r="I796" t="str">
            <v>07</v>
          </cell>
          <cell r="J796" t="str">
            <v>Peda Tadepalle</v>
          </cell>
          <cell r="K796" t="str">
            <v>006</v>
          </cell>
          <cell r="L796" t="str">
            <v>Tadepalli</v>
          </cell>
          <cell r="M796" t="str">
            <v>0518006</v>
          </cell>
          <cell r="N796" t="str">
            <v>02</v>
          </cell>
          <cell r="O796" t="str">
            <v>Peda Tadepalle</v>
          </cell>
          <cell r="Q796" t="str">
            <v>051800602</v>
          </cell>
          <cell r="S796" t="str">
            <v>05110671800602</v>
          </cell>
          <cell r="T796">
            <v>1838</v>
          </cell>
          <cell r="U796">
            <v>493</v>
          </cell>
          <cell r="V796">
            <v>34</v>
          </cell>
          <cell r="W796" t="str">
            <v>FC</v>
          </cell>
          <cell r="X796" t="str">
            <v>FC</v>
          </cell>
          <cell r="AF796">
            <v>0</v>
          </cell>
          <cell r="AG796">
            <v>0</v>
          </cell>
          <cell r="AH796">
            <v>3</v>
          </cell>
          <cell r="AI796">
            <v>0</v>
          </cell>
          <cell r="AJ796">
            <v>0</v>
          </cell>
          <cell r="AK796">
            <v>0</v>
          </cell>
          <cell r="AL796">
            <v>0</v>
          </cell>
        </row>
        <row r="797">
          <cell r="A797" t="str">
            <v>05</v>
          </cell>
          <cell r="B797" t="str">
            <v>Westgodavari</v>
          </cell>
          <cell r="C797" t="str">
            <v>11</v>
          </cell>
          <cell r="D797" t="str">
            <v>Eluru</v>
          </cell>
          <cell r="E797" t="str">
            <v>067</v>
          </cell>
          <cell r="F797" t="str">
            <v>T.p. Gudem</v>
          </cell>
          <cell r="G797" t="str">
            <v>18</v>
          </cell>
          <cell r="H797" t="str">
            <v>T.p. Gudem</v>
          </cell>
          <cell r="I797" t="str">
            <v>07</v>
          </cell>
          <cell r="J797" t="str">
            <v>Peda Tadepalle</v>
          </cell>
          <cell r="K797" t="str">
            <v>006</v>
          </cell>
          <cell r="L797" t="str">
            <v>Tadepalli</v>
          </cell>
          <cell r="M797" t="str">
            <v>0518006</v>
          </cell>
          <cell r="N797" t="str">
            <v>03</v>
          </cell>
          <cell r="O797" t="str">
            <v>Ambapuram</v>
          </cell>
          <cell r="Q797" t="str">
            <v>051800603</v>
          </cell>
          <cell r="S797" t="str">
            <v>05110671800603</v>
          </cell>
          <cell r="T797">
            <v>680</v>
          </cell>
          <cell r="U797">
            <v>230</v>
          </cell>
          <cell r="V797">
            <v>0</v>
          </cell>
          <cell r="W797" t="str">
            <v>PC</v>
          </cell>
          <cell r="X797" t="str">
            <v>PC3</v>
          </cell>
          <cell r="AF797">
            <v>0</v>
          </cell>
          <cell r="AG797">
            <v>0</v>
          </cell>
          <cell r="AH797">
            <v>1</v>
          </cell>
          <cell r="AI797">
            <v>0</v>
          </cell>
          <cell r="AJ797">
            <v>0</v>
          </cell>
          <cell r="AK797">
            <v>0</v>
          </cell>
          <cell r="AL797">
            <v>0</v>
          </cell>
        </row>
        <row r="798">
          <cell r="A798" t="str">
            <v>05</v>
          </cell>
          <cell r="B798" t="str">
            <v>Westgodavari</v>
          </cell>
          <cell r="C798" t="str">
            <v>11</v>
          </cell>
          <cell r="D798" t="str">
            <v>Eluru</v>
          </cell>
          <cell r="E798" t="str">
            <v>067</v>
          </cell>
          <cell r="F798" t="str">
            <v>T.p. Gudem</v>
          </cell>
          <cell r="G798" t="str">
            <v>18</v>
          </cell>
          <cell r="H798" t="str">
            <v>T.p. Gudem</v>
          </cell>
          <cell r="I798" t="str">
            <v>08</v>
          </cell>
          <cell r="J798" t="str">
            <v>Chinatadepalle</v>
          </cell>
          <cell r="K798" t="str">
            <v>006</v>
          </cell>
          <cell r="L798" t="str">
            <v>Tadepalli</v>
          </cell>
          <cell r="M798" t="str">
            <v>0518006</v>
          </cell>
          <cell r="N798" t="str">
            <v>04</v>
          </cell>
          <cell r="O798" t="str">
            <v>Chinatadepalle</v>
          </cell>
          <cell r="P798" t="str">
            <v>Chinatadepalle</v>
          </cell>
          <cell r="Q798" t="str">
            <v>051800604</v>
          </cell>
          <cell r="R798" t="str">
            <v>051800604</v>
          </cell>
          <cell r="S798" t="str">
            <v>05110671800604</v>
          </cell>
          <cell r="T798">
            <v>835</v>
          </cell>
          <cell r="U798">
            <v>260</v>
          </cell>
          <cell r="V798">
            <v>0</v>
          </cell>
          <cell r="W798" t="str">
            <v>PC</v>
          </cell>
          <cell r="X798" t="str">
            <v>PC4</v>
          </cell>
          <cell r="AA798" t="str">
            <v>051800604600</v>
          </cell>
          <cell r="AB798" t="str">
            <v>051800604600</v>
          </cell>
          <cell r="AC798" t="str">
            <v>Chinatadepalle</v>
          </cell>
          <cell r="AD798" t="str">
            <v>Chinatadepalle</v>
          </cell>
          <cell r="AE798" t="str">
            <v>PWS</v>
          </cell>
          <cell r="AF798">
            <v>0</v>
          </cell>
          <cell r="AG798">
            <v>0</v>
          </cell>
          <cell r="AH798">
            <v>0</v>
          </cell>
          <cell r="AI798">
            <v>0</v>
          </cell>
          <cell r="AJ798">
            <v>0</v>
          </cell>
          <cell r="AK798">
            <v>0</v>
          </cell>
          <cell r="AL798">
            <v>0</v>
          </cell>
        </row>
        <row r="799">
          <cell r="A799" t="str">
            <v>05</v>
          </cell>
          <cell r="B799" t="str">
            <v>Westgodavari</v>
          </cell>
          <cell r="C799" t="str">
            <v>11</v>
          </cell>
          <cell r="D799" t="str">
            <v>Eluru</v>
          </cell>
          <cell r="E799" t="str">
            <v>067</v>
          </cell>
          <cell r="F799" t="str">
            <v>T.p. Gudem</v>
          </cell>
          <cell r="G799" t="str">
            <v>18</v>
          </cell>
          <cell r="H799" t="str">
            <v>T.p. Gudem</v>
          </cell>
          <cell r="I799" t="str">
            <v>09</v>
          </cell>
          <cell r="J799" t="str">
            <v>Ramannagudem</v>
          </cell>
          <cell r="K799" t="str">
            <v>006</v>
          </cell>
          <cell r="L799" t="str">
            <v>Tadepalli</v>
          </cell>
          <cell r="M799" t="str">
            <v>0518006</v>
          </cell>
          <cell r="N799" t="str">
            <v>05</v>
          </cell>
          <cell r="O799" t="str">
            <v>Ramannagudem</v>
          </cell>
          <cell r="P799" t="str">
            <v>Ramannagudem</v>
          </cell>
          <cell r="Q799" t="str">
            <v>051800605</v>
          </cell>
          <cell r="R799" t="str">
            <v>051800605</v>
          </cell>
          <cell r="S799" t="str">
            <v>05110671800605</v>
          </cell>
          <cell r="T799">
            <v>1690</v>
          </cell>
          <cell r="U799">
            <v>487</v>
          </cell>
          <cell r="V799">
            <v>13</v>
          </cell>
          <cell r="W799" t="str">
            <v>FC</v>
          </cell>
          <cell r="X799" t="str">
            <v>FC</v>
          </cell>
          <cell r="AA799" t="str">
            <v>051800605600</v>
          </cell>
          <cell r="AB799" t="str">
            <v>051800605600</v>
          </cell>
          <cell r="AC799" t="str">
            <v>Ramannagudem-18</v>
          </cell>
          <cell r="AD799" t="str">
            <v>Ramannagudem-18</v>
          </cell>
          <cell r="AE799" t="str">
            <v>PWS</v>
          </cell>
          <cell r="AF799">
            <v>0</v>
          </cell>
          <cell r="AG799">
            <v>0</v>
          </cell>
          <cell r="AH799">
            <v>0</v>
          </cell>
          <cell r="AI799">
            <v>0</v>
          </cell>
          <cell r="AJ799">
            <v>0</v>
          </cell>
          <cell r="AK799">
            <v>0</v>
          </cell>
          <cell r="AL799">
            <v>0</v>
          </cell>
        </row>
        <row r="800">
          <cell r="A800" t="str">
            <v>05</v>
          </cell>
          <cell r="B800" t="str">
            <v>Westgodavari</v>
          </cell>
          <cell r="C800" t="str">
            <v>11</v>
          </cell>
          <cell r="D800" t="str">
            <v>Eluru</v>
          </cell>
          <cell r="E800" t="str">
            <v>067</v>
          </cell>
          <cell r="F800" t="str">
            <v>T.p. Gudem</v>
          </cell>
          <cell r="G800" t="str">
            <v>18</v>
          </cell>
          <cell r="H800" t="str">
            <v>T.p. Gudem</v>
          </cell>
          <cell r="I800" t="str">
            <v>10</v>
          </cell>
          <cell r="J800" t="str">
            <v>Kadiyedda</v>
          </cell>
          <cell r="K800" t="str">
            <v>007</v>
          </cell>
          <cell r="L800" t="str">
            <v>Kadiyadda</v>
          </cell>
          <cell r="M800" t="str">
            <v>0518007</v>
          </cell>
          <cell r="N800" t="str">
            <v>01</v>
          </cell>
          <cell r="O800" t="str">
            <v>Kadiyedda</v>
          </cell>
          <cell r="P800" t="str">
            <v>Kadiyedda</v>
          </cell>
          <cell r="Q800" t="str">
            <v>051800701</v>
          </cell>
          <cell r="R800" t="str">
            <v>051800701</v>
          </cell>
          <cell r="S800" t="str">
            <v>05110671800701</v>
          </cell>
          <cell r="T800">
            <v>3749</v>
          </cell>
          <cell r="U800">
            <v>697</v>
          </cell>
          <cell r="V800">
            <v>80</v>
          </cell>
          <cell r="W800" t="str">
            <v>FC</v>
          </cell>
          <cell r="X800" t="str">
            <v>FC</v>
          </cell>
          <cell r="AA800" t="str">
            <v>051800701600</v>
          </cell>
          <cell r="AB800" t="str">
            <v>051800701600</v>
          </cell>
          <cell r="AC800" t="str">
            <v>Kadiyedda</v>
          </cell>
          <cell r="AD800" t="str">
            <v>Kadiyedda</v>
          </cell>
          <cell r="AE800" t="str">
            <v>PWS</v>
          </cell>
          <cell r="AF800">
            <v>0</v>
          </cell>
          <cell r="AG800">
            <v>0</v>
          </cell>
          <cell r="AH800">
            <v>0</v>
          </cell>
          <cell r="AI800">
            <v>0</v>
          </cell>
          <cell r="AJ800">
            <v>0</v>
          </cell>
          <cell r="AK800">
            <v>0</v>
          </cell>
          <cell r="AL800">
            <v>0</v>
          </cell>
        </row>
        <row r="801">
          <cell r="A801" t="str">
            <v>05</v>
          </cell>
          <cell r="B801" t="str">
            <v>Westgodavari</v>
          </cell>
          <cell r="C801" t="str">
            <v>11</v>
          </cell>
          <cell r="D801" t="str">
            <v>Eluru</v>
          </cell>
          <cell r="E801" t="str">
            <v>067</v>
          </cell>
          <cell r="F801" t="str">
            <v>T.p. Gudem</v>
          </cell>
          <cell r="G801" t="str">
            <v>18</v>
          </cell>
          <cell r="H801" t="str">
            <v>T.p. Gudem</v>
          </cell>
          <cell r="I801" t="str">
            <v>11</v>
          </cell>
          <cell r="J801" t="str">
            <v>Neeladripuram</v>
          </cell>
          <cell r="K801" t="str">
            <v>007</v>
          </cell>
          <cell r="L801" t="str">
            <v>Kadiyadda</v>
          </cell>
          <cell r="M801" t="str">
            <v>0518007</v>
          </cell>
          <cell r="N801" t="str">
            <v>02</v>
          </cell>
          <cell r="O801" t="str">
            <v>Neeladripuram</v>
          </cell>
          <cell r="P801" t="str">
            <v>Neeladripuram</v>
          </cell>
          <cell r="Q801" t="str">
            <v>051800702</v>
          </cell>
          <cell r="R801" t="str">
            <v>051800702</v>
          </cell>
          <cell r="S801" t="str">
            <v>05110671800702</v>
          </cell>
          <cell r="T801">
            <v>1877</v>
          </cell>
          <cell r="U801">
            <v>287</v>
          </cell>
          <cell r="V801">
            <v>16</v>
          </cell>
          <cell r="W801" t="str">
            <v>FC</v>
          </cell>
          <cell r="X801" t="str">
            <v>FC</v>
          </cell>
          <cell r="AA801" t="str">
            <v>051800702600</v>
          </cell>
          <cell r="AB801" t="str">
            <v>051800702600</v>
          </cell>
          <cell r="AC801" t="str">
            <v>Neeladripuram-18</v>
          </cell>
          <cell r="AD801" t="str">
            <v>Neeladripuram-18</v>
          </cell>
          <cell r="AE801" t="str">
            <v>PWS</v>
          </cell>
          <cell r="AF801">
            <v>0</v>
          </cell>
          <cell r="AG801">
            <v>0</v>
          </cell>
          <cell r="AH801">
            <v>0</v>
          </cell>
          <cell r="AI801">
            <v>0</v>
          </cell>
          <cell r="AJ801">
            <v>0</v>
          </cell>
          <cell r="AK801">
            <v>0</v>
          </cell>
          <cell r="AL801">
            <v>0</v>
          </cell>
        </row>
        <row r="802">
          <cell r="A802" t="str">
            <v>05</v>
          </cell>
          <cell r="B802" t="str">
            <v>Westgodavari</v>
          </cell>
          <cell r="C802" t="str">
            <v>11</v>
          </cell>
          <cell r="D802" t="str">
            <v>Eluru</v>
          </cell>
          <cell r="E802" t="str">
            <v>067</v>
          </cell>
          <cell r="F802" t="str">
            <v>T.p. Gudem</v>
          </cell>
          <cell r="G802" t="str">
            <v>18</v>
          </cell>
          <cell r="H802" t="str">
            <v>T.p. Gudem</v>
          </cell>
          <cell r="I802" t="str">
            <v>11</v>
          </cell>
          <cell r="J802" t="str">
            <v>Neeladripuram</v>
          </cell>
          <cell r="K802" t="str">
            <v>007</v>
          </cell>
          <cell r="L802" t="str">
            <v>Kadiyadda</v>
          </cell>
          <cell r="M802" t="str">
            <v>0518007</v>
          </cell>
          <cell r="N802" t="str">
            <v>03</v>
          </cell>
          <cell r="O802" t="str">
            <v>Krishnapuram</v>
          </cell>
          <cell r="P802" t="str">
            <v>Krishnapuram</v>
          </cell>
          <cell r="Q802" t="str">
            <v>051800703</v>
          </cell>
          <cell r="R802" t="str">
            <v>051800703</v>
          </cell>
          <cell r="S802" t="str">
            <v>05110671800703</v>
          </cell>
          <cell r="T802">
            <v>827</v>
          </cell>
          <cell r="U802">
            <v>171</v>
          </cell>
          <cell r="V802">
            <v>10</v>
          </cell>
          <cell r="W802" t="str">
            <v>PC</v>
          </cell>
          <cell r="X802" t="str">
            <v>PC4</v>
          </cell>
          <cell r="AA802" t="str">
            <v>051800703600</v>
          </cell>
          <cell r="AB802" t="str">
            <v>051800703600</v>
          </cell>
          <cell r="AC802" t="str">
            <v>Krishnapuram</v>
          </cell>
          <cell r="AD802" t="str">
            <v>Krishnapuram</v>
          </cell>
          <cell r="AE802" t="str">
            <v>PWS</v>
          </cell>
          <cell r="AF802">
            <v>0</v>
          </cell>
          <cell r="AG802">
            <v>0</v>
          </cell>
          <cell r="AH802">
            <v>0</v>
          </cell>
          <cell r="AI802">
            <v>0</v>
          </cell>
          <cell r="AJ802">
            <v>0</v>
          </cell>
          <cell r="AK802">
            <v>0</v>
          </cell>
          <cell r="AL802">
            <v>0</v>
          </cell>
        </row>
        <row r="803">
          <cell r="A803" t="str">
            <v>05</v>
          </cell>
          <cell r="B803" t="str">
            <v>Westgodavari</v>
          </cell>
          <cell r="C803" t="str">
            <v>11</v>
          </cell>
          <cell r="D803" t="str">
            <v>Eluru</v>
          </cell>
          <cell r="E803" t="str">
            <v>067</v>
          </cell>
          <cell r="F803" t="str">
            <v>T.p. Gudem</v>
          </cell>
          <cell r="G803" t="str">
            <v>18</v>
          </cell>
          <cell r="H803" t="str">
            <v>T.p. Gudem</v>
          </cell>
          <cell r="I803" t="str">
            <v>12</v>
          </cell>
          <cell r="J803" t="str">
            <v>Apparaopeta</v>
          </cell>
          <cell r="K803" t="str">
            <v>008</v>
          </cell>
          <cell r="L803" t="str">
            <v>Apparaopeta</v>
          </cell>
          <cell r="M803" t="str">
            <v>0518008</v>
          </cell>
          <cell r="N803" t="str">
            <v>01</v>
          </cell>
          <cell r="O803" t="str">
            <v>Apparaopeta</v>
          </cell>
          <cell r="P803" t="str">
            <v>Apparaopeta</v>
          </cell>
          <cell r="Q803" t="str">
            <v>051800801</v>
          </cell>
          <cell r="R803" t="str">
            <v>051800801</v>
          </cell>
          <cell r="S803" t="str">
            <v>05110671800801</v>
          </cell>
          <cell r="T803">
            <v>2414</v>
          </cell>
          <cell r="U803">
            <v>296</v>
          </cell>
          <cell r="V803">
            <v>0</v>
          </cell>
          <cell r="W803" t="str">
            <v>PC</v>
          </cell>
          <cell r="X803" t="str">
            <v>PC2</v>
          </cell>
          <cell r="AA803" t="str">
            <v>051800801600</v>
          </cell>
          <cell r="AB803" t="str">
            <v>051800801600</v>
          </cell>
          <cell r="AC803" t="str">
            <v>Apparaopeta</v>
          </cell>
          <cell r="AD803" t="str">
            <v>Apparaopeta</v>
          </cell>
          <cell r="AE803" t="str">
            <v>PWS</v>
          </cell>
          <cell r="AF803">
            <v>0</v>
          </cell>
          <cell r="AG803">
            <v>0</v>
          </cell>
          <cell r="AH803">
            <v>0</v>
          </cell>
          <cell r="AI803">
            <v>0</v>
          </cell>
          <cell r="AJ803">
            <v>0</v>
          </cell>
          <cell r="AK803">
            <v>0</v>
          </cell>
          <cell r="AL803">
            <v>0</v>
          </cell>
        </row>
        <row r="804">
          <cell r="A804" t="str">
            <v>05</v>
          </cell>
          <cell r="B804" t="str">
            <v>Westgodavari</v>
          </cell>
          <cell r="C804" t="str">
            <v>11</v>
          </cell>
          <cell r="D804" t="str">
            <v>Eluru</v>
          </cell>
          <cell r="E804" t="str">
            <v>067</v>
          </cell>
          <cell r="F804" t="str">
            <v>T.p. Gudem</v>
          </cell>
          <cell r="G804" t="str">
            <v>18</v>
          </cell>
          <cell r="H804" t="str">
            <v>T.p. Gudem</v>
          </cell>
          <cell r="I804" t="str">
            <v>13</v>
          </cell>
          <cell r="J804" t="str">
            <v>Venkataraopalem</v>
          </cell>
          <cell r="K804" t="str">
            <v>008</v>
          </cell>
          <cell r="L804" t="str">
            <v>Apparaopeta</v>
          </cell>
          <cell r="M804" t="str">
            <v>0518008</v>
          </cell>
          <cell r="N804" t="str">
            <v>02</v>
          </cell>
          <cell r="O804" t="str">
            <v>Venkataraopalem</v>
          </cell>
          <cell r="P804" t="str">
            <v>Venkataraopalem</v>
          </cell>
          <cell r="Q804" t="str">
            <v>051800802</v>
          </cell>
          <cell r="R804" t="str">
            <v>051800802</v>
          </cell>
          <cell r="S804" t="str">
            <v>05110671800802</v>
          </cell>
          <cell r="T804">
            <v>520</v>
          </cell>
          <cell r="U804">
            <v>513</v>
          </cell>
          <cell r="V804">
            <v>0</v>
          </cell>
          <cell r="W804" t="str">
            <v>PC</v>
          </cell>
          <cell r="X804" t="str">
            <v>PC2</v>
          </cell>
          <cell r="AA804" t="str">
            <v>051800802600</v>
          </cell>
          <cell r="AB804" t="str">
            <v>051800802600</v>
          </cell>
          <cell r="AC804" t="str">
            <v>Venkataraopalem</v>
          </cell>
          <cell r="AD804" t="str">
            <v>Venkataraopalem</v>
          </cell>
          <cell r="AE804" t="str">
            <v>MPWS</v>
          </cell>
          <cell r="AF804">
            <v>0</v>
          </cell>
          <cell r="AG804">
            <v>0</v>
          </cell>
          <cell r="AH804">
            <v>0</v>
          </cell>
          <cell r="AI804">
            <v>0</v>
          </cell>
          <cell r="AJ804">
            <v>0</v>
          </cell>
          <cell r="AK804">
            <v>0</v>
          </cell>
          <cell r="AL804">
            <v>0</v>
          </cell>
        </row>
        <row r="805">
          <cell r="A805" t="str">
            <v>05</v>
          </cell>
          <cell r="B805" t="str">
            <v>Westgodavari</v>
          </cell>
          <cell r="C805" t="str">
            <v>11</v>
          </cell>
          <cell r="D805" t="str">
            <v>Eluru</v>
          </cell>
          <cell r="E805" t="str">
            <v>067</v>
          </cell>
          <cell r="F805" t="str">
            <v>T.p. Gudem</v>
          </cell>
          <cell r="G805" t="str">
            <v>18</v>
          </cell>
          <cell r="H805" t="str">
            <v>T.p. Gudem</v>
          </cell>
          <cell r="I805" t="str">
            <v>14</v>
          </cell>
          <cell r="J805" t="str">
            <v>Pullaigudem</v>
          </cell>
          <cell r="K805" t="str">
            <v>008</v>
          </cell>
          <cell r="L805" t="str">
            <v>Apparaopeta</v>
          </cell>
          <cell r="M805" t="str">
            <v>0518008</v>
          </cell>
          <cell r="N805" t="str">
            <v>03</v>
          </cell>
          <cell r="O805" t="str">
            <v>Pullaigudem</v>
          </cell>
          <cell r="P805" t="str">
            <v>Pullaigudem</v>
          </cell>
          <cell r="Q805" t="str">
            <v>051800803</v>
          </cell>
          <cell r="R805" t="str">
            <v>051800803</v>
          </cell>
          <cell r="S805" t="str">
            <v>05110671800803</v>
          </cell>
          <cell r="T805">
            <v>421</v>
          </cell>
          <cell r="U805">
            <v>277</v>
          </cell>
          <cell r="V805">
            <v>0</v>
          </cell>
          <cell r="W805" t="str">
            <v>FC</v>
          </cell>
          <cell r="X805" t="str">
            <v>FC</v>
          </cell>
          <cell r="AA805" t="str">
            <v>051800803600</v>
          </cell>
          <cell r="AB805" t="str">
            <v>051800803600</v>
          </cell>
          <cell r="AC805" t="str">
            <v>Pullaigudem</v>
          </cell>
          <cell r="AD805" t="str">
            <v>Pullaigudem</v>
          </cell>
          <cell r="AE805" t="str">
            <v>PWS</v>
          </cell>
          <cell r="AF805">
            <v>0</v>
          </cell>
          <cell r="AG805">
            <v>0</v>
          </cell>
          <cell r="AH805">
            <v>0</v>
          </cell>
          <cell r="AI805">
            <v>0</v>
          </cell>
          <cell r="AJ805">
            <v>0</v>
          </cell>
          <cell r="AK805">
            <v>0</v>
          </cell>
          <cell r="AL805">
            <v>0</v>
          </cell>
        </row>
        <row r="806">
          <cell r="A806" t="str">
            <v>05</v>
          </cell>
          <cell r="B806" t="str">
            <v>Westgodavari</v>
          </cell>
          <cell r="C806" t="str">
            <v>11</v>
          </cell>
          <cell r="D806" t="str">
            <v>Eluru</v>
          </cell>
          <cell r="E806" t="str">
            <v>067</v>
          </cell>
          <cell r="F806" t="str">
            <v>T.p. Gudem</v>
          </cell>
          <cell r="G806" t="str">
            <v>18</v>
          </cell>
          <cell r="H806" t="str">
            <v>T.p. Gudem</v>
          </cell>
          <cell r="I806" t="str">
            <v>15</v>
          </cell>
          <cell r="J806" t="str">
            <v>Modugagunta</v>
          </cell>
          <cell r="K806" t="str">
            <v>008</v>
          </cell>
          <cell r="L806" t="str">
            <v>Apparaopeta</v>
          </cell>
          <cell r="M806" t="str">
            <v>0518008</v>
          </cell>
          <cell r="N806" t="str">
            <v>04</v>
          </cell>
          <cell r="O806" t="str">
            <v>Modugagunta</v>
          </cell>
          <cell r="P806" t="str">
            <v>Modugagunta</v>
          </cell>
          <cell r="Q806" t="str">
            <v>051800804</v>
          </cell>
          <cell r="R806" t="str">
            <v>051800804</v>
          </cell>
          <cell r="S806" t="str">
            <v>05110671800804</v>
          </cell>
          <cell r="T806">
            <v>2670</v>
          </cell>
          <cell r="U806">
            <v>319</v>
          </cell>
          <cell r="V806">
            <v>0</v>
          </cell>
          <cell r="W806" t="str">
            <v>FC</v>
          </cell>
          <cell r="X806" t="str">
            <v>FC</v>
          </cell>
          <cell r="AA806" t="str">
            <v>051800804600</v>
          </cell>
          <cell r="AB806" t="str">
            <v>051800804600</v>
          </cell>
          <cell r="AC806" t="str">
            <v>Modugagunta</v>
          </cell>
          <cell r="AD806" t="str">
            <v>Modugagunta</v>
          </cell>
          <cell r="AE806" t="str">
            <v>PWS</v>
          </cell>
          <cell r="AF806">
            <v>0</v>
          </cell>
          <cell r="AG806">
            <v>0</v>
          </cell>
          <cell r="AH806">
            <v>0</v>
          </cell>
          <cell r="AI806">
            <v>0</v>
          </cell>
          <cell r="AJ806">
            <v>0</v>
          </cell>
          <cell r="AK806">
            <v>0</v>
          </cell>
          <cell r="AL806">
            <v>0</v>
          </cell>
        </row>
        <row r="807">
          <cell r="A807" t="str">
            <v>05</v>
          </cell>
          <cell r="B807" t="str">
            <v>Westgodavari</v>
          </cell>
          <cell r="C807" t="str">
            <v>11</v>
          </cell>
          <cell r="D807" t="str">
            <v>Eluru</v>
          </cell>
          <cell r="E807" t="str">
            <v>067</v>
          </cell>
          <cell r="F807" t="str">
            <v>T.p. Gudem</v>
          </cell>
          <cell r="G807" t="str">
            <v>18</v>
          </cell>
          <cell r="H807" t="str">
            <v>T.p. Gudem</v>
          </cell>
          <cell r="I807" t="str">
            <v>15</v>
          </cell>
          <cell r="J807" t="str">
            <v>Modugagunta</v>
          </cell>
          <cell r="K807" t="str">
            <v>008</v>
          </cell>
          <cell r="L807" t="str">
            <v>Apparaopeta</v>
          </cell>
          <cell r="M807" t="str">
            <v>0518008</v>
          </cell>
          <cell r="N807" t="str">
            <v>05</v>
          </cell>
          <cell r="O807" t="str">
            <v>Gollagudem</v>
          </cell>
          <cell r="P807" t="str">
            <v>Gollagudem</v>
          </cell>
          <cell r="Q807" t="str">
            <v>051800805</v>
          </cell>
          <cell r="R807" t="str">
            <v>051800805</v>
          </cell>
          <cell r="S807" t="str">
            <v>05110671800805</v>
          </cell>
          <cell r="T807">
            <v>542</v>
          </cell>
          <cell r="U807">
            <v>0</v>
          </cell>
          <cell r="V807">
            <v>0</v>
          </cell>
          <cell r="W807" t="str">
            <v>PC</v>
          </cell>
          <cell r="X807" t="str">
            <v>PC2</v>
          </cell>
          <cell r="AA807" t="str">
            <v>051800805600</v>
          </cell>
          <cell r="AB807" t="str">
            <v>051800805600</v>
          </cell>
          <cell r="AC807" t="str">
            <v>Gollagudem-18</v>
          </cell>
          <cell r="AD807" t="str">
            <v>Gollagudem-18</v>
          </cell>
          <cell r="AE807" t="str">
            <v>MPWS</v>
          </cell>
          <cell r="AF807">
            <v>0</v>
          </cell>
          <cell r="AG807">
            <v>0</v>
          </cell>
          <cell r="AH807">
            <v>0</v>
          </cell>
          <cell r="AI807">
            <v>0</v>
          </cell>
          <cell r="AJ807">
            <v>0</v>
          </cell>
          <cell r="AK807">
            <v>0</v>
          </cell>
          <cell r="AL807">
            <v>0</v>
          </cell>
        </row>
        <row r="808">
          <cell r="A808" t="str">
            <v>05</v>
          </cell>
          <cell r="B808" t="str">
            <v>Westgodavari</v>
          </cell>
          <cell r="C808" t="str">
            <v>11</v>
          </cell>
          <cell r="D808" t="str">
            <v>Eluru</v>
          </cell>
          <cell r="E808" t="str">
            <v>067</v>
          </cell>
          <cell r="F808" t="str">
            <v>T.p. Gudem</v>
          </cell>
          <cell r="G808" t="str">
            <v>18</v>
          </cell>
          <cell r="H808" t="str">
            <v>T.p. Gudem</v>
          </cell>
          <cell r="I808" t="str">
            <v>16</v>
          </cell>
          <cell r="J808" t="str">
            <v>Madhavaram</v>
          </cell>
          <cell r="K808" t="str">
            <v>009</v>
          </cell>
          <cell r="L808" t="str">
            <v>Madhavaram</v>
          </cell>
          <cell r="M808" t="str">
            <v>0518009</v>
          </cell>
          <cell r="N808" t="str">
            <v>01</v>
          </cell>
          <cell r="O808" t="str">
            <v>Madhavaram</v>
          </cell>
          <cell r="P808" t="str">
            <v>Madhavaram</v>
          </cell>
          <cell r="Q808" t="str">
            <v>051800901</v>
          </cell>
          <cell r="R808" t="str">
            <v>051800901</v>
          </cell>
          <cell r="S808" t="str">
            <v>05110671800901</v>
          </cell>
          <cell r="T808">
            <v>6441</v>
          </cell>
          <cell r="U808">
            <v>2160</v>
          </cell>
          <cell r="V808">
            <v>50</v>
          </cell>
          <cell r="W808" t="str">
            <v>PC</v>
          </cell>
          <cell r="X808" t="str">
            <v>PC4</v>
          </cell>
          <cell r="AA808" t="str">
            <v>051800901600</v>
          </cell>
          <cell r="AB808" t="str">
            <v>051800901600</v>
          </cell>
          <cell r="AC808" t="str">
            <v>Madhavaram</v>
          </cell>
          <cell r="AD808" t="str">
            <v>Madhavaram</v>
          </cell>
          <cell r="AE808" t="str">
            <v>PWS</v>
          </cell>
          <cell r="AF808">
            <v>0</v>
          </cell>
          <cell r="AG808">
            <v>0</v>
          </cell>
          <cell r="AH808">
            <v>0</v>
          </cell>
          <cell r="AI808">
            <v>0</v>
          </cell>
          <cell r="AJ808">
            <v>0</v>
          </cell>
          <cell r="AK808">
            <v>0</v>
          </cell>
          <cell r="AL808">
            <v>0</v>
          </cell>
        </row>
        <row r="809">
          <cell r="A809" t="str">
            <v>05</v>
          </cell>
          <cell r="B809" t="str">
            <v>Westgodavari</v>
          </cell>
          <cell r="C809" t="str">
            <v>11</v>
          </cell>
          <cell r="D809" t="str">
            <v>Eluru</v>
          </cell>
          <cell r="E809" t="str">
            <v>067</v>
          </cell>
          <cell r="F809" t="str">
            <v>T.p. Gudem</v>
          </cell>
          <cell r="G809" t="str">
            <v>18</v>
          </cell>
          <cell r="H809" t="str">
            <v>T.p. Gudem</v>
          </cell>
          <cell r="I809" t="str">
            <v>17</v>
          </cell>
          <cell r="J809" t="str">
            <v>Upparagudem</v>
          </cell>
          <cell r="K809" t="str">
            <v>009</v>
          </cell>
          <cell r="L809" t="str">
            <v>Madhavaram</v>
          </cell>
          <cell r="M809" t="str">
            <v>0518009</v>
          </cell>
          <cell r="N809" t="str">
            <v>02</v>
          </cell>
          <cell r="O809" t="str">
            <v>Upparagudem</v>
          </cell>
          <cell r="P809" t="str">
            <v>Upparagudem</v>
          </cell>
          <cell r="Q809" t="str">
            <v>051800902</v>
          </cell>
          <cell r="R809" t="str">
            <v>051800902</v>
          </cell>
          <cell r="S809" t="str">
            <v>05110671800902</v>
          </cell>
          <cell r="T809">
            <v>949</v>
          </cell>
          <cell r="U809">
            <v>941</v>
          </cell>
          <cell r="V809">
            <v>0</v>
          </cell>
          <cell r="W809" t="str">
            <v>FC</v>
          </cell>
          <cell r="X809" t="str">
            <v>FC</v>
          </cell>
          <cell r="AA809" t="str">
            <v>051800902600</v>
          </cell>
          <cell r="AB809" t="str">
            <v>051800902600</v>
          </cell>
          <cell r="AC809" t="str">
            <v>Upparagudem</v>
          </cell>
          <cell r="AD809" t="str">
            <v>Upparagudem</v>
          </cell>
          <cell r="AE809" t="str">
            <v>PWS</v>
          </cell>
          <cell r="AF809">
            <v>0</v>
          </cell>
          <cell r="AG809">
            <v>0</v>
          </cell>
          <cell r="AH809">
            <v>0</v>
          </cell>
          <cell r="AI809">
            <v>0</v>
          </cell>
          <cell r="AJ809">
            <v>0</v>
          </cell>
          <cell r="AK809">
            <v>0</v>
          </cell>
          <cell r="AL809">
            <v>0</v>
          </cell>
        </row>
        <row r="810">
          <cell r="A810" t="str">
            <v>05</v>
          </cell>
          <cell r="B810" t="str">
            <v>Westgodavari</v>
          </cell>
          <cell r="C810" t="str">
            <v>11</v>
          </cell>
          <cell r="D810" t="str">
            <v>Eluru</v>
          </cell>
          <cell r="E810" t="str">
            <v>067</v>
          </cell>
          <cell r="F810" t="str">
            <v>T.p. Gudem</v>
          </cell>
          <cell r="G810" t="str">
            <v>18</v>
          </cell>
          <cell r="H810" t="str">
            <v>T.p. Gudem</v>
          </cell>
          <cell r="I810" t="str">
            <v>17</v>
          </cell>
          <cell r="J810" t="str">
            <v>Upparagudem</v>
          </cell>
          <cell r="K810" t="str">
            <v>009</v>
          </cell>
          <cell r="L810" t="str">
            <v>Madhavaram</v>
          </cell>
          <cell r="M810" t="str">
            <v>0518009</v>
          </cell>
          <cell r="N810" t="str">
            <v>03</v>
          </cell>
          <cell r="O810" t="str">
            <v>Tallapalem</v>
          </cell>
          <cell r="P810" t="str">
            <v>Tallaplem</v>
          </cell>
          <cell r="Q810" t="str">
            <v>051800903</v>
          </cell>
          <cell r="R810" t="str">
            <v>051800903</v>
          </cell>
          <cell r="S810" t="str">
            <v>05110671800903</v>
          </cell>
          <cell r="T810">
            <v>186</v>
          </cell>
          <cell r="U810">
            <v>0</v>
          </cell>
          <cell r="V810">
            <v>0</v>
          </cell>
          <cell r="W810" t="str">
            <v>PC</v>
          </cell>
          <cell r="X810" t="str">
            <v>PC1</v>
          </cell>
          <cell r="AA810" t="str">
            <v>051800903600</v>
          </cell>
          <cell r="AB810" t="str">
            <v>051800903600</v>
          </cell>
          <cell r="AC810" t="str">
            <v>Tallapalem</v>
          </cell>
          <cell r="AD810" t="str">
            <v>Tallapalem</v>
          </cell>
          <cell r="AE810" t="str">
            <v>MPWS</v>
          </cell>
          <cell r="AF810">
            <v>0</v>
          </cell>
          <cell r="AG810">
            <v>0</v>
          </cell>
          <cell r="AH810">
            <v>0</v>
          </cell>
          <cell r="AI810">
            <v>0</v>
          </cell>
          <cell r="AJ810">
            <v>0</v>
          </cell>
          <cell r="AK810">
            <v>0</v>
          </cell>
          <cell r="AL810">
            <v>0</v>
          </cell>
        </row>
        <row r="811">
          <cell r="A811" t="str">
            <v>05</v>
          </cell>
          <cell r="B811" t="str">
            <v>Westgodavari</v>
          </cell>
          <cell r="C811" t="str">
            <v>11</v>
          </cell>
          <cell r="D811" t="str">
            <v>Eluru</v>
          </cell>
          <cell r="E811" t="str">
            <v>067</v>
          </cell>
          <cell r="F811" t="str">
            <v>T.p. Gudem</v>
          </cell>
          <cell r="G811" t="str">
            <v>18</v>
          </cell>
          <cell r="H811" t="str">
            <v>T.p. Gudem</v>
          </cell>
          <cell r="I811" t="str">
            <v>18</v>
          </cell>
          <cell r="J811" t="str">
            <v>Jagannadhapuram</v>
          </cell>
          <cell r="K811" t="str">
            <v>010</v>
          </cell>
          <cell r="L811" t="str">
            <v>Jagannadhapuram</v>
          </cell>
          <cell r="M811" t="str">
            <v>0518010</v>
          </cell>
          <cell r="N811" t="str">
            <v>01</v>
          </cell>
          <cell r="O811" t="str">
            <v>Jagannadhapuram</v>
          </cell>
          <cell r="P811" t="str">
            <v>Jagannadhapuram</v>
          </cell>
          <cell r="Q811" t="str">
            <v>051801001</v>
          </cell>
          <cell r="R811" t="str">
            <v>051801001</v>
          </cell>
          <cell r="S811" t="str">
            <v>05110671801001</v>
          </cell>
          <cell r="T811">
            <v>6204</v>
          </cell>
          <cell r="U811">
            <v>1318</v>
          </cell>
          <cell r="V811">
            <v>128</v>
          </cell>
          <cell r="W811" t="str">
            <v>FC</v>
          </cell>
          <cell r="X811" t="str">
            <v>FC</v>
          </cell>
          <cell r="AA811" t="str">
            <v>051801001600</v>
          </cell>
          <cell r="AB811" t="str">
            <v>051801001600</v>
          </cell>
          <cell r="AC811" t="str">
            <v>Jagannadhapuram-18</v>
          </cell>
          <cell r="AD811" t="str">
            <v>Jagannadhapuram-18</v>
          </cell>
          <cell r="AE811" t="str">
            <v>PWS</v>
          </cell>
          <cell r="AF811">
            <v>0</v>
          </cell>
          <cell r="AG811">
            <v>0</v>
          </cell>
          <cell r="AH811">
            <v>0</v>
          </cell>
          <cell r="AI811">
            <v>1</v>
          </cell>
          <cell r="AJ811">
            <v>0</v>
          </cell>
          <cell r="AK811">
            <v>0</v>
          </cell>
          <cell r="AL811">
            <v>0</v>
          </cell>
        </row>
        <row r="812">
          <cell r="A812" t="str">
            <v>05</v>
          </cell>
          <cell r="B812" t="str">
            <v>Westgodavari</v>
          </cell>
          <cell r="C812" t="str">
            <v>11</v>
          </cell>
          <cell r="D812" t="str">
            <v>Eluru</v>
          </cell>
          <cell r="E812" t="str">
            <v>067</v>
          </cell>
          <cell r="F812" t="str">
            <v>T.p. Gudem</v>
          </cell>
          <cell r="G812" t="str">
            <v>18</v>
          </cell>
          <cell r="H812" t="str">
            <v>T.p. Gudem</v>
          </cell>
          <cell r="I812" t="str">
            <v>19</v>
          </cell>
          <cell r="J812" t="str">
            <v>Marampalli</v>
          </cell>
          <cell r="K812" t="str">
            <v>010</v>
          </cell>
          <cell r="L812" t="str">
            <v>Jagannadhapuram</v>
          </cell>
          <cell r="M812" t="str">
            <v>0518010</v>
          </cell>
          <cell r="N812" t="str">
            <v>02</v>
          </cell>
          <cell r="O812" t="str">
            <v>Marampalli</v>
          </cell>
          <cell r="P812" t="str">
            <v>Marampalli</v>
          </cell>
          <cell r="Q812" t="str">
            <v>051801002</v>
          </cell>
          <cell r="R812" t="str">
            <v>051801002</v>
          </cell>
          <cell r="S812" t="str">
            <v>05110671801002</v>
          </cell>
          <cell r="T812">
            <v>1365</v>
          </cell>
          <cell r="U812">
            <v>181</v>
          </cell>
          <cell r="V812">
            <v>0</v>
          </cell>
          <cell r="W812" t="str">
            <v>FC</v>
          </cell>
          <cell r="X812" t="str">
            <v>FC</v>
          </cell>
          <cell r="AA812" t="str">
            <v>051801002600</v>
          </cell>
          <cell r="AB812" t="str">
            <v>051801002600</v>
          </cell>
          <cell r="AC812" t="str">
            <v>Marampalli</v>
          </cell>
          <cell r="AD812" t="str">
            <v>Marampalli</v>
          </cell>
          <cell r="AE812" t="str">
            <v>PWS</v>
          </cell>
          <cell r="AF812">
            <v>0</v>
          </cell>
          <cell r="AG812">
            <v>0</v>
          </cell>
          <cell r="AH812">
            <v>0</v>
          </cell>
          <cell r="AI812">
            <v>0</v>
          </cell>
          <cell r="AJ812">
            <v>0</v>
          </cell>
          <cell r="AK812">
            <v>0</v>
          </cell>
          <cell r="AL812">
            <v>0</v>
          </cell>
        </row>
        <row r="813">
          <cell r="A813" t="str">
            <v>05</v>
          </cell>
          <cell r="B813" t="str">
            <v>Westgodavari</v>
          </cell>
          <cell r="C813" t="str">
            <v>11</v>
          </cell>
          <cell r="D813" t="str">
            <v>Eluru</v>
          </cell>
          <cell r="E813" t="str">
            <v>067</v>
          </cell>
          <cell r="F813" t="str">
            <v>T.p. Gudem</v>
          </cell>
          <cell r="G813" t="str">
            <v>18</v>
          </cell>
          <cell r="H813" t="str">
            <v>T.p. Gudem</v>
          </cell>
          <cell r="I813" t="str">
            <v>20</v>
          </cell>
          <cell r="J813" t="str">
            <v>Nandamuru</v>
          </cell>
          <cell r="K813" t="str">
            <v>011</v>
          </cell>
          <cell r="L813" t="str">
            <v>Nandamuru</v>
          </cell>
          <cell r="M813" t="str">
            <v>0518011</v>
          </cell>
          <cell r="N813" t="str">
            <v>01</v>
          </cell>
          <cell r="O813" t="str">
            <v>Nandamuru</v>
          </cell>
          <cell r="P813" t="str">
            <v>Nandamuru</v>
          </cell>
          <cell r="Q813" t="str">
            <v>051801101</v>
          </cell>
          <cell r="R813" t="str">
            <v>051801101</v>
          </cell>
          <cell r="S813" t="str">
            <v>05110671801101</v>
          </cell>
          <cell r="T813">
            <v>1718</v>
          </cell>
          <cell r="U813">
            <v>484</v>
          </cell>
          <cell r="V813">
            <v>7</v>
          </cell>
          <cell r="W813" t="str">
            <v>FC</v>
          </cell>
          <cell r="X813" t="str">
            <v>FC</v>
          </cell>
          <cell r="AA813" t="str">
            <v>051801101600</v>
          </cell>
          <cell r="AB813" t="str">
            <v>051801101600</v>
          </cell>
          <cell r="AC813" t="str">
            <v>Nandamuru-18</v>
          </cell>
          <cell r="AD813" t="str">
            <v>Nandamuru-18</v>
          </cell>
          <cell r="AE813" t="str">
            <v>PWS</v>
          </cell>
          <cell r="AF813">
            <v>0</v>
          </cell>
          <cell r="AG813">
            <v>0</v>
          </cell>
          <cell r="AH813">
            <v>0</v>
          </cell>
          <cell r="AI813">
            <v>1</v>
          </cell>
          <cell r="AJ813">
            <v>0</v>
          </cell>
          <cell r="AK813">
            <v>0</v>
          </cell>
          <cell r="AL813">
            <v>1</v>
          </cell>
        </row>
        <row r="814">
          <cell r="A814" t="str">
            <v>05</v>
          </cell>
          <cell r="B814" t="str">
            <v>Westgodavari</v>
          </cell>
          <cell r="C814" t="str">
            <v>11</v>
          </cell>
          <cell r="D814" t="str">
            <v>Eluru</v>
          </cell>
          <cell r="E814" t="str">
            <v>067</v>
          </cell>
          <cell r="F814" t="str">
            <v>T.p. Gudem</v>
          </cell>
          <cell r="G814" t="str">
            <v>18</v>
          </cell>
          <cell r="H814" t="str">
            <v>T.p. Gudem</v>
          </cell>
          <cell r="I814" t="str">
            <v>21</v>
          </cell>
          <cell r="J814" t="str">
            <v>Arulla</v>
          </cell>
          <cell r="K814" t="str">
            <v>012</v>
          </cell>
          <cell r="L814" t="str">
            <v>Arulla</v>
          </cell>
          <cell r="M814" t="str">
            <v>0518012</v>
          </cell>
          <cell r="N814" t="str">
            <v>01</v>
          </cell>
          <cell r="O814" t="str">
            <v>Arulla</v>
          </cell>
          <cell r="Q814" t="str">
            <v>051801201</v>
          </cell>
          <cell r="S814" t="str">
            <v>05110671801201</v>
          </cell>
          <cell r="T814">
            <v>1018</v>
          </cell>
          <cell r="U814">
            <v>566</v>
          </cell>
          <cell r="V814">
            <v>4</v>
          </cell>
          <cell r="W814" t="str">
            <v>NSS</v>
          </cell>
          <cell r="X814" t="str">
            <v>BR</v>
          </cell>
          <cell r="Y814">
            <v>1200</v>
          </cell>
          <cell r="Z814">
            <v>36368</v>
          </cell>
          <cell r="AF814">
            <v>0</v>
          </cell>
          <cell r="AG814">
            <v>5</v>
          </cell>
          <cell r="AH814">
            <v>1</v>
          </cell>
          <cell r="AI814">
            <v>1</v>
          </cell>
          <cell r="AJ814">
            <v>0</v>
          </cell>
          <cell r="AK814">
            <v>0</v>
          </cell>
          <cell r="AL814">
            <v>0</v>
          </cell>
        </row>
        <row r="815">
          <cell r="A815" t="str">
            <v>05</v>
          </cell>
          <cell r="B815" t="str">
            <v>Westgodavari</v>
          </cell>
          <cell r="C815" t="str">
            <v>11</v>
          </cell>
          <cell r="D815" t="str">
            <v>Eluru</v>
          </cell>
          <cell r="E815" t="str">
            <v>067</v>
          </cell>
          <cell r="F815" t="str">
            <v>T.p. Gudem</v>
          </cell>
          <cell r="G815" t="str">
            <v>18</v>
          </cell>
          <cell r="H815" t="str">
            <v>T.p. Gudem</v>
          </cell>
          <cell r="I815" t="str">
            <v>22</v>
          </cell>
          <cell r="J815" t="str">
            <v>Navabpalem</v>
          </cell>
          <cell r="K815" t="str">
            <v>013</v>
          </cell>
          <cell r="L815" t="str">
            <v>Navabpalem</v>
          </cell>
          <cell r="M815" t="str">
            <v>0518013</v>
          </cell>
          <cell r="N815" t="str">
            <v>01</v>
          </cell>
          <cell r="O815" t="str">
            <v>Nawabpalem</v>
          </cell>
          <cell r="P815" t="str">
            <v>Nawabpalem</v>
          </cell>
          <cell r="Q815" t="str">
            <v>051801301</v>
          </cell>
          <cell r="R815" t="str">
            <v>051801301</v>
          </cell>
          <cell r="S815" t="str">
            <v>05110671801301</v>
          </cell>
          <cell r="T815">
            <v>2360</v>
          </cell>
          <cell r="U815">
            <v>799</v>
          </cell>
          <cell r="V815">
            <v>1</v>
          </cell>
          <cell r="W815" t="str">
            <v>FC</v>
          </cell>
          <cell r="X815" t="str">
            <v>FC</v>
          </cell>
          <cell r="AA815" t="str">
            <v>051801301600</v>
          </cell>
          <cell r="AB815" t="str">
            <v>051801301600</v>
          </cell>
          <cell r="AC815" t="str">
            <v>Nawabpalem</v>
          </cell>
          <cell r="AD815" t="str">
            <v>Nawabpalem</v>
          </cell>
          <cell r="AE815" t="str">
            <v>PWS</v>
          </cell>
          <cell r="AF815">
            <v>3</v>
          </cell>
          <cell r="AG815">
            <v>0</v>
          </cell>
          <cell r="AH815">
            <v>0</v>
          </cell>
          <cell r="AI815">
            <v>1</v>
          </cell>
          <cell r="AJ815">
            <v>0</v>
          </cell>
          <cell r="AK815">
            <v>0</v>
          </cell>
          <cell r="AL815">
            <v>0</v>
          </cell>
        </row>
        <row r="816">
          <cell r="A816" t="str">
            <v>05</v>
          </cell>
          <cell r="B816" t="str">
            <v>Westgodavari</v>
          </cell>
          <cell r="C816" t="str">
            <v>11</v>
          </cell>
          <cell r="D816" t="str">
            <v>Eluru</v>
          </cell>
          <cell r="E816" t="str">
            <v>067</v>
          </cell>
          <cell r="F816" t="str">
            <v>T.p. Gudem</v>
          </cell>
          <cell r="G816" t="str">
            <v>18</v>
          </cell>
          <cell r="H816" t="str">
            <v>T.p. Gudem</v>
          </cell>
          <cell r="I816" t="str">
            <v>23</v>
          </cell>
          <cell r="J816" t="str">
            <v>Krishnayapalem</v>
          </cell>
          <cell r="K816" t="str">
            <v>014</v>
          </cell>
          <cell r="L816" t="str">
            <v>Krishnayapalem</v>
          </cell>
          <cell r="M816" t="str">
            <v>0518014</v>
          </cell>
          <cell r="N816" t="str">
            <v>01</v>
          </cell>
          <cell r="O816" t="str">
            <v>Krishnayapalem</v>
          </cell>
          <cell r="P816" t="str">
            <v>Krishnayapalem</v>
          </cell>
          <cell r="Q816" t="str">
            <v>051801401</v>
          </cell>
          <cell r="R816" t="str">
            <v>051801401</v>
          </cell>
          <cell r="S816" t="str">
            <v>05110671801401</v>
          </cell>
          <cell r="T816">
            <v>2723</v>
          </cell>
          <cell r="U816">
            <v>659</v>
          </cell>
          <cell r="V816">
            <v>29</v>
          </cell>
          <cell r="W816" t="str">
            <v>FC</v>
          </cell>
          <cell r="X816" t="str">
            <v>FC</v>
          </cell>
          <cell r="AA816" t="str">
            <v>051801401600</v>
          </cell>
          <cell r="AB816" t="str">
            <v>051801401600</v>
          </cell>
          <cell r="AC816" t="str">
            <v>Krishnayapalem</v>
          </cell>
          <cell r="AD816" t="str">
            <v>Krishnayapalem</v>
          </cell>
          <cell r="AE816" t="str">
            <v>PWS</v>
          </cell>
          <cell r="AF816">
            <v>0</v>
          </cell>
          <cell r="AG816">
            <v>0</v>
          </cell>
          <cell r="AH816">
            <v>0</v>
          </cell>
          <cell r="AI816">
            <v>0</v>
          </cell>
          <cell r="AJ816">
            <v>0</v>
          </cell>
          <cell r="AK816">
            <v>0</v>
          </cell>
          <cell r="AL816">
            <v>1</v>
          </cell>
        </row>
        <row r="817">
          <cell r="A817" t="str">
            <v>05</v>
          </cell>
          <cell r="B817" t="str">
            <v>Westgodavari</v>
          </cell>
          <cell r="C817" t="str">
            <v>11</v>
          </cell>
          <cell r="D817" t="str">
            <v>Eluru</v>
          </cell>
          <cell r="E817" t="str">
            <v>067</v>
          </cell>
          <cell r="F817" t="str">
            <v>T.p. Gudem</v>
          </cell>
          <cell r="G817" t="str">
            <v>18</v>
          </cell>
          <cell r="H817" t="str">
            <v>T.p. Gudem</v>
          </cell>
          <cell r="I817" t="str">
            <v>24</v>
          </cell>
          <cell r="J817" t="str">
            <v>Arugolanu</v>
          </cell>
          <cell r="K817" t="str">
            <v>015</v>
          </cell>
          <cell r="L817" t="str">
            <v>Arugolanu</v>
          </cell>
          <cell r="M817" t="str">
            <v>0518015</v>
          </cell>
          <cell r="N817" t="str">
            <v>01</v>
          </cell>
          <cell r="O817" t="str">
            <v>Arugolanu</v>
          </cell>
          <cell r="P817" t="str">
            <v>Arugolanu</v>
          </cell>
          <cell r="Q817" t="str">
            <v>051801501</v>
          </cell>
          <cell r="R817" t="str">
            <v>051801501</v>
          </cell>
          <cell r="S817" t="str">
            <v>05110671801501</v>
          </cell>
          <cell r="T817">
            <v>3932</v>
          </cell>
          <cell r="U817">
            <v>728</v>
          </cell>
          <cell r="V817">
            <v>0</v>
          </cell>
          <cell r="W817" t="str">
            <v>FC</v>
          </cell>
          <cell r="X817" t="str">
            <v>FC</v>
          </cell>
          <cell r="AA817" t="str">
            <v>051801501600</v>
          </cell>
          <cell r="AB817" t="str">
            <v>051801501600</v>
          </cell>
          <cell r="AC817" t="str">
            <v>Arugolanu</v>
          </cell>
          <cell r="AD817" t="str">
            <v>Arugolanu</v>
          </cell>
          <cell r="AE817" t="str">
            <v>PWS</v>
          </cell>
          <cell r="AF817">
            <v>0</v>
          </cell>
          <cell r="AG817">
            <v>0</v>
          </cell>
          <cell r="AH817">
            <v>0</v>
          </cell>
          <cell r="AI817">
            <v>1</v>
          </cell>
          <cell r="AJ817">
            <v>0</v>
          </cell>
          <cell r="AK817">
            <v>0</v>
          </cell>
          <cell r="AL817">
            <v>0</v>
          </cell>
        </row>
        <row r="818">
          <cell r="A818" t="str">
            <v>05</v>
          </cell>
          <cell r="B818" t="str">
            <v>Westgodavari</v>
          </cell>
          <cell r="C818" t="str">
            <v>11</v>
          </cell>
          <cell r="D818" t="str">
            <v>Eluru</v>
          </cell>
          <cell r="E818" t="str">
            <v>067</v>
          </cell>
          <cell r="F818" t="str">
            <v>T.p. Gudem</v>
          </cell>
          <cell r="G818" t="str">
            <v>18</v>
          </cell>
          <cell r="H818" t="str">
            <v>T.p. Gudem</v>
          </cell>
          <cell r="I818" t="str">
            <v>25</v>
          </cell>
          <cell r="J818" t="str">
            <v>Dandagara</v>
          </cell>
          <cell r="K818" t="str">
            <v>015</v>
          </cell>
          <cell r="L818" t="str">
            <v>Arugolanu</v>
          </cell>
          <cell r="M818" t="str">
            <v>0518015</v>
          </cell>
          <cell r="N818" t="str">
            <v>02</v>
          </cell>
          <cell r="O818" t="str">
            <v>Dandagara</v>
          </cell>
          <cell r="P818" t="str">
            <v>Dandagara</v>
          </cell>
          <cell r="Q818" t="str">
            <v>051801502</v>
          </cell>
          <cell r="R818" t="str">
            <v>051801502</v>
          </cell>
          <cell r="S818" t="str">
            <v>05110671801502</v>
          </cell>
          <cell r="T818">
            <v>2327</v>
          </cell>
          <cell r="U818">
            <v>6</v>
          </cell>
          <cell r="V818">
            <v>9</v>
          </cell>
          <cell r="W818" t="str">
            <v>PC</v>
          </cell>
          <cell r="X818" t="str">
            <v>PC3</v>
          </cell>
          <cell r="AA818" t="str">
            <v>051801502600</v>
          </cell>
          <cell r="AB818" t="str">
            <v>051801502600</v>
          </cell>
          <cell r="AC818" t="str">
            <v>Dandagara</v>
          </cell>
          <cell r="AD818" t="str">
            <v>Dandagara</v>
          </cell>
          <cell r="AE818" t="str">
            <v>PWS</v>
          </cell>
          <cell r="AF818">
            <v>0</v>
          </cell>
          <cell r="AG818">
            <v>0</v>
          </cell>
          <cell r="AH818">
            <v>0</v>
          </cell>
          <cell r="AI818">
            <v>0</v>
          </cell>
          <cell r="AJ818">
            <v>0</v>
          </cell>
          <cell r="AK818">
            <v>0</v>
          </cell>
          <cell r="AL818">
            <v>0</v>
          </cell>
        </row>
        <row r="819">
          <cell r="A819" t="str">
            <v>05</v>
          </cell>
          <cell r="B819" t="str">
            <v>Westgodavari</v>
          </cell>
          <cell r="C819" t="str">
            <v>11</v>
          </cell>
          <cell r="D819" t="str">
            <v>Eluru</v>
          </cell>
          <cell r="E819" t="str">
            <v>067</v>
          </cell>
          <cell r="F819" t="str">
            <v>T.p. Gudem</v>
          </cell>
          <cell r="G819" t="str">
            <v>18</v>
          </cell>
          <cell r="H819" t="str">
            <v>T.p. Gudem</v>
          </cell>
          <cell r="I819" t="str">
            <v>25</v>
          </cell>
          <cell r="J819" t="str">
            <v>Dandagara</v>
          </cell>
          <cell r="K819" t="str">
            <v>015</v>
          </cell>
          <cell r="L819" t="str">
            <v>Arugolanu</v>
          </cell>
          <cell r="M819" t="str">
            <v>0518015</v>
          </cell>
          <cell r="N819" t="str">
            <v>03</v>
          </cell>
          <cell r="O819" t="str">
            <v>Lingareddygudem</v>
          </cell>
          <cell r="P819" t="str">
            <v>Lingareddygudem</v>
          </cell>
          <cell r="Q819" t="str">
            <v>051801503</v>
          </cell>
          <cell r="R819" t="str">
            <v>051801503</v>
          </cell>
          <cell r="S819" t="str">
            <v>05110671801503</v>
          </cell>
          <cell r="T819">
            <v>805</v>
          </cell>
          <cell r="U819">
            <v>0</v>
          </cell>
          <cell r="V819">
            <v>0</v>
          </cell>
          <cell r="W819" t="str">
            <v>PC</v>
          </cell>
          <cell r="X819" t="str">
            <v>PC1</v>
          </cell>
          <cell r="AA819" t="str">
            <v>051801503600</v>
          </cell>
          <cell r="AB819" t="str">
            <v>051801503600</v>
          </cell>
          <cell r="AC819" t="str">
            <v>Lingareddygudem</v>
          </cell>
          <cell r="AD819" t="str">
            <v>Lingareddygudem</v>
          </cell>
          <cell r="AE819" t="str">
            <v>MPWS</v>
          </cell>
          <cell r="AF819">
            <v>0</v>
          </cell>
          <cell r="AG819">
            <v>0</v>
          </cell>
          <cell r="AH819">
            <v>0</v>
          </cell>
          <cell r="AI819">
            <v>0</v>
          </cell>
          <cell r="AJ819">
            <v>0</v>
          </cell>
          <cell r="AK819">
            <v>0</v>
          </cell>
          <cell r="AL819">
            <v>0</v>
          </cell>
        </row>
        <row r="820">
          <cell r="A820" t="str">
            <v>05</v>
          </cell>
          <cell r="B820" t="str">
            <v>Westgodavari</v>
          </cell>
          <cell r="C820" t="str">
            <v>11</v>
          </cell>
          <cell r="D820" t="str">
            <v>Eluru</v>
          </cell>
          <cell r="E820" t="str">
            <v>067</v>
          </cell>
          <cell r="F820" t="str">
            <v>T.p. Gudem</v>
          </cell>
          <cell r="G820" t="str">
            <v>18</v>
          </cell>
          <cell r="H820" t="str">
            <v>T.p. Gudem</v>
          </cell>
          <cell r="I820" t="str">
            <v>26</v>
          </cell>
          <cell r="J820" t="str">
            <v>Kothuru</v>
          </cell>
          <cell r="K820" t="str">
            <v>015</v>
          </cell>
          <cell r="L820" t="str">
            <v>Arugolanu</v>
          </cell>
          <cell r="M820" t="str">
            <v>0518015</v>
          </cell>
          <cell r="N820" t="str">
            <v>04</v>
          </cell>
          <cell r="O820" t="str">
            <v>Kothuru</v>
          </cell>
          <cell r="P820" t="str">
            <v>Kothuru</v>
          </cell>
          <cell r="Q820" t="str">
            <v>051801504</v>
          </cell>
          <cell r="R820" t="str">
            <v>051801504</v>
          </cell>
          <cell r="S820" t="str">
            <v>05110671801504</v>
          </cell>
          <cell r="T820">
            <v>2701</v>
          </cell>
          <cell r="U820">
            <v>582</v>
          </cell>
          <cell r="V820">
            <v>14</v>
          </cell>
          <cell r="W820" t="str">
            <v>PC</v>
          </cell>
          <cell r="X820" t="str">
            <v>PC2</v>
          </cell>
          <cell r="AA820" t="str">
            <v>051801504600</v>
          </cell>
          <cell r="AB820" t="str">
            <v>051801504600</v>
          </cell>
          <cell r="AC820" t="str">
            <v>Kothuru</v>
          </cell>
          <cell r="AD820" t="str">
            <v>Kothuru</v>
          </cell>
          <cell r="AE820" t="str">
            <v>PWS</v>
          </cell>
          <cell r="AF820">
            <v>1</v>
          </cell>
          <cell r="AG820">
            <v>0</v>
          </cell>
          <cell r="AH820">
            <v>0</v>
          </cell>
          <cell r="AI820">
            <v>0</v>
          </cell>
          <cell r="AJ820">
            <v>0</v>
          </cell>
          <cell r="AK820">
            <v>0</v>
          </cell>
          <cell r="AL820">
            <v>0</v>
          </cell>
        </row>
        <row r="821">
          <cell r="A821" t="str">
            <v>05</v>
          </cell>
          <cell r="B821" t="str">
            <v>Westgodavari</v>
          </cell>
          <cell r="C821" t="str">
            <v>11</v>
          </cell>
          <cell r="D821" t="str">
            <v>Eluru</v>
          </cell>
          <cell r="E821" t="str">
            <v>067</v>
          </cell>
          <cell r="F821" t="str">
            <v>T.p. Gudem</v>
          </cell>
          <cell r="G821" t="str">
            <v>18</v>
          </cell>
          <cell r="H821" t="str">
            <v>T.p. Gudem</v>
          </cell>
          <cell r="I821" t="str">
            <v>27</v>
          </cell>
          <cell r="J821" t="str">
            <v>Kunchanapalle</v>
          </cell>
          <cell r="K821" t="str">
            <v>016</v>
          </cell>
          <cell r="L821" t="str">
            <v>Kunchanapalli</v>
          </cell>
          <cell r="M821" t="str">
            <v>0518016</v>
          </cell>
          <cell r="N821" t="str">
            <v>01</v>
          </cell>
          <cell r="O821" t="str">
            <v>Kunchanapalle</v>
          </cell>
          <cell r="P821" t="str">
            <v>Kunchanapalle</v>
          </cell>
          <cell r="Q821" t="str">
            <v>051801601</v>
          </cell>
          <cell r="R821" t="str">
            <v>051801601</v>
          </cell>
          <cell r="S821" t="str">
            <v>05110671801601</v>
          </cell>
          <cell r="T821">
            <v>5412</v>
          </cell>
          <cell r="U821">
            <v>2866</v>
          </cell>
          <cell r="V821">
            <v>53</v>
          </cell>
          <cell r="W821" t="str">
            <v>PC</v>
          </cell>
          <cell r="X821" t="str">
            <v>PC3</v>
          </cell>
          <cell r="AA821" t="str">
            <v>051801601600</v>
          </cell>
          <cell r="AB821" t="str">
            <v>051801601600</v>
          </cell>
          <cell r="AC821" t="str">
            <v>Kunchanapalle</v>
          </cell>
          <cell r="AD821" t="str">
            <v>Kunchanapalle</v>
          </cell>
          <cell r="AE821" t="str">
            <v>PWS</v>
          </cell>
          <cell r="AF821">
            <v>0</v>
          </cell>
          <cell r="AG821">
            <v>0</v>
          </cell>
          <cell r="AH821">
            <v>0</v>
          </cell>
          <cell r="AI821">
            <v>0</v>
          </cell>
          <cell r="AJ821">
            <v>0</v>
          </cell>
          <cell r="AK821">
            <v>0</v>
          </cell>
          <cell r="AL821">
            <v>0</v>
          </cell>
        </row>
        <row r="822">
          <cell r="A822" t="str">
            <v>05</v>
          </cell>
          <cell r="B822" t="str">
            <v>Westgodavari</v>
          </cell>
          <cell r="C822" t="str">
            <v>11</v>
          </cell>
          <cell r="D822" t="str">
            <v>Eluru</v>
          </cell>
          <cell r="E822" t="str">
            <v>067</v>
          </cell>
          <cell r="F822" t="str">
            <v>T.p. Gudem</v>
          </cell>
          <cell r="G822" t="str">
            <v>18</v>
          </cell>
          <cell r="H822" t="str">
            <v>T.p. Gudem</v>
          </cell>
          <cell r="I822" t="str">
            <v>27</v>
          </cell>
          <cell r="J822" t="str">
            <v>Kunchanapalle</v>
          </cell>
          <cell r="K822" t="str">
            <v>016</v>
          </cell>
          <cell r="L822" t="str">
            <v>Kunchanapalli</v>
          </cell>
          <cell r="M822" t="str">
            <v>0518016</v>
          </cell>
          <cell r="N822" t="str">
            <v>02</v>
          </cell>
          <cell r="O822" t="str">
            <v>Itikalagunta</v>
          </cell>
          <cell r="P822" t="str">
            <v>Itikalagunta</v>
          </cell>
          <cell r="Q822" t="str">
            <v>051801602</v>
          </cell>
          <cell r="R822" t="str">
            <v>051801602</v>
          </cell>
          <cell r="S822" t="str">
            <v>05110671801602</v>
          </cell>
          <cell r="T822">
            <v>593</v>
          </cell>
          <cell r="U822">
            <v>7</v>
          </cell>
          <cell r="V822">
            <v>0</v>
          </cell>
          <cell r="W822" t="str">
            <v>FC</v>
          </cell>
          <cell r="X822" t="str">
            <v>FC</v>
          </cell>
          <cell r="AA822" t="str">
            <v>051801602600</v>
          </cell>
          <cell r="AB822" t="str">
            <v>051801602600</v>
          </cell>
          <cell r="AC822" t="str">
            <v>Itikalagunta</v>
          </cell>
          <cell r="AD822" t="str">
            <v>Itikalagunta</v>
          </cell>
          <cell r="AE822" t="str">
            <v>PWS</v>
          </cell>
          <cell r="AF822">
            <v>0</v>
          </cell>
          <cell r="AG822">
            <v>0</v>
          </cell>
          <cell r="AH822">
            <v>0</v>
          </cell>
          <cell r="AI822">
            <v>0</v>
          </cell>
          <cell r="AJ822">
            <v>0</v>
          </cell>
          <cell r="AK822">
            <v>0</v>
          </cell>
          <cell r="AL822">
            <v>0</v>
          </cell>
        </row>
        <row r="823">
          <cell r="A823" t="str">
            <v>05</v>
          </cell>
          <cell r="B823" t="str">
            <v>Westgodavari</v>
          </cell>
          <cell r="C823" t="str">
            <v>11</v>
          </cell>
          <cell r="D823" t="str">
            <v>Eluru</v>
          </cell>
          <cell r="E823" t="str">
            <v>067</v>
          </cell>
          <cell r="F823" t="str">
            <v>T.p. Gudem</v>
          </cell>
          <cell r="G823" t="str">
            <v>18</v>
          </cell>
          <cell r="H823" t="str">
            <v>T.p. Gudem</v>
          </cell>
          <cell r="I823" t="str">
            <v>27</v>
          </cell>
          <cell r="J823" t="str">
            <v>Kunchanapalle</v>
          </cell>
          <cell r="K823" t="str">
            <v>016</v>
          </cell>
          <cell r="L823" t="str">
            <v>Kunchanapalli</v>
          </cell>
          <cell r="M823" t="str">
            <v>0518016</v>
          </cell>
          <cell r="N823" t="str">
            <v>03</v>
          </cell>
          <cell r="O823" t="str">
            <v>Amruthapuram</v>
          </cell>
          <cell r="P823" t="str">
            <v>Amruthapuram</v>
          </cell>
          <cell r="Q823" t="str">
            <v>051801603</v>
          </cell>
          <cell r="R823" t="str">
            <v>051801603</v>
          </cell>
          <cell r="S823" t="str">
            <v>05110671801603</v>
          </cell>
          <cell r="T823">
            <v>308</v>
          </cell>
          <cell r="U823">
            <v>0</v>
          </cell>
          <cell r="V823">
            <v>0</v>
          </cell>
          <cell r="W823" t="str">
            <v>PC</v>
          </cell>
          <cell r="X823" t="str">
            <v>PC1</v>
          </cell>
          <cell r="AA823" t="str">
            <v>051801603600</v>
          </cell>
          <cell r="AB823" t="str">
            <v>051801603600</v>
          </cell>
          <cell r="AC823" t="str">
            <v>Amruthapuram</v>
          </cell>
          <cell r="AD823" t="str">
            <v>Amruthapuram</v>
          </cell>
          <cell r="AE823" t="str">
            <v>MPWS</v>
          </cell>
          <cell r="AF823">
            <v>0</v>
          </cell>
          <cell r="AG823">
            <v>0</v>
          </cell>
          <cell r="AH823">
            <v>0</v>
          </cell>
          <cell r="AI823">
            <v>0</v>
          </cell>
          <cell r="AJ823">
            <v>0</v>
          </cell>
          <cell r="AK823">
            <v>0</v>
          </cell>
          <cell r="AL823">
            <v>0</v>
          </cell>
        </row>
        <row r="824">
          <cell r="A824" t="str">
            <v>05</v>
          </cell>
          <cell r="B824" t="str">
            <v>Westgodavari</v>
          </cell>
          <cell r="C824" t="str">
            <v>11</v>
          </cell>
          <cell r="D824" t="str">
            <v>Eluru</v>
          </cell>
          <cell r="E824" t="str">
            <v>067</v>
          </cell>
          <cell r="F824" t="str">
            <v>T.p. Gudem</v>
          </cell>
          <cell r="G824" t="str">
            <v>18</v>
          </cell>
          <cell r="H824" t="str">
            <v>T.p. Gudem</v>
          </cell>
          <cell r="I824" t="str">
            <v>28</v>
          </cell>
          <cell r="J824" t="str">
            <v>Mettaupragudem</v>
          </cell>
          <cell r="K824" t="str">
            <v>016</v>
          </cell>
          <cell r="L824" t="str">
            <v>Kunchanapalli</v>
          </cell>
          <cell r="M824" t="str">
            <v>0518016</v>
          </cell>
          <cell r="N824" t="str">
            <v>04</v>
          </cell>
          <cell r="O824" t="str">
            <v>Mettaupragudem</v>
          </cell>
          <cell r="P824" t="str">
            <v>Mettaupragudem</v>
          </cell>
          <cell r="Q824" t="str">
            <v>051801604</v>
          </cell>
          <cell r="R824" t="str">
            <v>051801604</v>
          </cell>
          <cell r="S824" t="str">
            <v>05110671801604</v>
          </cell>
          <cell r="T824">
            <v>1314</v>
          </cell>
          <cell r="U824">
            <v>463</v>
          </cell>
          <cell r="V824">
            <v>53</v>
          </cell>
          <cell r="W824" t="str">
            <v>PC</v>
          </cell>
          <cell r="X824" t="str">
            <v>PC1</v>
          </cell>
          <cell r="AA824" t="str">
            <v>051801604600</v>
          </cell>
          <cell r="AB824" t="str">
            <v>051801604600</v>
          </cell>
          <cell r="AC824" t="str">
            <v>Mettaupragudem</v>
          </cell>
          <cell r="AD824" t="str">
            <v>Mettaupragudem</v>
          </cell>
          <cell r="AE824" t="str">
            <v>MPWS</v>
          </cell>
          <cell r="AF824">
            <v>0</v>
          </cell>
          <cell r="AG824">
            <v>0</v>
          </cell>
          <cell r="AH824">
            <v>0</v>
          </cell>
          <cell r="AI824">
            <v>0</v>
          </cell>
          <cell r="AJ824">
            <v>0</v>
          </cell>
          <cell r="AK824">
            <v>0</v>
          </cell>
          <cell r="AL824">
            <v>0</v>
          </cell>
        </row>
        <row r="825">
          <cell r="A825" t="str">
            <v>05</v>
          </cell>
          <cell r="B825" t="str">
            <v>Westgodavari</v>
          </cell>
          <cell r="C825" t="str">
            <v>11</v>
          </cell>
          <cell r="D825" t="str">
            <v>Eluru</v>
          </cell>
          <cell r="E825" t="str">
            <v>067</v>
          </cell>
          <cell r="F825" t="str">
            <v>T.p. Gudem</v>
          </cell>
          <cell r="G825" t="str">
            <v>18</v>
          </cell>
          <cell r="H825" t="str">
            <v>T.p. Gudem</v>
          </cell>
          <cell r="I825" t="str">
            <v>29</v>
          </cell>
          <cell r="J825" t="str">
            <v>Kondruprolu</v>
          </cell>
          <cell r="K825" t="str">
            <v>017</v>
          </cell>
          <cell r="L825" t="str">
            <v>Kondruprolu</v>
          </cell>
          <cell r="M825" t="str">
            <v>0518017</v>
          </cell>
          <cell r="N825" t="str">
            <v>01</v>
          </cell>
          <cell r="O825" t="str">
            <v>Kondruprolu</v>
          </cell>
          <cell r="P825" t="str">
            <v>Kondruprolu</v>
          </cell>
          <cell r="Q825" t="str">
            <v>051801701</v>
          </cell>
          <cell r="R825" t="str">
            <v>051801701</v>
          </cell>
          <cell r="S825" t="str">
            <v>05110671801701</v>
          </cell>
          <cell r="T825">
            <v>1941</v>
          </cell>
          <cell r="U825">
            <v>630</v>
          </cell>
          <cell r="V825">
            <v>65</v>
          </cell>
          <cell r="W825" t="str">
            <v>FC</v>
          </cell>
          <cell r="X825" t="str">
            <v>FC</v>
          </cell>
          <cell r="AA825" t="str">
            <v>051801701600</v>
          </cell>
          <cell r="AB825" t="str">
            <v>051801701600</v>
          </cell>
          <cell r="AC825" t="str">
            <v>Kondruprolu</v>
          </cell>
          <cell r="AD825" t="str">
            <v>Kondruprolu</v>
          </cell>
          <cell r="AE825" t="str">
            <v>PWS</v>
          </cell>
          <cell r="AF825">
            <v>1</v>
          </cell>
          <cell r="AG825">
            <v>0</v>
          </cell>
          <cell r="AH825">
            <v>0</v>
          </cell>
          <cell r="AI825">
            <v>0</v>
          </cell>
          <cell r="AJ825">
            <v>0</v>
          </cell>
          <cell r="AK825">
            <v>0</v>
          </cell>
          <cell r="AL825">
            <v>0</v>
          </cell>
        </row>
        <row r="826">
          <cell r="A826" t="str">
            <v>05</v>
          </cell>
          <cell r="B826" t="str">
            <v>Westgodavari</v>
          </cell>
          <cell r="C826" t="str">
            <v>11</v>
          </cell>
          <cell r="D826" t="str">
            <v>Eluru</v>
          </cell>
          <cell r="E826" t="str">
            <v>067</v>
          </cell>
          <cell r="F826" t="str">
            <v>T.p. Gudem</v>
          </cell>
          <cell r="G826" t="str">
            <v>18</v>
          </cell>
          <cell r="H826" t="str">
            <v>T.p. Gudem</v>
          </cell>
          <cell r="I826" t="str">
            <v>30</v>
          </cell>
          <cell r="J826" t="str">
            <v>L.agraham</v>
          </cell>
          <cell r="K826" t="str">
            <v>017</v>
          </cell>
          <cell r="L826" t="str">
            <v>Kondruprolu</v>
          </cell>
          <cell r="M826" t="str">
            <v>0518017</v>
          </cell>
          <cell r="N826" t="str">
            <v>02</v>
          </cell>
          <cell r="O826" t="str">
            <v>L.agraham</v>
          </cell>
          <cell r="P826" t="str">
            <v>L.agraham</v>
          </cell>
          <cell r="Q826" t="str">
            <v>051801702</v>
          </cell>
          <cell r="R826" t="str">
            <v>051801702</v>
          </cell>
          <cell r="S826" t="str">
            <v>05110671801702</v>
          </cell>
          <cell r="T826">
            <v>1121</v>
          </cell>
          <cell r="U826">
            <v>17</v>
          </cell>
          <cell r="V826">
            <v>0</v>
          </cell>
          <cell r="W826" t="str">
            <v>PC</v>
          </cell>
          <cell r="X826" t="str">
            <v>PC1</v>
          </cell>
          <cell r="AA826" t="str">
            <v>051801702600</v>
          </cell>
          <cell r="AB826" t="str">
            <v>051801702600</v>
          </cell>
          <cell r="AC826" t="str">
            <v>L.agraham</v>
          </cell>
          <cell r="AD826" t="str">
            <v>L.agraham</v>
          </cell>
          <cell r="AE826" t="str">
            <v>MPWS</v>
          </cell>
          <cell r="AF826">
            <v>1</v>
          </cell>
          <cell r="AG826">
            <v>0</v>
          </cell>
          <cell r="AH826">
            <v>0</v>
          </cell>
          <cell r="AI826">
            <v>0</v>
          </cell>
          <cell r="AJ826">
            <v>0</v>
          </cell>
          <cell r="AK826">
            <v>0</v>
          </cell>
          <cell r="AL826">
            <v>0</v>
          </cell>
        </row>
        <row r="827">
          <cell r="A827" t="str">
            <v>05</v>
          </cell>
          <cell r="B827" t="str">
            <v>Westgodavari</v>
          </cell>
          <cell r="C827" t="str">
            <v>11</v>
          </cell>
          <cell r="D827" t="str">
            <v>Eluru</v>
          </cell>
          <cell r="E827" t="str">
            <v>067</v>
          </cell>
          <cell r="F827" t="str">
            <v>T.p. Gudem</v>
          </cell>
          <cell r="G827" t="str">
            <v>18</v>
          </cell>
          <cell r="H827" t="str">
            <v>T.p. Gudem</v>
          </cell>
          <cell r="I827" t="str">
            <v>31</v>
          </cell>
          <cell r="J827" t="str">
            <v>Padala</v>
          </cell>
          <cell r="K827" t="str">
            <v>022</v>
          </cell>
          <cell r="L827" t="str">
            <v>Padala</v>
          </cell>
          <cell r="M827" t="str">
            <v>0518022</v>
          </cell>
          <cell r="N827" t="str">
            <v>01</v>
          </cell>
          <cell r="O827" t="str">
            <v>Padala</v>
          </cell>
          <cell r="P827" t="str">
            <v>Padala</v>
          </cell>
          <cell r="Q827" t="str">
            <v>051802201</v>
          </cell>
          <cell r="R827" t="str">
            <v>051802201</v>
          </cell>
          <cell r="S827" t="str">
            <v>05110671802201</v>
          </cell>
          <cell r="T827">
            <v>2122</v>
          </cell>
          <cell r="U827">
            <v>720</v>
          </cell>
          <cell r="V827">
            <v>0</v>
          </cell>
          <cell r="W827" t="str">
            <v>PC</v>
          </cell>
          <cell r="X827" t="str">
            <v>PC2</v>
          </cell>
          <cell r="AA827" t="str">
            <v>051802201600</v>
          </cell>
          <cell r="AB827" t="str">
            <v>051802201600</v>
          </cell>
          <cell r="AC827" t="str">
            <v>Padala</v>
          </cell>
          <cell r="AD827" t="str">
            <v>Padala</v>
          </cell>
          <cell r="AE827" t="str">
            <v>PWS</v>
          </cell>
          <cell r="AF827">
            <v>0</v>
          </cell>
          <cell r="AG827">
            <v>0</v>
          </cell>
          <cell r="AH827">
            <v>0</v>
          </cell>
          <cell r="AI827">
            <v>1</v>
          </cell>
          <cell r="AJ827">
            <v>0</v>
          </cell>
          <cell r="AK827">
            <v>0</v>
          </cell>
          <cell r="AL827">
            <v>0</v>
          </cell>
        </row>
        <row r="828">
          <cell r="A828" t="str">
            <v>05</v>
          </cell>
          <cell r="B828" t="str">
            <v>Westgodavari</v>
          </cell>
          <cell r="C828" t="str">
            <v>11</v>
          </cell>
          <cell r="D828" t="str">
            <v>Eluru</v>
          </cell>
          <cell r="E828" t="str">
            <v>068</v>
          </cell>
          <cell r="F828" t="str">
            <v>Unguturu</v>
          </cell>
          <cell r="G828" t="str">
            <v>19</v>
          </cell>
          <cell r="H828" t="str">
            <v>Unguturu</v>
          </cell>
          <cell r="I828" t="str">
            <v>01</v>
          </cell>
          <cell r="J828" t="str">
            <v>Nallamadu</v>
          </cell>
          <cell r="K828" t="str">
            <v>001</v>
          </cell>
          <cell r="L828" t="str">
            <v>Nallamadu</v>
          </cell>
          <cell r="M828" t="str">
            <v>0519001</v>
          </cell>
          <cell r="N828" t="str">
            <v>01</v>
          </cell>
          <cell r="O828" t="str">
            <v>Nallamadu</v>
          </cell>
          <cell r="P828" t="str">
            <v>Nallamadu</v>
          </cell>
          <cell r="Q828" t="str">
            <v>051900101</v>
          </cell>
          <cell r="R828" t="str">
            <v>051900101</v>
          </cell>
          <cell r="S828" t="str">
            <v>05110681900101</v>
          </cell>
          <cell r="T828">
            <v>466</v>
          </cell>
          <cell r="U828">
            <v>160</v>
          </cell>
          <cell r="V828">
            <v>0</v>
          </cell>
          <cell r="W828" t="str">
            <v>PC</v>
          </cell>
          <cell r="X828" t="str">
            <v>PC3</v>
          </cell>
          <cell r="AA828" t="str">
            <v>051900101600</v>
          </cell>
          <cell r="AB828" t="str">
            <v>051900101600</v>
          </cell>
          <cell r="AC828" t="str">
            <v>Nallamadu</v>
          </cell>
          <cell r="AD828" t="str">
            <v>Nallamadu</v>
          </cell>
          <cell r="AE828" t="str">
            <v>PWS</v>
          </cell>
          <cell r="AF828">
            <v>0</v>
          </cell>
          <cell r="AG828">
            <v>0</v>
          </cell>
          <cell r="AH828">
            <v>0</v>
          </cell>
          <cell r="AI828">
            <v>0</v>
          </cell>
          <cell r="AJ828">
            <v>0</v>
          </cell>
          <cell r="AK828">
            <v>0</v>
          </cell>
          <cell r="AL828">
            <v>0</v>
          </cell>
        </row>
        <row r="829">
          <cell r="A829" t="str">
            <v>05</v>
          </cell>
          <cell r="B829" t="str">
            <v>Westgodavari</v>
          </cell>
          <cell r="C829" t="str">
            <v>11</v>
          </cell>
          <cell r="D829" t="str">
            <v>Eluru</v>
          </cell>
          <cell r="E829" t="str">
            <v>068</v>
          </cell>
          <cell r="F829" t="str">
            <v>Unguturu</v>
          </cell>
          <cell r="G829" t="str">
            <v>19</v>
          </cell>
          <cell r="H829" t="str">
            <v>Unguturu</v>
          </cell>
          <cell r="I829" t="str">
            <v>02</v>
          </cell>
          <cell r="J829" t="str">
            <v>Kamsaligunta</v>
          </cell>
          <cell r="K829" t="str">
            <v>001</v>
          </cell>
          <cell r="L829" t="str">
            <v>Nallamadu</v>
          </cell>
          <cell r="M829" t="str">
            <v>0519001</v>
          </cell>
          <cell r="N829" t="str">
            <v>02</v>
          </cell>
          <cell r="O829" t="str">
            <v>Kamsaligunta</v>
          </cell>
          <cell r="P829" t="str">
            <v>Kamsaligunta</v>
          </cell>
          <cell r="Q829" t="str">
            <v>051900102</v>
          </cell>
          <cell r="R829" t="str">
            <v>051900102</v>
          </cell>
          <cell r="S829" t="str">
            <v>05110681900102</v>
          </cell>
          <cell r="T829">
            <v>600</v>
          </cell>
          <cell r="U829">
            <v>295</v>
          </cell>
          <cell r="V829">
            <v>0</v>
          </cell>
          <cell r="W829" t="str">
            <v>PC</v>
          </cell>
          <cell r="X829" t="str">
            <v>PC1</v>
          </cell>
          <cell r="AA829" t="str">
            <v>051900102600</v>
          </cell>
          <cell r="AB829" t="str">
            <v>051900102600</v>
          </cell>
          <cell r="AC829" t="str">
            <v>Kamsaligunta</v>
          </cell>
          <cell r="AD829" t="str">
            <v>Kamsaligunta</v>
          </cell>
          <cell r="AE829" t="str">
            <v>PWS</v>
          </cell>
          <cell r="AF829">
            <v>0</v>
          </cell>
          <cell r="AG829">
            <v>0</v>
          </cell>
          <cell r="AH829">
            <v>0</v>
          </cell>
          <cell r="AI829">
            <v>0</v>
          </cell>
          <cell r="AJ829">
            <v>0</v>
          </cell>
          <cell r="AK829">
            <v>0</v>
          </cell>
          <cell r="AL829">
            <v>0</v>
          </cell>
        </row>
        <row r="830">
          <cell r="A830" t="str">
            <v>05</v>
          </cell>
          <cell r="B830" t="str">
            <v>Westgodavari</v>
          </cell>
          <cell r="C830" t="str">
            <v>11</v>
          </cell>
          <cell r="D830" t="str">
            <v>Eluru</v>
          </cell>
          <cell r="E830" t="str">
            <v>068</v>
          </cell>
          <cell r="F830" t="str">
            <v>Unguturu</v>
          </cell>
          <cell r="G830" t="str">
            <v>19</v>
          </cell>
          <cell r="H830" t="str">
            <v>Unguturu</v>
          </cell>
          <cell r="I830" t="str">
            <v>01</v>
          </cell>
          <cell r="J830" t="str">
            <v>Nallamadu</v>
          </cell>
          <cell r="K830" t="str">
            <v>001</v>
          </cell>
          <cell r="L830" t="str">
            <v>Nallamadu</v>
          </cell>
          <cell r="M830" t="str">
            <v>0519001</v>
          </cell>
          <cell r="N830" t="str">
            <v>03</v>
          </cell>
          <cell r="O830" t="str">
            <v>Ramachandrapuram</v>
          </cell>
          <cell r="P830" t="str">
            <v>Ramachandrapuram</v>
          </cell>
          <cell r="Q830" t="str">
            <v>051900103</v>
          </cell>
          <cell r="R830" t="str">
            <v>051900103</v>
          </cell>
          <cell r="S830" t="str">
            <v>05110681900103</v>
          </cell>
          <cell r="T830">
            <v>559</v>
          </cell>
          <cell r="U830">
            <v>76</v>
          </cell>
          <cell r="V830">
            <v>0</v>
          </cell>
          <cell r="W830" t="str">
            <v>PC</v>
          </cell>
          <cell r="X830" t="str">
            <v>PC3</v>
          </cell>
          <cell r="AA830" t="str">
            <v>051900103600</v>
          </cell>
          <cell r="AB830" t="str">
            <v>051900103600</v>
          </cell>
          <cell r="AC830" t="str">
            <v>Ramachandrapuram-19</v>
          </cell>
          <cell r="AD830" t="str">
            <v>Ramachandrapuram-19</v>
          </cell>
          <cell r="AE830" t="str">
            <v>PWS</v>
          </cell>
          <cell r="AF830">
            <v>0</v>
          </cell>
          <cell r="AG830">
            <v>0</v>
          </cell>
          <cell r="AH830">
            <v>0</v>
          </cell>
          <cell r="AI830">
            <v>0</v>
          </cell>
          <cell r="AJ830">
            <v>0</v>
          </cell>
          <cell r="AK830">
            <v>0</v>
          </cell>
          <cell r="AL830">
            <v>0</v>
          </cell>
        </row>
        <row r="831">
          <cell r="A831" t="str">
            <v>05</v>
          </cell>
          <cell r="B831" t="str">
            <v>Westgodavari</v>
          </cell>
          <cell r="C831" t="str">
            <v>11</v>
          </cell>
          <cell r="D831" t="str">
            <v>Eluru</v>
          </cell>
          <cell r="E831" t="str">
            <v>068</v>
          </cell>
          <cell r="F831" t="str">
            <v>Unguturu</v>
          </cell>
          <cell r="G831" t="str">
            <v>19</v>
          </cell>
          <cell r="H831" t="str">
            <v>Unguturu</v>
          </cell>
          <cell r="I831" t="str">
            <v>03</v>
          </cell>
          <cell r="J831" t="str">
            <v>Yerramillipadu</v>
          </cell>
          <cell r="K831" t="str">
            <v>001</v>
          </cell>
          <cell r="L831" t="str">
            <v>Nallamadu</v>
          </cell>
          <cell r="M831" t="str">
            <v>0519001</v>
          </cell>
          <cell r="N831" t="str">
            <v>04</v>
          </cell>
          <cell r="O831" t="str">
            <v>Yerramillipadu</v>
          </cell>
          <cell r="P831" t="str">
            <v>Yerramillipadu</v>
          </cell>
          <cell r="Q831" t="str">
            <v>051900104</v>
          </cell>
          <cell r="R831" t="str">
            <v>051900104</v>
          </cell>
          <cell r="S831" t="str">
            <v>05110681900104</v>
          </cell>
          <cell r="T831">
            <v>1193</v>
          </cell>
          <cell r="U831">
            <v>204</v>
          </cell>
          <cell r="V831">
            <v>23</v>
          </cell>
          <cell r="W831" t="str">
            <v>PC</v>
          </cell>
          <cell r="X831" t="str">
            <v>PC3</v>
          </cell>
          <cell r="AA831" t="str">
            <v>051900104600</v>
          </cell>
          <cell r="AB831" t="str">
            <v>051900104600</v>
          </cell>
          <cell r="AC831" t="str">
            <v>Yerramillipadu</v>
          </cell>
          <cell r="AD831" t="str">
            <v>Yerramillipadu</v>
          </cell>
          <cell r="AE831" t="str">
            <v>PWS</v>
          </cell>
          <cell r="AF831">
            <v>0</v>
          </cell>
          <cell r="AG831">
            <v>0</v>
          </cell>
          <cell r="AH831">
            <v>0</v>
          </cell>
          <cell r="AI831">
            <v>0</v>
          </cell>
          <cell r="AJ831">
            <v>0</v>
          </cell>
          <cell r="AK831">
            <v>0</v>
          </cell>
          <cell r="AL831">
            <v>0</v>
          </cell>
        </row>
        <row r="832">
          <cell r="A832" t="str">
            <v>05</v>
          </cell>
          <cell r="B832" t="str">
            <v>Westgodavari</v>
          </cell>
          <cell r="C832" t="str">
            <v>11</v>
          </cell>
          <cell r="D832" t="str">
            <v>Eluru</v>
          </cell>
          <cell r="E832" t="str">
            <v>068</v>
          </cell>
          <cell r="F832" t="str">
            <v>Unguturu</v>
          </cell>
          <cell r="G832" t="str">
            <v>19</v>
          </cell>
          <cell r="H832" t="str">
            <v>Unguturu</v>
          </cell>
          <cell r="I832" t="str">
            <v>04</v>
          </cell>
          <cell r="J832" t="str">
            <v>Gollagudem</v>
          </cell>
          <cell r="K832" t="str">
            <v>001</v>
          </cell>
          <cell r="L832" t="str">
            <v>Nallamadu</v>
          </cell>
          <cell r="M832" t="str">
            <v>0519001</v>
          </cell>
          <cell r="N832" t="str">
            <v>05</v>
          </cell>
          <cell r="O832" t="str">
            <v>Gollagudem</v>
          </cell>
          <cell r="P832" t="str">
            <v>Gollagudem</v>
          </cell>
          <cell r="Q832" t="str">
            <v>051900105</v>
          </cell>
          <cell r="R832" t="str">
            <v>051900105</v>
          </cell>
          <cell r="S832" t="str">
            <v>05110681900105</v>
          </cell>
          <cell r="T832">
            <v>1817</v>
          </cell>
          <cell r="U832">
            <v>303</v>
          </cell>
          <cell r="V832">
            <v>0</v>
          </cell>
          <cell r="W832" t="str">
            <v>PC</v>
          </cell>
          <cell r="X832" t="str">
            <v>PC3</v>
          </cell>
          <cell r="AA832" t="str">
            <v>051900105600</v>
          </cell>
          <cell r="AB832" t="str">
            <v>051900105600</v>
          </cell>
          <cell r="AC832" t="str">
            <v>Gollagudem-19</v>
          </cell>
          <cell r="AD832" t="str">
            <v>Gollagudem-19</v>
          </cell>
          <cell r="AE832" t="str">
            <v>PWS</v>
          </cell>
          <cell r="AF832">
            <v>0</v>
          </cell>
          <cell r="AG832">
            <v>0</v>
          </cell>
          <cell r="AH832">
            <v>0</v>
          </cell>
          <cell r="AI832">
            <v>0</v>
          </cell>
          <cell r="AJ832">
            <v>0</v>
          </cell>
          <cell r="AK832">
            <v>0</v>
          </cell>
          <cell r="AL832">
            <v>0</v>
          </cell>
        </row>
        <row r="833">
          <cell r="A833" t="str">
            <v>05</v>
          </cell>
          <cell r="B833" t="str">
            <v>Westgodavari</v>
          </cell>
          <cell r="C833" t="str">
            <v>11</v>
          </cell>
          <cell r="D833" t="str">
            <v>Eluru</v>
          </cell>
          <cell r="E833" t="str">
            <v>068</v>
          </cell>
          <cell r="F833" t="str">
            <v>Unguturu</v>
          </cell>
          <cell r="G833" t="str">
            <v>19</v>
          </cell>
          <cell r="H833" t="str">
            <v>Unguturu</v>
          </cell>
          <cell r="I833" t="str">
            <v>05</v>
          </cell>
          <cell r="J833" t="str">
            <v>Pandireddigudem</v>
          </cell>
          <cell r="K833" t="str">
            <v>001</v>
          </cell>
          <cell r="L833" t="str">
            <v>Nallamadu</v>
          </cell>
          <cell r="M833" t="str">
            <v>0519001</v>
          </cell>
          <cell r="N833" t="str">
            <v>06</v>
          </cell>
          <cell r="O833" t="str">
            <v>Pandireddygudem</v>
          </cell>
          <cell r="P833" t="str">
            <v>Pandireddygudem</v>
          </cell>
          <cell r="Q833" t="str">
            <v>051900106</v>
          </cell>
          <cell r="R833" t="str">
            <v>051900106</v>
          </cell>
          <cell r="S833" t="str">
            <v>05110681900106</v>
          </cell>
          <cell r="T833">
            <v>561</v>
          </cell>
          <cell r="U833">
            <v>0</v>
          </cell>
          <cell r="V833">
            <v>0</v>
          </cell>
          <cell r="W833" t="str">
            <v>PC</v>
          </cell>
          <cell r="X833" t="str">
            <v>PC3</v>
          </cell>
          <cell r="AA833" t="str">
            <v>051900106600</v>
          </cell>
          <cell r="AB833" t="str">
            <v>051900106600</v>
          </cell>
          <cell r="AC833" t="str">
            <v>Pandireddygudem</v>
          </cell>
          <cell r="AD833" t="str">
            <v>Pandireddygudem</v>
          </cell>
          <cell r="AE833" t="str">
            <v>PWS</v>
          </cell>
          <cell r="AF833">
            <v>0</v>
          </cell>
          <cell r="AG833">
            <v>0</v>
          </cell>
          <cell r="AH833">
            <v>0</v>
          </cell>
          <cell r="AI833">
            <v>0</v>
          </cell>
          <cell r="AJ833">
            <v>0</v>
          </cell>
          <cell r="AK833">
            <v>0</v>
          </cell>
          <cell r="AL833">
            <v>0</v>
          </cell>
        </row>
        <row r="834">
          <cell r="A834" t="str">
            <v>05</v>
          </cell>
          <cell r="B834" t="str">
            <v>Westgodavari</v>
          </cell>
          <cell r="C834" t="str">
            <v>11</v>
          </cell>
          <cell r="D834" t="str">
            <v>Eluru</v>
          </cell>
          <cell r="E834" t="str">
            <v>068</v>
          </cell>
          <cell r="F834" t="str">
            <v>Unguturu</v>
          </cell>
          <cell r="G834" t="str">
            <v>19</v>
          </cell>
          <cell r="H834" t="str">
            <v>Unguturu</v>
          </cell>
          <cell r="I834" t="str">
            <v>05</v>
          </cell>
          <cell r="J834" t="str">
            <v>Pandireddigudem</v>
          </cell>
          <cell r="K834" t="str">
            <v>001</v>
          </cell>
          <cell r="L834" t="str">
            <v>Nallamadu</v>
          </cell>
          <cell r="M834" t="str">
            <v>0519001</v>
          </cell>
          <cell r="N834" t="str">
            <v>07</v>
          </cell>
          <cell r="O834" t="str">
            <v>Gopalapuram</v>
          </cell>
          <cell r="P834" t="str">
            <v>Gopalapuram</v>
          </cell>
          <cell r="Q834" t="str">
            <v>051900107</v>
          </cell>
          <cell r="R834" t="str">
            <v>051900107</v>
          </cell>
          <cell r="S834" t="str">
            <v>05110681900107</v>
          </cell>
          <cell r="T834">
            <v>697</v>
          </cell>
          <cell r="U834">
            <v>237</v>
          </cell>
          <cell r="V834">
            <v>0</v>
          </cell>
          <cell r="W834" t="str">
            <v>PC</v>
          </cell>
          <cell r="X834" t="str">
            <v>PC3</v>
          </cell>
          <cell r="AA834" t="str">
            <v>051900107600</v>
          </cell>
          <cell r="AB834" t="str">
            <v>051900107600</v>
          </cell>
          <cell r="AC834" t="str">
            <v>Gopalapuram-19</v>
          </cell>
          <cell r="AD834" t="str">
            <v>Gopalapuram-19</v>
          </cell>
          <cell r="AE834" t="str">
            <v>PWS</v>
          </cell>
          <cell r="AF834">
            <v>0</v>
          </cell>
          <cell r="AG834">
            <v>0</v>
          </cell>
          <cell r="AH834">
            <v>0</v>
          </cell>
          <cell r="AI834">
            <v>0</v>
          </cell>
          <cell r="AJ834">
            <v>0</v>
          </cell>
          <cell r="AK834">
            <v>0</v>
          </cell>
          <cell r="AL834">
            <v>0</v>
          </cell>
        </row>
        <row r="835">
          <cell r="A835" t="str">
            <v>05</v>
          </cell>
          <cell r="B835" t="str">
            <v>Westgodavari</v>
          </cell>
          <cell r="C835" t="str">
            <v>11</v>
          </cell>
          <cell r="D835" t="str">
            <v>Eluru</v>
          </cell>
          <cell r="E835" t="str">
            <v>068</v>
          </cell>
          <cell r="F835" t="str">
            <v>Unguturu</v>
          </cell>
          <cell r="G835" t="str">
            <v>19</v>
          </cell>
          <cell r="H835" t="str">
            <v>Unguturu</v>
          </cell>
          <cell r="I835" t="str">
            <v>06</v>
          </cell>
          <cell r="J835" t="str">
            <v>Akkupalli Gokavaram</v>
          </cell>
          <cell r="K835" t="str">
            <v>002</v>
          </cell>
          <cell r="L835" t="str">
            <v>A. Gopavaram</v>
          </cell>
          <cell r="M835" t="str">
            <v>0519002</v>
          </cell>
          <cell r="N835" t="str">
            <v>01</v>
          </cell>
          <cell r="O835" t="str">
            <v>Akkupalli Gokavaram</v>
          </cell>
          <cell r="P835" t="str">
            <v>Akkupalli Gokavaram</v>
          </cell>
          <cell r="Q835" t="str">
            <v>051900201</v>
          </cell>
          <cell r="R835" t="str">
            <v>051900201</v>
          </cell>
          <cell r="S835" t="str">
            <v>05110681900201</v>
          </cell>
          <cell r="T835">
            <v>2643</v>
          </cell>
          <cell r="U835">
            <v>687</v>
          </cell>
          <cell r="V835">
            <v>0</v>
          </cell>
          <cell r="W835" t="str">
            <v>PC</v>
          </cell>
          <cell r="X835" t="str">
            <v>PC3</v>
          </cell>
          <cell r="AA835" t="str">
            <v>051900201600</v>
          </cell>
          <cell r="AB835" t="str">
            <v>051900201600</v>
          </cell>
          <cell r="AC835" t="str">
            <v>Akkupalli Gokavaram</v>
          </cell>
          <cell r="AD835" t="str">
            <v>Akkupalli Gokavaram</v>
          </cell>
          <cell r="AE835" t="str">
            <v>PWS</v>
          </cell>
          <cell r="AF835">
            <v>0</v>
          </cell>
          <cell r="AG835">
            <v>0</v>
          </cell>
          <cell r="AH835">
            <v>0</v>
          </cell>
          <cell r="AI835">
            <v>0</v>
          </cell>
          <cell r="AJ835">
            <v>0</v>
          </cell>
          <cell r="AK835">
            <v>0</v>
          </cell>
          <cell r="AL835">
            <v>0</v>
          </cell>
        </row>
        <row r="836">
          <cell r="A836" t="str">
            <v>05</v>
          </cell>
          <cell r="B836" t="str">
            <v>Westgodavari</v>
          </cell>
          <cell r="C836" t="str">
            <v>11</v>
          </cell>
          <cell r="D836" t="str">
            <v>Eluru</v>
          </cell>
          <cell r="E836" t="str">
            <v>068</v>
          </cell>
          <cell r="F836" t="str">
            <v>Unguturu</v>
          </cell>
          <cell r="G836" t="str">
            <v>19</v>
          </cell>
          <cell r="H836" t="str">
            <v>Unguturu</v>
          </cell>
          <cell r="I836" t="str">
            <v>07</v>
          </cell>
          <cell r="J836" t="str">
            <v>Thimmayyapalem</v>
          </cell>
          <cell r="K836" t="str">
            <v>002</v>
          </cell>
          <cell r="L836" t="str">
            <v>A. Gopavaram</v>
          </cell>
          <cell r="M836" t="str">
            <v>0519002</v>
          </cell>
          <cell r="N836" t="str">
            <v>02</v>
          </cell>
          <cell r="O836" t="str">
            <v>Thimmayyapalem</v>
          </cell>
          <cell r="P836" t="str">
            <v>Thimmayyapalem</v>
          </cell>
          <cell r="Q836" t="str">
            <v>051900202</v>
          </cell>
          <cell r="R836" t="str">
            <v>051900202</v>
          </cell>
          <cell r="S836" t="str">
            <v>05110681900202</v>
          </cell>
          <cell r="T836">
            <v>869</v>
          </cell>
          <cell r="U836">
            <v>210</v>
          </cell>
          <cell r="V836">
            <v>0</v>
          </cell>
          <cell r="W836" t="str">
            <v>PC</v>
          </cell>
          <cell r="X836" t="str">
            <v>PC3</v>
          </cell>
          <cell r="AA836" t="str">
            <v>051900202600</v>
          </cell>
          <cell r="AB836" t="str">
            <v>051900202600</v>
          </cell>
          <cell r="AC836" t="str">
            <v>Thimmayyapalem</v>
          </cell>
          <cell r="AD836" t="str">
            <v>Thimmayyapalem</v>
          </cell>
          <cell r="AE836" t="str">
            <v>PWS</v>
          </cell>
          <cell r="AF836">
            <v>0</v>
          </cell>
          <cell r="AG836">
            <v>0</v>
          </cell>
          <cell r="AH836">
            <v>0</v>
          </cell>
          <cell r="AI836">
            <v>0</v>
          </cell>
          <cell r="AJ836">
            <v>0</v>
          </cell>
          <cell r="AK836">
            <v>0</v>
          </cell>
          <cell r="AL836">
            <v>0</v>
          </cell>
        </row>
        <row r="837">
          <cell r="A837" t="str">
            <v>05</v>
          </cell>
          <cell r="B837" t="str">
            <v>Westgodavari</v>
          </cell>
          <cell r="C837" t="str">
            <v>11</v>
          </cell>
          <cell r="D837" t="str">
            <v>Eluru</v>
          </cell>
          <cell r="E837" t="str">
            <v>068</v>
          </cell>
          <cell r="F837" t="str">
            <v>Unguturu</v>
          </cell>
          <cell r="G837" t="str">
            <v>19</v>
          </cell>
          <cell r="H837" t="str">
            <v>Unguturu</v>
          </cell>
          <cell r="I837" t="str">
            <v>07</v>
          </cell>
          <cell r="J837" t="str">
            <v>Thimmayyapalem</v>
          </cell>
          <cell r="K837" t="str">
            <v>002</v>
          </cell>
          <cell r="L837" t="str">
            <v>A. Gopavaram</v>
          </cell>
          <cell r="M837" t="str">
            <v>0519002</v>
          </cell>
          <cell r="N837" t="str">
            <v>03</v>
          </cell>
          <cell r="O837" t="str">
            <v>Kothagudem</v>
          </cell>
          <cell r="P837" t="str">
            <v>Kothagudem</v>
          </cell>
          <cell r="Q837" t="str">
            <v>051900203</v>
          </cell>
          <cell r="R837" t="str">
            <v>051900203</v>
          </cell>
          <cell r="S837" t="str">
            <v>05110681900203</v>
          </cell>
          <cell r="T837">
            <v>403</v>
          </cell>
          <cell r="U837">
            <v>0</v>
          </cell>
          <cell r="V837">
            <v>0</v>
          </cell>
          <cell r="W837" t="str">
            <v>PC</v>
          </cell>
          <cell r="X837" t="str">
            <v>PC3</v>
          </cell>
          <cell r="AA837" t="str">
            <v>051900203600</v>
          </cell>
          <cell r="AB837" t="str">
            <v>051900203600</v>
          </cell>
          <cell r="AC837" t="str">
            <v>Kothagudem-19</v>
          </cell>
          <cell r="AD837" t="str">
            <v>Kothagudem-19</v>
          </cell>
          <cell r="AE837" t="str">
            <v>PWS</v>
          </cell>
          <cell r="AF837">
            <v>0</v>
          </cell>
          <cell r="AG837">
            <v>0</v>
          </cell>
          <cell r="AH837">
            <v>0</v>
          </cell>
          <cell r="AI837">
            <v>0</v>
          </cell>
          <cell r="AJ837">
            <v>0</v>
          </cell>
          <cell r="AK837">
            <v>0</v>
          </cell>
          <cell r="AL837">
            <v>0</v>
          </cell>
        </row>
        <row r="838">
          <cell r="A838" t="str">
            <v>05</v>
          </cell>
          <cell r="B838" t="str">
            <v>Westgodavari</v>
          </cell>
          <cell r="C838" t="str">
            <v>11</v>
          </cell>
          <cell r="D838" t="str">
            <v>Eluru</v>
          </cell>
          <cell r="E838" t="str">
            <v>068</v>
          </cell>
          <cell r="F838" t="str">
            <v>Unguturu</v>
          </cell>
          <cell r="G838" t="str">
            <v>19</v>
          </cell>
          <cell r="H838" t="str">
            <v>Unguturu</v>
          </cell>
          <cell r="I838" t="str">
            <v>08</v>
          </cell>
          <cell r="J838" t="str">
            <v>Gopinadhapatnam</v>
          </cell>
          <cell r="K838" t="str">
            <v>003</v>
          </cell>
          <cell r="L838" t="str">
            <v>Gopinadhapatnam</v>
          </cell>
          <cell r="M838" t="str">
            <v>0519003</v>
          </cell>
          <cell r="N838" t="str">
            <v>01</v>
          </cell>
          <cell r="O838" t="str">
            <v>Gopinadhapatnam</v>
          </cell>
          <cell r="P838" t="str">
            <v>Gopinadhapatnam</v>
          </cell>
          <cell r="Q838" t="str">
            <v>051900301</v>
          </cell>
          <cell r="R838" t="str">
            <v>051900301</v>
          </cell>
          <cell r="S838" t="str">
            <v>05110681900301</v>
          </cell>
          <cell r="T838">
            <v>1482</v>
          </cell>
          <cell r="U838">
            <v>634</v>
          </cell>
          <cell r="V838">
            <v>22</v>
          </cell>
          <cell r="W838" t="str">
            <v>PC</v>
          </cell>
          <cell r="X838" t="str">
            <v>PC3</v>
          </cell>
          <cell r="AA838" t="str">
            <v>051900301600</v>
          </cell>
          <cell r="AB838" t="str">
            <v>051900301600</v>
          </cell>
          <cell r="AC838" t="str">
            <v>Gopinadhapatnam</v>
          </cell>
          <cell r="AD838" t="str">
            <v>Gopinadhapatnam</v>
          </cell>
          <cell r="AE838" t="str">
            <v>PWS</v>
          </cell>
          <cell r="AF838">
            <v>0</v>
          </cell>
          <cell r="AG838">
            <v>0</v>
          </cell>
          <cell r="AH838">
            <v>0</v>
          </cell>
          <cell r="AI838">
            <v>0</v>
          </cell>
          <cell r="AJ838">
            <v>0</v>
          </cell>
          <cell r="AK838">
            <v>0</v>
          </cell>
          <cell r="AL838">
            <v>0</v>
          </cell>
        </row>
        <row r="839">
          <cell r="A839" t="str">
            <v>05</v>
          </cell>
          <cell r="B839" t="str">
            <v>Westgodavari</v>
          </cell>
          <cell r="C839" t="str">
            <v>11</v>
          </cell>
          <cell r="D839" t="str">
            <v>Eluru</v>
          </cell>
          <cell r="E839" t="str">
            <v>068</v>
          </cell>
          <cell r="F839" t="str">
            <v>Unguturu</v>
          </cell>
          <cell r="G839" t="str">
            <v>19</v>
          </cell>
          <cell r="H839" t="str">
            <v>Unguturu</v>
          </cell>
          <cell r="I839" t="str">
            <v>09</v>
          </cell>
          <cell r="J839" t="str">
            <v>Unguturu</v>
          </cell>
          <cell r="K839" t="str">
            <v>004</v>
          </cell>
          <cell r="L839" t="str">
            <v>Unguturu</v>
          </cell>
          <cell r="M839" t="str">
            <v>0519004</v>
          </cell>
          <cell r="N839" t="str">
            <v>01</v>
          </cell>
          <cell r="O839" t="str">
            <v>Unguturu</v>
          </cell>
          <cell r="P839" t="str">
            <v>Unguturu</v>
          </cell>
          <cell r="Q839" t="str">
            <v>051900401</v>
          </cell>
          <cell r="R839" t="str">
            <v>051900401</v>
          </cell>
          <cell r="S839" t="str">
            <v>05110681900401</v>
          </cell>
          <cell r="T839">
            <v>6474</v>
          </cell>
          <cell r="U839">
            <v>182</v>
          </cell>
          <cell r="V839">
            <v>9</v>
          </cell>
          <cell r="W839" t="str">
            <v>PC</v>
          </cell>
          <cell r="X839" t="str">
            <v>PC4</v>
          </cell>
          <cell r="AA839" t="str">
            <v>051900401600</v>
          </cell>
          <cell r="AB839" t="str">
            <v>051900401600</v>
          </cell>
          <cell r="AC839" t="str">
            <v>Unguturu</v>
          </cell>
          <cell r="AD839" t="str">
            <v>Unguturu</v>
          </cell>
          <cell r="AE839" t="str">
            <v>PWS</v>
          </cell>
          <cell r="AF839">
            <v>1</v>
          </cell>
          <cell r="AG839">
            <v>0</v>
          </cell>
          <cell r="AH839">
            <v>0</v>
          </cell>
          <cell r="AI839">
            <v>2</v>
          </cell>
          <cell r="AJ839">
            <v>0</v>
          </cell>
          <cell r="AK839">
            <v>0</v>
          </cell>
          <cell r="AL839">
            <v>0</v>
          </cell>
        </row>
        <row r="840">
          <cell r="A840" t="str">
            <v>05</v>
          </cell>
          <cell r="B840" t="str">
            <v>Westgodavari</v>
          </cell>
          <cell r="C840" t="str">
            <v>11</v>
          </cell>
          <cell r="D840" t="str">
            <v>Eluru</v>
          </cell>
          <cell r="E840" t="str">
            <v>068</v>
          </cell>
          <cell r="F840" t="str">
            <v>Unguturu</v>
          </cell>
          <cell r="G840" t="str">
            <v>19</v>
          </cell>
          <cell r="H840" t="str">
            <v>Unguturu</v>
          </cell>
          <cell r="I840" t="str">
            <v>10</v>
          </cell>
          <cell r="J840" t="str">
            <v>Natchugunta</v>
          </cell>
          <cell r="K840" t="str">
            <v>004</v>
          </cell>
          <cell r="L840" t="str">
            <v>Unguturu</v>
          </cell>
          <cell r="M840" t="str">
            <v>0519004</v>
          </cell>
          <cell r="N840" t="str">
            <v>02</v>
          </cell>
          <cell r="O840" t="str">
            <v>Natchugunta</v>
          </cell>
          <cell r="P840" t="str">
            <v>Natchugunta</v>
          </cell>
          <cell r="Q840" t="str">
            <v>051900402</v>
          </cell>
          <cell r="R840" t="str">
            <v>051900402</v>
          </cell>
          <cell r="S840" t="str">
            <v>05110681900402</v>
          </cell>
          <cell r="T840">
            <v>913</v>
          </cell>
          <cell r="U840">
            <v>313</v>
          </cell>
          <cell r="V840">
            <v>25</v>
          </cell>
          <cell r="W840" t="str">
            <v>PC</v>
          </cell>
          <cell r="X840" t="str">
            <v>PC3</v>
          </cell>
          <cell r="AA840" t="str">
            <v>051900402600</v>
          </cell>
          <cell r="AB840" t="str">
            <v>051900402600</v>
          </cell>
          <cell r="AC840" t="str">
            <v>Natchugunta</v>
          </cell>
          <cell r="AD840" t="str">
            <v>Natchugunta</v>
          </cell>
          <cell r="AE840" t="str">
            <v>PWS</v>
          </cell>
          <cell r="AF840">
            <v>0</v>
          </cell>
          <cell r="AG840">
            <v>0</v>
          </cell>
          <cell r="AH840">
            <v>0</v>
          </cell>
          <cell r="AI840">
            <v>1</v>
          </cell>
          <cell r="AJ840">
            <v>0</v>
          </cell>
          <cell r="AK840">
            <v>0</v>
          </cell>
          <cell r="AL840">
            <v>0</v>
          </cell>
        </row>
        <row r="841">
          <cell r="A841" t="str">
            <v>05</v>
          </cell>
          <cell r="B841" t="str">
            <v>Westgodavari</v>
          </cell>
          <cell r="C841" t="str">
            <v>11</v>
          </cell>
          <cell r="D841" t="str">
            <v>Eluru</v>
          </cell>
          <cell r="E841" t="str">
            <v>068</v>
          </cell>
          <cell r="F841" t="str">
            <v>Unguturu</v>
          </cell>
          <cell r="G841" t="str">
            <v>19</v>
          </cell>
          <cell r="H841" t="str">
            <v>Unguturu</v>
          </cell>
          <cell r="I841" t="str">
            <v>11</v>
          </cell>
          <cell r="J841" t="str">
            <v>Neeladripuram</v>
          </cell>
          <cell r="K841" t="str">
            <v>004</v>
          </cell>
          <cell r="L841" t="str">
            <v>Unguturu</v>
          </cell>
          <cell r="M841" t="str">
            <v>0519004</v>
          </cell>
          <cell r="N841" t="str">
            <v>03</v>
          </cell>
          <cell r="O841" t="str">
            <v>Neeladripuram</v>
          </cell>
          <cell r="P841" t="str">
            <v>Neeladripuram</v>
          </cell>
          <cell r="Q841" t="str">
            <v>051900403</v>
          </cell>
          <cell r="R841" t="str">
            <v>051900403</v>
          </cell>
          <cell r="S841" t="str">
            <v>05110681900403</v>
          </cell>
          <cell r="T841">
            <v>1717</v>
          </cell>
          <cell r="U841">
            <v>708</v>
          </cell>
          <cell r="V841">
            <v>0</v>
          </cell>
          <cell r="W841" t="str">
            <v>PC</v>
          </cell>
          <cell r="X841" t="str">
            <v>PC1</v>
          </cell>
          <cell r="AA841" t="str">
            <v>051900403600</v>
          </cell>
          <cell r="AB841" t="str">
            <v>051900403600</v>
          </cell>
          <cell r="AC841" t="str">
            <v>Neeladripuram-19</v>
          </cell>
          <cell r="AD841" t="str">
            <v>Neeladripuram-19</v>
          </cell>
          <cell r="AE841" t="str">
            <v>PWS</v>
          </cell>
          <cell r="AF841">
            <v>0</v>
          </cell>
          <cell r="AG841">
            <v>0</v>
          </cell>
          <cell r="AH841">
            <v>0</v>
          </cell>
          <cell r="AI841">
            <v>0</v>
          </cell>
          <cell r="AJ841">
            <v>0</v>
          </cell>
          <cell r="AK841">
            <v>0</v>
          </cell>
          <cell r="AL841">
            <v>0</v>
          </cell>
        </row>
        <row r="842">
          <cell r="A842" t="str">
            <v>05</v>
          </cell>
          <cell r="B842" t="str">
            <v>Westgodavari</v>
          </cell>
          <cell r="C842" t="str">
            <v>11</v>
          </cell>
          <cell r="D842" t="str">
            <v>Eluru</v>
          </cell>
          <cell r="E842" t="str">
            <v>068</v>
          </cell>
          <cell r="F842" t="str">
            <v>Unguturu</v>
          </cell>
          <cell r="G842" t="str">
            <v>19</v>
          </cell>
          <cell r="H842" t="str">
            <v>Unguturu</v>
          </cell>
          <cell r="I842" t="str">
            <v>10</v>
          </cell>
          <cell r="J842" t="str">
            <v>Natchugunta</v>
          </cell>
          <cell r="K842" t="str">
            <v>004</v>
          </cell>
          <cell r="L842" t="str">
            <v>Unguturu</v>
          </cell>
          <cell r="M842" t="str">
            <v>0519004</v>
          </cell>
          <cell r="N842" t="str">
            <v>04</v>
          </cell>
          <cell r="O842" t="str">
            <v>Yerramalla</v>
          </cell>
          <cell r="P842" t="str">
            <v>Yerramalla</v>
          </cell>
          <cell r="Q842" t="str">
            <v>051900404</v>
          </cell>
          <cell r="R842" t="str">
            <v>051900404</v>
          </cell>
          <cell r="S842" t="str">
            <v>05110681900404</v>
          </cell>
          <cell r="T842">
            <v>1174</v>
          </cell>
          <cell r="U842">
            <v>181</v>
          </cell>
          <cell r="V842">
            <v>9</v>
          </cell>
          <cell r="W842" t="str">
            <v>PC</v>
          </cell>
          <cell r="X842" t="str">
            <v>PC3</v>
          </cell>
          <cell r="AA842" t="str">
            <v>051900404600</v>
          </cell>
          <cell r="AB842" t="str">
            <v>051900404600</v>
          </cell>
          <cell r="AC842" t="str">
            <v>Yerramalla</v>
          </cell>
          <cell r="AD842" t="str">
            <v>Yerramalla</v>
          </cell>
          <cell r="AE842" t="str">
            <v>PWS</v>
          </cell>
          <cell r="AF842">
            <v>0</v>
          </cell>
          <cell r="AG842">
            <v>0</v>
          </cell>
          <cell r="AH842">
            <v>0</v>
          </cell>
          <cell r="AI842">
            <v>0</v>
          </cell>
          <cell r="AJ842">
            <v>0</v>
          </cell>
          <cell r="AK842">
            <v>0</v>
          </cell>
          <cell r="AL842">
            <v>0</v>
          </cell>
        </row>
        <row r="843">
          <cell r="A843" t="str">
            <v>05</v>
          </cell>
          <cell r="B843" t="str">
            <v>Westgodavari</v>
          </cell>
          <cell r="C843" t="str">
            <v>11</v>
          </cell>
          <cell r="D843" t="str">
            <v>Eluru</v>
          </cell>
          <cell r="E843" t="str">
            <v>068</v>
          </cell>
          <cell r="F843" t="str">
            <v>Unguturu</v>
          </cell>
          <cell r="G843" t="str">
            <v>19</v>
          </cell>
          <cell r="H843" t="str">
            <v>Unguturu</v>
          </cell>
          <cell r="I843" t="str">
            <v>10</v>
          </cell>
          <cell r="J843" t="str">
            <v>Natchugunta</v>
          </cell>
          <cell r="K843" t="str">
            <v>004</v>
          </cell>
          <cell r="L843" t="str">
            <v>Unguturu</v>
          </cell>
          <cell r="M843" t="str">
            <v>0519004</v>
          </cell>
          <cell r="N843" t="str">
            <v>05</v>
          </cell>
          <cell r="O843" t="str">
            <v>Gullapadu</v>
          </cell>
          <cell r="Q843" t="str">
            <v>051900405</v>
          </cell>
          <cell r="S843" t="str">
            <v>05110681900405</v>
          </cell>
          <cell r="T843">
            <v>692</v>
          </cell>
          <cell r="U843">
            <v>360</v>
          </cell>
          <cell r="V843">
            <v>21</v>
          </cell>
          <cell r="W843" t="str">
            <v>FC</v>
          </cell>
          <cell r="X843" t="str">
            <v>FC</v>
          </cell>
          <cell r="AF843">
            <v>0</v>
          </cell>
          <cell r="AG843">
            <v>0</v>
          </cell>
          <cell r="AH843">
            <v>3</v>
          </cell>
          <cell r="AI843">
            <v>0</v>
          </cell>
          <cell r="AJ843">
            <v>0</v>
          </cell>
          <cell r="AK843">
            <v>0</v>
          </cell>
          <cell r="AL843">
            <v>0</v>
          </cell>
        </row>
        <row r="844">
          <cell r="A844" t="str">
            <v>05</v>
          </cell>
          <cell r="B844" t="str">
            <v>Westgodavari</v>
          </cell>
          <cell r="C844" t="str">
            <v>11</v>
          </cell>
          <cell r="D844" t="str">
            <v>Eluru</v>
          </cell>
          <cell r="E844" t="str">
            <v>068</v>
          </cell>
          <cell r="F844" t="str">
            <v>Unguturu</v>
          </cell>
          <cell r="G844" t="str">
            <v>19</v>
          </cell>
          <cell r="H844" t="str">
            <v>Unguturu</v>
          </cell>
          <cell r="I844" t="str">
            <v>09</v>
          </cell>
          <cell r="J844" t="str">
            <v>Unguturu</v>
          </cell>
          <cell r="K844" t="str">
            <v>004</v>
          </cell>
          <cell r="L844" t="str">
            <v>Unguturu</v>
          </cell>
          <cell r="M844" t="str">
            <v>0519004</v>
          </cell>
          <cell r="N844" t="str">
            <v>06</v>
          </cell>
          <cell r="O844" t="str">
            <v>Kothagudem</v>
          </cell>
          <cell r="P844" t="str">
            <v>Kothagudem</v>
          </cell>
          <cell r="Q844" t="str">
            <v>051900406</v>
          </cell>
          <cell r="R844" t="str">
            <v>051900406</v>
          </cell>
          <cell r="S844" t="str">
            <v>05110681900406</v>
          </cell>
          <cell r="T844">
            <v>669</v>
          </cell>
          <cell r="U844">
            <v>327</v>
          </cell>
          <cell r="V844">
            <v>0</v>
          </cell>
          <cell r="W844" t="str">
            <v>PC</v>
          </cell>
          <cell r="X844" t="str">
            <v>PC1</v>
          </cell>
          <cell r="AA844" t="str">
            <v>051900406600</v>
          </cell>
          <cell r="AB844" t="str">
            <v>051900406600</v>
          </cell>
          <cell r="AC844" t="str">
            <v>Kothagudem-19</v>
          </cell>
          <cell r="AD844" t="str">
            <v>Kothagudem-19</v>
          </cell>
          <cell r="AE844" t="str">
            <v>PWS</v>
          </cell>
          <cell r="AF844">
            <v>0</v>
          </cell>
          <cell r="AG844">
            <v>0</v>
          </cell>
          <cell r="AH844">
            <v>0</v>
          </cell>
          <cell r="AI844">
            <v>0</v>
          </cell>
          <cell r="AJ844">
            <v>0</v>
          </cell>
          <cell r="AK844">
            <v>0</v>
          </cell>
          <cell r="AL844">
            <v>0</v>
          </cell>
        </row>
        <row r="845">
          <cell r="A845" t="str">
            <v>05</v>
          </cell>
          <cell r="B845" t="str">
            <v>Westgodavari</v>
          </cell>
          <cell r="C845" t="str">
            <v>11</v>
          </cell>
          <cell r="D845" t="str">
            <v>Eluru</v>
          </cell>
          <cell r="E845" t="str">
            <v>068</v>
          </cell>
          <cell r="F845" t="str">
            <v>Unguturu</v>
          </cell>
          <cell r="G845" t="str">
            <v>19</v>
          </cell>
          <cell r="H845" t="str">
            <v>Unguturu</v>
          </cell>
          <cell r="I845" t="str">
            <v>09</v>
          </cell>
          <cell r="J845" t="str">
            <v>Unguturu</v>
          </cell>
          <cell r="K845" t="str">
            <v>004</v>
          </cell>
          <cell r="L845" t="str">
            <v>Unguturu</v>
          </cell>
          <cell r="M845" t="str">
            <v>0519004</v>
          </cell>
          <cell r="N845" t="str">
            <v>07</v>
          </cell>
          <cell r="O845" t="str">
            <v>Goparajupadu</v>
          </cell>
          <cell r="Q845" t="str">
            <v>051900407</v>
          </cell>
          <cell r="S845" t="str">
            <v>05110681900407</v>
          </cell>
          <cell r="T845">
            <v>214</v>
          </cell>
          <cell r="U845">
            <v>0</v>
          </cell>
          <cell r="V845">
            <v>0</v>
          </cell>
          <cell r="W845" t="str">
            <v>PC</v>
          </cell>
          <cell r="X845" t="str">
            <v>PC1</v>
          </cell>
          <cell r="AF845">
            <v>0</v>
          </cell>
          <cell r="AG845">
            <v>0</v>
          </cell>
          <cell r="AH845">
            <v>4</v>
          </cell>
          <cell r="AI845">
            <v>0</v>
          </cell>
          <cell r="AJ845">
            <v>0</v>
          </cell>
          <cell r="AK845">
            <v>0</v>
          </cell>
          <cell r="AL845">
            <v>0</v>
          </cell>
        </row>
        <row r="846">
          <cell r="A846" t="str">
            <v>05</v>
          </cell>
          <cell r="B846" t="str">
            <v>Westgodavari</v>
          </cell>
          <cell r="C846" t="str">
            <v>11</v>
          </cell>
          <cell r="D846" t="str">
            <v>Eluru</v>
          </cell>
          <cell r="E846" t="str">
            <v>068</v>
          </cell>
          <cell r="F846" t="str">
            <v>Unguturu</v>
          </cell>
          <cell r="G846" t="str">
            <v>19</v>
          </cell>
          <cell r="H846" t="str">
            <v>Unguturu</v>
          </cell>
          <cell r="I846" t="str">
            <v>12</v>
          </cell>
          <cell r="J846" t="str">
            <v>Vellamalli</v>
          </cell>
          <cell r="K846" t="str">
            <v>005</v>
          </cell>
          <cell r="L846" t="str">
            <v>Vellamilli</v>
          </cell>
          <cell r="M846" t="str">
            <v>0519005</v>
          </cell>
          <cell r="N846" t="str">
            <v>01</v>
          </cell>
          <cell r="O846" t="str">
            <v>Vellamalli</v>
          </cell>
          <cell r="P846" t="str">
            <v>Vellamalli</v>
          </cell>
          <cell r="Q846" t="str">
            <v>051900501</v>
          </cell>
          <cell r="R846" t="str">
            <v>051900501</v>
          </cell>
          <cell r="S846" t="str">
            <v>05110681900501</v>
          </cell>
          <cell r="T846">
            <v>2143</v>
          </cell>
          <cell r="U846">
            <v>503</v>
          </cell>
          <cell r="V846">
            <v>0</v>
          </cell>
          <cell r="W846" t="str">
            <v>PC</v>
          </cell>
          <cell r="X846" t="str">
            <v>PC3</v>
          </cell>
          <cell r="AA846" t="str">
            <v>051900501600</v>
          </cell>
          <cell r="AB846" t="str">
            <v>051900501600</v>
          </cell>
          <cell r="AC846" t="str">
            <v>Vellamalli</v>
          </cell>
          <cell r="AD846" t="str">
            <v>Vellamalli</v>
          </cell>
          <cell r="AE846" t="str">
            <v>PWS</v>
          </cell>
          <cell r="AF846">
            <v>1</v>
          </cell>
          <cell r="AG846">
            <v>0</v>
          </cell>
          <cell r="AH846">
            <v>0</v>
          </cell>
          <cell r="AI846">
            <v>0</v>
          </cell>
          <cell r="AJ846">
            <v>0</v>
          </cell>
          <cell r="AK846">
            <v>0</v>
          </cell>
          <cell r="AL846">
            <v>0</v>
          </cell>
        </row>
        <row r="847">
          <cell r="A847" t="str">
            <v>05</v>
          </cell>
          <cell r="B847" t="str">
            <v>Westgodavari</v>
          </cell>
          <cell r="C847" t="str">
            <v>11</v>
          </cell>
          <cell r="D847" t="str">
            <v>Eluru</v>
          </cell>
          <cell r="E847" t="str">
            <v>068</v>
          </cell>
          <cell r="F847" t="str">
            <v>Unguturu</v>
          </cell>
          <cell r="G847" t="str">
            <v>19</v>
          </cell>
          <cell r="H847" t="str">
            <v>Unguturu</v>
          </cell>
          <cell r="I847" t="str">
            <v>12</v>
          </cell>
          <cell r="J847" t="str">
            <v>Vellamalli</v>
          </cell>
          <cell r="K847" t="str">
            <v>005</v>
          </cell>
          <cell r="L847" t="str">
            <v>Vellamilli</v>
          </cell>
          <cell r="M847" t="str">
            <v>0519005</v>
          </cell>
          <cell r="N847" t="str">
            <v>02</v>
          </cell>
          <cell r="O847" t="str">
            <v>Chinnavellammilli</v>
          </cell>
          <cell r="P847" t="str">
            <v>Chinnavellammilli</v>
          </cell>
          <cell r="Q847" t="str">
            <v>051900502</v>
          </cell>
          <cell r="R847" t="str">
            <v>051900502</v>
          </cell>
          <cell r="S847" t="str">
            <v>05110681900502</v>
          </cell>
          <cell r="T847">
            <v>2254</v>
          </cell>
          <cell r="U847">
            <v>694</v>
          </cell>
          <cell r="V847">
            <v>0</v>
          </cell>
          <cell r="W847" t="str">
            <v>PC</v>
          </cell>
          <cell r="X847" t="str">
            <v>PC3</v>
          </cell>
          <cell r="AA847" t="str">
            <v>051900502600</v>
          </cell>
          <cell r="AB847" t="str">
            <v>051900502600</v>
          </cell>
          <cell r="AC847" t="str">
            <v>Chinnavellammilli</v>
          </cell>
          <cell r="AD847" t="str">
            <v>Chinnavellammilli</v>
          </cell>
          <cell r="AE847" t="str">
            <v>PWS</v>
          </cell>
          <cell r="AF847">
            <v>0</v>
          </cell>
          <cell r="AG847">
            <v>0</v>
          </cell>
          <cell r="AH847">
            <v>0</v>
          </cell>
          <cell r="AI847">
            <v>0</v>
          </cell>
          <cell r="AJ847">
            <v>0</v>
          </cell>
          <cell r="AK847">
            <v>0</v>
          </cell>
          <cell r="AL847">
            <v>0</v>
          </cell>
        </row>
        <row r="848">
          <cell r="A848" t="str">
            <v>05</v>
          </cell>
          <cell r="B848" t="str">
            <v>Westgodavari</v>
          </cell>
          <cell r="C848" t="str">
            <v>11</v>
          </cell>
          <cell r="D848" t="str">
            <v>Eluru</v>
          </cell>
          <cell r="E848" t="str">
            <v>068</v>
          </cell>
          <cell r="F848" t="str">
            <v>Unguturu</v>
          </cell>
          <cell r="G848" t="str">
            <v>19</v>
          </cell>
          <cell r="H848" t="str">
            <v>Unguturu</v>
          </cell>
          <cell r="I848" t="str">
            <v>12</v>
          </cell>
          <cell r="J848" t="str">
            <v>Vellamalli</v>
          </cell>
          <cell r="K848" t="str">
            <v>005</v>
          </cell>
          <cell r="L848" t="str">
            <v>Vellamilli</v>
          </cell>
          <cell r="M848" t="str">
            <v>0519005</v>
          </cell>
          <cell r="N848" t="str">
            <v>03</v>
          </cell>
          <cell r="O848" t="str">
            <v>Chintaigudem</v>
          </cell>
          <cell r="P848" t="str">
            <v>Chintaigudem</v>
          </cell>
          <cell r="Q848" t="str">
            <v>051900503</v>
          </cell>
          <cell r="R848" t="str">
            <v>051900503</v>
          </cell>
          <cell r="S848" t="str">
            <v>05110681900503</v>
          </cell>
          <cell r="T848">
            <v>828</v>
          </cell>
          <cell r="U848">
            <v>0</v>
          </cell>
          <cell r="V848">
            <v>217</v>
          </cell>
          <cell r="W848" t="str">
            <v>PC</v>
          </cell>
          <cell r="X848" t="str">
            <v>PC3</v>
          </cell>
          <cell r="AA848" t="str">
            <v>051900503600</v>
          </cell>
          <cell r="AB848" t="str">
            <v>051900503600</v>
          </cell>
          <cell r="AC848" t="str">
            <v>Chintaigudem</v>
          </cell>
          <cell r="AD848" t="str">
            <v>Chintaigudem</v>
          </cell>
          <cell r="AE848" t="str">
            <v>PWS</v>
          </cell>
          <cell r="AF848">
            <v>0</v>
          </cell>
          <cell r="AG848">
            <v>0</v>
          </cell>
          <cell r="AH848">
            <v>0</v>
          </cell>
          <cell r="AI848">
            <v>0</v>
          </cell>
          <cell r="AJ848">
            <v>0</v>
          </cell>
          <cell r="AK848">
            <v>0</v>
          </cell>
          <cell r="AL848">
            <v>0</v>
          </cell>
        </row>
        <row r="849">
          <cell r="A849" t="str">
            <v>05</v>
          </cell>
          <cell r="B849" t="str">
            <v>Westgodavari</v>
          </cell>
          <cell r="C849" t="str">
            <v>11</v>
          </cell>
          <cell r="D849" t="str">
            <v>Eluru</v>
          </cell>
          <cell r="E849" t="str">
            <v>068</v>
          </cell>
          <cell r="F849" t="str">
            <v>Unguturu</v>
          </cell>
          <cell r="G849" t="str">
            <v>19</v>
          </cell>
          <cell r="H849" t="str">
            <v>Unguturu</v>
          </cell>
          <cell r="I849" t="str">
            <v>13</v>
          </cell>
          <cell r="J849" t="str">
            <v>Badampudi</v>
          </cell>
          <cell r="K849" t="str">
            <v>006</v>
          </cell>
          <cell r="L849" t="str">
            <v>Badampudi</v>
          </cell>
          <cell r="M849" t="str">
            <v>0519006</v>
          </cell>
          <cell r="N849" t="str">
            <v>01</v>
          </cell>
          <cell r="O849" t="str">
            <v>Badampudi</v>
          </cell>
          <cell r="P849" t="str">
            <v>Badampudi</v>
          </cell>
          <cell r="Q849" t="str">
            <v>051900601</v>
          </cell>
          <cell r="R849" t="str">
            <v>051900601</v>
          </cell>
          <cell r="S849" t="str">
            <v>05110681900601</v>
          </cell>
          <cell r="T849">
            <v>4079</v>
          </cell>
          <cell r="U849">
            <v>1213</v>
          </cell>
          <cell r="V849">
            <v>148</v>
          </cell>
          <cell r="W849" t="str">
            <v>PC</v>
          </cell>
          <cell r="X849" t="str">
            <v>PC3</v>
          </cell>
          <cell r="AA849" t="str">
            <v>051900601600</v>
          </cell>
          <cell r="AB849" t="str">
            <v>051900601600</v>
          </cell>
          <cell r="AC849" t="str">
            <v>Badampudi</v>
          </cell>
          <cell r="AD849" t="str">
            <v>Badampudi</v>
          </cell>
          <cell r="AE849" t="str">
            <v>PWS</v>
          </cell>
          <cell r="AF849">
            <v>3</v>
          </cell>
          <cell r="AG849">
            <v>0</v>
          </cell>
          <cell r="AH849">
            <v>0</v>
          </cell>
          <cell r="AI849">
            <v>1</v>
          </cell>
          <cell r="AJ849">
            <v>0</v>
          </cell>
          <cell r="AK849">
            <v>0</v>
          </cell>
          <cell r="AL849">
            <v>0</v>
          </cell>
        </row>
        <row r="850">
          <cell r="A850" t="str">
            <v>05</v>
          </cell>
          <cell r="B850" t="str">
            <v>Westgodavari</v>
          </cell>
          <cell r="C850" t="str">
            <v>11</v>
          </cell>
          <cell r="D850" t="str">
            <v>Eluru</v>
          </cell>
          <cell r="E850" t="str">
            <v>068</v>
          </cell>
          <cell r="F850" t="str">
            <v>Unguturu</v>
          </cell>
          <cell r="G850" t="str">
            <v>19</v>
          </cell>
          <cell r="H850" t="str">
            <v>Unguturu</v>
          </cell>
          <cell r="I850" t="str">
            <v>14</v>
          </cell>
          <cell r="J850" t="str">
            <v>Uppakapadu</v>
          </cell>
          <cell r="K850" t="str">
            <v>006</v>
          </cell>
          <cell r="L850" t="str">
            <v>Badampudi</v>
          </cell>
          <cell r="M850" t="str">
            <v>0519006</v>
          </cell>
          <cell r="N850" t="str">
            <v>02</v>
          </cell>
          <cell r="O850" t="str">
            <v>Uppakapadu</v>
          </cell>
          <cell r="P850" t="str">
            <v>Uppakapadu</v>
          </cell>
          <cell r="Q850" t="str">
            <v>051900602</v>
          </cell>
          <cell r="R850" t="str">
            <v>051900602</v>
          </cell>
          <cell r="S850" t="str">
            <v>05110681900602</v>
          </cell>
          <cell r="T850">
            <v>2159</v>
          </cell>
          <cell r="U850">
            <v>464</v>
          </cell>
          <cell r="V850">
            <v>21</v>
          </cell>
          <cell r="W850" t="str">
            <v>PC</v>
          </cell>
          <cell r="X850" t="str">
            <v>PC2</v>
          </cell>
          <cell r="AA850" t="str">
            <v>051900602600</v>
          </cell>
          <cell r="AB850" t="str">
            <v>051900602600</v>
          </cell>
          <cell r="AC850" t="str">
            <v>Uppakapadu</v>
          </cell>
          <cell r="AD850" t="str">
            <v>Uppakapadu</v>
          </cell>
          <cell r="AE850" t="str">
            <v>PWS</v>
          </cell>
          <cell r="AF850">
            <v>2</v>
          </cell>
          <cell r="AG850">
            <v>0</v>
          </cell>
          <cell r="AH850">
            <v>0</v>
          </cell>
          <cell r="AI850">
            <v>1</v>
          </cell>
          <cell r="AJ850">
            <v>0</v>
          </cell>
          <cell r="AK850">
            <v>0</v>
          </cell>
          <cell r="AL850">
            <v>0</v>
          </cell>
        </row>
        <row r="851">
          <cell r="A851" t="str">
            <v>05</v>
          </cell>
          <cell r="B851" t="str">
            <v>Westgodavari</v>
          </cell>
          <cell r="C851" t="str">
            <v>11</v>
          </cell>
          <cell r="D851" t="str">
            <v>Eluru</v>
          </cell>
          <cell r="E851" t="str">
            <v>068</v>
          </cell>
          <cell r="F851" t="str">
            <v>Unguturu</v>
          </cell>
          <cell r="G851" t="str">
            <v>19</v>
          </cell>
          <cell r="H851" t="str">
            <v>Unguturu</v>
          </cell>
          <cell r="I851" t="str">
            <v>15</v>
          </cell>
          <cell r="J851" t="str">
            <v>Bommidi</v>
          </cell>
          <cell r="K851" t="str">
            <v>007</v>
          </cell>
          <cell r="L851" t="str">
            <v>Bommidi</v>
          </cell>
          <cell r="M851" t="str">
            <v>0519007</v>
          </cell>
          <cell r="N851" t="str">
            <v>01</v>
          </cell>
          <cell r="O851" t="str">
            <v>Bommidi</v>
          </cell>
          <cell r="P851" t="str">
            <v>Bommidi</v>
          </cell>
          <cell r="Q851" t="str">
            <v>051900701</v>
          </cell>
          <cell r="R851" t="str">
            <v>051900701</v>
          </cell>
          <cell r="S851" t="str">
            <v>05110681900701</v>
          </cell>
          <cell r="T851">
            <v>2296</v>
          </cell>
          <cell r="U851">
            <v>534</v>
          </cell>
          <cell r="V851">
            <v>42</v>
          </cell>
          <cell r="W851" t="str">
            <v>PC</v>
          </cell>
          <cell r="X851" t="str">
            <v>PC3</v>
          </cell>
          <cell r="AA851" t="str">
            <v>051900701600</v>
          </cell>
          <cell r="AB851" t="str">
            <v>051900701600</v>
          </cell>
          <cell r="AC851" t="str">
            <v>Bommidi</v>
          </cell>
          <cell r="AD851" t="str">
            <v>Bommidi</v>
          </cell>
          <cell r="AE851" t="str">
            <v>PWS</v>
          </cell>
          <cell r="AF851">
            <v>0</v>
          </cell>
          <cell r="AG851">
            <v>0</v>
          </cell>
          <cell r="AH851">
            <v>0</v>
          </cell>
          <cell r="AI851">
            <v>1</v>
          </cell>
          <cell r="AJ851">
            <v>0</v>
          </cell>
          <cell r="AK851">
            <v>0</v>
          </cell>
          <cell r="AL851">
            <v>0</v>
          </cell>
        </row>
        <row r="852">
          <cell r="A852" t="str">
            <v>05</v>
          </cell>
          <cell r="B852" t="str">
            <v>Westgodavari</v>
          </cell>
          <cell r="C852" t="str">
            <v>11</v>
          </cell>
          <cell r="D852" t="str">
            <v>Eluru</v>
          </cell>
          <cell r="E852" t="str">
            <v>068</v>
          </cell>
          <cell r="F852" t="str">
            <v>Unguturu</v>
          </cell>
          <cell r="G852" t="str">
            <v>19</v>
          </cell>
          <cell r="H852" t="str">
            <v>Unguturu</v>
          </cell>
          <cell r="I852" t="str">
            <v>16</v>
          </cell>
          <cell r="J852" t="str">
            <v>Kagupadu</v>
          </cell>
          <cell r="K852" t="str">
            <v>008</v>
          </cell>
          <cell r="L852" t="str">
            <v>Kagupadu</v>
          </cell>
          <cell r="M852" t="str">
            <v>0519008</v>
          </cell>
          <cell r="N852" t="str">
            <v>01</v>
          </cell>
          <cell r="O852" t="str">
            <v>Kagupadu</v>
          </cell>
          <cell r="P852" t="str">
            <v>Kagupadu</v>
          </cell>
          <cell r="Q852" t="str">
            <v>051900801</v>
          </cell>
          <cell r="R852" t="str">
            <v>051900801</v>
          </cell>
          <cell r="S852" t="str">
            <v>05110681900801</v>
          </cell>
          <cell r="T852">
            <v>1699</v>
          </cell>
          <cell r="U852">
            <v>847</v>
          </cell>
          <cell r="V852">
            <v>18</v>
          </cell>
          <cell r="W852" t="str">
            <v>PC</v>
          </cell>
          <cell r="X852" t="str">
            <v>PC3</v>
          </cell>
          <cell r="AA852" t="str">
            <v>051900801600</v>
          </cell>
          <cell r="AB852" t="str">
            <v>051900801600</v>
          </cell>
          <cell r="AC852" t="str">
            <v>Kagupadu</v>
          </cell>
          <cell r="AD852" t="str">
            <v>Kagupadu</v>
          </cell>
          <cell r="AE852" t="str">
            <v>PWS</v>
          </cell>
          <cell r="AF852">
            <v>0</v>
          </cell>
          <cell r="AG852">
            <v>0</v>
          </cell>
          <cell r="AH852">
            <v>0</v>
          </cell>
          <cell r="AI852">
            <v>1</v>
          </cell>
          <cell r="AJ852">
            <v>0</v>
          </cell>
          <cell r="AK852">
            <v>0</v>
          </cell>
          <cell r="AL852">
            <v>0</v>
          </cell>
        </row>
        <row r="853">
          <cell r="A853" t="str">
            <v>05</v>
          </cell>
          <cell r="B853" t="str">
            <v>Westgodavari</v>
          </cell>
          <cell r="C853" t="str">
            <v>11</v>
          </cell>
          <cell r="D853" t="str">
            <v>Eluru</v>
          </cell>
          <cell r="E853" t="str">
            <v>068</v>
          </cell>
          <cell r="F853" t="str">
            <v>Unguturu</v>
          </cell>
          <cell r="G853" t="str">
            <v>19</v>
          </cell>
          <cell r="H853" t="str">
            <v>Unguturu</v>
          </cell>
          <cell r="I853" t="str">
            <v>16</v>
          </cell>
          <cell r="J853" t="str">
            <v>Kagupadu</v>
          </cell>
          <cell r="K853" t="str">
            <v>008</v>
          </cell>
          <cell r="L853" t="str">
            <v>Kagupadu</v>
          </cell>
          <cell r="M853" t="str">
            <v>0519008</v>
          </cell>
          <cell r="N853" t="str">
            <v>02</v>
          </cell>
          <cell r="O853" t="str">
            <v>D. Kondepadu</v>
          </cell>
          <cell r="Q853" t="str">
            <v>051900802</v>
          </cell>
          <cell r="S853" t="str">
            <v>05110681900802</v>
          </cell>
          <cell r="T853">
            <v>290</v>
          </cell>
          <cell r="U853">
            <v>82</v>
          </cell>
          <cell r="V853">
            <v>0</v>
          </cell>
          <cell r="W853" t="str">
            <v>PC</v>
          </cell>
          <cell r="X853" t="str">
            <v>PC2</v>
          </cell>
          <cell r="AF853">
            <v>0</v>
          </cell>
          <cell r="AG853">
            <v>0</v>
          </cell>
          <cell r="AH853">
            <v>2</v>
          </cell>
          <cell r="AI853">
            <v>0</v>
          </cell>
          <cell r="AJ853">
            <v>0</v>
          </cell>
          <cell r="AK853">
            <v>0</v>
          </cell>
          <cell r="AL853">
            <v>0</v>
          </cell>
        </row>
        <row r="854">
          <cell r="A854" t="str">
            <v>05</v>
          </cell>
          <cell r="B854" t="str">
            <v>Westgodavari</v>
          </cell>
          <cell r="C854" t="str">
            <v>11</v>
          </cell>
          <cell r="D854" t="str">
            <v>Eluru</v>
          </cell>
          <cell r="E854" t="str">
            <v>068</v>
          </cell>
          <cell r="F854" t="str">
            <v>Unguturu</v>
          </cell>
          <cell r="G854" t="str">
            <v>19</v>
          </cell>
          <cell r="H854" t="str">
            <v>Unguturu</v>
          </cell>
          <cell r="I854" t="str">
            <v>17</v>
          </cell>
          <cell r="J854" t="str">
            <v>Ravulaparu</v>
          </cell>
          <cell r="K854" t="str">
            <v>009</v>
          </cell>
          <cell r="L854" t="str">
            <v>Ravulaparru</v>
          </cell>
          <cell r="M854" t="str">
            <v>0519009</v>
          </cell>
          <cell r="N854" t="str">
            <v>01</v>
          </cell>
          <cell r="O854" t="str">
            <v>Ravulaparu</v>
          </cell>
          <cell r="P854" t="str">
            <v>Ravulaparu</v>
          </cell>
          <cell r="Q854" t="str">
            <v>051900901</v>
          </cell>
          <cell r="R854" t="str">
            <v>051900901</v>
          </cell>
          <cell r="S854" t="str">
            <v>05110681900901</v>
          </cell>
          <cell r="T854">
            <v>1737</v>
          </cell>
          <cell r="U854">
            <v>323</v>
          </cell>
          <cell r="V854">
            <v>0</v>
          </cell>
          <cell r="W854" t="str">
            <v>PC</v>
          </cell>
          <cell r="X854" t="str">
            <v>PC4</v>
          </cell>
          <cell r="AA854" t="str">
            <v>051900901600</v>
          </cell>
          <cell r="AB854" t="str">
            <v>051900901600</v>
          </cell>
          <cell r="AC854" t="str">
            <v>Ravulaparu</v>
          </cell>
          <cell r="AD854" t="str">
            <v>Ravulaparu</v>
          </cell>
          <cell r="AE854" t="str">
            <v>PWS</v>
          </cell>
          <cell r="AF854">
            <v>0</v>
          </cell>
          <cell r="AG854">
            <v>0</v>
          </cell>
          <cell r="AH854">
            <v>0</v>
          </cell>
          <cell r="AI854">
            <v>1</v>
          </cell>
          <cell r="AJ854">
            <v>0</v>
          </cell>
          <cell r="AK854">
            <v>0</v>
          </cell>
          <cell r="AL854">
            <v>0</v>
          </cell>
        </row>
        <row r="855">
          <cell r="A855" t="str">
            <v>05</v>
          </cell>
          <cell r="B855" t="str">
            <v>Westgodavari</v>
          </cell>
          <cell r="C855" t="str">
            <v>11</v>
          </cell>
          <cell r="D855" t="str">
            <v>Eluru</v>
          </cell>
          <cell r="E855" t="str">
            <v>068</v>
          </cell>
          <cell r="F855" t="str">
            <v>Unguturu</v>
          </cell>
          <cell r="G855" t="str">
            <v>19</v>
          </cell>
          <cell r="H855" t="str">
            <v>Unguturu</v>
          </cell>
          <cell r="I855" t="str">
            <v>18</v>
          </cell>
          <cell r="J855" t="str">
            <v>Chebrolu</v>
          </cell>
          <cell r="K855" t="str">
            <v>010</v>
          </cell>
          <cell r="L855" t="str">
            <v>Chebrole</v>
          </cell>
          <cell r="M855" t="str">
            <v>0519010</v>
          </cell>
          <cell r="N855" t="str">
            <v>01</v>
          </cell>
          <cell r="O855" t="str">
            <v>Chebrolu</v>
          </cell>
          <cell r="P855" t="str">
            <v>Chebrolu</v>
          </cell>
          <cell r="Q855" t="str">
            <v>051901001</v>
          </cell>
          <cell r="R855" t="str">
            <v>051901001</v>
          </cell>
          <cell r="S855" t="str">
            <v>05110681901001</v>
          </cell>
          <cell r="T855">
            <v>6438</v>
          </cell>
          <cell r="U855">
            <v>573</v>
          </cell>
          <cell r="V855">
            <v>66</v>
          </cell>
          <cell r="W855" t="str">
            <v>PC</v>
          </cell>
          <cell r="X855" t="str">
            <v>PC4</v>
          </cell>
          <cell r="AA855" t="str">
            <v>051901001600</v>
          </cell>
          <cell r="AB855" t="str">
            <v>051901001600</v>
          </cell>
          <cell r="AC855" t="str">
            <v>Chebrolu</v>
          </cell>
          <cell r="AD855" t="str">
            <v>Chebrolu</v>
          </cell>
          <cell r="AE855" t="str">
            <v>PWS</v>
          </cell>
          <cell r="AF855">
            <v>3</v>
          </cell>
          <cell r="AG855">
            <v>0</v>
          </cell>
          <cell r="AH855">
            <v>0</v>
          </cell>
          <cell r="AI855">
            <v>0</v>
          </cell>
          <cell r="AJ855">
            <v>0</v>
          </cell>
          <cell r="AK855">
            <v>0</v>
          </cell>
          <cell r="AL855">
            <v>0</v>
          </cell>
        </row>
        <row r="856">
          <cell r="A856" t="str">
            <v>05</v>
          </cell>
          <cell r="B856" t="str">
            <v>Westgodavari</v>
          </cell>
          <cell r="C856" t="str">
            <v>11</v>
          </cell>
          <cell r="D856" t="str">
            <v>Eluru</v>
          </cell>
          <cell r="E856" t="str">
            <v>068</v>
          </cell>
          <cell r="F856" t="str">
            <v>Unguturu</v>
          </cell>
          <cell r="G856" t="str">
            <v>19</v>
          </cell>
          <cell r="H856" t="str">
            <v>Unguturu</v>
          </cell>
          <cell r="I856" t="str">
            <v>19</v>
          </cell>
          <cell r="J856" t="str">
            <v>Narayanapuram</v>
          </cell>
          <cell r="K856" t="str">
            <v>010</v>
          </cell>
          <cell r="L856" t="str">
            <v>Chebrole</v>
          </cell>
          <cell r="M856" t="str">
            <v>0519010</v>
          </cell>
          <cell r="N856" t="str">
            <v>02</v>
          </cell>
          <cell r="O856" t="str">
            <v>Narayanapuram</v>
          </cell>
          <cell r="P856" t="str">
            <v>Narayanapuram</v>
          </cell>
          <cell r="Q856" t="str">
            <v>051901002</v>
          </cell>
          <cell r="R856" t="str">
            <v>051901002</v>
          </cell>
          <cell r="S856" t="str">
            <v>05110681901002</v>
          </cell>
          <cell r="T856">
            <v>4633</v>
          </cell>
          <cell r="U856">
            <v>858</v>
          </cell>
          <cell r="V856">
            <v>8</v>
          </cell>
          <cell r="W856" t="str">
            <v>PC</v>
          </cell>
          <cell r="X856" t="str">
            <v>PC3</v>
          </cell>
          <cell r="AA856" t="str">
            <v>051901002600</v>
          </cell>
          <cell r="AB856" t="str">
            <v>051901002600</v>
          </cell>
          <cell r="AC856" t="str">
            <v>Narayanapuram-19</v>
          </cell>
          <cell r="AD856" t="str">
            <v>Narayanapuram-19</v>
          </cell>
          <cell r="AE856" t="str">
            <v>PWS</v>
          </cell>
          <cell r="AF856">
            <v>0</v>
          </cell>
          <cell r="AG856">
            <v>0</v>
          </cell>
          <cell r="AH856">
            <v>0</v>
          </cell>
          <cell r="AI856">
            <v>0</v>
          </cell>
          <cell r="AJ856">
            <v>0</v>
          </cell>
          <cell r="AK856">
            <v>0</v>
          </cell>
          <cell r="AL856">
            <v>0</v>
          </cell>
        </row>
        <row r="857">
          <cell r="A857" t="str">
            <v>05</v>
          </cell>
          <cell r="B857" t="str">
            <v>Westgodavari</v>
          </cell>
          <cell r="C857" t="str">
            <v>11</v>
          </cell>
          <cell r="D857" t="str">
            <v>Eluru</v>
          </cell>
          <cell r="E857" t="str">
            <v>068</v>
          </cell>
          <cell r="F857" t="str">
            <v>Unguturu</v>
          </cell>
          <cell r="G857" t="str">
            <v>19</v>
          </cell>
          <cell r="H857" t="str">
            <v>Unguturu</v>
          </cell>
          <cell r="I857" t="str">
            <v>20</v>
          </cell>
          <cell r="J857" t="str">
            <v>Apparaopeta</v>
          </cell>
          <cell r="K857" t="str">
            <v>010</v>
          </cell>
          <cell r="L857" t="str">
            <v>Chebrole</v>
          </cell>
          <cell r="M857" t="str">
            <v>0519010</v>
          </cell>
          <cell r="N857" t="str">
            <v>03</v>
          </cell>
          <cell r="O857" t="str">
            <v>Apparaopeta</v>
          </cell>
          <cell r="P857" t="str">
            <v>Apparaopeta</v>
          </cell>
          <cell r="Q857" t="str">
            <v>051901003</v>
          </cell>
          <cell r="R857" t="str">
            <v>051901003</v>
          </cell>
          <cell r="S857" t="str">
            <v>05110681901003</v>
          </cell>
          <cell r="T857">
            <v>654</v>
          </cell>
          <cell r="U857">
            <v>209</v>
          </cell>
          <cell r="V857">
            <v>0</v>
          </cell>
          <cell r="W857" t="str">
            <v>PC</v>
          </cell>
          <cell r="X857" t="str">
            <v>PC2</v>
          </cell>
          <cell r="AA857" t="str">
            <v>051901301600</v>
          </cell>
          <cell r="AB857" t="str">
            <v>051901301600</v>
          </cell>
          <cell r="AC857" t="str">
            <v>Tallapuram</v>
          </cell>
          <cell r="AD857" t="str">
            <v>Tallapuram</v>
          </cell>
          <cell r="AE857" t="str">
            <v>PWS</v>
          </cell>
          <cell r="AF857">
            <v>0</v>
          </cell>
          <cell r="AG857">
            <v>0</v>
          </cell>
          <cell r="AH857">
            <v>0</v>
          </cell>
          <cell r="AI857">
            <v>0</v>
          </cell>
          <cell r="AJ857">
            <v>0</v>
          </cell>
          <cell r="AK857">
            <v>0</v>
          </cell>
          <cell r="AL857">
            <v>0</v>
          </cell>
        </row>
        <row r="858">
          <cell r="A858" t="str">
            <v>05</v>
          </cell>
          <cell r="B858" t="str">
            <v>Westgodavari</v>
          </cell>
          <cell r="C858" t="str">
            <v>11</v>
          </cell>
          <cell r="D858" t="str">
            <v>Eluru</v>
          </cell>
          <cell r="E858" t="str">
            <v>068</v>
          </cell>
          <cell r="F858" t="str">
            <v>Unguturu</v>
          </cell>
          <cell r="G858" t="str">
            <v>19</v>
          </cell>
          <cell r="H858" t="str">
            <v>Unguturu</v>
          </cell>
          <cell r="I858" t="str">
            <v>18</v>
          </cell>
          <cell r="J858" t="str">
            <v>Chebrolu</v>
          </cell>
          <cell r="K858" t="str">
            <v>011</v>
          </cell>
          <cell r="L858" t="str">
            <v>Chebrole Khandrika</v>
          </cell>
          <cell r="M858" t="str">
            <v>0519011</v>
          </cell>
          <cell r="N858" t="str">
            <v>01</v>
          </cell>
          <cell r="O858" t="str">
            <v>Chebrole Khandrika</v>
          </cell>
          <cell r="Q858" t="str">
            <v>051901101</v>
          </cell>
          <cell r="S858" t="str">
            <v>05110681901101</v>
          </cell>
          <cell r="T858">
            <v>821</v>
          </cell>
          <cell r="U858">
            <v>0</v>
          </cell>
          <cell r="V858">
            <v>0</v>
          </cell>
          <cell r="W858" t="str">
            <v>PC</v>
          </cell>
          <cell r="X858" t="str">
            <v>PC2</v>
          </cell>
          <cell r="AF858">
            <v>0</v>
          </cell>
          <cell r="AG858">
            <v>0</v>
          </cell>
          <cell r="AH858">
            <v>4</v>
          </cell>
          <cell r="AI858">
            <v>0</v>
          </cell>
          <cell r="AJ858">
            <v>0</v>
          </cell>
          <cell r="AK858">
            <v>0</v>
          </cell>
          <cell r="AL858">
            <v>0</v>
          </cell>
        </row>
        <row r="859">
          <cell r="A859" t="str">
            <v>05</v>
          </cell>
          <cell r="B859" t="str">
            <v>Westgodavari</v>
          </cell>
          <cell r="C859" t="str">
            <v>11</v>
          </cell>
          <cell r="D859" t="str">
            <v>Eluru</v>
          </cell>
          <cell r="E859" t="str">
            <v>068</v>
          </cell>
          <cell r="F859" t="str">
            <v>Unguturu</v>
          </cell>
          <cell r="G859" t="str">
            <v>19</v>
          </cell>
          <cell r="H859" t="str">
            <v>Unguturu</v>
          </cell>
          <cell r="I859" t="str">
            <v>21</v>
          </cell>
          <cell r="J859" t="str">
            <v>Kaikaram</v>
          </cell>
          <cell r="K859" t="str">
            <v>012</v>
          </cell>
          <cell r="L859" t="str">
            <v>Kaikaram</v>
          </cell>
          <cell r="M859" t="str">
            <v>0519012</v>
          </cell>
          <cell r="N859" t="str">
            <v>01</v>
          </cell>
          <cell r="O859" t="str">
            <v>Kaikaram</v>
          </cell>
          <cell r="P859" t="str">
            <v>Kaikaram</v>
          </cell>
          <cell r="Q859" t="str">
            <v>051901201</v>
          </cell>
          <cell r="R859" t="str">
            <v>051901201</v>
          </cell>
          <cell r="S859" t="str">
            <v>05110681901201</v>
          </cell>
          <cell r="T859">
            <v>7463</v>
          </cell>
          <cell r="U859">
            <v>999</v>
          </cell>
          <cell r="V859">
            <v>108</v>
          </cell>
          <cell r="W859" t="str">
            <v>PC</v>
          </cell>
          <cell r="X859" t="str">
            <v>PC3</v>
          </cell>
          <cell r="AA859" t="str">
            <v>051901201600</v>
          </cell>
          <cell r="AB859" t="str">
            <v>051901201600</v>
          </cell>
          <cell r="AC859" t="str">
            <v>Kaikaram</v>
          </cell>
          <cell r="AD859" t="str">
            <v>Kaikaram</v>
          </cell>
          <cell r="AE859" t="str">
            <v>PWS</v>
          </cell>
          <cell r="AF859">
            <v>1</v>
          </cell>
          <cell r="AG859">
            <v>0</v>
          </cell>
          <cell r="AH859">
            <v>0</v>
          </cell>
          <cell r="AI859">
            <v>0</v>
          </cell>
          <cell r="AJ859">
            <v>0</v>
          </cell>
          <cell r="AK859">
            <v>0</v>
          </cell>
          <cell r="AL859">
            <v>0</v>
          </cell>
        </row>
        <row r="860">
          <cell r="A860" t="str">
            <v>05</v>
          </cell>
          <cell r="B860" t="str">
            <v>Westgodavari</v>
          </cell>
          <cell r="C860" t="str">
            <v>11</v>
          </cell>
          <cell r="D860" t="str">
            <v>Eluru</v>
          </cell>
          <cell r="E860" t="str">
            <v>068</v>
          </cell>
          <cell r="F860" t="str">
            <v>Unguturu</v>
          </cell>
          <cell r="G860" t="str">
            <v>19</v>
          </cell>
          <cell r="H860" t="str">
            <v>Unguturu</v>
          </cell>
          <cell r="I860" t="str">
            <v>21</v>
          </cell>
          <cell r="J860" t="str">
            <v>Kaikaram</v>
          </cell>
          <cell r="K860" t="str">
            <v>012</v>
          </cell>
          <cell r="L860" t="str">
            <v>Kaikaram</v>
          </cell>
          <cell r="M860" t="str">
            <v>0519012</v>
          </cell>
          <cell r="N860" t="str">
            <v>02</v>
          </cell>
          <cell r="O860" t="str">
            <v>Ramannagudem</v>
          </cell>
          <cell r="P860" t="str">
            <v>Ramannagudem</v>
          </cell>
          <cell r="Q860" t="str">
            <v>051901202</v>
          </cell>
          <cell r="R860" t="str">
            <v>051901202</v>
          </cell>
          <cell r="S860" t="str">
            <v>05110681901202</v>
          </cell>
          <cell r="T860">
            <v>426</v>
          </cell>
          <cell r="U860">
            <v>0</v>
          </cell>
          <cell r="V860">
            <v>0</v>
          </cell>
          <cell r="W860" t="str">
            <v>PC</v>
          </cell>
          <cell r="X860" t="str">
            <v>PC3</v>
          </cell>
          <cell r="AA860" t="str">
            <v>051901201600</v>
          </cell>
          <cell r="AB860" t="str">
            <v>051901201600</v>
          </cell>
          <cell r="AC860" t="str">
            <v>Kaikaram</v>
          </cell>
          <cell r="AD860" t="str">
            <v>Kaikaram</v>
          </cell>
          <cell r="AE860" t="str">
            <v>PWS</v>
          </cell>
          <cell r="AF860">
            <v>0</v>
          </cell>
          <cell r="AG860">
            <v>0</v>
          </cell>
          <cell r="AH860">
            <v>0</v>
          </cell>
          <cell r="AI860">
            <v>0</v>
          </cell>
          <cell r="AJ860">
            <v>0</v>
          </cell>
          <cell r="AK860">
            <v>0</v>
          </cell>
          <cell r="AL860">
            <v>0</v>
          </cell>
        </row>
        <row r="861">
          <cell r="A861" t="str">
            <v>05</v>
          </cell>
          <cell r="B861" t="str">
            <v>Westgodavari</v>
          </cell>
          <cell r="C861" t="str">
            <v>11</v>
          </cell>
          <cell r="D861" t="str">
            <v>Eluru</v>
          </cell>
          <cell r="E861" t="str">
            <v>068</v>
          </cell>
          <cell r="F861" t="str">
            <v>Unguturu</v>
          </cell>
          <cell r="G861" t="str">
            <v>19</v>
          </cell>
          <cell r="H861" t="str">
            <v>Unguturu</v>
          </cell>
          <cell r="I861" t="str">
            <v>21</v>
          </cell>
          <cell r="J861" t="str">
            <v>Kaikaram</v>
          </cell>
          <cell r="K861" t="str">
            <v>012</v>
          </cell>
          <cell r="L861" t="str">
            <v>Kaikaram</v>
          </cell>
          <cell r="M861" t="str">
            <v>0519012</v>
          </cell>
          <cell r="N861" t="str">
            <v>03</v>
          </cell>
          <cell r="O861" t="str">
            <v>Vk Puram</v>
          </cell>
          <cell r="P861" t="str">
            <v>Vk Puram</v>
          </cell>
          <cell r="Q861" t="str">
            <v>051901203</v>
          </cell>
          <cell r="R861" t="str">
            <v>051901203</v>
          </cell>
          <cell r="S861" t="str">
            <v>05110681901203</v>
          </cell>
          <cell r="T861">
            <v>459</v>
          </cell>
          <cell r="U861">
            <v>12</v>
          </cell>
          <cell r="V861">
            <v>0</v>
          </cell>
          <cell r="W861" t="str">
            <v>PC</v>
          </cell>
          <cell r="X861" t="str">
            <v>PC3</v>
          </cell>
          <cell r="AA861" t="str">
            <v>051901201600</v>
          </cell>
          <cell r="AB861" t="str">
            <v>051901201600</v>
          </cell>
          <cell r="AC861" t="str">
            <v>Kaikaram</v>
          </cell>
          <cell r="AD861" t="str">
            <v>Kaikaram</v>
          </cell>
          <cell r="AE861" t="str">
            <v>PWS</v>
          </cell>
          <cell r="AF861">
            <v>0</v>
          </cell>
          <cell r="AG861">
            <v>0</v>
          </cell>
          <cell r="AH861">
            <v>0</v>
          </cell>
          <cell r="AI861">
            <v>0</v>
          </cell>
          <cell r="AJ861">
            <v>0</v>
          </cell>
          <cell r="AK861">
            <v>0</v>
          </cell>
          <cell r="AL861">
            <v>0</v>
          </cell>
        </row>
        <row r="862">
          <cell r="A862" t="str">
            <v>05</v>
          </cell>
          <cell r="B862" t="str">
            <v>Westgodavari</v>
          </cell>
          <cell r="C862" t="str">
            <v>11</v>
          </cell>
          <cell r="D862" t="str">
            <v>Eluru</v>
          </cell>
          <cell r="E862" t="str">
            <v>068</v>
          </cell>
          <cell r="F862" t="str">
            <v>Unguturu</v>
          </cell>
          <cell r="G862" t="str">
            <v>19</v>
          </cell>
          <cell r="H862" t="str">
            <v>Unguturu</v>
          </cell>
          <cell r="I862" t="str">
            <v>21</v>
          </cell>
          <cell r="J862" t="str">
            <v>Kaikaram</v>
          </cell>
          <cell r="K862" t="str">
            <v>012</v>
          </cell>
          <cell r="L862" t="str">
            <v>Kaikaram</v>
          </cell>
          <cell r="M862" t="str">
            <v>0519012</v>
          </cell>
          <cell r="N862" t="str">
            <v>04</v>
          </cell>
          <cell r="O862" t="str">
            <v>Lankamalapalli</v>
          </cell>
          <cell r="P862" t="str">
            <v>Lankamalapalli</v>
          </cell>
          <cell r="Q862" t="str">
            <v>051901204</v>
          </cell>
          <cell r="R862" t="str">
            <v>051901204</v>
          </cell>
          <cell r="S862" t="str">
            <v>05110681901204</v>
          </cell>
          <cell r="T862">
            <v>123</v>
          </cell>
          <cell r="U862">
            <v>0</v>
          </cell>
          <cell r="V862">
            <v>0</v>
          </cell>
          <cell r="W862" t="str">
            <v>PC</v>
          </cell>
          <cell r="X862" t="str">
            <v>PC3</v>
          </cell>
          <cell r="AA862" t="str">
            <v>051901201600</v>
          </cell>
          <cell r="AB862" t="str">
            <v>051901201600</v>
          </cell>
          <cell r="AC862" t="str">
            <v>Kaikaram</v>
          </cell>
          <cell r="AD862" t="str">
            <v>Kaikaram</v>
          </cell>
          <cell r="AE862" t="str">
            <v>PWS</v>
          </cell>
          <cell r="AF862">
            <v>0</v>
          </cell>
          <cell r="AG862">
            <v>0</v>
          </cell>
          <cell r="AH862">
            <v>0</v>
          </cell>
          <cell r="AI862">
            <v>0</v>
          </cell>
          <cell r="AJ862">
            <v>0</v>
          </cell>
          <cell r="AK862">
            <v>0</v>
          </cell>
          <cell r="AL862">
            <v>0</v>
          </cell>
        </row>
        <row r="863">
          <cell r="A863" t="str">
            <v>05</v>
          </cell>
          <cell r="B863" t="str">
            <v>Westgodavari</v>
          </cell>
          <cell r="C863" t="str">
            <v>11</v>
          </cell>
          <cell r="D863" t="str">
            <v>Eluru</v>
          </cell>
          <cell r="E863" t="str">
            <v>068</v>
          </cell>
          <cell r="F863" t="str">
            <v>Unguturu</v>
          </cell>
          <cell r="G863" t="str">
            <v>19</v>
          </cell>
          <cell r="H863" t="str">
            <v>Unguturu</v>
          </cell>
          <cell r="I863" t="str">
            <v>21</v>
          </cell>
          <cell r="J863" t="str">
            <v>Kaikaram</v>
          </cell>
          <cell r="K863" t="str">
            <v>012</v>
          </cell>
          <cell r="L863" t="str">
            <v>Kaikaram</v>
          </cell>
          <cell r="M863" t="str">
            <v>0519012</v>
          </cell>
          <cell r="N863" t="str">
            <v>05</v>
          </cell>
          <cell r="O863" t="str">
            <v>Brahmanacheruvu</v>
          </cell>
          <cell r="P863" t="str">
            <v>Brahmanacheruvu</v>
          </cell>
          <cell r="Q863" t="str">
            <v>051901205</v>
          </cell>
          <cell r="R863" t="str">
            <v>051901205</v>
          </cell>
          <cell r="S863" t="str">
            <v>05110681901205</v>
          </cell>
          <cell r="T863">
            <v>191</v>
          </cell>
          <cell r="U863">
            <v>10</v>
          </cell>
          <cell r="V863">
            <v>0</v>
          </cell>
          <cell r="W863" t="str">
            <v>PC</v>
          </cell>
          <cell r="X863" t="str">
            <v>PC3</v>
          </cell>
          <cell r="AA863" t="str">
            <v>051901201600</v>
          </cell>
          <cell r="AB863" t="str">
            <v>051901201600</v>
          </cell>
          <cell r="AC863" t="str">
            <v>Kaikaram</v>
          </cell>
          <cell r="AD863" t="str">
            <v>Kaikaram</v>
          </cell>
          <cell r="AE863" t="str">
            <v>PWS</v>
          </cell>
          <cell r="AF863">
            <v>0</v>
          </cell>
          <cell r="AG863">
            <v>0</v>
          </cell>
          <cell r="AH863">
            <v>0</v>
          </cell>
          <cell r="AI863">
            <v>0</v>
          </cell>
          <cell r="AJ863">
            <v>0</v>
          </cell>
          <cell r="AK863">
            <v>0</v>
          </cell>
          <cell r="AL863">
            <v>0</v>
          </cell>
        </row>
        <row r="864">
          <cell r="A864" t="str">
            <v>05</v>
          </cell>
          <cell r="B864" t="str">
            <v>Westgodavari</v>
          </cell>
          <cell r="C864" t="str">
            <v>11</v>
          </cell>
          <cell r="D864" t="str">
            <v>Eluru</v>
          </cell>
          <cell r="E864" t="str">
            <v>068</v>
          </cell>
          <cell r="F864" t="str">
            <v>Unguturu</v>
          </cell>
          <cell r="G864" t="str">
            <v>19</v>
          </cell>
          <cell r="H864" t="str">
            <v>Unguturu</v>
          </cell>
          <cell r="I864" t="str">
            <v>22</v>
          </cell>
          <cell r="J864" t="str">
            <v>Tallapuram</v>
          </cell>
          <cell r="K864" t="str">
            <v>013</v>
          </cell>
          <cell r="L864" t="str">
            <v>Tallapuram</v>
          </cell>
          <cell r="M864" t="str">
            <v>0519013</v>
          </cell>
          <cell r="N864" t="str">
            <v>01</v>
          </cell>
          <cell r="O864" t="str">
            <v>Tallapuram</v>
          </cell>
          <cell r="P864" t="str">
            <v>Tallapuram</v>
          </cell>
          <cell r="Q864" t="str">
            <v>051901301</v>
          </cell>
          <cell r="R864" t="str">
            <v>051901301</v>
          </cell>
          <cell r="S864" t="str">
            <v>05110681901301</v>
          </cell>
          <cell r="T864">
            <v>796</v>
          </cell>
          <cell r="U864">
            <v>229</v>
          </cell>
          <cell r="V864">
            <v>0</v>
          </cell>
          <cell r="W864" t="str">
            <v>PC</v>
          </cell>
          <cell r="X864" t="str">
            <v>PC3</v>
          </cell>
          <cell r="AA864" t="str">
            <v>051901301600</v>
          </cell>
          <cell r="AB864" t="str">
            <v>051901301600</v>
          </cell>
          <cell r="AC864" t="str">
            <v>Tallapuram</v>
          </cell>
          <cell r="AD864" t="str">
            <v>Tallapuram</v>
          </cell>
          <cell r="AE864" t="str">
            <v>PWS</v>
          </cell>
          <cell r="AF864">
            <v>0</v>
          </cell>
          <cell r="AG864">
            <v>0</v>
          </cell>
          <cell r="AH864">
            <v>0</v>
          </cell>
          <cell r="AI864">
            <v>1</v>
          </cell>
          <cell r="AJ864">
            <v>0</v>
          </cell>
          <cell r="AK864">
            <v>0</v>
          </cell>
          <cell r="AL864">
            <v>0</v>
          </cell>
        </row>
        <row r="865">
          <cell r="A865" t="str">
            <v>05</v>
          </cell>
          <cell r="B865" t="str">
            <v>Westgodavari</v>
          </cell>
          <cell r="C865" t="str">
            <v>11</v>
          </cell>
          <cell r="D865" t="str">
            <v>Eluru</v>
          </cell>
          <cell r="E865" t="str">
            <v>068</v>
          </cell>
          <cell r="F865" t="str">
            <v>Unguturu</v>
          </cell>
          <cell r="G865" t="str">
            <v>19</v>
          </cell>
          <cell r="H865" t="str">
            <v>Unguturu</v>
          </cell>
          <cell r="I865" t="str">
            <v>23</v>
          </cell>
          <cell r="J865" t="str">
            <v>Rachuru</v>
          </cell>
          <cell r="K865" t="str">
            <v>014</v>
          </cell>
          <cell r="L865" t="str">
            <v>Rachuru</v>
          </cell>
          <cell r="M865" t="str">
            <v>0519014</v>
          </cell>
          <cell r="N865" t="str">
            <v>01</v>
          </cell>
          <cell r="O865" t="str">
            <v>Rachuru</v>
          </cell>
          <cell r="P865" t="str">
            <v>Rachuru</v>
          </cell>
          <cell r="Q865" t="str">
            <v>051901401</v>
          </cell>
          <cell r="R865" t="str">
            <v>051901401</v>
          </cell>
          <cell r="S865" t="str">
            <v>05110681901401</v>
          </cell>
          <cell r="T865">
            <v>2560</v>
          </cell>
          <cell r="U865">
            <v>606</v>
          </cell>
          <cell r="V865">
            <v>14</v>
          </cell>
          <cell r="W865" t="str">
            <v>PC</v>
          </cell>
          <cell r="X865" t="str">
            <v>PC3</v>
          </cell>
          <cell r="AA865" t="str">
            <v>051901401600</v>
          </cell>
          <cell r="AB865" t="str">
            <v>051901401600</v>
          </cell>
          <cell r="AC865" t="str">
            <v>Rachuru</v>
          </cell>
          <cell r="AD865" t="str">
            <v>Rachuru</v>
          </cell>
          <cell r="AE865" t="str">
            <v>PWS</v>
          </cell>
          <cell r="AF865">
            <v>0</v>
          </cell>
          <cell r="AG865">
            <v>0</v>
          </cell>
          <cell r="AH865">
            <v>0</v>
          </cell>
          <cell r="AI865">
            <v>1</v>
          </cell>
          <cell r="AJ865">
            <v>0</v>
          </cell>
          <cell r="AK865">
            <v>0</v>
          </cell>
          <cell r="AL865">
            <v>0</v>
          </cell>
        </row>
        <row r="866">
          <cell r="A866" t="str">
            <v>05</v>
          </cell>
          <cell r="B866" t="str">
            <v>Westgodavari</v>
          </cell>
          <cell r="C866" t="str">
            <v>11</v>
          </cell>
          <cell r="D866" t="str">
            <v>Eluru</v>
          </cell>
          <cell r="E866" t="str">
            <v>068</v>
          </cell>
          <cell r="F866" t="str">
            <v>Unguturu</v>
          </cell>
          <cell r="G866" t="str">
            <v>19</v>
          </cell>
          <cell r="H866" t="str">
            <v>Unguturu</v>
          </cell>
          <cell r="I866" t="str">
            <v>24</v>
          </cell>
          <cell r="J866" t="str">
            <v>Seetarampuram</v>
          </cell>
          <cell r="K866" t="str">
            <v>014</v>
          </cell>
          <cell r="L866" t="str">
            <v>Rachuru</v>
          </cell>
          <cell r="M866" t="str">
            <v>0519014</v>
          </cell>
          <cell r="N866" t="str">
            <v>02</v>
          </cell>
          <cell r="O866" t="str">
            <v>Seetarampuram</v>
          </cell>
          <cell r="P866" t="str">
            <v>Seetarampuram</v>
          </cell>
          <cell r="Q866" t="str">
            <v>051901402</v>
          </cell>
          <cell r="R866" t="str">
            <v>051901402</v>
          </cell>
          <cell r="S866" t="str">
            <v>05110681901402</v>
          </cell>
          <cell r="T866">
            <v>500</v>
          </cell>
          <cell r="U866">
            <v>0</v>
          </cell>
          <cell r="V866">
            <v>0</v>
          </cell>
          <cell r="W866" t="str">
            <v>PC</v>
          </cell>
          <cell r="X866" t="str">
            <v>PC3</v>
          </cell>
          <cell r="AA866" t="str">
            <v>051901402600</v>
          </cell>
          <cell r="AB866" t="str">
            <v>051901402600</v>
          </cell>
          <cell r="AC866" t="str">
            <v>Seetarampuram</v>
          </cell>
          <cell r="AD866" t="str">
            <v>Seetarampuram</v>
          </cell>
          <cell r="AE866" t="str">
            <v>PWS</v>
          </cell>
          <cell r="AF866">
            <v>0</v>
          </cell>
          <cell r="AG866">
            <v>0</v>
          </cell>
          <cell r="AH866">
            <v>0</v>
          </cell>
          <cell r="AI866">
            <v>1</v>
          </cell>
          <cell r="AJ866">
            <v>0</v>
          </cell>
          <cell r="AK866">
            <v>0</v>
          </cell>
          <cell r="AL866">
            <v>0</v>
          </cell>
        </row>
        <row r="867">
          <cell r="A867" t="str">
            <v>05</v>
          </cell>
          <cell r="B867" t="str">
            <v>Westgodavari</v>
          </cell>
          <cell r="C867" t="str">
            <v>11</v>
          </cell>
          <cell r="D867" t="str">
            <v>Eluru</v>
          </cell>
          <cell r="E867" t="str">
            <v>068</v>
          </cell>
          <cell r="F867" t="str">
            <v>Unguturu</v>
          </cell>
          <cell r="G867" t="str">
            <v>19</v>
          </cell>
          <cell r="H867" t="str">
            <v>Unguturu</v>
          </cell>
          <cell r="I867" t="str">
            <v>25</v>
          </cell>
          <cell r="J867" t="str">
            <v>Dontavaram</v>
          </cell>
          <cell r="K867" t="str">
            <v>015</v>
          </cell>
          <cell r="L867" t="str">
            <v>Donthavaram</v>
          </cell>
          <cell r="M867" t="str">
            <v>0519015</v>
          </cell>
          <cell r="N867" t="str">
            <v>01</v>
          </cell>
          <cell r="O867" t="str">
            <v>Dontavaram</v>
          </cell>
          <cell r="P867" t="str">
            <v>Dontavaram</v>
          </cell>
          <cell r="Q867" t="str">
            <v>051901501</v>
          </cell>
          <cell r="R867" t="str">
            <v>051901501</v>
          </cell>
          <cell r="S867" t="str">
            <v>05110681901501</v>
          </cell>
          <cell r="T867">
            <v>893</v>
          </cell>
          <cell r="U867">
            <v>400</v>
          </cell>
          <cell r="V867">
            <v>0</v>
          </cell>
          <cell r="W867" t="str">
            <v>PC</v>
          </cell>
          <cell r="X867" t="str">
            <v>PC3</v>
          </cell>
          <cell r="AA867" t="str">
            <v>051901501600</v>
          </cell>
          <cell r="AB867" t="str">
            <v>051901501600</v>
          </cell>
          <cell r="AC867" t="str">
            <v>Dontavaram</v>
          </cell>
          <cell r="AD867" t="str">
            <v>Dontavaram</v>
          </cell>
          <cell r="AE867" t="str">
            <v>PWS</v>
          </cell>
          <cell r="AF867">
            <v>0</v>
          </cell>
          <cell r="AG867">
            <v>0</v>
          </cell>
          <cell r="AH867">
            <v>0</v>
          </cell>
          <cell r="AI867">
            <v>1</v>
          </cell>
          <cell r="AJ867">
            <v>0</v>
          </cell>
          <cell r="AK867">
            <v>0</v>
          </cell>
          <cell r="AL867">
            <v>0</v>
          </cell>
        </row>
        <row r="868">
          <cell r="A868" t="str">
            <v>05</v>
          </cell>
          <cell r="B868" t="str">
            <v>Westgodavari</v>
          </cell>
          <cell r="C868" t="str">
            <v>11</v>
          </cell>
          <cell r="D868" t="str">
            <v>Eluru</v>
          </cell>
          <cell r="E868" t="str">
            <v>068</v>
          </cell>
          <cell r="F868" t="str">
            <v>Unguturu</v>
          </cell>
          <cell r="G868" t="str">
            <v>19</v>
          </cell>
          <cell r="H868" t="str">
            <v>Unguturu</v>
          </cell>
          <cell r="I868" t="str">
            <v>25</v>
          </cell>
          <cell r="J868" t="str">
            <v>Dontavaram</v>
          </cell>
          <cell r="K868" t="str">
            <v>015</v>
          </cell>
          <cell r="L868" t="str">
            <v>Donthavaram</v>
          </cell>
          <cell r="M868" t="str">
            <v>0519015</v>
          </cell>
          <cell r="N868" t="str">
            <v>02</v>
          </cell>
          <cell r="O868" t="str">
            <v>Pottipadu</v>
          </cell>
          <cell r="P868" t="str">
            <v>Pottipadu</v>
          </cell>
          <cell r="Q868" t="str">
            <v>051901502</v>
          </cell>
          <cell r="R868" t="str">
            <v>051901502</v>
          </cell>
          <cell r="S868" t="str">
            <v>05110681901502</v>
          </cell>
          <cell r="T868">
            <v>341</v>
          </cell>
          <cell r="U868">
            <v>1</v>
          </cell>
          <cell r="V868">
            <v>0</v>
          </cell>
          <cell r="W868" t="str">
            <v>PC</v>
          </cell>
          <cell r="X868" t="str">
            <v>PC3</v>
          </cell>
          <cell r="AA868" t="str">
            <v>051901501600</v>
          </cell>
          <cell r="AB868" t="str">
            <v>051901501600</v>
          </cell>
          <cell r="AC868" t="str">
            <v>Dontavaram</v>
          </cell>
          <cell r="AD868" t="str">
            <v>Dontavaram</v>
          </cell>
          <cell r="AE868" t="str">
            <v>PWS</v>
          </cell>
          <cell r="AF868">
            <v>0</v>
          </cell>
          <cell r="AG868">
            <v>0</v>
          </cell>
          <cell r="AH868">
            <v>0</v>
          </cell>
          <cell r="AI868">
            <v>0</v>
          </cell>
          <cell r="AJ868">
            <v>0</v>
          </cell>
          <cell r="AK868">
            <v>0</v>
          </cell>
          <cell r="AL868">
            <v>0</v>
          </cell>
        </row>
        <row r="869">
          <cell r="A869" t="str">
            <v>05</v>
          </cell>
          <cell r="B869" t="str">
            <v>Westgodavari</v>
          </cell>
          <cell r="C869" t="str">
            <v>11</v>
          </cell>
          <cell r="D869" t="str">
            <v>Eluru</v>
          </cell>
          <cell r="E869" t="str">
            <v>068</v>
          </cell>
          <cell r="F869" t="str">
            <v>Unguturu</v>
          </cell>
          <cell r="G869" t="str">
            <v>19</v>
          </cell>
          <cell r="H869" t="str">
            <v>Unguturu</v>
          </cell>
          <cell r="I869" t="str">
            <v>26</v>
          </cell>
          <cell r="J869" t="str">
            <v>Kakarlamudi</v>
          </cell>
          <cell r="K869" t="str">
            <v>016</v>
          </cell>
          <cell r="L869" t="str">
            <v>Kakarlamudi</v>
          </cell>
          <cell r="M869" t="str">
            <v>0519016</v>
          </cell>
          <cell r="N869" t="str">
            <v>01</v>
          </cell>
          <cell r="O869" t="str">
            <v>Kakarlamudi</v>
          </cell>
          <cell r="P869" t="str">
            <v>Kakarlamudi</v>
          </cell>
          <cell r="Q869" t="str">
            <v>051901601</v>
          </cell>
          <cell r="R869" t="str">
            <v>051901601</v>
          </cell>
          <cell r="S869" t="str">
            <v>05110681901601</v>
          </cell>
          <cell r="T869">
            <v>1193</v>
          </cell>
          <cell r="U869">
            <v>167</v>
          </cell>
          <cell r="V869">
            <v>0</v>
          </cell>
          <cell r="W869" t="str">
            <v>PC</v>
          </cell>
          <cell r="X869" t="str">
            <v>PC3</v>
          </cell>
          <cell r="AA869" t="str">
            <v>051901601600</v>
          </cell>
          <cell r="AB869" t="str">
            <v>051901601600</v>
          </cell>
          <cell r="AC869" t="str">
            <v>Kakarlamudi</v>
          </cell>
          <cell r="AD869" t="str">
            <v>Kakarlamudi</v>
          </cell>
          <cell r="AE869" t="str">
            <v>PWS</v>
          </cell>
          <cell r="AF869">
            <v>0</v>
          </cell>
          <cell r="AG869">
            <v>0</v>
          </cell>
          <cell r="AH869">
            <v>0</v>
          </cell>
          <cell r="AI869">
            <v>1</v>
          </cell>
          <cell r="AJ869">
            <v>0</v>
          </cell>
          <cell r="AK869">
            <v>0</v>
          </cell>
          <cell r="AL869">
            <v>0</v>
          </cell>
        </row>
        <row r="870">
          <cell r="A870" t="str">
            <v>05</v>
          </cell>
          <cell r="B870" t="str">
            <v>Westgodavari</v>
          </cell>
          <cell r="C870" t="str">
            <v>11</v>
          </cell>
          <cell r="D870" t="str">
            <v>Eluru</v>
          </cell>
          <cell r="E870" t="str">
            <v>068</v>
          </cell>
          <cell r="F870" t="str">
            <v>Unguturu</v>
          </cell>
          <cell r="G870" t="str">
            <v>19</v>
          </cell>
          <cell r="H870" t="str">
            <v>Unguturu</v>
          </cell>
          <cell r="I870" t="str">
            <v>26</v>
          </cell>
          <cell r="J870" t="str">
            <v>Kakarlamudi</v>
          </cell>
          <cell r="K870" t="str">
            <v>016</v>
          </cell>
          <cell r="L870" t="str">
            <v>Kakarlamudi</v>
          </cell>
          <cell r="M870" t="str">
            <v>0519016</v>
          </cell>
          <cell r="N870" t="str">
            <v>02</v>
          </cell>
          <cell r="O870" t="str">
            <v>Upparagudem</v>
          </cell>
          <cell r="P870" t="str">
            <v>Upparagudem</v>
          </cell>
          <cell r="Q870" t="str">
            <v>051901602</v>
          </cell>
          <cell r="R870" t="str">
            <v>051901602</v>
          </cell>
          <cell r="S870" t="str">
            <v>05110681901602</v>
          </cell>
          <cell r="T870">
            <v>161</v>
          </cell>
          <cell r="U870">
            <v>0</v>
          </cell>
          <cell r="V870">
            <v>0</v>
          </cell>
          <cell r="W870" t="str">
            <v>PC</v>
          </cell>
          <cell r="X870" t="str">
            <v>PC1</v>
          </cell>
          <cell r="AA870" t="str">
            <v>051901601600</v>
          </cell>
          <cell r="AB870" t="str">
            <v>051901601600</v>
          </cell>
          <cell r="AC870" t="str">
            <v>Kakarlamudi</v>
          </cell>
          <cell r="AD870" t="str">
            <v>Kakarlamudi</v>
          </cell>
          <cell r="AE870" t="str">
            <v>PWS</v>
          </cell>
          <cell r="AF870">
            <v>0</v>
          </cell>
          <cell r="AG870">
            <v>0</v>
          </cell>
          <cell r="AH870">
            <v>0</v>
          </cell>
          <cell r="AI870">
            <v>0</v>
          </cell>
          <cell r="AJ870">
            <v>0</v>
          </cell>
          <cell r="AK870">
            <v>0</v>
          </cell>
          <cell r="AL870">
            <v>0</v>
          </cell>
        </row>
        <row r="871">
          <cell r="A871" t="str">
            <v>05</v>
          </cell>
          <cell r="B871" t="str">
            <v>Westgodavari</v>
          </cell>
          <cell r="C871" t="str">
            <v>11</v>
          </cell>
          <cell r="D871" t="str">
            <v>Eluru</v>
          </cell>
          <cell r="E871" t="str">
            <v>068</v>
          </cell>
          <cell r="F871" t="str">
            <v>Unguturu</v>
          </cell>
          <cell r="G871" t="str">
            <v>19</v>
          </cell>
          <cell r="H871" t="str">
            <v>Unguturu</v>
          </cell>
          <cell r="I871" t="str">
            <v>26</v>
          </cell>
          <cell r="J871" t="str">
            <v>Kakarlamudi</v>
          </cell>
          <cell r="K871" t="str">
            <v>016</v>
          </cell>
          <cell r="L871" t="str">
            <v>Kakarlamudi</v>
          </cell>
          <cell r="M871" t="str">
            <v>0519016</v>
          </cell>
          <cell r="N871" t="str">
            <v>03</v>
          </cell>
          <cell r="O871" t="str">
            <v>Thotaramachandrapuram</v>
          </cell>
          <cell r="Q871" t="str">
            <v>051901603</v>
          </cell>
          <cell r="S871" t="str">
            <v>05110681901603</v>
          </cell>
          <cell r="T871">
            <v>258</v>
          </cell>
          <cell r="U871">
            <v>0</v>
          </cell>
          <cell r="V871">
            <v>0</v>
          </cell>
          <cell r="W871" t="str">
            <v>PC</v>
          </cell>
          <cell r="X871" t="str">
            <v>PC1</v>
          </cell>
          <cell r="AF871">
            <v>0</v>
          </cell>
          <cell r="AG871">
            <v>0</v>
          </cell>
          <cell r="AH871">
            <v>2</v>
          </cell>
          <cell r="AI871">
            <v>0</v>
          </cell>
          <cell r="AJ871">
            <v>0</v>
          </cell>
          <cell r="AK871">
            <v>0</v>
          </cell>
          <cell r="AL871">
            <v>0</v>
          </cell>
        </row>
        <row r="872">
          <cell r="A872" t="str">
            <v>05</v>
          </cell>
          <cell r="B872" t="str">
            <v>Westgodavari</v>
          </cell>
          <cell r="C872" t="str">
            <v>11</v>
          </cell>
          <cell r="D872" t="str">
            <v>Eluru</v>
          </cell>
          <cell r="E872" t="str">
            <v>068</v>
          </cell>
          <cell r="F872" t="str">
            <v>Unguturu</v>
          </cell>
          <cell r="G872" t="str">
            <v>19</v>
          </cell>
          <cell r="H872" t="str">
            <v>Unguturu</v>
          </cell>
          <cell r="I872" t="str">
            <v>27</v>
          </cell>
          <cell r="J872" t="str">
            <v>Va Puram</v>
          </cell>
          <cell r="K872" t="str">
            <v>017</v>
          </cell>
          <cell r="L872" t="str">
            <v>V.a. Puram</v>
          </cell>
          <cell r="M872" t="str">
            <v>0519017</v>
          </cell>
          <cell r="N872" t="str">
            <v>01</v>
          </cell>
          <cell r="O872" t="str">
            <v>Va Puram</v>
          </cell>
          <cell r="Q872" t="str">
            <v>051901701</v>
          </cell>
          <cell r="S872" t="str">
            <v>05110681901701</v>
          </cell>
          <cell r="T872">
            <v>975</v>
          </cell>
          <cell r="U872">
            <v>345</v>
          </cell>
          <cell r="V872">
            <v>7</v>
          </cell>
          <cell r="W872" t="str">
            <v>PC</v>
          </cell>
          <cell r="X872" t="str">
            <v>PC1</v>
          </cell>
          <cell r="AF872">
            <v>0</v>
          </cell>
          <cell r="AG872">
            <v>0</v>
          </cell>
          <cell r="AH872">
            <v>0</v>
          </cell>
          <cell r="AI872">
            <v>1</v>
          </cell>
          <cell r="AJ872">
            <v>0</v>
          </cell>
          <cell r="AK872">
            <v>0</v>
          </cell>
          <cell r="AL872">
            <v>0</v>
          </cell>
        </row>
        <row r="873">
          <cell r="A873" t="str">
            <v>05</v>
          </cell>
          <cell r="B873" t="str">
            <v>Westgodavari</v>
          </cell>
          <cell r="C873" t="str">
            <v>11</v>
          </cell>
          <cell r="D873" t="str">
            <v>Eluru</v>
          </cell>
          <cell r="E873" t="str">
            <v>068</v>
          </cell>
          <cell r="F873" t="str">
            <v>Unguturu</v>
          </cell>
          <cell r="G873" t="str">
            <v>20</v>
          </cell>
          <cell r="H873" t="str">
            <v>Bhimadole</v>
          </cell>
          <cell r="I873" t="str">
            <v>01</v>
          </cell>
          <cell r="J873" t="str">
            <v>PolAnipalli</v>
          </cell>
          <cell r="K873" t="str">
            <v>001</v>
          </cell>
          <cell r="L873" t="str">
            <v>Polasanipalli</v>
          </cell>
          <cell r="M873" t="str">
            <v>0520001</v>
          </cell>
          <cell r="N873" t="str">
            <v>01</v>
          </cell>
          <cell r="O873" t="str">
            <v>Polasanipalli</v>
          </cell>
          <cell r="P873" t="str">
            <v>Polasanipalli</v>
          </cell>
          <cell r="Q873" t="str">
            <v>052000101</v>
          </cell>
          <cell r="R873" t="str">
            <v>052000101</v>
          </cell>
          <cell r="S873" t="str">
            <v>05110682000101</v>
          </cell>
          <cell r="T873">
            <v>3145</v>
          </cell>
          <cell r="U873">
            <v>920</v>
          </cell>
          <cell r="V873">
            <v>25</v>
          </cell>
          <cell r="W873" t="str">
            <v>FC</v>
          </cell>
          <cell r="X873" t="str">
            <v>FC</v>
          </cell>
          <cell r="Z873">
            <v>36873</v>
          </cell>
          <cell r="AA873" t="str">
            <v>052000101600</v>
          </cell>
          <cell r="AB873" t="str">
            <v>052000101600</v>
          </cell>
          <cell r="AC873" t="str">
            <v>Polasanipalli</v>
          </cell>
          <cell r="AD873" t="str">
            <v>Polasanipalli</v>
          </cell>
          <cell r="AE873" t="str">
            <v>MPWS</v>
          </cell>
          <cell r="AF873">
            <v>10</v>
          </cell>
          <cell r="AG873">
            <v>0</v>
          </cell>
          <cell r="AH873">
            <v>0</v>
          </cell>
          <cell r="AI873">
            <v>0</v>
          </cell>
          <cell r="AJ873">
            <v>0</v>
          </cell>
          <cell r="AK873">
            <v>0</v>
          </cell>
          <cell r="AL873">
            <v>0</v>
          </cell>
        </row>
        <row r="874">
          <cell r="A874" t="str">
            <v>05</v>
          </cell>
          <cell r="B874" t="str">
            <v>Westgodavari</v>
          </cell>
          <cell r="C874" t="str">
            <v>11</v>
          </cell>
          <cell r="D874" t="str">
            <v>Eluru</v>
          </cell>
          <cell r="E874" t="str">
            <v>068</v>
          </cell>
          <cell r="F874" t="str">
            <v>Unguturu</v>
          </cell>
          <cell r="G874" t="str">
            <v>20</v>
          </cell>
          <cell r="H874" t="str">
            <v>Bhimadole</v>
          </cell>
          <cell r="I874" t="str">
            <v>01</v>
          </cell>
          <cell r="J874" t="str">
            <v>Polasanipalli</v>
          </cell>
          <cell r="K874" t="str">
            <v>001</v>
          </cell>
          <cell r="L874" t="str">
            <v>Polasanipalli</v>
          </cell>
          <cell r="M874" t="str">
            <v>0520001</v>
          </cell>
          <cell r="N874" t="str">
            <v>02</v>
          </cell>
          <cell r="O874" t="str">
            <v>Anjaneyanagar</v>
          </cell>
          <cell r="P874" t="str">
            <v>Anjaneyanagar</v>
          </cell>
          <cell r="Q874" t="str">
            <v>052000102</v>
          </cell>
          <cell r="R874" t="str">
            <v>052000102</v>
          </cell>
          <cell r="S874" t="str">
            <v>05110682000102</v>
          </cell>
          <cell r="T874">
            <v>74</v>
          </cell>
          <cell r="U874">
            <v>4</v>
          </cell>
          <cell r="V874">
            <v>0</v>
          </cell>
          <cell r="W874" t="str">
            <v>PC</v>
          </cell>
          <cell r="X874" t="str">
            <v>PC2</v>
          </cell>
          <cell r="Z874">
            <v>36873</v>
          </cell>
          <cell r="AA874" t="str">
            <v>052000102600</v>
          </cell>
          <cell r="AB874" t="str">
            <v>052000102600</v>
          </cell>
          <cell r="AC874" t="str">
            <v>Anjaneyanagar</v>
          </cell>
          <cell r="AD874" t="str">
            <v>Anjaneyanagar</v>
          </cell>
          <cell r="AE874" t="str">
            <v>PWS</v>
          </cell>
          <cell r="AF874">
            <v>10</v>
          </cell>
          <cell r="AG874">
            <v>0</v>
          </cell>
          <cell r="AH874">
            <v>0</v>
          </cell>
          <cell r="AI874">
            <v>0</v>
          </cell>
          <cell r="AJ874">
            <v>0</v>
          </cell>
          <cell r="AK874">
            <v>0</v>
          </cell>
          <cell r="AL874">
            <v>0</v>
          </cell>
        </row>
        <row r="875">
          <cell r="A875" t="str">
            <v>05</v>
          </cell>
          <cell r="B875" t="str">
            <v>Westgodavari</v>
          </cell>
          <cell r="C875" t="str">
            <v>11</v>
          </cell>
          <cell r="D875" t="str">
            <v>Eluru</v>
          </cell>
          <cell r="E875" t="str">
            <v>068</v>
          </cell>
          <cell r="F875" t="str">
            <v>Unguturu</v>
          </cell>
          <cell r="G875" t="str">
            <v>20</v>
          </cell>
          <cell r="H875" t="str">
            <v>Bhimadole</v>
          </cell>
          <cell r="I875" t="str">
            <v>02</v>
          </cell>
          <cell r="J875" t="str">
            <v>Surappagudem</v>
          </cell>
          <cell r="K875" t="str">
            <v>002</v>
          </cell>
          <cell r="L875" t="str">
            <v>Surappagudem</v>
          </cell>
          <cell r="M875" t="str">
            <v>0520002</v>
          </cell>
          <cell r="N875" t="str">
            <v>01</v>
          </cell>
          <cell r="O875" t="str">
            <v>Surappagudem</v>
          </cell>
          <cell r="P875" t="str">
            <v>Surappagudem</v>
          </cell>
          <cell r="Q875" t="str">
            <v>052000201</v>
          </cell>
          <cell r="R875" t="str">
            <v>052000201</v>
          </cell>
          <cell r="S875" t="str">
            <v>05110682000201</v>
          </cell>
          <cell r="T875">
            <v>1686</v>
          </cell>
          <cell r="U875">
            <v>605</v>
          </cell>
          <cell r="V875">
            <v>0</v>
          </cell>
          <cell r="W875" t="str">
            <v>FC</v>
          </cell>
          <cell r="X875" t="str">
            <v>FC</v>
          </cell>
          <cell r="AA875" t="str">
            <v>052000201600</v>
          </cell>
          <cell r="AB875" t="str">
            <v>052000201600</v>
          </cell>
          <cell r="AC875" t="str">
            <v>Surappagudem</v>
          </cell>
          <cell r="AD875" t="str">
            <v>Surappagudem</v>
          </cell>
          <cell r="AE875" t="str">
            <v>PWS</v>
          </cell>
          <cell r="AF875">
            <v>0</v>
          </cell>
          <cell r="AG875">
            <v>0</v>
          </cell>
          <cell r="AH875">
            <v>0</v>
          </cell>
          <cell r="AI875">
            <v>0</v>
          </cell>
          <cell r="AJ875">
            <v>0</v>
          </cell>
          <cell r="AK875">
            <v>0</v>
          </cell>
          <cell r="AL875">
            <v>0</v>
          </cell>
        </row>
        <row r="876">
          <cell r="A876" t="str">
            <v>05</v>
          </cell>
          <cell r="B876" t="str">
            <v>Westgodavari</v>
          </cell>
          <cell r="C876" t="str">
            <v>11</v>
          </cell>
          <cell r="D876" t="str">
            <v>Eluru</v>
          </cell>
          <cell r="E876" t="str">
            <v>068</v>
          </cell>
          <cell r="F876" t="str">
            <v>Unguturu</v>
          </cell>
          <cell r="G876" t="str">
            <v>20</v>
          </cell>
          <cell r="H876" t="str">
            <v>Bhimadole</v>
          </cell>
          <cell r="I876" t="str">
            <v>02</v>
          </cell>
          <cell r="J876" t="str">
            <v>Surappagudem</v>
          </cell>
          <cell r="K876" t="str">
            <v>002</v>
          </cell>
          <cell r="L876" t="str">
            <v>Surappagudem</v>
          </cell>
          <cell r="M876" t="str">
            <v>0520002</v>
          </cell>
          <cell r="N876" t="str">
            <v>02</v>
          </cell>
          <cell r="O876" t="str">
            <v>Gandivarigudem</v>
          </cell>
          <cell r="P876" t="str">
            <v>Gandivarigudem</v>
          </cell>
          <cell r="Q876" t="str">
            <v>052000202</v>
          </cell>
          <cell r="R876" t="str">
            <v>052000202</v>
          </cell>
          <cell r="S876" t="str">
            <v>05110682000202</v>
          </cell>
          <cell r="T876">
            <v>49</v>
          </cell>
          <cell r="U876">
            <v>0</v>
          </cell>
          <cell r="V876">
            <v>0</v>
          </cell>
          <cell r="W876" t="str">
            <v>PC</v>
          </cell>
          <cell r="X876" t="str">
            <v>PC1</v>
          </cell>
          <cell r="AA876" t="str">
            <v>052402101600</v>
          </cell>
          <cell r="AB876" t="str">
            <v>052402101600</v>
          </cell>
          <cell r="AC876" t="str">
            <v>Muppavaram</v>
          </cell>
          <cell r="AD876" t="str">
            <v>Muppavaram</v>
          </cell>
          <cell r="AE876" t="str">
            <v>PWS</v>
          </cell>
          <cell r="AF876">
            <v>0</v>
          </cell>
          <cell r="AG876">
            <v>0</v>
          </cell>
          <cell r="AH876">
            <v>0</v>
          </cell>
          <cell r="AI876">
            <v>0</v>
          </cell>
          <cell r="AJ876">
            <v>0</v>
          </cell>
          <cell r="AK876">
            <v>0</v>
          </cell>
          <cell r="AL876">
            <v>0</v>
          </cell>
        </row>
        <row r="877">
          <cell r="A877" t="str">
            <v>05</v>
          </cell>
          <cell r="B877" t="str">
            <v>Westgodavari</v>
          </cell>
          <cell r="C877" t="str">
            <v>11</v>
          </cell>
          <cell r="D877" t="str">
            <v>Eluru</v>
          </cell>
          <cell r="E877" t="str">
            <v>068</v>
          </cell>
          <cell r="F877" t="str">
            <v>Unguturu</v>
          </cell>
          <cell r="G877" t="str">
            <v>20</v>
          </cell>
          <cell r="H877" t="str">
            <v>Bhimadole</v>
          </cell>
          <cell r="I877" t="str">
            <v>02</v>
          </cell>
          <cell r="J877" t="str">
            <v>Surappagudem</v>
          </cell>
          <cell r="K877" t="str">
            <v>002</v>
          </cell>
          <cell r="L877" t="str">
            <v>Surappagudem</v>
          </cell>
          <cell r="M877" t="str">
            <v>0520002</v>
          </cell>
          <cell r="N877" t="str">
            <v>03</v>
          </cell>
          <cell r="O877" t="str">
            <v>Pathuru</v>
          </cell>
          <cell r="P877" t="str">
            <v>Pathuru</v>
          </cell>
          <cell r="Q877" t="str">
            <v>052000203</v>
          </cell>
          <cell r="R877" t="str">
            <v>052000203</v>
          </cell>
          <cell r="S877" t="str">
            <v>05110682000203</v>
          </cell>
          <cell r="T877">
            <v>1587</v>
          </cell>
          <cell r="U877">
            <v>41</v>
          </cell>
          <cell r="V877">
            <v>0</v>
          </cell>
          <cell r="W877" t="str">
            <v>FC</v>
          </cell>
          <cell r="X877" t="str">
            <v>FC</v>
          </cell>
          <cell r="AA877" t="str">
            <v>052000203600</v>
          </cell>
          <cell r="AB877" t="str">
            <v>052000203600</v>
          </cell>
          <cell r="AC877" t="str">
            <v>Pathuru</v>
          </cell>
          <cell r="AD877" t="str">
            <v>Pathuru</v>
          </cell>
          <cell r="AE877" t="str">
            <v>PWS</v>
          </cell>
          <cell r="AF877">
            <v>0</v>
          </cell>
          <cell r="AG877">
            <v>0</v>
          </cell>
          <cell r="AH877">
            <v>0</v>
          </cell>
          <cell r="AI877">
            <v>0</v>
          </cell>
          <cell r="AJ877">
            <v>0</v>
          </cell>
          <cell r="AK877">
            <v>0</v>
          </cell>
          <cell r="AL877">
            <v>0</v>
          </cell>
        </row>
        <row r="878">
          <cell r="A878" t="str">
            <v>05</v>
          </cell>
          <cell r="B878" t="str">
            <v>Westgodavari</v>
          </cell>
          <cell r="C878" t="str">
            <v>11</v>
          </cell>
          <cell r="D878" t="str">
            <v>Eluru</v>
          </cell>
          <cell r="E878" t="str">
            <v>068</v>
          </cell>
          <cell r="F878" t="str">
            <v>Unguturu</v>
          </cell>
          <cell r="G878" t="str">
            <v>20</v>
          </cell>
          <cell r="H878" t="str">
            <v>Bhimadole</v>
          </cell>
          <cell r="I878" t="str">
            <v>03</v>
          </cell>
          <cell r="J878" t="str">
            <v>Bhimadolu</v>
          </cell>
          <cell r="K878" t="str">
            <v>003</v>
          </cell>
          <cell r="L878" t="str">
            <v>Bhimadole</v>
          </cell>
          <cell r="M878" t="str">
            <v>0520003</v>
          </cell>
          <cell r="N878" t="str">
            <v>01</v>
          </cell>
          <cell r="O878" t="str">
            <v>Bhimdole</v>
          </cell>
          <cell r="P878" t="str">
            <v>Bhimdole</v>
          </cell>
          <cell r="Q878" t="str">
            <v>052000301</v>
          </cell>
          <cell r="R878" t="str">
            <v>052000301</v>
          </cell>
          <cell r="S878" t="str">
            <v>05110682000301</v>
          </cell>
          <cell r="T878">
            <v>9329</v>
          </cell>
          <cell r="U878">
            <v>151</v>
          </cell>
          <cell r="V878">
            <v>217</v>
          </cell>
          <cell r="W878" t="str">
            <v>FC</v>
          </cell>
          <cell r="X878" t="str">
            <v>FC</v>
          </cell>
          <cell r="Z878">
            <v>37238</v>
          </cell>
          <cell r="AA878" t="str">
            <v>052000301600</v>
          </cell>
          <cell r="AB878" t="str">
            <v>052000301600</v>
          </cell>
          <cell r="AC878" t="str">
            <v>Bhimdole</v>
          </cell>
          <cell r="AD878" t="str">
            <v>Bhimdole</v>
          </cell>
          <cell r="AE878" t="str">
            <v>PWS</v>
          </cell>
          <cell r="AF878">
            <v>22</v>
          </cell>
          <cell r="AG878">
            <v>25</v>
          </cell>
          <cell r="AH878">
            <v>0</v>
          </cell>
          <cell r="AI878">
            <v>0</v>
          </cell>
          <cell r="AJ878">
            <v>0</v>
          </cell>
          <cell r="AK878">
            <v>0</v>
          </cell>
          <cell r="AL878">
            <v>0</v>
          </cell>
        </row>
        <row r="879">
          <cell r="A879" t="str">
            <v>05</v>
          </cell>
          <cell r="B879" t="str">
            <v>Westgodavari</v>
          </cell>
          <cell r="C879" t="str">
            <v>11</v>
          </cell>
          <cell r="D879" t="str">
            <v>Eluru</v>
          </cell>
          <cell r="E879" t="str">
            <v>068</v>
          </cell>
          <cell r="F879" t="str">
            <v>Unguturu</v>
          </cell>
          <cell r="G879" t="str">
            <v>20</v>
          </cell>
          <cell r="H879" t="str">
            <v>Bhimadole</v>
          </cell>
          <cell r="I879" t="str">
            <v>03</v>
          </cell>
          <cell r="J879" t="str">
            <v>Bhimadolu</v>
          </cell>
          <cell r="K879" t="str">
            <v>003</v>
          </cell>
          <cell r="L879" t="str">
            <v>Bhimadole</v>
          </cell>
          <cell r="M879" t="str">
            <v>0520003</v>
          </cell>
          <cell r="N879" t="str">
            <v>02</v>
          </cell>
          <cell r="O879" t="str">
            <v>Naredlagudem</v>
          </cell>
          <cell r="P879" t="str">
            <v>Naredlagudem</v>
          </cell>
          <cell r="Q879" t="str">
            <v>052000302</v>
          </cell>
          <cell r="R879" t="str">
            <v>052000302</v>
          </cell>
          <cell r="S879" t="str">
            <v>05110682000302</v>
          </cell>
          <cell r="T879">
            <v>331</v>
          </cell>
          <cell r="U879">
            <v>100</v>
          </cell>
          <cell r="V879">
            <v>0</v>
          </cell>
          <cell r="W879" t="str">
            <v>PC</v>
          </cell>
          <cell r="X879" t="str">
            <v>PC1</v>
          </cell>
          <cell r="Z879">
            <v>37238</v>
          </cell>
          <cell r="AA879" t="str">
            <v>052000401600</v>
          </cell>
          <cell r="AB879" t="str">
            <v>052000401600</v>
          </cell>
          <cell r="AC879" t="str">
            <v>Amberpeta</v>
          </cell>
          <cell r="AD879" t="str">
            <v>Amberpeta</v>
          </cell>
          <cell r="AE879" t="str">
            <v>MPWS</v>
          </cell>
          <cell r="AF879">
            <v>1</v>
          </cell>
          <cell r="AG879">
            <v>0</v>
          </cell>
          <cell r="AH879">
            <v>0</v>
          </cell>
          <cell r="AI879">
            <v>0</v>
          </cell>
          <cell r="AJ879">
            <v>0</v>
          </cell>
          <cell r="AK879">
            <v>0</v>
          </cell>
          <cell r="AL879">
            <v>0</v>
          </cell>
        </row>
        <row r="880">
          <cell r="A880" t="str">
            <v>05</v>
          </cell>
          <cell r="B880" t="str">
            <v>Westgodavari</v>
          </cell>
          <cell r="C880" t="str">
            <v>11</v>
          </cell>
          <cell r="D880" t="str">
            <v>Eluru</v>
          </cell>
          <cell r="E880" t="str">
            <v>068</v>
          </cell>
          <cell r="F880" t="str">
            <v>Unguturu</v>
          </cell>
          <cell r="G880" t="str">
            <v>20</v>
          </cell>
          <cell r="H880" t="str">
            <v>Bhimadole</v>
          </cell>
          <cell r="I880" t="str">
            <v>03</v>
          </cell>
          <cell r="J880" t="str">
            <v>Bhimadolu</v>
          </cell>
          <cell r="K880" t="str">
            <v>003</v>
          </cell>
          <cell r="L880" t="str">
            <v>Bhimadole</v>
          </cell>
          <cell r="M880" t="str">
            <v>0520003</v>
          </cell>
          <cell r="N880" t="str">
            <v>03</v>
          </cell>
          <cell r="O880" t="str">
            <v>Nehrunagar</v>
          </cell>
          <cell r="P880" t="str">
            <v>Nehrunagar</v>
          </cell>
          <cell r="Q880" t="str">
            <v>052000303</v>
          </cell>
          <cell r="R880" t="str">
            <v>052000303</v>
          </cell>
          <cell r="S880" t="str">
            <v>05110682000303</v>
          </cell>
          <cell r="T880">
            <v>422</v>
          </cell>
          <cell r="U880">
            <v>157</v>
          </cell>
          <cell r="V880">
            <v>0</v>
          </cell>
          <cell r="W880" t="str">
            <v>PC</v>
          </cell>
          <cell r="X880" t="str">
            <v>PC1</v>
          </cell>
          <cell r="AA880" t="str">
            <v>052000303600</v>
          </cell>
          <cell r="AB880" t="str">
            <v>052000303600</v>
          </cell>
          <cell r="AC880" t="str">
            <v>Nehrunagar</v>
          </cell>
          <cell r="AD880" t="str">
            <v>Nehrunagar</v>
          </cell>
          <cell r="AE880" t="str">
            <v>PWS</v>
          </cell>
          <cell r="AF880">
            <v>1</v>
          </cell>
          <cell r="AG880">
            <v>0</v>
          </cell>
          <cell r="AH880">
            <v>0</v>
          </cell>
          <cell r="AI880">
            <v>1</v>
          </cell>
          <cell r="AJ880">
            <v>0</v>
          </cell>
          <cell r="AK880">
            <v>0</v>
          </cell>
          <cell r="AL880">
            <v>0</v>
          </cell>
        </row>
        <row r="881">
          <cell r="A881" t="str">
            <v>05</v>
          </cell>
          <cell r="B881" t="str">
            <v>Westgodavari</v>
          </cell>
          <cell r="C881" t="str">
            <v>11</v>
          </cell>
          <cell r="D881" t="str">
            <v>Eluru</v>
          </cell>
          <cell r="E881" t="str">
            <v>068</v>
          </cell>
          <cell r="F881" t="str">
            <v>Unguturu</v>
          </cell>
          <cell r="G881" t="str">
            <v>20</v>
          </cell>
          <cell r="H881" t="str">
            <v>Bhimadole</v>
          </cell>
          <cell r="I881" t="str">
            <v>03</v>
          </cell>
          <cell r="J881" t="str">
            <v>Bhimadolu</v>
          </cell>
          <cell r="K881" t="str">
            <v>003</v>
          </cell>
          <cell r="L881" t="str">
            <v>Bhimadole</v>
          </cell>
          <cell r="M881" t="str">
            <v>0520003</v>
          </cell>
          <cell r="N881" t="str">
            <v>04</v>
          </cell>
          <cell r="O881" t="str">
            <v>Arjavarigudem</v>
          </cell>
          <cell r="P881" t="str">
            <v>Arjavarigudem</v>
          </cell>
          <cell r="Q881" t="str">
            <v>052000304</v>
          </cell>
          <cell r="R881" t="str">
            <v>052000304</v>
          </cell>
          <cell r="S881" t="str">
            <v>05110682000304</v>
          </cell>
          <cell r="T881">
            <v>1446</v>
          </cell>
          <cell r="U881">
            <v>1210</v>
          </cell>
          <cell r="V881">
            <v>5</v>
          </cell>
          <cell r="W881" t="str">
            <v>FC</v>
          </cell>
          <cell r="X881" t="str">
            <v>FC</v>
          </cell>
          <cell r="Z881">
            <v>37238</v>
          </cell>
          <cell r="AA881" t="str">
            <v>052000304600</v>
          </cell>
          <cell r="AB881" t="str">
            <v>052000304600</v>
          </cell>
          <cell r="AC881" t="str">
            <v>Arjavarigudem</v>
          </cell>
          <cell r="AD881" t="str">
            <v>Arjavarigudem</v>
          </cell>
          <cell r="AE881" t="str">
            <v>MPWS</v>
          </cell>
          <cell r="AF881">
            <v>4</v>
          </cell>
          <cell r="AG881">
            <v>0</v>
          </cell>
          <cell r="AH881">
            <v>0</v>
          </cell>
          <cell r="AI881">
            <v>0</v>
          </cell>
          <cell r="AJ881">
            <v>0</v>
          </cell>
          <cell r="AK881">
            <v>0</v>
          </cell>
          <cell r="AL881">
            <v>0</v>
          </cell>
        </row>
        <row r="882">
          <cell r="A882" t="str">
            <v>05</v>
          </cell>
          <cell r="B882" t="str">
            <v>Westgodavari</v>
          </cell>
          <cell r="C882" t="str">
            <v>11</v>
          </cell>
          <cell r="D882" t="str">
            <v>Eluru</v>
          </cell>
          <cell r="E882" t="str">
            <v>068</v>
          </cell>
          <cell r="F882" t="str">
            <v>Unguturu</v>
          </cell>
          <cell r="G882" t="str">
            <v>20</v>
          </cell>
          <cell r="H882" t="str">
            <v>Bhimadole</v>
          </cell>
          <cell r="I882" t="str">
            <v>03</v>
          </cell>
          <cell r="J882" t="str">
            <v>Bhimadolu</v>
          </cell>
          <cell r="K882" t="str">
            <v>003</v>
          </cell>
          <cell r="L882" t="str">
            <v>Bhimadole</v>
          </cell>
          <cell r="M882" t="str">
            <v>0520003</v>
          </cell>
          <cell r="N882" t="str">
            <v>05</v>
          </cell>
          <cell r="O882" t="str">
            <v>Lingampadu</v>
          </cell>
          <cell r="Q882" t="str">
            <v>052000305</v>
          </cell>
          <cell r="S882" t="str">
            <v>05110682000305</v>
          </cell>
          <cell r="T882">
            <v>572</v>
          </cell>
          <cell r="U882">
            <v>565</v>
          </cell>
          <cell r="V882">
            <v>0</v>
          </cell>
          <cell r="W882" t="str">
            <v>PC</v>
          </cell>
          <cell r="X882" t="str">
            <v>PC2</v>
          </cell>
          <cell r="AF882">
            <v>2</v>
          </cell>
          <cell r="AG882">
            <v>0</v>
          </cell>
          <cell r="AH882">
            <v>0</v>
          </cell>
          <cell r="AI882">
            <v>0</v>
          </cell>
          <cell r="AJ882">
            <v>0</v>
          </cell>
          <cell r="AK882">
            <v>0</v>
          </cell>
          <cell r="AL882">
            <v>0</v>
          </cell>
        </row>
        <row r="883">
          <cell r="A883" t="str">
            <v>05</v>
          </cell>
          <cell r="B883" t="str">
            <v>Westgodavari</v>
          </cell>
          <cell r="C883" t="str">
            <v>11</v>
          </cell>
          <cell r="D883" t="str">
            <v>Eluru</v>
          </cell>
          <cell r="E883" t="str">
            <v>068</v>
          </cell>
          <cell r="F883" t="str">
            <v>Unguturu</v>
          </cell>
          <cell r="G883" t="str">
            <v>20</v>
          </cell>
          <cell r="H883" t="str">
            <v>Bhimadole</v>
          </cell>
          <cell r="I883" t="str">
            <v>03</v>
          </cell>
          <cell r="J883" t="str">
            <v>Bhimadolu</v>
          </cell>
          <cell r="K883" t="str">
            <v>003</v>
          </cell>
          <cell r="L883" t="str">
            <v>Bhimadole</v>
          </cell>
          <cell r="M883" t="str">
            <v>0520003</v>
          </cell>
          <cell r="N883" t="str">
            <v>06</v>
          </cell>
          <cell r="O883" t="str">
            <v>Kothalingampadu</v>
          </cell>
          <cell r="Q883" t="str">
            <v>052000306</v>
          </cell>
          <cell r="S883" t="str">
            <v>05110682000306</v>
          </cell>
          <cell r="T883">
            <v>200</v>
          </cell>
          <cell r="U883">
            <v>0</v>
          </cell>
          <cell r="V883">
            <v>0</v>
          </cell>
          <cell r="W883" t="str">
            <v>PC</v>
          </cell>
          <cell r="X883" t="str">
            <v>PC2</v>
          </cell>
          <cell r="Z883">
            <v>37238</v>
          </cell>
          <cell r="AF883">
            <v>1</v>
          </cell>
          <cell r="AG883">
            <v>0</v>
          </cell>
          <cell r="AH883">
            <v>0</v>
          </cell>
          <cell r="AI883">
            <v>0</v>
          </cell>
          <cell r="AJ883">
            <v>0</v>
          </cell>
          <cell r="AK883">
            <v>0</v>
          </cell>
          <cell r="AL883">
            <v>0</v>
          </cell>
        </row>
        <row r="884">
          <cell r="A884" t="str">
            <v>05</v>
          </cell>
          <cell r="B884" t="str">
            <v>Westgodavari</v>
          </cell>
          <cell r="C884" t="str">
            <v>11</v>
          </cell>
          <cell r="D884" t="str">
            <v>Eluru</v>
          </cell>
          <cell r="E884" t="str">
            <v>068</v>
          </cell>
          <cell r="F884" t="str">
            <v>Unguturu</v>
          </cell>
          <cell r="G884" t="str">
            <v>20</v>
          </cell>
          <cell r="H884" t="str">
            <v>Bhimadole</v>
          </cell>
          <cell r="I884" t="str">
            <v>03</v>
          </cell>
          <cell r="J884" t="str">
            <v>Bhimadolu</v>
          </cell>
          <cell r="K884" t="str">
            <v>003</v>
          </cell>
          <cell r="L884" t="str">
            <v>Bhimadole</v>
          </cell>
          <cell r="M884" t="str">
            <v>0520003</v>
          </cell>
          <cell r="N884" t="str">
            <v>07</v>
          </cell>
          <cell r="O884" t="str">
            <v>Suryaraopeta</v>
          </cell>
          <cell r="Q884" t="str">
            <v>052000307</v>
          </cell>
          <cell r="S884" t="str">
            <v>05110682000307</v>
          </cell>
          <cell r="T884">
            <v>200</v>
          </cell>
          <cell r="U884">
            <v>0</v>
          </cell>
          <cell r="V884">
            <v>0</v>
          </cell>
          <cell r="W884" t="str">
            <v>PC</v>
          </cell>
          <cell r="X884" t="str">
            <v>PC1</v>
          </cell>
          <cell r="Z884">
            <v>37238</v>
          </cell>
          <cell r="AF884">
            <v>1</v>
          </cell>
          <cell r="AG884">
            <v>0</v>
          </cell>
          <cell r="AH884">
            <v>0</v>
          </cell>
          <cell r="AI884">
            <v>0</v>
          </cell>
          <cell r="AJ884">
            <v>0</v>
          </cell>
          <cell r="AK884">
            <v>0</v>
          </cell>
          <cell r="AL884">
            <v>0</v>
          </cell>
        </row>
        <row r="885">
          <cell r="A885" t="str">
            <v>05</v>
          </cell>
          <cell r="B885" t="str">
            <v>Westgodavari</v>
          </cell>
          <cell r="C885" t="str">
            <v>11</v>
          </cell>
          <cell r="D885" t="str">
            <v>Eluru</v>
          </cell>
          <cell r="E885" t="str">
            <v>068</v>
          </cell>
          <cell r="F885" t="str">
            <v>Unguturu</v>
          </cell>
          <cell r="G885" t="str">
            <v>20</v>
          </cell>
          <cell r="H885" t="str">
            <v>Bhimadole</v>
          </cell>
          <cell r="I885" t="str">
            <v>04</v>
          </cell>
          <cell r="J885" t="str">
            <v>Amberpeta</v>
          </cell>
          <cell r="K885" t="str">
            <v>004</v>
          </cell>
          <cell r="L885" t="str">
            <v>Amberpeta</v>
          </cell>
          <cell r="M885" t="str">
            <v>0520004</v>
          </cell>
          <cell r="N885" t="str">
            <v>01</v>
          </cell>
          <cell r="O885" t="str">
            <v>Amberpeta</v>
          </cell>
          <cell r="P885" t="str">
            <v>Amberpeta</v>
          </cell>
          <cell r="Q885" t="str">
            <v>052000401</v>
          </cell>
          <cell r="R885" t="str">
            <v>052000401</v>
          </cell>
          <cell r="S885" t="str">
            <v>05110682000401</v>
          </cell>
          <cell r="T885">
            <v>1454</v>
          </cell>
          <cell r="U885">
            <v>673</v>
          </cell>
          <cell r="V885">
            <v>0</v>
          </cell>
          <cell r="W885" t="str">
            <v>FC</v>
          </cell>
          <cell r="X885" t="str">
            <v>FC</v>
          </cell>
          <cell r="Z885">
            <v>37238</v>
          </cell>
          <cell r="AA885" t="str">
            <v>052000401600</v>
          </cell>
          <cell r="AB885" t="str">
            <v>052000401600</v>
          </cell>
          <cell r="AC885" t="str">
            <v>Amberpeta</v>
          </cell>
          <cell r="AD885" t="str">
            <v>Amberpeta</v>
          </cell>
          <cell r="AE885" t="str">
            <v>MPWS</v>
          </cell>
          <cell r="AF885">
            <v>7</v>
          </cell>
          <cell r="AG885">
            <v>0</v>
          </cell>
          <cell r="AH885">
            <v>0</v>
          </cell>
          <cell r="AI885">
            <v>0</v>
          </cell>
          <cell r="AJ885">
            <v>0</v>
          </cell>
          <cell r="AK885">
            <v>0</v>
          </cell>
          <cell r="AL885">
            <v>0</v>
          </cell>
        </row>
        <row r="886">
          <cell r="A886" t="str">
            <v>05</v>
          </cell>
          <cell r="B886" t="str">
            <v>Westgodavari</v>
          </cell>
          <cell r="C886" t="str">
            <v>11</v>
          </cell>
          <cell r="D886" t="str">
            <v>Eluru</v>
          </cell>
          <cell r="E886" t="str">
            <v>068</v>
          </cell>
          <cell r="F886" t="str">
            <v>Unguturu</v>
          </cell>
          <cell r="G886" t="str">
            <v>20</v>
          </cell>
          <cell r="H886" t="str">
            <v>Bhimadole</v>
          </cell>
          <cell r="I886" t="str">
            <v>04</v>
          </cell>
          <cell r="J886" t="str">
            <v>Amberpeta</v>
          </cell>
          <cell r="K886" t="str">
            <v>004</v>
          </cell>
          <cell r="L886" t="str">
            <v>Amberpeta</v>
          </cell>
          <cell r="M886" t="str">
            <v>0520004</v>
          </cell>
          <cell r="N886" t="str">
            <v>02</v>
          </cell>
          <cell r="O886" t="str">
            <v>Gopalapuram</v>
          </cell>
          <cell r="P886" t="str">
            <v>Gopalapuram</v>
          </cell>
          <cell r="Q886" t="str">
            <v>052000402</v>
          </cell>
          <cell r="R886" t="str">
            <v>052000402</v>
          </cell>
          <cell r="S886" t="str">
            <v>05110682000402</v>
          </cell>
          <cell r="T886">
            <v>181</v>
          </cell>
          <cell r="U886">
            <v>0</v>
          </cell>
          <cell r="V886">
            <v>0</v>
          </cell>
          <cell r="W886" t="str">
            <v>FC</v>
          </cell>
          <cell r="X886" t="str">
            <v>FC</v>
          </cell>
          <cell r="Z886">
            <v>37238</v>
          </cell>
          <cell r="AA886" t="str">
            <v>052000402600</v>
          </cell>
          <cell r="AB886" t="str">
            <v>052000402600</v>
          </cell>
          <cell r="AC886" t="str">
            <v>Gopalapuram-20</v>
          </cell>
          <cell r="AD886" t="str">
            <v>Gopalapuram-20</v>
          </cell>
          <cell r="AE886" t="str">
            <v>MPWS</v>
          </cell>
          <cell r="AF886">
            <v>1</v>
          </cell>
          <cell r="AG886">
            <v>0</v>
          </cell>
          <cell r="AH886">
            <v>0</v>
          </cell>
          <cell r="AI886">
            <v>0</v>
          </cell>
          <cell r="AJ886">
            <v>0</v>
          </cell>
          <cell r="AK886">
            <v>0</v>
          </cell>
          <cell r="AL886">
            <v>0</v>
          </cell>
        </row>
        <row r="887">
          <cell r="A887" t="str">
            <v>05</v>
          </cell>
          <cell r="B887" t="str">
            <v>Westgodavari</v>
          </cell>
          <cell r="C887" t="str">
            <v>11</v>
          </cell>
          <cell r="D887" t="str">
            <v>Eluru</v>
          </cell>
          <cell r="E887" t="str">
            <v>068</v>
          </cell>
          <cell r="F887" t="str">
            <v>Unguturu</v>
          </cell>
          <cell r="G887" t="str">
            <v>20</v>
          </cell>
          <cell r="H887" t="str">
            <v>Bhimadole</v>
          </cell>
          <cell r="I887" t="str">
            <v>04</v>
          </cell>
          <cell r="J887" t="str">
            <v>Amberpeta</v>
          </cell>
          <cell r="K887" t="str">
            <v>004</v>
          </cell>
          <cell r="L887" t="str">
            <v>Amberpeta</v>
          </cell>
          <cell r="M887" t="str">
            <v>0520004</v>
          </cell>
          <cell r="N887" t="str">
            <v>03</v>
          </cell>
          <cell r="O887" t="str">
            <v>Vadlapatla</v>
          </cell>
          <cell r="P887" t="str">
            <v>Vadlapatla</v>
          </cell>
          <cell r="Q887" t="str">
            <v>052000403</v>
          </cell>
          <cell r="R887" t="str">
            <v>052000403</v>
          </cell>
          <cell r="S887" t="str">
            <v>05110682000403</v>
          </cell>
          <cell r="T887">
            <v>768</v>
          </cell>
          <cell r="U887">
            <v>86</v>
          </cell>
          <cell r="V887">
            <v>0</v>
          </cell>
          <cell r="W887" t="str">
            <v>FC</v>
          </cell>
          <cell r="X887" t="str">
            <v>FC</v>
          </cell>
          <cell r="Z887">
            <v>37238</v>
          </cell>
          <cell r="AA887" t="str">
            <v>052000403600</v>
          </cell>
          <cell r="AB887" t="str">
            <v>052000403600</v>
          </cell>
          <cell r="AC887" t="str">
            <v>Vadlapatla</v>
          </cell>
          <cell r="AD887" t="str">
            <v>Vadlapatla</v>
          </cell>
          <cell r="AE887" t="str">
            <v>MPWS</v>
          </cell>
          <cell r="AF887">
            <v>2</v>
          </cell>
          <cell r="AG887">
            <v>0</v>
          </cell>
          <cell r="AH887">
            <v>0</v>
          </cell>
          <cell r="AI887">
            <v>0</v>
          </cell>
          <cell r="AJ887">
            <v>0</v>
          </cell>
          <cell r="AK887">
            <v>0</v>
          </cell>
          <cell r="AL887">
            <v>0</v>
          </cell>
        </row>
        <row r="888">
          <cell r="A888" t="str">
            <v>05</v>
          </cell>
          <cell r="B888" t="str">
            <v>Westgodavari</v>
          </cell>
          <cell r="C888" t="str">
            <v>11</v>
          </cell>
          <cell r="D888" t="str">
            <v>Eluru</v>
          </cell>
          <cell r="E888" t="str">
            <v>068</v>
          </cell>
          <cell r="F888" t="str">
            <v>Unguturu</v>
          </cell>
          <cell r="G888" t="str">
            <v>20</v>
          </cell>
          <cell r="H888" t="str">
            <v>Bhimadole</v>
          </cell>
          <cell r="I888" t="str">
            <v>05</v>
          </cell>
          <cell r="J888" t="str">
            <v>Kurellagudem</v>
          </cell>
          <cell r="K888" t="str">
            <v>004</v>
          </cell>
          <cell r="L888" t="str">
            <v>Amberpeta</v>
          </cell>
          <cell r="M888" t="str">
            <v>0520004</v>
          </cell>
          <cell r="N888" t="str">
            <v>04</v>
          </cell>
          <cell r="O888" t="str">
            <v>Kurellagudem</v>
          </cell>
          <cell r="P888" t="str">
            <v>Kurellagudem</v>
          </cell>
          <cell r="Q888" t="str">
            <v>052000404</v>
          </cell>
          <cell r="R888" t="str">
            <v>052000404</v>
          </cell>
          <cell r="S888" t="str">
            <v>05110682000404</v>
          </cell>
          <cell r="T888">
            <v>2723</v>
          </cell>
          <cell r="U888">
            <v>307</v>
          </cell>
          <cell r="V888">
            <v>0</v>
          </cell>
          <cell r="W888" t="str">
            <v>PC</v>
          </cell>
          <cell r="X888" t="str">
            <v>PC2</v>
          </cell>
          <cell r="Z888">
            <v>37238</v>
          </cell>
          <cell r="AA888" t="str">
            <v>052000404600</v>
          </cell>
          <cell r="AB888" t="str">
            <v>052000404600</v>
          </cell>
          <cell r="AC888" t="str">
            <v>Kurellagudem</v>
          </cell>
          <cell r="AD888" t="str">
            <v>Kurellagudem</v>
          </cell>
          <cell r="AE888" t="str">
            <v>DW Tank</v>
          </cell>
          <cell r="AF888">
            <v>5</v>
          </cell>
          <cell r="AG888">
            <v>0</v>
          </cell>
          <cell r="AH888">
            <v>0</v>
          </cell>
          <cell r="AI888">
            <v>0</v>
          </cell>
          <cell r="AJ888">
            <v>0</v>
          </cell>
          <cell r="AK888">
            <v>0</v>
          </cell>
          <cell r="AL888">
            <v>0</v>
          </cell>
        </row>
        <row r="889">
          <cell r="A889" t="str">
            <v>05</v>
          </cell>
          <cell r="B889" t="str">
            <v>Westgodavari</v>
          </cell>
          <cell r="C889" t="str">
            <v>11</v>
          </cell>
          <cell r="D889" t="str">
            <v>Eluru</v>
          </cell>
          <cell r="E889" t="str">
            <v>068</v>
          </cell>
          <cell r="F889" t="str">
            <v>Unguturu</v>
          </cell>
          <cell r="G889" t="str">
            <v>20</v>
          </cell>
          <cell r="H889" t="str">
            <v>Bhimadole</v>
          </cell>
          <cell r="I889" t="str">
            <v>06</v>
          </cell>
          <cell r="J889" t="str">
            <v>Duddepudi</v>
          </cell>
          <cell r="K889" t="str">
            <v>005</v>
          </cell>
          <cell r="L889" t="str">
            <v>Duddepudi</v>
          </cell>
          <cell r="M889" t="str">
            <v>0520005</v>
          </cell>
          <cell r="N889" t="str">
            <v>01</v>
          </cell>
          <cell r="O889" t="str">
            <v>Duddepudi</v>
          </cell>
          <cell r="P889" t="str">
            <v>Duddepudi</v>
          </cell>
          <cell r="Q889" t="str">
            <v>052000501</v>
          </cell>
          <cell r="R889" t="str">
            <v>052000501</v>
          </cell>
          <cell r="S889" t="str">
            <v>05110682000501</v>
          </cell>
          <cell r="T889">
            <v>488</v>
          </cell>
          <cell r="U889">
            <v>0</v>
          </cell>
          <cell r="V889">
            <v>0</v>
          </cell>
          <cell r="W889" t="str">
            <v>FC</v>
          </cell>
          <cell r="X889" t="str">
            <v>FC</v>
          </cell>
          <cell r="Z889">
            <v>37238</v>
          </cell>
          <cell r="AA889" t="str">
            <v>052000501600</v>
          </cell>
          <cell r="AB889" t="str">
            <v>052000501600</v>
          </cell>
          <cell r="AC889" t="str">
            <v>Duddepudi</v>
          </cell>
          <cell r="AD889" t="str">
            <v>Duddepudi</v>
          </cell>
          <cell r="AE889" t="str">
            <v>MPWS</v>
          </cell>
          <cell r="AF889">
            <v>1</v>
          </cell>
          <cell r="AG889">
            <v>0</v>
          </cell>
          <cell r="AH889">
            <v>0</v>
          </cell>
          <cell r="AI889">
            <v>0</v>
          </cell>
          <cell r="AJ889">
            <v>0</v>
          </cell>
          <cell r="AK889">
            <v>0</v>
          </cell>
          <cell r="AL889">
            <v>0</v>
          </cell>
        </row>
        <row r="890">
          <cell r="A890" t="str">
            <v>05</v>
          </cell>
          <cell r="B890" t="str">
            <v>Westgodavari</v>
          </cell>
          <cell r="C890" t="str">
            <v>11</v>
          </cell>
          <cell r="D890" t="str">
            <v>Eluru</v>
          </cell>
          <cell r="E890" t="str">
            <v>068</v>
          </cell>
          <cell r="F890" t="str">
            <v>Unguturu</v>
          </cell>
          <cell r="G890" t="str">
            <v>20</v>
          </cell>
          <cell r="H890" t="str">
            <v>Bhimadole</v>
          </cell>
          <cell r="I890" t="str">
            <v>06</v>
          </cell>
          <cell r="J890" t="str">
            <v>Duddepudi</v>
          </cell>
          <cell r="K890" t="str">
            <v>005</v>
          </cell>
          <cell r="L890" t="str">
            <v>Duddepudi</v>
          </cell>
          <cell r="M890" t="str">
            <v>0520005</v>
          </cell>
          <cell r="N890" t="str">
            <v>02</v>
          </cell>
          <cell r="O890" t="str">
            <v>Annevarigudem</v>
          </cell>
          <cell r="P890" t="str">
            <v>Annevarigudem</v>
          </cell>
          <cell r="Q890" t="str">
            <v>052000502</v>
          </cell>
          <cell r="R890" t="str">
            <v>052000502</v>
          </cell>
          <cell r="S890" t="str">
            <v>05110682000502</v>
          </cell>
          <cell r="T890">
            <v>443</v>
          </cell>
          <cell r="U890">
            <v>0</v>
          </cell>
          <cell r="V890">
            <v>0</v>
          </cell>
          <cell r="W890" t="str">
            <v>FC</v>
          </cell>
          <cell r="X890" t="str">
            <v>FC</v>
          </cell>
          <cell r="Z890">
            <v>37238</v>
          </cell>
          <cell r="AA890" t="str">
            <v>052000502600</v>
          </cell>
          <cell r="AB890" t="str">
            <v>052000502600</v>
          </cell>
          <cell r="AC890" t="str">
            <v>Annevarigudem</v>
          </cell>
          <cell r="AD890" t="str">
            <v>Annevarigudem</v>
          </cell>
          <cell r="AE890" t="str">
            <v>MPWS</v>
          </cell>
          <cell r="AF890">
            <v>2</v>
          </cell>
          <cell r="AG890">
            <v>0</v>
          </cell>
          <cell r="AH890">
            <v>0</v>
          </cell>
          <cell r="AI890">
            <v>0</v>
          </cell>
          <cell r="AJ890">
            <v>0</v>
          </cell>
          <cell r="AK890">
            <v>0</v>
          </cell>
          <cell r="AL890">
            <v>0</v>
          </cell>
        </row>
        <row r="891">
          <cell r="A891" t="str">
            <v>05</v>
          </cell>
          <cell r="B891" t="str">
            <v>Westgodavari</v>
          </cell>
          <cell r="C891" t="str">
            <v>11</v>
          </cell>
          <cell r="D891" t="str">
            <v>Eluru</v>
          </cell>
          <cell r="E891" t="str">
            <v>068</v>
          </cell>
          <cell r="F891" t="str">
            <v>Unguturu</v>
          </cell>
          <cell r="G891" t="str">
            <v>20</v>
          </cell>
          <cell r="H891" t="str">
            <v>Bhimadole</v>
          </cell>
          <cell r="I891" t="str">
            <v>07</v>
          </cell>
          <cell r="J891" t="str">
            <v>Kodurupadu</v>
          </cell>
          <cell r="K891" t="str">
            <v>006</v>
          </cell>
          <cell r="L891" t="str">
            <v>Kodurupadu</v>
          </cell>
          <cell r="M891" t="str">
            <v>0520006</v>
          </cell>
          <cell r="N891" t="str">
            <v>01</v>
          </cell>
          <cell r="O891" t="str">
            <v>Kodurupadu</v>
          </cell>
          <cell r="P891" t="str">
            <v>Kodurupadu</v>
          </cell>
          <cell r="Q891" t="str">
            <v>052000601</v>
          </cell>
          <cell r="R891" t="str">
            <v>052000601</v>
          </cell>
          <cell r="S891" t="str">
            <v>05110682000601</v>
          </cell>
          <cell r="T891">
            <v>443</v>
          </cell>
          <cell r="U891">
            <v>0</v>
          </cell>
          <cell r="V891">
            <v>0</v>
          </cell>
          <cell r="W891" t="str">
            <v>FC</v>
          </cell>
          <cell r="X891" t="str">
            <v>FC</v>
          </cell>
          <cell r="Z891">
            <v>37238</v>
          </cell>
          <cell r="AA891" t="str">
            <v>052000601600</v>
          </cell>
          <cell r="AB891" t="str">
            <v>052000601600</v>
          </cell>
          <cell r="AC891" t="str">
            <v>Kodurupadu</v>
          </cell>
          <cell r="AD891" t="str">
            <v>Kodurupadu</v>
          </cell>
          <cell r="AE891" t="str">
            <v>PWS</v>
          </cell>
          <cell r="AF891">
            <v>2</v>
          </cell>
          <cell r="AG891">
            <v>0</v>
          </cell>
          <cell r="AH891">
            <v>0</v>
          </cell>
          <cell r="AI891">
            <v>0</v>
          </cell>
          <cell r="AJ891">
            <v>0</v>
          </cell>
          <cell r="AK891">
            <v>0</v>
          </cell>
          <cell r="AL891">
            <v>0</v>
          </cell>
        </row>
        <row r="892">
          <cell r="A892" t="str">
            <v>05</v>
          </cell>
          <cell r="B892" t="str">
            <v>Westgodavari</v>
          </cell>
          <cell r="C892" t="str">
            <v>11</v>
          </cell>
          <cell r="D892" t="str">
            <v>Eluru</v>
          </cell>
          <cell r="E892" t="str">
            <v>068</v>
          </cell>
          <cell r="F892" t="str">
            <v>Unguturu</v>
          </cell>
          <cell r="G892" t="str">
            <v>20</v>
          </cell>
          <cell r="H892" t="str">
            <v>Bhimadole</v>
          </cell>
          <cell r="I892" t="str">
            <v>08</v>
          </cell>
          <cell r="J892" t="str">
            <v>Pulla</v>
          </cell>
          <cell r="K892" t="str">
            <v>007</v>
          </cell>
          <cell r="L892" t="str">
            <v>Pulla</v>
          </cell>
          <cell r="M892" t="str">
            <v>0520007</v>
          </cell>
          <cell r="N892" t="str">
            <v>01</v>
          </cell>
          <cell r="O892" t="str">
            <v>Pulla</v>
          </cell>
          <cell r="P892" t="str">
            <v>Pulla</v>
          </cell>
          <cell r="Q892" t="str">
            <v>052000701</v>
          </cell>
          <cell r="R892" t="str">
            <v>052000701</v>
          </cell>
          <cell r="S892" t="str">
            <v>05110682000701</v>
          </cell>
          <cell r="T892">
            <v>6740</v>
          </cell>
          <cell r="U892">
            <v>888</v>
          </cell>
          <cell r="V892">
            <v>43</v>
          </cell>
          <cell r="W892" t="str">
            <v>FC</v>
          </cell>
          <cell r="X892" t="str">
            <v>FC</v>
          </cell>
          <cell r="Z892">
            <v>37238</v>
          </cell>
          <cell r="AA892" t="str">
            <v>052000701600</v>
          </cell>
          <cell r="AB892" t="str">
            <v>052000701600</v>
          </cell>
          <cell r="AC892" t="str">
            <v>Pulla</v>
          </cell>
          <cell r="AD892" t="str">
            <v>Pulla</v>
          </cell>
          <cell r="AE892" t="str">
            <v>PWS</v>
          </cell>
          <cell r="AF892">
            <v>13</v>
          </cell>
          <cell r="AG892">
            <v>0</v>
          </cell>
          <cell r="AH892">
            <v>0</v>
          </cell>
          <cell r="AI892">
            <v>0</v>
          </cell>
          <cell r="AJ892">
            <v>0</v>
          </cell>
          <cell r="AK892">
            <v>0</v>
          </cell>
          <cell r="AL892">
            <v>0</v>
          </cell>
        </row>
        <row r="893">
          <cell r="A893" t="str">
            <v>05</v>
          </cell>
          <cell r="B893" t="str">
            <v>Westgodavari</v>
          </cell>
          <cell r="C893" t="str">
            <v>11</v>
          </cell>
          <cell r="D893" t="str">
            <v>Eluru</v>
          </cell>
          <cell r="E893" t="str">
            <v>068</v>
          </cell>
          <cell r="F893" t="str">
            <v>Unguturu</v>
          </cell>
          <cell r="G893" t="str">
            <v>20</v>
          </cell>
          <cell r="H893" t="str">
            <v>Bhimadole</v>
          </cell>
          <cell r="I893" t="str">
            <v>08</v>
          </cell>
          <cell r="J893" t="str">
            <v>Pulla</v>
          </cell>
          <cell r="K893" t="str">
            <v>007</v>
          </cell>
          <cell r="L893" t="str">
            <v>Pulla</v>
          </cell>
          <cell r="M893" t="str">
            <v>0520007</v>
          </cell>
          <cell r="N893" t="str">
            <v>02</v>
          </cell>
          <cell r="O893" t="str">
            <v>Nageswarapuram</v>
          </cell>
          <cell r="Q893" t="str">
            <v>052000702</v>
          </cell>
          <cell r="S893" t="str">
            <v>05110682000702</v>
          </cell>
          <cell r="T893">
            <v>264</v>
          </cell>
          <cell r="U893">
            <v>107</v>
          </cell>
          <cell r="V893">
            <v>7</v>
          </cell>
          <cell r="W893" t="str">
            <v>FC</v>
          </cell>
          <cell r="X893" t="str">
            <v>FC</v>
          </cell>
          <cell r="Z893">
            <v>37238</v>
          </cell>
          <cell r="AA893" t="str">
            <v>052000702600</v>
          </cell>
          <cell r="AC893" t="str">
            <v>Nageswarapuram</v>
          </cell>
          <cell r="AE893" t="str">
            <v>PWS</v>
          </cell>
          <cell r="AF893">
            <v>3</v>
          </cell>
          <cell r="AG893">
            <v>0</v>
          </cell>
          <cell r="AH893">
            <v>0</v>
          </cell>
          <cell r="AI893">
            <v>1</v>
          </cell>
          <cell r="AJ893">
            <v>0</v>
          </cell>
          <cell r="AK893">
            <v>0</v>
          </cell>
          <cell r="AL893">
            <v>0</v>
          </cell>
          <cell r="AM893" t="str">
            <v>In progress</v>
          </cell>
        </row>
        <row r="894">
          <cell r="A894" t="str">
            <v>05</v>
          </cell>
          <cell r="B894" t="str">
            <v>Westgodavari</v>
          </cell>
          <cell r="C894" t="str">
            <v>11</v>
          </cell>
          <cell r="D894" t="str">
            <v>Eluru</v>
          </cell>
          <cell r="E894" t="str">
            <v>068</v>
          </cell>
          <cell r="F894" t="str">
            <v>Unguturu</v>
          </cell>
          <cell r="G894" t="str">
            <v>20</v>
          </cell>
          <cell r="H894" t="str">
            <v>Bhimadole</v>
          </cell>
          <cell r="I894" t="str">
            <v>08</v>
          </cell>
          <cell r="J894" t="str">
            <v>Pulla</v>
          </cell>
          <cell r="K894" t="str">
            <v>007</v>
          </cell>
          <cell r="L894" t="str">
            <v>Pulla</v>
          </cell>
          <cell r="M894" t="str">
            <v>0520007</v>
          </cell>
          <cell r="N894" t="str">
            <v>03</v>
          </cell>
          <cell r="O894" t="str">
            <v>Sadasivapuram</v>
          </cell>
          <cell r="Q894" t="str">
            <v>052000703</v>
          </cell>
          <cell r="S894" t="str">
            <v>05110682000703</v>
          </cell>
          <cell r="T894">
            <v>533</v>
          </cell>
          <cell r="U894">
            <v>10</v>
          </cell>
          <cell r="V894">
            <v>0</v>
          </cell>
          <cell r="W894" t="str">
            <v>PC</v>
          </cell>
          <cell r="X894" t="str">
            <v>PC1</v>
          </cell>
          <cell r="Z894">
            <v>37238</v>
          </cell>
          <cell r="AF894">
            <v>1</v>
          </cell>
          <cell r="AG894">
            <v>0</v>
          </cell>
          <cell r="AH894">
            <v>0</v>
          </cell>
          <cell r="AI894">
            <v>0</v>
          </cell>
          <cell r="AJ894">
            <v>0</v>
          </cell>
          <cell r="AK894">
            <v>0</v>
          </cell>
          <cell r="AL894">
            <v>0</v>
          </cell>
        </row>
        <row r="895">
          <cell r="A895" t="str">
            <v>05</v>
          </cell>
          <cell r="B895" t="str">
            <v>Westgodavari</v>
          </cell>
          <cell r="C895" t="str">
            <v>11</v>
          </cell>
          <cell r="D895" t="str">
            <v>Eluru</v>
          </cell>
          <cell r="E895" t="str">
            <v>068</v>
          </cell>
          <cell r="F895" t="str">
            <v>Unguturu</v>
          </cell>
          <cell r="G895" t="str">
            <v>20</v>
          </cell>
          <cell r="H895" t="str">
            <v>Bhimadole</v>
          </cell>
          <cell r="I895" t="str">
            <v>08</v>
          </cell>
          <cell r="J895" t="str">
            <v>Pulla</v>
          </cell>
          <cell r="K895" t="str">
            <v>007</v>
          </cell>
          <cell r="L895" t="str">
            <v>Pulla</v>
          </cell>
          <cell r="M895" t="str">
            <v>0520007</v>
          </cell>
          <cell r="N895" t="str">
            <v>04</v>
          </cell>
          <cell r="O895" t="str">
            <v>M.m Puram</v>
          </cell>
          <cell r="P895" t="str">
            <v>M.M Puram</v>
          </cell>
          <cell r="Q895" t="str">
            <v>052000704</v>
          </cell>
          <cell r="R895" t="str">
            <v>052000704</v>
          </cell>
          <cell r="S895" t="str">
            <v>05110682000704</v>
          </cell>
          <cell r="T895">
            <v>4009</v>
          </cell>
          <cell r="U895">
            <v>405</v>
          </cell>
          <cell r="V895">
            <v>0</v>
          </cell>
          <cell r="W895" t="str">
            <v>FC</v>
          </cell>
          <cell r="X895" t="str">
            <v>FC</v>
          </cell>
          <cell r="Z895">
            <v>37238</v>
          </cell>
          <cell r="AA895" t="str">
            <v>052000704600</v>
          </cell>
          <cell r="AB895" t="str">
            <v>052000704600</v>
          </cell>
          <cell r="AC895" t="str">
            <v>M.m Puram</v>
          </cell>
          <cell r="AD895" t="str">
            <v>M.m Puram</v>
          </cell>
          <cell r="AE895" t="str">
            <v>PWS</v>
          </cell>
          <cell r="AF895">
            <v>0</v>
          </cell>
          <cell r="AG895">
            <v>0</v>
          </cell>
          <cell r="AH895">
            <v>0</v>
          </cell>
          <cell r="AI895">
            <v>0</v>
          </cell>
          <cell r="AJ895">
            <v>0</v>
          </cell>
          <cell r="AK895">
            <v>0</v>
          </cell>
          <cell r="AL895">
            <v>0</v>
          </cell>
        </row>
        <row r="896">
          <cell r="A896" t="str">
            <v>05</v>
          </cell>
          <cell r="B896" t="str">
            <v>Westgodavari</v>
          </cell>
          <cell r="C896" t="str">
            <v>11</v>
          </cell>
          <cell r="D896" t="str">
            <v>Eluru</v>
          </cell>
          <cell r="E896" t="str">
            <v>068</v>
          </cell>
          <cell r="F896" t="str">
            <v>Unguturu</v>
          </cell>
          <cell r="G896" t="str">
            <v>20</v>
          </cell>
          <cell r="H896" t="str">
            <v>Bhimadole</v>
          </cell>
          <cell r="I896" t="str">
            <v>08</v>
          </cell>
          <cell r="J896" t="str">
            <v>Pulla</v>
          </cell>
          <cell r="K896" t="str">
            <v>007</v>
          </cell>
          <cell r="L896" t="str">
            <v>Pulla</v>
          </cell>
          <cell r="M896" t="str">
            <v>0520007</v>
          </cell>
          <cell r="N896" t="str">
            <v>05</v>
          </cell>
          <cell r="O896" t="str">
            <v>Sainnapalem</v>
          </cell>
          <cell r="Q896" t="str">
            <v>052000705</v>
          </cell>
          <cell r="S896" t="str">
            <v>05110682000705</v>
          </cell>
          <cell r="T896">
            <v>635</v>
          </cell>
          <cell r="U896">
            <v>3</v>
          </cell>
          <cell r="V896">
            <v>0</v>
          </cell>
          <cell r="W896" t="str">
            <v>PC</v>
          </cell>
          <cell r="X896" t="str">
            <v>PC1</v>
          </cell>
          <cell r="Z896">
            <v>37238</v>
          </cell>
          <cell r="AE896" t="str">
            <v>DW Tank</v>
          </cell>
          <cell r="AF896">
            <v>0</v>
          </cell>
          <cell r="AG896">
            <v>0</v>
          </cell>
          <cell r="AH896">
            <v>0</v>
          </cell>
          <cell r="AI896">
            <v>1</v>
          </cell>
          <cell r="AJ896">
            <v>0</v>
          </cell>
          <cell r="AK896">
            <v>0</v>
          </cell>
          <cell r="AL896">
            <v>0</v>
          </cell>
        </row>
        <row r="897">
          <cell r="A897" t="str">
            <v>05</v>
          </cell>
          <cell r="B897" t="str">
            <v>Westgodavari</v>
          </cell>
          <cell r="C897" t="str">
            <v>11</v>
          </cell>
          <cell r="D897" t="str">
            <v>Eluru</v>
          </cell>
          <cell r="E897" t="str">
            <v>068</v>
          </cell>
          <cell r="F897" t="str">
            <v>Unguturu</v>
          </cell>
          <cell r="G897" t="str">
            <v>20</v>
          </cell>
          <cell r="H897" t="str">
            <v>Bhimadole</v>
          </cell>
          <cell r="I897" t="str">
            <v>09</v>
          </cell>
          <cell r="J897" t="str">
            <v>Gundugolanu</v>
          </cell>
          <cell r="K897" t="str">
            <v>008</v>
          </cell>
          <cell r="L897" t="str">
            <v>Gundogolanu</v>
          </cell>
          <cell r="M897" t="str">
            <v>0520008</v>
          </cell>
          <cell r="N897" t="str">
            <v>01</v>
          </cell>
          <cell r="O897" t="str">
            <v>Gundugolanu</v>
          </cell>
          <cell r="P897" t="str">
            <v>Gundugolanu</v>
          </cell>
          <cell r="Q897" t="str">
            <v>052000801</v>
          </cell>
          <cell r="R897" t="str">
            <v>052000801</v>
          </cell>
          <cell r="S897" t="str">
            <v>05110682000801</v>
          </cell>
          <cell r="T897">
            <v>9159</v>
          </cell>
          <cell r="U897">
            <v>886</v>
          </cell>
          <cell r="V897">
            <v>16</v>
          </cell>
          <cell r="W897" t="str">
            <v>FC</v>
          </cell>
          <cell r="X897" t="str">
            <v>FC</v>
          </cell>
          <cell r="Z897">
            <v>37238</v>
          </cell>
          <cell r="AA897" t="str">
            <v>052000801600</v>
          </cell>
          <cell r="AB897" t="str">
            <v>052000801600</v>
          </cell>
          <cell r="AC897" t="str">
            <v>Gundugolanu</v>
          </cell>
          <cell r="AD897" t="str">
            <v>Gundugolanu</v>
          </cell>
          <cell r="AE897" t="str">
            <v>PWS</v>
          </cell>
          <cell r="AF897">
            <v>3</v>
          </cell>
          <cell r="AG897">
            <v>0</v>
          </cell>
          <cell r="AH897">
            <v>0</v>
          </cell>
          <cell r="AI897">
            <v>0</v>
          </cell>
          <cell r="AJ897">
            <v>0</v>
          </cell>
          <cell r="AK897">
            <v>0</v>
          </cell>
          <cell r="AL897">
            <v>0</v>
          </cell>
        </row>
        <row r="898">
          <cell r="A898" t="str">
            <v>05</v>
          </cell>
          <cell r="B898" t="str">
            <v>Westgodavari</v>
          </cell>
          <cell r="C898" t="str">
            <v>11</v>
          </cell>
          <cell r="D898" t="str">
            <v>Eluru</v>
          </cell>
          <cell r="E898" t="str">
            <v>068</v>
          </cell>
          <cell r="F898" t="str">
            <v>Unguturu</v>
          </cell>
          <cell r="G898" t="str">
            <v>20</v>
          </cell>
          <cell r="H898" t="str">
            <v>Bhimadole</v>
          </cell>
          <cell r="I898" t="str">
            <v>09</v>
          </cell>
          <cell r="J898" t="str">
            <v>Gundugolanu</v>
          </cell>
          <cell r="K898" t="str">
            <v>008</v>
          </cell>
          <cell r="L898" t="str">
            <v>Gundogolanu</v>
          </cell>
          <cell r="M898" t="str">
            <v>0520008</v>
          </cell>
          <cell r="N898" t="str">
            <v>02</v>
          </cell>
          <cell r="O898" t="str">
            <v>Bhogapuram</v>
          </cell>
          <cell r="P898" t="str">
            <v>Bhogapuram</v>
          </cell>
          <cell r="Q898" t="str">
            <v>052000802</v>
          </cell>
          <cell r="R898" t="str">
            <v>052000802</v>
          </cell>
          <cell r="S898" t="str">
            <v>05110682000802</v>
          </cell>
          <cell r="T898">
            <v>943</v>
          </cell>
          <cell r="U898">
            <v>931</v>
          </cell>
          <cell r="V898">
            <v>0</v>
          </cell>
          <cell r="W898" t="str">
            <v>PC</v>
          </cell>
          <cell r="X898" t="str">
            <v>PC2</v>
          </cell>
          <cell r="Z898">
            <v>37238</v>
          </cell>
          <cell r="AA898" t="str">
            <v>052000802600</v>
          </cell>
          <cell r="AB898" t="str">
            <v>052000802600</v>
          </cell>
          <cell r="AC898" t="str">
            <v>Bhogapuram</v>
          </cell>
          <cell r="AD898" t="str">
            <v>Bhogapuram</v>
          </cell>
          <cell r="AE898" t="str">
            <v>PWS</v>
          </cell>
          <cell r="AF898">
            <v>0</v>
          </cell>
          <cell r="AG898">
            <v>0</v>
          </cell>
          <cell r="AH898">
            <v>0</v>
          </cell>
          <cell r="AI898">
            <v>0</v>
          </cell>
          <cell r="AJ898">
            <v>0</v>
          </cell>
          <cell r="AK898">
            <v>0</v>
          </cell>
          <cell r="AL898">
            <v>0</v>
          </cell>
        </row>
        <row r="899">
          <cell r="A899" t="str">
            <v>05</v>
          </cell>
          <cell r="B899" t="str">
            <v>Westgodavari</v>
          </cell>
          <cell r="C899" t="str">
            <v>11</v>
          </cell>
          <cell r="D899" t="str">
            <v>Eluru</v>
          </cell>
          <cell r="E899" t="str">
            <v>068</v>
          </cell>
          <cell r="F899" t="str">
            <v>Unguturu</v>
          </cell>
          <cell r="G899" t="str">
            <v>20</v>
          </cell>
          <cell r="H899" t="str">
            <v>Bhimadole</v>
          </cell>
          <cell r="I899" t="str">
            <v>09</v>
          </cell>
          <cell r="J899" t="str">
            <v>Gundugolanu</v>
          </cell>
          <cell r="K899" t="str">
            <v>008</v>
          </cell>
          <cell r="L899" t="str">
            <v>Gundogolanu</v>
          </cell>
          <cell r="M899" t="str">
            <v>0520008</v>
          </cell>
          <cell r="N899" t="str">
            <v>03</v>
          </cell>
          <cell r="O899" t="str">
            <v>Vaddigudem</v>
          </cell>
          <cell r="Q899" t="str">
            <v>052000803</v>
          </cell>
          <cell r="S899" t="str">
            <v>05110682000803</v>
          </cell>
          <cell r="T899">
            <v>174</v>
          </cell>
          <cell r="U899">
            <v>0</v>
          </cell>
          <cell r="V899">
            <v>0</v>
          </cell>
          <cell r="W899" t="str">
            <v>PC</v>
          </cell>
          <cell r="X899" t="str">
            <v>PC2</v>
          </cell>
          <cell r="Z899">
            <v>37238</v>
          </cell>
          <cell r="AA899" t="str">
            <v>052000903600</v>
          </cell>
          <cell r="AC899" t="str">
            <v>Vaddigudem</v>
          </cell>
          <cell r="AE899" t="str">
            <v>PWS</v>
          </cell>
          <cell r="AF899">
            <v>0</v>
          </cell>
          <cell r="AG899">
            <v>0</v>
          </cell>
          <cell r="AH899">
            <v>0</v>
          </cell>
          <cell r="AI899">
            <v>1</v>
          </cell>
          <cell r="AJ899">
            <v>0</v>
          </cell>
          <cell r="AK899">
            <v>0</v>
          </cell>
          <cell r="AL899">
            <v>0</v>
          </cell>
          <cell r="AM899" t="str">
            <v>In progress</v>
          </cell>
        </row>
        <row r="900">
          <cell r="A900" t="str">
            <v>05</v>
          </cell>
          <cell r="B900" t="str">
            <v>Westgodavari</v>
          </cell>
          <cell r="C900" t="str">
            <v>11</v>
          </cell>
          <cell r="D900" t="str">
            <v>Eluru</v>
          </cell>
          <cell r="E900" t="str">
            <v>068</v>
          </cell>
          <cell r="F900" t="str">
            <v>Unguturu</v>
          </cell>
          <cell r="G900" t="str">
            <v>20</v>
          </cell>
          <cell r="H900" t="str">
            <v>Bhimadole</v>
          </cell>
          <cell r="I900" t="str">
            <v>10</v>
          </cell>
          <cell r="J900" t="str">
            <v>Agadalalanka</v>
          </cell>
          <cell r="K900" t="str">
            <v>009</v>
          </cell>
          <cell r="L900" t="str">
            <v>Agadalalanka</v>
          </cell>
          <cell r="M900" t="str">
            <v>0520009</v>
          </cell>
          <cell r="N900" t="str">
            <v>01</v>
          </cell>
          <cell r="O900" t="str">
            <v>Agadallanka</v>
          </cell>
          <cell r="P900" t="str">
            <v>Agadallanka</v>
          </cell>
          <cell r="Q900" t="str">
            <v>052000901</v>
          </cell>
          <cell r="R900" t="str">
            <v>052000901</v>
          </cell>
          <cell r="S900" t="str">
            <v>05110682000901</v>
          </cell>
          <cell r="T900">
            <v>4355</v>
          </cell>
          <cell r="U900">
            <v>580</v>
          </cell>
          <cell r="V900">
            <v>4</v>
          </cell>
          <cell r="W900" t="str">
            <v>FC</v>
          </cell>
          <cell r="X900" t="str">
            <v>FC</v>
          </cell>
          <cell r="Z900">
            <v>37238</v>
          </cell>
          <cell r="AA900" t="str">
            <v>052000905600</v>
          </cell>
          <cell r="AB900" t="str">
            <v>052000901600</v>
          </cell>
          <cell r="AC900" t="str">
            <v>Ratnapuram</v>
          </cell>
          <cell r="AD900" t="str">
            <v>Agadallanka</v>
          </cell>
          <cell r="AE900" t="str">
            <v>PWS</v>
          </cell>
          <cell r="AF900">
            <v>0</v>
          </cell>
          <cell r="AG900">
            <v>0</v>
          </cell>
          <cell r="AH900">
            <v>0</v>
          </cell>
          <cell r="AI900">
            <v>0</v>
          </cell>
          <cell r="AJ900">
            <v>0</v>
          </cell>
          <cell r="AK900">
            <v>0</v>
          </cell>
          <cell r="AL900">
            <v>0</v>
          </cell>
        </row>
        <row r="901">
          <cell r="A901" t="str">
            <v>05</v>
          </cell>
          <cell r="B901" t="str">
            <v>Westgodavari</v>
          </cell>
          <cell r="C901" t="str">
            <v>11</v>
          </cell>
          <cell r="D901" t="str">
            <v>Eluru</v>
          </cell>
          <cell r="E901" t="str">
            <v>068</v>
          </cell>
          <cell r="F901" t="str">
            <v>Unguturu</v>
          </cell>
          <cell r="G901" t="str">
            <v>20</v>
          </cell>
          <cell r="H901" t="str">
            <v>Bhimadole</v>
          </cell>
          <cell r="I901" t="str">
            <v>11</v>
          </cell>
          <cell r="J901" t="str">
            <v>Laxmipuram</v>
          </cell>
          <cell r="K901" t="str">
            <v>009</v>
          </cell>
          <cell r="L901" t="str">
            <v>Agadalalanka</v>
          </cell>
          <cell r="M901" t="str">
            <v>0520009</v>
          </cell>
          <cell r="N901" t="str">
            <v>02</v>
          </cell>
          <cell r="O901" t="str">
            <v>Sitanagaram</v>
          </cell>
          <cell r="Q901" t="str">
            <v>052000902</v>
          </cell>
          <cell r="S901" t="str">
            <v>05110682000902</v>
          </cell>
          <cell r="T901">
            <v>223</v>
          </cell>
          <cell r="U901">
            <v>0</v>
          </cell>
          <cell r="V901">
            <v>0</v>
          </cell>
          <cell r="W901" t="str">
            <v>PC</v>
          </cell>
          <cell r="X901" t="str">
            <v>PC1</v>
          </cell>
          <cell r="AA901" t="str">
            <v>052000902600</v>
          </cell>
          <cell r="AC901" t="str">
            <v>Sitanagaram</v>
          </cell>
          <cell r="AE901" t="str">
            <v>PWS</v>
          </cell>
          <cell r="AF901">
            <v>0</v>
          </cell>
          <cell r="AG901">
            <v>0</v>
          </cell>
          <cell r="AH901">
            <v>0</v>
          </cell>
          <cell r="AI901">
            <v>1</v>
          </cell>
          <cell r="AJ901">
            <v>0</v>
          </cell>
          <cell r="AK901">
            <v>0</v>
          </cell>
          <cell r="AL901">
            <v>0</v>
          </cell>
          <cell r="AM901" t="str">
            <v>In progress</v>
          </cell>
        </row>
        <row r="902">
          <cell r="A902" t="str">
            <v>05</v>
          </cell>
          <cell r="B902" t="str">
            <v>Westgodavari</v>
          </cell>
          <cell r="C902" t="str">
            <v>11</v>
          </cell>
          <cell r="D902" t="str">
            <v>Eluru</v>
          </cell>
          <cell r="E902" t="str">
            <v>068</v>
          </cell>
          <cell r="F902" t="str">
            <v>Unguturu</v>
          </cell>
          <cell r="G902" t="str">
            <v>20</v>
          </cell>
          <cell r="H902" t="str">
            <v>Bhimadole</v>
          </cell>
          <cell r="I902" t="str">
            <v>11</v>
          </cell>
          <cell r="J902" t="str">
            <v>Laxmipuram</v>
          </cell>
          <cell r="K902" t="str">
            <v>009</v>
          </cell>
          <cell r="L902" t="str">
            <v>Agadalalanka</v>
          </cell>
          <cell r="M902" t="str">
            <v>0520009</v>
          </cell>
          <cell r="N902" t="str">
            <v>03</v>
          </cell>
          <cell r="O902" t="str">
            <v>Laxmipuram</v>
          </cell>
          <cell r="Q902" t="str">
            <v>052000903</v>
          </cell>
          <cell r="S902" t="str">
            <v>05110682000903</v>
          </cell>
          <cell r="T902">
            <v>455</v>
          </cell>
          <cell r="U902">
            <v>0</v>
          </cell>
          <cell r="V902">
            <v>0</v>
          </cell>
          <cell r="W902" t="str">
            <v>PC</v>
          </cell>
          <cell r="X902" t="str">
            <v>PC1</v>
          </cell>
          <cell r="Z902">
            <v>36873</v>
          </cell>
          <cell r="AA902" t="str">
            <v>052000903600</v>
          </cell>
          <cell r="AC902" t="str">
            <v>Vaddigudem</v>
          </cell>
          <cell r="AE902" t="str">
            <v>PWS</v>
          </cell>
          <cell r="AF902">
            <v>0</v>
          </cell>
          <cell r="AG902">
            <v>0</v>
          </cell>
          <cell r="AH902">
            <v>0</v>
          </cell>
          <cell r="AI902">
            <v>1</v>
          </cell>
          <cell r="AJ902">
            <v>0</v>
          </cell>
          <cell r="AK902">
            <v>0</v>
          </cell>
          <cell r="AL902">
            <v>0</v>
          </cell>
          <cell r="AM902" t="str">
            <v>In progress</v>
          </cell>
        </row>
        <row r="903">
          <cell r="A903" t="str">
            <v>05</v>
          </cell>
          <cell r="B903" t="str">
            <v>Westgodavari</v>
          </cell>
          <cell r="C903" t="str">
            <v>11</v>
          </cell>
          <cell r="D903" t="str">
            <v>Eluru</v>
          </cell>
          <cell r="E903" t="str">
            <v>068</v>
          </cell>
          <cell r="F903" t="str">
            <v>Unguturu</v>
          </cell>
          <cell r="G903" t="str">
            <v>20</v>
          </cell>
          <cell r="H903" t="str">
            <v>Bhimadole</v>
          </cell>
          <cell r="I903" t="str">
            <v>12</v>
          </cell>
          <cell r="J903" t="str">
            <v>Korukollu</v>
          </cell>
          <cell r="K903" t="str">
            <v>009</v>
          </cell>
          <cell r="L903" t="str">
            <v>Agadalalanka</v>
          </cell>
          <cell r="M903" t="str">
            <v>0520009</v>
          </cell>
          <cell r="N903" t="str">
            <v>04</v>
          </cell>
          <cell r="O903" t="str">
            <v>Korukollu</v>
          </cell>
          <cell r="Q903" t="str">
            <v>052000904</v>
          </cell>
          <cell r="S903" t="str">
            <v>05110682000904</v>
          </cell>
          <cell r="T903">
            <v>436</v>
          </cell>
          <cell r="U903">
            <v>0</v>
          </cell>
          <cell r="V903">
            <v>0</v>
          </cell>
          <cell r="W903" t="str">
            <v>PC</v>
          </cell>
          <cell r="X903" t="str">
            <v>PC1</v>
          </cell>
          <cell r="Z903">
            <v>37238</v>
          </cell>
          <cell r="AA903" t="str">
            <v>052000904600</v>
          </cell>
          <cell r="AC903" t="str">
            <v>Korukollu</v>
          </cell>
          <cell r="AE903" t="str">
            <v>PWS</v>
          </cell>
          <cell r="AF903">
            <v>0</v>
          </cell>
          <cell r="AG903">
            <v>0</v>
          </cell>
          <cell r="AH903">
            <v>0</v>
          </cell>
          <cell r="AI903">
            <v>0</v>
          </cell>
          <cell r="AJ903">
            <v>0</v>
          </cell>
          <cell r="AK903">
            <v>0</v>
          </cell>
          <cell r="AL903">
            <v>0</v>
          </cell>
          <cell r="AM903" t="str">
            <v>In progress</v>
          </cell>
        </row>
        <row r="904">
          <cell r="A904" t="str">
            <v>05</v>
          </cell>
          <cell r="B904" t="str">
            <v>Westgodavari</v>
          </cell>
          <cell r="C904" t="str">
            <v>11</v>
          </cell>
          <cell r="D904" t="str">
            <v>Eluru</v>
          </cell>
          <cell r="E904" t="str">
            <v>068</v>
          </cell>
          <cell r="F904" t="str">
            <v>Unguturu</v>
          </cell>
          <cell r="G904" t="str">
            <v>20</v>
          </cell>
          <cell r="H904" t="str">
            <v>Bhimadole</v>
          </cell>
          <cell r="I904" t="str">
            <v>12</v>
          </cell>
          <cell r="J904" t="str">
            <v>Korukollu</v>
          </cell>
          <cell r="K904" t="str">
            <v>009</v>
          </cell>
          <cell r="L904" t="str">
            <v>Agadalalanka</v>
          </cell>
          <cell r="M904" t="str">
            <v>0520009</v>
          </cell>
          <cell r="N904" t="str">
            <v>05</v>
          </cell>
          <cell r="O904" t="str">
            <v>Rathnapuram</v>
          </cell>
          <cell r="P904" t="str">
            <v>Ratnapuram</v>
          </cell>
          <cell r="Q904" t="str">
            <v>052000905</v>
          </cell>
          <cell r="R904" t="str">
            <v>052000905</v>
          </cell>
          <cell r="S904" t="str">
            <v>05110682000905</v>
          </cell>
          <cell r="T904">
            <v>150</v>
          </cell>
          <cell r="U904">
            <v>0</v>
          </cell>
          <cell r="V904">
            <v>0</v>
          </cell>
          <cell r="W904" t="str">
            <v>PC</v>
          </cell>
          <cell r="X904" t="str">
            <v>PC1</v>
          </cell>
          <cell r="AA904" t="str">
            <v>052000905600</v>
          </cell>
          <cell r="AB904" t="str">
            <v>052000905600</v>
          </cell>
          <cell r="AC904" t="str">
            <v>Ratnapuram</v>
          </cell>
          <cell r="AD904" t="str">
            <v>Ratnapuram</v>
          </cell>
          <cell r="AE904" t="str">
            <v>PWS</v>
          </cell>
          <cell r="AF904">
            <v>0</v>
          </cell>
          <cell r="AG904">
            <v>0</v>
          </cell>
          <cell r="AH904">
            <v>0</v>
          </cell>
          <cell r="AI904">
            <v>0</v>
          </cell>
          <cell r="AJ904">
            <v>0</v>
          </cell>
          <cell r="AK904">
            <v>0</v>
          </cell>
          <cell r="AL904">
            <v>0</v>
          </cell>
        </row>
        <row r="905">
          <cell r="A905" t="str">
            <v>05</v>
          </cell>
          <cell r="B905" t="str">
            <v>Westgodavari</v>
          </cell>
          <cell r="C905" t="str">
            <v>11</v>
          </cell>
          <cell r="D905" t="str">
            <v>Eluru</v>
          </cell>
          <cell r="E905" t="str">
            <v>068</v>
          </cell>
          <cell r="F905" t="str">
            <v>Unguturu</v>
          </cell>
          <cell r="G905" t="str">
            <v>20</v>
          </cell>
          <cell r="H905" t="str">
            <v>Bhimadole</v>
          </cell>
          <cell r="I905" t="str">
            <v>12</v>
          </cell>
          <cell r="J905" t="str">
            <v>Korukollu</v>
          </cell>
          <cell r="K905" t="str">
            <v>009</v>
          </cell>
          <cell r="L905" t="str">
            <v>Agadalalanka</v>
          </cell>
          <cell r="M905" t="str">
            <v>0520009</v>
          </cell>
          <cell r="N905" t="str">
            <v>06</v>
          </cell>
          <cell r="O905" t="str">
            <v>Pydidibba</v>
          </cell>
          <cell r="Q905" t="str">
            <v>052000906</v>
          </cell>
          <cell r="S905" t="str">
            <v>05110682000906</v>
          </cell>
          <cell r="T905">
            <v>60</v>
          </cell>
          <cell r="U905">
            <v>0</v>
          </cell>
          <cell r="V905">
            <v>0</v>
          </cell>
          <cell r="W905" t="str">
            <v>PC</v>
          </cell>
          <cell r="X905" t="str">
            <v>PC1</v>
          </cell>
          <cell r="AA905" t="str">
            <v>052000905600</v>
          </cell>
          <cell r="AC905" t="str">
            <v>Ratnapuram</v>
          </cell>
          <cell r="AE905" t="str">
            <v>PWS</v>
          </cell>
          <cell r="AF905">
            <v>0</v>
          </cell>
          <cell r="AG905">
            <v>0</v>
          </cell>
          <cell r="AH905">
            <v>1</v>
          </cell>
          <cell r="AI905">
            <v>0</v>
          </cell>
          <cell r="AJ905">
            <v>0</v>
          </cell>
          <cell r="AK905">
            <v>0</v>
          </cell>
          <cell r="AL905">
            <v>0</v>
          </cell>
          <cell r="AM905" t="str">
            <v>In progress</v>
          </cell>
        </row>
        <row r="906">
          <cell r="A906" t="str">
            <v>05</v>
          </cell>
          <cell r="B906" t="str">
            <v>Westgodavari</v>
          </cell>
          <cell r="C906" t="str">
            <v>11</v>
          </cell>
          <cell r="D906" t="str">
            <v>Eluru</v>
          </cell>
          <cell r="E906" t="str">
            <v>068</v>
          </cell>
          <cell r="F906" t="str">
            <v>Unguturu</v>
          </cell>
          <cell r="G906" t="str">
            <v>20</v>
          </cell>
          <cell r="H906" t="str">
            <v>Bhimadole</v>
          </cell>
          <cell r="I906" t="str">
            <v>13</v>
          </cell>
          <cell r="J906" t="str">
            <v>Chettunnapadu</v>
          </cell>
          <cell r="K906" t="str">
            <v>010</v>
          </cell>
          <cell r="L906" t="str">
            <v>Chettunnapadu</v>
          </cell>
          <cell r="M906" t="str">
            <v>0520010</v>
          </cell>
          <cell r="N906" t="str">
            <v>01</v>
          </cell>
          <cell r="O906" t="str">
            <v>Chettunnapadu</v>
          </cell>
          <cell r="P906" t="str">
            <v>Chettunnapadu</v>
          </cell>
          <cell r="Q906" t="str">
            <v>052001001</v>
          </cell>
          <cell r="R906" t="str">
            <v>052001001</v>
          </cell>
          <cell r="S906" t="str">
            <v>05110682001001</v>
          </cell>
          <cell r="T906">
            <v>1105</v>
          </cell>
          <cell r="U906">
            <v>222</v>
          </cell>
          <cell r="V906">
            <v>0</v>
          </cell>
          <cell r="W906" t="str">
            <v>FC</v>
          </cell>
          <cell r="X906" t="str">
            <v>FC</v>
          </cell>
          <cell r="AA906" t="str">
            <v>052001001600</v>
          </cell>
          <cell r="AB906" t="str">
            <v>052001001600</v>
          </cell>
          <cell r="AC906" t="str">
            <v>Chettunnapadu</v>
          </cell>
          <cell r="AD906" t="str">
            <v>Chettunnapadu</v>
          </cell>
          <cell r="AE906" t="str">
            <v>PWS</v>
          </cell>
          <cell r="AF906">
            <v>0</v>
          </cell>
          <cell r="AG906">
            <v>0</v>
          </cell>
          <cell r="AH906">
            <v>0</v>
          </cell>
          <cell r="AI906">
            <v>0</v>
          </cell>
          <cell r="AJ906">
            <v>0</v>
          </cell>
          <cell r="AK906">
            <v>0</v>
          </cell>
          <cell r="AL906">
            <v>0</v>
          </cell>
        </row>
        <row r="907">
          <cell r="A907" t="str">
            <v>05</v>
          </cell>
          <cell r="B907" t="str">
            <v>Westgodavari</v>
          </cell>
          <cell r="C907" t="str">
            <v>11</v>
          </cell>
          <cell r="D907" t="str">
            <v>Eluru</v>
          </cell>
          <cell r="E907" t="str">
            <v>068</v>
          </cell>
          <cell r="F907" t="str">
            <v>Unguturu</v>
          </cell>
          <cell r="G907" t="str">
            <v>20</v>
          </cell>
          <cell r="H907" t="str">
            <v>Bhimadole</v>
          </cell>
          <cell r="I907" t="str">
            <v>13</v>
          </cell>
          <cell r="J907" t="str">
            <v>Chettunnapadu</v>
          </cell>
          <cell r="K907" t="str">
            <v>010</v>
          </cell>
          <cell r="L907" t="str">
            <v>Chettunnapadu</v>
          </cell>
          <cell r="M907" t="str">
            <v>0520010</v>
          </cell>
          <cell r="N907" t="str">
            <v>02</v>
          </cell>
          <cell r="O907" t="str">
            <v>Mallavaram</v>
          </cell>
          <cell r="Q907" t="str">
            <v>052001002</v>
          </cell>
          <cell r="S907" t="str">
            <v>05110682001002</v>
          </cell>
          <cell r="T907">
            <v>150</v>
          </cell>
          <cell r="U907">
            <v>17</v>
          </cell>
          <cell r="V907">
            <v>0</v>
          </cell>
          <cell r="W907" t="str">
            <v>FC</v>
          </cell>
          <cell r="X907" t="str">
            <v>FC</v>
          </cell>
          <cell r="AA907" t="str">
            <v>052001002600</v>
          </cell>
          <cell r="AC907" t="str">
            <v>Mallavaram</v>
          </cell>
          <cell r="AE907" t="str">
            <v>MPWS</v>
          </cell>
          <cell r="AF907">
            <v>0</v>
          </cell>
          <cell r="AG907">
            <v>0</v>
          </cell>
          <cell r="AH907">
            <v>0</v>
          </cell>
          <cell r="AI907">
            <v>1</v>
          </cell>
          <cell r="AJ907">
            <v>0</v>
          </cell>
          <cell r="AK907">
            <v>0</v>
          </cell>
          <cell r="AL907">
            <v>0</v>
          </cell>
          <cell r="AM907" t="str">
            <v>In progress</v>
          </cell>
        </row>
        <row r="908">
          <cell r="A908" t="str">
            <v>05</v>
          </cell>
          <cell r="B908" t="str">
            <v>Westgodavari</v>
          </cell>
          <cell r="C908" t="str">
            <v>11</v>
          </cell>
          <cell r="D908" t="str">
            <v>Eluru</v>
          </cell>
          <cell r="E908" t="str">
            <v>069</v>
          </cell>
          <cell r="F908" t="str">
            <v>Denduluru</v>
          </cell>
          <cell r="G908" t="str">
            <v>21</v>
          </cell>
          <cell r="H908" t="str">
            <v>Pedavegi</v>
          </cell>
          <cell r="I908" t="str">
            <v>01</v>
          </cell>
          <cell r="J908" t="str">
            <v>Bapirajugudem</v>
          </cell>
          <cell r="K908" t="str">
            <v>002</v>
          </cell>
          <cell r="L908" t="str">
            <v>Bapirajugudem</v>
          </cell>
          <cell r="M908" t="str">
            <v>0521002</v>
          </cell>
          <cell r="N908" t="str">
            <v>01</v>
          </cell>
          <cell r="O908" t="str">
            <v>Bapirajugudem</v>
          </cell>
          <cell r="P908" t="str">
            <v>Bapirajugudem</v>
          </cell>
          <cell r="Q908" t="str">
            <v>052100201</v>
          </cell>
          <cell r="R908" t="str">
            <v>052100201</v>
          </cell>
          <cell r="S908" t="str">
            <v>05110692100201</v>
          </cell>
          <cell r="T908">
            <v>1362</v>
          </cell>
          <cell r="U908">
            <v>221</v>
          </cell>
          <cell r="V908">
            <v>0</v>
          </cell>
          <cell r="W908" t="str">
            <v>FC</v>
          </cell>
          <cell r="X908" t="str">
            <v>FC</v>
          </cell>
          <cell r="Z908">
            <v>36814</v>
          </cell>
          <cell r="AA908" t="str">
            <v>052100201600</v>
          </cell>
          <cell r="AB908" t="str">
            <v>052100201600</v>
          </cell>
          <cell r="AC908" t="str">
            <v>Bapirajugudem</v>
          </cell>
          <cell r="AD908" t="str">
            <v>Bapirajugudem</v>
          </cell>
          <cell r="AE908" t="str">
            <v>Mpws</v>
          </cell>
          <cell r="AF908">
            <v>3</v>
          </cell>
          <cell r="AG908">
            <v>0</v>
          </cell>
          <cell r="AH908">
            <v>0</v>
          </cell>
          <cell r="AI908">
            <v>0</v>
          </cell>
          <cell r="AJ908">
            <v>0</v>
          </cell>
          <cell r="AK908">
            <v>0</v>
          </cell>
          <cell r="AL908">
            <v>0</v>
          </cell>
          <cell r="AM908" t="str">
            <v>Potable</v>
          </cell>
        </row>
        <row r="909">
          <cell r="A909" t="str">
            <v>05</v>
          </cell>
          <cell r="B909" t="str">
            <v>Westgodavari</v>
          </cell>
          <cell r="C909" t="str">
            <v>11</v>
          </cell>
          <cell r="D909" t="str">
            <v>Eluru</v>
          </cell>
          <cell r="E909" t="str">
            <v>069</v>
          </cell>
          <cell r="F909" t="str">
            <v>Denduluru</v>
          </cell>
          <cell r="G909" t="str">
            <v>21</v>
          </cell>
          <cell r="H909" t="str">
            <v>Pedavegi</v>
          </cell>
          <cell r="I909" t="str">
            <v>01</v>
          </cell>
          <cell r="J909" t="str">
            <v>Bapirajugudem</v>
          </cell>
          <cell r="K909" t="str">
            <v>002</v>
          </cell>
          <cell r="L909" t="str">
            <v>Bapirajugudem</v>
          </cell>
          <cell r="M909" t="str">
            <v>0521002</v>
          </cell>
          <cell r="N909" t="str">
            <v>02</v>
          </cell>
          <cell r="O909" t="str">
            <v>Ramachandrapuram</v>
          </cell>
          <cell r="P909" t="str">
            <v>Ramachandrapuram</v>
          </cell>
          <cell r="Q909" t="str">
            <v>052100202</v>
          </cell>
          <cell r="R909" t="str">
            <v>052100202</v>
          </cell>
          <cell r="S909" t="str">
            <v>05110692100202</v>
          </cell>
          <cell r="T909">
            <v>1837</v>
          </cell>
          <cell r="U909">
            <v>395</v>
          </cell>
          <cell r="V909">
            <v>12</v>
          </cell>
          <cell r="W909" t="str">
            <v>FC</v>
          </cell>
          <cell r="X909" t="str">
            <v>FC</v>
          </cell>
          <cell r="Z909">
            <v>36816</v>
          </cell>
          <cell r="AA909" t="str">
            <v>052100202600</v>
          </cell>
          <cell r="AB909" t="str">
            <v>052100202600</v>
          </cell>
          <cell r="AC909" t="str">
            <v>Ramachandrapuram-21</v>
          </cell>
          <cell r="AD909" t="str">
            <v>Ramachandrapuram-21</v>
          </cell>
          <cell r="AE909" t="str">
            <v>PWS</v>
          </cell>
          <cell r="AF909">
            <v>4</v>
          </cell>
          <cell r="AG909">
            <v>0</v>
          </cell>
          <cell r="AH909">
            <v>4</v>
          </cell>
          <cell r="AI909">
            <v>0</v>
          </cell>
          <cell r="AJ909">
            <v>0</v>
          </cell>
          <cell r="AK909">
            <v>0</v>
          </cell>
          <cell r="AL909">
            <v>0</v>
          </cell>
          <cell r="AM909" t="str">
            <v>Potable</v>
          </cell>
        </row>
        <row r="910">
          <cell r="A910" t="str">
            <v>05</v>
          </cell>
          <cell r="B910" t="str">
            <v>Westgodavari</v>
          </cell>
          <cell r="C910" t="str">
            <v>11</v>
          </cell>
          <cell r="D910" t="str">
            <v>Eluru</v>
          </cell>
          <cell r="E910" t="str">
            <v>069</v>
          </cell>
          <cell r="F910" t="str">
            <v>Denduluru</v>
          </cell>
          <cell r="G910" t="str">
            <v>21</v>
          </cell>
          <cell r="H910" t="str">
            <v>Pedavegi</v>
          </cell>
          <cell r="I910" t="str">
            <v>02</v>
          </cell>
          <cell r="J910" t="str">
            <v>Kondalaraopalem</v>
          </cell>
          <cell r="K910" t="str">
            <v>003</v>
          </cell>
          <cell r="L910" t="str">
            <v>Kondalaraopalem</v>
          </cell>
          <cell r="M910" t="str">
            <v>0521003</v>
          </cell>
          <cell r="N910" t="str">
            <v>01</v>
          </cell>
          <cell r="O910" t="str">
            <v>Kondalaraopalem</v>
          </cell>
          <cell r="P910" t="str">
            <v>Kondalaraopalem</v>
          </cell>
          <cell r="Q910" t="str">
            <v>052100301</v>
          </cell>
          <cell r="R910" t="str">
            <v>052100301</v>
          </cell>
          <cell r="S910" t="str">
            <v>05110692100301</v>
          </cell>
          <cell r="T910">
            <v>1305</v>
          </cell>
          <cell r="U910">
            <v>120</v>
          </cell>
          <cell r="V910">
            <v>0</v>
          </cell>
          <cell r="W910" t="str">
            <v>FC</v>
          </cell>
          <cell r="X910" t="str">
            <v>FC</v>
          </cell>
          <cell r="Z910">
            <v>36823</v>
          </cell>
          <cell r="AA910" t="str">
            <v>052100301600</v>
          </cell>
          <cell r="AB910" t="str">
            <v>052100301600</v>
          </cell>
          <cell r="AC910" t="str">
            <v>Kondalaraopalem</v>
          </cell>
          <cell r="AD910" t="str">
            <v>Kondalaraopalem</v>
          </cell>
          <cell r="AE910" t="str">
            <v>PWS</v>
          </cell>
          <cell r="AF910">
            <v>0</v>
          </cell>
          <cell r="AG910">
            <v>0</v>
          </cell>
          <cell r="AH910">
            <v>0</v>
          </cell>
          <cell r="AI910">
            <v>0</v>
          </cell>
          <cell r="AJ910">
            <v>0</v>
          </cell>
          <cell r="AK910">
            <v>0</v>
          </cell>
          <cell r="AL910">
            <v>0</v>
          </cell>
          <cell r="AM910" t="str">
            <v>Potable</v>
          </cell>
        </row>
        <row r="911">
          <cell r="A911" t="str">
            <v>05</v>
          </cell>
          <cell r="B911" t="str">
            <v>Westgodavari</v>
          </cell>
          <cell r="C911" t="str">
            <v>11</v>
          </cell>
          <cell r="D911" t="str">
            <v>Eluru</v>
          </cell>
          <cell r="E911" t="str">
            <v>069</v>
          </cell>
          <cell r="F911" t="str">
            <v>Denduluru</v>
          </cell>
          <cell r="G911" t="str">
            <v>21</v>
          </cell>
          <cell r="H911" t="str">
            <v>Pedavegi</v>
          </cell>
          <cell r="I911" t="str">
            <v>03</v>
          </cell>
          <cell r="J911" t="str">
            <v>Rayannapalem</v>
          </cell>
          <cell r="K911" t="str">
            <v>004</v>
          </cell>
          <cell r="L911" t="str">
            <v>Rayannapalem</v>
          </cell>
          <cell r="M911" t="str">
            <v>0521004</v>
          </cell>
          <cell r="N911" t="str">
            <v>01</v>
          </cell>
          <cell r="O911" t="str">
            <v>Rayannapalem</v>
          </cell>
          <cell r="P911" t="str">
            <v>Rayannapalem</v>
          </cell>
          <cell r="Q911" t="str">
            <v>052100401</v>
          </cell>
          <cell r="R911" t="str">
            <v>052100401</v>
          </cell>
          <cell r="S911" t="str">
            <v>05110692100401</v>
          </cell>
          <cell r="T911">
            <v>745</v>
          </cell>
          <cell r="U911">
            <v>4</v>
          </cell>
          <cell r="V911">
            <v>7</v>
          </cell>
          <cell r="W911" t="str">
            <v>FC</v>
          </cell>
          <cell r="X911" t="str">
            <v>FC</v>
          </cell>
          <cell r="Z911">
            <v>36596</v>
          </cell>
          <cell r="AA911" t="str">
            <v>052100401600</v>
          </cell>
          <cell r="AB911" t="str">
            <v>052100401600</v>
          </cell>
          <cell r="AC911" t="str">
            <v>Rayannapalem</v>
          </cell>
          <cell r="AD911" t="str">
            <v>Rayannapalem</v>
          </cell>
          <cell r="AE911" t="str">
            <v>PWS</v>
          </cell>
          <cell r="AF911">
            <v>4</v>
          </cell>
          <cell r="AG911">
            <v>0</v>
          </cell>
          <cell r="AH911">
            <v>0</v>
          </cell>
          <cell r="AI911">
            <v>0</v>
          </cell>
          <cell r="AJ911">
            <v>0</v>
          </cell>
          <cell r="AK911">
            <v>0</v>
          </cell>
          <cell r="AL911">
            <v>0</v>
          </cell>
          <cell r="AM911" t="str">
            <v>Potable</v>
          </cell>
        </row>
        <row r="912">
          <cell r="A912" t="str">
            <v>05</v>
          </cell>
          <cell r="B912" t="str">
            <v>Westgodavari</v>
          </cell>
          <cell r="C912" t="str">
            <v>11</v>
          </cell>
          <cell r="D912" t="str">
            <v>Eluru</v>
          </cell>
          <cell r="E912" t="str">
            <v>069</v>
          </cell>
          <cell r="F912" t="str">
            <v>Denduluru</v>
          </cell>
          <cell r="G912" t="str">
            <v>21</v>
          </cell>
          <cell r="H912" t="str">
            <v>Pedavegi</v>
          </cell>
          <cell r="I912" t="str">
            <v>03</v>
          </cell>
          <cell r="J912" t="str">
            <v>Rayannapalem</v>
          </cell>
          <cell r="K912" t="str">
            <v>004</v>
          </cell>
          <cell r="L912" t="str">
            <v>Rayannapalem</v>
          </cell>
          <cell r="M912" t="str">
            <v>0521004</v>
          </cell>
          <cell r="N912" t="str">
            <v>02</v>
          </cell>
          <cell r="O912" t="str">
            <v>Chintalapallivari Guda</v>
          </cell>
          <cell r="P912" t="str">
            <v>Chintalapallivari Guda</v>
          </cell>
          <cell r="Q912" t="str">
            <v>052100402</v>
          </cell>
          <cell r="R912" t="str">
            <v>052100402</v>
          </cell>
          <cell r="S912" t="str">
            <v>05110692100402</v>
          </cell>
          <cell r="T912">
            <v>410</v>
          </cell>
          <cell r="U912">
            <v>288</v>
          </cell>
          <cell r="V912">
            <v>5</v>
          </cell>
          <cell r="W912" t="str">
            <v>PC</v>
          </cell>
          <cell r="X912" t="str">
            <v>PC4</v>
          </cell>
          <cell r="Z912">
            <v>36815</v>
          </cell>
          <cell r="AA912" t="str">
            <v>052100402600</v>
          </cell>
          <cell r="AB912" t="str">
            <v>052100402600</v>
          </cell>
          <cell r="AC912" t="str">
            <v>Chintalapallivari Guda</v>
          </cell>
          <cell r="AD912" t="str">
            <v>Chintalapallivari Guda</v>
          </cell>
          <cell r="AE912" t="str">
            <v>Mpws</v>
          </cell>
          <cell r="AF912">
            <v>0</v>
          </cell>
          <cell r="AG912">
            <v>0</v>
          </cell>
          <cell r="AH912">
            <v>0</v>
          </cell>
          <cell r="AI912">
            <v>0</v>
          </cell>
          <cell r="AJ912">
            <v>0</v>
          </cell>
          <cell r="AK912">
            <v>0</v>
          </cell>
          <cell r="AL912">
            <v>0</v>
          </cell>
          <cell r="AM912" t="str">
            <v>Potable</v>
          </cell>
        </row>
        <row r="913">
          <cell r="A913" t="str">
            <v>05</v>
          </cell>
          <cell r="B913" t="str">
            <v>Westgodavari</v>
          </cell>
          <cell r="C913" t="str">
            <v>11</v>
          </cell>
          <cell r="D913" t="str">
            <v>Eluru</v>
          </cell>
          <cell r="E913" t="str">
            <v>069</v>
          </cell>
          <cell r="F913" t="str">
            <v>Denduluru</v>
          </cell>
          <cell r="G913" t="str">
            <v>21</v>
          </cell>
          <cell r="H913" t="str">
            <v>Pedavegi</v>
          </cell>
          <cell r="I913" t="str">
            <v>03</v>
          </cell>
          <cell r="J913" t="str">
            <v>Rayannapalem</v>
          </cell>
          <cell r="K913" t="str">
            <v>004</v>
          </cell>
          <cell r="L913" t="str">
            <v>Rayannapalem</v>
          </cell>
          <cell r="M913" t="str">
            <v>0521004</v>
          </cell>
          <cell r="N913" t="str">
            <v>03</v>
          </cell>
          <cell r="O913" t="str">
            <v>Lellavrigudem</v>
          </cell>
          <cell r="P913" t="str">
            <v>Lellavriguda</v>
          </cell>
          <cell r="Q913" t="str">
            <v>052100403</v>
          </cell>
          <cell r="R913" t="str">
            <v>052100403</v>
          </cell>
          <cell r="S913" t="str">
            <v>05110692100403</v>
          </cell>
          <cell r="T913">
            <v>385</v>
          </cell>
          <cell r="U913">
            <v>87</v>
          </cell>
          <cell r="V913">
            <v>0</v>
          </cell>
          <cell r="W913" t="str">
            <v>PC</v>
          </cell>
          <cell r="X913" t="str">
            <v>PC1</v>
          </cell>
          <cell r="Z913">
            <v>36815</v>
          </cell>
          <cell r="AA913" t="str">
            <v>052100403600</v>
          </cell>
          <cell r="AB913" t="str">
            <v>052100403600</v>
          </cell>
          <cell r="AC913" t="str">
            <v>Lellavrigudem</v>
          </cell>
          <cell r="AD913" t="str">
            <v>Lellavriguda</v>
          </cell>
          <cell r="AE913" t="str">
            <v>Mpws</v>
          </cell>
          <cell r="AF913">
            <v>1</v>
          </cell>
          <cell r="AG913">
            <v>0</v>
          </cell>
          <cell r="AH913">
            <v>0</v>
          </cell>
          <cell r="AI913">
            <v>0</v>
          </cell>
          <cell r="AJ913">
            <v>0</v>
          </cell>
          <cell r="AK913">
            <v>0</v>
          </cell>
          <cell r="AL913">
            <v>0</v>
          </cell>
          <cell r="AM913" t="str">
            <v>Potable</v>
          </cell>
        </row>
        <row r="914">
          <cell r="A914" t="str">
            <v>05</v>
          </cell>
          <cell r="B914" t="str">
            <v>Westgodavari</v>
          </cell>
          <cell r="C914" t="str">
            <v>11</v>
          </cell>
          <cell r="D914" t="str">
            <v>Eluru</v>
          </cell>
          <cell r="E914" t="str">
            <v>069</v>
          </cell>
          <cell r="F914" t="str">
            <v>Denduluru</v>
          </cell>
          <cell r="G914" t="str">
            <v>21</v>
          </cell>
          <cell r="H914" t="str">
            <v>Pedavegi</v>
          </cell>
          <cell r="I914" t="str">
            <v>03</v>
          </cell>
          <cell r="J914" t="str">
            <v>Rayannapalem</v>
          </cell>
          <cell r="K914" t="str">
            <v>004</v>
          </cell>
          <cell r="L914" t="str">
            <v>Rayannapalem</v>
          </cell>
          <cell r="M914" t="str">
            <v>0521004</v>
          </cell>
          <cell r="N914" t="str">
            <v>04</v>
          </cell>
          <cell r="O914" t="str">
            <v>Bodduvarigudem</v>
          </cell>
          <cell r="P914" t="str">
            <v>Bodduvarigudem</v>
          </cell>
          <cell r="Q914" t="str">
            <v>052100404</v>
          </cell>
          <cell r="R914" t="str">
            <v>052100404</v>
          </cell>
          <cell r="S914" t="str">
            <v>05110692100404</v>
          </cell>
          <cell r="T914">
            <v>197</v>
          </cell>
          <cell r="U914">
            <v>175</v>
          </cell>
          <cell r="V914">
            <v>0</v>
          </cell>
          <cell r="W914" t="str">
            <v>PC</v>
          </cell>
          <cell r="X914" t="str">
            <v>PC3</v>
          </cell>
          <cell r="Z914">
            <v>36827</v>
          </cell>
          <cell r="AA914" t="str">
            <v>052101201600</v>
          </cell>
          <cell r="AB914" t="str">
            <v>052101201600</v>
          </cell>
          <cell r="AC914" t="str">
            <v>Munduru</v>
          </cell>
          <cell r="AD914" t="str">
            <v>Munduru</v>
          </cell>
          <cell r="AE914" t="str">
            <v>Mpws</v>
          </cell>
          <cell r="AF914">
            <v>1</v>
          </cell>
          <cell r="AG914">
            <v>0</v>
          </cell>
          <cell r="AH914">
            <v>0</v>
          </cell>
          <cell r="AI914">
            <v>0</v>
          </cell>
          <cell r="AJ914">
            <v>0</v>
          </cell>
          <cell r="AK914">
            <v>0</v>
          </cell>
          <cell r="AL914">
            <v>0</v>
          </cell>
          <cell r="AM914" t="str">
            <v>Potable</v>
          </cell>
        </row>
        <row r="915">
          <cell r="A915" t="str">
            <v>05</v>
          </cell>
          <cell r="B915" t="str">
            <v>Westgodavari</v>
          </cell>
          <cell r="C915" t="str">
            <v>11</v>
          </cell>
          <cell r="D915" t="str">
            <v>Eluru</v>
          </cell>
          <cell r="E915" t="str">
            <v>069</v>
          </cell>
          <cell r="F915" t="str">
            <v>Denduluru</v>
          </cell>
          <cell r="G915" t="str">
            <v>21</v>
          </cell>
          <cell r="H915" t="str">
            <v>Pedavegi</v>
          </cell>
          <cell r="I915" t="str">
            <v>04</v>
          </cell>
          <cell r="J915" t="str">
            <v>Ratnalakunta</v>
          </cell>
          <cell r="K915" t="str">
            <v>004</v>
          </cell>
          <cell r="L915" t="str">
            <v>Rayannapalem</v>
          </cell>
          <cell r="M915" t="str">
            <v>0521004</v>
          </cell>
          <cell r="N915" t="str">
            <v>05</v>
          </cell>
          <cell r="O915" t="str">
            <v>Ratnalakunta</v>
          </cell>
          <cell r="P915" t="str">
            <v>Ratnalakunta</v>
          </cell>
          <cell r="Q915" t="str">
            <v>052100405</v>
          </cell>
          <cell r="R915" t="str">
            <v>052100405</v>
          </cell>
          <cell r="S915" t="str">
            <v>05110692100405</v>
          </cell>
          <cell r="T915">
            <v>1299</v>
          </cell>
          <cell r="U915">
            <v>468</v>
          </cell>
          <cell r="V915">
            <v>0</v>
          </cell>
          <cell r="W915" t="str">
            <v>FC</v>
          </cell>
          <cell r="X915" t="str">
            <v>FC</v>
          </cell>
          <cell r="Z915">
            <v>36596</v>
          </cell>
          <cell r="AA915" t="str">
            <v>052100405600</v>
          </cell>
          <cell r="AB915" t="str">
            <v>052100405600</v>
          </cell>
          <cell r="AC915" t="str">
            <v>Ratnalakunta</v>
          </cell>
          <cell r="AD915" t="str">
            <v>Ratnalakunta</v>
          </cell>
          <cell r="AE915" t="str">
            <v>PWS</v>
          </cell>
          <cell r="AF915">
            <v>3</v>
          </cell>
          <cell r="AG915">
            <v>0</v>
          </cell>
          <cell r="AH915">
            <v>0</v>
          </cell>
          <cell r="AI915">
            <v>0</v>
          </cell>
          <cell r="AJ915">
            <v>0</v>
          </cell>
          <cell r="AK915">
            <v>0</v>
          </cell>
          <cell r="AL915">
            <v>0</v>
          </cell>
          <cell r="AM915" t="str">
            <v>Potable</v>
          </cell>
        </row>
        <row r="916">
          <cell r="A916" t="str">
            <v>05</v>
          </cell>
          <cell r="B916" t="str">
            <v>Westgodavari</v>
          </cell>
          <cell r="C916" t="str">
            <v>11</v>
          </cell>
          <cell r="D916" t="str">
            <v>Eluru</v>
          </cell>
          <cell r="E916" t="str">
            <v>069</v>
          </cell>
          <cell r="F916" t="str">
            <v>Denduluru</v>
          </cell>
          <cell r="G916" t="str">
            <v>21</v>
          </cell>
          <cell r="H916" t="str">
            <v>Pedavegi</v>
          </cell>
          <cell r="I916" t="str">
            <v>03</v>
          </cell>
          <cell r="J916" t="str">
            <v>Rayannapalem</v>
          </cell>
          <cell r="K916" t="str">
            <v>004</v>
          </cell>
          <cell r="L916" t="str">
            <v>Rayannapalem</v>
          </cell>
          <cell r="M916" t="str">
            <v>0521004</v>
          </cell>
          <cell r="N916" t="str">
            <v>06</v>
          </cell>
          <cell r="O916" t="str">
            <v>Bommayakunta</v>
          </cell>
          <cell r="P916" t="str">
            <v>Bommayakunta</v>
          </cell>
          <cell r="Q916" t="str">
            <v>052100406</v>
          </cell>
          <cell r="R916" t="str">
            <v>052100406</v>
          </cell>
          <cell r="S916" t="str">
            <v>05110692100406</v>
          </cell>
          <cell r="T916">
            <v>450</v>
          </cell>
          <cell r="U916">
            <v>0</v>
          </cell>
          <cell r="V916">
            <v>0</v>
          </cell>
          <cell r="W916" t="str">
            <v>FC</v>
          </cell>
          <cell r="X916" t="str">
            <v>FC</v>
          </cell>
          <cell r="Z916">
            <v>36815</v>
          </cell>
          <cell r="AA916" t="str">
            <v>052100406600</v>
          </cell>
          <cell r="AB916" t="str">
            <v>052100406600</v>
          </cell>
          <cell r="AC916" t="str">
            <v>Bommayakunta</v>
          </cell>
          <cell r="AD916" t="str">
            <v>Bommayakunta</v>
          </cell>
          <cell r="AE916" t="str">
            <v>Mpws</v>
          </cell>
          <cell r="AF916">
            <v>0</v>
          </cell>
          <cell r="AG916">
            <v>0</v>
          </cell>
          <cell r="AH916">
            <v>0</v>
          </cell>
          <cell r="AI916">
            <v>0</v>
          </cell>
          <cell r="AJ916">
            <v>0</v>
          </cell>
          <cell r="AK916">
            <v>0</v>
          </cell>
          <cell r="AL916">
            <v>0</v>
          </cell>
          <cell r="AM916" t="str">
            <v>Potable</v>
          </cell>
        </row>
        <row r="917">
          <cell r="A917" t="str">
            <v>05</v>
          </cell>
          <cell r="B917" t="str">
            <v>Westgodavari</v>
          </cell>
          <cell r="C917" t="str">
            <v>11</v>
          </cell>
          <cell r="D917" t="str">
            <v>Eluru</v>
          </cell>
          <cell r="E917" t="str">
            <v>069</v>
          </cell>
          <cell r="F917" t="str">
            <v>Denduluru</v>
          </cell>
          <cell r="G917" t="str">
            <v>21</v>
          </cell>
          <cell r="H917" t="str">
            <v>Pedavegi</v>
          </cell>
          <cell r="I917" t="str">
            <v>03</v>
          </cell>
          <cell r="J917" t="str">
            <v>Rayannapalem</v>
          </cell>
          <cell r="K917" t="str">
            <v>004</v>
          </cell>
          <cell r="L917" t="str">
            <v>Rayannapalem</v>
          </cell>
          <cell r="M917" t="str">
            <v>0521004</v>
          </cell>
          <cell r="N917" t="str">
            <v>07</v>
          </cell>
          <cell r="O917" t="str">
            <v>Kothuru</v>
          </cell>
          <cell r="P917" t="str">
            <v>Kothuru</v>
          </cell>
          <cell r="Q917" t="str">
            <v>052100407</v>
          </cell>
          <cell r="R917" t="str">
            <v>052100407</v>
          </cell>
          <cell r="S917" t="str">
            <v>05110692100407</v>
          </cell>
          <cell r="T917">
            <v>450</v>
          </cell>
          <cell r="U917">
            <v>0</v>
          </cell>
          <cell r="V917">
            <v>0</v>
          </cell>
          <cell r="W917" t="str">
            <v>FC</v>
          </cell>
          <cell r="X917" t="str">
            <v>FC</v>
          </cell>
          <cell r="Z917">
            <v>36596</v>
          </cell>
          <cell r="AA917" t="str">
            <v>052100407600</v>
          </cell>
          <cell r="AB917" t="str">
            <v>052100407600</v>
          </cell>
          <cell r="AC917" t="str">
            <v>Kothuru</v>
          </cell>
          <cell r="AD917" t="str">
            <v>Kothuru</v>
          </cell>
          <cell r="AE917" t="str">
            <v>Mpws</v>
          </cell>
          <cell r="AF917">
            <v>0</v>
          </cell>
          <cell r="AG917">
            <v>0</v>
          </cell>
          <cell r="AH917">
            <v>0</v>
          </cell>
          <cell r="AI917">
            <v>0</v>
          </cell>
          <cell r="AJ917">
            <v>0</v>
          </cell>
          <cell r="AK917">
            <v>0</v>
          </cell>
          <cell r="AL917">
            <v>0</v>
          </cell>
          <cell r="AM917" t="str">
            <v>Potable</v>
          </cell>
        </row>
        <row r="918">
          <cell r="A918" t="str">
            <v>05</v>
          </cell>
          <cell r="B918" t="str">
            <v>Westgodavari</v>
          </cell>
          <cell r="C918" t="str">
            <v>11</v>
          </cell>
          <cell r="D918" t="str">
            <v>Eluru</v>
          </cell>
          <cell r="E918" t="str">
            <v>069</v>
          </cell>
          <cell r="F918" t="str">
            <v>Denduluru</v>
          </cell>
          <cell r="G918" t="str">
            <v>21</v>
          </cell>
          <cell r="H918" t="str">
            <v>Pedavegi</v>
          </cell>
          <cell r="I918" t="str">
            <v>03</v>
          </cell>
          <cell r="J918" t="str">
            <v>Rayannapalem</v>
          </cell>
          <cell r="K918" t="str">
            <v>004</v>
          </cell>
          <cell r="L918" t="str">
            <v>Rayannapalem</v>
          </cell>
          <cell r="M918" t="str">
            <v>0521004</v>
          </cell>
          <cell r="N918" t="str">
            <v>08</v>
          </cell>
          <cell r="O918" t="str">
            <v>Kotharayampalem</v>
          </cell>
          <cell r="P918" t="str">
            <v>Kotharayampalem</v>
          </cell>
          <cell r="Q918" t="str">
            <v>052100408</v>
          </cell>
          <cell r="R918" t="str">
            <v>052100408</v>
          </cell>
          <cell r="S918" t="str">
            <v>05110692100408</v>
          </cell>
          <cell r="T918">
            <v>923</v>
          </cell>
          <cell r="U918">
            <v>1</v>
          </cell>
          <cell r="V918">
            <v>0</v>
          </cell>
          <cell r="W918" t="str">
            <v>PC</v>
          </cell>
          <cell r="X918" t="str">
            <v>PC2</v>
          </cell>
          <cell r="Z918">
            <v>36827</v>
          </cell>
          <cell r="AA918" t="str">
            <v>052100408600</v>
          </cell>
          <cell r="AB918" t="str">
            <v>052100408600</v>
          </cell>
          <cell r="AC918" t="str">
            <v>Kotharayampalem</v>
          </cell>
          <cell r="AD918" t="str">
            <v>Kotharayampalem</v>
          </cell>
          <cell r="AE918" t="str">
            <v>Mpws</v>
          </cell>
          <cell r="AF918">
            <v>4</v>
          </cell>
          <cell r="AG918">
            <v>0</v>
          </cell>
          <cell r="AH918">
            <v>0</v>
          </cell>
          <cell r="AI918">
            <v>0</v>
          </cell>
          <cell r="AJ918">
            <v>0</v>
          </cell>
          <cell r="AK918">
            <v>0</v>
          </cell>
          <cell r="AL918">
            <v>0</v>
          </cell>
          <cell r="AM918" t="str">
            <v>Potable</v>
          </cell>
        </row>
        <row r="919">
          <cell r="A919" t="str">
            <v>05</v>
          </cell>
          <cell r="B919" t="str">
            <v>Westgodavari</v>
          </cell>
          <cell r="C919" t="str">
            <v>11</v>
          </cell>
          <cell r="D919" t="str">
            <v>Eluru</v>
          </cell>
          <cell r="E919" t="str">
            <v>069</v>
          </cell>
          <cell r="F919" t="str">
            <v>Denduluru</v>
          </cell>
          <cell r="G919" t="str">
            <v>21</v>
          </cell>
          <cell r="H919" t="str">
            <v>Pedavegi</v>
          </cell>
          <cell r="I919" t="str">
            <v>05</v>
          </cell>
          <cell r="J919" t="str">
            <v>Nyampalli</v>
          </cell>
          <cell r="K919" t="str">
            <v>005</v>
          </cell>
          <cell r="L919" t="str">
            <v>Nyampalli</v>
          </cell>
          <cell r="M919" t="str">
            <v>0521005</v>
          </cell>
          <cell r="N919" t="str">
            <v>01</v>
          </cell>
          <cell r="O919" t="str">
            <v>Nyayampalle</v>
          </cell>
          <cell r="P919" t="str">
            <v>Nyayampalle</v>
          </cell>
          <cell r="Q919" t="str">
            <v>052100501</v>
          </cell>
          <cell r="R919" t="str">
            <v>052100501</v>
          </cell>
          <cell r="S919" t="str">
            <v>05110692100501</v>
          </cell>
          <cell r="T919">
            <v>833</v>
          </cell>
          <cell r="U919">
            <v>96</v>
          </cell>
          <cell r="V919">
            <v>0</v>
          </cell>
          <cell r="W919" t="str">
            <v>FC</v>
          </cell>
          <cell r="X919" t="str">
            <v>FC</v>
          </cell>
          <cell r="Z919">
            <v>36596</v>
          </cell>
          <cell r="AA919" t="str">
            <v>052100501600</v>
          </cell>
          <cell r="AB919" t="str">
            <v>052100501600</v>
          </cell>
          <cell r="AC919" t="str">
            <v>Nyayampalle</v>
          </cell>
          <cell r="AD919" t="str">
            <v>Nyayampalle</v>
          </cell>
          <cell r="AE919" t="str">
            <v>Mpws</v>
          </cell>
          <cell r="AF919">
            <v>6</v>
          </cell>
          <cell r="AG919">
            <v>0</v>
          </cell>
          <cell r="AH919">
            <v>0</v>
          </cell>
          <cell r="AI919">
            <v>0</v>
          </cell>
          <cell r="AJ919">
            <v>0</v>
          </cell>
          <cell r="AK919">
            <v>0</v>
          </cell>
          <cell r="AL919">
            <v>0</v>
          </cell>
          <cell r="AM919" t="str">
            <v>Potable</v>
          </cell>
        </row>
        <row r="920">
          <cell r="A920" t="str">
            <v>05</v>
          </cell>
          <cell r="B920" t="str">
            <v>Westgodavari</v>
          </cell>
          <cell r="C920" t="str">
            <v>11</v>
          </cell>
          <cell r="D920" t="str">
            <v>Eluru</v>
          </cell>
          <cell r="E920" t="str">
            <v>069</v>
          </cell>
          <cell r="F920" t="str">
            <v>Denduluru</v>
          </cell>
          <cell r="G920" t="str">
            <v>21</v>
          </cell>
          <cell r="H920" t="str">
            <v>Pedavegi</v>
          </cell>
          <cell r="I920" t="str">
            <v>05</v>
          </cell>
          <cell r="J920" t="str">
            <v>Nyampalli</v>
          </cell>
          <cell r="K920" t="str">
            <v>005</v>
          </cell>
          <cell r="L920" t="str">
            <v>Nyampalli</v>
          </cell>
          <cell r="M920" t="str">
            <v>0521005</v>
          </cell>
          <cell r="N920" t="str">
            <v>02</v>
          </cell>
          <cell r="O920" t="str">
            <v>Harijanawada</v>
          </cell>
          <cell r="Q920" t="str">
            <v>052100502</v>
          </cell>
          <cell r="S920" t="str">
            <v>05110692100502</v>
          </cell>
          <cell r="T920">
            <v>873</v>
          </cell>
          <cell r="U920">
            <v>154</v>
          </cell>
          <cell r="V920">
            <v>0</v>
          </cell>
          <cell r="W920" t="str">
            <v>PC</v>
          </cell>
          <cell r="X920" t="str">
            <v>PC1</v>
          </cell>
          <cell r="Z920">
            <v>36596</v>
          </cell>
          <cell r="AA920" t="str">
            <v>052101201600</v>
          </cell>
          <cell r="AC920" t="str">
            <v>Nyayampalle</v>
          </cell>
          <cell r="AE920" t="str">
            <v>Mpws</v>
          </cell>
          <cell r="AF920">
            <v>4</v>
          </cell>
          <cell r="AG920">
            <v>0</v>
          </cell>
          <cell r="AH920">
            <v>0</v>
          </cell>
          <cell r="AI920">
            <v>0</v>
          </cell>
          <cell r="AJ920">
            <v>0</v>
          </cell>
          <cell r="AK920">
            <v>0</v>
          </cell>
          <cell r="AL920">
            <v>0</v>
          </cell>
          <cell r="AM920" t="str">
            <v>In progress</v>
          </cell>
        </row>
        <row r="921">
          <cell r="A921" t="str">
            <v>05</v>
          </cell>
          <cell r="B921" t="str">
            <v>Westgodavari</v>
          </cell>
          <cell r="C921" t="str">
            <v>11</v>
          </cell>
          <cell r="D921" t="str">
            <v>Eluru</v>
          </cell>
          <cell r="E921" t="str">
            <v>069</v>
          </cell>
          <cell r="F921" t="str">
            <v>Denduluru</v>
          </cell>
          <cell r="G921" t="str">
            <v>21</v>
          </cell>
          <cell r="H921" t="str">
            <v>Pedavegi</v>
          </cell>
          <cell r="I921" t="str">
            <v>06</v>
          </cell>
          <cell r="J921" t="str">
            <v>Ramasingavaram</v>
          </cell>
          <cell r="K921" t="str">
            <v>006</v>
          </cell>
          <cell r="L921" t="str">
            <v>Ramasingavaram</v>
          </cell>
          <cell r="M921" t="str">
            <v>0521006</v>
          </cell>
          <cell r="N921" t="str">
            <v>01</v>
          </cell>
          <cell r="O921" t="str">
            <v>Ramasingavaram</v>
          </cell>
          <cell r="P921" t="str">
            <v>Ramasingavaram</v>
          </cell>
          <cell r="Q921" t="str">
            <v>052100601</v>
          </cell>
          <cell r="R921" t="str">
            <v>052100601</v>
          </cell>
          <cell r="S921" t="str">
            <v>05110692100601</v>
          </cell>
          <cell r="T921">
            <v>4393</v>
          </cell>
          <cell r="U921">
            <v>912</v>
          </cell>
          <cell r="V921">
            <v>12</v>
          </cell>
          <cell r="W921" t="str">
            <v>FC</v>
          </cell>
          <cell r="X921" t="str">
            <v>FC</v>
          </cell>
          <cell r="Z921">
            <v>36567</v>
          </cell>
          <cell r="AA921" t="str">
            <v>052100601600</v>
          </cell>
          <cell r="AB921" t="str">
            <v>052100601600</v>
          </cell>
          <cell r="AC921" t="str">
            <v>Ramasingavaram-21</v>
          </cell>
          <cell r="AD921" t="str">
            <v>Ramasingavaram-21</v>
          </cell>
          <cell r="AE921" t="str">
            <v>PWS</v>
          </cell>
          <cell r="AF921">
            <v>8</v>
          </cell>
          <cell r="AG921">
            <v>0</v>
          </cell>
          <cell r="AH921">
            <v>6</v>
          </cell>
          <cell r="AI921">
            <v>0</v>
          </cell>
          <cell r="AJ921">
            <v>0</v>
          </cell>
          <cell r="AK921">
            <v>0</v>
          </cell>
          <cell r="AL921">
            <v>0</v>
          </cell>
          <cell r="AM921" t="str">
            <v>Potable</v>
          </cell>
        </row>
        <row r="922">
          <cell r="A922" t="str">
            <v>05</v>
          </cell>
          <cell r="B922" t="str">
            <v>Westgodavari</v>
          </cell>
          <cell r="C922" t="str">
            <v>11</v>
          </cell>
          <cell r="D922" t="str">
            <v>Eluru</v>
          </cell>
          <cell r="E922" t="str">
            <v>069</v>
          </cell>
          <cell r="F922" t="str">
            <v>Denduluru</v>
          </cell>
          <cell r="G922" t="str">
            <v>21</v>
          </cell>
          <cell r="H922" t="str">
            <v>Pedavegi</v>
          </cell>
          <cell r="I922" t="str">
            <v>07</v>
          </cell>
          <cell r="J922" t="str">
            <v>Kuchinpudi</v>
          </cell>
          <cell r="K922" t="str">
            <v>006</v>
          </cell>
          <cell r="L922" t="str">
            <v>Ramasingavaram</v>
          </cell>
          <cell r="M922" t="str">
            <v>0521006</v>
          </cell>
          <cell r="N922" t="str">
            <v>02</v>
          </cell>
          <cell r="O922" t="str">
            <v>Kuchinpudi</v>
          </cell>
          <cell r="Q922" t="str">
            <v>052100602</v>
          </cell>
          <cell r="S922" t="str">
            <v>05110692100602</v>
          </cell>
          <cell r="T922">
            <v>985</v>
          </cell>
          <cell r="U922">
            <v>418</v>
          </cell>
          <cell r="V922">
            <v>0</v>
          </cell>
          <cell r="W922" t="str">
            <v>PC</v>
          </cell>
          <cell r="X922" t="str">
            <v>PC2</v>
          </cell>
          <cell r="Z922">
            <v>36596</v>
          </cell>
          <cell r="AA922" t="str">
            <v>052100603600</v>
          </cell>
          <cell r="AC922" t="str">
            <v>Govindapuram</v>
          </cell>
          <cell r="AE922" t="str">
            <v>PWS</v>
          </cell>
          <cell r="AF922">
            <v>1</v>
          </cell>
          <cell r="AG922">
            <v>0</v>
          </cell>
          <cell r="AH922">
            <v>1</v>
          </cell>
          <cell r="AI922">
            <v>0</v>
          </cell>
          <cell r="AJ922">
            <v>0</v>
          </cell>
          <cell r="AK922">
            <v>0</v>
          </cell>
          <cell r="AL922">
            <v>0</v>
          </cell>
          <cell r="AM922" t="str">
            <v>In progress</v>
          </cell>
        </row>
        <row r="923">
          <cell r="A923" t="str">
            <v>05</v>
          </cell>
          <cell r="B923" t="str">
            <v>Westgodavari</v>
          </cell>
          <cell r="C923" t="str">
            <v>11</v>
          </cell>
          <cell r="D923" t="str">
            <v>Eluru</v>
          </cell>
          <cell r="E923" t="str">
            <v>069</v>
          </cell>
          <cell r="F923" t="str">
            <v>Denduluru</v>
          </cell>
          <cell r="G923" t="str">
            <v>21</v>
          </cell>
          <cell r="H923" t="str">
            <v>Pedavegi</v>
          </cell>
          <cell r="I923" t="str">
            <v>07</v>
          </cell>
          <cell r="J923" t="str">
            <v>Kuchinpudi</v>
          </cell>
          <cell r="K923" t="str">
            <v>006</v>
          </cell>
          <cell r="L923" t="str">
            <v>Ramasingavaram</v>
          </cell>
          <cell r="M923" t="str">
            <v>0521006</v>
          </cell>
          <cell r="N923" t="str">
            <v>03</v>
          </cell>
          <cell r="O923" t="str">
            <v>Govindapuram</v>
          </cell>
          <cell r="P923" t="str">
            <v>Govindapuram</v>
          </cell>
          <cell r="Q923" t="str">
            <v>052100603</v>
          </cell>
          <cell r="R923" t="str">
            <v>052100603</v>
          </cell>
          <cell r="S923" t="str">
            <v>05110692100603</v>
          </cell>
          <cell r="T923">
            <v>933</v>
          </cell>
          <cell r="U923">
            <v>351</v>
          </cell>
          <cell r="V923">
            <v>22</v>
          </cell>
          <cell r="W923" t="str">
            <v>FC</v>
          </cell>
          <cell r="X923" t="str">
            <v>FC</v>
          </cell>
          <cell r="Z923">
            <v>36717</v>
          </cell>
          <cell r="AA923" t="str">
            <v>052100603600</v>
          </cell>
          <cell r="AB923" t="str">
            <v>052100603600</v>
          </cell>
          <cell r="AC923" t="str">
            <v>Govindapuram</v>
          </cell>
          <cell r="AD923" t="str">
            <v>Govindapuram</v>
          </cell>
          <cell r="AE923" t="str">
            <v>PWS</v>
          </cell>
          <cell r="AF923">
            <v>0</v>
          </cell>
          <cell r="AG923">
            <v>0</v>
          </cell>
          <cell r="AH923">
            <v>0</v>
          </cell>
          <cell r="AI923">
            <v>0</v>
          </cell>
          <cell r="AJ923">
            <v>0</v>
          </cell>
          <cell r="AK923">
            <v>0</v>
          </cell>
          <cell r="AL923">
            <v>0</v>
          </cell>
          <cell r="AM923" t="str">
            <v>Potable</v>
          </cell>
        </row>
        <row r="924">
          <cell r="A924" t="str">
            <v>05</v>
          </cell>
          <cell r="B924" t="str">
            <v>Westgodavari</v>
          </cell>
          <cell r="C924" t="str">
            <v>11</v>
          </cell>
          <cell r="D924" t="str">
            <v>Eluru</v>
          </cell>
          <cell r="E924" t="str">
            <v>069</v>
          </cell>
          <cell r="F924" t="str">
            <v>Denduluru</v>
          </cell>
          <cell r="G924" t="str">
            <v>21</v>
          </cell>
          <cell r="H924" t="str">
            <v>Pedavegi</v>
          </cell>
          <cell r="I924" t="str">
            <v>08</v>
          </cell>
          <cell r="J924" t="str">
            <v>T. Gokavaram</v>
          </cell>
          <cell r="K924" t="str">
            <v>007</v>
          </cell>
          <cell r="L924" t="str">
            <v>T. Gokavaram</v>
          </cell>
          <cell r="M924" t="str">
            <v>0521007</v>
          </cell>
          <cell r="N924" t="str">
            <v>01</v>
          </cell>
          <cell r="O924" t="str">
            <v>T. Gokavaram</v>
          </cell>
          <cell r="P924" t="str">
            <v>T. Gokavaram</v>
          </cell>
          <cell r="Q924" t="str">
            <v>052100701</v>
          </cell>
          <cell r="R924" t="str">
            <v>052100701</v>
          </cell>
          <cell r="S924" t="str">
            <v>05110692100701</v>
          </cell>
          <cell r="T924">
            <v>1355</v>
          </cell>
          <cell r="U924">
            <v>400</v>
          </cell>
          <cell r="V924">
            <v>0</v>
          </cell>
          <cell r="W924" t="str">
            <v>FC</v>
          </cell>
          <cell r="X924" t="str">
            <v>FC</v>
          </cell>
          <cell r="Z924">
            <v>36854</v>
          </cell>
          <cell r="AA924" t="str">
            <v>052100701600</v>
          </cell>
          <cell r="AB924" t="str">
            <v>052100701600</v>
          </cell>
          <cell r="AC924" t="str">
            <v>T. Gokavaram</v>
          </cell>
          <cell r="AD924" t="str">
            <v>T. Gokavaram</v>
          </cell>
          <cell r="AE924" t="str">
            <v>Mpws</v>
          </cell>
          <cell r="AF924">
            <v>1</v>
          </cell>
          <cell r="AG924">
            <v>0</v>
          </cell>
          <cell r="AH924">
            <v>0</v>
          </cell>
          <cell r="AI924">
            <v>0</v>
          </cell>
          <cell r="AJ924">
            <v>0</v>
          </cell>
          <cell r="AK924">
            <v>0</v>
          </cell>
          <cell r="AL924">
            <v>0</v>
          </cell>
          <cell r="AM924" t="str">
            <v>Potable</v>
          </cell>
        </row>
        <row r="925">
          <cell r="A925" t="str">
            <v>05</v>
          </cell>
          <cell r="B925" t="str">
            <v>Westgodavari</v>
          </cell>
          <cell r="C925" t="str">
            <v>11</v>
          </cell>
          <cell r="D925" t="str">
            <v>Eluru</v>
          </cell>
          <cell r="E925" t="str">
            <v>069</v>
          </cell>
          <cell r="F925" t="str">
            <v>Denduluru</v>
          </cell>
          <cell r="G925" t="str">
            <v>21</v>
          </cell>
          <cell r="H925" t="str">
            <v>Pedavegi</v>
          </cell>
          <cell r="I925" t="str">
            <v>09</v>
          </cell>
          <cell r="J925" t="str">
            <v>Vegiwada</v>
          </cell>
          <cell r="K925" t="str">
            <v>008</v>
          </cell>
          <cell r="L925" t="str">
            <v>Vegiwada</v>
          </cell>
          <cell r="M925" t="str">
            <v>0521008</v>
          </cell>
          <cell r="N925" t="str">
            <v>01</v>
          </cell>
          <cell r="O925" t="str">
            <v>Vegivada</v>
          </cell>
          <cell r="P925" t="str">
            <v>Vegivada</v>
          </cell>
          <cell r="Q925" t="str">
            <v>052100801</v>
          </cell>
          <cell r="R925" t="str">
            <v>052100801</v>
          </cell>
          <cell r="S925" t="str">
            <v>05110692100801</v>
          </cell>
          <cell r="T925">
            <v>4098</v>
          </cell>
          <cell r="U925">
            <v>781</v>
          </cell>
          <cell r="V925">
            <v>524</v>
          </cell>
          <cell r="W925" t="str">
            <v>PC</v>
          </cell>
          <cell r="X925" t="str">
            <v>PC3</v>
          </cell>
          <cell r="Z925">
            <v>36854</v>
          </cell>
          <cell r="AA925" t="str">
            <v>052100801600</v>
          </cell>
          <cell r="AB925" t="str">
            <v>052100801600</v>
          </cell>
          <cell r="AC925" t="str">
            <v>Vegivada</v>
          </cell>
          <cell r="AD925" t="str">
            <v>Vegivada</v>
          </cell>
          <cell r="AE925" t="str">
            <v>PWS</v>
          </cell>
          <cell r="AF925">
            <v>5</v>
          </cell>
          <cell r="AG925">
            <v>0</v>
          </cell>
          <cell r="AH925">
            <v>0</v>
          </cell>
          <cell r="AI925">
            <v>0</v>
          </cell>
          <cell r="AJ925">
            <v>0</v>
          </cell>
          <cell r="AK925">
            <v>0</v>
          </cell>
          <cell r="AL925">
            <v>0</v>
          </cell>
          <cell r="AM925" t="str">
            <v>Potable</v>
          </cell>
        </row>
        <row r="926">
          <cell r="A926" t="str">
            <v>05</v>
          </cell>
          <cell r="B926" t="str">
            <v>Westgodavari</v>
          </cell>
          <cell r="C926" t="str">
            <v>11</v>
          </cell>
          <cell r="D926" t="str">
            <v>Eluru</v>
          </cell>
          <cell r="E926" t="str">
            <v>069</v>
          </cell>
          <cell r="F926" t="str">
            <v>Denduluru</v>
          </cell>
          <cell r="G926" t="str">
            <v>21</v>
          </cell>
          <cell r="H926" t="str">
            <v>Pedavegi</v>
          </cell>
          <cell r="I926" t="str">
            <v>09</v>
          </cell>
          <cell r="J926" t="str">
            <v>Vegiwada</v>
          </cell>
          <cell r="K926" t="str">
            <v>009</v>
          </cell>
          <cell r="L926" t="str">
            <v>Bethavaram</v>
          </cell>
          <cell r="M926" t="str">
            <v>0521009</v>
          </cell>
          <cell r="N926" t="str">
            <v>01</v>
          </cell>
          <cell r="O926" t="str">
            <v>Bathavaram</v>
          </cell>
          <cell r="P926" t="str">
            <v>Bathavaram</v>
          </cell>
          <cell r="Q926" t="str">
            <v>052100901</v>
          </cell>
          <cell r="R926" t="str">
            <v>052100901</v>
          </cell>
          <cell r="S926" t="str">
            <v>05110692100901</v>
          </cell>
          <cell r="T926">
            <v>529</v>
          </cell>
          <cell r="U926">
            <v>189</v>
          </cell>
          <cell r="V926">
            <v>0</v>
          </cell>
          <cell r="W926" t="str">
            <v>FC</v>
          </cell>
          <cell r="X926" t="str">
            <v>FC</v>
          </cell>
          <cell r="Z926">
            <v>36854</v>
          </cell>
          <cell r="AA926" t="str">
            <v>052100901600</v>
          </cell>
          <cell r="AB926" t="str">
            <v>052100901600</v>
          </cell>
          <cell r="AC926" t="str">
            <v>Bathavaram</v>
          </cell>
          <cell r="AD926" t="str">
            <v>Bathavaram</v>
          </cell>
          <cell r="AE926" t="str">
            <v>Mpws</v>
          </cell>
          <cell r="AF926">
            <v>2</v>
          </cell>
          <cell r="AG926">
            <v>0</v>
          </cell>
          <cell r="AH926">
            <v>0</v>
          </cell>
          <cell r="AI926">
            <v>0</v>
          </cell>
          <cell r="AJ926">
            <v>0</v>
          </cell>
          <cell r="AK926">
            <v>0</v>
          </cell>
          <cell r="AL926">
            <v>0</v>
          </cell>
          <cell r="AM926" t="str">
            <v>Potable</v>
          </cell>
        </row>
        <row r="927">
          <cell r="A927" t="str">
            <v>05</v>
          </cell>
          <cell r="B927" t="str">
            <v>Westgodavari</v>
          </cell>
          <cell r="C927" t="str">
            <v>11</v>
          </cell>
          <cell r="D927" t="str">
            <v>Eluru</v>
          </cell>
          <cell r="E927" t="str">
            <v>069</v>
          </cell>
          <cell r="F927" t="str">
            <v>Denduluru</v>
          </cell>
          <cell r="G927" t="str">
            <v>21</v>
          </cell>
          <cell r="H927" t="str">
            <v>Pedavegi</v>
          </cell>
          <cell r="I927" t="str">
            <v>10</v>
          </cell>
          <cell r="J927" t="str">
            <v>K. Kannapuram</v>
          </cell>
          <cell r="K927" t="str">
            <v>010</v>
          </cell>
          <cell r="L927" t="str">
            <v>K. Kannapuram</v>
          </cell>
          <cell r="M927" t="str">
            <v>0521010</v>
          </cell>
          <cell r="N927" t="str">
            <v>01</v>
          </cell>
          <cell r="O927" t="str">
            <v>K.kannapuram</v>
          </cell>
          <cell r="P927" t="str">
            <v>K.kannapuram</v>
          </cell>
          <cell r="Q927" t="str">
            <v>052101001</v>
          </cell>
          <cell r="R927" t="str">
            <v>052101001</v>
          </cell>
          <cell r="S927" t="str">
            <v>05110692101001</v>
          </cell>
          <cell r="T927">
            <v>1177</v>
          </cell>
          <cell r="U927">
            <v>172</v>
          </cell>
          <cell r="V927">
            <v>0</v>
          </cell>
          <cell r="W927" t="str">
            <v>FC</v>
          </cell>
          <cell r="X927" t="str">
            <v>FC</v>
          </cell>
          <cell r="Z927">
            <v>36768</v>
          </cell>
          <cell r="AA927" t="str">
            <v>052101001600</v>
          </cell>
          <cell r="AB927" t="str">
            <v>052101001600</v>
          </cell>
          <cell r="AC927" t="str">
            <v>K.kannapuram</v>
          </cell>
          <cell r="AD927" t="str">
            <v>K.kannapuram</v>
          </cell>
          <cell r="AE927" t="str">
            <v>Mpws</v>
          </cell>
          <cell r="AF927">
            <v>0</v>
          </cell>
          <cell r="AG927">
            <v>0</v>
          </cell>
          <cell r="AH927">
            <v>0</v>
          </cell>
          <cell r="AI927">
            <v>0</v>
          </cell>
          <cell r="AJ927">
            <v>0</v>
          </cell>
          <cell r="AK927">
            <v>0</v>
          </cell>
          <cell r="AL927">
            <v>0</v>
          </cell>
          <cell r="AM927" t="str">
            <v>Potable</v>
          </cell>
        </row>
        <row r="928">
          <cell r="A928" t="str">
            <v>05</v>
          </cell>
          <cell r="B928" t="str">
            <v>Westgodavari</v>
          </cell>
          <cell r="C928" t="str">
            <v>11</v>
          </cell>
          <cell r="D928" t="str">
            <v>Eluru</v>
          </cell>
          <cell r="E928" t="str">
            <v>069</v>
          </cell>
          <cell r="F928" t="str">
            <v>Denduluru</v>
          </cell>
          <cell r="G928" t="str">
            <v>21</v>
          </cell>
          <cell r="H928" t="str">
            <v>Pedavegi</v>
          </cell>
          <cell r="I928" t="str">
            <v>11</v>
          </cell>
          <cell r="J928" t="str">
            <v>Chakrayagudem</v>
          </cell>
          <cell r="K928" t="str">
            <v>011</v>
          </cell>
          <cell r="L928" t="str">
            <v>Chakrayagudem</v>
          </cell>
          <cell r="M928" t="str">
            <v>0521011</v>
          </cell>
          <cell r="N928" t="str">
            <v>01</v>
          </cell>
          <cell r="O928" t="str">
            <v>Chanchygudem</v>
          </cell>
          <cell r="P928" t="str">
            <v>Chanchygudem</v>
          </cell>
          <cell r="Q928" t="str">
            <v>052101101</v>
          </cell>
          <cell r="R928" t="str">
            <v>052101101</v>
          </cell>
          <cell r="S928" t="str">
            <v>05110692101101</v>
          </cell>
          <cell r="T928">
            <v>674</v>
          </cell>
          <cell r="U928">
            <v>77</v>
          </cell>
          <cell r="V928">
            <v>0</v>
          </cell>
          <cell r="W928" t="str">
            <v>FC</v>
          </cell>
          <cell r="X928" t="str">
            <v>FC</v>
          </cell>
          <cell r="Z928">
            <v>36615</v>
          </cell>
          <cell r="AA928" t="str">
            <v>052101101600</v>
          </cell>
          <cell r="AB928" t="str">
            <v>052101101600</v>
          </cell>
          <cell r="AC928" t="str">
            <v>Chanchygudem</v>
          </cell>
          <cell r="AD928" t="str">
            <v>Chanchygudem</v>
          </cell>
          <cell r="AE928" t="str">
            <v>PWS</v>
          </cell>
          <cell r="AF928">
            <v>1</v>
          </cell>
          <cell r="AG928">
            <v>0</v>
          </cell>
          <cell r="AH928">
            <v>0</v>
          </cell>
          <cell r="AI928">
            <v>0</v>
          </cell>
          <cell r="AJ928">
            <v>0</v>
          </cell>
          <cell r="AK928">
            <v>0</v>
          </cell>
          <cell r="AL928">
            <v>0</v>
          </cell>
          <cell r="AM928" t="str">
            <v>Potable</v>
          </cell>
        </row>
        <row r="929">
          <cell r="A929" t="str">
            <v>05</v>
          </cell>
          <cell r="B929" t="str">
            <v>Westgodavari</v>
          </cell>
          <cell r="C929" t="str">
            <v>11</v>
          </cell>
          <cell r="D929" t="str">
            <v>Eluru</v>
          </cell>
          <cell r="E929" t="str">
            <v>069</v>
          </cell>
          <cell r="F929" t="str">
            <v>Denduluru</v>
          </cell>
          <cell r="G929" t="str">
            <v>21</v>
          </cell>
          <cell r="H929" t="str">
            <v>Pedavegi</v>
          </cell>
          <cell r="I929" t="str">
            <v>11</v>
          </cell>
          <cell r="J929" t="str">
            <v>Chakrayagudem</v>
          </cell>
          <cell r="K929" t="str">
            <v>011</v>
          </cell>
          <cell r="L929" t="str">
            <v>Chakrayagudem</v>
          </cell>
          <cell r="M929" t="str">
            <v>0521011</v>
          </cell>
          <cell r="N929" t="str">
            <v>02</v>
          </cell>
          <cell r="O929" t="str">
            <v>Sreerampuram</v>
          </cell>
          <cell r="P929" t="str">
            <v>Sreerampuram</v>
          </cell>
          <cell r="Q929" t="str">
            <v>052101102</v>
          </cell>
          <cell r="R929" t="str">
            <v>052101102</v>
          </cell>
          <cell r="S929" t="str">
            <v>05110692101102</v>
          </cell>
          <cell r="T929">
            <v>592</v>
          </cell>
          <cell r="U929">
            <v>0</v>
          </cell>
          <cell r="V929">
            <v>0</v>
          </cell>
          <cell r="W929" t="str">
            <v>FC</v>
          </cell>
          <cell r="X929" t="str">
            <v>FC</v>
          </cell>
          <cell r="Z929">
            <v>36615</v>
          </cell>
          <cell r="AA929" t="str">
            <v>052101102600</v>
          </cell>
          <cell r="AB929" t="str">
            <v>052101102600</v>
          </cell>
          <cell r="AC929" t="str">
            <v>Sreerampuram</v>
          </cell>
          <cell r="AD929" t="str">
            <v>Sreerampuram</v>
          </cell>
          <cell r="AE929" t="str">
            <v>MPWS</v>
          </cell>
          <cell r="AF929">
            <v>0</v>
          </cell>
          <cell r="AG929">
            <v>0</v>
          </cell>
          <cell r="AH929">
            <v>0</v>
          </cell>
          <cell r="AI929">
            <v>0</v>
          </cell>
          <cell r="AJ929">
            <v>0</v>
          </cell>
          <cell r="AK929">
            <v>0</v>
          </cell>
          <cell r="AL929">
            <v>0</v>
          </cell>
          <cell r="AM929" t="str">
            <v>Potable</v>
          </cell>
        </row>
        <row r="930">
          <cell r="A930" t="str">
            <v>05</v>
          </cell>
          <cell r="B930" t="str">
            <v>Westgodavari</v>
          </cell>
          <cell r="C930" t="str">
            <v>11</v>
          </cell>
          <cell r="D930" t="str">
            <v>Eluru</v>
          </cell>
          <cell r="E930" t="str">
            <v>069</v>
          </cell>
          <cell r="F930" t="str">
            <v>Denduluru</v>
          </cell>
          <cell r="G930" t="str">
            <v>21</v>
          </cell>
          <cell r="H930" t="str">
            <v>Pedavegi</v>
          </cell>
          <cell r="I930" t="str">
            <v>12</v>
          </cell>
          <cell r="J930" t="str">
            <v>Munduru</v>
          </cell>
          <cell r="K930" t="str">
            <v>012</v>
          </cell>
          <cell r="L930" t="str">
            <v>Munduru</v>
          </cell>
          <cell r="M930" t="str">
            <v>0521012</v>
          </cell>
          <cell r="N930" t="str">
            <v>01</v>
          </cell>
          <cell r="O930" t="str">
            <v>Munduru</v>
          </cell>
          <cell r="P930" t="str">
            <v>Munduru</v>
          </cell>
          <cell r="Q930" t="str">
            <v>052101201</v>
          </cell>
          <cell r="R930" t="str">
            <v>052101201</v>
          </cell>
          <cell r="S930" t="str">
            <v>05110692101201</v>
          </cell>
          <cell r="T930">
            <v>3341</v>
          </cell>
          <cell r="U930">
            <v>468</v>
          </cell>
          <cell r="V930">
            <v>0</v>
          </cell>
          <cell r="W930" t="str">
            <v>PC</v>
          </cell>
          <cell r="X930" t="str">
            <v>PC3</v>
          </cell>
          <cell r="Z930">
            <v>36768</v>
          </cell>
          <cell r="AA930" t="str">
            <v>052101201600</v>
          </cell>
          <cell r="AB930" t="str">
            <v>052101201600</v>
          </cell>
          <cell r="AC930" t="str">
            <v>Munduru</v>
          </cell>
          <cell r="AD930" t="str">
            <v>Munduru</v>
          </cell>
          <cell r="AE930" t="str">
            <v>PWS</v>
          </cell>
          <cell r="AF930">
            <v>0</v>
          </cell>
          <cell r="AG930">
            <v>0</v>
          </cell>
          <cell r="AH930">
            <v>0</v>
          </cell>
          <cell r="AI930">
            <v>0</v>
          </cell>
          <cell r="AJ930">
            <v>0</v>
          </cell>
          <cell r="AK930">
            <v>0</v>
          </cell>
          <cell r="AL930">
            <v>0</v>
          </cell>
          <cell r="AM930" t="str">
            <v>Potable</v>
          </cell>
        </row>
        <row r="931">
          <cell r="A931" t="str">
            <v>05</v>
          </cell>
          <cell r="B931" t="str">
            <v>Westgodavari</v>
          </cell>
          <cell r="C931" t="str">
            <v>11</v>
          </cell>
          <cell r="D931" t="str">
            <v>Eluru</v>
          </cell>
          <cell r="E931" t="str">
            <v>069</v>
          </cell>
          <cell r="F931" t="str">
            <v>Denduluru</v>
          </cell>
          <cell r="G931" t="str">
            <v>21</v>
          </cell>
          <cell r="H931" t="str">
            <v>Pedavegi</v>
          </cell>
          <cell r="I931" t="str">
            <v>12</v>
          </cell>
          <cell r="J931" t="str">
            <v>Munduru</v>
          </cell>
          <cell r="K931" t="str">
            <v>012</v>
          </cell>
          <cell r="L931" t="str">
            <v>Munduru</v>
          </cell>
          <cell r="M931" t="str">
            <v>0521012</v>
          </cell>
          <cell r="N931" t="str">
            <v>02</v>
          </cell>
          <cell r="O931" t="str">
            <v>Vengampalem</v>
          </cell>
          <cell r="P931" t="str">
            <v>Vengampalem</v>
          </cell>
          <cell r="Q931" t="str">
            <v>052101202</v>
          </cell>
          <cell r="R931" t="str">
            <v>052101202</v>
          </cell>
          <cell r="S931" t="str">
            <v>05110692101202</v>
          </cell>
          <cell r="T931">
            <v>1064</v>
          </cell>
          <cell r="U931">
            <v>618</v>
          </cell>
          <cell r="V931">
            <v>11</v>
          </cell>
          <cell r="W931" t="str">
            <v>PC</v>
          </cell>
          <cell r="X931" t="str">
            <v>PC3</v>
          </cell>
          <cell r="Z931">
            <v>36815</v>
          </cell>
          <cell r="AA931" t="str">
            <v>052101201600</v>
          </cell>
          <cell r="AB931" t="str">
            <v>052101201600</v>
          </cell>
          <cell r="AC931" t="str">
            <v>Munduru</v>
          </cell>
          <cell r="AD931" t="str">
            <v>Munduru</v>
          </cell>
          <cell r="AE931" t="str">
            <v>Mpws</v>
          </cell>
          <cell r="AF931">
            <v>1</v>
          </cell>
          <cell r="AG931">
            <v>0</v>
          </cell>
          <cell r="AH931">
            <v>0</v>
          </cell>
          <cell r="AI931">
            <v>0</v>
          </cell>
          <cell r="AJ931">
            <v>0</v>
          </cell>
          <cell r="AK931">
            <v>0</v>
          </cell>
          <cell r="AL931">
            <v>0</v>
          </cell>
          <cell r="AM931" t="str">
            <v>Potable</v>
          </cell>
        </row>
        <row r="932">
          <cell r="A932" t="str">
            <v>05</v>
          </cell>
          <cell r="B932" t="str">
            <v>Westgodavari</v>
          </cell>
          <cell r="C932" t="str">
            <v>11</v>
          </cell>
          <cell r="D932" t="str">
            <v>Eluru</v>
          </cell>
          <cell r="E932" t="str">
            <v>069</v>
          </cell>
          <cell r="F932" t="str">
            <v>Denduluru</v>
          </cell>
          <cell r="G932" t="str">
            <v>21</v>
          </cell>
          <cell r="H932" t="str">
            <v>Pedavegi</v>
          </cell>
          <cell r="I932" t="str">
            <v>12</v>
          </cell>
          <cell r="J932" t="str">
            <v>Munduru</v>
          </cell>
          <cell r="K932" t="str">
            <v>012</v>
          </cell>
          <cell r="L932" t="str">
            <v>Munduru</v>
          </cell>
          <cell r="M932" t="str">
            <v>0521012</v>
          </cell>
          <cell r="N932" t="str">
            <v>03</v>
          </cell>
          <cell r="O932" t="str">
            <v>Pallavarigudem</v>
          </cell>
          <cell r="P932" t="str">
            <v>Pallavarigudem</v>
          </cell>
          <cell r="Q932" t="str">
            <v>052101203</v>
          </cell>
          <cell r="R932" t="str">
            <v>052101203</v>
          </cell>
          <cell r="S932" t="str">
            <v>05110692101203</v>
          </cell>
          <cell r="T932">
            <v>210</v>
          </cell>
          <cell r="U932">
            <v>200</v>
          </cell>
          <cell r="V932">
            <v>0</v>
          </cell>
          <cell r="W932" t="str">
            <v>PC</v>
          </cell>
          <cell r="X932" t="str">
            <v>PC2</v>
          </cell>
          <cell r="Z932">
            <v>36854</v>
          </cell>
          <cell r="AA932" t="str">
            <v>052101201600</v>
          </cell>
          <cell r="AB932" t="str">
            <v>052101201600</v>
          </cell>
          <cell r="AC932" t="str">
            <v>Munduru</v>
          </cell>
          <cell r="AD932" t="str">
            <v>Munduru</v>
          </cell>
          <cell r="AE932" t="str">
            <v>Mpws</v>
          </cell>
          <cell r="AF932">
            <v>0</v>
          </cell>
          <cell r="AG932">
            <v>0</v>
          </cell>
          <cell r="AH932">
            <v>0</v>
          </cell>
          <cell r="AI932">
            <v>0</v>
          </cell>
          <cell r="AJ932">
            <v>0</v>
          </cell>
          <cell r="AK932">
            <v>0</v>
          </cell>
          <cell r="AL932">
            <v>0</v>
          </cell>
          <cell r="AM932" t="str">
            <v>Potable</v>
          </cell>
        </row>
        <row r="933">
          <cell r="A933" t="str">
            <v>05</v>
          </cell>
          <cell r="B933" t="str">
            <v>Westgodavari</v>
          </cell>
          <cell r="C933" t="str">
            <v>11</v>
          </cell>
          <cell r="D933" t="str">
            <v>Eluru</v>
          </cell>
          <cell r="E933" t="str">
            <v>069</v>
          </cell>
          <cell r="F933" t="str">
            <v>Denduluru</v>
          </cell>
          <cell r="G933" t="str">
            <v>21</v>
          </cell>
          <cell r="H933" t="str">
            <v>Pedavegi</v>
          </cell>
          <cell r="I933" t="str">
            <v>12</v>
          </cell>
          <cell r="J933" t="str">
            <v>Munduru</v>
          </cell>
          <cell r="K933" t="str">
            <v>012</v>
          </cell>
          <cell r="L933" t="str">
            <v>Munduru</v>
          </cell>
          <cell r="M933" t="str">
            <v>0521012</v>
          </cell>
          <cell r="N933" t="str">
            <v>04</v>
          </cell>
          <cell r="O933" t="str">
            <v>Sc Locty Mundur</v>
          </cell>
          <cell r="P933" t="str">
            <v>Sc Locty Mundur</v>
          </cell>
          <cell r="Q933" t="str">
            <v>052101204</v>
          </cell>
          <cell r="R933" t="str">
            <v>052101204</v>
          </cell>
          <cell r="S933" t="str">
            <v>05110692101204</v>
          </cell>
          <cell r="T933">
            <v>220</v>
          </cell>
          <cell r="U933">
            <v>0</v>
          </cell>
          <cell r="V933">
            <v>0</v>
          </cell>
          <cell r="W933" t="str">
            <v>PC</v>
          </cell>
          <cell r="X933" t="str">
            <v>PC2</v>
          </cell>
          <cell r="Z933">
            <v>36766</v>
          </cell>
          <cell r="AA933" t="str">
            <v>052101201600</v>
          </cell>
          <cell r="AB933" t="str">
            <v>052101201600</v>
          </cell>
          <cell r="AC933" t="str">
            <v>Munduru</v>
          </cell>
          <cell r="AD933" t="str">
            <v>Munduru</v>
          </cell>
          <cell r="AE933" t="str">
            <v>PWS</v>
          </cell>
          <cell r="AF933">
            <v>0</v>
          </cell>
          <cell r="AG933">
            <v>0</v>
          </cell>
          <cell r="AH933">
            <v>0</v>
          </cell>
          <cell r="AI933">
            <v>0</v>
          </cell>
          <cell r="AJ933">
            <v>0</v>
          </cell>
          <cell r="AK933">
            <v>0</v>
          </cell>
          <cell r="AL933">
            <v>0</v>
          </cell>
          <cell r="AM933" t="str">
            <v>Potable</v>
          </cell>
        </row>
        <row r="934">
          <cell r="A934" t="str">
            <v>05</v>
          </cell>
          <cell r="B934" t="str">
            <v>Westgodavari</v>
          </cell>
          <cell r="C934" t="str">
            <v>11</v>
          </cell>
          <cell r="D934" t="str">
            <v>Eluru</v>
          </cell>
          <cell r="E934" t="str">
            <v>069</v>
          </cell>
          <cell r="F934" t="str">
            <v>Denduluru</v>
          </cell>
          <cell r="G934" t="str">
            <v>21</v>
          </cell>
          <cell r="H934" t="str">
            <v>Pedavegi</v>
          </cell>
          <cell r="I934" t="str">
            <v>12</v>
          </cell>
          <cell r="J934" t="str">
            <v>Munduru</v>
          </cell>
          <cell r="K934" t="str">
            <v>012</v>
          </cell>
          <cell r="L934" t="str">
            <v>Munduru</v>
          </cell>
          <cell r="M934" t="str">
            <v>0521012</v>
          </cell>
          <cell r="N934" t="str">
            <v>05</v>
          </cell>
          <cell r="O934" t="str">
            <v>Madigagudem</v>
          </cell>
          <cell r="P934" t="str">
            <v>Madigagudem</v>
          </cell>
          <cell r="Q934" t="str">
            <v>052101205</v>
          </cell>
          <cell r="R934" t="str">
            <v>052101205</v>
          </cell>
          <cell r="S934" t="str">
            <v>05110692101205</v>
          </cell>
          <cell r="T934">
            <v>250</v>
          </cell>
          <cell r="U934">
            <v>0</v>
          </cell>
          <cell r="V934">
            <v>0</v>
          </cell>
          <cell r="W934" t="str">
            <v>PC</v>
          </cell>
          <cell r="X934" t="str">
            <v>PC2</v>
          </cell>
          <cell r="Z934">
            <v>36768</v>
          </cell>
          <cell r="AA934" t="str">
            <v>052101201600</v>
          </cell>
          <cell r="AB934" t="str">
            <v>052101201600</v>
          </cell>
          <cell r="AC934" t="str">
            <v>Munduru</v>
          </cell>
          <cell r="AD934" t="str">
            <v>Munduru</v>
          </cell>
          <cell r="AE934" t="str">
            <v>Mpws</v>
          </cell>
          <cell r="AF934">
            <v>0</v>
          </cell>
          <cell r="AG934">
            <v>0</v>
          </cell>
          <cell r="AH934">
            <v>0</v>
          </cell>
          <cell r="AI934">
            <v>0</v>
          </cell>
          <cell r="AJ934">
            <v>0</v>
          </cell>
          <cell r="AK934">
            <v>0</v>
          </cell>
          <cell r="AL934">
            <v>0</v>
          </cell>
          <cell r="AM934" t="str">
            <v>Potable</v>
          </cell>
        </row>
        <row r="935">
          <cell r="A935" t="str">
            <v>05</v>
          </cell>
          <cell r="B935" t="str">
            <v>Westgodavari</v>
          </cell>
          <cell r="C935" t="str">
            <v>11</v>
          </cell>
          <cell r="D935" t="str">
            <v>Eluru</v>
          </cell>
          <cell r="E935" t="str">
            <v>069</v>
          </cell>
          <cell r="F935" t="str">
            <v>Denduluru</v>
          </cell>
          <cell r="G935" t="str">
            <v>21</v>
          </cell>
          <cell r="H935" t="str">
            <v>Pedavegi</v>
          </cell>
          <cell r="I935" t="str">
            <v>13</v>
          </cell>
          <cell r="J935" t="str">
            <v>Pedavegi</v>
          </cell>
          <cell r="K935" t="str">
            <v>013</v>
          </cell>
          <cell r="L935" t="str">
            <v>Pedavegi</v>
          </cell>
          <cell r="M935" t="str">
            <v>0521013</v>
          </cell>
          <cell r="N935" t="str">
            <v>01</v>
          </cell>
          <cell r="O935" t="str">
            <v>Pedavegi</v>
          </cell>
          <cell r="P935" t="str">
            <v>Pedavegi</v>
          </cell>
          <cell r="Q935" t="str">
            <v>052101301</v>
          </cell>
          <cell r="R935" t="str">
            <v>052101301</v>
          </cell>
          <cell r="S935" t="str">
            <v>05110692101301</v>
          </cell>
          <cell r="T935">
            <v>800</v>
          </cell>
          <cell r="U935">
            <v>0</v>
          </cell>
          <cell r="V935">
            <v>0</v>
          </cell>
          <cell r="W935" t="str">
            <v>PC</v>
          </cell>
          <cell r="X935" t="str">
            <v>PC2</v>
          </cell>
          <cell r="Z935">
            <v>36716</v>
          </cell>
          <cell r="AA935" t="str">
            <v>052101301600</v>
          </cell>
          <cell r="AB935" t="str">
            <v>052101301600</v>
          </cell>
          <cell r="AC935" t="str">
            <v>Pedavegi</v>
          </cell>
          <cell r="AD935" t="str">
            <v>Pedavegi</v>
          </cell>
          <cell r="AE935" t="str">
            <v>PWS</v>
          </cell>
          <cell r="AF935">
            <v>0</v>
          </cell>
          <cell r="AG935">
            <v>0</v>
          </cell>
          <cell r="AH935">
            <v>0</v>
          </cell>
          <cell r="AI935">
            <v>0</v>
          </cell>
          <cell r="AJ935">
            <v>0</v>
          </cell>
          <cell r="AK935">
            <v>0</v>
          </cell>
          <cell r="AL935">
            <v>0</v>
          </cell>
          <cell r="AM935" t="str">
            <v>Potable</v>
          </cell>
        </row>
        <row r="936">
          <cell r="A936" t="str">
            <v>05</v>
          </cell>
          <cell r="B936" t="str">
            <v>Westgodavari</v>
          </cell>
          <cell r="C936" t="str">
            <v>11</v>
          </cell>
          <cell r="D936" t="str">
            <v>Eluru</v>
          </cell>
          <cell r="E936" t="str">
            <v>069</v>
          </cell>
          <cell r="F936" t="str">
            <v>Denduluru</v>
          </cell>
          <cell r="G936" t="str">
            <v>21</v>
          </cell>
          <cell r="H936" t="str">
            <v>Pedavegi</v>
          </cell>
          <cell r="I936" t="str">
            <v>13</v>
          </cell>
          <cell r="J936" t="str">
            <v>Pedavegi</v>
          </cell>
          <cell r="K936" t="str">
            <v>013</v>
          </cell>
          <cell r="L936" t="str">
            <v>Pedavegi</v>
          </cell>
          <cell r="M936" t="str">
            <v>0521013</v>
          </cell>
          <cell r="N936" t="str">
            <v>02</v>
          </cell>
          <cell r="O936" t="str">
            <v>Gollagudem</v>
          </cell>
          <cell r="P936" t="str">
            <v>Gollagudem</v>
          </cell>
          <cell r="Q936" t="str">
            <v>052101302</v>
          </cell>
          <cell r="R936" t="str">
            <v>052101302</v>
          </cell>
          <cell r="S936" t="str">
            <v>05110692101302</v>
          </cell>
          <cell r="T936">
            <v>500</v>
          </cell>
          <cell r="U936">
            <v>0</v>
          </cell>
          <cell r="V936">
            <v>0</v>
          </cell>
          <cell r="W936" t="str">
            <v>FC</v>
          </cell>
          <cell r="X936" t="str">
            <v>FC</v>
          </cell>
          <cell r="Z936">
            <v>36655</v>
          </cell>
          <cell r="AA936" t="str">
            <v>052101302600</v>
          </cell>
          <cell r="AB936" t="str">
            <v>052101302600</v>
          </cell>
          <cell r="AC936" t="str">
            <v>Gollagudem</v>
          </cell>
          <cell r="AD936" t="str">
            <v>Gollagudem</v>
          </cell>
          <cell r="AE936" t="str">
            <v>Mpws</v>
          </cell>
          <cell r="AF936">
            <v>0</v>
          </cell>
          <cell r="AG936">
            <v>0</v>
          </cell>
          <cell r="AH936">
            <v>0</v>
          </cell>
          <cell r="AI936">
            <v>0</v>
          </cell>
          <cell r="AJ936">
            <v>0</v>
          </cell>
          <cell r="AK936">
            <v>0</v>
          </cell>
          <cell r="AL936">
            <v>0</v>
          </cell>
          <cell r="AM936" t="str">
            <v>Potable</v>
          </cell>
        </row>
        <row r="937">
          <cell r="A937" t="str">
            <v>05</v>
          </cell>
          <cell r="B937" t="str">
            <v>Westgodavari</v>
          </cell>
          <cell r="C937" t="str">
            <v>11</v>
          </cell>
          <cell r="D937" t="str">
            <v>Eluru</v>
          </cell>
          <cell r="E937" t="str">
            <v>069</v>
          </cell>
          <cell r="F937" t="str">
            <v>Denduluru</v>
          </cell>
          <cell r="G937" t="str">
            <v>21</v>
          </cell>
          <cell r="H937" t="str">
            <v>Pedavegi</v>
          </cell>
          <cell r="I937" t="str">
            <v>14</v>
          </cell>
          <cell r="J937" t="str">
            <v>Laxmipuram</v>
          </cell>
          <cell r="K937" t="str">
            <v>013</v>
          </cell>
          <cell r="L937" t="str">
            <v>Pedavegi</v>
          </cell>
          <cell r="M937" t="str">
            <v>0521013</v>
          </cell>
          <cell r="N937" t="str">
            <v>03</v>
          </cell>
          <cell r="O937" t="str">
            <v>Laxmipuram</v>
          </cell>
          <cell r="P937" t="str">
            <v>Laxmipuram</v>
          </cell>
          <cell r="Q937" t="str">
            <v>052101303</v>
          </cell>
          <cell r="R937" t="str">
            <v>052101303</v>
          </cell>
          <cell r="S937" t="str">
            <v>05110692101303</v>
          </cell>
          <cell r="T937">
            <v>771</v>
          </cell>
          <cell r="U937">
            <v>0</v>
          </cell>
          <cell r="V937">
            <v>39</v>
          </cell>
          <cell r="W937" t="str">
            <v>PC</v>
          </cell>
          <cell r="X937" t="str">
            <v>PC2</v>
          </cell>
          <cell r="Z937">
            <v>36586</v>
          </cell>
          <cell r="AA937" t="str">
            <v>052101303600</v>
          </cell>
          <cell r="AB937" t="str">
            <v>052101303600</v>
          </cell>
          <cell r="AC937" t="str">
            <v>Laxmipuram</v>
          </cell>
          <cell r="AD937" t="str">
            <v>Laxmipuram</v>
          </cell>
          <cell r="AE937" t="str">
            <v>Mpws</v>
          </cell>
          <cell r="AF937">
            <v>0</v>
          </cell>
          <cell r="AG937">
            <v>0</v>
          </cell>
          <cell r="AH937">
            <v>0</v>
          </cell>
          <cell r="AI937">
            <v>0</v>
          </cell>
          <cell r="AJ937">
            <v>0</v>
          </cell>
          <cell r="AK937">
            <v>0</v>
          </cell>
          <cell r="AL937">
            <v>0</v>
          </cell>
          <cell r="AM937" t="str">
            <v>Potable</v>
          </cell>
        </row>
        <row r="938">
          <cell r="A938" t="str">
            <v>05</v>
          </cell>
          <cell r="B938" t="str">
            <v>Westgodavari</v>
          </cell>
          <cell r="C938" t="str">
            <v>11</v>
          </cell>
          <cell r="D938" t="str">
            <v>Eluru</v>
          </cell>
          <cell r="E938" t="str">
            <v>069</v>
          </cell>
          <cell r="F938" t="str">
            <v>Denduluru</v>
          </cell>
          <cell r="G938" t="str">
            <v>21</v>
          </cell>
          <cell r="H938" t="str">
            <v>Pedavegi</v>
          </cell>
          <cell r="I938" t="str">
            <v>14</v>
          </cell>
          <cell r="J938" t="str">
            <v>Laxmipuram</v>
          </cell>
          <cell r="K938" t="str">
            <v>013</v>
          </cell>
          <cell r="L938" t="str">
            <v>Pedavegi</v>
          </cell>
          <cell r="M938" t="str">
            <v>0521013</v>
          </cell>
          <cell r="N938" t="str">
            <v>04</v>
          </cell>
          <cell r="O938" t="str">
            <v>Veerampalem</v>
          </cell>
          <cell r="P938" t="str">
            <v>Veerampalem</v>
          </cell>
          <cell r="Q938" t="str">
            <v>052101304</v>
          </cell>
          <cell r="R938" t="str">
            <v>052101304</v>
          </cell>
          <cell r="S938" t="str">
            <v>05110692101304</v>
          </cell>
          <cell r="T938">
            <v>847</v>
          </cell>
          <cell r="U938">
            <v>38</v>
          </cell>
          <cell r="V938">
            <v>4</v>
          </cell>
          <cell r="W938" t="str">
            <v>PC</v>
          </cell>
          <cell r="X938" t="str">
            <v>PC3</v>
          </cell>
          <cell r="Z938">
            <v>36627</v>
          </cell>
          <cell r="AA938" t="str">
            <v>052101304600</v>
          </cell>
          <cell r="AB938" t="str">
            <v>052101304600</v>
          </cell>
          <cell r="AC938" t="str">
            <v>Veerampalem</v>
          </cell>
          <cell r="AD938" t="str">
            <v>Veerampalem</v>
          </cell>
          <cell r="AE938" t="str">
            <v>Mpws</v>
          </cell>
          <cell r="AF938">
            <v>0</v>
          </cell>
          <cell r="AG938">
            <v>0</v>
          </cell>
          <cell r="AH938">
            <v>0</v>
          </cell>
          <cell r="AI938">
            <v>0</v>
          </cell>
          <cell r="AJ938">
            <v>0</v>
          </cell>
          <cell r="AK938">
            <v>0</v>
          </cell>
          <cell r="AL938">
            <v>0</v>
          </cell>
          <cell r="AM938" t="str">
            <v>Potable</v>
          </cell>
        </row>
        <row r="939">
          <cell r="A939" t="str">
            <v>05</v>
          </cell>
          <cell r="B939" t="str">
            <v>Westgodavari</v>
          </cell>
          <cell r="C939" t="str">
            <v>11</v>
          </cell>
          <cell r="D939" t="str">
            <v>Eluru</v>
          </cell>
          <cell r="E939" t="str">
            <v>069</v>
          </cell>
          <cell r="F939" t="str">
            <v>Denduluru</v>
          </cell>
          <cell r="G939" t="str">
            <v>21</v>
          </cell>
          <cell r="H939" t="str">
            <v>Pedavegi</v>
          </cell>
          <cell r="I939" t="str">
            <v>14</v>
          </cell>
          <cell r="J939" t="str">
            <v>Laxmipuram</v>
          </cell>
          <cell r="K939" t="str">
            <v>013</v>
          </cell>
          <cell r="L939" t="str">
            <v>Pedavegi</v>
          </cell>
          <cell r="M939" t="str">
            <v>0521013</v>
          </cell>
          <cell r="N939" t="str">
            <v>05</v>
          </cell>
          <cell r="O939" t="str">
            <v>Dibbagudem</v>
          </cell>
          <cell r="P939" t="str">
            <v>Dibbagudem</v>
          </cell>
          <cell r="Q939" t="str">
            <v>052101305</v>
          </cell>
          <cell r="R939" t="str">
            <v>052101305</v>
          </cell>
          <cell r="S939" t="str">
            <v>05110692101305</v>
          </cell>
          <cell r="T939">
            <v>751</v>
          </cell>
          <cell r="U939">
            <v>103</v>
          </cell>
          <cell r="V939">
            <v>0</v>
          </cell>
          <cell r="W939" t="str">
            <v>FC</v>
          </cell>
          <cell r="X939" t="str">
            <v>FC</v>
          </cell>
          <cell r="Z939">
            <v>36596</v>
          </cell>
          <cell r="AA939" t="str">
            <v>052101305600</v>
          </cell>
          <cell r="AB939" t="str">
            <v>052101305600</v>
          </cell>
          <cell r="AC939" t="str">
            <v>Dibbagudem</v>
          </cell>
          <cell r="AD939" t="str">
            <v>Dibbagudem</v>
          </cell>
          <cell r="AE939" t="str">
            <v>Mpws</v>
          </cell>
          <cell r="AF939">
            <v>1</v>
          </cell>
          <cell r="AG939">
            <v>0</v>
          </cell>
          <cell r="AH939">
            <v>0</v>
          </cell>
          <cell r="AI939">
            <v>0</v>
          </cell>
          <cell r="AJ939">
            <v>0</v>
          </cell>
          <cell r="AK939">
            <v>0</v>
          </cell>
          <cell r="AL939">
            <v>0</v>
          </cell>
          <cell r="AM939" t="str">
            <v>Potable</v>
          </cell>
        </row>
        <row r="940">
          <cell r="A940" t="str">
            <v>05</v>
          </cell>
          <cell r="B940" t="str">
            <v>Westgodavari</v>
          </cell>
          <cell r="C940" t="str">
            <v>11</v>
          </cell>
          <cell r="D940" t="str">
            <v>Eluru</v>
          </cell>
          <cell r="E940" t="str">
            <v>069</v>
          </cell>
          <cell r="F940" t="str">
            <v>Denduluru</v>
          </cell>
          <cell r="G940" t="str">
            <v>21</v>
          </cell>
          <cell r="H940" t="str">
            <v>Pedavegi</v>
          </cell>
          <cell r="I940" t="str">
            <v>15</v>
          </cell>
          <cell r="J940" t="str">
            <v>Koppulavarigudem</v>
          </cell>
          <cell r="K940" t="str">
            <v>013</v>
          </cell>
          <cell r="L940" t="str">
            <v>Pedavegi</v>
          </cell>
          <cell r="M940" t="str">
            <v>0521013</v>
          </cell>
          <cell r="N940" t="str">
            <v>07</v>
          </cell>
          <cell r="O940" t="str">
            <v>Koppulavarigudem</v>
          </cell>
          <cell r="P940" t="str">
            <v>Koppulavarigudem</v>
          </cell>
          <cell r="Q940" t="str">
            <v>052101307</v>
          </cell>
          <cell r="R940" t="str">
            <v>052101307</v>
          </cell>
          <cell r="S940" t="str">
            <v>05110692101307</v>
          </cell>
          <cell r="T940">
            <v>875</v>
          </cell>
          <cell r="U940">
            <v>149</v>
          </cell>
          <cell r="V940">
            <v>0</v>
          </cell>
          <cell r="W940" t="str">
            <v>FC</v>
          </cell>
          <cell r="X940" t="str">
            <v>FC</v>
          </cell>
          <cell r="Z940">
            <v>36815</v>
          </cell>
          <cell r="AA940" t="str">
            <v>052101307600</v>
          </cell>
          <cell r="AB940" t="str">
            <v>052101307600</v>
          </cell>
          <cell r="AC940" t="str">
            <v>Koppulavarigudem</v>
          </cell>
          <cell r="AD940" t="str">
            <v>Koppulavarigudem</v>
          </cell>
          <cell r="AE940" t="str">
            <v>PWS</v>
          </cell>
          <cell r="AF940">
            <v>2</v>
          </cell>
          <cell r="AG940">
            <v>0</v>
          </cell>
          <cell r="AH940">
            <v>0</v>
          </cell>
          <cell r="AI940">
            <v>0</v>
          </cell>
          <cell r="AJ940">
            <v>0</v>
          </cell>
          <cell r="AK940">
            <v>0</v>
          </cell>
          <cell r="AL940">
            <v>0</v>
          </cell>
          <cell r="AM940" t="str">
            <v>Potable</v>
          </cell>
        </row>
        <row r="941">
          <cell r="A941" t="str">
            <v>05</v>
          </cell>
          <cell r="B941" t="str">
            <v>Westgodavari</v>
          </cell>
          <cell r="C941" t="str">
            <v>11</v>
          </cell>
          <cell r="D941" t="str">
            <v>Eluru</v>
          </cell>
          <cell r="E941" t="str">
            <v>069</v>
          </cell>
          <cell r="F941" t="str">
            <v>Denduluru</v>
          </cell>
          <cell r="G941" t="str">
            <v>21</v>
          </cell>
          <cell r="H941" t="str">
            <v>Pedavegi</v>
          </cell>
          <cell r="I941" t="str">
            <v>15</v>
          </cell>
          <cell r="J941" t="str">
            <v>Koppulavarigudem</v>
          </cell>
          <cell r="K941" t="str">
            <v>013</v>
          </cell>
          <cell r="L941" t="str">
            <v>Pedavegi</v>
          </cell>
          <cell r="M941" t="str">
            <v>0521013</v>
          </cell>
          <cell r="N941" t="str">
            <v>09</v>
          </cell>
          <cell r="O941" t="str">
            <v>Seethapuram</v>
          </cell>
          <cell r="P941" t="str">
            <v>Seethapuram</v>
          </cell>
          <cell r="Q941" t="str">
            <v>052101309</v>
          </cell>
          <cell r="R941" t="str">
            <v>052101309</v>
          </cell>
          <cell r="S941" t="str">
            <v>05110692101309</v>
          </cell>
          <cell r="T941">
            <v>728</v>
          </cell>
          <cell r="U941">
            <v>1</v>
          </cell>
          <cell r="V941">
            <v>0</v>
          </cell>
          <cell r="W941" t="str">
            <v>PC</v>
          </cell>
          <cell r="X941" t="str">
            <v>PC4</v>
          </cell>
          <cell r="Z941">
            <v>36815</v>
          </cell>
          <cell r="AA941" t="str">
            <v>052101309600</v>
          </cell>
          <cell r="AB941" t="str">
            <v>052101309600</v>
          </cell>
          <cell r="AC941" t="str">
            <v>Seethapuram</v>
          </cell>
          <cell r="AD941" t="str">
            <v>Seethapuram</v>
          </cell>
          <cell r="AE941" t="str">
            <v>Mpws</v>
          </cell>
          <cell r="AF941">
            <v>1</v>
          </cell>
          <cell r="AG941">
            <v>0</v>
          </cell>
          <cell r="AH941">
            <v>0</v>
          </cell>
          <cell r="AI941">
            <v>0</v>
          </cell>
          <cell r="AJ941">
            <v>0</v>
          </cell>
          <cell r="AK941">
            <v>0</v>
          </cell>
          <cell r="AL941">
            <v>0</v>
          </cell>
          <cell r="AM941" t="str">
            <v>Potable</v>
          </cell>
        </row>
        <row r="942">
          <cell r="A942" t="str">
            <v>05</v>
          </cell>
          <cell r="B942" t="str">
            <v>Westgodavari</v>
          </cell>
          <cell r="C942" t="str">
            <v>11</v>
          </cell>
          <cell r="D942" t="str">
            <v>Eluru</v>
          </cell>
          <cell r="E942" t="str">
            <v>069</v>
          </cell>
          <cell r="F942" t="str">
            <v>Denduluru</v>
          </cell>
          <cell r="G942" t="str">
            <v>21</v>
          </cell>
          <cell r="H942" t="str">
            <v>Pedavegi</v>
          </cell>
          <cell r="I942" t="str">
            <v>16</v>
          </cell>
          <cell r="J942" t="str">
            <v>Garlamadugu</v>
          </cell>
          <cell r="K942" t="str">
            <v>013</v>
          </cell>
          <cell r="L942" t="str">
            <v>Pedavegi</v>
          </cell>
          <cell r="M942" t="str">
            <v>0521013</v>
          </cell>
          <cell r="N942" t="str">
            <v>10</v>
          </cell>
          <cell r="O942" t="str">
            <v>Garlamadugu</v>
          </cell>
          <cell r="P942" t="str">
            <v>Garlagudem</v>
          </cell>
          <cell r="Q942" t="str">
            <v>052101310</v>
          </cell>
          <cell r="R942" t="str">
            <v>052101310</v>
          </cell>
          <cell r="S942" t="str">
            <v>05110692101310</v>
          </cell>
          <cell r="T942">
            <v>970</v>
          </cell>
          <cell r="U942">
            <v>511</v>
          </cell>
          <cell r="V942">
            <v>7</v>
          </cell>
          <cell r="W942" t="str">
            <v>PC</v>
          </cell>
          <cell r="X942" t="str">
            <v>PC1</v>
          </cell>
          <cell r="Z942">
            <v>36844</v>
          </cell>
          <cell r="AA942" t="str">
            <v>052101310600</v>
          </cell>
          <cell r="AB942" t="str">
            <v>052101310600</v>
          </cell>
          <cell r="AC942" t="str">
            <v>Garlagudem</v>
          </cell>
          <cell r="AD942" t="str">
            <v>Garlagudem</v>
          </cell>
          <cell r="AE942" t="str">
            <v>Mpws</v>
          </cell>
          <cell r="AF942">
            <v>0</v>
          </cell>
          <cell r="AG942">
            <v>0</v>
          </cell>
          <cell r="AH942">
            <v>0</v>
          </cell>
          <cell r="AI942">
            <v>0</v>
          </cell>
          <cell r="AJ942">
            <v>0</v>
          </cell>
          <cell r="AK942">
            <v>0</v>
          </cell>
          <cell r="AL942">
            <v>0</v>
          </cell>
          <cell r="AM942" t="str">
            <v>Potable</v>
          </cell>
        </row>
        <row r="943">
          <cell r="A943" t="str">
            <v>05</v>
          </cell>
          <cell r="B943" t="str">
            <v>Westgodavari</v>
          </cell>
          <cell r="C943" t="str">
            <v>11</v>
          </cell>
          <cell r="D943" t="str">
            <v>Eluru</v>
          </cell>
          <cell r="E943" t="str">
            <v>069</v>
          </cell>
          <cell r="F943" t="str">
            <v>Denduluru</v>
          </cell>
          <cell r="G943" t="str">
            <v>21</v>
          </cell>
          <cell r="H943" t="str">
            <v>Pedavegi</v>
          </cell>
          <cell r="I943" t="str">
            <v>16</v>
          </cell>
          <cell r="J943" t="str">
            <v>Garlamadugu</v>
          </cell>
          <cell r="K943" t="str">
            <v>013</v>
          </cell>
          <cell r="L943" t="str">
            <v>Pedavegi</v>
          </cell>
          <cell r="M943" t="str">
            <v>0521013</v>
          </cell>
          <cell r="N943" t="str">
            <v>11</v>
          </cell>
          <cell r="O943" t="str">
            <v>Venkatakrishnapuram</v>
          </cell>
          <cell r="P943" t="str">
            <v>Venkatakrishnapuram</v>
          </cell>
          <cell r="Q943" t="str">
            <v>052101311</v>
          </cell>
          <cell r="R943" t="str">
            <v>052101311</v>
          </cell>
          <cell r="S943" t="str">
            <v>05110692101311</v>
          </cell>
          <cell r="T943">
            <v>543</v>
          </cell>
          <cell r="U943">
            <v>543</v>
          </cell>
          <cell r="V943">
            <v>0</v>
          </cell>
          <cell r="W943" t="str">
            <v>FC</v>
          </cell>
          <cell r="X943" t="str">
            <v>FC</v>
          </cell>
          <cell r="Z943">
            <v>36596</v>
          </cell>
          <cell r="AA943" t="str">
            <v>052101311600</v>
          </cell>
          <cell r="AB943" t="str">
            <v>052101311600</v>
          </cell>
          <cell r="AC943" t="str">
            <v>Venkatakrishnapuram</v>
          </cell>
          <cell r="AD943" t="str">
            <v>Venkatakrishnapuram</v>
          </cell>
          <cell r="AE943" t="str">
            <v>Mpws</v>
          </cell>
          <cell r="AF943">
            <v>1</v>
          </cell>
          <cell r="AG943">
            <v>0</v>
          </cell>
          <cell r="AH943">
            <v>0</v>
          </cell>
          <cell r="AI943">
            <v>0</v>
          </cell>
          <cell r="AJ943">
            <v>0</v>
          </cell>
          <cell r="AK943">
            <v>0</v>
          </cell>
          <cell r="AL943">
            <v>0</v>
          </cell>
          <cell r="AM943" t="str">
            <v>Potable</v>
          </cell>
        </row>
        <row r="944">
          <cell r="A944" t="str">
            <v>05</v>
          </cell>
          <cell r="B944" t="str">
            <v>Westgodavari</v>
          </cell>
          <cell r="C944" t="str">
            <v>11</v>
          </cell>
          <cell r="D944" t="str">
            <v>Eluru</v>
          </cell>
          <cell r="E944" t="str">
            <v>069</v>
          </cell>
          <cell r="F944" t="str">
            <v>Denduluru</v>
          </cell>
          <cell r="G944" t="str">
            <v>21</v>
          </cell>
          <cell r="H944" t="str">
            <v>Pedavegi</v>
          </cell>
          <cell r="I944" t="str">
            <v>16</v>
          </cell>
          <cell r="J944" t="str">
            <v>Garlamadugu</v>
          </cell>
          <cell r="K944" t="str">
            <v>013</v>
          </cell>
          <cell r="L944" t="str">
            <v>Pedavegi</v>
          </cell>
          <cell r="M944" t="str">
            <v>0521013</v>
          </cell>
          <cell r="N944" t="str">
            <v>12</v>
          </cell>
          <cell r="O944" t="str">
            <v>Suryaraopeta</v>
          </cell>
          <cell r="P944" t="str">
            <v>Suryaraopeta</v>
          </cell>
          <cell r="Q944" t="str">
            <v>052101312</v>
          </cell>
          <cell r="R944" t="str">
            <v>052101312</v>
          </cell>
          <cell r="S944" t="str">
            <v>05110692101312</v>
          </cell>
          <cell r="T944">
            <v>859</v>
          </cell>
          <cell r="U944">
            <v>405</v>
          </cell>
          <cell r="V944">
            <v>13</v>
          </cell>
          <cell r="W944" t="str">
            <v>FC</v>
          </cell>
          <cell r="X944" t="str">
            <v>FC</v>
          </cell>
          <cell r="Z944">
            <v>36716</v>
          </cell>
          <cell r="AA944" t="str">
            <v>052101312600</v>
          </cell>
          <cell r="AB944" t="str">
            <v>052101312600</v>
          </cell>
          <cell r="AC944" t="str">
            <v>Suryaraopeta</v>
          </cell>
          <cell r="AD944" t="str">
            <v>Suryaraopeta</v>
          </cell>
          <cell r="AE944" t="str">
            <v>Mpws</v>
          </cell>
          <cell r="AF944">
            <v>1</v>
          </cell>
          <cell r="AG944">
            <v>0</v>
          </cell>
          <cell r="AH944">
            <v>0</v>
          </cell>
          <cell r="AI944">
            <v>0</v>
          </cell>
          <cell r="AJ944">
            <v>0</v>
          </cell>
          <cell r="AK944">
            <v>0</v>
          </cell>
          <cell r="AL944">
            <v>0</v>
          </cell>
          <cell r="AM944" t="str">
            <v>Potable</v>
          </cell>
        </row>
        <row r="945">
          <cell r="A945" t="str">
            <v>05</v>
          </cell>
          <cell r="B945" t="str">
            <v>Westgodavari</v>
          </cell>
          <cell r="C945" t="str">
            <v>11</v>
          </cell>
          <cell r="D945" t="str">
            <v>Eluru</v>
          </cell>
          <cell r="E945" t="str">
            <v>069</v>
          </cell>
          <cell r="F945" t="str">
            <v>Denduluru</v>
          </cell>
          <cell r="G945" t="str">
            <v>21</v>
          </cell>
          <cell r="H945" t="str">
            <v>Pedavegi</v>
          </cell>
          <cell r="I945" t="str">
            <v>16</v>
          </cell>
          <cell r="J945" t="str">
            <v>Garlamadugu</v>
          </cell>
          <cell r="K945" t="str">
            <v>013</v>
          </cell>
          <cell r="L945" t="str">
            <v>Pedavegi</v>
          </cell>
          <cell r="M945" t="str">
            <v>0521013</v>
          </cell>
          <cell r="N945" t="str">
            <v>13</v>
          </cell>
          <cell r="O945" t="str">
            <v>Kallepallivarigudem</v>
          </cell>
          <cell r="Q945" t="str">
            <v>052101313</v>
          </cell>
          <cell r="S945" t="str">
            <v>05110692101313</v>
          </cell>
          <cell r="T945">
            <v>468</v>
          </cell>
          <cell r="U945">
            <v>139</v>
          </cell>
          <cell r="V945">
            <v>0</v>
          </cell>
          <cell r="W945" t="str">
            <v>PC</v>
          </cell>
          <cell r="X945" t="str">
            <v>PC1</v>
          </cell>
          <cell r="Z945">
            <v>36596</v>
          </cell>
          <cell r="AA945" t="str">
            <v>052101313600</v>
          </cell>
          <cell r="AC945" t="str">
            <v>Kallepallivarigudem</v>
          </cell>
          <cell r="AE945" t="str">
            <v>Mpws</v>
          </cell>
          <cell r="AF945">
            <v>0</v>
          </cell>
          <cell r="AG945">
            <v>0</v>
          </cell>
          <cell r="AH945">
            <v>2</v>
          </cell>
          <cell r="AI945">
            <v>0</v>
          </cell>
          <cell r="AJ945">
            <v>0</v>
          </cell>
          <cell r="AK945">
            <v>0</v>
          </cell>
          <cell r="AL945">
            <v>0</v>
          </cell>
          <cell r="AM945" t="str">
            <v>In progress</v>
          </cell>
        </row>
        <row r="946">
          <cell r="A946" t="str">
            <v>05</v>
          </cell>
          <cell r="B946" t="str">
            <v>Westgodavari</v>
          </cell>
          <cell r="C946" t="str">
            <v>11</v>
          </cell>
          <cell r="D946" t="str">
            <v>Eluru</v>
          </cell>
          <cell r="E946" t="str">
            <v>069</v>
          </cell>
          <cell r="F946" t="str">
            <v>Denduluru</v>
          </cell>
          <cell r="G946" t="str">
            <v>21</v>
          </cell>
          <cell r="H946" t="str">
            <v>Pedavegi</v>
          </cell>
          <cell r="I946" t="str">
            <v>15</v>
          </cell>
          <cell r="J946" t="str">
            <v>Koppulavarigudem</v>
          </cell>
          <cell r="K946" t="str">
            <v>013</v>
          </cell>
          <cell r="L946" t="str">
            <v>Pedavegi</v>
          </cell>
          <cell r="M946" t="str">
            <v>0521013</v>
          </cell>
          <cell r="N946" t="str">
            <v>14</v>
          </cell>
          <cell r="O946" t="str">
            <v>Nagannagudem</v>
          </cell>
          <cell r="P946" t="str">
            <v>Narayanapuram</v>
          </cell>
          <cell r="Q946" t="str">
            <v>052101314</v>
          </cell>
          <cell r="R946" t="str">
            <v>052101314</v>
          </cell>
          <cell r="S946" t="str">
            <v>05110692101314</v>
          </cell>
          <cell r="T946">
            <v>467</v>
          </cell>
          <cell r="U946">
            <v>144</v>
          </cell>
          <cell r="V946">
            <v>0</v>
          </cell>
          <cell r="W946" t="str">
            <v>PC</v>
          </cell>
          <cell r="X946" t="str">
            <v>PC3</v>
          </cell>
          <cell r="Z946">
            <v>36586</v>
          </cell>
          <cell r="AA946" t="str">
            <v>052101314600</v>
          </cell>
          <cell r="AB946" t="str">
            <v>052101314600</v>
          </cell>
          <cell r="AC946" t="str">
            <v>Nagannagudem</v>
          </cell>
          <cell r="AD946" t="str">
            <v>Narayanapuram</v>
          </cell>
          <cell r="AE946" t="str">
            <v>Mpws</v>
          </cell>
          <cell r="AF946">
            <v>0</v>
          </cell>
          <cell r="AG946">
            <v>0</v>
          </cell>
          <cell r="AH946">
            <v>0</v>
          </cell>
          <cell r="AI946">
            <v>0</v>
          </cell>
          <cell r="AJ946">
            <v>0</v>
          </cell>
          <cell r="AK946">
            <v>0</v>
          </cell>
          <cell r="AL946">
            <v>0</v>
          </cell>
          <cell r="AM946" t="str">
            <v>Potable</v>
          </cell>
        </row>
        <row r="947">
          <cell r="A947" t="str">
            <v>05</v>
          </cell>
          <cell r="B947" t="str">
            <v>Westgodavari</v>
          </cell>
          <cell r="C947" t="str">
            <v>11</v>
          </cell>
          <cell r="D947" t="str">
            <v>Eluru</v>
          </cell>
          <cell r="E947" t="str">
            <v>069</v>
          </cell>
          <cell r="F947" t="str">
            <v>Denduluru</v>
          </cell>
          <cell r="G947" t="str">
            <v>21</v>
          </cell>
          <cell r="H947" t="str">
            <v>Pedavegi</v>
          </cell>
          <cell r="I947" t="str">
            <v>17</v>
          </cell>
          <cell r="J947" t="str">
            <v>Vijayarai</v>
          </cell>
          <cell r="K947" t="str">
            <v>014</v>
          </cell>
          <cell r="L947" t="str">
            <v>Muthanaveedu</v>
          </cell>
          <cell r="M947" t="str">
            <v>0521014</v>
          </cell>
          <cell r="N947" t="str">
            <v>01</v>
          </cell>
          <cell r="O947" t="str">
            <v>Muttanaveedu</v>
          </cell>
          <cell r="Q947" t="str">
            <v>052101401</v>
          </cell>
          <cell r="S947" t="str">
            <v>05110692101401</v>
          </cell>
          <cell r="T947">
            <v>896</v>
          </cell>
          <cell r="U947">
            <v>27</v>
          </cell>
          <cell r="V947">
            <v>0</v>
          </cell>
          <cell r="W947" t="str">
            <v>FC</v>
          </cell>
          <cell r="X947" t="str">
            <v>FC</v>
          </cell>
          <cell r="Z947">
            <v>36852</v>
          </cell>
          <cell r="AA947" t="str">
            <v>052101701600</v>
          </cell>
          <cell r="AC947" t="str">
            <v>Vijayarai</v>
          </cell>
          <cell r="AE947" t="str">
            <v>PWS</v>
          </cell>
          <cell r="AF947">
            <v>8</v>
          </cell>
          <cell r="AG947">
            <v>12</v>
          </cell>
          <cell r="AH947">
            <v>0</v>
          </cell>
          <cell r="AI947">
            <v>0</v>
          </cell>
          <cell r="AJ947">
            <v>0</v>
          </cell>
          <cell r="AK947">
            <v>0</v>
          </cell>
          <cell r="AL947">
            <v>0</v>
          </cell>
          <cell r="AM947" t="str">
            <v>In progress</v>
          </cell>
        </row>
        <row r="948">
          <cell r="A948" t="str">
            <v>05</v>
          </cell>
          <cell r="B948" t="str">
            <v>Westgodavari</v>
          </cell>
          <cell r="C948" t="str">
            <v>11</v>
          </cell>
          <cell r="D948" t="str">
            <v>Eluru</v>
          </cell>
          <cell r="E948" t="str">
            <v>069</v>
          </cell>
          <cell r="F948" t="str">
            <v>Denduluru</v>
          </cell>
          <cell r="G948" t="str">
            <v>21</v>
          </cell>
          <cell r="H948" t="str">
            <v>Pedavegi</v>
          </cell>
          <cell r="I948" t="str">
            <v>17</v>
          </cell>
          <cell r="J948" t="str">
            <v>Vijayarai</v>
          </cell>
          <cell r="K948" t="str">
            <v>015</v>
          </cell>
          <cell r="L948" t="str">
            <v>Mylavarapupalem</v>
          </cell>
          <cell r="M948" t="str">
            <v>0521015</v>
          </cell>
          <cell r="N948" t="str">
            <v>01</v>
          </cell>
          <cell r="O948" t="str">
            <v>Mylavarapuvarigudem</v>
          </cell>
          <cell r="Q948" t="str">
            <v>052101501</v>
          </cell>
          <cell r="S948" t="str">
            <v>05110692101501</v>
          </cell>
          <cell r="T948">
            <v>36</v>
          </cell>
          <cell r="U948">
            <v>0</v>
          </cell>
          <cell r="V948">
            <v>0</v>
          </cell>
          <cell r="W948" t="str">
            <v>PC</v>
          </cell>
          <cell r="X948" t="str">
            <v>PC1</v>
          </cell>
          <cell r="Z948">
            <v>36627</v>
          </cell>
          <cell r="AA948" t="str">
            <v>052101701600</v>
          </cell>
          <cell r="AC948" t="str">
            <v>Vijayarai</v>
          </cell>
          <cell r="AE948" t="str">
            <v>PWS</v>
          </cell>
          <cell r="AF948">
            <v>0</v>
          </cell>
          <cell r="AG948">
            <v>0</v>
          </cell>
          <cell r="AH948">
            <v>1</v>
          </cell>
          <cell r="AI948">
            <v>0</v>
          </cell>
          <cell r="AJ948">
            <v>0</v>
          </cell>
          <cell r="AK948">
            <v>0</v>
          </cell>
          <cell r="AL948">
            <v>0</v>
          </cell>
          <cell r="AM948" t="str">
            <v>In progress</v>
          </cell>
        </row>
        <row r="949">
          <cell r="A949" t="str">
            <v>05</v>
          </cell>
          <cell r="B949" t="str">
            <v>Westgodavari</v>
          </cell>
          <cell r="C949" t="str">
            <v>11</v>
          </cell>
          <cell r="D949" t="str">
            <v>Eluru</v>
          </cell>
          <cell r="E949" t="str">
            <v>069</v>
          </cell>
          <cell r="F949" t="str">
            <v>Denduluru</v>
          </cell>
          <cell r="G949" t="str">
            <v>21</v>
          </cell>
          <cell r="H949" t="str">
            <v>Pedavegi</v>
          </cell>
          <cell r="I949" t="str">
            <v>18</v>
          </cell>
          <cell r="J949" t="str">
            <v>Nadipalli</v>
          </cell>
          <cell r="K949" t="str">
            <v>016</v>
          </cell>
          <cell r="L949" t="str">
            <v>Nadipalli</v>
          </cell>
          <cell r="M949" t="str">
            <v>0521016</v>
          </cell>
          <cell r="N949" t="str">
            <v>01</v>
          </cell>
          <cell r="O949" t="str">
            <v>Nadupalle</v>
          </cell>
          <cell r="P949" t="str">
            <v>Nadupalle</v>
          </cell>
          <cell r="Q949" t="str">
            <v>052101601</v>
          </cell>
          <cell r="R949" t="str">
            <v>052101601</v>
          </cell>
          <cell r="S949" t="str">
            <v>05110692101601</v>
          </cell>
          <cell r="T949">
            <v>1551</v>
          </cell>
          <cell r="U949">
            <v>636</v>
          </cell>
          <cell r="V949">
            <v>6</v>
          </cell>
          <cell r="W949" t="str">
            <v>PC</v>
          </cell>
          <cell r="X949" t="str">
            <v>PC2</v>
          </cell>
          <cell r="Z949">
            <v>36627</v>
          </cell>
          <cell r="AA949" t="str">
            <v>052101601600</v>
          </cell>
          <cell r="AB949" t="str">
            <v>052101601600</v>
          </cell>
          <cell r="AC949" t="str">
            <v>Nadupalle-21</v>
          </cell>
          <cell r="AD949" t="str">
            <v>Nadupalle-21</v>
          </cell>
          <cell r="AE949" t="str">
            <v>Mpws</v>
          </cell>
          <cell r="AF949">
            <v>3</v>
          </cell>
          <cell r="AG949">
            <v>0</v>
          </cell>
          <cell r="AH949">
            <v>0</v>
          </cell>
          <cell r="AI949">
            <v>0</v>
          </cell>
          <cell r="AJ949">
            <v>0</v>
          </cell>
          <cell r="AK949">
            <v>0</v>
          </cell>
          <cell r="AL949">
            <v>0</v>
          </cell>
          <cell r="AM949" t="str">
            <v>Potable</v>
          </cell>
        </row>
        <row r="950">
          <cell r="A950" t="str">
            <v>05</v>
          </cell>
          <cell r="B950" t="str">
            <v>Westgodavari</v>
          </cell>
          <cell r="C950" t="str">
            <v>11</v>
          </cell>
          <cell r="D950" t="str">
            <v>Eluru</v>
          </cell>
          <cell r="E950" t="str">
            <v>069</v>
          </cell>
          <cell r="F950" t="str">
            <v>Denduluru</v>
          </cell>
          <cell r="G950" t="str">
            <v>21</v>
          </cell>
          <cell r="H950" t="str">
            <v>Pedavegi</v>
          </cell>
          <cell r="I950" t="str">
            <v>17</v>
          </cell>
          <cell r="J950" t="str">
            <v>Vijayarai</v>
          </cell>
          <cell r="K950" t="str">
            <v>017</v>
          </cell>
          <cell r="L950" t="str">
            <v>Vijayarai</v>
          </cell>
          <cell r="M950" t="str">
            <v>0521017</v>
          </cell>
          <cell r="N950" t="str">
            <v>01</v>
          </cell>
          <cell r="O950" t="str">
            <v>Vijayarai</v>
          </cell>
          <cell r="P950" t="str">
            <v>Vijayarai</v>
          </cell>
          <cell r="Q950" t="str">
            <v>052101701</v>
          </cell>
          <cell r="R950" t="str">
            <v>052101701</v>
          </cell>
          <cell r="S950" t="str">
            <v>05110692101701</v>
          </cell>
          <cell r="T950">
            <v>3256</v>
          </cell>
          <cell r="U950">
            <v>349</v>
          </cell>
          <cell r="V950">
            <v>35</v>
          </cell>
          <cell r="W950" t="str">
            <v>PC</v>
          </cell>
          <cell r="X950" t="str">
            <v>PC3</v>
          </cell>
          <cell r="Z950">
            <v>36852</v>
          </cell>
          <cell r="AA950" t="str">
            <v>052101701600</v>
          </cell>
          <cell r="AB950" t="str">
            <v>052101701600</v>
          </cell>
          <cell r="AC950" t="str">
            <v>Vijayarai</v>
          </cell>
          <cell r="AD950" t="str">
            <v>Vijayarai</v>
          </cell>
          <cell r="AE950" t="str">
            <v>PWS</v>
          </cell>
          <cell r="AF950">
            <v>18</v>
          </cell>
          <cell r="AG950">
            <v>0</v>
          </cell>
          <cell r="AH950">
            <v>0</v>
          </cell>
          <cell r="AI950">
            <v>0</v>
          </cell>
          <cell r="AJ950">
            <v>0</v>
          </cell>
          <cell r="AK950">
            <v>0</v>
          </cell>
          <cell r="AL950">
            <v>0</v>
          </cell>
          <cell r="AM950" t="str">
            <v>Potable</v>
          </cell>
        </row>
        <row r="951">
          <cell r="A951" t="str">
            <v>05</v>
          </cell>
          <cell r="B951" t="str">
            <v>Westgodavari</v>
          </cell>
          <cell r="C951" t="str">
            <v>11</v>
          </cell>
          <cell r="D951" t="str">
            <v>Eluru</v>
          </cell>
          <cell r="E951" t="str">
            <v>069</v>
          </cell>
          <cell r="F951" t="str">
            <v>Denduluru</v>
          </cell>
          <cell r="G951" t="str">
            <v>21</v>
          </cell>
          <cell r="H951" t="str">
            <v>Pedavegi</v>
          </cell>
          <cell r="I951" t="str">
            <v>19</v>
          </cell>
          <cell r="J951" t="str">
            <v>Jagannadhapuram</v>
          </cell>
          <cell r="K951" t="str">
            <v>019</v>
          </cell>
          <cell r="L951" t="str">
            <v>Jagannadhapuram</v>
          </cell>
          <cell r="M951" t="str">
            <v>0521019</v>
          </cell>
          <cell r="N951" t="str">
            <v>01</v>
          </cell>
          <cell r="O951" t="str">
            <v>Jagannadhapuram</v>
          </cell>
          <cell r="P951" t="str">
            <v>Jagannadhapuram</v>
          </cell>
          <cell r="Q951" t="str">
            <v>052101901</v>
          </cell>
          <cell r="R951" t="str">
            <v>052101901</v>
          </cell>
          <cell r="S951" t="str">
            <v>05110692101901</v>
          </cell>
          <cell r="T951">
            <v>1543</v>
          </cell>
          <cell r="U951">
            <v>826</v>
          </cell>
          <cell r="V951">
            <v>9</v>
          </cell>
          <cell r="W951" t="str">
            <v>PC</v>
          </cell>
          <cell r="X951" t="str">
            <v>PC2</v>
          </cell>
          <cell r="Z951">
            <v>36596</v>
          </cell>
          <cell r="AA951" t="str">
            <v>052101901600</v>
          </cell>
          <cell r="AB951" t="str">
            <v>052101901600</v>
          </cell>
          <cell r="AC951" t="str">
            <v>Jagannadhapuram</v>
          </cell>
          <cell r="AD951" t="str">
            <v>Jagannadhapuram</v>
          </cell>
          <cell r="AE951" t="str">
            <v>Mpws</v>
          </cell>
          <cell r="AF951">
            <v>1</v>
          </cell>
          <cell r="AG951">
            <v>0</v>
          </cell>
          <cell r="AH951">
            <v>0</v>
          </cell>
          <cell r="AI951">
            <v>0</v>
          </cell>
          <cell r="AJ951">
            <v>0</v>
          </cell>
          <cell r="AK951">
            <v>0</v>
          </cell>
          <cell r="AL951">
            <v>0</v>
          </cell>
          <cell r="AM951" t="str">
            <v>Potable</v>
          </cell>
        </row>
        <row r="952">
          <cell r="A952" t="str">
            <v>05</v>
          </cell>
          <cell r="B952" t="str">
            <v>Westgodavari</v>
          </cell>
          <cell r="C952" t="str">
            <v>11</v>
          </cell>
          <cell r="D952" t="str">
            <v>Eluru</v>
          </cell>
          <cell r="E952" t="str">
            <v>069</v>
          </cell>
          <cell r="F952" t="str">
            <v>Denduluru</v>
          </cell>
          <cell r="G952" t="str">
            <v>21</v>
          </cell>
          <cell r="H952" t="str">
            <v>Pedavegi</v>
          </cell>
          <cell r="I952" t="str">
            <v>20</v>
          </cell>
          <cell r="J952" t="str">
            <v>Janampeta</v>
          </cell>
          <cell r="K952" t="str">
            <v>019</v>
          </cell>
          <cell r="L952" t="str">
            <v>Jagannadhapuram</v>
          </cell>
          <cell r="M952" t="str">
            <v>0521019</v>
          </cell>
          <cell r="N952" t="str">
            <v>02</v>
          </cell>
          <cell r="O952" t="str">
            <v>Janampeta</v>
          </cell>
          <cell r="P952" t="str">
            <v>Janampeta</v>
          </cell>
          <cell r="Q952" t="str">
            <v>052101902</v>
          </cell>
          <cell r="R952" t="str">
            <v>052101902</v>
          </cell>
          <cell r="S952" t="str">
            <v>05110692101902</v>
          </cell>
          <cell r="T952">
            <v>1702</v>
          </cell>
          <cell r="U952">
            <v>604</v>
          </cell>
          <cell r="V952">
            <v>0</v>
          </cell>
          <cell r="W952" t="str">
            <v>PC</v>
          </cell>
          <cell r="X952" t="str">
            <v>PC3</v>
          </cell>
          <cell r="Z952">
            <v>36797</v>
          </cell>
          <cell r="AA952" t="str">
            <v>052101902600</v>
          </cell>
          <cell r="AB952" t="str">
            <v>052101902600</v>
          </cell>
          <cell r="AC952" t="str">
            <v>Janampeta</v>
          </cell>
          <cell r="AD952" t="str">
            <v>Janampeta</v>
          </cell>
          <cell r="AE952" t="str">
            <v>Mpws</v>
          </cell>
          <cell r="AF952">
            <v>3</v>
          </cell>
          <cell r="AG952">
            <v>0</v>
          </cell>
          <cell r="AH952">
            <v>0</v>
          </cell>
          <cell r="AI952">
            <v>0</v>
          </cell>
          <cell r="AJ952">
            <v>0</v>
          </cell>
          <cell r="AK952">
            <v>0</v>
          </cell>
          <cell r="AL952">
            <v>0</v>
          </cell>
          <cell r="AM952" t="str">
            <v>Potable</v>
          </cell>
        </row>
        <row r="953">
          <cell r="A953" t="str">
            <v>05</v>
          </cell>
          <cell r="B953" t="str">
            <v>Westgodavari</v>
          </cell>
          <cell r="C953" t="str">
            <v>11</v>
          </cell>
          <cell r="D953" t="str">
            <v>Eluru</v>
          </cell>
          <cell r="E953" t="str">
            <v>069</v>
          </cell>
          <cell r="F953" t="str">
            <v>Denduluru</v>
          </cell>
          <cell r="G953" t="str">
            <v>21</v>
          </cell>
          <cell r="H953" t="str">
            <v>Pedavegi</v>
          </cell>
          <cell r="I953" t="str">
            <v>21</v>
          </cell>
          <cell r="J953" t="str">
            <v>Kavvagunta</v>
          </cell>
          <cell r="K953" t="str">
            <v>020</v>
          </cell>
          <cell r="L953" t="str">
            <v>Kavvagunta</v>
          </cell>
          <cell r="M953" t="str">
            <v>0521020</v>
          </cell>
          <cell r="N953" t="str">
            <v>01</v>
          </cell>
          <cell r="O953" t="str">
            <v>Kavagunta</v>
          </cell>
          <cell r="P953" t="str">
            <v>Kavagunta</v>
          </cell>
          <cell r="Q953" t="str">
            <v>052102001</v>
          </cell>
          <cell r="R953" t="str">
            <v>052102001</v>
          </cell>
          <cell r="S953" t="str">
            <v>05110692102001</v>
          </cell>
          <cell r="T953">
            <v>1968</v>
          </cell>
          <cell r="U953">
            <v>246</v>
          </cell>
          <cell r="V953">
            <v>0</v>
          </cell>
          <cell r="W953" t="str">
            <v>PC</v>
          </cell>
          <cell r="X953" t="str">
            <v>PC2</v>
          </cell>
          <cell r="Z953">
            <v>36844</v>
          </cell>
          <cell r="AA953" t="str">
            <v>052102001600</v>
          </cell>
          <cell r="AB953" t="str">
            <v>052102001600</v>
          </cell>
          <cell r="AC953" t="str">
            <v>Kavagunta</v>
          </cell>
          <cell r="AD953" t="str">
            <v>Kavagunta</v>
          </cell>
          <cell r="AE953" t="str">
            <v>Mpws</v>
          </cell>
          <cell r="AF953">
            <v>0</v>
          </cell>
          <cell r="AG953">
            <v>0</v>
          </cell>
          <cell r="AH953">
            <v>0</v>
          </cell>
          <cell r="AI953">
            <v>0</v>
          </cell>
          <cell r="AJ953">
            <v>0</v>
          </cell>
          <cell r="AK953">
            <v>0</v>
          </cell>
          <cell r="AL953">
            <v>0</v>
          </cell>
          <cell r="AM953" t="str">
            <v>Potable</v>
          </cell>
        </row>
        <row r="954">
          <cell r="A954" t="str">
            <v>05</v>
          </cell>
          <cell r="B954" t="str">
            <v>Westgodavari</v>
          </cell>
          <cell r="C954" t="str">
            <v>11</v>
          </cell>
          <cell r="D954" t="str">
            <v>Eluru</v>
          </cell>
          <cell r="E954" t="str">
            <v>069</v>
          </cell>
          <cell r="F954" t="str">
            <v>Denduluru</v>
          </cell>
          <cell r="G954" t="str">
            <v>21</v>
          </cell>
          <cell r="H954" t="str">
            <v>Pedavegi</v>
          </cell>
          <cell r="I954" t="str">
            <v>22</v>
          </cell>
          <cell r="J954" t="str">
            <v>Vanguru</v>
          </cell>
          <cell r="K954" t="str">
            <v>021</v>
          </cell>
          <cell r="L954" t="str">
            <v>Vanguru</v>
          </cell>
          <cell r="M954" t="str">
            <v>0521021</v>
          </cell>
          <cell r="N954" t="str">
            <v>01</v>
          </cell>
          <cell r="O954" t="str">
            <v>Vanguru</v>
          </cell>
          <cell r="P954" t="str">
            <v>Vanguru</v>
          </cell>
          <cell r="Q954" t="str">
            <v>052102101</v>
          </cell>
          <cell r="R954" t="str">
            <v>052102101</v>
          </cell>
          <cell r="S954" t="str">
            <v>05110692102101</v>
          </cell>
          <cell r="T954">
            <v>1925</v>
          </cell>
          <cell r="U954">
            <v>577</v>
          </cell>
          <cell r="V954">
            <v>15</v>
          </cell>
          <cell r="W954" t="str">
            <v>FC</v>
          </cell>
          <cell r="X954" t="str">
            <v>FC</v>
          </cell>
          <cell r="Z954">
            <v>36844</v>
          </cell>
          <cell r="AA954" t="str">
            <v>052102101600</v>
          </cell>
          <cell r="AB954" t="str">
            <v>052102101600</v>
          </cell>
          <cell r="AC954" t="str">
            <v>Vanguru</v>
          </cell>
          <cell r="AD954" t="str">
            <v>Vanguru</v>
          </cell>
          <cell r="AE954" t="str">
            <v>PWS</v>
          </cell>
          <cell r="AF954">
            <v>7</v>
          </cell>
          <cell r="AG954">
            <v>0</v>
          </cell>
          <cell r="AH954">
            <v>0</v>
          </cell>
          <cell r="AI954">
            <v>0</v>
          </cell>
          <cell r="AJ954">
            <v>0</v>
          </cell>
          <cell r="AK954">
            <v>0</v>
          </cell>
          <cell r="AL954">
            <v>0</v>
          </cell>
          <cell r="AM954" t="str">
            <v>Potable</v>
          </cell>
        </row>
        <row r="955">
          <cell r="A955" t="str">
            <v>05</v>
          </cell>
          <cell r="B955" t="str">
            <v>Westgodavari</v>
          </cell>
          <cell r="C955" t="str">
            <v>11</v>
          </cell>
          <cell r="D955" t="str">
            <v>Eluru</v>
          </cell>
          <cell r="E955" t="str">
            <v>069</v>
          </cell>
          <cell r="F955" t="str">
            <v>Denduluru</v>
          </cell>
          <cell r="G955" t="str">
            <v>21</v>
          </cell>
          <cell r="H955" t="str">
            <v>Pedavegi</v>
          </cell>
          <cell r="I955" t="str">
            <v>22</v>
          </cell>
          <cell r="J955" t="str">
            <v>Vanguru</v>
          </cell>
          <cell r="K955" t="str">
            <v>021</v>
          </cell>
          <cell r="L955" t="str">
            <v>Vanguru</v>
          </cell>
          <cell r="M955" t="str">
            <v>0521021</v>
          </cell>
          <cell r="N955" t="str">
            <v>02</v>
          </cell>
          <cell r="O955" t="str">
            <v>Lakshmipuram</v>
          </cell>
          <cell r="P955" t="str">
            <v>Lakshmipuram</v>
          </cell>
          <cell r="Q955" t="str">
            <v>052102102</v>
          </cell>
          <cell r="R955" t="str">
            <v>052102102</v>
          </cell>
          <cell r="S955" t="str">
            <v>05110692102102</v>
          </cell>
          <cell r="T955">
            <v>700</v>
          </cell>
          <cell r="U955">
            <v>300</v>
          </cell>
          <cell r="V955">
            <v>0</v>
          </cell>
          <cell r="W955" t="str">
            <v>PC</v>
          </cell>
          <cell r="X955" t="str">
            <v>PC2</v>
          </cell>
          <cell r="Z955">
            <v>36844</v>
          </cell>
          <cell r="AA955" t="str">
            <v>052102102600</v>
          </cell>
          <cell r="AB955" t="str">
            <v>052102102600</v>
          </cell>
          <cell r="AC955" t="str">
            <v>Laxmipuram</v>
          </cell>
          <cell r="AD955" t="str">
            <v>Laxmipuram</v>
          </cell>
          <cell r="AE955" t="str">
            <v>Mpws</v>
          </cell>
          <cell r="AF955">
            <v>0</v>
          </cell>
          <cell r="AG955">
            <v>0</v>
          </cell>
          <cell r="AH955">
            <v>0</v>
          </cell>
          <cell r="AI955">
            <v>0</v>
          </cell>
          <cell r="AJ955">
            <v>0</v>
          </cell>
          <cell r="AK955">
            <v>0</v>
          </cell>
          <cell r="AL955">
            <v>0</v>
          </cell>
          <cell r="AM955" t="str">
            <v>Potable</v>
          </cell>
        </row>
        <row r="956">
          <cell r="A956" t="str">
            <v>05</v>
          </cell>
          <cell r="B956" t="str">
            <v>Westgodavari</v>
          </cell>
          <cell r="C956" t="str">
            <v>11</v>
          </cell>
          <cell r="D956" t="str">
            <v>Eluru</v>
          </cell>
          <cell r="E956" t="str">
            <v>069</v>
          </cell>
          <cell r="F956" t="str">
            <v>Denduluru</v>
          </cell>
          <cell r="G956" t="str">
            <v>21</v>
          </cell>
          <cell r="H956" t="str">
            <v>Pedavegi</v>
          </cell>
          <cell r="I956" t="str">
            <v>23</v>
          </cell>
          <cell r="J956" t="str">
            <v>Pinakadimi</v>
          </cell>
          <cell r="K956" t="str">
            <v>022</v>
          </cell>
          <cell r="L956" t="str">
            <v>Pinakadimi</v>
          </cell>
          <cell r="M956" t="str">
            <v>0521022</v>
          </cell>
          <cell r="N956" t="str">
            <v>01</v>
          </cell>
          <cell r="O956" t="str">
            <v>Pinakadimi</v>
          </cell>
          <cell r="P956" t="str">
            <v>Pinakadimi</v>
          </cell>
          <cell r="Q956" t="str">
            <v>052102201</v>
          </cell>
          <cell r="R956" t="str">
            <v>052102201</v>
          </cell>
          <cell r="S956" t="str">
            <v>05110692102201</v>
          </cell>
          <cell r="T956">
            <v>2063</v>
          </cell>
          <cell r="U956">
            <v>497</v>
          </cell>
          <cell r="V956">
            <v>0</v>
          </cell>
          <cell r="W956" t="str">
            <v>FC</v>
          </cell>
          <cell r="X956" t="str">
            <v>FC</v>
          </cell>
          <cell r="Z956">
            <v>36795</v>
          </cell>
          <cell r="AA956" t="str">
            <v>052102201600</v>
          </cell>
          <cell r="AB956" t="str">
            <v>052102201600</v>
          </cell>
          <cell r="AC956" t="str">
            <v>Pinakadimi</v>
          </cell>
          <cell r="AD956" t="str">
            <v>Pinakadimi</v>
          </cell>
          <cell r="AE956" t="str">
            <v>PWS</v>
          </cell>
          <cell r="AF956">
            <v>4</v>
          </cell>
          <cell r="AG956">
            <v>0</v>
          </cell>
          <cell r="AH956">
            <v>0</v>
          </cell>
          <cell r="AI956">
            <v>0</v>
          </cell>
          <cell r="AJ956">
            <v>0</v>
          </cell>
          <cell r="AK956">
            <v>0</v>
          </cell>
          <cell r="AL956">
            <v>0</v>
          </cell>
          <cell r="AM956" t="str">
            <v>Potable</v>
          </cell>
        </row>
        <row r="957">
          <cell r="A957" t="str">
            <v>05</v>
          </cell>
          <cell r="B957" t="str">
            <v>Westgodavari</v>
          </cell>
          <cell r="C957" t="str">
            <v>11</v>
          </cell>
          <cell r="D957" t="str">
            <v>Eluru</v>
          </cell>
          <cell r="E957" t="str">
            <v>069</v>
          </cell>
          <cell r="F957" t="str">
            <v>Denduluru</v>
          </cell>
          <cell r="G957" t="str">
            <v>21</v>
          </cell>
          <cell r="H957" t="str">
            <v>Pedavegi</v>
          </cell>
          <cell r="I957" t="str">
            <v>24</v>
          </cell>
          <cell r="J957" t="str">
            <v>B. Singavaram</v>
          </cell>
          <cell r="K957" t="str">
            <v>023</v>
          </cell>
          <cell r="L957" t="str">
            <v>Singavaram</v>
          </cell>
          <cell r="M957" t="str">
            <v>0521023</v>
          </cell>
          <cell r="N957" t="str">
            <v>01</v>
          </cell>
          <cell r="O957" t="str">
            <v>B. Singavaram</v>
          </cell>
          <cell r="P957" t="str">
            <v>B. Singavaram</v>
          </cell>
          <cell r="Q957" t="str">
            <v>052102301</v>
          </cell>
          <cell r="R957" t="str">
            <v>052102301</v>
          </cell>
          <cell r="S957" t="str">
            <v>05110692102301</v>
          </cell>
          <cell r="T957">
            <v>886</v>
          </cell>
          <cell r="U957">
            <v>118</v>
          </cell>
          <cell r="V957">
            <v>0</v>
          </cell>
          <cell r="W957" t="str">
            <v>FC</v>
          </cell>
          <cell r="X957" t="str">
            <v>FC</v>
          </cell>
          <cell r="Z957">
            <v>36795</v>
          </cell>
          <cell r="AA957" t="str">
            <v>052102301600</v>
          </cell>
          <cell r="AB957" t="str">
            <v>052102301600</v>
          </cell>
          <cell r="AC957" t="str">
            <v>B. Singavaram</v>
          </cell>
          <cell r="AD957" t="str">
            <v>B. Singavaram</v>
          </cell>
          <cell r="AE957" t="str">
            <v>PWS</v>
          </cell>
          <cell r="AF957">
            <v>3</v>
          </cell>
          <cell r="AG957">
            <v>0</v>
          </cell>
          <cell r="AH957">
            <v>0</v>
          </cell>
          <cell r="AI957">
            <v>0</v>
          </cell>
          <cell r="AJ957">
            <v>0</v>
          </cell>
          <cell r="AK957">
            <v>0</v>
          </cell>
          <cell r="AL957">
            <v>0</v>
          </cell>
          <cell r="AM957" t="str">
            <v>Potable</v>
          </cell>
        </row>
        <row r="958">
          <cell r="A958" t="str">
            <v>05</v>
          </cell>
          <cell r="B958" t="str">
            <v>Westgodavari</v>
          </cell>
          <cell r="C958" t="str">
            <v>11</v>
          </cell>
          <cell r="D958" t="str">
            <v>Eluru</v>
          </cell>
          <cell r="E958" t="str">
            <v>069</v>
          </cell>
          <cell r="F958" t="str">
            <v>Denduluru</v>
          </cell>
          <cell r="G958" t="str">
            <v>21</v>
          </cell>
          <cell r="H958" t="str">
            <v>Pedavegi</v>
          </cell>
          <cell r="I958" t="str">
            <v>25</v>
          </cell>
          <cell r="J958" t="str">
            <v>Koppaka</v>
          </cell>
          <cell r="K958" t="str">
            <v>024</v>
          </cell>
          <cell r="L958" t="str">
            <v>Koppaka</v>
          </cell>
          <cell r="M958" t="str">
            <v>0521024</v>
          </cell>
          <cell r="N958" t="str">
            <v>01</v>
          </cell>
          <cell r="O958" t="str">
            <v>Koppaka</v>
          </cell>
          <cell r="P958" t="str">
            <v>Koppaka</v>
          </cell>
          <cell r="Q958" t="str">
            <v>052102401</v>
          </cell>
          <cell r="R958" t="str">
            <v>052102401</v>
          </cell>
          <cell r="S958" t="str">
            <v>05110692102401</v>
          </cell>
          <cell r="T958">
            <v>2118</v>
          </cell>
          <cell r="U958">
            <v>483</v>
          </cell>
          <cell r="V958">
            <v>32</v>
          </cell>
          <cell r="W958" t="str">
            <v>FC</v>
          </cell>
          <cell r="X958" t="str">
            <v>FC</v>
          </cell>
          <cell r="Z958">
            <v>36788</v>
          </cell>
          <cell r="AA958" t="str">
            <v>052102401600</v>
          </cell>
          <cell r="AB958" t="str">
            <v>052102401600</v>
          </cell>
          <cell r="AC958" t="str">
            <v>Koppaka</v>
          </cell>
          <cell r="AD958" t="str">
            <v>Koppaka</v>
          </cell>
          <cell r="AE958" t="str">
            <v>PWS</v>
          </cell>
          <cell r="AF958">
            <v>6</v>
          </cell>
          <cell r="AG958">
            <v>0</v>
          </cell>
          <cell r="AH958">
            <v>0</v>
          </cell>
          <cell r="AI958">
            <v>0</v>
          </cell>
          <cell r="AJ958">
            <v>0</v>
          </cell>
          <cell r="AK958">
            <v>0</v>
          </cell>
          <cell r="AL958">
            <v>0</v>
          </cell>
          <cell r="AM958" t="str">
            <v>Potable</v>
          </cell>
        </row>
        <row r="959">
          <cell r="A959" t="str">
            <v>05</v>
          </cell>
          <cell r="B959" t="str">
            <v>Westgodavari</v>
          </cell>
          <cell r="C959" t="str">
            <v>11</v>
          </cell>
          <cell r="D959" t="str">
            <v>Eluru</v>
          </cell>
          <cell r="E959" t="str">
            <v>069</v>
          </cell>
          <cell r="F959" t="str">
            <v>Denduluru</v>
          </cell>
          <cell r="G959" t="str">
            <v>21</v>
          </cell>
          <cell r="H959" t="str">
            <v>Pedavegi</v>
          </cell>
          <cell r="I959" t="str">
            <v>28</v>
          </cell>
          <cell r="J959" t="str">
            <v>Ammapalem</v>
          </cell>
          <cell r="K959" t="str">
            <v>024</v>
          </cell>
          <cell r="L959" t="str">
            <v>Koppaka</v>
          </cell>
          <cell r="M959" t="str">
            <v>0521024</v>
          </cell>
          <cell r="N959" t="str">
            <v>02</v>
          </cell>
          <cell r="O959" t="str">
            <v>Ankanaguda</v>
          </cell>
          <cell r="P959" t="str">
            <v>Ankannagudem</v>
          </cell>
          <cell r="Q959" t="str">
            <v>052102402</v>
          </cell>
          <cell r="R959" t="str">
            <v>052102402</v>
          </cell>
          <cell r="S959" t="str">
            <v>05110692102402</v>
          </cell>
          <cell r="T959">
            <v>2599</v>
          </cell>
          <cell r="U959">
            <v>0</v>
          </cell>
          <cell r="V959">
            <v>5</v>
          </cell>
          <cell r="W959" t="str">
            <v>PC</v>
          </cell>
          <cell r="X959" t="str">
            <v>PC2</v>
          </cell>
          <cell r="Z959">
            <v>36795</v>
          </cell>
          <cell r="AA959" t="str">
            <v>052102402600</v>
          </cell>
          <cell r="AB959" t="str">
            <v>052102402600</v>
          </cell>
          <cell r="AC959" t="str">
            <v>Ankannagudem</v>
          </cell>
          <cell r="AD959" t="str">
            <v>Ankannagudem</v>
          </cell>
          <cell r="AE959" t="str">
            <v>PWS</v>
          </cell>
          <cell r="AF959">
            <v>7</v>
          </cell>
          <cell r="AG959">
            <v>0</v>
          </cell>
          <cell r="AH959">
            <v>0</v>
          </cell>
          <cell r="AI959">
            <v>0</v>
          </cell>
          <cell r="AJ959">
            <v>0</v>
          </cell>
          <cell r="AK959">
            <v>0</v>
          </cell>
          <cell r="AL959">
            <v>0</v>
          </cell>
          <cell r="AM959" t="str">
            <v>Potable</v>
          </cell>
        </row>
        <row r="960">
          <cell r="A960" t="str">
            <v>05</v>
          </cell>
          <cell r="B960" t="str">
            <v>Westgodavari</v>
          </cell>
          <cell r="C960" t="str">
            <v>11</v>
          </cell>
          <cell r="D960" t="str">
            <v>Eluru</v>
          </cell>
          <cell r="E960" t="str">
            <v>069</v>
          </cell>
          <cell r="F960" t="str">
            <v>Denduluru</v>
          </cell>
          <cell r="G960" t="str">
            <v>21</v>
          </cell>
          <cell r="H960" t="str">
            <v>Pedavegi</v>
          </cell>
          <cell r="I960" t="str">
            <v>27</v>
          </cell>
          <cell r="J960" t="str">
            <v>Pedakadimi</v>
          </cell>
          <cell r="K960" t="str">
            <v>024</v>
          </cell>
          <cell r="L960" t="str">
            <v>Koppaka</v>
          </cell>
          <cell r="M960" t="str">
            <v>0521024</v>
          </cell>
          <cell r="N960" t="str">
            <v>03</v>
          </cell>
          <cell r="O960" t="str">
            <v>Pedakadimi</v>
          </cell>
          <cell r="P960" t="str">
            <v>Pedakadimi</v>
          </cell>
          <cell r="Q960" t="str">
            <v>052102403</v>
          </cell>
          <cell r="R960" t="str">
            <v>052102403</v>
          </cell>
          <cell r="S960" t="str">
            <v>05110692102403</v>
          </cell>
          <cell r="T960">
            <v>1962</v>
          </cell>
          <cell r="U960">
            <v>699</v>
          </cell>
          <cell r="V960">
            <v>16</v>
          </cell>
          <cell r="W960" t="str">
            <v>FC</v>
          </cell>
          <cell r="X960" t="str">
            <v>FC</v>
          </cell>
          <cell r="Z960">
            <v>36784</v>
          </cell>
          <cell r="AA960" t="str">
            <v>052102403600</v>
          </cell>
          <cell r="AB960" t="str">
            <v>052102403600</v>
          </cell>
          <cell r="AC960" t="str">
            <v>Pedakadimi</v>
          </cell>
          <cell r="AD960" t="str">
            <v>Pedakadimi</v>
          </cell>
          <cell r="AE960" t="str">
            <v>PWS</v>
          </cell>
          <cell r="AF960">
            <v>2</v>
          </cell>
          <cell r="AG960">
            <v>0</v>
          </cell>
          <cell r="AH960">
            <v>0</v>
          </cell>
          <cell r="AI960">
            <v>0</v>
          </cell>
          <cell r="AJ960">
            <v>0</v>
          </cell>
          <cell r="AK960">
            <v>0</v>
          </cell>
          <cell r="AL960">
            <v>0</v>
          </cell>
          <cell r="AM960" t="str">
            <v>Potable</v>
          </cell>
        </row>
        <row r="961">
          <cell r="A961" t="str">
            <v>05</v>
          </cell>
          <cell r="B961" t="str">
            <v>Westgodavari</v>
          </cell>
          <cell r="C961" t="str">
            <v>11</v>
          </cell>
          <cell r="D961" t="str">
            <v>Eluru</v>
          </cell>
          <cell r="E961" t="str">
            <v>069</v>
          </cell>
          <cell r="F961" t="str">
            <v>Denduluru</v>
          </cell>
          <cell r="G961" t="str">
            <v>21</v>
          </cell>
          <cell r="H961" t="str">
            <v>Pedavegi</v>
          </cell>
          <cell r="I961" t="str">
            <v>28</v>
          </cell>
          <cell r="J961" t="str">
            <v>Ammapalem</v>
          </cell>
          <cell r="K961" t="str">
            <v>024</v>
          </cell>
          <cell r="L961" t="str">
            <v>Koppaka</v>
          </cell>
          <cell r="M961" t="str">
            <v>0521024</v>
          </cell>
          <cell r="N961" t="str">
            <v>04</v>
          </cell>
          <cell r="O961" t="str">
            <v>Ammapalem</v>
          </cell>
          <cell r="P961" t="str">
            <v>Amnapalem</v>
          </cell>
          <cell r="Q961" t="str">
            <v>052102404</v>
          </cell>
          <cell r="R961" t="str">
            <v>052102404</v>
          </cell>
          <cell r="S961" t="str">
            <v>05110692102404</v>
          </cell>
          <cell r="T961">
            <v>2378</v>
          </cell>
          <cell r="U961">
            <v>1068</v>
          </cell>
          <cell r="V961">
            <v>13</v>
          </cell>
          <cell r="W961" t="str">
            <v>PC</v>
          </cell>
          <cell r="X961" t="str">
            <v>PC1</v>
          </cell>
          <cell r="Z961">
            <v>36626</v>
          </cell>
          <cell r="AA961" t="str">
            <v>052102404600</v>
          </cell>
          <cell r="AB961" t="str">
            <v>052102404600</v>
          </cell>
          <cell r="AC961" t="str">
            <v>Amnapalem</v>
          </cell>
          <cell r="AD961" t="str">
            <v>Amnapalem</v>
          </cell>
          <cell r="AE961" t="str">
            <v>PWS</v>
          </cell>
          <cell r="AF961">
            <v>3</v>
          </cell>
          <cell r="AG961">
            <v>0</v>
          </cell>
          <cell r="AH961">
            <v>0</v>
          </cell>
          <cell r="AI961">
            <v>0</v>
          </cell>
          <cell r="AJ961">
            <v>0</v>
          </cell>
          <cell r="AK961">
            <v>0</v>
          </cell>
          <cell r="AL961">
            <v>0</v>
          </cell>
          <cell r="AM961" t="str">
            <v>Potable</v>
          </cell>
        </row>
        <row r="962">
          <cell r="A962" t="str">
            <v>05</v>
          </cell>
          <cell r="B962" t="str">
            <v>Westgodavari</v>
          </cell>
          <cell r="C962" t="str">
            <v>11</v>
          </cell>
          <cell r="D962" t="str">
            <v>Eluru</v>
          </cell>
          <cell r="E962" t="str">
            <v>069</v>
          </cell>
          <cell r="F962" t="str">
            <v>Denduluru</v>
          </cell>
          <cell r="G962" t="str">
            <v>21</v>
          </cell>
          <cell r="H962" t="str">
            <v>Pedavegi</v>
          </cell>
          <cell r="I962" t="str">
            <v>29</v>
          </cell>
          <cell r="J962" t="str">
            <v>Bhogapuram</v>
          </cell>
          <cell r="K962" t="str">
            <v>025</v>
          </cell>
          <cell r="L962" t="str">
            <v>Bhogapuram</v>
          </cell>
          <cell r="M962" t="str">
            <v>0521025</v>
          </cell>
          <cell r="N962" t="str">
            <v>01</v>
          </cell>
          <cell r="O962" t="str">
            <v>Bhogapuram</v>
          </cell>
          <cell r="P962" t="str">
            <v>Bhogapuram</v>
          </cell>
          <cell r="Q962" t="str">
            <v>052102501</v>
          </cell>
          <cell r="R962" t="str">
            <v>052102501</v>
          </cell>
          <cell r="S962" t="str">
            <v>05110692102501</v>
          </cell>
          <cell r="T962">
            <v>2045</v>
          </cell>
          <cell r="U962">
            <v>118</v>
          </cell>
          <cell r="V962">
            <v>4</v>
          </cell>
          <cell r="W962" t="str">
            <v>PC</v>
          </cell>
          <cell r="X962" t="str">
            <v>PC2</v>
          </cell>
          <cell r="Z962">
            <v>36626</v>
          </cell>
          <cell r="AA962" t="str">
            <v>052102501600</v>
          </cell>
          <cell r="AB962" t="str">
            <v>052102501600</v>
          </cell>
          <cell r="AC962" t="str">
            <v>Bhogapuram</v>
          </cell>
          <cell r="AD962" t="str">
            <v>Bhogapuram</v>
          </cell>
          <cell r="AE962" t="str">
            <v>PWS</v>
          </cell>
          <cell r="AF962">
            <v>4</v>
          </cell>
          <cell r="AG962">
            <v>0</v>
          </cell>
          <cell r="AH962">
            <v>0</v>
          </cell>
          <cell r="AI962">
            <v>0</v>
          </cell>
          <cell r="AJ962">
            <v>0</v>
          </cell>
          <cell r="AK962">
            <v>0</v>
          </cell>
          <cell r="AL962">
            <v>0</v>
          </cell>
          <cell r="AM962" t="str">
            <v>Potable</v>
          </cell>
        </row>
        <row r="963">
          <cell r="A963" t="str">
            <v>05</v>
          </cell>
          <cell r="B963" t="str">
            <v>Westgodavari</v>
          </cell>
          <cell r="C963" t="str">
            <v>11</v>
          </cell>
          <cell r="D963" t="str">
            <v>Eluru</v>
          </cell>
          <cell r="E963" t="str">
            <v>070</v>
          </cell>
          <cell r="F963" t="str">
            <v>Eluru</v>
          </cell>
          <cell r="G963" t="str">
            <v>21</v>
          </cell>
          <cell r="H963" t="str">
            <v>Pedavegi</v>
          </cell>
          <cell r="I963" t="str">
            <v>30</v>
          </cell>
          <cell r="J963" t="str">
            <v>Duggirala</v>
          </cell>
          <cell r="K963" t="str">
            <v>026</v>
          </cell>
          <cell r="L963" t="str">
            <v>Duggirala</v>
          </cell>
          <cell r="M963" t="str">
            <v>0521026</v>
          </cell>
          <cell r="N963" t="str">
            <v>01</v>
          </cell>
          <cell r="O963" t="str">
            <v>Duggirala</v>
          </cell>
          <cell r="P963" t="str">
            <v>Duggirala</v>
          </cell>
          <cell r="Q963" t="str">
            <v>052102601</v>
          </cell>
          <cell r="R963" t="str">
            <v>052102601</v>
          </cell>
          <cell r="S963" t="str">
            <v>05110702102601</v>
          </cell>
          <cell r="T963">
            <v>2593</v>
          </cell>
          <cell r="U963">
            <v>286</v>
          </cell>
          <cell r="V963">
            <v>12</v>
          </cell>
          <cell r="W963" t="str">
            <v>FC</v>
          </cell>
          <cell r="X963" t="str">
            <v>FC</v>
          </cell>
          <cell r="Z963">
            <v>36869</v>
          </cell>
          <cell r="AA963" t="str">
            <v>052102601600</v>
          </cell>
          <cell r="AB963" t="str">
            <v>052102601600</v>
          </cell>
          <cell r="AC963" t="str">
            <v>Duggirala</v>
          </cell>
          <cell r="AD963" t="str">
            <v>Duggirala</v>
          </cell>
          <cell r="AE963" t="str">
            <v>PWS</v>
          </cell>
          <cell r="AF963">
            <v>7</v>
          </cell>
          <cell r="AG963">
            <v>0</v>
          </cell>
          <cell r="AH963">
            <v>0</v>
          </cell>
          <cell r="AI963">
            <v>0</v>
          </cell>
          <cell r="AJ963">
            <v>0</v>
          </cell>
          <cell r="AK963">
            <v>0</v>
          </cell>
          <cell r="AL963">
            <v>0</v>
          </cell>
          <cell r="AM963" t="str">
            <v>Potable</v>
          </cell>
        </row>
        <row r="964">
          <cell r="A964" t="str">
            <v>05</v>
          </cell>
          <cell r="B964" t="str">
            <v>Westgodavari</v>
          </cell>
          <cell r="C964" t="str">
            <v>11</v>
          </cell>
          <cell r="D964" t="str">
            <v>Eluru</v>
          </cell>
          <cell r="E964" t="str">
            <v>069</v>
          </cell>
          <cell r="F964" t="str">
            <v>Denduluru</v>
          </cell>
          <cell r="G964" t="str">
            <v>21</v>
          </cell>
          <cell r="H964" t="str">
            <v>Pedavegi</v>
          </cell>
          <cell r="I964" t="str">
            <v>22</v>
          </cell>
          <cell r="J964" t="str">
            <v>Vanguru</v>
          </cell>
          <cell r="K964" t="str">
            <v>027</v>
          </cell>
          <cell r="L964" t="str">
            <v>Gokinapalli</v>
          </cell>
          <cell r="M964" t="str">
            <v>0521027</v>
          </cell>
          <cell r="N964" t="str">
            <v>01</v>
          </cell>
          <cell r="O964" t="str">
            <v>Golinepalle</v>
          </cell>
          <cell r="P964" t="str">
            <v>Golinepalle</v>
          </cell>
          <cell r="Q964" t="str">
            <v>052102701</v>
          </cell>
          <cell r="R964" t="str">
            <v>052102701</v>
          </cell>
          <cell r="S964" t="str">
            <v>05110692102701</v>
          </cell>
          <cell r="T964">
            <v>660</v>
          </cell>
          <cell r="U964">
            <v>191</v>
          </cell>
          <cell r="V964">
            <v>0</v>
          </cell>
          <cell r="W964" t="str">
            <v>FC</v>
          </cell>
          <cell r="X964" t="str">
            <v>FC</v>
          </cell>
          <cell r="Z964">
            <v>36844</v>
          </cell>
          <cell r="AA964" t="str">
            <v>052102701600</v>
          </cell>
          <cell r="AB964" t="str">
            <v>052102701600</v>
          </cell>
          <cell r="AC964" t="str">
            <v>Golinepalle</v>
          </cell>
          <cell r="AD964" t="str">
            <v>Golinepalle</v>
          </cell>
          <cell r="AE964" t="str">
            <v>Mpws</v>
          </cell>
          <cell r="AF964">
            <v>0</v>
          </cell>
          <cell r="AG964">
            <v>0</v>
          </cell>
          <cell r="AH964">
            <v>0</v>
          </cell>
          <cell r="AI964">
            <v>0</v>
          </cell>
          <cell r="AJ964">
            <v>0</v>
          </cell>
          <cell r="AK964">
            <v>0</v>
          </cell>
          <cell r="AL964">
            <v>0</v>
          </cell>
          <cell r="AM964" t="str">
            <v>Potable</v>
          </cell>
        </row>
        <row r="965">
          <cell r="A965" t="str">
            <v>05</v>
          </cell>
          <cell r="B965" t="str">
            <v>Westgodavari</v>
          </cell>
          <cell r="C965" t="str">
            <v>11</v>
          </cell>
          <cell r="D965" t="str">
            <v>Eluru</v>
          </cell>
          <cell r="E965" t="str">
            <v>069</v>
          </cell>
          <cell r="F965" t="str">
            <v>Denduluru</v>
          </cell>
          <cell r="G965" t="str">
            <v>22</v>
          </cell>
          <cell r="H965" t="str">
            <v>Pedapadu</v>
          </cell>
          <cell r="I965" t="str">
            <v>01</v>
          </cell>
          <cell r="J965" t="str">
            <v>Kokkirapadu</v>
          </cell>
          <cell r="K965" t="str">
            <v>001</v>
          </cell>
          <cell r="L965" t="str">
            <v>Vempadu</v>
          </cell>
          <cell r="M965" t="str">
            <v>0522001</v>
          </cell>
          <cell r="N965" t="str">
            <v>01</v>
          </cell>
          <cell r="O965" t="str">
            <v>Vempadu</v>
          </cell>
          <cell r="P965" t="str">
            <v>Vempadu</v>
          </cell>
          <cell r="Q965" t="str">
            <v>052200101</v>
          </cell>
          <cell r="R965" t="str">
            <v>052200101</v>
          </cell>
          <cell r="S965" t="str">
            <v>05110692200101</v>
          </cell>
          <cell r="T965">
            <v>425</v>
          </cell>
          <cell r="U965">
            <v>325</v>
          </cell>
          <cell r="V965">
            <v>0</v>
          </cell>
          <cell r="W965" t="str">
            <v>FC</v>
          </cell>
          <cell r="X965" t="str">
            <v>FC</v>
          </cell>
          <cell r="Z965">
            <v>36789</v>
          </cell>
          <cell r="AA965" t="str">
            <v>052200101600</v>
          </cell>
          <cell r="AB965" t="str">
            <v>052200101600</v>
          </cell>
          <cell r="AC965" t="str">
            <v>Vempadu-22</v>
          </cell>
          <cell r="AD965" t="str">
            <v>Vempadu-22</v>
          </cell>
          <cell r="AE965" t="str">
            <v>PWS</v>
          </cell>
          <cell r="AF965">
            <v>0</v>
          </cell>
          <cell r="AG965">
            <v>0</v>
          </cell>
          <cell r="AH965">
            <v>0</v>
          </cell>
          <cell r="AI965">
            <v>0</v>
          </cell>
          <cell r="AJ965">
            <v>0</v>
          </cell>
          <cell r="AK965">
            <v>0</v>
          </cell>
          <cell r="AL965">
            <v>0</v>
          </cell>
        </row>
        <row r="966">
          <cell r="A966" t="str">
            <v>05</v>
          </cell>
          <cell r="B966" t="str">
            <v>Westgodavari</v>
          </cell>
          <cell r="C966" t="str">
            <v>11</v>
          </cell>
          <cell r="D966" t="str">
            <v>Eluru</v>
          </cell>
          <cell r="E966" t="str">
            <v>069</v>
          </cell>
          <cell r="F966" t="str">
            <v>Denduluru</v>
          </cell>
          <cell r="G966" t="str">
            <v>22</v>
          </cell>
          <cell r="H966" t="str">
            <v>Pedapadu</v>
          </cell>
          <cell r="I966" t="str">
            <v>02</v>
          </cell>
          <cell r="J966" t="str">
            <v>Vatluru</v>
          </cell>
          <cell r="K966" t="str">
            <v>002</v>
          </cell>
          <cell r="L966" t="str">
            <v>Vatluru</v>
          </cell>
          <cell r="M966" t="str">
            <v>0522002</v>
          </cell>
          <cell r="N966" t="str">
            <v>01</v>
          </cell>
          <cell r="O966" t="str">
            <v>Vatluru</v>
          </cell>
          <cell r="P966" t="str">
            <v>Vatluru</v>
          </cell>
          <cell r="Q966" t="str">
            <v>052200201</v>
          </cell>
          <cell r="R966" t="str">
            <v>052200201</v>
          </cell>
          <cell r="S966" t="str">
            <v>05110692200201</v>
          </cell>
          <cell r="T966">
            <v>3599</v>
          </cell>
          <cell r="U966">
            <v>850</v>
          </cell>
          <cell r="V966">
            <v>0</v>
          </cell>
          <cell r="W966" t="str">
            <v>FC</v>
          </cell>
          <cell r="X966" t="str">
            <v>FC</v>
          </cell>
          <cell r="Z966">
            <v>36815</v>
          </cell>
          <cell r="AA966" t="str">
            <v>052200201600</v>
          </cell>
          <cell r="AB966" t="str">
            <v>052200201600</v>
          </cell>
          <cell r="AC966" t="str">
            <v>Vatluru</v>
          </cell>
          <cell r="AD966" t="str">
            <v>Vatluru</v>
          </cell>
          <cell r="AE966" t="str">
            <v>PWS</v>
          </cell>
          <cell r="AF966">
            <v>3</v>
          </cell>
          <cell r="AG966">
            <v>0</v>
          </cell>
          <cell r="AH966">
            <v>0</v>
          </cell>
          <cell r="AI966">
            <v>0</v>
          </cell>
          <cell r="AJ966">
            <v>0</v>
          </cell>
          <cell r="AK966">
            <v>0</v>
          </cell>
          <cell r="AL966">
            <v>0</v>
          </cell>
        </row>
        <row r="967">
          <cell r="A967" t="str">
            <v>05</v>
          </cell>
          <cell r="B967" t="str">
            <v>Westgodavari</v>
          </cell>
          <cell r="C967" t="str">
            <v>11</v>
          </cell>
          <cell r="D967" t="str">
            <v>Eluru</v>
          </cell>
          <cell r="E967" t="str">
            <v>069</v>
          </cell>
          <cell r="F967" t="str">
            <v>Denduluru</v>
          </cell>
          <cell r="G967" t="str">
            <v>22</v>
          </cell>
          <cell r="H967" t="str">
            <v>Pedapadu</v>
          </cell>
          <cell r="I967" t="str">
            <v>02</v>
          </cell>
          <cell r="J967" t="str">
            <v>Vatluru</v>
          </cell>
          <cell r="K967" t="str">
            <v>002</v>
          </cell>
          <cell r="L967" t="str">
            <v>Vatluru</v>
          </cell>
          <cell r="M967" t="str">
            <v>0522002</v>
          </cell>
          <cell r="N967" t="str">
            <v>02</v>
          </cell>
          <cell r="O967" t="str">
            <v>Seetarampuram</v>
          </cell>
          <cell r="P967" t="str">
            <v>Seetarampuram</v>
          </cell>
          <cell r="Q967" t="str">
            <v>052200202</v>
          </cell>
          <cell r="R967" t="str">
            <v>052200202</v>
          </cell>
          <cell r="S967" t="str">
            <v>05110692200202</v>
          </cell>
          <cell r="T967">
            <v>331</v>
          </cell>
          <cell r="U967">
            <v>0</v>
          </cell>
          <cell r="V967">
            <v>0</v>
          </cell>
          <cell r="W967" t="str">
            <v>FC</v>
          </cell>
          <cell r="X967" t="str">
            <v>FC</v>
          </cell>
          <cell r="Z967">
            <v>36815</v>
          </cell>
          <cell r="AA967" t="str">
            <v>052200202600</v>
          </cell>
          <cell r="AB967" t="str">
            <v>052200202600</v>
          </cell>
          <cell r="AC967" t="str">
            <v>Seetarampuram</v>
          </cell>
          <cell r="AD967" t="str">
            <v>Seetarampuram</v>
          </cell>
          <cell r="AE967" t="str">
            <v>Mpws</v>
          </cell>
          <cell r="AF967">
            <v>0</v>
          </cell>
          <cell r="AG967">
            <v>0</v>
          </cell>
          <cell r="AH967">
            <v>0</v>
          </cell>
          <cell r="AI967">
            <v>0</v>
          </cell>
          <cell r="AJ967">
            <v>0</v>
          </cell>
          <cell r="AK967">
            <v>0</v>
          </cell>
          <cell r="AL967">
            <v>0</v>
          </cell>
        </row>
        <row r="968">
          <cell r="A968" t="str">
            <v>05</v>
          </cell>
          <cell r="B968" t="str">
            <v>Westgodavari</v>
          </cell>
          <cell r="C968" t="str">
            <v>11</v>
          </cell>
          <cell r="D968" t="str">
            <v>Eluru</v>
          </cell>
          <cell r="E968" t="str">
            <v>069</v>
          </cell>
          <cell r="F968" t="str">
            <v>Denduluru</v>
          </cell>
          <cell r="G968" t="str">
            <v>22</v>
          </cell>
          <cell r="H968" t="str">
            <v>Pedapadu</v>
          </cell>
          <cell r="I968" t="str">
            <v>02</v>
          </cell>
          <cell r="J968" t="str">
            <v>Vatluru</v>
          </cell>
          <cell r="K968" t="str">
            <v>002</v>
          </cell>
          <cell r="L968" t="str">
            <v>Vatluru</v>
          </cell>
          <cell r="M968" t="str">
            <v>0522002</v>
          </cell>
          <cell r="N968" t="str">
            <v>03</v>
          </cell>
          <cell r="O968" t="str">
            <v>Nehrunagar</v>
          </cell>
          <cell r="P968" t="str">
            <v>Nehrunagar</v>
          </cell>
          <cell r="Q968" t="str">
            <v>052200203</v>
          </cell>
          <cell r="R968" t="str">
            <v>052200203</v>
          </cell>
          <cell r="S968" t="str">
            <v>05110692200203</v>
          </cell>
          <cell r="T968">
            <v>1315</v>
          </cell>
          <cell r="U968">
            <v>0</v>
          </cell>
          <cell r="V968">
            <v>0</v>
          </cell>
          <cell r="W968" t="str">
            <v>FC</v>
          </cell>
          <cell r="X968" t="str">
            <v>FC</v>
          </cell>
          <cell r="Z968">
            <v>36815</v>
          </cell>
          <cell r="AA968" t="str">
            <v>052200203600</v>
          </cell>
          <cell r="AB968" t="str">
            <v>052200203600</v>
          </cell>
          <cell r="AC968" t="str">
            <v>Nehrunagar</v>
          </cell>
          <cell r="AD968" t="str">
            <v>Nehrunagar</v>
          </cell>
          <cell r="AE968" t="str">
            <v>PWS</v>
          </cell>
          <cell r="AF968">
            <v>1</v>
          </cell>
          <cell r="AG968">
            <v>0</v>
          </cell>
          <cell r="AH968">
            <v>0</v>
          </cell>
          <cell r="AI968">
            <v>0</v>
          </cell>
          <cell r="AJ968">
            <v>0</v>
          </cell>
          <cell r="AK968">
            <v>0</v>
          </cell>
          <cell r="AL968">
            <v>0</v>
          </cell>
        </row>
        <row r="969">
          <cell r="A969" t="str">
            <v>05</v>
          </cell>
          <cell r="B969" t="str">
            <v>Westgodavari</v>
          </cell>
          <cell r="C969" t="str">
            <v>11</v>
          </cell>
          <cell r="D969" t="str">
            <v>Eluru</v>
          </cell>
          <cell r="E969" t="str">
            <v>069</v>
          </cell>
          <cell r="F969" t="str">
            <v>Denduluru</v>
          </cell>
          <cell r="G969" t="str">
            <v>22</v>
          </cell>
          <cell r="H969" t="str">
            <v>Pedapadu</v>
          </cell>
          <cell r="I969" t="str">
            <v>02</v>
          </cell>
          <cell r="J969" t="str">
            <v>Vatluru</v>
          </cell>
          <cell r="K969" t="str">
            <v>002</v>
          </cell>
          <cell r="L969" t="str">
            <v>Vatluru</v>
          </cell>
          <cell r="M969" t="str">
            <v>0522002</v>
          </cell>
          <cell r="N969" t="str">
            <v>04</v>
          </cell>
          <cell r="O969" t="str">
            <v>Sowripuram</v>
          </cell>
          <cell r="P969" t="str">
            <v>Sowripuram</v>
          </cell>
          <cell r="Q969" t="str">
            <v>052200204</v>
          </cell>
          <cell r="R969" t="str">
            <v>052200204</v>
          </cell>
          <cell r="S969" t="str">
            <v>05110692200204</v>
          </cell>
          <cell r="T969">
            <v>660</v>
          </cell>
          <cell r="U969">
            <v>167</v>
          </cell>
          <cell r="V969">
            <v>0</v>
          </cell>
          <cell r="W969" t="str">
            <v>FC</v>
          </cell>
          <cell r="X969" t="str">
            <v>FC</v>
          </cell>
          <cell r="Z969">
            <v>36815</v>
          </cell>
          <cell r="AA969" t="str">
            <v>052200204600</v>
          </cell>
          <cell r="AB969" t="str">
            <v>052200204600</v>
          </cell>
          <cell r="AC969" t="str">
            <v>Sowripuram</v>
          </cell>
          <cell r="AD969" t="str">
            <v>Sowripuram</v>
          </cell>
          <cell r="AE969" t="str">
            <v>Mpws</v>
          </cell>
          <cell r="AF969">
            <v>0</v>
          </cell>
          <cell r="AG969">
            <v>0</v>
          </cell>
          <cell r="AH969">
            <v>0</v>
          </cell>
          <cell r="AI969">
            <v>0</v>
          </cell>
          <cell r="AJ969">
            <v>0</v>
          </cell>
          <cell r="AK969">
            <v>0</v>
          </cell>
          <cell r="AL969">
            <v>0</v>
          </cell>
        </row>
        <row r="970">
          <cell r="A970" t="str">
            <v>05</v>
          </cell>
          <cell r="B970" t="str">
            <v>Westgodavari</v>
          </cell>
          <cell r="C970" t="str">
            <v>11</v>
          </cell>
          <cell r="D970" t="str">
            <v>Eluru</v>
          </cell>
          <cell r="E970" t="str">
            <v>069</v>
          </cell>
          <cell r="F970" t="str">
            <v>Denduluru</v>
          </cell>
          <cell r="G970" t="str">
            <v>22</v>
          </cell>
          <cell r="H970" t="str">
            <v>Pedapadu</v>
          </cell>
          <cell r="I970" t="str">
            <v>02</v>
          </cell>
          <cell r="J970" t="str">
            <v>Vatluru</v>
          </cell>
          <cell r="K970" t="str">
            <v>002</v>
          </cell>
          <cell r="L970" t="str">
            <v>Vatluru</v>
          </cell>
          <cell r="M970" t="str">
            <v>0522002</v>
          </cell>
          <cell r="N970" t="str">
            <v>05</v>
          </cell>
          <cell r="O970" t="str">
            <v>Vatluru H.wada</v>
          </cell>
          <cell r="P970" t="str">
            <v>Vatluru H.Wada</v>
          </cell>
          <cell r="Q970" t="str">
            <v>052200205</v>
          </cell>
          <cell r="R970" t="str">
            <v>052200205</v>
          </cell>
          <cell r="S970" t="str">
            <v>05110692200205</v>
          </cell>
          <cell r="T970">
            <v>320</v>
          </cell>
          <cell r="U970">
            <v>200</v>
          </cell>
          <cell r="V970">
            <v>0</v>
          </cell>
          <cell r="W970" t="str">
            <v>PC</v>
          </cell>
          <cell r="X970" t="str">
            <v>PC4</v>
          </cell>
          <cell r="Z970">
            <v>36815</v>
          </cell>
          <cell r="AA970" t="str">
            <v>052200201600</v>
          </cell>
          <cell r="AB970" t="str">
            <v>052200205600</v>
          </cell>
          <cell r="AC970" t="str">
            <v>Vatluru</v>
          </cell>
          <cell r="AD970" t="str">
            <v>Vatluru Sc Locality</v>
          </cell>
          <cell r="AE970" t="str">
            <v>PWS</v>
          </cell>
          <cell r="AF970">
            <v>0</v>
          </cell>
          <cell r="AG970">
            <v>0</v>
          </cell>
          <cell r="AH970">
            <v>0</v>
          </cell>
          <cell r="AI970">
            <v>0</v>
          </cell>
          <cell r="AJ970">
            <v>0</v>
          </cell>
          <cell r="AK970">
            <v>0</v>
          </cell>
          <cell r="AL970">
            <v>0</v>
          </cell>
        </row>
        <row r="971">
          <cell r="A971" t="str">
            <v>05</v>
          </cell>
          <cell r="B971" t="str">
            <v>Westgodavari</v>
          </cell>
          <cell r="C971" t="str">
            <v>11</v>
          </cell>
          <cell r="D971" t="str">
            <v>Eluru</v>
          </cell>
          <cell r="E971" t="str">
            <v>069</v>
          </cell>
          <cell r="F971" t="str">
            <v>Denduluru</v>
          </cell>
          <cell r="G971" t="str">
            <v>22</v>
          </cell>
          <cell r="H971" t="str">
            <v>Pedapadu</v>
          </cell>
          <cell r="I971" t="str">
            <v>03</v>
          </cell>
          <cell r="J971" t="str">
            <v>Kothuru</v>
          </cell>
          <cell r="K971" t="str">
            <v>003</v>
          </cell>
          <cell r="L971" t="str">
            <v>Kothuru</v>
          </cell>
          <cell r="M971" t="str">
            <v>0522003</v>
          </cell>
          <cell r="N971" t="str">
            <v>01</v>
          </cell>
          <cell r="O971" t="str">
            <v>Kothuru</v>
          </cell>
          <cell r="P971" t="str">
            <v>Kothuru</v>
          </cell>
          <cell r="Q971" t="str">
            <v>052200301</v>
          </cell>
          <cell r="R971" t="str">
            <v>052200301</v>
          </cell>
          <cell r="S971" t="str">
            <v>05110692200301</v>
          </cell>
          <cell r="T971">
            <v>2227</v>
          </cell>
          <cell r="U971">
            <v>332</v>
          </cell>
          <cell r="V971">
            <v>18</v>
          </cell>
          <cell r="W971" t="str">
            <v>PC</v>
          </cell>
          <cell r="X971" t="str">
            <v>PC4</v>
          </cell>
          <cell r="Z971">
            <v>36819</v>
          </cell>
          <cell r="AA971" t="str">
            <v>052200301600</v>
          </cell>
          <cell r="AB971" t="str">
            <v>052200301600</v>
          </cell>
          <cell r="AC971" t="str">
            <v>Kothuru</v>
          </cell>
          <cell r="AD971" t="str">
            <v>Kothuru</v>
          </cell>
          <cell r="AE971" t="str">
            <v>PWS</v>
          </cell>
          <cell r="AF971">
            <v>0</v>
          </cell>
          <cell r="AG971">
            <v>0</v>
          </cell>
          <cell r="AH971">
            <v>1</v>
          </cell>
          <cell r="AI971">
            <v>0</v>
          </cell>
          <cell r="AJ971">
            <v>0</v>
          </cell>
          <cell r="AK971">
            <v>0</v>
          </cell>
          <cell r="AL971">
            <v>0</v>
          </cell>
        </row>
        <row r="972">
          <cell r="A972" t="str">
            <v>05</v>
          </cell>
          <cell r="B972" t="str">
            <v>Westgodavari</v>
          </cell>
          <cell r="C972" t="str">
            <v>11</v>
          </cell>
          <cell r="D972" t="str">
            <v>Eluru</v>
          </cell>
          <cell r="E972" t="str">
            <v>069</v>
          </cell>
          <cell r="F972" t="str">
            <v>Denduluru</v>
          </cell>
          <cell r="G972" t="str">
            <v>22</v>
          </cell>
          <cell r="H972" t="str">
            <v>Pedapadu</v>
          </cell>
          <cell r="I972" t="str">
            <v>03</v>
          </cell>
          <cell r="J972" t="str">
            <v>Kothuru</v>
          </cell>
          <cell r="K972" t="str">
            <v>003</v>
          </cell>
          <cell r="L972" t="str">
            <v>Kothuru</v>
          </cell>
          <cell r="M972" t="str">
            <v>0522003</v>
          </cell>
          <cell r="N972" t="str">
            <v>02</v>
          </cell>
          <cell r="O972" t="str">
            <v>Bahavayagudem</v>
          </cell>
          <cell r="Q972" t="str">
            <v>052200302</v>
          </cell>
          <cell r="S972" t="str">
            <v>05110692200302</v>
          </cell>
          <cell r="T972">
            <v>619</v>
          </cell>
          <cell r="U972">
            <v>414</v>
          </cell>
          <cell r="V972">
            <v>0</v>
          </cell>
          <cell r="W972" t="str">
            <v>PC</v>
          </cell>
          <cell r="X972" t="str">
            <v>PC1</v>
          </cell>
          <cell r="Z972">
            <v>36819</v>
          </cell>
          <cell r="AA972" t="str">
            <v>052200301600</v>
          </cell>
          <cell r="AC972" t="str">
            <v>Kothuru</v>
          </cell>
          <cell r="AE972" t="str">
            <v>PWS</v>
          </cell>
          <cell r="AF972">
            <v>0</v>
          </cell>
          <cell r="AG972">
            <v>0</v>
          </cell>
          <cell r="AH972">
            <v>0</v>
          </cell>
          <cell r="AI972">
            <v>1</v>
          </cell>
          <cell r="AJ972">
            <v>0</v>
          </cell>
          <cell r="AK972">
            <v>0</v>
          </cell>
          <cell r="AL972">
            <v>0</v>
          </cell>
          <cell r="AM972" t="str">
            <v>In progress</v>
          </cell>
        </row>
        <row r="973">
          <cell r="A973" t="str">
            <v>05</v>
          </cell>
          <cell r="B973" t="str">
            <v>Westgodavari</v>
          </cell>
          <cell r="C973" t="str">
            <v>11</v>
          </cell>
          <cell r="D973" t="str">
            <v>Eluru</v>
          </cell>
          <cell r="E973" t="str">
            <v>069</v>
          </cell>
          <cell r="F973" t="str">
            <v>Denduluru</v>
          </cell>
          <cell r="G973" t="str">
            <v>22</v>
          </cell>
          <cell r="H973" t="str">
            <v>Pedapadu</v>
          </cell>
          <cell r="I973" t="str">
            <v>04</v>
          </cell>
          <cell r="J973" t="str">
            <v>Tallagudem</v>
          </cell>
          <cell r="K973" t="str">
            <v>005</v>
          </cell>
          <cell r="L973" t="str">
            <v>Tallagudem</v>
          </cell>
          <cell r="M973" t="str">
            <v>0522005</v>
          </cell>
          <cell r="N973" t="str">
            <v>01</v>
          </cell>
          <cell r="O973" t="str">
            <v>Tallagudem</v>
          </cell>
          <cell r="Q973" t="str">
            <v>052200501</v>
          </cell>
          <cell r="S973" t="str">
            <v>05110692200501</v>
          </cell>
          <cell r="T973">
            <v>570</v>
          </cell>
          <cell r="U973">
            <v>547</v>
          </cell>
          <cell r="V973">
            <v>0</v>
          </cell>
          <cell r="W973" t="str">
            <v>PC</v>
          </cell>
          <cell r="X973" t="str">
            <v>PC1</v>
          </cell>
          <cell r="Z973">
            <v>36784</v>
          </cell>
          <cell r="AA973" t="str">
            <v>052200501600</v>
          </cell>
          <cell r="AC973" t="str">
            <v>Tallagludem</v>
          </cell>
          <cell r="AE973" t="str">
            <v>Mpws</v>
          </cell>
          <cell r="AF973">
            <v>1</v>
          </cell>
          <cell r="AG973">
            <v>0</v>
          </cell>
          <cell r="AH973">
            <v>0</v>
          </cell>
          <cell r="AI973">
            <v>1</v>
          </cell>
          <cell r="AJ973">
            <v>0</v>
          </cell>
          <cell r="AK973">
            <v>0</v>
          </cell>
          <cell r="AL973">
            <v>0</v>
          </cell>
          <cell r="AM973" t="str">
            <v>In progress</v>
          </cell>
        </row>
        <row r="974">
          <cell r="A974" t="str">
            <v>05</v>
          </cell>
          <cell r="B974" t="str">
            <v>Westgodavari</v>
          </cell>
          <cell r="C974" t="str">
            <v>11</v>
          </cell>
          <cell r="D974" t="str">
            <v>Eluru</v>
          </cell>
          <cell r="E974" t="str">
            <v>069</v>
          </cell>
          <cell r="F974" t="str">
            <v>Denduluru</v>
          </cell>
          <cell r="G974" t="str">
            <v>22</v>
          </cell>
          <cell r="H974" t="str">
            <v>Pedapadu</v>
          </cell>
          <cell r="I974" t="str">
            <v>05</v>
          </cell>
          <cell r="J974" t="str">
            <v>Patha Mupparu</v>
          </cell>
          <cell r="K974" t="str">
            <v>006</v>
          </cell>
          <cell r="L974" t="str">
            <v>Mupparru</v>
          </cell>
          <cell r="M974" t="str">
            <v>0522006</v>
          </cell>
          <cell r="N974" t="str">
            <v>01</v>
          </cell>
          <cell r="O974" t="str">
            <v>Mupparru</v>
          </cell>
          <cell r="Q974" t="str">
            <v>052200601</v>
          </cell>
          <cell r="S974" t="str">
            <v>05110692200601</v>
          </cell>
          <cell r="T974">
            <v>3257</v>
          </cell>
          <cell r="U974">
            <v>3059</v>
          </cell>
          <cell r="V974">
            <v>0</v>
          </cell>
          <cell r="W974" t="str">
            <v>PC</v>
          </cell>
          <cell r="X974" t="str">
            <v>PC1</v>
          </cell>
          <cell r="Z974">
            <v>36816</v>
          </cell>
          <cell r="AE974" t="str">
            <v>DW tank</v>
          </cell>
          <cell r="AF974">
            <v>0</v>
          </cell>
          <cell r="AG974">
            <v>0</v>
          </cell>
          <cell r="AH974">
            <v>0</v>
          </cell>
          <cell r="AI974">
            <v>1</v>
          </cell>
          <cell r="AJ974">
            <v>0</v>
          </cell>
          <cell r="AK974">
            <v>0</v>
          </cell>
          <cell r="AL974">
            <v>0</v>
          </cell>
        </row>
        <row r="975">
          <cell r="A975" t="str">
            <v>05</v>
          </cell>
          <cell r="B975" t="str">
            <v>Westgodavari</v>
          </cell>
          <cell r="C975" t="str">
            <v>11</v>
          </cell>
          <cell r="D975" t="str">
            <v>Eluru</v>
          </cell>
          <cell r="E975" t="str">
            <v>069</v>
          </cell>
          <cell r="F975" t="str">
            <v>Denduluru</v>
          </cell>
          <cell r="G975" t="str">
            <v>22</v>
          </cell>
          <cell r="H975" t="str">
            <v>Pedapadu</v>
          </cell>
          <cell r="I975" t="str">
            <v>06</v>
          </cell>
          <cell r="J975" t="str">
            <v>Jayapuram</v>
          </cell>
          <cell r="K975" t="str">
            <v>006</v>
          </cell>
          <cell r="L975" t="str">
            <v>Mupparru</v>
          </cell>
          <cell r="M975" t="str">
            <v>0522006</v>
          </cell>
          <cell r="N975" t="str">
            <v>02</v>
          </cell>
          <cell r="O975" t="str">
            <v>Jayapuram</v>
          </cell>
          <cell r="P975" t="str">
            <v>Jayapuram</v>
          </cell>
          <cell r="Q975" t="str">
            <v>052200602</v>
          </cell>
          <cell r="R975" t="str">
            <v>052200602</v>
          </cell>
          <cell r="S975" t="str">
            <v>05110692200602</v>
          </cell>
          <cell r="T975">
            <v>565</v>
          </cell>
          <cell r="U975">
            <v>0</v>
          </cell>
          <cell r="V975">
            <v>0</v>
          </cell>
          <cell r="W975" t="str">
            <v>FC</v>
          </cell>
          <cell r="X975" t="str">
            <v>FC</v>
          </cell>
          <cell r="Z975">
            <v>36816</v>
          </cell>
          <cell r="AA975" t="str">
            <v>052200602600</v>
          </cell>
          <cell r="AB975" t="str">
            <v>052200602600</v>
          </cell>
          <cell r="AC975" t="str">
            <v>Jayapuram</v>
          </cell>
          <cell r="AD975" t="str">
            <v>Jayapuram</v>
          </cell>
          <cell r="AE975" t="str">
            <v>CPWS</v>
          </cell>
          <cell r="AF975">
            <v>0</v>
          </cell>
          <cell r="AG975">
            <v>0</v>
          </cell>
          <cell r="AH975">
            <v>0</v>
          </cell>
          <cell r="AI975">
            <v>0</v>
          </cell>
          <cell r="AJ975">
            <v>0</v>
          </cell>
          <cell r="AK975">
            <v>0</v>
          </cell>
          <cell r="AL975">
            <v>0</v>
          </cell>
        </row>
        <row r="976">
          <cell r="A976" t="str">
            <v>05</v>
          </cell>
          <cell r="B976" t="str">
            <v>Westgodavari</v>
          </cell>
          <cell r="C976" t="str">
            <v>11</v>
          </cell>
          <cell r="D976" t="str">
            <v>Eluru</v>
          </cell>
          <cell r="E976" t="str">
            <v>069</v>
          </cell>
          <cell r="F976" t="str">
            <v>Denduluru</v>
          </cell>
          <cell r="G976" t="str">
            <v>22</v>
          </cell>
          <cell r="H976" t="str">
            <v>Pedapadu</v>
          </cell>
          <cell r="I976" t="str">
            <v>07</v>
          </cell>
          <cell r="J976" t="str">
            <v>Kotha Mupparru</v>
          </cell>
          <cell r="K976" t="str">
            <v>006</v>
          </cell>
          <cell r="L976" t="str">
            <v>Mupparru</v>
          </cell>
          <cell r="M976" t="str">
            <v>0522006</v>
          </cell>
          <cell r="N976" t="str">
            <v>03</v>
          </cell>
          <cell r="O976" t="str">
            <v>Kotha Mupparru</v>
          </cell>
          <cell r="Q976" t="str">
            <v>052200603</v>
          </cell>
          <cell r="S976" t="str">
            <v>05110692200603</v>
          </cell>
          <cell r="T976">
            <v>964</v>
          </cell>
          <cell r="U976">
            <v>253</v>
          </cell>
          <cell r="V976">
            <v>9</v>
          </cell>
          <cell r="W976" t="str">
            <v>PC</v>
          </cell>
          <cell r="X976" t="str">
            <v>PC1</v>
          </cell>
          <cell r="Z976">
            <v>36816</v>
          </cell>
          <cell r="AA976" t="str">
            <v>052200603600</v>
          </cell>
          <cell r="AC976" t="str">
            <v>Kotha Mupparru</v>
          </cell>
          <cell r="AE976" t="str">
            <v>PWS</v>
          </cell>
          <cell r="AF976">
            <v>1</v>
          </cell>
          <cell r="AG976">
            <v>0</v>
          </cell>
          <cell r="AH976">
            <v>1</v>
          </cell>
          <cell r="AI976">
            <v>1</v>
          </cell>
          <cell r="AJ976">
            <v>0</v>
          </cell>
          <cell r="AK976">
            <v>0</v>
          </cell>
          <cell r="AL976">
            <v>0</v>
          </cell>
          <cell r="AM976" t="str">
            <v>In progress</v>
          </cell>
        </row>
        <row r="977">
          <cell r="A977" t="str">
            <v>05</v>
          </cell>
          <cell r="B977" t="str">
            <v>Westgodavari</v>
          </cell>
          <cell r="C977" t="str">
            <v>11</v>
          </cell>
          <cell r="D977" t="str">
            <v>Eluru</v>
          </cell>
          <cell r="E977" t="str">
            <v>069</v>
          </cell>
          <cell r="F977" t="str">
            <v>Denduluru</v>
          </cell>
          <cell r="G977" t="str">
            <v>22</v>
          </cell>
          <cell r="H977" t="str">
            <v>Pedapadu</v>
          </cell>
          <cell r="I977" t="str">
            <v>07</v>
          </cell>
          <cell r="J977" t="str">
            <v>Kotha Mupparru</v>
          </cell>
          <cell r="K977" t="str">
            <v>006</v>
          </cell>
          <cell r="L977" t="str">
            <v>Mupparru</v>
          </cell>
          <cell r="M977" t="str">
            <v>0522006</v>
          </cell>
          <cell r="N977" t="str">
            <v>04</v>
          </cell>
          <cell r="O977" t="str">
            <v>Veerabhadrapuram</v>
          </cell>
          <cell r="Q977" t="str">
            <v>052200604</v>
          </cell>
          <cell r="S977" t="str">
            <v>05110692200604</v>
          </cell>
          <cell r="T977">
            <v>347</v>
          </cell>
          <cell r="U977">
            <v>4</v>
          </cell>
          <cell r="V977">
            <v>0</v>
          </cell>
          <cell r="W977" t="str">
            <v>PC</v>
          </cell>
          <cell r="X977" t="str">
            <v>PC1</v>
          </cell>
          <cell r="Z977">
            <v>36816</v>
          </cell>
          <cell r="AE977" t="str">
            <v>DW tank</v>
          </cell>
          <cell r="AF977">
            <v>0</v>
          </cell>
          <cell r="AG977">
            <v>0</v>
          </cell>
          <cell r="AH977">
            <v>0</v>
          </cell>
          <cell r="AI977">
            <v>1</v>
          </cell>
          <cell r="AJ977">
            <v>0</v>
          </cell>
          <cell r="AK977">
            <v>0</v>
          </cell>
          <cell r="AL977">
            <v>0</v>
          </cell>
        </row>
        <row r="978">
          <cell r="A978" t="str">
            <v>05</v>
          </cell>
          <cell r="B978" t="str">
            <v>Westgodavari</v>
          </cell>
          <cell r="C978" t="str">
            <v>11</v>
          </cell>
          <cell r="D978" t="str">
            <v>Eluru</v>
          </cell>
          <cell r="E978" t="str">
            <v>069</v>
          </cell>
          <cell r="F978" t="str">
            <v>Denduluru</v>
          </cell>
          <cell r="G978" t="str">
            <v>22</v>
          </cell>
          <cell r="H978" t="str">
            <v>Pedapadu</v>
          </cell>
          <cell r="I978" t="str">
            <v>07</v>
          </cell>
          <cell r="J978" t="str">
            <v>Kotha Mupparru</v>
          </cell>
          <cell r="K978" t="str">
            <v>006</v>
          </cell>
          <cell r="L978" t="str">
            <v>Mupparru</v>
          </cell>
          <cell r="M978" t="str">
            <v>0522006</v>
          </cell>
          <cell r="N978" t="str">
            <v>05</v>
          </cell>
          <cell r="O978" t="str">
            <v>Andhekhancheruvu</v>
          </cell>
          <cell r="Q978" t="str">
            <v>052200605</v>
          </cell>
          <cell r="S978" t="str">
            <v>05110692200605</v>
          </cell>
          <cell r="T978">
            <v>90</v>
          </cell>
          <cell r="U978">
            <v>90</v>
          </cell>
          <cell r="V978">
            <v>0</v>
          </cell>
          <cell r="W978" t="str">
            <v>PC</v>
          </cell>
          <cell r="X978" t="str">
            <v>PC1</v>
          </cell>
          <cell r="Z978">
            <v>36816</v>
          </cell>
          <cell r="AE978" t="str">
            <v>DW tank</v>
          </cell>
          <cell r="AF978">
            <v>0</v>
          </cell>
          <cell r="AG978">
            <v>0</v>
          </cell>
          <cell r="AH978">
            <v>0</v>
          </cell>
          <cell r="AI978">
            <v>1</v>
          </cell>
          <cell r="AJ978">
            <v>0</v>
          </cell>
          <cell r="AK978">
            <v>0</v>
          </cell>
          <cell r="AL978">
            <v>0</v>
          </cell>
        </row>
        <row r="979">
          <cell r="A979" t="str">
            <v>05</v>
          </cell>
          <cell r="B979" t="str">
            <v>Westgodavari</v>
          </cell>
          <cell r="C979" t="str">
            <v>11</v>
          </cell>
          <cell r="D979" t="str">
            <v>Eluru</v>
          </cell>
          <cell r="E979" t="str">
            <v>069</v>
          </cell>
          <cell r="F979" t="str">
            <v>Denduluru</v>
          </cell>
          <cell r="G979" t="str">
            <v>22</v>
          </cell>
          <cell r="H979" t="str">
            <v>Pedapadu</v>
          </cell>
          <cell r="I979" t="str">
            <v>05</v>
          </cell>
          <cell r="J979" t="str">
            <v>Patha Mupparu</v>
          </cell>
          <cell r="K979" t="str">
            <v>006</v>
          </cell>
          <cell r="L979" t="str">
            <v>Mupparru</v>
          </cell>
          <cell r="M979" t="str">
            <v>0522006</v>
          </cell>
          <cell r="N979" t="str">
            <v>06</v>
          </cell>
          <cell r="O979" t="str">
            <v>Bagineedupakalu</v>
          </cell>
          <cell r="Q979" t="str">
            <v>052200606</v>
          </cell>
          <cell r="S979" t="str">
            <v>05110692200606</v>
          </cell>
          <cell r="T979">
            <v>147</v>
          </cell>
          <cell r="U979">
            <v>0</v>
          </cell>
          <cell r="V979">
            <v>0</v>
          </cell>
          <cell r="W979" t="str">
            <v>PC</v>
          </cell>
          <cell r="X979" t="str">
            <v>PC1</v>
          </cell>
          <cell r="Z979">
            <v>36816</v>
          </cell>
          <cell r="AE979" t="str">
            <v>DW tank</v>
          </cell>
          <cell r="AF979">
            <v>0</v>
          </cell>
          <cell r="AG979">
            <v>0</v>
          </cell>
          <cell r="AH979">
            <v>0</v>
          </cell>
          <cell r="AI979">
            <v>1</v>
          </cell>
          <cell r="AJ979">
            <v>0</v>
          </cell>
          <cell r="AK979">
            <v>0</v>
          </cell>
          <cell r="AL979">
            <v>0</v>
          </cell>
        </row>
        <row r="980">
          <cell r="A980" t="str">
            <v>05</v>
          </cell>
          <cell r="B980" t="str">
            <v>Westgodavari</v>
          </cell>
          <cell r="C980" t="str">
            <v>11</v>
          </cell>
          <cell r="D980" t="str">
            <v>Eluru</v>
          </cell>
          <cell r="E980" t="str">
            <v>069</v>
          </cell>
          <cell r="F980" t="str">
            <v>Denduluru</v>
          </cell>
          <cell r="G980" t="str">
            <v>22</v>
          </cell>
          <cell r="H980" t="str">
            <v>Pedapadu</v>
          </cell>
          <cell r="I980" t="str">
            <v>05</v>
          </cell>
          <cell r="J980" t="str">
            <v>Patha Mupparu</v>
          </cell>
          <cell r="K980" t="str">
            <v>006</v>
          </cell>
          <cell r="L980" t="str">
            <v>Mupparru</v>
          </cell>
          <cell r="M980" t="str">
            <v>0522006</v>
          </cell>
          <cell r="N980" t="str">
            <v>07</v>
          </cell>
          <cell r="O980" t="str">
            <v>Patha Mupparu</v>
          </cell>
          <cell r="Q980" t="str">
            <v>052200607</v>
          </cell>
          <cell r="S980" t="str">
            <v>05110692200607</v>
          </cell>
          <cell r="T980">
            <v>3257</v>
          </cell>
          <cell r="U980">
            <v>3059</v>
          </cell>
          <cell r="V980">
            <v>0</v>
          </cell>
          <cell r="W980" t="str">
            <v>PC</v>
          </cell>
          <cell r="X980" t="str">
            <v>PC1</v>
          </cell>
          <cell r="Z980">
            <v>36816</v>
          </cell>
          <cell r="AE980" t="str">
            <v>DW tank</v>
          </cell>
          <cell r="AF980">
            <v>0</v>
          </cell>
          <cell r="AG980">
            <v>0</v>
          </cell>
          <cell r="AH980">
            <v>0</v>
          </cell>
          <cell r="AI980">
            <v>1</v>
          </cell>
          <cell r="AJ980">
            <v>0</v>
          </cell>
          <cell r="AK980">
            <v>0</v>
          </cell>
          <cell r="AL980">
            <v>0</v>
          </cell>
        </row>
        <row r="981">
          <cell r="A981" t="str">
            <v>05</v>
          </cell>
          <cell r="B981" t="str">
            <v>Westgodavari</v>
          </cell>
          <cell r="C981" t="str">
            <v>11</v>
          </cell>
          <cell r="D981" t="str">
            <v>Eluru</v>
          </cell>
          <cell r="E981" t="str">
            <v>069</v>
          </cell>
          <cell r="F981" t="str">
            <v>Denduluru</v>
          </cell>
          <cell r="G981" t="str">
            <v>22</v>
          </cell>
          <cell r="H981" t="str">
            <v>Pedapadu</v>
          </cell>
          <cell r="I981" t="str">
            <v>05</v>
          </cell>
          <cell r="J981" t="str">
            <v>Patha Mupparu</v>
          </cell>
          <cell r="K981" t="str">
            <v>007</v>
          </cell>
          <cell r="L981" t="str">
            <v>Edulakunta</v>
          </cell>
          <cell r="M981" t="str">
            <v>0522007</v>
          </cell>
          <cell r="N981" t="str">
            <v>01</v>
          </cell>
          <cell r="O981" t="str">
            <v>Edulakunta</v>
          </cell>
          <cell r="Q981" t="str">
            <v>052200701</v>
          </cell>
          <cell r="S981" t="str">
            <v>05110692200701</v>
          </cell>
          <cell r="T981">
            <v>102</v>
          </cell>
          <cell r="U981">
            <v>0</v>
          </cell>
          <cell r="V981">
            <v>0</v>
          </cell>
          <cell r="W981" t="str">
            <v>PC</v>
          </cell>
          <cell r="X981" t="str">
            <v>PC1</v>
          </cell>
          <cell r="Z981">
            <v>36816</v>
          </cell>
          <cell r="AF981">
            <v>0</v>
          </cell>
          <cell r="AG981">
            <v>0</v>
          </cell>
          <cell r="AH981">
            <v>1</v>
          </cell>
          <cell r="AI981">
            <v>1</v>
          </cell>
          <cell r="AJ981">
            <v>0</v>
          </cell>
          <cell r="AK981">
            <v>0</v>
          </cell>
          <cell r="AL981">
            <v>0</v>
          </cell>
        </row>
        <row r="982">
          <cell r="A982" t="str">
            <v>05</v>
          </cell>
          <cell r="B982" t="str">
            <v>Westgodavari</v>
          </cell>
          <cell r="C982" t="str">
            <v>11</v>
          </cell>
          <cell r="D982" t="str">
            <v>Eluru</v>
          </cell>
          <cell r="E982" t="str">
            <v>069</v>
          </cell>
          <cell r="F982" t="str">
            <v>Denduluru</v>
          </cell>
          <cell r="G982" t="str">
            <v>22</v>
          </cell>
          <cell r="H982" t="str">
            <v>Pedapadu</v>
          </cell>
          <cell r="I982" t="str">
            <v>09</v>
          </cell>
          <cell r="J982" t="str">
            <v>Pedapadu</v>
          </cell>
          <cell r="K982" t="str">
            <v>009</v>
          </cell>
          <cell r="L982" t="str">
            <v>Pedapadu</v>
          </cell>
          <cell r="M982" t="str">
            <v>0522009</v>
          </cell>
          <cell r="N982" t="str">
            <v>01</v>
          </cell>
          <cell r="O982" t="str">
            <v>Pedapadu</v>
          </cell>
          <cell r="P982" t="str">
            <v>Pedapadu</v>
          </cell>
          <cell r="Q982" t="str">
            <v>052200901</v>
          </cell>
          <cell r="R982" t="str">
            <v>052200901</v>
          </cell>
          <cell r="S982" t="str">
            <v>05110692200901</v>
          </cell>
          <cell r="T982">
            <v>5185</v>
          </cell>
          <cell r="U982">
            <v>1073</v>
          </cell>
          <cell r="V982">
            <v>0</v>
          </cell>
          <cell r="W982" t="str">
            <v>FC</v>
          </cell>
          <cell r="X982" t="str">
            <v>FC</v>
          </cell>
          <cell r="Z982">
            <v>36543</v>
          </cell>
          <cell r="AA982" t="str">
            <v>052200901600</v>
          </cell>
          <cell r="AB982" t="str">
            <v>052200901600</v>
          </cell>
          <cell r="AC982" t="str">
            <v>Pedapadu</v>
          </cell>
          <cell r="AD982" t="str">
            <v>Pedapadu</v>
          </cell>
          <cell r="AE982" t="str">
            <v>PWS</v>
          </cell>
          <cell r="AF982">
            <v>0</v>
          </cell>
          <cell r="AG982">
            <v>0</v>
          </cell>
          <cell r="AH982">
            <v>0</v>
          </cell>
          <cell r="AI982">
            <v>0</v>
          </cell>
          <cell r="AJ982">
            <v>0</v>
          </cell>
          <cell r="AK982">
            <v>0</v>
          </cell>
          <cell r="AL982">
            <v>0</v>
          </cell>
        </row>
        <row r="983">
          <cell r="A983" t="str">
            <v>05</v>
          </cell>
          <cell r="B983" t="str">
            <v>Westgodavari</v>
          </cell>
          <cell r="C983" t="str">
            <v>11</v>
          </cell>
          <cell r="D983" t="str">
            <v>Eluru</v>
          </cell>
          <cell r="E983" t="str">
            <v>069</v>
          </cell>
          <cell r="F983" t="str">
            <v>Denduluru</v>
          </cell>
          <cell r="G983" t="str">
            <v>22</v>
          </cell>
          <cell r="H983" t="str">
            <v>Pedapadu</v>
          </cell>
          <cell r="I983" t="str">
            <v>09</v>
          </cell>
          <cell r="J983" t="str">
            <v>Pedapadu</v>
          </cell>
          <cell r="K983" t="str">
            <v>009</v>
          </cell>
          <cell r="L983" t="str">
            <v>Pedapadu</v>
          </cell>
          <cell r="M983" t="str">
            <v>0522009</v>
          </cell>
          <cell r="N983" t="str">
            <v>02</v>
          </cell>
          <cell r="O983" t="str">
            <v>Pathapedapadu</v>
          </cell>
          <cell r="P983" t="str">
            <v>Pathapedapadu</v>
          </cell>
          <cell r="Q983" t="str">
            <v>052200902</v>
          </cell>
          <cell r="R983" t="str">
            <v>052200902</v>
          </cell>
          <cell r="S983" t="str">
            <v>05110692200902</v>
          </cell>
          <cell r="T983">
            <v>404</v>
          </cell>
          <cell r="U983">
            <v>7</v>
          </cell>
          <cell r="V983">
            <v>0</v>
          </cell>
          <cell r="W983" t="str">
            <v>PC</v>
          </cell>
          <cell r="X983" t="str">
            <v>PC1</v>
          </cell>
          <cell r="Z983">
            <v>36543</v>
          </cell>
          <cell r="AA983" t="str">
            <v>052200902600</v>
          </cell>
          <cell r="AB983" t="str">
            <v>052200902600</v>
          </cell>
          <cell r="AC983" t="str">
            <v>Pathapedapadu</v>
          </cell>
          <cell r="AD983" t="str">
            <v>Pathapedapadu</v>
          </cell>
          <cell r="AE983" t="str">
            <v>Mpws</v>
          </cell>
          <cell r="AF983">
            <v>2</v>
          </cell>
          <cell r="AG983">
            <v>0</v>
          </cell>
          <cell r="AH983">
            <v>0</v>
          </cell>
          <cell r="AI983">
            <v>0</v>
          </cell>
          <cell r="AJ983">
            <v>0</v>
          </cell>
          <cell r="AK983">
            <v>0</v>
          </cell>
          <cell r="AL983">
            <v>0</v>
          </cell>
        </row>
        <row r="984">
          <cell r="A984" t="str">
            <v>05</v>
          </cell>
          <cell r="B984" t="str">
            <v>Westgodavari</v>
          </cell>
          <cell r="C984" t="str">
            <v>11</v>
          </cell>
          <cell r="D984" t="str">
            <v>Eluru</v>
          </cell>
          <cell r="E984" t="str">
            <v>069</v>
          </cell>
          <cell r="F984" t="str">
            <v>Denduluru</v>
          </cell>
          <cell r="G984" t="str">
            <v>22</v>
          </cell>
          <cell r="H984" t="str">
            <v>Pedapadu</v>
          </cell>
          <cell r="I984" t="str">
            <v>10</v>
          </cell>
          <cell r="J984" t="str">
            <v>Naidugudem</v>
          </cell>
          <cell r="K984" t="str">
            <v>009</v>
          </cell>
          <cell r="L984" t="str">
            <v>Pedapadu</v>
          </cell>
          <cell r="M984" t="str">
            <v>0522009</v>
          </cell>
          <cell r="N984" t="str">
            <v>03</v>
          </cell>
          <cell r="O984" t="str">
            <v>Naidugudem</v>
          </cell>
          <cell r="P984" t="str">
            <v>Naidugudem</v>
          </cell>
          <cell r="Q984" t="str">
            <v>052200903</v>
          </cell>
          <cell r="R984" t="str">
            <v>052200903</v>
          </cell>
          <cell r="S984" t="str">
            <v>05110692200903</v>
          </cell>
          <cell r="T984">
            <v>1809</v>
          </cell>
          <cell r="U984">
            <v>302</v>
          </cell>
          <cell r="V984">
            <v>32</v>
          </cell>
          <cell r="W984" t="str">
            <v>FC</v>
          </cell>
          <cell r="X984" t="str">
            <v>FC</v>
          </cell>
          <cell r="Z984">
            <v>36543</v>
          </cell>
          <cell r="AA984" t="str">
            <v>052200903600</v>
          </cell>
          <cell r="AB984" t="str">
            <v>052200903600</v>
          </cell>
          <cell r="AC984" t="str">
            <v>Naidugudem</v>
          </cell>
          <cell r="AD984" t="str">
            <v>Naidugudem</v>
          </cell>
          <cell r="AE984" t="str">
            <v>PWS</v>
          </cell>
          <cell r="AF984">
            <v>0</v>
          </cell>
          <cell r="AG984">
            <v>0</v>
          </cell>
          <cell r="AH984">
            <v>0</v>
          </cell>
          <cell r="AI984">
            <v>0</v>
          </cell>
          <cell r="AJ984">
            <v>0</v>
          </cell>
          <cell r="AK984">
            <v>0</v>
          </cell>
          <cell r="AL984">
            <v>0</v>
          </cell>
        </row>
        <row r="985">
          <cell r="A985" t="str">
            <v>05</v>
          </cell>
          <cell r="B985" t="str">
            <v>Westgodavari</v>
          </cell>
          <cell r="C985" t="str">
            <v>11</v>
          </cell>
          <cell r="D985" t="str">
            <v>Eluru</v>
          </cell>
          <cell r="E985" t="str">
            <v>069</v>
          </cell>
          <cell r="F985" t="str">
            <v>Denduluru</v>
          </cell>
          <cell r="G985" t="str">
            <v>22</v>
          </cell>
          <cell r="H985" t="str">
            <v>Pedapadu</v>
          </cell>
          <cell r="I985" t="str">
            <v>10</v>
          </cell>
          <cell r="J985" t="str">
            <v>Naidugudem</v>
          </cell>
          <cell r="K985" t="str">
            <v>009</v>
          </cell>
          <cell r="L985" t="str">
            <v>Pedapadu</v>
          </cell>
          <cell r="M985" t="str">
            <v>0522009</v>
          </cell>
          <cell r="N985" t="str">
            <v>04</v>
          </cell>
          <cell r="O985" t="str">
            <v>Kazigudem</v>
          </cell>
          <cell r="P985" t="str">
            <v>Kazigudem</v>
          </cell>
          <cell r="Q985" t="str">
            <v>052200904</v>
          </cell>
          <cell r="R985" t="str">
            <v>052200904</v>
          </cell>
          <cell r="S985" t="str">
            <v>05110692200904</v>
          </cell>
          <cell r="T985">
            <v>475</v>
          </cell>
          <cell r="U985">
            <v>475</v>
          </cell>
          <cell r="V985">
            <v>0</v>
          </cell>
          <cell r="W985" t="str">
            <v>PC</v>
          </cell>
          <cell r="X985" t="str">
            <v>PC2</v>
          </cell>
          <cell r="Z985">
            <v>36543</v>
          </cell>
          <cell r="AA985" t="str">
            <v>052200904600</v>
          </cell>
          <cell r="AB985" t="str">
            <v>052200904600</v>
          </cell>
          <cell r="AC985" t="str">
            <v>Kazigudem</v>
          </cell>
          <cell r="AD985" t="str">
            <v>Kazigudem</v>
          </cell>
          <cell r="AE985" t="str">
            <v>Mpws</v>
          </cell>
          <cell r="AF985">
            <v>1</v>
          </cell>
          <cell r="AG985">
            <v>0</v>
          </cell>
          <cell r="AH985">
            <v>0</v>
          </cell>
          <cell r="AI985">
            <v>0</v>
          </cell>
          <cell r="AJ985">
            <v>0</v>
          </cell>
          <cell r="AK985">
            <v>0</v>
          </cell>
          <cell r="AL985">
            <v>0</v>
          </cell>
        </row>
        <row r="986">
          <cell r="A986" t="str">
            <v>05</v>
          </cell>
          <cell r="B986" t="str">
            <v>Westgodavari</v>
          </cell>
          <cell r="C986" t="str">
            <v>11</v>
          </cell>
          <cell r="D986" t="str">
            <v>Eluru</v>
          </cell>
          <cell r="E986" t="str">
            <v>069</v>
          </cell>
          <cell r="F986" t="str">
            <v>Denduluru</v>
          </cell>
          <cell r="G986" t="str">
            <v>22</v>
          </cell>
          <cell r="H986" t="str">
            <v>Pedapadu</v>
          </cell>
          <cell r="I986" t="str">
            <v>08</v>
          </cell>
          <cell r="J986" t="str">
            <v>Veerammakunta</v>
          </cell>
          <cell r="K986" t="str">
            <v>009</v>
          </cell>
          <cell r="L986" t="str">
            <v>Pedapadu</v>
          </cell>
          <cell r="M986" t="str">
            <v>0522009</v>
          </cell>
          <cell r="N986" t="str">
            <v>05</v>
          </cell>
          <cell r="O986" t="str">
            <v>Veerammakunta</v>
          </cell>
          <cell r="P986" t="str">
            <v>Veerammakunta</v>
          </cell>
          <cell r="Q986" t="str">
            <v>052200905</v>
          </cell>
          <cell r="R986" t="str">
            <v>052200905</v>
          </cell>
          <cell r="S986" t="str">
            <v>05110692200905</v>
          </cell>
          <cell r="T986">
            <v>1637</v>
          </cell>
          <cell r="U986">
            <v>122</v>
          </cell>
          <cell r="V986">
            <v>98</v>
          </cell>
          <cell r="W986" t="str">
            <v>FC</v>
          </cell>
          <cell r="X986" t="str">
            <v>FC</v>
          </cell>
          <cell r="Z986">
            <v>36799</v>
          </cell>
          <cell r="AA986" t="str">
            <v>052200905600</v>
          </cell>
          <cell r="AB986" t="str">
            <v>052200905600</v>
          </cell>
          <cell r="AC986" t="str">
            <v>Veerammakunta</v>
          </cell>
          <cell r="AD986" t="str">
            <v>Veerammakunta</v>
          </cell>
          <cell r="AE986" t="str">
            <v>PWS</v>
          </cell>
          <cell r="AF986">
            <v>0</v>
          </cell>
          <cell r="AG986">
            <v>0</v>
          </cell>
          <cell r="AH986">
            <v>0</v>
          </cell>
          <cell r="AI986">
            <v>0</v>
          </cell>
          <cell r="AJ986">
            <v>0</v>
          </cell>
          <cell r="AK986">
            <v>0</v>
          </cell>
          <cell r="AL986">
            <v>0</v>
          </cell>
        </row>
        <row r="987">
          <cell r="A987" t="str">
            <v>05</v>
          </cell>
          <cell r="B987" t="str">
            <v>Westgodavari</v>
          </cell>
          <cell r="C987" t="str">
            <v>11</v>
          </cell>
          <cell r="D987" t="str">
            <v>Eluru</v>
          </cell>
          <cell r="E987" t="str">
            <v>069</v>
          </cell>
          <cell r="F987" t="str">
            <v>Denduluru</v>
          </cell>
          <cell r="G987" t="str">
            <v>22</v>
          </cell>
          <cell r="H987" t="str">
            <v>Pedapadu</v>
          </cell>
          <cell r="I987" t="str">
            <v>08</v>
          </cell>
          <cell r="J987" t="str">
            <v>Veerammakunta</v>
          </cell>
          <cell r="K987" t="str">
            <v>009</v>
          </cell>
          <cell r="L987" t="str">
            <v>Pedapadu</v>
          </cell>
          <cell r="M987" t="str">
            <v>0522009</v>
          </cell>
          <cell r="N987" t="str">
            <v>06</v>
          </cell>
          <cell r="O987" t="str">
            <v>Venkatapuram</v>
          </cell>
          <cell r="Q987" t="str">
            <v>052200906</v>
          </cell>
          <cell r="S987" t="str">
            <v>05110692200906</v>
          </cell>
          <cell r="T987">
            <v>365</v>
          </cell>
          <cell r="U987">
            <v>0</v>
          </cell>
          <cell r="V987">
            <v>0</v>
          </cell>
          <cell r="W987" t="str">
            <v>FC</v>
          </cell>
          <cell r="X987" t="str">
            <v>FC</v>
          </cell>
          <cell r="Z987">
            <v>36799</v>
          </cell>
          <cell r="AA987" t="str">
            <v>052200906600</v>
          </cell>
          <cell r="AC987" t="str">
            <v>Venkatapuram</v>
          </cell>
          <cell r="AE987" t="str">
            <v>Mpws</v>
          </cell>
          <cell r="AF987">
            <v>0</v>
          </cell>
          <cell r="AG987">
            <v>0</v>
          </cell>
          <cell r="AH987">
            <v>0</v>
          </cell>
          <cell r="AI987">
            <v>1</v>
          </cell>
          <cell r="AJ987">
            <v>0</v>
          </cell>
          <cell r="AK987">
            <v>0</v>
          </cell>
          <cell r="AL987">
            <v>0</v>
          </cell>
          <cell r="AM987" t="str">
            <v>In progress</v>
          </cell>
        </row>
        <row r="988">
          <cell r="A988" t="str">
            <v>05</v>
          </cell>
          <cell r="B988" t="str">
            <v>Westgodavari</v>
          </cell>
          <cell r="C988" t="str">
            <v>11</v>
          </cell>
          <cell r="D988" t="str">
            <v>Eluru</v>
          </cell>
          <cell r="E988" t="str">
            <v>069</v>
          </cell>
          <cell r="F988" t="str">
            <v>Denduluru</v>
          </cell>
          <cell r="G988" t="str">
            <v>22</v>
          </cell>
          <cell r="H988" t="str">
            <v>Pedapadu</v>
          </cell>
          <cell r="I988" t="str">
            <v>09</v>
          </cell>
          <cell r="J988" t="str">
            <v>Pedapadu</v>
          </cell>
          <cell r="K988" t="str">
            <v>009</v>
          </cell>
          <cell r="L988" t="str">
            <v>Pedapadu</v>
          </cell>
          <cell r="M988" t="str">
            <v>0522009</v>
          </cell>
          <cell r="N988" t="str">
            <v>07</v>
          </cell>
          <cell r="O988" t="str">
            <v>Kesavarayadu Palem</v>
          </cell>
          <cell r="P988" t="str">
            <v>Kesavarayadu Palem</v>
          </cell>
          <cell r="Q988" t="str">
            <v>052200907</v>
          </cell>
          <cell r="R988" t="str">
            <v>052200907</v>
          </cell>
          <cell r="S988" t="str">
            <v>05110692200907</v>
          </cell>
          <cell r="T988">
            <v>540</v>
          </cell>
          <cell r="U988">
            <v>517</v>
          </cell>
          <cell r="V988">
            <v>0</v>
          </cell>
          <cell r="W988" t="str">
            <v>FC</v>
          </cell>
          <cell r="X988" t="str">
            <v>FC</v>
          </cell>
          <cell r="Z988">
            <v>36543</v>
          </cell>
          <cell r="AA988" t="str">
            <v>052200907600</v>
          </cell>
          <cell r="AB988" t="str">
            <v>052200907600</v>
          </cell>
          <cell r="AC988" t="str">
            <v>Kesavarayadu Palem</v>
          </cell>
          <cell r="AD988" t="str">
            <v>Kesavarayadu Palem</v>
          </cell>
          <cell r="AE988" t="str">
            <v>Mpws</v>
          </cell>
          <cell r="AF988">
            <v>0</v>
          </cell>
          <cell r="AG988">
            <v>0</v>
          </cell>
          <cell r="AH988">
            <v>0</v>
          </cell>
          <cell r="AI988">
            <v>0</v>
          </cell>
          <cell r="AJ988">
            <v>0</v>
          </cell>
          <cell r="AK988">
            <v>0</v>
          </cell>
          <cell r="AL988">
            <v>0</v>
          </cell>
        </row>
        <row r="989">
          <cell r="A989" t="str">
            <v>05</v>
          </cell>
          <cell r="B989" t="str">
            <v>Westgodavari</v>
          </cell>
          <cell r="C989" t="str">
            <v>11</v>
          </cell>
          <cell r="D989" t="str">
            <v>Eluru</v>
          </cell>
          <cell r="E989" t="str">
            <v>069</v>
          </cell>
          <cell r="F989" t="str">
            <v>Denduluru</v>
          </cell>
          <cell r="G989" t="str">
            <v>22</v>
          </cell>
          <cell r="H989" t="str">
            <v>Pedapadu</v>
          </cell>
          <cell r="I989" t="str">
            <v>09</v>
          </cell>
          <cell r="J989" t="str">
            <v>Pedapadu</v>
          </cell>
          <cell r="K989" t="str">
            <v>009</v>
          </cell>
          <cell r="L989" t="str">
            <v>Pedapadu</v>
          </cell>
          <cell r="M989" t="str">
            <v>0522009</v>
          </cell>
          <cell r="N989" t="str">
            <v>08</v>
          </cell>
          <cell r="O989" t="str">
            <v>Satyanarayanapuram</v>
          </cell>
          <cell r="Q989" t="str">
            <v>052200908</v>
          </cell>
          <cell r="S989" t="str">
            <v>05110692200908</v>
          </cell>
          <cell r="T989">
            <v>203</v>
          </cell>
          <cell r="U989">
            <v>0</v>
          </cell>
          <cell r="V989">
            <v>0</v>
          </cell>
          <cell r="W989" t="str">
            <v>PC</v>
          </cell>
          <cell r="X989" t="str">
            <v>PC1</v>
          </cell>
          <cell r="Z989">
            <v>36543</v>
          </cell>
          <cell r="AF989">
            <v>0</v>
          </cell>
          <cell r="AG989">
            <v>0</v>
          </cell>
          <cell r="AH989">
            <v>0</v>
          </cell>
          <cell r="AI989">
            <v>1</v>
          </cell>
          <cell r="AJ989">
            <v>0</v>
          </cell>
          <cell r="AK989">
            <v>0</v>
          </cell>
          <cell r="AL989">
            <v>0</v>
          </cell>
        </row>
        <row r="990">
          <cell r="A990" t="str">
            <v>05</v>
          </cell>
          <cell r="B990" t="str">
            <v>Westgodavari</v>
          </cell>
          <cell r="C990" t="str">
            <v>11</v>
          </cell>
          <cell r="D990" t="str">
            <v>Eluru</v>
          </cell>
          <cell r="E990" t="str">
            <v>069</v>
          </cell>
          <cell r="F990" t="str">
            <v>Denduluru</v>
          </cell>
          <cell r="G990" t="str">
            <v>22</v>
          </cell>
          <cell r="H990" t="str">
            <v>Pedapadu</v>
          </cell>
          <cell r="I990" t="str">
            <v>09</v>
          </cell>
          <cell r="J990" t="str">
            <v>Pedapadu</v>
          </cell>
          <cell r="K990" t="str">
            <v>009</v>
          </cell>
          <cell r="L990" t="str">
            <v>Pedapadu</v>
          </cell>
          <cell r="M990" t="str">
            <v>0522009</v>
          </cell>
          <cell r="N990" t="str">
            <v>09</v>
          </cell>
          <cell r="O990" t="str">
            <v>Ramachandrapuram</v>
          </cell>
          <cell r="Q990" t="str">
            <v>052200909</v>
          </cell>
          <cell r="S990" t="str">
            <v>05110692200909</v>
          </cell>
          <cell r="T990">
            <v>867</v>
          </cell>
          <cell r="U990">
            <v>16</v>
          </cell>
          <cell r="V990">
            <v>0</v>
          </cell>
          <cell r="W990" t="str">
            <v>PC</v>
          </cell>
          <cell r="X990" t="str">
            <v>PC1</v>
          </cell>
          <cell r="Z990">
            <v>36543</v>
          </cell>
          <cell r="AA990" t="str">
            <v>052200901600</v>
          </cell>
          <cell r="AC990" t="str">
            <v>Pedapadu</v>
          </cell>
          <cell r="AE990" t="str">
            <v>PWS</v>
          </cell>
          <cell r="AF990">
            <v>0</v>
          </cell>
          <cell r="AG990">
            <v>0</v>
          </cell>
          <cell r="AH990">
            <v>0</v>
          </cell>
          <cell r="AI990">
            <v>0</v>
          </cell>
          <cell r="AJ990">
            <v>0</v>
          </cell>
          <cell r="AK990">
            <v>0</v>
          </cell>
          <cell r="AL990">
            <v>0</v>
          </cell>
          <cell r="AM990" t="str">
            <v>In progress</v>
          </cell>
        </row>
        <row r="991">
          <cell r="A991" t="str">
            <v>05</v>
          </cell>
          <cell r="B991" t="str">
            <v>Westgodavari</v>
          </cell>
          <cell r="C991" t="str">
            <v>11</v>
          </cell>
          <cell r="D991" t="str">
            <v>Eluru</v>
          </cell>
          <cell r="E991" t="str">
            <v>069</v>
          </cell>
          <cell r="F991" t="str">
            <v>Denduluru</v>
          </cell>
          <cell r="G991" t="str">
            <v>22</v>
          </cell>
          <cell r="H991" t="str">
            <v>Pedapadu</v>
          </cell>
          <cell r="I991" t="str">
            <v>09</v>
          </cell>
          <cell r="J991" t="str">
            <v>Pedapadu</v>
          </cell>
          <cell r="K991" t="str">
            <v>009</v>
          </cell>
          <cell r="L991" t="str">
            <v>Pedapadu</v>
          </cell>
          <cell r="M991" t="str">
            <v>0522009</v>
          </cell>
          <cell r="N991" t="str">
            <v>10</v>
          </cell>
          <cell r="O991" t="str">
            <v>Gandicheruvugattu</v>
          </cell>
          <cell r="Q991" t="str">
            <v>052200910</v>
          </cell>
          <cell r="S991" t="str">
            <v>05110692200910</v>
          </cell>
          <cell r="T991">
            <v>1101</v>
          </cell>
          <cell r="U991">
            <v>32</v>
          </cell>
          <cell r="V991">
            <v>159</v>
          </cell>
          <cell r="W991" t="str">
            <v>PC</v>
          </cell>
          <cell r="X991" t="str">
            <v>PC1</v>
          </cell>
          <cell r="Z991">
            <v>36543</v>
          </cell>
          <cell r="AA991" t="str">
            <v>052200901600</v>
          </cell>
          <cell r="AC991" t="str">
            <v>Pedapadu</v>
          </cell>
          <cell r="AE991" t="str">
            <v>PWS</v>
          </cell>
          <cell r="AF991">
            <v>0</v>
          </cell>
          <cell r="AG991">
            <v>0</v>
          </cell>
          <cell r="AH991">
            <v>0</v>
          </cell>
          <cell r="AI991">
            <v>0</v>
          </cell>
          <cell r="AJ991">
            <v>0</v>
          </cell>
          <cell r="AK991">
            <v>0</v>
          </cell>
          <cell r="AL991">
            <v>0</v>
          </cell>
          <cell r="AM991" t="str">
            <v>In progress</v>
          </cell>
        </row>
        <row r="992">
          <cell r="A992" t="str">
            <v>05</v>
          </cell>
          <cell r="B992" t="str">
            <v>Westgodavari</v>
          </cell>
          <cell r="C992" t="str">
            <v>11</v>
          </cell>
          <cell r="D992" t="str">
            <v>Eluru</v>
          </cell>
          <cell r="E992" t="str">
            <v>069</v>
          </cell>
          <cell r="F992" t="str">
            <v>Denduluru</v>
          </cell>
          <cell r="G992" t="str">
            <v>22</v>
          </cell>
          <cell r="H992" t="str">
            <v>Pedapadu</v>
          </cell>
          <cell r="I992" t="str">
            <v>01</v>
          </cell>
          <cell r="J992" t="str">
            <v>Kokkirapadu</v>
          </cell>
          <cell r="K992" t="str">
            <v>011</v>
          </cell>
          <cell r="L992" t="str">
            <v>Kokkirapadu</v>
          </cell>
          <cell r="M992" t="str">
            <v>0522011</v>
          </cell>
          <cell r="N992" t="str">
            <v>01</v>
          </cell>
          <cell r="O992" t="str">
            <v>Kokkirapadu</v>
          </cell>
          <cell r="P992" t="str">
            <v>Kokkirapadu</v>
          </cell>
          <cell r="Q992" t="str">
            <v>052201101</v>
          </cell>
          <cell r="R992" t="str">
            <v>052201101</v>
          </cell>
          <cell r="S992" t="str">
            <v>05110692201101</v>
          </cell>
          <cell r="T992">
            <v>656</v>
          </cell>
          <cell r="U992">
            <v>10</v>
          </cell>
          <cell r="V992">
            <v>0</v>
          </cell>
          <cell r="W992" t="str">
            <v>FC</v>
          </cell>
          <cell r="X992" t="str">
            <v>FC</v>
          </cell>
          <cell r="Z992">
            <v>36790</v>
          </cell>
          <cell r="AA992" t="str">
            <v>052201101600</v>
          </cell>
          <cell r="AB992" t="str">
            <v>052201101600</v>
          </cell>
          <cell r="AC992" t="str">
            <v>Kokkirapadu</v>
          </cell>
          <cell r="AD992" t="str">
            <v>Kokkirapadu</v>
          </cell>
          <cell r="AE992" t="str">
            <v>PWS</v>
          </cell>
          <cell r="AF992">
            <v>0</v>
          </cell>
          <cell r="AG992">
            <v>0</v>
          </cell>
          <cell r="AH992">
            <v>0</v>
          </cell>
          <cell r="AI992">
            <v>0</v>
          </cell>
          <cell r="AJ992">
            <v>0</v>
          </cell>
          <cell r="AK992">
            <v>0</v>
          </cell>
          <cell r="AL992">
            <v>0</v>
          </cell>
        </row>
        <row r="993">
          <cell r="A993" t="str">
            <v>05</v>
          </cell>
          <cell r="B993" t="str">
            <v>Westgodavari</v>
          </cell>
          <cell r="C993" t="str">
            <v>11</v>
          </cell>
          <cell r="D993" t="str">
            <v>Eluru</v>
          </cell>
          <cell r="E993" t="str">
            <v>069</v>
          </cell>
          <cell r="F993" t="str">
            <v>Denduluru</v>
          </cell>
          <cell r="G993" t="str">
            <v>22</v>
          </cell>
          <cell r="H993" t="str">
            <v>Pedapadu</v>
          </cell>
          <cell r="I993" t="str">
            <v>01</v>
          </cell>
          <cell r="J993" t="str">
            <v>Kokkirapadu</v>
          </cell>
          <cell r="K993" t="str">
            <v>011</v>
          </cell>
          <cell r="L993" t="str">
            <v>Kokkirapadu</v>
          </cell>
          <cell r="M993" t="str">
            <v>0522011</v>
          </cell>
          <cell r="N993" t="str">
            <v>02</v>
          </cell>
          <cell r="O993" t="str">
            <v>Dasarigudem</v>
          </cell>
          <cell r="P993" t="str">
            <v>Dasarigudem</v>
          </cell>
          <cell r="Q993" t="str">
            <v>052201102</v>
          </cell>
          <cell r="R993" t="str">
            <v>052201102</v>
          </cell>
          <cell r="S993" t="str">
            <v>05110692201102</v>
          </cell>
          <cell r="T993">
            <v>383</v>
          </cell>
          <cell r="U993">
            <v>383</v>
          </cell>
          <cell r="V993">
            <v>0</v>
          </cell>
          <cell r="W993" t="str">
            <v>PC</v>
          </cell>
          <cell r="X993" t="str">
            <v>PC2</v>
          </cell>
          <cell r="Z993">
            <v>36790</v>
          </cell>
          <cell r="AA993" t="str">
            <v>052201102600</v>
          </cell>
          <cell r="AB993" t="str">
            <v>052201102600</v>
          </cell>
          <cell r="AC993" t="str">
            <v>Dasarigudem</v>
          </cell>
          <cell r="AD993" t="str">
            <v>Dasarigudem</v>
          </cell>
          <cell r="AE993" t="str">
            <v>Dp</v>
          </cell>
          <cell r="AF993">
            <v>0</v>
          </cell>
          <cell r="AG993">
            <v>0</v>
          </cell>
          <cell r="AH993">
            <v>0</v>
          </cell>
          <cell r="AI993">
            <v>0</v>
          </cell>
          <cell r="AJ993">
            <v>0</v>
          </cell>
          <cell r="AK993">
            <v>0</v>
          </cell>
          <cell r="AL993">
            <v>0</v>
          </cell>
        </row>
        <row r="994">
          <cell r="A994" t="str">
            <v>05</v>
          </cell>
          <cell r="B994" t="str">
            <v>Westgodavari</v>
          </cell>
          <cell r="C994" t="str">
            <v>11</v>
          </cell>
          <cell r="D994" t="str">
            <v>Eluru</v>
          </cell>
          <cell r="E994" t="str">
            <v>069</v>
          </cell>
          <cell r="F994" t="str">
            <v>Denduluru</v>
          </cell>
          <cell r="G994" t="str">
            <v>22</v>
          </cell>
          <cell r="H994" t="str">
            <v>Pedapadu</v>
          </cell>
          <cell r="I994" t="str">
            <v>19</v>
          </cell>
          <cell r="J994" t="str">
            <v>Vaddigudem</v>
          </cell>
          <cell r="K994" t="str">
            <v>012</v>
          </cell>
          <cell r="L994" t="str">
            <v>Vaddigudem</v>
          </cell>
          <cell r="M994" t="str">
            <v>0522012</v>
          </cell>
          <cell r="N994" t="str">
            <v>01</v>
          </cell>
          <cell r="O994" t="str">
            <v>Vaddigudem</v>
          </cell>
          <cell r="P994" t="str">
            <v>Vaddigudem</v>
          </cell>
          <cell r="Q994" t="str">
            <v>052201201</v>
          </cell>
          <cell r="R994" t="str">
            <v>052201201</v>
          </cell>
          <cell r="S994" t="str">
            <v>05110692201201</v>
          </cell>
          <cell r="T994">
            <v>1039</v>
          </cell>
          <cell r="U994">
            <v>0</v>
          </cell>
          <cell r="V994">
            <v>0</v>
          </cell>
          <cell r="W994" t="str">
            <v>PC</v>
          </cell>
          <cell r="X994" t="str">
            <v>PC1</v>
          </cell>
          <cell r="Z994">
            <v>36799</v>
          </cell>
          <cell r="AA994" t="str">
            <v>052201201600</v>
          </cell>
          <cell r="AB994" t="str">
            <v>052201201600</v>
          </cell>
          <cell r="AC994" t="str">
            <v>Vaddigudem</v>
          </cell>
          <cell r="AD994" t="str">
            <v>Vaddigudem</v>
          </cell>
          <cell r="AE994" t="str">
            <v>PWS</v>
          </cell>
          <cell r="AF994">
            <v>0</v>
          </cell>
          <cell r="AG994">
            <v>0</v>
          </cell>
          <cell r="AH994">
            <v>0</v>
          </cell>
          <cell r="AI994">
            <v>0</v>
          </cell>
          <cell r="AJ994">
            <v>0</v>
          </cell>
          <cell r="AK994">
            <v>0</v>
          </cell>
          <cell r="AL994">
            <v>0</v>
          </cell>
        </row>
        <row r="995">
          <cell r="A995" t="str">
            <v>05</v>
          </cell>
          <cell r="B995" t="str">
            <v>Westgodavari</v>
          </cell>
          <cell r="C995" t="str">
            <v>11</v>
          </cell>
          <cell r="D995" t="str">
            <v>Eluru</v>
          </cell>
          <cell r="E995" t="str">
            <v>069</v>
          </cell>
          <cell r="F995" t="str">
            <v>Denduluru</v>
          </cell>
          <cell r="G995" t="str">
            <v>22</v>
          </cell>
          <cell r="H995" t="str">
            <v>Pedapadu</v>
          </cell>
          <cell r="I995" t="str">
            <v>19</v>
          </cell>
          <cell r="J995" t="str">
            <v>Vaddigudem</v>
          </cell>
          <cell r="K995" t="str">
            <v>012</v>
          </cell>
          <cell r="L995" t="str">
            <v>Vaddigudem</v>
          </cell>
          <cell r="M995" t="str">
            <v>0522012</v>
          </cell>
          <cell r="N995" t="str">
            <v>02</v>
          </cell>
          <cell r="O995" t="str">
            <v>Rallavaripalem</v>
          </cell>
          <cell r="P995" t="str">
            <v>Rallapallivari gudem</v>
          </cell>
          <cell r="Q995" t="str">
            <v>052201202</v>
          </cell>
          <cell r="R995" t="str">
            <v>052201202</v>
          </cell>
          <cell r="S995" t="str">
            <v>05110692201202</v>
          </cell>
          <cell r="T995">
            <v>163</v>
          </cell>
          <cell r="U995">
            <v>16</v>
          </cell>
          <cell r="V995">
            <v>0</v>
          </cell>
          <cell r="W995" t="str">
            <v>PC</v>
          </cell>
          <cell r="X995" t="str">
            <v>PC1</v>
          </cell>
          <cell r="Z995">
            <v>36799</v>
          </cell>
          <cell r="AA995" t="str">
            <v>052201201600</v>
          </cell>
          <cell r="AB995" t="str">
            <v>052201201600</v>
          </cell>
          <cell r="AC995" t="str">
            <v>Vaddigudem</v>
          </cell>
          <cell r="AD995" t="str">
            <v>Vaddigudem</v>
          </cell>
          <cell r="AE995" t="str">
            <v>PWS</v>
          </cell>
          <cell r="AF995">
            <v>0</v>
          </cell>
          <cell r="AG995">
            <v>0</v>
          </cell>
          <cell r="AH995">
            <v>0</v>
          </cell>
          <cell r="AI995">
            <v>0</v>
          </cell>
          <cell r="AJ995">
            <v>0</v>
          </cell>
          <cell r="AK995">
            <v>0</v>
          </cell>
          <cell r="AL995">
            <v>0</v>
          </cell>
        </row>
        <row r="996">
          <cell r="A996" t="str">
            <v>05</v>
          </cell>
          <cell r="B996" t="str">
            <v>Westgodavari</v>
          </cell>
          <cell r="C996" t="str">
            <v>11</v>
          </cell>
          <cell r="D996" t="str">
            <v>Eluru</v>
          </cell>
          <cell r="E996" t="str">
            <v>069</v>
          </cell>
          <cell r="F996" t="str">
            <v>Denduluru</v>
          </cell>
          <cell r="G996" t="str">
            <v>22</v>
          </cell>
          <cell r="H996" t="str">
            <v>Pedapadu</v>
          </cell>
          <cell r="I996" t="str">
            <v>11</v>
          </cell>
          <cell r="J996" t="str">
            <v>Kalaparru</v>
          </cell>
          <cell r="K996" t="str">
            <v>013</v>
          </cell>
          <cell r="L996" t="str">
            <v>Kalaparru</v>
          </cell>
          <cell r="M996" t="str">
            <v>0522013</v>
          </cell>
          <cell r="N996" t="str">
            <v>01</v>
          </cell>
          <cell r="O996" t="str">
            <v>Kalaparru</v>
          </cell>
          <cell r="P996" t="str">
            <v>Kalaparru</v>
          </cell>
          <cell r="Q996" t="str">
            <v>052201301</v>
          </cell>
          <cell r="R996" t="str">
            <v>052201301</v>
          </cell>
          <cell r="S996" t="str">
            <v>05110692201301</v>
          </cell>
          <cell r="T996">
            <v>2596</v>
          </cell>
          <cell r="U996">
            <v>689</v>
          </cell>
          <cell r="V996">
            <v>12</v>
          </cell>
          <cell r="W996" t="str">
            <v>FC</v>
          </cell>
          <cell r="X996" t="str">
            <v>FC</v>
          </cell>
          <cell r="Z996">
            <v>36815</v>
          </cell>
          <cell r="AA996" t="str">
            <v>052201301600</v>
          </cell>
          <cell r="AB996" t="str">
            <v>052201301600</v>
          </cell>
          <cell r="AC996" t="str">
            <v>Kalaparru</v>
          </cell>
          <cell r="AD996" t="str">
            <v>Kalaparru</v>
          </cell>
          <cell r="AE996" t="str">
            <v>PWS</v>
          </cell>
          <cell r="AF996">
            <v>0</v>
          </cell>
          <cell r="AG996">
            <v>0</v>
          </cell>
          <cell r="AH996">
            <v>0</v>
          </cell>
          <cell r="AI996">
            <v>0</v>
          </cell>
          <cell r="AJ996">
            <v>0</v>
          </cell>
          <cell r="AK996">
            <v>0</v>
          </cell>
          <cell r="AL996">
            <v>0</v>
          </cell>
        </row>
        <row r="997">
          <cell r="A997" t="str">
            <v>05</v>
          </cell>
          <cell r="B997" t="str">
            <v>Westgodavari</v>
          </cell>
          <cell r="C997" t="str">
            <v>11</v>
          </cell>
          <cell r="D997" t="str">
            <v>Eluru</v>
          </cell>
          <cell r="E997" t="str">
            <v>069</v>
          </cell>
          <cell r="F997" t="str">
            <v>Denduluru</v>
          </cell>
          <cell r="G997" t="str">
            <v>22</v>
          </cell>
          <cell r="H997" t="str">
            <v>Pedapadu</v>
          </cell>
          <cell r="I997" t="str">
            <v>12</v>
          </cell>
          <cell r="J997" t="str">
            <v>Punukollu</v>
          </cell>
          <cell r="K997" t="str">
            <v>014</v>
          </cell>
          <cell r="L997" t="str">
            <v>Punukollu</v>
          </cell>
          <cell r="M997" t="str">
            <v>0522014</v>
          </cell>
          <cell r="N997" t="str">
            <v>01</v>
          </cell>
          <cell r="O997" t="str">
            <v>Punukollu</v>
          </cell>
          <cell r="P997" t="str">
            <v>Punukollu</v>
          </cell>
          <cell r="Q997" t="str">
            <v>052201401</v>
          </cell>
          <cell r="R997" t="str">
            <v>052201401</v>
          </cell>
          <cell r="S997" t="str">
            <v>05110692201401</v>
          </cell>
          <cell r="T997">
            <v>1052</v>
          </cell>
          <cell r="U997">
            <v>590</v>
          </cell>
          <cell r="V997">
            <v>0</v>
          </cell>
          <cell r="W997" t="str">
            <v>FC</v>
          </cell>
          <cell r="X997" t="str">
            <v>FC</v>
          </cell>
          <cell r="Z997">
            <v>36809</v>
          </cell>
          <cell r="AA997" t="str">
            <v>052201401600</v>
          </cell>
          <cell r="AB997" t="str">
            <v>052201401600</v>
          </cell>
          <cell r="AC997" t="str">
            <v>Punukollu</v>
          </cell>
          <cell r="AD997" t="str">
            <v>Punukollu</v>
          </cell>
          <cell r="AE997" t="str">
            <v>PWS</v>
          </cell>
          <cell r="AF997">
            <v>0</v>
          </cell>
          <cell r="AG997">
            <v>0</v>
          </cell>
          <cell r="AH997">
            <v>0</v>
          </cell>
          <cell r="AI997">
            <v>3</v>
          </cell>
          <cell r="AJ997">
            <v>0</v>
          </cell>
          <cell r="AK997">
            <v>0</v>
          </cell>
          <cell r="AL997">
            <v>0</v>
          </cell>
        </row>
        <row r="998">
          <cell r="A998" t="str">
            <v>05</v>
          </cell>
          <cell r="B998" t="str">
            <v>Westgodavari</v>
          </cell>
          <cell r="C998" t="str">
            <v>11</v>
          </cell>
          <cell r="D998" t="str">
            <v>Eluru</v>
          </cell>
          <cell r="E998" t="str">
            <v>069</v>
          </cell>
          <cell r="F998" t="str">
            <v>Denduluru</v>
          </cell>
          <cell r="G998" t="str">
            <v>22</v>
          </cell>
          <cell r="H998" t="str">
            <v>Pedapadu</v>
          </cell>
          <cell r="I998" t="str">
            <v>13</v>
          </cell>
          <cell r="J998" t="str">
            <v>Rajupeta</v>
          </cell>
          <cell r="K998" t="str">
            <v>015</v>
          </cell>
          <cell r="L998" t="str">
            <v>Rajupeta</v>
          </cell>
          <cell r="M998" t="str">
            <v>0522015</v>
          </cell>
          <cell r="N998" t="str">
            <v>01</v>
          </cell>
          <cell r="O998" t="str">
            <v>Rajupeta</v>
          </cell>
          <cell r="P998" t="str">
            <v>Rajupeta</v>
          </cell>
          <cell r="Q998" t="str">
            <v>052201501</v>
          </cell>
          <cell r="R998" t="str">
            <v>052201501</v>
          </cell>
          <cell r="S998" t="str">
            <v>05110692201501</v>
          </cell>
          <cell r="T998">
            <v>631</v>
          </cell>
          <cell r="U998">
            <v>176</v>
          </cell>
          <cell r="V998">
            <v>0</v>
          </cell>
          <cell r="W998" t="str">
            <v>FC</v>
          </cell>
          <cell r="X998" t="str">
            <v>FC</v>
          </cell>
          <cell r="Z998">
            <v>36909</v>
          </cell>
          <cell r="AA998" t="str">
            <v>052201501600</v>
          </cell>
          <cell r="AB998" t="str">
            <v>052201501600</v>
          </cell>
          <cell r="AC998" t="str">
            <v>Rajupeta</v>
          </cell>
          <cell r="AD998" t="str">
            <v>Rajupeta</v>
          </cell>
          <cell r="AE998" t="str">
            <v>PWS</v>
          </cell>
          <cell r="AF998">
            <v>0</v>
          </cell>
          <cell r="AG998">
            <v>6</v>
          </cell>
          <cell r="AH998">
            <v>0</v>
          </cell>
          <cell r="AI998">
            <v>0</v>
          </cell>
          <cell r="AJ998">
            <v>0</v>
          </cell>
          <cell r="AK998">
            <v>0</v>
          </cell>
          <cell r="AL998">
            <v>0</v>
          </cell>
        </row>
        <row r="999">
          <cell r="A999" t="str">
            <v>05</v>
          </cell>
          <cell r="B999" t="str">
            <v>Westgodavari</v>
          </cell>
          <cell r="C999" t="str">
            <v>11</v>
          </cell>
          <cell r="D999" t="str">
            <v>Eluru</v>
          </cell>
          <cell r="E999" t="str">
            <v>069</v>
          </cell>
          <cell r="F999" t="str">
            <v>Denduluru</v>
          </cell>
          <cell r="G999" t="str">
            <v>22</v>
          </cell>
          <cell r="H999" t="str">
            <v>Pedapadu</v>
          </cell>
          <cell r="I999" t="str">
            <v>13</v>
          </cell>
          <cell r="J999" t="str">
            <v>Rajupeta</v>
          </cell>
          <cell r="K999" t="str">
            <v>015</v>
          </cell>
          <cell r="L999" t="str">
            <v>Rajupeta</v>
          </cell>
          <cell r="M999" t="str">
            <v>0522015</v>
          </cell>
          <cell r="N999" t="str">
            <v>02</v>
          </cell>
          <cell r="O999" t="str">
            <v>Nandikeswarapuram</v>
          </cell>
          <cell r="Q999" t="str">
            <v>052201502</v>
          </cell>
          <cell r="S999" t="str">
            <v>05110692201502</v>
          </cell>
          <cell r="T999">
            <v>233</v>
          </cell>
          <cell r="U999">
            <v>233</v>
          </cell>
          <cell r="V999">
            <v>0</v>
          </cell>
          <cell r="W999" t="str">
            <v>PC</v>
          </cell>
          <cell r="X999" t="str">
            <v>PC2</v>
          </cell>
          <cell r="Z999">
            <v>36909</v>
          </cell>
          <cell r="AA999" t="str">
            <v>052201501600</v>
          </cell>
          <cell r="AC999" t="str">
            <v>Rajupeta</v>
          </cell>
          <cell r="AE999" t="str">
            <v>PWS</v>
          </cell>
          <cell r="AF999">
            <v>0</v>
          </cell>
          <cell r="AG999">
            <v>0</v>
          </cell>
          <cell r="AH999">
            <v>1</v>
          </cell>
          <cell r="AI999">
            <v>0</v>
          </cell>
          <cell r="AJ999">
            <v>0</v>
          </cell>
          <cell r="AK999">
            <v>0</v>
          </cell>
          <cell r="AL999">
            <v>0</v>
          </cell>
          <cell r="AM999" t="str">
            <v>In progress</v>
          </cell>
        </row>
        <row r="1000">
          <cell r="A1000" t="str">
            <v>05</v>
          </cell>
          <cell r="B1000" t="str">
            <v>Westgodavari</v>
          </cell>
          <cell r="C1000" t="str">
            <v>11</v>
          </cell>
          <cell r="D1000" t="str">
            <v>Eluru</v>
          </cell>
          <cell r="E1000" t="str">
            <v>069</v>
          </cell>
          <cell r="F1000" t="str">
            <v>Denduluru</v>
          </cell>
          <cell r="G1000" t="str">
            <v>22</v>
          </cell>
          <cell r="H1000" t="str">
            <v>Pedapadu</v>
          </cell>
          <cell r="I1000" t="str">
            <v>14</v>
          </cell>
          <cell r="J1000" t="str">
            <v>Vasantawada</v>
          </cell>
          <cell r="K1000" t="str">
            <v>017</v>
          </cell>
          <cell r="L1000" t="str">
            <v>Vasanthawada-i</v>
          </cell>
          <cell r="M1000" t="str">
            <v>0522017</v>
          </cell>
          <cell r="N1000" t="str">
            <v>01</v>
          </cell>
          <cell r="O1000" t="str">
            <v>Vasanthawada-i</v>
          </cell>
          <cell r="P1000" t="str">
            <v>Vasanthawada-i</v>
          </cell>
          <cell r="Q1000" t="str">
            <v>052201701</v>
          </cell>
          <cell r="R1000" t="str">
            <v>052201701</v>
          </cell>
          <cell r="S1000" t="str">
            <v>05110692201701</v>
          </cell>
          <cell r="T1000">
            <v>2812</v>
          </cell>
          <cell r="U1000">
            <v>380</v>
          </cell>
          <cell r="V1000">
            <v>10</v>
          </cell>
          <cell r="W1000" t="str">
            <v>FC</v>
          </cell>
          <cell r="X1000" t="str">
            <v>FC</v>
          </cell>
          <cell r="Z1000">
            <v>36809</v>
          </cell>
          <cell r="AA1000" t="str">
            <v>052201701600</v>
          </cell>
          <cell r="AB1000" t="str">
            <v>052201701600</v>
          </cell>
          <cell r="AC1000" t="str">
            <v>Vasanthawada-i</v>
          </cell>
          <cell r="AD1000" t="str">
            <v>Vasanthawada-i</v>
          </cell>
          <cell r="AE1000" t="str">
            <v>PWS</v>
          </cell>
          <cell r="AF1000">
            <v>0</v>
          </cell>
          <cell r="AG1000">
            <v>0</v>
          </cell>
          <cell r="AH1000">
            <v>0</v>
          </cell>
          <cell r="AI1000">
            <v>0</v>
          </cell>
          <cell r="AJ1000">
            <v>0</v>
          </cell>
          <cell r="AK1000">
            <v>0</v>
          </cell>
          <cell r="AL1000">
            <v>0</v>
          </cell>
        </row>
        <row r="1001">
          <cell r="A1001" t="str">
            <v>05</v>
          </cell>
          <cell r="B1001" t="str">
            <v>Westgodavari</v>
          </cell>
          <cell r="C1001" t="str">
            <v>11</v>
          </cell>
          <cell r="D1001" t="str">
            <v>Eluru</v>
          </cell>
          <cell r="E1001" t="str">
            <v>069</v>
          </cell>
          <cell r="F1001" t="str">
            <v>Denduluru</v>
          </cell>
          <cell r="G1001" t="str">
            <v>22</v>
          </cell>
          <cell r="H1001" t="str">
            <v>Pedapadu</v>
          </cell>
          <cell r="I1001" t="str">
            <v>14</v>
          </cell>
          <cell r="J1001" t="str">
            <v>Vasantawada</v>
          </cell>
          <cell r="K1001" t="str">
            <v>017</v>
          </cell>
          <cell r="L1001" t="str">
            <v>Vasanthawada-i</v>
          </cell>
          <cell r="M1001" t="str">
            <v>0522017</v>
          </cell>
          <cell r="N1001" t="str">
            <v>02</v>
          </cell>
          <cell r="O1001" t="str">
            <v>Harizanapeta</v>
          </cell>
          <cell r="P1001" t="str">
            <v>Harizanapeta</v>
          </cell>
          <cell r="Q1001" t="str">
            <v>052201702</v>
          </cell>
          <cell r="R1001" t="str">
            <v>052201702</v>
          </cell>
          <cell r="S1001" t="str">
            <v>05110692201702</v>
          </cell>
          <cell r="T1001">
            <v>220</v>
          </cell>
          <cell r="U1001">
            <v>220</v>
          </cell>
          <cell r="V1001">
            <v>0</v>
          </cell>
          <cell r="W1001" t="str">
            <v>FC</v>
          </cell>
          <cell r="X1001" t="str">
            <v>FC</v>
          </cell>
          <cell r="Z1001">
            <v>36809</v>
          </cell>
          <cell r="AA1001" t="str">
            <v>052201701600</v>
          </cell>
          <cell r="AB1001" t="str">
            <v>052201701600</v>
          </cell>
          <cell r="AC1001" t="str">
            <v>Vasanthawada-i</v>
          </cell>
          <cell r="AD1001" t="str">
            <v>Vasanthawada-i</v>
          </cell>
          <cell r="AE1001" t="str">
            <v>PWS</v>
          </cell>
          <cell r="AF1001">
            <v>0</v>
          </cell>
          <cell r="AG1001">
            <v>0</v>
          </cell>
          <cell r="AH1001">
            <v>1</v>
          </cell>
          <cell r="AI1001">
            <v>0</v>
          </cell>
          <cell r="AJ1001">
            <v>0</v>
          </cell>
          <cell r="AK1001">
            <v>0</v>
          </cell>
          <cell r="AL1001">
            <v>0</v>
          </cell>
        </row>
        <row r="1002">
          <cell r="A1002" t="str">
            <v>05</v>
          </cell>
          <cell r="B1002" t="str">
            <v>Westgodavari</v>
          </cell>
          <cell r="C1002" t="str">
            <v>11</v>
          </cell>
          <cell r="D1002" t="str">
            <v>Eluru</v>
          </cell>
          <cell r="E1002" t="str">
            <v>069</v>
          </cell>
          <cell r="F1002" t="str">
            <v>Denduluru</v>
          </cell>
          <cell r="G1002" t="str">
            <v>22</v>
          </cell>
          <cell r="H1002" t="str">
            <v>Pedapadu</v>
          </cell>
          <cell r="I1002" t="str">
            <v>15</v>
          </cell>
          <cell r="J1002" t="str">
            <v>Thotagudem</v>
          </cell>
          <cell r="K1002" t="str">
            <v>017</v>
          </cell>
          <cell r="L1002" t="str">
            <v>Vasanthawada-i</v>
          </cell>
          <cell r="M1002" t="str">
            <v>0522017</v>
          </cell>
          <cell r="N1002" t="str">
            <v>03</v>
          </cell>
          <cell r="O1002" t="str">
            <v>Thotagudem</v>
          </cell>
          <cell r="P1002" t="str">
            <v>Thotagudem</v>
          </cell>
          <cell r="Q1002" t="str">
            <v>052201703</v>
          </cell>
          <cell r="R1002" t="str">
            <v>052201703</v>
          </cell>
          <cell r="S1002" t="str">
            <v>05110692201703</v>
          </cell>
          <cell r="T1002">
            <v>1211</v>
          </cell>
          <cell r="U1002">
            <v>73</v>
          </cell>
          <cell r="V1002">
            <v>11</v>
          </cell>
          <cell r="W1002" t="str">
            <v>FC</v>
          </cell>
          <cell r="X1002" t="str">
            <v>FC</v>
          </cell>
          <cell r="Z1002">
            <v>36809</v>
          </cell>
          <cell r="AA1002" t="str">
            <v>052201703600</v>
          </cell>
          <cell r="AB1002" t="str">
            <v>052201703600</v>
          </cell>
          <cell r="AC1002" t="str">
            <v>Thotagudem</v>
          </cell>
          <cell r="AD1002" t="str">
            <v>Thotagudem</v>
          </cell>
          <cell r="AE1002" t="str">
            <v>PWS</v>
          </cell>
          <cell r="AF1002">
            <v>0</v>
          </cell>
          <cell r="AG1002">
            <v>0</v>
          </cell>
          <cell r="AH1002">
            <v>0</v>
          </cell>
          <cell r="AI1002">
            <v>0</v>
          </cell>
          <cell r="AJ1002">
            <v>0</v>
          </cell>
          <cell r="AK1002">
            <v>0</v>
          </cell>
          <cell r="AL1002">
            <v>0</v>
          </cell>
        </row>
        <row r="1003">
          <cell r="A1003" t="str">
            <v>05</v>
          </cell>
          <cell r="B1003" t="str">
            <v>Westgodavari</v>
          </cell>
          <cell r="C1003" t="str">
            <v>11</v>
          </cell>
          <cell r="D1003" t="str">
            <v>Eluru</v>
          </cell>
          <cell r="E1003" t="str">
            <v>069</v>
          </cell>
          <cell r="F1003" t="str">
            <v>Denduluru</v>
          </cell>
          <cell r="G1003" t="str">
            <v>22</v>
          </cell>
          <cell r="H1003" t="str">
            <v>Pedapadu</v>
          </cell>
          <cell r="I1003" t="str">
            <v>16</v>
          </cell>
          <cell r="J1003" t="str">
            <v>Appanaveedu</v>
          </cell>
          <cell r="K1003" t="str">
            <v>018</v>
          </cell>
          <cell r="L1003" t="str">
            <v>Tallamudi</v>
          </cell>
          <cell r="M1003" t="str">
            <v>0522018</v>
          </cell>
          <cell r="N1003" t="str">
            <v>01</v>
          </cell>
          <cell r="O1003" t="str">
            <v>Tallamudi</v>
          </cell>
          <cell r="P1003" t="str">
            <v>Tallamudi</v>
          </cell>
          <cell r="Q1003" t="str">
            <v>052201801</v>
          </cell>
          <cell r="R1003" t="str">
            <v>052201801</v>
          </cell>
          <cell r="S1003" t="str">
            <v>05110692201801</v>
          </cell>
          <cell r="T1003">
            <v>635</v>
          </cell>
          <cell r="U1003">
            <v>360</v>
          </cell>
          <cell r="V1003">
            <v>0</v>
          </cell>
          <cell r="W1003" t="str">
            <v>FC</v>
          </cell>
          <cell r="X1003" t="str">
            <v>FC</v>
          </cell>
          <cell r="Z1003">
            <v>36686</v>
          </cell>
          <cell r="AA1003" t="str">
            <v>052201801600</v>
          </cell>
          <cell r="AB1003" t="str">
            <v>052201801600</v>
          </cell>
          <cell r="AC1003" t="str">
            <v>Tallamudi</v>
          </cell>
          <cell r="AD1003" t="str">
            <v>Tallamudi</v>
          </cell>
          <cell r="AE1003" t="str">
            <v>PWS</v>
          </cell>
          <cell r="AF1003">
            <v>0</v>
          </cell>
          <cell r="AG1003">
            <v>0</v>
          </cell>
          <cell r="AH1003">
            <v>0</v>
          </cell>
          <cell r="AI1003">
            <v>0</v>
          </cell>
          <cell r="AJ1003">
            <v>0</v>
          </cell>
          <cell r="AK1003">
            <v>0</v>
          </cell>
          <cell r="AL1003">
            <v>0</v>
          </cell>
        </row>
        <row r="1004">
          <cell r="A1004" t="str">
            <v>05</v>
          </cell>
          <cell r="B1004" t="str">
            <v>Westgodavari</v>
          </cell>
          <cell r="C1004" t="str">
            <v>11</v>
          </cell>
          <cell r="D1004" t="str">
            <v>Eluru</v>
          </cell>
          <cell r="E1004" t="str">
            <v>069</v>
          </cell>
          <cell r="F1004" t="str">
            <v>Denduluru</v>
          </cell>
          <cell r="G1004" t="str">
            <v>22</v>
          </cell>
          <cell r="H1004" t="str">
            <v>Pedapadu</v>
          </cell>
          <cell r="I1004" t="str">
            <v>17</v>
          </cell>
          <cell r="J1004" t="str">
            <v>Epuru</v>
          </cell>
          <cell r="K1004" t="str">
            <v>019</v>
          </cell>
          <cell r="L1004" t="str">
            <v>Epuru</v>
          </cell>
          <cell r="M1004" t="str">
            <v>0522019</v>
          </cell>
          <cell r="N1004" t="str">
            <v>01</v>
          </cell>
          <cell r="O1004" t="str">
            <v>Epuru</v>
          </cell>
          <cell r="P1004" t="str">
            <v>Epuru</v>
          </cell>
          <cell r="Q1004" t="str">
            <v>052201901</v>
          </cell>
          <cell r="R1004" t="str">
            <v>052201901</v>
          </cell>
          <cell r="S1004" t="str">
            <v>05110692201901</v>
          </cell>
          <cell r="T1004">
            <v>1521</v>
          </cell>
          <cell r="U1004">
            <v>89</v>
          </cell>
          <cell r="V1004">
            <v>73</v>
          </cell>
          <cell r="W1004" t="str">
            <v>FC</v>
          </cell>
          <cell r="X1004" t="str">
            <v>FC</v>
          </cell>
          <cell r="Z1004">
            <v>36686</v>
          </cell>
          <cell r="AA1004" t="str">
            <v>052201901600</v>
          </cell>
          <cell r="AB1004" t="str">
            <v>052201901600</v>
          </cell>
          <cell r="AC1004" t="str">
            <v>Epuru</v>
          </cell>
          <cell r="AD1004" t="str">
            <v>Epuru</v>
          </cell>
          <cell r="AE1004" t="str">
            <v>PWS</v>
          </cell>
          <cell r="AF1004">
            <v>1</v>
          </cell>
          <cell r="AG1004">
            <v>0</v>
          </cell>
          <cell r="AH1004">
            <v>0</v>
          </cell>
          <cell r="AI1004">
            <v>0</v>
          </cell>
          <cell r="AJ1004">
            <v>0</v>
          </cell>
          <cell r="AK1004">
            <v>0</v>
          </cell>
          <cell r="AL1004">
            <v>0</v>
          </cell>
        </row>
        <row r="1005">
          <cell r="A1005" t="str">
            <v>05</v>
          </cell>
          <cell r="B1005" t="str">
            <v>Westgodavari</v>
          </cell>
          <cell r="C1005" t="str">
            <v>11</v>
          </cell>
          <cell r="D1005" t="str">
            <v>Eluru</v>
          </cell>
          <cell r="E1005" t="str">
            <v>069</v>
          </cell>
          <cell r="F1005" t="str">
            <v>Denduluru</v>
          </cell>
          <cell r="G1005" t="str">
            <v>22</v>
          </cell>
          <cell r="H1005" t="str">
            <v>Pedapadu</v>
          </cell>
          <cell r="I1005" t="str">
            <v>17</v>
          </cell>
          <cell r="J1005" t="str">
            <v>Epuru</v>
          </cell>
          <cell r="K1005" t="str">
            <v>019</v>
          </cell>
          <cell r="L1005" t="str">
            <v>Epuru</v>
          </cell>
          <cell r="M1005" t="str">
            <v>0522019</v>
          </cell>
          <cell r="N1005" t="str">
            <v>02</v>
          </cell>
          <cell r="O1005" t="str">
            <v>Andreyapuram</v>
          </cell>
          <cell r="P1005" t="str">
            <v>Andreyapuram</v>
          </cell>
          <cell r="Q1005" t="str">
            <v>052201902</v>
          </cell>
          <cell r="R1005" t="str">
            <v>052201902</v>
          </cell>
          <cell r="S1005" t="str">
            <v>05110692201902</v>
          </cell>
          <cell r="T1005">
            <v>375</v>
          </cell>
          <cell r="U1005">
            <v>15</v>
          </cell>
          <cell r="V1005">
            <v>4</v>
          </cell>
          <cell r="W1005" t="str">
            <v>FC</v>
          </cell>
          <cell r="X1005" t="str">
            <v>FC</v>
          </cell>
          <cell r="Z1005">
            <v>36686</v>
          </cell>
          <cell r="AA1005" t="str">
            <v>052201902600</v>
          </cell>
          <cell r="AB1005" t="str">
            <v>052201902600</v>
          </cell>
          <cell r="AC1005" t="str">
            <v>Andreyapuram</v>
          </cell>
          <cell r="AD1005" t="str">
            <v>Andreyapuram</v>
          </cell>
          <cell r="AE1005" t="str">
            <v>PWS</v>
          </cell>
          <cell r="AF1005">
            <v>0</v>
          </cell>
          <cell r="AG1005">
            <v>0</v>
          </cell>
          <cell r="AH1005">
            <v>0</v>
          </cell>
          <cell r="AI1005">
            <v>0</v>
          </cell>
          <cell r="AJ1005">
            <v>0</v>
          </cell>
          <cell r="AK1005">
            <v>0</v>
          </cell>
          <cell r="AL1005">
            <v>0</v>
          </cell>
        </row>
        <row r="1006">
          <cell r="A1006" t="str">
            <v>05</v>
          </cell>
          <cell r="B1006" t="str">
            <v>Westgodavari</v>
          </cell>
          <cell r="C1006" t="str">
            <v>11</v>
          </cell>
          <cell r="D1006" t="str">
            <v>Eluru</v>
          </cell>
          <cell r="E1006" t="str">
            <v>069</v>
          </cell>
          <cell r="F1006" t="str">
            <v>Denduluru</v>
          </cell>
          <cell r="G1006" t="str">
            <v>22</v>
          </cell>
          <cell r="H1006" t="str">
            <v>Pedapadu</v>
          </cell>
          <cell r="I1006" t="str">
            <v>17</v>
          </cell>
          <cell r="J1006" t="str">
            <v>Epuru</v>
          </cell>
          <cell r="K1006" t="str">
            <v>019</v>
          </cell>
          <cell r="L1006" t="str">
            <v>Epuru</v>
          </cell>
          <cell r="M1006" t="str">
            <v>0522019</v>
          </cell>
          <cell r="N1006" t="str">
            <v>03</v>
          </cell>
          <cell r="O1006" t="str">
            <v>Thimmanaveedu</v>
          </cell>
          <cell r="P1006" t="str">
            <v>Thimmanaveedu</v>
          </cell>
          <cell r="Q1006" t="str">
            <v>052201903</v>
          </cell>
          <cell r="R1006" t="str">
            <v>052201903</v>
          </cell>
          <cell r="S1006" t="str">
            <v>05110692201903</v>
          </cell>
          <cell r="T1006">
            <v>370</v>
          </cell>
          <cell r="U1006">
            <v>15</v>
          </cell>
          <cell r="V1006">
            <v>0</v>
          </cell>
          <cell r="W1006" t="str">
            <v>FC</v>
          </cell>
          <cell r="X1006" t="str">
            <v>FC</v>
          </cell>
          <cell r="Z1006">
            <v>36686</v>
          </cell>
          <cell r="AA1006" t="str">
            <v>052201903600</v>
          </cell>
          <cell r="AB1006" t="str">
            <v>052201903600</v>
          </cell>
          <cell r="AC1006" t="str">
            <v>Thimmanaveedu</v>
          </cell>
          <cell r="AD1006" t="str">
            <v>Thimmanaveedu</v>
          </cell>
          <cell r="AE1006" t="str">
            <v>PWS</v>
          </cell>
          <cell r="AF1006">
            <v>0</v>
          </cell>
          <cell r="AG1006">
            <v>0</v>
          </cell>
          <cell r="AH1006">
            <v>0</v>
          </cell>
          <cell r="AI1006">
            <v>0</v>
          </cell>
          <cell r="AJ1006">
            <v>0</v>
          </cell>
          <cell r="AK1006">
            <v>0</v>
          </cell>
          <cell r="AL1006">
            <v>0</v>
          </cell>
        </row>
        <row r="1007">
          <cell r="A1007" t="str">
            <v>05</v>
          </cell>
          <cell r="B1007" t="str">
            <v>Westgodavari</v>
          </cell>
          <cell r="C1007" t="str">
            <v>11</v>
          </cell>
          <cell r="D1007" t="str">
            <v>Eluru</v>
          </cell>
          <cell r="E1007" t="str">
            <v>069</v>
          </cell>
          <cell r="F1007" t="str">
            <v>Denduluru</v>
          </cell>
          <cell r="G1007" t="str">
            <v>22</v>
          </cell>
          <cell r="H1007" t="str">
            <v>Pedapadu</v>
          </cell>
          <cell r="I1007" t="str">
            <v>17</v>
          </cell>
          <cell r="J1007" t="str">
            <v>Epuru</v>
          </cell>
          <cell r="K1007" t="str">
            <v>019</v>
          </cell>
          <cell r="L1007" t="str">
            <v>Epuru</v>
          </cell>
          <cell r="M1007" t="str">
            <v>0522019</v>
          </cell>
          <cell r="N1007" t="str">
            <v>04</v>
          </cell>
          <cell r="O1007" t="str">
            <v>Epuru Harizanapeta</v>
          </cell>
          <cell r="P1007" t="str">
            <v>Epuru Harizanapeta</v>
          </cell>
          <cell r="Q1007" t="str">
            <v>052201904</v>
          </cell>
          <cell r="R1007" t="str">
            <v>052201904</v>
          </cell>
          <cell r="S1007" t="str">
            <v>05110692201904</v>
          </cell>
          <cell r="T1007">
            <v>831</v>
          </cell>
          <cell r="U1007">
            <v>724</v>
          </cell>
          <cell r="V1007">
            <v>0</v>
          </cell>
          <cell r="W1007" t="str">
            <v>FC</v>
          </cell>
          <cell r="X1007" t="str">
            <v>FC</v>
          </cell>
          <cell r="Z1007">
            <v>36686</v>
          </cell>
          <cell r="AA1007" t="str">
            <v>052201904600</v>
          </cell>
          <cell r="AB1007" t="str">
            <v>052201904600</v>
          </cell>
          <cell r="AC1007" t="str">
            <v>Epuru Harizanapeta</v>
          </cell>
          <cell r="AD1007" t="str">
            <v>Epuru Harizanapeta</v>
          </cell>
          <cell r="AE1007" t="str">
            <v>PWS</v>
          </cell>
          <cell r="AF1007">
            <v>1</v>
          </cell>
          <cell r="AG1007">
            <v>0</v>
          </cell>
          <cell r="AH1007">
            <v>0</v>
          </cell>
          <cell r="AI1007">
            <v>0</v>
          </cell>
          <cell r="AJ1007">
            <v>0</v>
          </cell>
          <cell r="AK1007">
            <v>0</v>
          </cell>
          <cell r="AL1007">
            <v>0</v>
          </cell>
        </row>
        <row r="1008">
          <cell r="A1008" t="str">
            <v>05</v>
          </cell>
          <cell r="B1008" t="str">
            <v>Westgodavari</v>
          </cell>
          <cell r="C1008" t="str">
            <v>11</v>
          </cell>
          <cell r="D1008" t="str">
            <v>Eluru</v>
          </cell>
          <cell r="E1008" t="str">
            <v>069</v>
          </cell>
          <cell r="F1008" t="str">
            <v>Denduluru</v>
          </cell>
          <cell r="G1008" t="str">
            <v>22</v>
          </cell>
          <cell r="H1008" t="str">
            <v>Pedapadu</v>
          </cell>
          <cell r="I1008" t="str">
            <v>16</v>
          </cell>
          <cell r="J1008" t="str">
            <v>Appanaveedu</v>
          </cell>
          <cell r="K1008" t="str">
            <v>020</v>
          </cell>
          <cell r="L1008" t="str">
            <v>Appanaveedu</v>
          </cell>
          <cell r="M1008" t="str">
            <v>0522020</v>
          </cell>
          <cell r="N1008" t="str">
            <v>01</v>
          </cell>
          <cell r="O1008" t="str">
            <v>Appanaveedu</v>
          </cell>
          <cell r="P1008" t="str">
            <v>Appanaveedu</v>
          </cell>
          <cell r="Q1008" t="str">
            <v>052202001</v>
          </cell>
          <cell r="R1008" t="str">
            <v>052202001</v>
          </cell>
          <cell r="S1008" t="str">
            <v>05110692202001</v>
          </cell>
          <cell r="T1008">
            <v>4021</v>
          </cell>
          <cell r="U1008">
            <v>470</v>
          </cell>
          <cell r="V1008">
            <v>172</v>
          </cell>
          <cell r="W1008" t="str">
            <v>FC</v>
          </cell>
          <cell r="X1008" t="str">
            <v>FC</v>
          </cell>
          <cell r="Z1008">
            <v>36686</v>
          </cell>
          <cell r="AA1008" t="str">
            <v>052202001600</v>
          </cell>
          <cell r="AB1008" t="str">
            <v>052202001600</v>
          </cell>
          <cell r="AC1008" t="str">
            <v>Appanaveedu</v>
          </cell>
          <cell r="AD1008" t="str">
            <v>Appanaveedu</v>
          </cell>
          <cell r="AE1008" t="str">
            <v>PWS</v>
          </cell>
          <cell r="AF1008">
            <v>1</v>
          </cell>
          <cell r="AG1008">
            <v>0</v>
          </cell>
          <cell r="AH1008">
            <v>0</v>
          </cell>
          <cell r="AI1008">
            <v>0</v>
          </cell>
          <cell r="AJ1008">
            <v>0</v>
          </cell>
          <cell r="AK1008">
            <v>0</v>
          </cell>
          <cell r="AL1008">
            <v>0</v>
          </cell>
        </row>
        <row r="1009">
          <cell r="A1009" t="str">
            <v>05</v>
          </cell>
          <cell r="B1009" t="str">
            <v>Westgodavari</v>
          </cell>
          <cell r="C1009" t="str">
            <v>11</v>
          </cell>
          <cell r="D1009" t="str">
            <v>Eluru</v>
          </cell>
          <cell r="E1009" t="str">
            <v>069</v>
          </cell>
          <cell r="F1009" t="str">
            <v>Denduluru</v>
          </cell>
          <cell r="G1009" t="str">
            <v>22</v>
          </cell>
          <cell r="H1009" t="str">
            <v>Pedapadu</v>
          </cell>
          <cell r="I1009" t="str">
            <v>16</v>
          </cell>
          <cell r="J1009" t="str">
            <v>Appanaveedu</v>
          </cell>
          <cell r="K1009" t="str">
            <v>020</v>
          </cell>
          <cell r="L1009" t="str">
            <v>Appanaveedu</v>
          </cell>
          <cell r="M1009" t="str">
            <v>0522020</v>
          </cell>
          <cell r="N1009" t="str">
            <v>02</v>
          </cell>
          <cell r="O1009" t="str">
            <v>Tallarevu</v>
          </cell>
          <cell r="Q1009" t="str">
            <v>052202002</v>
          </cell>
          <cell r="S1009" t="str">
            <v>05110692202002</v>
          </cell>
          <cell r="T1009">
            <v>1062</v>
          </cell>
          <cell r="U1009">
            <v>36</v>
          </cell>
          <cell r="V1009">
            <v>27</v>
          </cell>
          <cell r="W1009" t="str">
            <v>FC</v>
          </cell>
          <cell r="X1009" t="str">
            <v>FC</v>
          </cell>
          <cell r="Z1009">
            <v>36686</v>
          </cell>
          <cell r="AA1009" t="str">
            <v>052202001600</v>
          </cell>
          <cell r="AC1009" t="str">
            <v>Appanaveedu</v>
          </cell>
          <cell r="AE1009" t="str">
            <v>PWS</v>
          </cell>
          <cell r="AF1009">
            <v>0</v>
          </cell>
          <cell r="AG1009">
            <v>0</v>
          </cell>
          <cell r="AH1009">
            <v>0</v>
          </cell>
          <cell r="AI1009">
            <v>0</v>
          </cell>
          <cell r="AJ1009">
            <v>0</v>
          </cell>
          <cell r="AK1009">
            <v>0</v>
          </cell>
          <cell r="AL1009">
            <v>0</v>
          </cell>
          <cell r="AM1009" t="str">
            <v>In progress</v>
          </cell>
        </row>
        <row r="1010">
          <cell r="A1010" t="str">
            <v>05</v>
          </cell>
          <cell r="B1010" t="str">
            <v>Westgodavari</v>
          </cell>
          <cell r="C1010" t="str">
            <v>11</v>
          </cell>
          <cell r="D1010" t="str">
            <v>Eluru</v>
          </cell>
          <cell r="E1010" t="str">
            <v>069</v>
          </cell>
          <cell r="F1010" t="str">
            <v>Denduluru</v>
          </cell>
          <cell r="G1010" t="str">
            <v>22</v>
          </cell>
          <cell r="H1010" t="str">
            <v>Pedapadu</v>
          </cell>
          <cell r="I1010" t="str">
            <v>16</v>
          </cell>
          <cell r="J1010" t="str">
            <v>Appanaveedu</v>
          </cell>
          <cell r="K1010" t="str">
            <v>020</v>
          </cell>
          <cell r="L1010" t="str">
            <v>Appanaveedu</v>
          </cell>
          <cell r="M1010" t="str">
            <v>0522020</v>
          </cell>
          <cell r="N1010" t="str">
            <v>03</v>
          </cell>
          <cell r="O1010" t="str">
            <v>Tallarevu (h)</v>
          </cell>
          <cell r="Q1010" t="str">
            <v>052202003</v>
          </cell>
          <cell r="S1010" t="str">
            <v>05110692202003</v>
          </cell>
          <cell r="T1010">
            <v>635</v>
          </cell>
          <cell r="U1010">
            <v>360</v>
          </cell>
          <cell r="V1010">
            <v>0</v>
          </cell>
          <cell r="W1010" t="str">
            <v>FC</v>
          </cell>
          <cell r="X1010" t="str">
            <v>FC</v>
          </cell>
          <cell r="Z1010">
            <v>36686</v>
          </cell>
          <cell r="AA1010" t="str">
            <v>052202001600</v>
          </cell>
          <cell r="AC1010" t="str">
            <v>Appanaveedu</v>
          </cell>
          <cell r="AE1010" t="str">
            <v>PWS</v>
          </cell>
          <cell r="AF1010">
            <v>0</v>
          </cell>
          <cell r="AG1010">
            <v>0</v>
          </cell>
          <cell r="AH1010">
            <v>0</v>
          </cell>
          <cell r="AI1010">
            <v>0</v>
          </cell>
          <cell r="AJ1010">
            <v>0</v>
          </cell>
          <cell r="AK1010">
            <v>0</v>
          </cell>
          <cell r="AL1010">
            <v>0</v>
          </cell>
          <cell r="AM1010" t="str">
            <v>In progress</v>
          </cell>
        </row>
        <row r="1011">
          <cell r="A1011" t="str">
            <v>05</v>
          </cell>
          <cell r="B1011" t="str">
            <v>Westgodavari</v>
          </cell>
          <cell r="C1011" t="str">
            <v>11</v>
          </cell>
          <cell r="D1011" t="str">
            <v>Eluru</v>
          </cell>
          <cell r="E1011" t="str">
            <v>069</v>
          </cell>
          <cell r="F1011" t="str">
            <v>Denduluru</v>
          </cell>
          <cell r="G1011" t="str">
            <v>22</v>
          </cell>
          <cell r="H1011" t="str">
            <v>Pedapadu</v>
          </cell>
          <cell r="I1011" t="str">
            <v>14</v>
          </cell>
          <cell r="J1011" t="str">
            <v>Vasantawada</v>
          </cell>
          <cell r="K1011" t="str">
            <v>021</v>
          </cell>
          <cell r="L1011" t="str">
            <v>Amruthalingapeta</v>
          </cell>
          <cell r="M1011" t="str">
            <v>0522021</v>
          </cell>
          <cell r="N1011" t="str">
            <v>01</v>
          </cell>
          <cell r="O1011" t="str">
            <v>Amruthalingapeta</v>
          </cell>
          <cell r="Q1011" t="str">
            <v>052202101</v>
          </cell>
          <cell r="S1011" t="str">
            <v>05110692202101</v>
          </cell>
          <cell r="T1011">
            <v>1182</v>
          </cell>
          <cell r="U1011">
            <v>6</v>
          </cell>
          <cell r="V1011">
            <v>7</v>
          </cell>
          <cell r="W1011" t="str">
            <v>FC</v>
          </cell>
          <cell r="X1011" t="str">
            <v>FC</v>
          </cell>
          <cell r="Z1011">
            <v>36809</v>
          </cell>
          <cell r="AA1011" t="str">
            <v>052201701600</v>
          </cell>
          <cell r="AC1011" t="str">
            <v>Vasantahwada</v>
          </cell>
          <cell r="AE1011" t="str">
            <v>PWS</v>
          </cell>
          <cell r="AF1011">
            <v>0</v>
          </cell>
          <cell r="AG1011">
            <v>14</v>
          </cell>
          <cell r="AH1011">
            <v>0</v>
          </cell>
          <cell r="AI1011">
            <v>0</v>
          </cell>
          <cell r="AJ1011">
            <v>0</v>
          </cell>
          <cell r="AK1011">
            <v>0</v>
          </cell>
          <cell r="AL1011">
            <v>0</v>
          </cell>
          <cell r="AM1011" t="str">
            <v>In progress</v>
          </cell>
        </row>
        <row r="1012">
          <cell r="A1012" t="str">
            <v>05</v>
          </cell>
          <cell r="B1012" t="str">
            <v>Westgodavari</v>
          </cell>
          <cell r="C1012" t="str">
            <v>11</v>
          </cell>
          <cell r="D1012" t="str">
            <v>Eluru</v>
          </cell>
          <cell r="E1012" t="str">
            <v>069</v>
          </cell>
          <cell r="F1012" t="str">
            <v>Denduluru</v>
          </cell>
          <cell r="G1012" t="str">
            <v>22</v>
          </cell>
          <cell r="H1012" t="str">
            <v>Pedapadu</v>
          </cell>
          <cell r="I1012" t="str">
            <v>14</v>
          </cell>
          <cell r="J1012" t="str">
            <v>Vasantawada</v>
          </cell>
          <cell r="K1012" t="str">
            <v>022</v>
          </cell>
          <cell r="L1012" t="str">
            <v>Vasanthawada-ii</v>
          </cell>
          <cell r="M1012" t="str">
            <v>0522022</v>
          </cell>
          <cell r="N1012" t="str">
            <v>01</v>
          </cell>
          <cell r="O1012" t="str">
            <v>Vasanthawada-ii</v>
          </cell>
          <cell r="Q1012" t="str">
            <v>052202201</v>
          </cell>
          <cell r="S1012" t="str">
            <v>05110692202201</v>
          </cell>
          <cell r="T1012">
            <v>2087</v>
          </cell>
          <cell r="U1012">
            <v>269</v>
          </cell>
          <cell r="V1012">
            <v>10</v>
          </cell>
          <cell r="W1012" t="str">
            <v>FC</v>
          </cell>
          <cell r="X1012" t="str">
            <v>FC</v>
          </cell>
          <cell r="Z1012">
            <v>36809</v>
          </cell>
          <cell r="AA1012" t="str">
            <v>052201701600</v>
          </cell>
          <cell r="AC1012" t="str">
            <v>Vasanthawada-i</v>
          </cell>
          <cell r="AE1012" t="str">
            <v>PWS</v>
          </cell>
          <cell r="AF1012">
            <v>0</v>
          </cell>
          <cell r="AG1012">
            <v>0</v>
          </cell>
          <cell r="AH1012">
            <v>0</v>
          </cell>
          <cell r="AI1012">
            <v>0</v>
          </cell>
          <cell r="AJ1012">
            <v>0</v>
          </cell>
          <cell r="AK1012">
            <v>0</v>
          </cell>
          <cell r="AL1012">
            <v>0</v>
          </cell>
          <cell r="AM1012" t="str">
            <v>In progress</v>
          </cell>
        </row>
        <row r="1013">
          <cell r="A1013" t="str">
            <v>05</v>
          </cell>
          <cell r="B1013" t="str">
            <v>Westgodavari</v>
          </cell>
          <cell r="C1013" t="str">
            <v>11</v>
          </cell>
          <cell r="D1013" t="str">
            <v>Eluru</v>
          </cell>
          <cell r="E1013" t="str">
            <v>069</v>
          </cell>
          <cell r="F1013" t="str">
            <v>Denduluru</v>
          </cell>
          <cell r="G1013" t="str">
            <v>22</v>
          </cell>
          <cell r="H1013" t="str">
            <v>Pedapadu</v>
          </cell>
          <cell r="I1013" t="str">
            <v>18</v>
          </cell>
          <cell r="J1013" t="str">
            <v>Gogunta</v>
          </cell>
          <cell r="K1013" t="str">
            <v>023</v>
          </cell>
          <cell r="L1013" t="str">
            <v>Gogunta</v>
          </cell>
          <cell r="M1013" t="str">
            <v>0522023</v>
          </cell>
          <cell r="N1013" t="str">
            <v>01</v>
          </cell>
          <cell r="O1013" t="str">
            <v>Gogunta</v>
          </cell>
          <cell r="P1013" t="str">
            <v>Gogunta</v>
          </cell>
          <cell r="Q1013" t="str">
            <v>052202301</v>
          </cell>
          <cell r="R1013" t="str">
            <v>052202301</v>
          </cell>
          <cell r="S1013" t="str">
            <v>05110692202301</v>
          </cell>
          <cell r="T1013">
            <v>1033</v>
          </cell>
          <cell r="U1013">
            <v>357</v>
          </cell>
          <cell r="V1013">
            <v>0</v>
          </cell>
          <cell r="W1013" t="str">
            <v>FC</v>
          </cell>
          <cell r="X1013" t="str">
            <v>FC</v>
          </cell>
          <cell r="Z1013">
            <v>36809</v>
          </cell>
          <cell r="AA1013" t="str">
            <v>052202301600</v>
          </cell>
          <cell r="AB1013" t="str">
            <v>052202301600</v>
          </cell>
          <cell r="AC1013" t="str">
            <v>Gogunta</v>
          </cell>
          <cell r="AD1013" t="str">
            <v>Gogunta</v>
          </cell>
          <cell r="AE1013" t="str">
            <v>PWS</v>
          </cell>
          <cell r="AF1013">
            <v>0</v>
          </cell>
          <cell r="AG1013">
            <v>0</v>
          </cell>
          <cell r="AH1013">
            <v>0</v>
          </cell>
          <cell r="AI1013">
            <v>0</v>
          </cell>
          <cell r="AJ1013">
            <v>0</v>
          </cell>
          <cell r="AK1013">
            <v>0</v>
          </cell>
          <cell r="AL1013">
            <v>0</v>
          </cell>
        </row>
        <row r="1014">
          <cell r="A1014" t="str">
            <v>05</v>
          </cell>
          <cell r="B1014" t="str">
            <v>Westgodavari</v>
          </cell>
          <cell r="C1014" t="str">
            <v>11</v>
          </cell>
          <cell r="D1014" t="str">
            <v>Eluru</v>
          </cell>
          <cell r="E1014" t="str">
            <v>069</v>
          </cell>
          <cell r="F1014" t="str">
            <v>Denduluru</v>
          </cell>
          <cell r="G1014" t="str">
            <v>22</v>
          </cell>
          <cell r="H1014" t="str">
            <v>Pedapadu</v>
          </cell>
          <cell r="I1014" t="str">
            <v>19</v>
          </cell>
          <cell r="J1014" t="str">
            <v>Vaddigudem</v>
          </cell>
          <cell r="K1014" t="str">
            <v>024</v>
          </cell>
          <cell r="L1014" t="str">
            <v>Koniki</v>
          </cell>
          <cell r="M1014" t="str">
            <v>0522024</v>
          </cell>
          <cell r="N1014" t="str">
            <v>01</v>
          </cell>
          <cell r="O1014" t="str">
            <v>Koniki</v>
          </cell>
          <cell r="P1014" t="str">
            <v>Koniki</v>
          </cell>
          <cell r="Q1014" t="str">
            <v>052202401</v>
          </cell>
          <cell r="R1014" t="str">
            <v>052202401</v>
          </cell>
          <cell r="S1014" t="str">
            <v>05110692202401</v>
          </cell>
          <cell r="T1014">
            <v>799</v>
          </cell>
          <cell r="U1014">
            <v>4</v>
          </cell>
          <cell r="V1014">
            <v>0</v>
          </cell>
          <cell r="W1014" t="str">
            <v>FC</v>
          </cell>
          <cell r="X1014" t="str">
            <v>FC</v>
          </cell>
          <cell r="AA1014" t="str">
            <v>052202401600</v>
          </cell>
          <cell r="AB1014" t="str">
            <v>052202401600</v>
          </cell>
          <cell r="AC1014" t="str">
            <v>Koniki</v>
          </cell>
          <cell r="AD1014" t="str">
            <v>Koniki</v>
          </cell>
          <cell r="AE1014" t="str">
            <v>PWS</v>
          </cell>
          <cell r="AF1014">
            <v>0</v>
          </cell>
          <cell r="AG1014">
            <v>0</v>
          </cell>
          <cell r="AH1014">
            <v>0</v>
          </cell>
          <cell r="AI1014">
            <v>0</v>
          </cell>
          <cell r="AJ1014">
            <v>0</v>
          </cell>
          <cell r="AK1014">
            <v>0</v>
          </cell>
          <cell r="AL1014">
            <v>0</v>
          </cell>
        </row>
        <row r="1015">
          <cell r="A1015" t="str">
            <v>05</v>
          </cell>
          <cell r="B1015" t="str">
            <v>Westgodavari</v>
          </cell>
          <cell r="C1015" t="str">
            <v>11</v>
          </cell>
          <cell r="D1015" t="str">
            <v>Eluru</v>
          </cell>
          <cell r="E1015" t="str">
            <v>069</v>
          </cell>
          <cell r="F1015" t="str">
            <v>Denduluru</v>
          </cell>
          <cell r="G1015" t="str">
            <v>22</v>
          </cell>
          <cell r="H1015" t="str">
            <v>Pedapadu</v>
          </cell>
          <cell r="I1015" t="str">
            <v>19</v>
          </cell>
          <cell r="J1015" t="str">
            <v>Vaddigudem</v>
          </cell>
          <cell r="K1015" t="str">
            <v>024</v>
          </cell>
          <cell r="L1015" t="str">
            <v>Koniki</v>
          </cell>
          <cell r="M1015" t="str">
            <v>0522024</v>
          </cell>
          <cell r="N1015" t="str">
            <v>03</v>
          </cell>
          <cell r="O1015" t="str">
            <v>Rallapallivaripalem</v>
          </cell>
          <cell r="Q1015" t="str">
            <v>052202403</v>
          </cell>
          <cell r="S1015" t="str">
            <v>05110692202403</v>
          </cell>
          <cell r="T1015">
            <v>204</v>
          </cell>
          <cell r="U1015">
            <v>204</v>
          </cell>
          <cell r="V1015">
            <v>0</v>
          </cell>
          <cell r="W1015" t="str">
            <v>PC</v>
          </cell>
          <cell r="X1015" t="str">
            <v>PC1</v>
          </cell>
          <cell r="AA1015" t="str">
            <v>052201201600</v>
          </cell>
          <cell r="AC1015" t="str">
            <v>Vaddigudem</v>
          </cell>
          <cell r="AE1015" t="str">
            <v>PWS</v>
          </cell>
          <cell r="AF1015">
            <v>0</v>
          </cell>
          <cell r="AG1015">
            <v>0</v>
          </cell>
          <cell r="AH1015">
            <v>1</v>
          </cell>
          <cell r="AI1015">
            <v>0</v>
          </cell>
          <cell r="AJ1015">
            <v>0</v>
          </cell>
          <cell r="AK1015">
            <v>0</v>
          </cell>
          <cell r="AL1015">
            <v>0</v>
          </cell>
          <cell r="AM1015" t="str">
            <v>In progress</v>
          </cell>
        </row>
        <row r="1016">
          <cell r="A1016" t="str">
            <v>05</v>
          </cell>
          <cell r="B1016" t="str">
            <v>Westgodavari</v>
          </cell>
          <cell r="C1016" t="str">
            <v>11</v>
          </cell>
          <cell r="D1016" t="str">
            <v>Eluru</v>
          </cell>
          <cell r="E1016" t="str">
            <v>069</v>
          </cell>
          <cell r="F1016" t="str">
            <v>Denduluru</v>
          </cell>
          <cell r="G1016" t="str">
            <v>22</v>
          </cell>
          <cell r="H1016" t="str">
            <v>Pedapadu</v>
          </cell>
          <cell r="I1016" t="str">
            <v>20</v>
          </cell>
          <cell r="J1016" t="str">
            <v>Gudipadu</v>
          </cell>
          <cell r="K1016" t="str">
            <v>025</v>
          </cell>
          <cell r="L1016" t="str">
            <v>S. Kothapalli</v>
          </cell>
          <cell r="M1016" t="str">
            <v>0522025</v>
          </cell>
          <cell r="N1016" t="str">
            <v>01</v>
          </cell>
          <cell r="O1016" t="str">
            <v>Sakalakothapalle</v>
          </cell>
          <cell r="P1016" t="str">
            <v>Sakalakothapalle</v>
          </cell>
          <cell r="Q1016" t="str">
            <v>052202501</v>
          </cell>
          <cell r="R1016" t="str">
            <v>052202501</v>
          </cell>
          <cell r="S1016" t="str">
            <v>05110692202501</v>
          </cell>
          <cell r="T1016">
            <v>411</v>
          </cell>
          <cell r="U1016">
            <v>28</v>
          </cell>
          <cell r="V1016">
            <v>0</v>
          </cell>
          <cell r="W1016" t="str">
            <v>FC</v>
          </cell>
          <cell r="X1016" t="str">
            <v>FC</v>
          </cell>
          <cell r="AA1016" t="str">
            <v>052202501600</v>
          </cell>
          <cell r="AB1016" t="str">
            <v>052202501600</v>
          </cell>
          <cell r="AC1016" t="str">
            <v>Sakalakothapalle</v>
          </cell>
          <cell r="AD1016" t="str">
            <v>Sakalakothapalle</v>
          </cell>
          <cell r="AE1016" t="str">
            <v>Mpws</v>
          </cell>
          <cell r="AF1016">
            <v>0</v>
          </cell>
          <cell r="AG1016">
            <v>0</v>
          </cell>
          <cell r="AH1016">
            <v>0</v>
          </cell>
          <cell r="AI1016">
            <v>0</v>
          </cell>
          <cell r="AJ1016">
            <v>0</v>
          </cell>
          <cell r="AK1016">
            <v>0</v>
          </cell>
          <cell r="AL1016">
            <v>0</v>
          </cell>
        </row>
        <row r="1017">
          <cell r="A1017" t="str">
            <v>05</v>
          </cell>
          <cell r="B1017" t="str">
            <v>Westgodavari</v>
          </cell>
          <cell r="C1017" t="str">
            <v>11</v>
          </cell>
          <cell r="D1017" t="str">
            <v>Eluru</v>
          </cell>
          <cell r="E1017" t="str">
            <v>069</v>
          </cell>
          <cell r="F1017" t="str">
            <v>Denduluru</v>
          </cell>
          <cell r="G1017" t="str">
            <v>22</v>
          </cell>
          <cell r="H1017" t="str">
            <v>Pedapadu</v>
          </cell>
          <cell r="I1017" t="str">
            <v>21</v>
          </cell>
          <cell r="J1017" t="str">
            <v>S. Kothapalli</v>
          </cell>
          <cell r="K1017" t="str">
            <v>025</v>
          </cell>
          <cell r="L1017" t="str">
            <v>S. Kothapalli</v>
          </cell>
          <cell r="M1017" t="str">
            <v>0522025</v>
          </cell>
          <cell r="N1017" t="str">
            <v>02</v>
          </cell>
          <cell r="O1017" t="str">
            <v>Kadimikunta</v>
          </cell>
          <cell r="P1017" t="str">
            <v>Kadimikunta</v>
          </cell>
          <cell r="Q1017" t="str">
            <v>052202502</v>
          </cell>
          <cell r="R1017" t="str">
            <v>052202502</v>
          </cell>
          <cell r="S1017" t="str">
            <v>05110692202502</v>
          </cell>
          <cell r="T1017">
            <v>512</v>
          </cell>
          <cell r="U1017">
            <v>512</v>
          </cell>
          <cell r="V1017">
            <v>0</v>
          </cell>
          <cell r="W1017" t="str">
            <v>FC</v>
          </cell>
          <cell r="X1017" t="str">
            <v>FC</v>
          </cell>
          <cell r="AA1017" t="str">
            <v>052202502600</v>
          </cell>
          <cell r="AB1017" t="str">
            <v>052202502600</v>
          </cell>
          <cell r="AC1017" t="str">
            <v>Kadimikunta</v>
          </cell>
          <cell r="AD1017" t="str">
            <v>Kadimikunta</v>
          </cell>
          <cell r="AE1017" t="str">
            <v>Mpws</v>
          </cell>
          <cell r="AF1017">
            <v>0</v>
          </cell>
          <cell r="AG1017">
            <v>0</v>
          </cell>
          <cell r="AH1017">
            <v>0</v>
          </cell>
          <cell r="AI1017">
            <v>0</v>
          </cell>
          <cell r="AJ1017">
            <v>0</v>
          </cell>
          <cell r="AK1017">
            <v>0</v>
          </cell>
          <cell r="AL1017">
            <v>0</v>
          </cell>
        </row>
        <row r="1018">
          <cell r="A1018" t="str">
            <v>05</v>
          </cell>
          <cell r="B1018" t="str">
            <v>Westgodavari</v>
          </cell>
          <cell r="C1018" t="str">
            <v>11</v>
          </cell>
          <cell r="D1018" t="str">
            <v>Eluru</v>
          </cell>
          <cell r="E1018" t="str">
            <v>069</v>
          </cell>
          <cell r="F1018" t="str">
            <v>Denduluru</v>
          </cell>
          <cell r="G1018" t="str">
            <v>22</v>
          </cell>
          <cell r="H1018" t="str">
            <v>Pedapadu</v>
          </cell>
          <cell r="I1018" t="str">
            <v>22</v>
          </cell>
          <cell r="J1018" t="str">
            <v>Satyavole</v>
          </cell>
          <cell r="K1018" t="str">
            <v>026</v>
          </cell>
          <cell r="L1018" t="str">
            <v>Satyavole</v>
          </cell>
          <cell r="M1018" t="str">
            <v>0522026</v>
          </cell>
          <cell r="N1018" t="str">
            <v>01</v>
          </cell>
          <cell r="O1018" t="str">
            <v>Satyavolu</v>
          </cell>
          <cell r="P1018" t="str">
            <v>Satyavolu</v>
          </cell>
          <cell r="Q1018" t="str">
            <v>052202601</v>
          </cell>
          <cell r="R1018" t="str">
            <v>052202601</v>
          </cell>
          <cell r="S1018" t="str">
            <v>05110692202601</v>
          </cell>
          <cell r="T1018">
            <v>411</v>
          </cell>
          <cell r="U1018">
            <v>28</v>
          </cell>
          <cell r="V1018">
            <v>0</v>
          </cell>
          <cell r="W1018" t="str">
            <v>FC</v>
          </cell>
          <cell r="X1018" t="str">
            <v>FC</v>
          </cell>
          <cell r="AA1018" t="str">
            <v>052202601600</v>
          </cell>
          <cell r="AB1018" t="str">
            <v>052202601600</v>
          </cell>
          <cell r="AC1018" t="str">
            <v>Satyavolu</v>
          </cell>
          <cell r="AD1018" t="str">
            <v>Satyavolu</v>
          </cell>
          <cell r="AE1018" t="str">
            <v>PWS</v>
          </cell>
          <cell r="AF1018">
            <v>0</v>
          </cell>
          <cell r="AG1018">
            <v>0</v>
          </cell>
          <cell r="AH1018">
            <v>0</v>
          </cell>
          <cell r="AI1018">
            <v>0</v>
          </cell>
          <cell r="AJ1018">
            <v>0</v>
          </cell>
          <cell r="AK1018">
            <v>0</v>
          </cell>
          <cell r="AL1018">
            <v>0</v>
          </cell>
        </row>
        <row r="1019">
          <cell r="A1019" t="str">
            <v>05</v>
          </cell>
          <cell r="B1019" t="str">
            <v>Westgodavari</v>
          </cell>
          <cell r="C1019" t="str">
            <v>11</v>
          </cell>
          <cell r="D1019" t="str">
            <v>Eluru</v>
          </cell>
          <cell r="E1019" t="str">
            <v>069</v>
          </cell>
          <cell r="F1019" t="str">
            <v>Denduluru</v>
          </cell>
          <cell r="G1019" t="str">
            <v>22</v>
          </cell>
          <cell r="H1019" t="str">
            <v>Pedapadu</v>
          </cell>
          <cell r="I1019" t="str">
            <v>22</v>
          </cell>
          <cell r="J1019" t="str">
            <v>Satyavole</v>
          </cell>
          <cell r="K1019" t="str">
            <v>026</v>
          </cell>
          <cell r="L1019" t="str">
            <v>Satyavole</v>
          </cell>
          <cell r="M1019" t="str">
            <v>0522026</v>
          </cell>
          <cell r="N1019" t="str">
            <v>02</v>
          </cell>
          <cell r="O1019" t="str">
            <v>Kalingapeta</v>
          </cell>
          <cell r="Q1019" t="str">
            <v>052202602</v>
          </cell>
          <cell r="S1019" t="str">
            <v>05110692202602</v>
          </cell>
          <cell r="T1019">
            <v>70</v>
          </cell>
          <cell r="U1019">
            <v>0</v>
          </cell>
          <cell r="V1019">
            <v>0</v>
          </cell>
          <cell r="W1019" t="str">
            <v>PC</v>
          </cell>
          <cell r="X1019" t="str">
            <v>PC1</v>
          </cell>
          <cell r="AA1019" t="str">
            <v>052202601600</v>
          </cell>
          <cell r="AC1019" t="str">
            <v>Satyavolu</v>
          </cell>
          <cell r="AE1019" t="str">
            <v>PWS</v>
          </cell>
          <cell r="AF1019">
            <v>0</v>
          </cell>
          <cell r="AG1019">
            <v>0</v>
          </cell>
          <cell r="AH1019">
            <v>0</v>
          </cell>
          <cell r="AI1019">
            <v>1</v>
          </cell>
          <cell r="AJ1019">
            <v>0</v>
          </cell>
          <cell r="AK1019">
            <v>0</v>
          </cell>
          <cell r="AL1019">
            <v>0</v>
          </cell>
          <cell r="AM1019" t="str">
            <v>In progress</v>
          </cell>
        </row>
        <row r="1020">
          <cell r="A1020" t="str">
            <v>05</v>
          </cell>
          <cell r="B1020" t="str">
            <v>Westgodavari</v>
          </cell>
          <cell r="C1020" t="str">
            <v>11</v>
          </cell>
          <cell r="D1020" t="str">
            <v>Eluru</v>
          </cell>
          <cell r="E1020" t="str">
            <v>069</v>
          </cell>
          <cell r="F1020" t="str">
            <v>Denduluru</v>
          </cell>
          <cell r="G1020" t="str">
            <v>22</v>
          </cell>
          <cell r="H1020" t="str">
            <v>Pedapadu</v>
          </cell>
          <cell r="I1020" t="str">
            <v>22</v>
          </cell>
          <cell r="J1020" t="str">
            <v>Satyavole</v>
          </cell>
          <cell r="K1020" t="str">
            <v>026</v>
          </cell>
          <cell r="L1020" t="str">
            <v>Satyavole</v>
          </cell>
          <cell r="M1020" t="str">
            <v>0522026</v>
          </cell>
          <cell r="N1020" t="str">
            <v>03</v>
          </cell>
          <cell r="O1020" t="str">
            <v>Harizanapeta</v>
          </cell>
          <cell r="Q1020" t="str">
            <v>052202603</v>
          </cell>
          <cell r="S1020" t="str">
            <v>05110692202603</v>
          </cell>
          <cell r="T1020">
            <v>65</v>
          </cell>
          <cell r="U1020">
            <v>0</v>
          </cell>
          <cell r="V1020">
            <v>0</v>
          </cell>
          <cell r="W1020" t="str">
            <v>PC</v>
          </cell>
          <cell r="X1020" t="str">
            <v>PC3</v>
          </cell>
          <cell r="AA1020" t="str">
            <v>052202601600</v>
          </cell>
          <cell r="AC1020" t="str">
            <v>Satyavolu</v>
          </cell>
          <cell r="AE1020" t="str">
            <v>PWS</v>
          </cell>
          <cell r="AF1020">
            <v>0</v>
          </cell>
          <cell r="AG1020">
            <v>0</v>
          </cell>
          <cell r="AH1020">
            <v>0</v>
          </cell>
          <cell r="AI1020">
            <v>0</v>
          </cell>
          <cell r="AJ1020">
            <v>0</v>
          </cell>
          <cell r="AK1020">
            <v>0</v>
          </cell>
          <cell r="AL1020">
            <v>0</v>
          </cell>
          <cell r="AM1020" t="str">
            <v>In progress</v>
          </cell>
        </row>
        <row r="1021">
          <cell r="A1021" t="str">
            <v>05</v>
          </cell>
          <cell r="B1021" t="str">
            <v>Westgodavari</v>
          </cell>
          <cell r="C1021" t="str">
            <v>11</v>
          </cell>
          <cell r="D1021" t="str">
            <v>Eluru</v>
          </cell>
          <cell r="E1021" t="str">
            <v>069</v>
          </cell>
          <cell r="F1021" t="str">
            <v>Denduluru</v>
          </cell>
          <cell r="G1021" t="str">
            <v>22</v>
          </cell>
          <cell r="H1021" t="str">
            <v>Pedapadu</v>
          </cell>
          <cell r="I1021" t="str">
            <v>22</v>
          </cell>
          <cell r="J1021" t="str">
            <v>Satyavole</v>
          </cell>
          <cell r="K1021" t="str">
            <v>026</v>
          </cell>
          <cell r="L1021" t="str">
            <v>Satyavole</v>
          </cell>
          <cell r="M1021" t="str">
            <v>0522026</v>
          </cell>
          <cell r="N1021" t="str">
            <v>04</v>
          </cell>
          <cell r="O1021" t="str">
            <v>Elamanchilivaripakalu</v>
          </cell>
          <cell r="Q1021" t="str">
            <v>052202604</v>
          </cell>
          <cell r="S1021" t="str">
            <v>05110692202604</v>
          </cell>
          <cell r="T1021">
            <v>82</v>
          </cell>
          <cell r="U1021">
            <v>82</v>
          </cell>
          <cell r="V1021">
            <v>0</v>
          </cell>
          <cell r="W1021" t="str">
            <v>FC</v>
          </cell>
          <cell r="X1021" t="str">
            <v>FC</v>
          </cell>
          <cell r="AA1021" t="str">
            <v>052202601600</v>
          </cell>
          <cell r="AC1021" t="str">
            <v>Satyavolu</v>
          </cell>
          <cell r="AE1021" t="str">
            <v>PWS</v>
          </cell>
          <cell r="AF1021">
            <v>0</v>
          </cell>
          <cell r="AG1021">
            <v>0</v>
          </cell>
          <cell r="AH1021">
            <v>0</v>
          </cell>
          <cell r="AI1021">
            <v>0</v>
          </cell>
          <cell r="AJ1021">
            <v>0</v>
          </cell>
          <cell r="AK1021">
            <v>0</v>
          </cell>
          <cell r="AL1021">
            <v>0</v>
          </cell>
          <cell r="AM1021" t="str">
            <v>In progress</v>
          </cell>
        </row>
        <row r="1022">
          <cell r="A1022" t="str">
            <v>05</v>
          </cell>
          <cell r="B1022" t="str">
            <v>Westgodavari</v>
          </cell>
          <cell r="C1022" t="str">
            <v>11</v>
          </cell>
          <cell r="D1022" t="str">
            <v>Eluru</v>
          </cell>
          <cell r="E1022" t="str">
            <v>069</v>
          </cell>
          <cell r="F1022" t="str">
            <v>Denduluru</v>
          </cell>
          <cell r="G1022" t="str">
            <v>22</v>
          </cell>
          <cell r="H1022" t="str">
            <v>Pedapadu</v>
          </cell>
          <cell r="I1022" t="str">
            <v>20</v>
          </cell>
          <cell r="J1022" t="str">
            <v>Gudipadu</v>
          </cell>
          <cell r="K1022" t="str">
            <v>026</v>
          </cell>
          <cell r="L1022" t="str">
            <v>Satyavole</v>
          </cell>
          <cell r="M1022" t="str">
            <v>0522026</v>
          </cell>
          <cell r="N1022" t="str">
            <v>05</v>
          </cell>
          <cell r="O1022" t="str">
            <v>Gudipadu</v>
          </cell>
          <cell r="P1022" t="str">
            <v>Gudipadu</v>
          </cell>
          <cell r="Q1022" t="str">
            <v>052202605</v>
          </cell>
          <cell r="R1022" t="str">
            <v>052202605</v>
          </cell>
          <cell r="S1022" t="str">
            <v>05110692202605</v>
          </cell>
          <cell r="T1022">
            <v>1411</v>
          </cell>
          <cell r="U1022">
            <v>213</v>
          </cell>
          <cell r="V1022">
            <v>0</v>
          </cell>
          <cell r="W1022" t="str">
            <v>FC</v>
          </cell>
          <cell r="X1022" t="str">
            <v>FC</v>
          </cell>
          <cell r="AA1022" t="str">
            <v>052202605600</v>
          </cell>
          <cell r="AB1022" t="str">
            <v>052202605600</v>
          </cell>
          <cell r="AC1022" t="str">
            <v>Gudipadu</v>
          </cell>
          <cell r="AD1022" t="str">
            <v>Gudipadu</v>
          </cell>
          <cell r="AE1022" t="str">
            <v>PWS</v>
          </cell>
          <cell r="AF1022">
            <v>0</v>
          </cell>
          <cell r="AG1022">
            <v>0</v>
          </cell>
          <cell r="AH1022">
            <v>0</v>
          </cell>
          <cell r="AI1022">
            <v>0</v>
          </cell>
          <cell r="AJ1022">
            <v>0</v>
          </cell>
          <cell r="AK1022">
            <v>0</v>
          </cell>
          <cell r="AL1022">
            <v>0</v>
          </cell>
        </row>
        <row r="1023">
          <cell r="A1023" t="str">
            <v>05</v>
          </cell>
          <cell r="B1023" t="str">
            <v>Westgodavari</v>
          </cell>
          <cell r="C1023" t="str">
            <v>11</v>
          </cell>
          <cell r="D1023" t="str">
            <v>Eluru</v>
          </cell>
          <cell r="E1023" t="str">
            <v>069</v>
          </cell>
          <cell r="F1023" t="str">
            <v>Denduluru</v>
          </cell>
          <cell r="G1023" t="str">
            <v>22</v>
          </cell>
          <cell r="H1023" t="str">
            <v>Pedapadu</v>
          </cell>
          <cell r="I1023" t="str">
            <v>20</v>
          </cell>
          <cell r="J1023" t="str">
            <v>Gudipadu</v>
          </cell>
          <cell r="K1023" t="str">
            <v>026</v>
          </cell>
          <cell r="L1023" t="str">
            <v>Satyavole</v>
          </cell>
          <cell r="M1023" t="str">
            <v>0522026</v>
          </cell>
          <cell r="N1023" t="str">
            <v>06</v>
          </cell>
          <cell r="O1023" t="str">
            <v>Seshachalapuram</v>
          </cell>
          <cell r="Q1023" t="str">
            <v>052202606</v>
          </cell>
          <cell r="S1023" t="str">
            <v>05110692202606</v>
          </cell>
          <cell r="T1023">
            <v>166</v>
          </cell>
          <cell r="U1023">
            <v>5</v>
          </cell>
          <cell r="V1023">
            <v>0</v>
          </cell>
          <cell r="W1023" t="str">
            <v>PC</v>
          </cell>
          <cell r="X1023" t="str">
            <v>PC2</v>
          </cell>
          <cell r="AF1023">
            <v>0</v>
          </cell>
          <cell r="AG1023">
            <v>0</v>
          </cell>
          <cell r="AH1023">
            <v>0</v>
          </cell>
          <cell r="AI1023">
            <v>1</v>
          </cell>
          <cell r="AJ1023">
            <v>0</v>
          </cell>
          <cell r="AK1023">
            <v>0</v>
          </cell>
          <cell r="AL1023">
            <v>0</v>
          </cell>
        </row>
        <row r="1024">
          <cell r="A1024" t="str">
            <v>05</v>
          </cell>
          <cell r="B1024" t="str">
            <v>Westgodavari</v>
          </cell>
          <cell r="C1024" t="str">
            <v>11</v>
          </cell>
          <cell r="D1024" t="str">
            <v>Eluru</v>
          </cell>
          <cell r="E1024" t="str">
            <v>069</v>
          </cell>
          <cell r="F1024" t="str">
            <v>Denduluru</v>
          </cell>
          <cell r="G1024" t="str">
            <v>22</v>
          </cell>
          <cell r="H1024" t="str">
            <v>Pedapadu</v>
          </cell>
          <cell r="I1024" t="str">
            <v>20</v>
          </cell>
          <cell r="J1024" t="str">
            <v>Gudipadu</v>
          </cell>
          <cell r="K1024" t="str">
            <v>026</v>
          </cell>
          <cell r="L1024" t="str">
            <v>Satyavole</v>
          </cell>
          <cell r="M1024" t="str">
            <v>0522026</v>
          </cell>
          <cell r="N1024" t="str">
            <v>07</v>
          </cell>
          <cell r="O1024" t="str">
            <v>Kothuru</v>
          </cell>
          <cell r="Q1024" t="str">
            <v>052202607</v>
          </cell>
          <cell r="S1024" t="str">
            <v>05110692202607</v>
          </cell>
          <cell r="T1024">
            <v>120</v>
          </cell>
          <cell r="U1024">
            <v>10</v>
          </cell>
          <cell r="V1024">
            <v>110</v>
          </cell>
          <cell r="W1024" t="str">
            <v>PC</v>
          </cell>
          <cell r="X1024" t="str">
            <v>PC1</v>
          </cell>
          <cell r="AF1024">
            <v>0</v>
          </cell>
          <cell r="AG1024">
            <v>0</v>
          </cell>
          <cell r="AH1024">
            <v>0</v>
          </cell>
          <cell r="AI1024">
            <v>1</v>
          </cell>
          <cell r="AJ1024">
            <v>0</v>
          </cell>
          <cell r="AK1024">
            <v>0</v>
          </cell>
          <cell r="AL1024">
            <v>0</v>
          </cell>
        </row>
        <row r="1025">
          <cell r="A1025" t="str">
            <v>05</v>
          </cell>
          <cell r="B1025" t="str">
            <v>Westgodavari</v>
          </cell>
          <cell r="C1025" t="str">
            <v>11</v>
          </cell>
          <cell r="D1025" t="str">
            <v>Eluru</v>
          </cell>
          <cell r="E1025" t="str">
            <v>069</v>
          </cell>
          <cell r="F1025" t="str">
            <v>Denduluru</v>
          </cell>
          <cell r="G1025" t="str">
            <v>23</v>
          </cell>
          <cell r="H1025" t="str">
            <v>Eluru</v>
          </cell>
          <cell r="I1025" t="str">
            <v>01</v>
          </cell>
          <cell r="J1025" t="str">
            <v>Chodimella</v>
          </cell>
          <cell r="K1025" t="str">
            <v>001</v>
          </cell>
          <cell r="L1025" t="str">
            <v>Chodimella</v>
          </cell>
          <cell r="M1025" t="str">
            <v>0523001</v>
          </cell>
          <cell r="N1025" t="str">
            <v>01</v>
          </cell>
          <cell r="O1025" t="str">
            <v>Chodimella</v>
          </cell>
          <cell r="P1025" t="str">
            <v>Chodimella</v>
          </cell>
          <cell r="Q1025" t="str">
            <v>052300101</v>
          </cell>
          <cell r="R1025" t="str">
            <v>052300101</v>
          </cell>
          <cell r="S1025" t="str">
            <v>05110692300101</v>
          </cell>
          <cell r="T1025">
            <v>2333</v>
          </cell>
          <cell r="U1025">
            <v>591</v>
          </cell>
          <cell r="V1025">
            <v>0</v>
          </cell>
          <cell r="W1025" t="str">
            <v>FC</v>
          </cell>
          <cell r="X1025" t="str">
            <v>FC</v>
          </cell>
          <cell r="AA1025" t="str">
            <v>052300101600</v>
          </cell>
          <cell r="AB1025" t="str">
            <v>052300101600</v>
          </cell>
          <cell r="AC1025" t="str">
            <v>Chodimella</v>
          </cell>
          <cell r="AD1025" t="str">
            <v>Chodimella</v>
          </cell>
          <cell r="AE1025" t="str">
            <v>PWS</v>
          </cell>
          <cell r="AF1025">
            <v>0</v>
          </cell>
          <cell r="AG1025">
            <v>0</v>
          </cell>
          <cell r="AH1025">
            <v>0</v>
          </cell>
          <cell r="AI1025">
            <v>0</v>
          </cell>
          <cell r="AJ1025">
            <v>0</v>
          </cell>
          <cell r="AK1025">
            <v>0</v>
          </cell>
          <cell r="AL1025">
            <v>0</v>
          </cell>
        </row>
        <row r="1026">
          <cell r="A1026" t="str">
            <v>05</v>
          </cell>
          <cell r="B1026" t="str">
            <v>Westgodavari</v>
          </cell>
          <cell r="C1026" t="str">
            <v>11</v>
          </cell>
          <cell r="D1026" t="str">
            <v>Eluru</v>
          </cell>
          <cell r="E1026" t="str">
            <v>069</v>
          </cell>
          <cell r="F1026" t="str">
            <v>Denduluru</v>
          </cell>
          <cell r="G1026" t="str">
            <v>23</v>
          </cell>
          <cell r="H1026" t="str">
            <v>Eluru</v>
          </cell>
          <cell r="I1026" t="str">
            <v>01</v>
          </cell>
          <cell r="J1026" t="str">
            <v>Chodimella</v>
          </cell>
          <cell r="K1026" t="str">
            <v>001</v>
          </cell>
          <cell r="L1026" t="str">
            <v>Chodimella</v>
          </cell>
          <cell r="M1026" t="str">
            <v>0523001</v>
          </cell>
          <cell r="N1026" t="str">
            <v>02</v>
          </cell>
          <cell r="O1026" t="str">
            <v>Sunkaravarigudem</v>
          </cell>
          <cell r="P1026" t="str">
            <v>Sunkaravarigudem</v>
          </cell>
          <cell r="Q1026" t="str">
            <v>052300102</v>
          </cell>
          <cell r="R1026" t="str">
            <v>052300102</v>
          </cell>
          <cell r="S1026" t="str">
            <v>05110692300102</v>
          </cell>
          <cell r="T1026">
            <v>325</v>
          </cell>
          <cell r="U1026">
            <v>275</v>
          </cell>
          <cell r="V1026">
            <v>0</v>
          </cell>
          <cell r="W1026" t="str">
            <v>FC</v>
          </cell>
          <cell r="X1026" t="str">
            <v>FC</v>
          </cell>
          <cell r="AA1026" t="str">
            <v>052300102600</v>
          </cell>
          <cell r="AB1026" t="str">
            <v>052300102600</v>
          </cell>
          <cell r="AC1026" t="str">
            <v>Sunkaravarigudem</v>
          </cell>
          <cell r="AD1026" t="str">
            <v>Sunkaravarigudem</v>
          </cell>
          <cell r="AE1026" t="str">
            <v>MPWS</v>
          </cell>
          <cell r="AF1026">
            <v>0</v>
          </cell>
          <cell r="AG1026">
            <v>3</v>
          </cell>
          <cell r="AH1026">
            <v>0</v>
          </cell>
          <cell r="AI1026">
            <v>0</v>
          </cell>
          <cell r="AJ1026">
            <v>0</v>
          </cell>
          <cell r="AK1026">
            <v>0</v>
          </cell>
          <cell r="AL1026">
            <v>0</v>
          </cell>
        </row>
        <row r="1027">
          <cell r="A1027" t="str">
            <v>05</v>
          </cell>
          <cell r="B1027" t="str">
            <v>Westgodavari</v>
          </cell>
          <cell r="C1027" t="str">
            <v>11</v>
          </cell>
          <cell r="D1027" t="str">
            <v>Eluru</v>
          </cell>
          <cell r="E1027" t="str">
            <v>069</v>
          </cell>
          <cell r="F1027" t="str">
            <v>Denduluru</v>
          </cell>
          <cell r="G1027" t="str">
            <v>23</v>
          </cell>
          <cell r="H1027" t="str">
            <v>Eluru</v>
          </cell>
          <cell r="I1027" t="str">
            <v>01</v>
          </cell>
          <cell r="J1027" t="str">
            <v>Chodimella</v>
          </cell>
          <cell r="K1027" t="str">
            <v>001</v>
          </cell>
          <cell r="L1027" t="str">
            <v>Chodimella</v>
          </cell>
          <cell r="M1027" t="str">
            <v>0523001</v>
          </cell>
          <cell r="N1027" t="str">
            <v>03</v>
          </cell>
          <cell r="O1027" t="str">
            <v>Laxmipuram</v>
          </cell>
          <cell r="Q1027" t="str">
            <v>052300103</v>
          </cell>
          <cell r="S1027" t="str">
            <v>05110692300103</v>
          </cell>
          <cell r="T1027">
            <v>260</v>
          </cell>
          <cell r="U1027">
            <v>0</v>
          </cell>
          <cell r="V1027">
            <v>0</v>
          </cell>
          <cell r="W1027" t="str">
            <v>FC</v>
          </cell>
          <cell r="X1027" t="str">
            <v>FC</v>
          </cell>
          <cell r="AF1027">
            <v>0</v>
          </cell>
          <cell r="AG1027">
            <v>2</v>
          </cell>
          <cell r="AH1027">
            <v>0</v>
          </cell>
          <cell r="AI1027">
            <v>0</v>
          </cell>
          <cell r="AJ1027">
            <v>0</v>
          </cell>
          <cell r="AK1027">
            <v>0</v>
          </cell>
          <cell r="AL1027">
            <v>0</v>
          </cell>
        </row>
        <row r="1028">
          <cell r="A1028" t="str">
            <v>05</v>
          </cell>
          <cell r="B1028" t="str">
            <v>Westgodavari</v>
          </cell>
          <cell r="C1028" t="str">
            <v>11</v>
          </cell>
          <cell r="D1028" t="str">
            <v>Eluru</v>
          </cell>
          <cell r="E1028" t="str">
            <v>069</v>
          </cell>
          <cell r="F1028" t="str">
            <v>Denduluru</v>
          </cell>
          <cell r="G1028" t="str">
            <v>23</v>
          </cell>
          <cell r="H1028" t="str">
            <v>Eluru</v>
          </cell>
          <cell r="I1028" t="str">
            <v>01</v>
          </cell>
          <cell r="J1028" t="str">
            <v>Chodimella</v>
          </cell>
          <cell r="K1028" t="str">
            <v>001</v>
          </cell>
          <cell r="L1028" t="str">
            <v>Chodimella</v>
          </cell>
          <cell r="M1028" t="str">
            <v>0523001</v>
          </cell>
          <cell r="N1028" t="str">
            <v>04</v>
          </cell>
          <cell r="O1028" t="str">
            <v>Dondapadu</v>
          </cell>
          <cell r="P1028" t="str">
            <v>Dondapadu</v>
          </cell>
          <cell r="Q1028" t="str">
            <v>052300104</v>
          </cell>
          <cell r="R1028" t="str">
            <v>052300104</v>
          </cell>
          <cell r="S1028" t="str">
            <v>05110692300104</v>
          </cell>
          <cell r="T1028">
            <v>320</v>
          </cell>
          <cell r="U1028">
            <v>170</v>
          </cell>
          <cell r="V1028">
            <v>7</v>
          </cell>
          <cell r="W1028" t="str">
            <v>FC</v>
          </cell>
          <cell r="X1028" t="str">
            <v>FC</v>
          </cell>
          <cell r="AA1028" t="str">
            <v>052300104600</v>
          </cell>
          <cell r="AB1028" t="str">
            <v>052300104600</v>
          </cell>
          <cell r="AC1028" t="str">
            <v>Dondapadu</v>
          </cell>
          <cell r="AD1028" t="str">
            <v>Dondapadu</v>
          </cell>
          <cell r="AE1028" t="str">
            <v>PWS</v>
          </cell>
          <cell r="AF1028">
            <v>5</v>
          </cell>
          <cell r="AG1028">
            <v>0</v>
          </cell>
          <cell r="AH1028">
            <v>0</v>
          </cell>
          <cell r="AI1028">
            <v>0</v>
          </cell>
          <cell r="AJ1028">
            <v>0</v>
          </cell>
          <cell r="AK1028">
            <v>0</v>
          </cell>
          <cell r="AL1028">
            <v>0</v>
          </cell>
        </row>
        <row r="1029">
          <cell r="A1029" t="str">
            <v>05</v>
          </cell>
          <cell r="B1029" t="str">
            <v>Westgodavari</v>
          </cell>
          <cell r="C1029" t="str">
            <v>11</v>
          </cell>
          <cell r="D1029" t="str">
            <v>Eluru</v>
          </cell>
          <cell r="E1029" t="str">
            <v>070</v>
          </cell>
          <cell r="F1029" t="str">
            <v>Eluru</v>
          </cell>
          <cell r="G1029" t="str">
            <v>23</v>
          </cell>
          <cell r="H1029" t="str">
            <v>Eluru</v>
          </cell>
          <cell r="I1029" t="str">
            <v>02</v>
          </cell>
          <cell r="J1029" t="str">
            <v>Thangellamudi</v>
          </cell>
          <cell r="K1029" t="str">
            <v>002</v>
          </cell>
          <cell r="L1029" t="str">
            <v>Thangellamudi</v>
          </cell>
          <cell r="M1029" t="str">
            <v>0523002</v>
          </cell>
          <cell r="N1029" t="str">
            <v>01</v>
          </cell>
          <cell r="O1029" t="str">
            <v>Tangellamudi</v>
          </cell>
          <cell r="P1029" t="str">
            <v>Tangellamudi</v>
          </cell>
          <cell r="Q1029" t="str">
            <v>052300201</v>
          </cell>
          <cell r="R1029" t="str">
            <v>052300201</v>
          </cell>
          <cell r="S1029" t="str">
            <v>05110702300201</v>
          </cell>
          <cell r="T1029">
            <v>2013</v>
          </cell>
          <cell r="U1029">
            <v>227</v>
          </cell>
          <cell r="V1029">
            <v>9</v>
          </cell>
          <cell r="W1029" t="str">
            <v>FC</v>
          </cell>
          <cell r="X1029" t="str">
            <v>FC</v>
          </cell>
          <cell r="AA1029" t="str">
            <v>052300201600</v>
          </cell>
          <cell r="AB1029" t="str">
            <v>052300201600</v>
          </cell>
          <cell r="AC1029" t="str">
            <v>Tangellamudi</v>
          </cell>
          <cell r="AD1029" t="str">
            <v>Tangellamudi</v>
          </cell>
          <cell r="AE1029" t="str">
            <v>PWS</v>
          </cell>
          <cell r="AF1029">
            <v>3</v>
          </cell>
          <cell r="AG1029">
            <v>0</v>
          </cell>
          <cell r="AH1029">
            <v>0</v>
          </cell>
          <cell r="AI1029">
            <v>0</v>
          </cell>
          <cell r="AJ1029">
            <v>0</v>
          </cell>
          <cell r="AK1029">
            <v>0</v>
          </cell>
          <cell r="AL1029">
            <v>0</v>
          </cell>
        </row>
        <row r="1030">
          <cell r="A1030" t="str">
            <v>05</v>
          </cell>
          <cell r="B1030" t="str">
            <v>Westgodavari</v>
          </cell>
          <cell r="C1030" t="str">
            <v>11</v>
          </cell>
          <cell r="D1030" t="str">
            <v>Eluru</v>
          </cell>
          <cell r="E1030" t="str">
            <v>070</v>
          </cell>
          <cell r="F1030" t="str">
            <v>Eluru</v>
          </cell>
          <cell r="G1030" t="str">
            <v>23</v>
          </cell>
          <cell r="H1030" t="str">
            <v>Eluru</v>
          </cell>
          <cell r="I1030" t="str">
            <v>02</v>
          </cell>
          <cell r="J1030" t="str">
            <v>Thangellamudi</v>
          </cell>
          <cell r="K1030" t="str">
            <v>002</v>
          </cell>
          <cell r="L1030" t="str">
            <v>Thangellamudi</v>
          </cell>
          <cell r="M1030" t="str">
            <v>0523002</v>
          </cell>
          <cell r="N1030" t="str">
            <v>02</v>
          </cell>
          <cell r="O1030" t="str">
            <v>Kandrikagudem</v>
          </cell>
          <cell r="P1030" t="str">
            <v>Kandrikagudem</v>
          </cell>
          <cell r="Q1030" t="str">
            <v>052300202</v>
          </cell>
          <cell r="R1030" t="str">
            <v>052300202</v>
          </cell>
          <cell r="S1030" t="str">
            <v>05110702300202</v>
          </cell>
          <cell r="T1030">
            <v>550</v>
          </cell>
          <cell r="U1030">
            <v>0</v>
          </cell>
          <cell r="V1030">
            <v>0</v>
          </cell>
          <cell r="W1030" t="str">
            <v>FC</v>
          </cell>
          <cell r="X1030" t="str">
            <v>FC</v>
          </cell>
          <cell r="AA1030" t="str">
            <v>052300202600</v>
          </cell>
          <cell r="AB1030" t="str">
            <v>052300202600</v>
          </cell>
          <cell r="AC1030" t="str">
            <v>Kandrikagudem</v>
          </cell>
          <cell r="AD1030" t="str">
            <v>Kandrikagudem</v>
          </cell>
          <cell r="AE1030" t="str">
            <v>PWS</v>
          </cell>
          <cell r="AF1030">
            <v>3</v>
          </cell>
          <cell r="AG1030">
            <v>0</v>
          </cell>
          <cell r="AH1030">
            <v>0</v>
          </cell>
          <cell r="AI1030">
            <v>0</v>
          </cell>
          <cell r="AJ1030">
            <v>0</v>
          </cell>
          <cell r="AK1030">
            <v>0</v>
          </cell>
          <cell r="AL1030">
            <v>0</v>
          </cell>
        </row>
        <row r="1031">
          <cell r="A1031" t="str">
            <v>05</v>
          </cell>
          <cell r="B1031" t="str">
            <v>Westgodavari</v>
          </cell>
          <cell r="C1031" t="str">
            <v>11</v>
          </cell>
          <cell r="D1031" t="str">
            <v>Eluru</v>
          </cell>
          <cell r="E1031" t="str">
            <v>070</v>
          </cell>
          <cell r="F1031" t="str">
            <v>Eluru</v>
          </cell>
          <cell r="G1031" t="str">
            <v>23</v>
          </cell>
          <cell r="H1031" t="str">
            <v>Eluru</v>
          </cell>
          <cell r="I1031" t="str">
            <v>02</v>
          </cell>
          <cell r="J1031" t="str">
            <v>Thangellamudi</v>
          </cell>
          <cell r="K1031" t="str">
            <v>002</v>
          </cell>
          <cell r="L1031" t="str">
            <v>Thangellamudi</v>
          </cell>
          <cell r="M1031" t="str">
            <v>0523002</v>
          </cell>
          <cell r="N1031" t="str">
            <v>03</v>
          </cell>
          <cell r="O1031" t="str">
            <v>Beedicolony</v>
          </cell>
          <cell r="P1031" t="str">
            <v>Beedicolony</v>
          </cell>
          <cell r="Q1031" t="str">
            <v>052300203</v>
          </cell>
          <cell r="R1031" t="str">
            <v>052300203</v>
          </cell>
          <cell r="S1031" t="str">
            <v>05110702300203</v>
          </cell>
          <cell r="T1031">
            <v>270</v>
          </cell>
          <cell r="U1031">
            <v>0</v>
          </cell>
          <cell r="V1031">
            <v>0</v>
          </cell>
          <cell r="W1031" t="str">
            <v>FC</v>
          </cell>
          <cell r="X1031" t="str">
            <v>FC</v>
          </cell>
          <cell r="AA1031" t="str">
            <v>052300201600</v>
          </cell>
          <cell r="AB1031" t="str">
            <v>052300201600</v>
          </cell>
          <cell r="AC1031" t="str">
            <v>Tangellamudi</v>
          </cell>
          <cell r="AD1031" t="str">
            <v>Tangellamudi</v>
          </cell>
          <cell r="AE1031" t="str">
            <v>PWS</v>
          </cell>
          <cell r="AF1031">
            <v>0</v>
          </cell>
          <cell r="AG1031">
            <v>3</v>
          </cell>
          <cell r="AH1031">
            <v>0</v>
          </cell>
          <cell r="AI1031">
            <v>0</v>
          </cell>
          <cell r="AJ1031">
            <v>0</v>
          </cell>
          <cell r="AK1031">
            <v>0</v>
          </cell>
          <cell r="AL1031">
            <v>0</v>
          </cell>
        </row>
        <row r="1032">
          <cell r="A1032" t="str">
            <v>05</v>
          </cell>
          <cell r="B1032" t="str">
            <v>Westgodavari</v>
          </cell>
          <cell r="C1032" t="str">
            <v>11</v>
          </cell>
          <cell r="D1032" t="str">
            <v>Eluru</v>
          </cell>
          <cell r="E1032" t="str">
            <v>070</v>
          </cell>
          <cell r="F1032" t="str">
            <v>Eluru</v>
          </cell>
          <cell r="G1032" t="str">
            <v>23</v>
          </cell>
          <cell r="H1032" t="str">
            <v>Eluru</v>
          </cell>
          <cell r="I1032" t="str">
            <v>03</v>
          </cell>
          <cell r="J1032" t="str">
            <v>Sanivarapupeta</v>
          </cell>
          <cell r="K1032" t="str">
            <v>003</v>
          </cell>
          <cell r="L1032" t="str">
            <v>Sanivarapupeta</v>
          </cell>
          <cell r="M1032" t="str">
            <v>0523003</v>
          </cell>
          <cell r="N1032" t="str">
            <v>01</v>
          </cell>
          <cell r="O1032" t="str">
            <v>Sanivarapupeta</v>
          </cell>
          <cell r="P1032" t="str">
            <v>Sanivarapupeta</v>
          </cell>
          <cell r="Q1032" t="str">
            <v>052300301</v>
          </cell>
          <cell r="R1032" t="str">
            <v>052300301</v>
          </cell>
          <cell r="S1032" t="str">
            <v>05110702300301</v>
          </cell>
          <cell r="T1032">
            <v>5065</v>
          </cell>
          <cell r="U1032">
            <v>807</v>
          </cell>
          <cell r="V1032">
            <v>69</v>
          </cell>
          <cell r="W1032" t="str">
            <v>FC</v>
          </cell>
          <cell r="X1032" t="str">
            <v>FC</v>
          </cell>
          <cell r="AA1032" t="str">
            <v>052300301600</v>
          </cell>
          <cell r="AB1032" t="str">
            <v>052300301600</v>
          </cell>
          <cell r="AC1032" t="str">
            <v>Sanivarapupeta</v>
          </cell>
          <cell r="AD1032" t="str">
            <v>Sanivarapupeta</v>
          </cell>
          <cell r="AE1032" t="str">
            <v>PWS</v>
          </cell>
          <cell r="AF1032">
            <v>12</v>
          </cell>
          <cell r="AG1032">
            <v>0</v>
          </cell>
          <cell r="AH1032">
            <v>0</v>
          </cell>
          <cell r="AI1032">
            <v>0</v>
          </cell>
          <cell r="AJ1032">
            <v>0</v>
          </cell>
          <cell r="AK1032">
            <v>0</v>
          </cell>
          <cell r="AL1032">
            <v>0</v>
          </cell>
        </row>
        <row r="1033">
          <cell r="A1033" t="str">
            <v>05</v>
          </cell>
          <cell r="B1033" t="str">
            <v>Westgodavari</v>
          </cell>
          <cell r="C1033" t="str">
            <v>11</v>
          </cell>
          <cell r="D1033" t="str">
            <v>Eluru</v>
          </cell>
          <cell r="E1033" t="str">
            <v>070</v>
          </cell>
          <cell r="F1033" t="str">
            <v>Eluru</v>
          </cell>
          <cell r="G1033" t="str">
            <v>23</v>
          </cell>
          <cell r="H1033" t="str">
            <v>Eluru</v>
          </cell>
          <cell r="I1033" t="str">
            <v>03</v>
          </cell>
          <cell r="J1033" t="str">
            <v>Sanivarapupeta</v>
          </cell>
          <cell r="K1033" t="str">
            <v>003</v>
          </cell>
          <cell r="L1033" t="str">
            <v>Sanivarapupeta</v>
          </cell>
          <cell r="M1033" t="str">
            <v>0523003</v>
          </cell>
          <cell r="N1033" t="str">
            <v>02</v>
          </cell>
          <cell r="O1033" t="str">
            <v>New Colony</v>
          </cell>
          <cell r="P1033" t="str">
            <v>New Colony</v>
          </cell>
          <cell r="Q1033" t="str">
            <v>052300302</v>
          </cell>
          <cell r="R1033" t="str">
            <v>052300302</v>
          </cell>
          <cell r="S1033" t="str">
            <v>05110702300302</v>
          </cell>
          <cell r="T1033">
            <v>950</v>
          </cell>
          <cell r="U1033">
            <v>50</v>
          </cell>
          <cell r="V1033">
            <v>0</v>
          </cell>
          <cell r="W1033" t="str">
            <v>FC</v>
          </cell>
          <cell r="X1033" t="str">
            <v>FC</v>
          </cell>
          <cell r="Z1033">
            <v>36170</v>
          </cell>
          <cell r="AA1033" t="str">
            <v>052300302600</v>
          </cell>
          <cell r="AB1033" t="str">
            <v>052300302600</v>
          </cell>
          <cell r="AC1033" t="str">
            <v>New Colony</v>
          </cell>
          <cell r="AD1033" t="str">
            <v>New Colony</v>
          </cell>
          <cell r="AE1033" t="str">
            <v>PWS</v>
          </cell>
          <cell r="AF1033">
            <v>11</v>
          </cell>
          <cell r="AG1033">
            <v>0</v>
          </cell>
          <cell r="AH1033">
            <v>0</v>
          </cell>
          <cell r="AI1033">
            <v>0</v>
          </cell>
          <cell r="AJ1033">
            <v>0</v>
          </cell>
          <cell r="AK1033">
            <v>0</v>
          </cell>
          <cell r="AL1033">
            <v>0</v>
          </cell>
        </row>
        <row r="1034">
          <cell r="A1034" t="str">
            <v>05</v>
          </cell>
          <cell r="B1034" t="str">
            <v>Westgodavari</v>
          </cell>
          <cell r="C1034" t="str">
            <v>11</v>
          </cell>
          <cell r="D1034" t="str">
            <v>Eluru</v>
          </cell>
          <cell r="E1034" t="str">
            <v>070</v>
          </cell>
          <cell r="F1034" t="str">
            <v>Eluru</v>
          </cell>
          <cell r="G1034" t="str">
            <v>23</v>
          </cell>
          <cell r="H1034" t="str">
            <v>Eluru</v>
          </cell>
          <cell r="I1034" t="str">
            <v>04</v>
          </cell>
          <cell r="J1034" t="str">
            <v>Satrampadu</v>
          </cell>
          <cell r="K1034" t="str">
            <v>004</v>
          </cell>
          <cell r="L1034" t="str">
            <v>Satrampadu</v>
          </cell>
          <cell r="M1034" t="str">
            <v>0523004</v>
          </cell>
          <cell r="N1034" t="str">
            <v>01</v>
          </cell>
          <cell r="O1034" t="str">
            <v>Satrampadu</v>
          </cell>
          <cell r="P1034" t="str">
            <v>Satrampadu</v>
          </cell>
          <cell r="Q1034" t="str">
            <v>052300401</v>
          </cell>
          <cell r="R1034" t="str">
            <v>052300401</v>
          </cell>
          <cell r="S1034" t="str">
            <v>05110702300401</v>
          </cell>
          <cell r="T1034">
            <v>2900</v>
          </cell>
          <cell r="U1034">
            <v>201</v>
          </cell>
          <cell r="V1034">
            <v>6</v>
          </cell>
          <cell r="W1034" t="str">
            <v>FC</v>
          </cell>
          <cell r="X1034" t="str">
            <v>FC</v>
          </cell>
          <cell r="Z1034">
            <v>36167</v>
          </cell>
          <cell r="AA1034" t="str">
            <v>052300401600</v>
          </cell>
          <cell r="AB1034" t="str">
            <v>052300401600</v>
          </cell>
          <cell r="AC1034" t="str">
            <v>Satrampadu</v>
          </cell>
          <cell r="AD1034" t="str">
            <v>Satrampadu</v>
          </cell>
          <cell r="AE1034" t="str">
            <v>PWS</v>
          </cell>
          <cell r="AF1034">
            <v>5</v>
          </cell>
          <cell r="AG1034">
            <v>0</v>
          </cell>
          <cell r="AH1034">
            <v>0</v>
          </cell>
          <cell r="AI1034">
            <v>0</v>
          </cell>
          <cell r="AJ1034">
            <v>0</v>
          </cell>
          <cell r="AK1034">
            <v>0</v>
          </cell>
          <cell r="AL1034">
            <v>0</v>
          </cell>
        </row>
        <row r="1035">
          <cell r="A1035" t="str">
            <v>05</v>
          </cell>
          <cell r="B1035" t="str">
            <v>Westgodavari</v>
          </cell>
          <cell r="C1035" t="str">
            <v>11</v>
          </cell>
          <cell r="D1035" t="str">
            <v>Eluru</v>
          </cell>
          <cell r="E1035" t="str">
            <v>070</v>
          </cell>
          <cell r="F1035" t="str">
            <v>Eluru</v>
          </cell>
          <cell r="G1035" t="str">
            <v>23</v>
          </cell>
          <cell r="H1035" t="str">
            <v>Eluru</v>
          </cell>
          <cell r="I1035" t="str">
            <v>03</v>
          </cell>
          <cell r="J1035" t="str">
            <v>Sanivarapupeta</v>
          </cell>
          <cell r="K1035" t="str">
            <v>005</v>
          </cell>
          <cell r="L1035" t="str">
            <v>Gavaravaram</v>
          </cell>
          <cell r="M1035" t="str">
            <v>0523005</v>
          </cell>
          <cell r="N1035" t="str">
            <v>01</v>
          </cell>
          <cell r="O1035" t="str">
            <v>Gavaravaram</v>
          </cell>
          <cell r="P1035" t="str">
            <v>Gavaravaram</v>
          </cell>
          <cell r="Q1035" t="str">
            <v>052300501</v>
          </cell>
          <cell r="R1035" t="str">
            <v>052300501</v>
          </cell>
          <cell r="S1035" t="str">
            <v>05110702300501</v>
          </cell>
          <cell r="T1035">
            <v>3912</v>
          </cell>
          <cell r="U1035">
            <v>366</v>
          </cell>
          <cell r="V1035">
            <v>0</v>
          </cell>
          <cell r="W1035" t="str">
            <v>FC</v>
          </cell>
          <cell r="X1035" t="str">
            <v>FC</v>
          </cell>
          <cell r="AA1035" t="str">
            <v>052300501600</v>
          </cell>
          <cell r="AB1035" t="str">
            <v>052300501600</v>
          </cell>
          <cell r="AC1035" t="str">
            <v>Gavaravaram-23</v>
          </cell>
          <cell r="AD1035" t="str">
            <v>Gavaravaram-23</v>
          </cell>
          <cell r="AE1035" t="str">
            <v>PWS</v>
          </cell>
          <cell r="AF1035">
            <v>6</v>
          </cell>
          <cell r="AG1035">
            <v>0</v>
          </cell>
          <cell r="AH1035">
            <v>0</v>
          </cell>
          <cell r="AI1035">
            <v>0</v>
          </cell>
          <cell r="AJ1035">
            <v>0</v>
          </cell>
          <cell r="AK1035">
            <v>0</v>
          </cell>
          <cell r="AL1035">
            <v>0</v>
          </cell>
        </row>
        <row r="1036">
          <cell r="A1036" t="str">
            <v>05</v>
          </cell>
          <cell r="B1036" t="str">
            <v>Westgodavari</v>
          </cell>
          <cell r="C1036" t="str">
            <v>11</v>
          </cell>
          <cell r="D1036" t="str">
            <v>Eluru</v>
          </cell>
          <cell r="E1036" t="str">
            <v>070</v>
          </cell>
          <cell r="F1036" t="str">
            <v>Eluru</v>
          </cell>
          <cell r="G1036" t="str">
            <v>23</v>
          </cell>
          <cell r="H1036" t="str">
            <v>Eluru</v>
          </cell>
          <cell r="I1036" t="str">
            <v>05</v>
          </cell>
          <cell r="J1036" t="str">
            <v>Venkatapuram</v>
          </cell>
          <cell r="K1036" t="str">
            <v>006</v>
          </cell>
          <cell r="L1036" t="str">
            <v>Eluru</v>
          </cell>
          <cell r="M1036" t="str">
            <v>0523006</v>
          </cell>
          <cell r="N1036" t="str">
            <v>01</v>
          </cell>
          <cell r="O1036" t="str">
            <v>Venkatapuram</v>
          </cell>
          <cell r="P1036" t="str">
            <v>Venkatapuram</v>
          </cell>
          <cell r="Q1036" t="str">
            <v>052300601</v>
          </cell>
          <cell r="R1036" t="str">
            <v>052300601</v>
          </cell>
          <cell r="S1036" t="str">
            <v>05110702300601</v>
          </cell>
          <cell r="T1036">
            <v>1305</v>
          </cell>
          <cell r="U1036">
            <v>214</v>
          </cell>
          <cell r="V1036">
            <v>0</v>
          </cell>
          <cell r="W1036" t="str">
            <v>FC</v>
          </cell>
          <cell r="X1036" t="str">
            <v>FC</v>
          </cell>
          <cell r="AA1036" t="str">
            <v>052300601600</v>
          </cell>
          <cell r="AB1036" t="str">
            <v>052300601600</v>
          </cell>
          <cell r="AC1036" t="str">
            <v>Venkatapuram</v>
          </cell>
          <cell r="AD1036" t="str">
            <v>Venkatapuram</v>
          </cell>
          <cell r="AE1036" t="str">
            <v>PWS</v>
          </cell>
          <cell r="AF1036">
            <v>3</v>
          </cell>
          <cell r="AG1036">
            <v>0</v>
          </cell>
          <cell r="AH1036">
            <v>0</v>
          </cell>
          <cell r="AI1036">
            <v>0</v>
          </cell>
          <cell r="AJ1036">
            <v>0</v>
          </cell>
          <cell r="AK1036">
            <v>0</v>
          </cell>
          <cell r="AL1036">
            <v>0</v>
          </cell>
        </row>
        <row r="1037">
          <cell r="A1037" t="str">
            <v>05</v>
          </cell>
          <cell r="B1037" t="str">
            <v>Westgodavari</v>
          </cell>
          <cell r="C1037" t="str">
            <v>11</v>
          </cell>
          <cell r="D1037" t="str">
            <v>Eluru</v>
          </cell>
          <cell r="E1037" t="str">
            <v>070</v>
          </cell>
          <cell r="F1037" t="str">
            <v>Eluru</v>
          </cell>
          <cell r="G1037" t="str">
            <v>23</v>
          </cell>
          <cell r="H1037" t="str">
            <v>Eluru</v>
          </cell>
          <cell r="I1037" t="str">
            <v>05</v>
          </cell>
          <cell r="J1037" t="str">
            <v>Venkatapuram</v>
          </cell>
          <cell r="K1037" t="str">
            <v>006</v>
          </cell>
          <cell r="L1037" t="str">
            <v>Eluru</v>
          </cell>
          <cell r="M1037" t="str">
            <v>0523006</v>
          </cell>
          <cell r="N1037" t="str">
            <v>02</v>
          </cell>
          <cell r="O1037" t="str">
            <v>Maruthinagar</v>
          </cell>
          <cell r="P1037" t="str">
            <v>Maruthinagar</v>
          </cell>
          <cell r="Q1037" t="str">
            <v>052300602</v>
          </cell>
          <cell r="R1037" t="str">
            <v>052300602</v>
          </cell>
          <cell r="S1037" t="str">
            <v>05110702300602</v>
          </cell>
          <cell r="T1037">
            <v>270</v>
          </cell>
          <cell r="U1037">
            <v>0</v>
          </cell>
          <cell r="V1037">
            <v>0</v>
          </cell>
          <cell r="W1037" t="str">
            <v>FC</v>
          </cell>
          <cell r="X1037" t="str">
            <v>FC</v>
          </cell>
          <cell r="AA1037" t="str">
            <v>052300604600</v>
          </cell>
          <cell r="AB1037" t="str">
            <v>052300604600</v>
          </cell>
          <cell r="AC1037" t="str">
            <v>Mastanmanyam Colony</v>
          </cell>
          <cell r="AD1037" t="str">
            <v>Mastanmanyam Colony</v>
          </cell>
          <cell r="AE1037" t="str">
            <v>PWS</v>
          </cell>
          <cell r="AF1037">
            <v>0</v>
          </cell>
          <cell r="AG1037">
            <v>3</v>
          </cell>
          <cell r="AH1037">
            <v>0</v>
          </cell>
          <cell r="AI1037">
            <v>0</v>
          </cell>
          <cell r="AJ1037">
            <v>0</v>
          </cell>
          <cell r="AK1037">
            <v>0</v>
          </cell>
          <cell r="AL1037">
            <v>0</v>
          </cell>
        </row>
        <row r="1038">
          <cell r="A1038" t="str">
            <v>05</v>
          </cell>
          <cell r="B1038" t="str">
            <v>Westgodavari</v>
          </cell>
          <cell r="C1038" t="str">
            <v>11</v>
          </cell>
          <cell r="D1038" t="str">
            <v>Eluru</v>
          </cell>
          <cell r="E1038" t="str">
            <v>070</v>
          </cell>
          <cell r="F1038" t="str">
            <v>Eluru</v>
          </cell>
          <cell r="G1038" t="str">
            <v>23</v>
          </cell>
          <cell r="H1038" t="str">
            <v>Eluru</v>
          </cell>
          <cell r="I1038" t="str">
            <v>05</v>
          </cell>
          <cell r="J1038" t="str">
            <v>Venkatapuram</v>
          </cell>
          <cell r="K1038" t="str">
            <v>006</v>
          </cell>
          <cell r="L1038" t="str">
            <v>Eluru</v>
          </cell>
          <cell r="M1038" t="str">
            <v>0523006</v>
          </cell>
          <cell r="N1038" t="str">
            <v>03</v>
          </cell>
          <cell r="O1038" t="str">
            <v>Sunkaravarithota</v>
          </cell>
          <cell r="P1038" t="str">
            <v>Sunkaravarithota</v>
          </cell>
          <cell r="Q1038" t="str">
            <v>052300603</v>
          </cell>
          <cell r="R1038" t="str">
            <v>052300603</v>
          </cell>
          <cell r="S1038" t="str">
            <v>05110702300603</v>
          </cell>
          <cell r="T1038">
            <v>1509</v>
          </cell>
          <cell r="U1038">
            <v>26</v>
          </cell>
          <cell r="V1038">
            <v>10</v>
          </cell>
          <cell r="W1038" t="str">
            <v>FC</v>
          </cell>
          <cell r="X1038" t="str">
            <v>FC</v>
          </cell>
          <cell r="Z1038">
            <v>36352</v>
          </cell>
          <cell r="AA1038" t="str">
            <v>052300603600</v>
          </cell>
          <cell r="AB1038" t="str">
            <v>052300603600</v>
          </cell>
          <cell r="AC1038" t="str">
            <v>Sunkaravarithota</v>
          </cell>
          <cell r="AD1038" t="str">
            <v>Sunkaravarithota</v>
          </cell>
          <cell r="AE1038" t="str">
            <v>PWS</v>
          </cell>
          <cell r="AF1038">
            <v>2</v>
          </cell>
          <cell r="AG1038">
            <v>0</v>
          </cell>
          <cell r="AH1038">
            <v>1</v>
          </cell>
          <cell r="AI1038">
            <v>1</v>
          </cell>
          <cell r="AJ1038">
            <v>0</v>
          </cell>
          <cell r="AK1038">
            <v>0</v>
          </cell>
          <cell r="AL1038">
            <v>0</v>
          </cell>
        </row>
        <row r="1039">
          <cell r="A1039" t="str">
            <v>05</v>
          </cell>
          <cell r="B1039" t="str">
            <v>Westgodavari</v>
          </cell>
          <cell r="C1039" t="str">
            <v>11</v>
          </cell>
          <cell r="D1039" t="str">
            <v>Eluru</v>
          </cell>
          <cell r="E1039" t="str">
            <v>070</v>
          </cell>
          <cell r="F1039" t="str">
            <v>Eluru</v>
          </cell>
          <cell r="G1039" t="str">
            <v>23</v>
          </cell>
          <cell r="H1039" t="str">
            <v>Eluru</v>
          </cell>
          <cell r="I1039" t="str">
            <v>05</v>
          </cell>
          <cell r="J1039" t="str">
            <v>Venkatapuram</v>
          </cell>
          <cell r="K1039" t="str">
            <v>006</v>
          </cell>
          <cell r="L1039" t="str">
            <v>Eluru</v>
          </cell>
          <cell r="M1039" t="str">
            <v>0523006</v>
          </cell>
          <cell r="N1039" t="str">
            <v>04</v>
          </cell>
          <cell r="O1039" t="str">
            <v>Mastanmanyam Colony</v>
          </cell>
          <cell r="P1039" t="str">
            <v>Mastanmanyam Colony</v>
          </cell>
          <cell r="Q1039" t="str">
            <v>052300604</v>
          </cell>
          <cell r="R1039" t="str">
            <v>052300604</v>
          </cell>
          <cell r="S1039" t="str">
            <v>05110702300604</v>
          </cell>
          <cell r="T1039">
            <v>283</v>
          </cell>
          <cell r="U1039">
            <v>0</v>
          </cell>
          <cell r="V1039">
            <v>0</v>
          </cell>
          <cell r="W1039" t="str">
            <v>FC</v>
          </cell>
          <cell r="X1039" t="str">
            <v>FC</v>
          </cell>
          <cell r="Z1039">
            <v>36171</v>
          </cell>
          <cell r="AA1039" t="str">
            <v>052300604600</v>
          </cell>
          <cell r="AB1039" t="str">
            <v>052300604600</v>
          </cell>
          <cell r="AC1039" t="str">
            <v>Mastanmanyam Colony</v>
          </cell>
          <cell r="AD1039" t="str">
            <v>Mastanmanyam Colony</v>
          </cell>
          <cell r="AE1039" t="str">
            <v>PWS</v>
          </cell>
          <cell r="AF1039">
            <v>0</v>
          </cell>
          <cell r="AG1039">
            <v>3</v>
          </cell>
          <cell r="AH1039">
            <v>0</v>
          </cell>
          <cell r="AI1039">
            <v>0</v>
          </cell>
          <cell r="AJ1039">
            <v>0</v>
          </cell>
          <cell r="AK1039">
            <v>0</v>
          </cell>
          <cell r="AL1039">
            <v>0</v>
          </cell>
        </row>
        <row r="1040">
          <cell r="A1040" t="str">
            <v>05</v>
          </cell>
          <cell r="B1040" t="str">
            <v>Westgodavari</v>
          </cell>
          <cell r="C1040" t="str">
            <v>11</v>
          </cell>
          <cell r="D1040" t="str">
            <v>Eluru</v>
          </cell>
          <cell r="E1040" t="str">
            <v>070</v>
          </cell>
          <cell r="F1040" t="str">
            <v>Eluru</v>
          </cell>
          <cell r="G1040" t="str">
            <v>23</v>
          </cell>
          <cell r="H1040" t="str">
            <v>Eluru</v>
          </cell>
          <cell r="I1040" t="str">
            <v>05</v>
          </cell>
          <cell r="J1040" t="str">
            <v>Venkatapuram</v>
          </cell>
          <cell r="K1040" t="str">
            <v>006</v>
          </cell>
          <cell r="L1040" t="str">
            <v>Eluru</v>
          </cell>
          <cell r="M1040" t="str">
            <v>0523006</v>
          </cell>
          <cell r="N1040" t="str">
            <v>05</v>
          </cell>
          <cell r="O1040" t="str">
            <v>Burayagudem</v>
          </cell>
          <cell r="P1040" t="str">
            <v>Burayagudem</v>
          </cell>
          <cell r="Q1040" t="str">
            <v>052300605</v>
          </cell>
          <cell r="R1040" t="str">
            <v>052300605</v>
          </cell>
          <cell r="S1040" t="str">
            <v>05110702300605</v>
          </cell>
          <cell r="T1040">
            <v>1678</v>
          </cell>
          <cell r="U1040">
            <v>11</v>
          </cell>
          <cell r="V1040">
            <v>4</v>
          </cell>
          <cell r="W1040" t="str">
            <v>FC</v>
          </cell>
          <cell r="X1040" t="str">
            <v>FC</v>
          </cell>
          <cell r="Z1040">
            <v>36841</v>
          </cell>
          <cell r="AA1040" t="str">
            <v>052300605600</v>
          </cell>
          <cell r="AB1040" t="str">
            <v>052300605600</v>
          </cell>
          <cell r="AC1040" t="str">
            <v>Burayagudem</v>
          </cell>
          <cell r="AD1040" t="str">
            <v>Burayagudem</v>
          </cell>
          <cell r="AE1040" t="str">
            <v>PWS</v>
          </cell>
          <cell r="AF1040">
            <v>1</v>
          </cell>
          <cell r="AG1040">
            <v>0</v>
          </cell>
          <cell r="AH1040">
            <v>7</v>
          </cell>
          <cell r="AI1040">
            <v>0</v>
          </cell>
          <cell r="AJ1040">
            <v>0</v>
          </cell>
          <cell r="AK1040">
            <v>0</v>
          </cell>
          <cell r="AL1040">
            <v>0</v>
          </cell>
        </row>
        <row r="1041">
          <cell r="A1041" t="str">
            <v>05</v>
          </cell>
          <cell r="B1041" t="str">
            <v>Westgodavari</v>
          </cell>
          <cell r="C1041" t="str">
            <v>11</v>
          </cell>
          <cell r="D1041" t="str">
            <v>Eluru</v>
          </cell>
          <cell r="E1041" t="str">
            <v>070</v>
          </cell>
          <cell r="F1041" t="str">
            <v>Eluru</v>
          </cell>
          <cell r="G1041" t="str">
            <v>23</v>
          </cell>
          <cell r="H1041" t="str">
            <v>Eluru</v>
          </cell>
          <cell r="I1041" t="str">
            <v>05</v>
          </cell>
          <cell r="J1041" t="str">
            <v>Venkatapuram</v>
          </cell>
          <cell r="K1041" t="str">
            <v>006</v>
          </cell>
          <cell r="L1041" t="str">
            <v>Eluru</v>
          </cell>
          <cell r="M1041" t="str">
            <v>0523006</v>
          </cell>
          <cell r="N1041" t="str">
            <v>06</v>
          </cell>
          <cell r="O1041" t="str">
            <v>Vinayakanagar</v>
          </cell>
          <cell r="P1041" t="str">
            <v>Vinayakanagar</v>
          </cell>
          <cell r="Q1041" t="str">
            <v>052300606</v>
          </cell>
          <cell r="R1041" t="str">
            <v>052300606</v>
          </cell>
          <cell r="S1041" t="str">
            <v>05110702300606</v>
          </cell>
          <cell r="T1041">
            <v>270</v>
          </cell>
          <cell r="U1041">
            <v>0</v>
          </cell>
          <cell r="V1041">
            <v>0</v>
          </cell>
          <cell r="W1041" t="str">
            <v>FC</v>
          </cell>
          <cell r="X1041" t="str">
            <v>FC</v>
          </cell>
          <cell r="Z1041">
            <v>36527</v>
          </cell>
          <cell r="AA1041" t="str">
            <v>052300606600</v>
          </cell>
          <cell r="AB1041" t="str">
            <v>052300606600</v>
          </cell>
          <cell r="AC1041" t="str">
            <v>Vinayakanagar</v>
          </cell>
          <cell r="AD1041" t="str">
            <v>Vinayakanagar</v>
          </cell>
          <cell r="AE1041" t="str">
            <v>PWS</v>
          </cell>
          <cell r="AF1041">
            <v>0</v>
          </cell>
          <cell r="AG1041">
            <v>3</v>
          </cell>
          <cell r="AH1041">
            <v>0</v>
          </cell>
          <cell r="AI1041">
            <v>0</v>
          </cell>
          <cell r="AJ1041">
            <v>0</v>
          </cell>
          <cell r="AK1041">
            <v>0</v>
          </cell>
          <cell r="AL1041">
            <v>0</v>
          </cell>
        </row>
        <row r="1042">
          <cell r="A1042" t="str">
            <v>05</v>
          </cell>
          <cell r="B1042" t="str">
            <v>Westgodavari</v>
          </cell>
          <cell r="C1042" t="str">
            <v>11</v>
          </cell>
          <cell r="D1042" t="str">
            <v>Eluru</v>
          </cell>
          <cell r="E1042" t="str">
            <v>070</v>
          </cell>
          <cell r="F1042" t="str">
            <v>Eluru</v>
          </cell>
          <cell r="G1042" t="str">
            <v>23</v>
          </cell>
          <cell r="H1042" t="str">
            <v>Eluru</v>
          </cell>
          <cell r="I1042" t="str">
            <v>05</v>
          </cell>
          <cell r="J1042" t="str">
            <v>Venkatapuram</v>
          </cell>
          <cell r="K1042" t="str">
            <v>006</v>
          </cell>
          <cell r="L1042" t="str">
            <v>Eluru</v>
          </cell>
          <cell r="M1042" t="str">
            <v>0523006</v>
          </cell>
          <cell r="N1042" t="str">
            <v>07</v>
          </cell>
          <cell r="O1042" t="str">
            <v>Baptist Peta</v>
          </cell>
          <cell r="P1042" t="str">
            <v>Baptist peta</v>
          </cell>
          <cell r="Q1042" t="str">
            <v>052300607</v>
          </cell>
          <cell r="R1042" t="str">
            <v>052300607</v>
          </cell>
          <cell r="S1042" t="str">
            <v>05110702300607</v>
          </cell>
          <cell r="T1042">
            <v>1348</v>
          </cell>
          <cell r="U1042">
            <v>405</v>
          </cell>
          <cell r="V1042">
            <v>20</v>
          </cell>
          <cell r="W1042" t="str">
            <v>FC</v>
          </cell>
          <cell r="X1042" t="str">
            <v>FC</v>
          </cell>
          <cell r="AA1042" t="str">
            <v>052300606600</v>
          </cell>
          <cell r="AB1042" t="str">
            <v>052300606600</v>
          </cell>
          <cell r="AC1042" t="str">
            <v>Vinayakanagar</v>
          </cell>
          <cell r="AD1042" t="str">
            <v>Vinayakanagar</v>
          </cell>
          <cell r="AE1042" t="str">
            <v>PWS</v>
          </cell>
          <cell r="AF1042">
            <v>0</v>
          </cell>
          <cell r="AG1042">
            <v>0</v>
          </cell>
          <cell r="AH1042">
            <v>1</v>
          </cell>
          <cell r="AI1042">
            <v>0</v>
          </cell>
          <cell r="AJ1042">
            <v>0</v>
          </cell>
          <cell r="AK1042">
            <v>0</v>
          </cell>
          <cell r="AL1042">
            <v>0</v>
          </cell>
        </row>
        <row r="1043">
          <cell r="A1043" t="str">
            <v>05</v>
          </cell>
          <cell r="B1043" t="str">
            <v>Westgodavari</v>
          </cell>
          <cell r="C1043" t="str">
            <v>11</v>
          </cell>
          <cell r="D1043" t="str">
            <v>Eluru</v>
          </cell>
          <cell r="E1043" t="str">
            <v>070</v>
          </cell>
          <cell r="F1043" t="str">
            <v>Eluru</v>
          </cell>
          <cell r="G1043" t="str">
            <v>23</v>
          </cell>
          <cell r="H1043" t="str">
            <v>Eluru</v>
          </cell>
          <cell r="I1043" t="str">
            <v>05</v>
          </cell>
          <cell r="J1043" t="str">
            <v>Venkatapuram</v>
          </cell>
          <cell r="K1043" t="str">
            <v>006</v>
          </cell>
          <cell r="L1043" t="str">
            <v>Eluru</v>
          </cell>
          <cell r="M1043" t="str">
            <v>0523006</v>
          </cell>
          <cell r="N1043" t="str">
            <v>08</v>
          </cell>
          <cell r="O1043" t="str">
            <v>Baggaiahpeta</v>
          </cell>
          <cell r="P1043" t="str">
            <v>Baggaiahpeta</v>
          </cell>
          <cell r="Q1043" t="str">
            <v>052300608</v>
          </cell>
          <cell r="R1043" t="str">
            <v>052300608</v>
          </cell>
          <cell r="S1043" t="str">
            <v>05110702300608</v>
          </cell>
          <cell r="T1043">
            <v>268</v>
          </cell>
          <cell r="U1043">
            <v>0</v>
          </cell>
          <cell r="V1043">
            <v>0</v>
          </cell>
          <cell r="W1043" t="str">
            <v>FC</v>
          </cell>
          <cell r="X1043" t="str">
            <v>FC</v>
          </cell>
          <cell r="AA1043" t="str">
            <v>052300606600</v>
          </cell>
          <cell r="AB1043" t="str">
            <v>052300606600</v>
          </cell>
          <cell r="AC1043" t="str">
            <v>Vinayakanagar</v>
          </cell>
          <cell r="AD1043" t="str">
            <v>Vinayakanagar</v>
          </cell>
          <cell r="AE1043" t="str">
            <v>PWS</v>
          </cell>
          <cell r="AF1043">
            <v>0</v>
          </cell>
          <cell r="AG1043">
            <v>3</v>
          </cell>
          <cell r="AH1043">
            <v>0</v>
          </cell>
          <cell r="AI1043">
            <v>0</v>
          </cell>
          <cell r="AJ1043">
            <v>0</v>
          </cell>
          <cell r="AK1043">
            <v>0</v>
          </cell>
          <cell r="AL1043">
            <v>0</v>
          </cell>
        </row>
        <row r="1044">
          <cell r="A1044" t="str">
            <v>05</v>
          </cell>
          <cell r="B1044" t="str">
            <v>Westgodavari</v>
          </cell>
          <cell r="C1044" t="str">
            <v>11</v>
          </cell>
          <cell r="D1044" t="str">
            <v>Eluru</v>
          </cell>
          <cell r="E1044" t="str">
            <v>070</v>
          </cell>
          <cell r="F1044" t="str">
            <v>Eluru</v>
          </cell>
          <cell r="G1044" t="str">
            <v>23</v>
          </cell>
          <cell r="H1044" t="str">
            <v>Eluru</v>
          </cell>
          <cell r="I1044" t="str">
            <v>05</v>
          </cell>
          <cell r="J1044" t="str">
            <v>Venkatapuram</v>
          </cell>
          <cell r="K1044" t="str">
            <v>006</v>
          </cell>
          <cell r="L1044" t="str">
            <v>Eluru</v>
          </cell>
          <cell r="M1044" t="str">
            <v>0523006</v>
          </cell>
          <cell r="N1044" t="str">
            <v>09</v>
          </cell>
          <cell r="O1044" t="str">
            <v>Nageswarapuram (ramanagar</v>
          </cell>
          <cell r="P1044" t="str">
            <v>Nageswarapuram (ramanagar</v>
          </cell>
          <cell r="Q1044" t="str">
            <v>052300609</v>
          </cell>
          <cell r="R1044" t="str">
            <v>052300609</v>
          </cell>
          <cell r="S1044" t="str">
            <v>05110702300609</v>
          </cell>
          <cell r="T1044">
            <v>1468</v>
          </cell>
          <cell r="U1044">
            <v>23</v>
          </cell>
          <cell r="V1044">
            <v>0</v>
          </cell>
          <cell r="W1044" t="str">
            <v>FC</v>
          </cell>
          <cell r="X1044" t="str">
            <v>FC</v>
          </cell>
          <cell r="Z1044">
            <v>36322</v>
          </cell>
          <cell r="AA1044" t="str">
            <v>052300609600</v>
          </cell>
          <cell r="AB1044" t="str">
            <v>052300609600</v>
          </cell>
          <cell r="AC1044" t="str">
            <v>Nageswarapuram (ramanagar)</v>
          </cell>
          <cell r="AD1044" t="str">
            <v>Nageswarapuram (ramanagar)</v>
          </cell>
          <cell r="AE1044" t="str">
            <v>PWS</v>
          </cell>
          <cell r="AF1044">
            <v>0</v>
          </cell>
          <cell r="AG1044">
            <v>0</v>
          </cell>
          <cell r="AH1044">
            <v>0</v>
          </cell>
          <cell r="AI1044">
            <v>0</v>
          </cell>
          <cell r="AJ1044">
            <v>0</v>
          </cell>
          <cell r="AK1044">
            <v>0</v>
          </cell>
          <cell r="AL1044">
            <v>0</v>
          </cell>
        </row>
        <row r="1045">
          <cell r="A1045" t="str">
            <v>05</v>
          </cell>
          <cell r="B1045" t="str">
            <v>Westgodavari</v>
          </cell>
          <cell r="C1045" t="str">
            <v>11</v>
          </cell>
          <cell r="D1045" t="str">
            <v>Eluru</v>
          </cell>
          <cell r="E1045" t="str">
            <v>070</v>
          </cell>
          <cell r="F1045" t="str">
            <v>Eluru</v>
          </cell>
          <cell r="G1045" t="str">
            <v>23</v>
          </cell>
          <cell r="H1045" t="str">
            <v>Eluru</v>
          </cell>
          <cell r="I1045" t="str">
            <v>05</v>
          </cell>
          <cell r="J1045" t="str">
            <v>Venkatapuram</v>
          </cell>
          <cell r="K1045" t="str">
            <v>006</v>
          </cell>
          <cell r="L1045" t="str">
            <v>Eluru</v>
          </cell>
          <cell r="M1045" t="str">
            <v>0523006</v>
          </cell>
          <cell r="N1045" t="str">
            <v>10</v>
          </cell>
          <cell r="O1045" t="str">
            <v>Jayaprakash Nagar</v>
          </cell>
          <cell r="P1045" t="str">
            <v>Jayaprakash Nagar</v>
          </cell>
          <cell r="Q1045" t="str">
            <v>052300610</v>
          </cell>
          <cell r="R1045" t="str">
            <v>052300610</v>
          </cell>
          <cell r="S1045" t="str">
            <v>05110702300610</v>
          </cell>
          <cell r="T1045">
            <v>292</v>
          </cell>
          <cell r="U1045">
            <v>0</v>
          </cell>
          <cell r="V1045">
            <v>0</v>
          </cell>
          <cell r="W1045" t="str">
            <v>FC</v>
          </cell>
          <cell r="X1045" t="str">
            <v>FC</v>
          </cell>
          <cell r="AA1045" t="str">
            <v>052300609600</v>
          </cell>
          <cell r="AB1045" t="str">
            <v>052300609600</v>
          </cell>
          <cell r="AC1045" t="str">
            <v>Nageswarapuram (ramanagar)</v>
          </cell>
          <cell r="AD1045" t="str">
            <v>Nageswarapuram (ramanagar)</v>
          </cell>
          <cell r="AE1045" t="str">
            <v>PWS</v>
          </cell>
          <cell r="AF1045">
            <v>0</v>
          </cell>
          <cell r="AG1045">
            <v>0</v>
          </cell>
          <cell r="AH1045">
            <v>1</v>
          </cell>
          <cell r="AI1045">
            <v>0</v>
          </cell>
          <cell r="AJ1045">
            <v>0</v>
          </cell>
          <cell r="AK1045">
            <v>0</v>
          </cell>
          <cell r="AL1045">
            <v>0</v>
          </cell>
        </row>
        <row r="1046">
          <cell r="A1046" t="str">
            <v>05</v>
          </cell>
          <cell r="B1046" t="str">
            <v>Westgodavari</v>
          </cell>
          <cell r="C1046" t="str">
            <v>11</v>
          </cell>
          <cell r="D1046" t="str">
            <v>Eluru</v>
          </cell>
          <cell r="E1046" t="str">
            <v>070</v>
          </cell>
          <cell r="F1046" t="str">
            <v>Eluru</v>
          </cell>
          <cell r="G1046" t="str">
            <v>23</v>
          </cell>
          <cell r="H1046" t="str">
            <v>Eluru</v>
          </cell>
          <cell r="I1046" t="str">
            <v>05</v>
          </cell>
          <cell r="J1046" t="str">
            <v>Venkatapuram</v>
          </cell>
          <cell r="K1046" t="str">
            <v>006</v>
          </cell>
          <cell r="L1046" t="str">
            <v>Eluru</v>
          </cell>
          <cell r="M1046" t="str">
            <v>0523006</v>
          </cell>
          <cell r="N1046" t="str">
            <v>11</v>
          </cell>
          <cell r="O1046" t="str">
            <v>Indira Colony</v>
          </cell>
          <cell r="P1046" t="str">
            <v>Indira Colony</v>
          </cell>
          <cell r="Q1046" t="str">
            <v>052300611</v>
          </cell>
          <cell r="R1046" t="str">
            <v>052300611</v>
          </cell>
          <cell r="S1046" t="str">
            <v>05110702300611</v>
          </cell>
          <cell r="T1046">
            <v>273</v>
          </cell>
          <cell r="U1046">
            <v>0</v>
          </cell>
          <cell r="V1046">
            <v>0</v>
          </cell>
          <cell r="W1046" t="str">
            <v>FC</v>
          </cell>
          <cell r="X1046" t="str">
            <v>FC</v>
          </cell>
          <cell r="Z1046">
            <v>36261</v>
          </cell>
          <cell r="AA1046" t="str">
            <v>052300611600</v>
          </cell>
          <cell r="AB1046" t="str">
            <v>052300611600</v>
          </cell>
          <cell r="AC1046" t="str">
            <v>Indira Colony</v>
          </cell>
          <cell r="AD1046" t="str">
            <v>Indira Colony</v>
          </cell>
          <cell r="AE1046" t="str">
            <v>PWS</v>
          </cell>
          <cell r="AF1046">
            <v>0</v>
          </cell>
          <cell r="AG1046">
            <v>0</v>
          </cell>
          <cell r="AH1046">
            <v>0</v>
          </cell>
          <cell r="AI1046">
            <v>0</v>
          </cell>
          <cell r="AJ1046">
            <v>0</v>
          </cell>
          <cell r="AK1046">
            <v>0</v>
          </cell>
          <cell r="AL1046">
            <v>0</v>
          </cell>
        </row>
        <row r="1047">
          <cell r="A1047" t="str">
            <v>05</v>
          </cell>
          <cell r="B1047" t="str">
            <v>Westgodavari</v>
          </cell>
          <cell r="C1047" t="str">
            <v>11</v>
          </cell>
          <cell r="D1047" t="str">
            <v>Eluru</v>
          </cell>
          <cell r="E1047" t="str">
            <v>070</v>
          </cell>
          <cell r="F1047" t="str">
            <v>Eluru</v>
          </cell>
          <cell r="G1047" t="str">
            <v>23</v>
          </cell>
          <cell r="H1047" t="str">
            <v>Eluru</v>
          </cell>
          <cell r="I1047" t="str">
            <v>05</v>
          </cell>
          <cell r="J1047" t="str">
            <v>Venkatapuram</v>
          </cell>
          <cell r="K1047" t="str">
            <v>006</v>
          </cell>
          <cell r="L1047" t="str">
            <v>Eluru</v>
          </cell>
          <cell r="M1047" t="str">
            <v>0523006</v>
          </cell>
          <cell r="N1047" t="str">
            <v>12</v>
          </cell>
          <cell r="O1047" t="str">
            <v>Ponangi Road</v>
          </cell>
          <cell r="P1047" t="str">
            <v>Ponangi Road</v>
          </cell>
          <cell r="Q1047" t="str">
            <v>052300612</v>
          </cell>
          <cell r="R1047" t="str">
            <v>052300612</v>
          </cell>
          <cell r="S1047" t="str">
            <v>05110702300612</v>
          </cell>
          <cell r="T1047">
            <v>1502</v>
          </cell>
          <cell r="U1047">
            <v>327</v>
          </cell>
          <cell r="V1047">
            <v>3</v>
          </cell>
          <cell r="W1047" t="str">
            <v>FC</v>
          </cell>
          <cell r="X1047" t="str">
            <v>FC</v>
          </cell>
          <cell r="Z1047">
            <v>36536</v>
          </cell>
          <cell r="AA1047" t="str">
            <v>052300612600</v>
          </cell>
          <cell r="AB1047" t="str">
            <v>052300612600</v>
          </cell>
          <cell r="AC1047" t="str">
            <v>Ponangi Road</v>
          </cell>
          <cell r="AD1047" t="str">
            <v>Ponangi Road</v>
          </cell>
          <cell r="AE1047" t="str">
            <v>PWS</v>
          </cell>
          <cell r="AF1047">
            <v>4</v>
          </cell>
          <cell r="AG1047">
            <v>0</v>
          </cell>
          <cell r="AH1047">
            <v>1</v>
          </cell>
          <cell r="AI1047">
            <v>0</v>
          </cell>
          <cell r="AJ1047">
            <v>0</v>
          </cell>
          <cell r="AK1047">
            <v>0</v>
          </cell>
          <cell r="AL1047">
            <v>0</v>
          </cell>
        </row>
        <row r="1048">
          <cell r="A1048" t="str">
            <v>05</v>
          </cell>
          <cell r="B1048" t="str">
            <v>Westgodavari</v>
          </cell>
          <cell r="C1048" t="str">
            <v>11</v>
          </cell>
          <cell r="D1048" t="str">
            <v>Eluru</v>
          </cell>
          <cell r="E1048" t="str">
            <v>070</v>
          </cell>
          <cell r="F1048" t="str">
            <v>Eluru</v>
          </cell>
          <cell r="G1048" t="str">
            <v>23</v>
          </cell>
          <cell r="H1048" t="str">
            <v>Eluru</v>
          </cell>
          <cell r="I1048" t="str">
            <v>05</v>
          </cell>
          <cell r="J1048" t="str">
            <v>Venkatapuram</v>
          </cell>
          <cell r="K1048" t="str">
            <v>006</v>
          </cell>
          <cell r="L1048" t="str">
            <v>Eluru</v>
          </cell>
          <cell r="M1048" t="str">
            <v>0523006</v>
          </cell>
          <cell r="N1048" t="str">
            <v>13</v>
          </cell>
          <cell r="O1048" t="str">
            <v>Hanumannagar</v>
          </cell>
          <cell r="P1048" t="str">
            <v>Hanumannagar</v>
          </cell>
          <cell r="Q1048" t="str">
            <v>052300613</v>
          </cell>
          <cell r="R1048" t="str">
            <v>052300613</v>
          </cell>
          <cell r="S1048" t="str">
            <v>05110702300613</v>
          </cell>
          <cell r="T1048">
            <v>1093</v>
          </cell>
          <cell r="U1048">
            <v>73</v>
          </cell>
          <cell r="V1048">
            <v>0</v>
          </cell>
          <cell r="W1048" t="str">
            <v>FC</v>
          </cell>
          <cell r="X1048" t="str">
            <v>FC</v>
          </cell>
          <cell r="Z1048">
            <v>36352</v>
          </cell>
          <cell r="AA1048" t="str">
            <v>052300613600</v>
          </cell>
          <cell r="AB1048" t="str">
            <v>052300613600</v>
          </cell>
          <cell r="AC1048" t="str">
            <v>Hanumannagar</v>
          </cell>
          <cell r="AD1048" t="str">
            <v>Hanumannagar</v>
          </cell>
          <cell r="AE1048" t="str">
            <v>PWS</v>
          </cell>
          <cell r="AF1048">
            <v>0</v>
          </cell>
          <cell r="AG1048">
            <v>0</v>
          </cell>
          <cell r="AH1048">
            <v>1</v>
          </cell>
          <cell r="AI1048">
            <v>0</v>
          </cell>
          <cell r="AJ1048">
            <v>0</v>
          </cell>
          <cell r="AK1048">
            <v>0</v>
          </cell>
          <cell r="AL1048">
            <v>0</v>
          </cell>
        </row>
        <row r="1049">
          <cell r="A1049" t="str">
            <v>05</v>
          </cell>
          <cell r="B1049" t="str">
            <v>Westgodavari</v>
          </cell>
          <cell r="C1049" t="str">
            <v>11</v>
          </cell>
          <cell r="D1049" t="str">
            <v>Eluru</v>
          </cell>
          <cell r="E1049" t="str">
            <v>070</v>
          </cell>
          <cell r="F1049" t="str">
            <v>Eluru</v>
          </cell>
          <cell r="G1049" t="str">
            <v>23</v>
          </cell>
          <cell r="H1049" t="str">
            <v>Eluru</v>
          </cell>
          <cell r="I1049" t="str">
            <v>05</v>
          </cell>
          <cell r="J1049" t="str">
            <v>Venkatapuram</v>
          </cell>
          <cell r="K1049" t="str">
            <v>006</v>
          </cell>
          <cell r="L1049" t="str">
            <v>Eluru</v>
          </cell>
          <cell r="M1049" t="str">
            <v>0523006</v>
          </cell>
          <cell r="N1049" t="str">
            <v>14</v>
          </cell>
          <cell r="O1049" t="str">
            <v>Ntr Colony</v>
          </cell>
          <cell r="P1049" t="str">
            <v>Ntr Colony</v>
          </cell>
          <cell r="Q1049" t="str">
            <v>052300614</v>
          </cell>
          <cell r="R1049" t="str">
            <v>052300614</v>
          </cell>
          <cell r="S1049" t="str">
            <v>05110702300614</v>
          </cell>
          <cell r="T1049">
            <v>565</v>
          </cell>
          <cell r="U1049">
            <v>110</v>
          </cell>
          <cell r="V1049">
            <v>0</v>
          </cell>
          <cell r="W1049" t="str">
            <v>FC</v>
          </cell>
          <cell r="X1049" t="str">
            <v>FC</v>
          </cell>
          <cell r="Z1049">
            <v>36352</v>
          </cell>
          <cell r="AA1049" t="str">
            <v>052300614600</v>
          </cell>
          <cell r="AB1049" t="str">
            <v>052300614600</v>
          </cell>
          <cell r="AC1049" t="str">
            <v>Ntr Colony</v>
          </cell>
          <cell r="AD1049" t="str">
            <v>Ntr Colony</v>
          </cell>
          <cell r="AE1049" t="str">
            <v>PWS</v>
          </cell>
          <cell r="AF1049">
            <v>2</v>
          </cell>
          <cell r="AG1049">
            <v>0</v>
          </cell>
          <cell r="AH1049">
            <v>2</v>
          </cell>
          <cell r="AI1049">
            <v>0</v>
          </cell>
          <cell r="AJ1049">
            <v>0</v>
          </cell>
          <cell r="AK1049">
            <v>0</v>
          </cell>
          <cell r="AL1049">
            <v>0</v>
          </cell>
        </row>
        <row r="1050">
          <cell r="A1050" t="str">
            <v>05</v>
          </cell>
          <cell r="B1050" t="str">
            <v>Westgodavari</v>
          </cell>
          <cell r="C1050" t="str">
            <v>11</v>
          </cell>
          <cell r="D1050" t="str">
            <v>Eluru</v>
          </cell>
          <cell r="E1050" t="str">
            <v>070</v>
          </cell>
          <cell r="F1050" t="str">
            <v>Eluru</v>
          </cell>
          <cell r="G1050" t="str">
            <v>23</v>
          </cell>
          <cell r="H1050" t="str">
            <v>Eluru</v>
          </cell>
          <cell r="I1050" t="str">
            <v>06</v>
          </cell>
          <cell r="J1050" t="str">
            <v>Komadavolu</v>
          </cell>
          <cell r="K1050" t="str">
            <v>007</v>
          </cell>
          <cell r="L1050" t="str">
            <v>Komadavolu</v>
          </cell>
          <cell r="M1050" t="str">
            <v>0523007</v>
          </cell>
          <cell r="N1050" t="str">
            <v>01</v>
          </cell>
          <cell r="O1050" t="str">
            <v>Komadavolu</v>
          </cell>
          <cell r="P1050" t="str">
            <v>Komadavolu</v>
          </cell>
          <cell r="Q1050" t="str">
            <v>052300701</v>
          </cell>
          <cell r="R1050" t="str">
            <v>052300701</v>
          </cell>
          <cell r="S1050" t="str">
            <v>05110702300701</v>
          </cell>
          <cell r="T1050">
            <v>2611</v>
          </cell>
          <cell r="U1050">
            <v>795</v>
          </cell>
          <cell r="V1050">
            <v>17</v>
          </cell>
          <cell r="W1050" t="str">
            <v>FC</v>
          </cell>
          <cell r="X1050" t="str">
            <v>FC</v>
          </cell>
          <cell r="Z1050">
            <v>36172</v>
          </cell>
          <cell r="AA1050" t="str">
            <v>052300701600</v>
          </cell>
          <cell r="AB1050" t="str">
            <v>052300701600</v>
          </cell>
          <cell r="AC1050" t="str">
            <v>Komadavolu</v>
          </cell>
          <cell r="AD1050" t="str">
            <v>Komadavolu</v>
          </cell>
          <cell r="AE1050" t="str">
            <v>PWS</v>
          </cell>
          <cell r="AF1050">
            <v>0</v>
          </cell>
          <cell r="AG1050">
            <v>0</v>
          </cell>
          <cell r="AH1050">
            <v>5</v>
          </cell>
          <cell r="AI1050">
            <v>0</v>
          </cell>
          <cell r="AJ1050">
            <v>0</v>
          </cell>
          <cell r="AK1050">
            <v>0</v>
          </cell>
          <cell r="AL1050">
            <v>0</v>
          </cell>
        </row>
        <row r="1051">
          <cell r="A1051" t="str">
            <v>05</v>
          </cell>
          <cell r="B1051" t="str">
            <v>Westgodavari</v>
          </cell>
          <cell r="C1051" t="str">
            <v>11</v>
          </cell>
          <cell r="D1051" t="str">
            <v>Eluru</v>
          </cell>
          <cell r="E1051" t="str">
            <v>070</v>
          </cell>
          <cell r="F1051" t="str">
            <v>Eluru</v>
          </cell>
          <cell r="G1051" t="str">
            <v>23</v>
          </cell>
          <cell r="H1051" t="str">
            <v>Eluru</v>
          </cell>
          <cell r="I1051" t="str">
            <v>06</v>
          </cell>
          <cell r="J1051" t="str">
            <v>Komadavolu</v>
          </cell>
          <cell r="K1051" t="str">
            <v>007</v>
          </cell>
          <cell r="L1051" t="str">
            <v>Komadavolu</v>
          </cell>
          <cell r="M1051" t="str">
            <v>0523007</v>
          </cell>
          <cell r="N1051" t="str">
            <v>02</v>
          </cell>
          <cell r="O1051" t="str">
            <v>Vv Nagar</v>
          </cell>
          <cell r="P1051" t="str">
            <v>Vv Nagar</v>
          </cell>
          <cell r="Q1051" t="str">
            <v>052300702</v>
          </cell>
          <cell r="R1051" t="str">
            <v>052300702</v>
          </cell>
          <cell r="S1051" t="str">
            <v>05110702300702</v>
          </cell>
          <cell r="T1051">
            <v>500</v>
          </cell>
          <cell r="U1051">
            <v>500</v>
          </cell>
          <cell r="V1051">
            <v>0</v>
          </cell>
          <cell r="W1051" t="str">
            <v>FC</v>
          </cell>
          <cell r="X1051" t="str">
            <v>FC</v>
          </cell>
          <cell r="Z1051">
            <v>36172</v>
          </cell>
          <cell r="AA1051" t="str">
            <v>052300702600</v>
          </cell>
          <cell r="AB1051" t="str">
            <v>052300702600</v>
          </cell>
          <cell r="AC1051" t="str">
            <v>Vv Nagar</v>
          </cell>
          <cell r="AD1051" t="str">
            <v>Vv Nagar</v>
          </cell>
          <cell r="AE1051" t="str">
            <v>PWS</v>
          </cell>
          <cell r="AF1051">
            <v>0</v>
          </cell>
          <cell r="AG1051">
            <v>0</v>
          </cell>
          <cell r="AH1051">
            <v>1</v>
          </cell>
          <cell r="AI1051">
            <v>0</v>
          </cell>
          <cell r="AJ1051">
            <v>0</v>
          </cell>
          <cell r="AK1051">
            <v>0</v>
          </cell>
          <cell r="AL1051">
            <v>0</v>
          </cell>
        </row>
        <row r="1052">
          <cell r="A1052" t="str">
            <v>05</v>
          </cell>
          <cell r="B1052" t="str">
            <v>Westgodavari</v>
          </cell>
          <cell r="C1052" t="str">
            <v>11</v>
          </cell>
          <cell r="D1052" t="str">
            <v>Eluru</v>
          </cell>
          <cell r="E1052" t="str">
            <v>070</v>
          </cell>
          <cell r="F1052" t="str">
            <v>Eluru</v>
          </cell>
          <cell r="G1052" t="str">
            <v>23</v>
          </cell>
          <cell r="H1052" t="str">
            <v>Eluru</v>
          </cell>
          <cell r="I1052" t="str">
            <v>07</v>
          </cell>
          <cell r="J1052" t="str">
            <v>Malkapuram</v>
          </cell>
          <cell r="K1052" t="str">
            <v>008</v>
          </cell>
          <cell r="L1052" t="str">
            <v>Malkapuram</v>
          </cell>
          <cell r="M1052" t="str">
            <v>0523008</v>
          </cell>
          <cell r="N1052" t="str">
            <v>01</v>
          </cell>
          <cell r="O1052" t="str">
            <v>Malkapuram</v>
          </cell>
          <cell r="P1052" t="str">
            <v>Malkapuram</v>
          </cell>
          <cell r="Q1052" t="str">
            <v>052300801</v>
          </cell>
          <cell r="R1052" t="str">
            <v>052300801</v>
          </cell>
          <cell r="S1052" t="str">
            <v>05110702300801</v>
          </cell>
          <cell r="T1052">
            <v>2027</v>
          </cell>
          <cell r="U1052">
            <v>741</v>
          </cell>
          <cell r="V1052">
            <v>3</v>
          </cell>
          <cell r="W1052" t="str">
            <v>FC</v>
          </cell>
          <cell r="X1052" t="str">
            <v>FC</v>
          </cell>
          <cell r="AA1052" t="str">
            <v>052300801600</v>
          </cell>
          <cell r="AB1052" t="str">
            <v>052300801600</v>
          </cell>
          <cell r="AC1052" t="str">
            <v>Malkapuram</v>
          </cell>
          <cell r="AD1052" t="str">
            <v>Malkapuram</v>
          </cell>
          <cell r="AE1052" t="str">
            <v>PWS</v>
          </cell>
          <cell r="AF1052">
            <v>1</v>
          </cell>
          <cell r="AG1052">
            <v>0</v>
          </cell>
          <cell r="AH1052">
            <v>0</v>
          </cell>
          <cell r="AI1052">
            <v>1</v>
          </cell>
          <cell r="AJ1052">
            <v>0</v>
          </cell>
          <cell r="AK1052">
            <v>0</v>
          </cell>
          <cell r="AL1052">
            <v>0</v>
          </cell>
        </row>
        <row r="1053">
          <cell r="A1053" t="str">
            <v>05</v>
          </cell>
          <cell r="B1053" t="str">
            <v>Westgodavari</v>
          </cell>
          <cell r="C1053" t="str">
            <v>11</v>
          </cell>
          <cell r="D1053" t="str">
            <v>Eluru</v>
          </cell>
          <cell r="E1053" t="str">
            <v>070</v>
          </cell>
          <cell r="F1053" t="str">
            <v>Eluru</v>
          </cell>
          <cell r="G1053" t="str">
            <v>23</v>
          </cell>
          <cell r="H1053" t="str">
            <v>Eluru</v>
          </cell>
          <cell r="I1053" t="str">
            <v>08</v>
          </cell>
          <cell r="J1053" t="str">
            <v>Chataparru</v>
          </cell>
          <cell r="K1053" t="str">
            <v>009</v>
          </cell>
          <cell r="L1053" t="str">
            <v>Chataparru</v>
          </cell>
          <cell r="M1053" t="str">
            <v>0523009</v>
          </cell>
          <cell r="N1053" t="str">
            <v>01</v>
          </cell>
          <cell r="O1053" t="str">
            <v>Chataparru</v>
          </cell>
          <cell r="P1053" t="str">
            <v>Chataparru</v>
          </cell>
          <cell r="Q1053" t="str">
            <v>052300901</v>
          </cell>
          <cell r="R1053" t="str">
            <v>052300901</v>
          </cell>
          <cell r="S1053" t="str">
            <v>05110702300901</v>
          </cell>
          <cell r="T1053">
            <v>4580</v>
          </cell>
          <cell r="U1053">
            <v>955</v>
          </cell>
          <cell r="V1053">
            <v>1</v>
          </cell>
          <cell r="W1053" t="str">
            <v>FC</v>
          </cell>
          <cell r="X1053" t="str">
            <v>FC</v>
          </cell>
          <cell r="AA1053" t="str">
            <v>052300901600</v>
          </cell>
          <cell r="AB1053" t="str">
            <v>052300901600</v>
          </cell>
          <cell r="AC1053" t="str">
            <v>Chataparru</v>
          </cell>
          <cell r="AD1053" t="str">
            <v>Chataparru</v>
          </cell>
          <cell r="AE1053" t="str">
            <v>PWS</v>
          </cell>
          <cell r="AF1053">
            <v>0</v>
          </cell>
          <cell r="AG1053">
            <v>0</v>
          </cell>
          <cell r="AH1053">
            <v>5</v>
          </cell>
          <cell r="AI1053">
            <v>2</v>
          </cell>
          <cell r="AJ1053">
            <v>0</v>
          </cell>
          <cell r="AK1053">
            <v>0</v>
          </cell>
          <cell r="AL1053">
            <v>0</v>
          </cell>
        </row>
        <row r="1054">
          <cell r="A1054" t="str">
            <v>05</v>
          </cell>
          <cell r="B1054" t="str">
            <v>Westgodavari</v>
          </cell>
          <cell r="C1054" t="str">
            <v>11</v>
          </cell>
          <cell r="D1054" t="str">
            <v>Eluru</v>
          </cell>
          <cell r="E1054" t="str">
            <v>070</v>
          </cell>
          <cell r="F1054" t="str">
            <v>Eluru</v>
          </cell>
          <cell r="G1054" t="str">
            <v>23</v>
          </cell>
          <cell r="H1054" t="str">
            <v>Eluru</v>
          </cell>
          <cell r="I1054" t="str">
            <v>08</v>
          </cell>
          <cell r="J1054" t="str">
            <v>Chataparru</v>
          </cell>
          <cell r="K1054" t="str">
            <v>009</v>
          </cell>
          <cell r="L1054" t="str">
            <v>Chataparru</v>
          </cell>
          <cell r="M1054" t="str">
            <v>0523009</v>
          </cell>
          <cell r="N1054" t="str">
            <v>02</v>
          </cell>
          <cell r="O1054" t="str">
            <v>Thimmaraogudem</v>
          </cell>
          <cell r="P1054" t="str">
            <v>Thimmaraogudem</v>
          </cell>
          <cell r="Q1054" t="str">
            <v>052300902</v>
          </cell>
          <cell r="R1054" t="str">
            <v>052300902</v>
          </cell>
          <cell r="S1054" t="str">
            <v>05110702300902</v>
          </cell>
          <cell r="T1054">
            <v>682</v>
          </cell>
          <cell r="U1054">
            <v>0</v>
          </cell>
          <cell r="V1054">
            <v>0</v>
          </cell>
          <cell r="W1054" t="str">
            <v>FC</v>
          </cell>
          <cell r="X1054" t="str">
            <v>FC</v>
          </cell>
          <cell r="AA1054" t="str">
            <v>052300902600</v>
          </cell>
          <cell r="AB1054" t="str">
            <v>052300902600</v>
          </cell>
          <cell r="AC1054" t="str">
            <v>Thimmaraogudem</v>
          </cell>
          <cell r="AD1054" t="str">
            <v>Thimmaraogudem</v>
          </cell>
          <cell r="AE1054" t="str">
            <v>PWS</v>
          </cell>
          <cell r="AF1054">
            <v>0</v>
          </cell>
          <cell r="AG1054">
            <v>0</v>
          </cell>
          <cell r="AH1054">
            <v>1</v>
          </cell>
          <cell r="AI1054">
            <v>1</v>
          </cell>
          <cell r="AJ1054">
            <v>0</v>
          </cell>
          <cell r="AK1054">
            <v>0</v>
          </cell>
          <cell r="AL1054">
            <v>0</v>
          </cell>
        </row>
        <row r="1055">
          <cell r="A1055" t="str">
            <v>05</v>
          </cell>
          <cell r="B1055" t="str">
            <v>Westgodavari</v>
          </cell>
          <cell r="C1055" t="str">
            <v>11</v>
          </cell>
          <cell r="D1055" t="str">
            <v>Eluru</v>
          </cell>
          <cell r="E1055" t="str">
            <v>070</v>
          </cell>
          <cell r="F1055" t="str">
            <v>Eluru</v>
          </cell>
          <cell r="G1055" t="str">
            <v>23</v>
          </cell>
          <cell r="H1055" t="str">
            <v>Eluru</v>
          </cell>
          <cell r="I1055" t="str">
            <v>08</v>
          </cell>
          <cell r="J1055" t="str">
            <v>Chataparru</v>
          </cell>
          <cell r="K1055" t="str">
            <v>009</v>
          </cell>
          <cell r="L1055" t="str">
            <v>Chataparru</v>
          </cell>
          <cell r="M1055" t="str">
            <v>0523009</v>
          </cell>
          <cell r="N1055" t="str">
            <v>03</v>
          </cell>
          <cell r="O1055" t="str">
            <v>Chataparthigudem</v>
          </cell>
          <cell r="P1055" t="str">
            <v>Chataparthigudem</v>
          </cell>
          <cell r="Q1055" t="str">
            <v>052300903</v>
          </cell>
          <cell r="R1055" t="str">
            <v>052300903</v>
          </cell>
          <cell r="S1055" t="str">
            <v>05110702300903</v>
          </cell>
          <cell r="T1055">
            <v>370</v>
          </cell>
          <cell r="U1055">
            <v>0</v>
          </cell>
          <cell r="V1055">
            <v>0</v>
          </cell>
          <cell r="W1055" t="str">
            <v>FC</v>
          </cell>
          <cell r="X1055" t="str">
            <v>FC</v>
          </cell>
          <cell r="Z1055">
            <v>32884</v>
          </cell>
          <cell r="AA1055" t="str">
            <v>052300903600</v>
          </cell>
          <cell r="AB1055" t="str">
            <v>052300903600</v>
          </cell>
          <cell r="AC1055" t="str">
            <v>Chataparthigudem</v>
          </cell>
          <cell r="AD1055" t="str">
            <v>Chataparthigudem</v>
          </cell>
          <cell r="AE1055" t="str">
            <v>PWS</v>
          </cell>
          <cell r="AF1055">
            <v>0</v>
          </cell>
          <cell r="AG1055">
            <v>0</v>
          </cell>
          <cell r="AH1055">
            <v>1</v>
          </cell>
          <cell r="AI1055">
            <v>0</v>
          </cell>
          <cell r="AJ1055">
            <v>0</v>
          </cell>
          <cell r="AK1055">
            <v>0</v>
          </cell>
          <cell r="AL1055">
            <v>0</v>
          </cell>
        </row>
        <row r="1056">
          <cell r="A1056" t="str">
            <v>05</v>
          </cell>
          <cell r="B1056" t="str">
            <v>Westgodavari</v>
          </cell>
          <cell r="C1056" t="str">
            <v>11</v>
          </cell>
          <cell r="D1056" t="str">
            <v>Eluru</v>
          </cell>
          <cell r="E1056" t="str">
            <v>070</v>
          </cell>
          <cell r="F1056" t="str">
            <v>Eluru</v>
          </cell>
          <cell r="G1056" t="str">
            <v>23</v>
          </cell>
          <cell r="H1056" t="str">
            <v>Eluru</v>
          </cell>
          <cell r="I1056" t="str">
            <v>09</v>
          </cell>
          <cell r="J1056" t="str">
            <v>Kd Puram</v>
          </cell>
          <cell r="K1056" t="str">
            <v>009</v>
          </cell>
          <cell r="L1056" t="str">
            <v>Chataparru</v>
          </cell>
          <cell r="M1056" t="str">
            <v>0523009</v>
          </cell>
          <cell r="N1056" t="str">
            <v>04</v>
          </cell>
          <cell r="O1056" t="str">
            <v>Kd Puram</v>
          </cell>
          <cell r="P1056" t="str">
            <v>Kd Puram</v>
          </cell>
          <cell r="Q1056" t="str">
            <v>052300904</v>
          </cell>
          <cell r="R1056" t="str">
            <v>052300904</v>
          </cell>
          <cell r="S1056" t="str">
            <v>05110702300904</v>
          </cell>
          <cell r="T1056">
            <v>855</v>
          </cell>
          <cell r="U1056">
            <v>37</v>
          </cell>
          <cell r="V1056">
            <v>32</v>
          </cell>
          <cell r="W1056" t="str">
            <v>FC</v>
          </cell>
          <cell r="X1056" t="str">
            <v>FC</v>
          </cell>
          <cell r="Z1056">
            <v>36529</v>
          </cell>
          <cell r="AA1056" t="str">
            <v>052301805600</v>
          </cell>
          <cell r="AB1056" t="str">
            <v>052301805600</v>
          </cell>
          <cell r="AC1056" t="str">
            <v>Mondikodu</v>
          </cell>
          <cell r="AD1056" t="str">
            <v>Mondikodu</v>
          </cell>
          <cell r="AE1056" t="str">
            <v>CPWS</v>
          </cell>
          <cell r="AF1056">
            <v>0</v>
          </cell>
          <cell r="AG1056">
            <v>0</v>
          </cell>
          <cell r="AH1056">
            <v>0</v>
          </cell>
          <cell r="AI1056">
            <v>1</v>
          </cell>
          <cell r="AJ1056">
            <v>0</v>
          </cell>
          <cell r="AK1056">
            <v>0</v>
          </cell>
          <cell r="AL1056">
            <v>0</v>
          </cell>
        </row>
        <row r="1057">
          <cell r="A1057" t="str">
            <v>05</v>
          </cell>
          <cell r="B1057" t="str">
            <v>Westgodavari</v>
          </cell>
          <cell r="C1057" t="str">
            <v>11</v>
          </cell>
          <cell r="D1057" t="str">
            <v>Eluru</v>
          </cell>
          <cell r="E1057" t="str">
            <v>070</v>
          </cell>
          <cell r="F1057" t="str">
            <v>Eluru</v>
          </cell>
          <cell r="G1057" t="str">
            <v>23</v>
          </cell>
          <cell r="H1057" t="str">
            <v>Eluru</v>
          </cell>
          <cell r="I1057" t="str">
            <v>09</v>
          </cell>
          <cell r="J1057" t="str">
            <v>Kd Puram</v>
          </cell>
          <cell r="K1057" t="str">
            <v>009</v>
          </cell>
          <cell r="L1057" t="str">
            <v>Chataparru</v>
          </cell>
          <cell r="M1057" t="str">
            <v>0523009</v>
          </cell>
          <cell r="N1057" t="str">
            <v>05</v>
          </cell>
          <cell r="O1057" t="str">
            <v>Madevaripuram</v>
          </cell>
          <cell r="P1057" t="str">
            <v>Madevaripuram</v>
          </cell>
          <cell r="Q1057" t="str">
            <v>052300905</v>
          </cell>
          <cell r="R1057" t="str">
            <v>052300905</v>
          </cell>
          <cell r="S1057" t="str">
            <v>05110702300905</v>
          </cell>
          <cell r="T1057">
            <v>274</v>
          </cell>
          <cell r="U1057">
            <v>0</v>
          </cell>
          <cell r="V1057">
            <v>0</v>
          </cell>
          <cell r="W1057" t="str">
            <v>FC</v>
          </cell>
          <cell r="X1057" t="str">
            <v>FC</v>
          </cell>
          <cell r="Z1057">
            <v>36529</v>
          </cell>
          <cell r="AA1057" t="str">
            <v>052301805600</v>
          </cell>
          <cell r="AB1057" t="str">
            <v>052301805600</v>
          </cell>
          <cell r="AC1057" t="str">
            <v>Mondikodu</v>
          </cell>
          <cell r="AD1057" t="str">
            <v>Mondikodu</v>
          </cell>
          <cell r="AE1057" t="str">
            <v>CPWS</v>
          </cell>
          <cell r="AF1057">
            <v>0</v>
          </cell>
          <cell r="AG1057">
            <v>3</v>
          </cell>
          <cell r="AH1057">
            <v>0</v>
          </cell>
          <cell r="AI1057">
            <v>0</v>
          </cell>
          <cell r="AJ1057">
            <v>0</v>
          </cell>
          <cell r="AK1057">
            <v>0</v>
          </cell>
          <cell r="AL1057">
            <v>0</v>
          </cell>
        </row>
        <row r="1058">
          <cell r="A1058" t="str">
            <v>05</v>
          </cell>
          <cell r="B1058" t="str">
            <v>Westgodavari</v>
          </cell>
          <cell r="C1058" t="str">
            <v>11</v>
          </cell>
          <cell r="D1058" t="str">
            <v>Eluru</v>
          </cell>
          <cell r="E1058" t="str">
            <v>070</v>
          </cell>
          <cell r="F1058" t="str">
            <v>Eluru</v>
          </cell>
          <cell r="G1058" t="str">
            <v>23</v>
          </cell>
          <cell r="H1058" t="str">
            <v>Eluru</v>
          </cell>
          <cell r="I1058" t="str">
            <v>10</v>
          </cell>
          <cell r="J1058" t="str">
            <v>Jalipudi</v>
          </cell>
          <cell r="K1058" t="str">
            <v>010</v>
          </cell>
          <cell r="L1058" t="str">
            <v>Jalipudi</v>
          </cell>
          <cell r="M1058" t="str">
            <v>0523010</v>
          </cell>
          <cell r="N1058" t="str">
            <v>01</v>
          </cell>
          <cell r="O1058" t="str">
            <v>Jalipudi</v>
          </cell>
          <cell r="P1058" t="str">
            <v>Jalipudi</v>
          </cell>
          <cell r="Q1058" t="str">
            <v>052301001</v>
          </cell>
          <cell r="R1058" t="str">
            <v>052301001</v>
          </cell>
          <cell r="S1058" t="str">
            <v>05110702301001</v>
          </cell>
          <cell r="T1058">
            <v>2569</v>
          </cell>
          <cell r="U1058">
            <v>923</v>
          </cell>
          <cell r="V1058">
            <v>0</v>
          </cell>
          <cell r="W1058" t="str">
            <v>FC</v>
          </cell>
          <cell r="X1058" t="str">
            <v>FC</v>
          </cell>
          <cell r="AA1058" t="str">
            <v>052301001600</v>
          </cell>
          <cell r="AB1058" t="str">
            <v>052301001600</v>
          </cell>
          <cell r="AC1058" t="str">
            <v>Jalipudi</v>
          </cell>
          <cell r="AD1058" t="str">
            <v>Jalipudi</v>
          </cell>
          <cell r="AE1058" t="str">
            <v>PWS</v>
          </cell>
          <cell r="AF1058">
            <v>0</v>
          </cell>
          <cell r="AG1058">
            <v>0</v>
          </cell>
          <cell r="AH1058">
            <v>2</v>
          </cell>
          <cell r="AI1058">
            <v>1</v>
          </cell>
          <cell r="AJ1058">
            <v>0</v>
          </cell>
          <cell r="AK1058">
            <v>0</v>
          </cell>
          <cell r="AL1058">
            <v>0</v>
          </cell>
        </row>
        <row r="1059">
          <cell r="A1059" t="str">
            <v>05</v>
          </cell>
          <cell r="B1059" t="str">
            <v>Westgodavari</v>
          </cell>
          <cell r="C1059" t="str">
            <v>11</v>
          </cell>
          <cell r="D1059" t="str">
            <v>Eluru</v>
          </cell>
          <cell r="E1059" t="str">
            <v>070</v>
          </cell>
          <cell r="F1059" t="str">
            <v>Eluru</v>
          </cell>
          <cell r="G1059" t="str">
            <v>23</v>
          </cell>
          <cell r="H1059" t="str">
            <v>Eluru</v>
          </cell>
          <cell r="I1059" t="str">
            <v>10</v>
          </cell>
          <cell r="J1059" t="str">
            <v>Jalipudi</v>
          </cell>
          <cell r="K1059" t="str">
            <v>010</v>
          </cell>
          <cell r="L1059" t="str">
            <v>Jalipudi</v>
          </cell>
          <cell r="M1059" t="str">
            <v>0523010</v>
          </cell>
          <cell r="N1059" t="str">
            <v>02</v>
          </cell>
          <cell r="O1059" t="str">
            <v>Babukhangudem</v>
          </cell>
          <cell r="P1059" t="str">
            <v>Babukhangudem</v>
          </cell>
          <cell r="Q1059" t="str">
            <v>052301002</v>
          </cell>
          <cell r="R1059" t="str">
            <v>052301002</v>
          </cell>
          <cell r="S1059" t="str">
            <v>05110702301002</v>
          </cell>
          <cell r="T1059">
            <v>933</v>
          </cell>
          <cell r="U1059">
            <v>123</v>
          </cell>
          <cell r="V1059">
            <v>25</v>
          </cell>
          <cell r="W1059" t="str">
            <v>FC</v>
          </cell>
          <cell r="X1059" t="str">
            <v>FC</v>
          </cell>
          <cell r="AA1059" t="str">
            <v>052301001600</v>
          </cell>
          <cell r="AB1059" t="str">
            <v>052301001600</v>
          </cell>
          <cell r="AC1059" t="str">
            <v>Jalipudi</v>
          </cell>
          <cell r="AD1059" t="str">
            <v>Jalipudi</v>
          </cell>
          <cell r="AE1059" t="str">
            <v>PWS</v>
          </cell>
          <cell r="AF1059">
            <v>0</v>
          </cell>
          <cell r="AG1059">
            <v>4</v>
          </cell>
          <cell r="AH1059">
            <v>2</v>
          </cell>
          <cell r="AI1059">
            <v>0</v>
          </cell>
          <cell r="AJ1059">
            <v>0</v>
          </cell>
          <cell r="AK1059">
            <v>0</v>
          </cell>
          <cell r="AL1059">
            <v>0</v>
          </cell>
        </row>
        <row r="1060">
          <cell r="A1060" t="str">
            <v>05</v>
          </cell>
          <cell r="B1060" t="str">
            <v>Westgodavari</v>
          </cell>
          <cell r="C1060" t="str">
            <v>11</v>
          </cell>
          <cell r="D1060" t="str">
            <v>Eluru</v>
          </cell>
          <cell r="E1060" t="str">
            <v>070</v>
          </cell>
          <cell r="F1060" t="str">
            <v>Eluru</v>
          </cell>
          <cell r="G1060" t="str">
            <v>23</v>
          </cell>
          <cell r="H1060" t="str">
            <v>Eluru</v>
          </cell>
          <cell r="I1060" t="str">
            <v>11</v>
          </cell>
          <cell r="J1060" t="str">
            <v>Katlampudi</v>
          </cell>
          <cell r="K1060" t="str">
            <v>011</v>
          </cell>
          <cell r="L1060" t="str">
            <v>Katlampudi</v>
          </cell>
          <cell r="M1060" t="str">
            <v>0523011</v>
          </cell>
          <cell r="N1060" t="str">
            <v>01</v>
          </cell>
          <cell r="O1060" t="str">
            <v>Katlampudi</v>
          </cell>
          <cell r="P1060" t="str">
            <v>Katlampudi</v>
          </cell>
          <cell r="Q1060" t="str">
            <v>052301101</v>
          </cell>
          <cell r="R1060" t="str">
            <v>052301101</v>
          </cell>
          <cell r="S1060" t="str">
            <v>05110702301101</v>
          </cell>
          <cell r="T1060">
            <v>742</v>
          </cell>
          <cell r="U1060">
            <v>334</v>
          </cell>
          <cell r="V1060">
            <v>3</v>
          </cell>
          <cell r="W1060" t="str">
            <v>FC</v>
          </cell>
          <cell r="X1060" t="str">
            <v>FC</v>
          </cell>
          <cell r="AA1060" t="str">
            <v>052301101600</v>
          </cell>
          <cell r="AB1060" t="str">
            <v>052301101600</v>
          </cell>
          <cell r="AC1060" t="str">
            <v>Katlampudi</v>
          </cell>
          <cell r="AD1060" t="str">
            <v>Katlampudi</v>
          </cell>
          <cell r="AE1060" t="str">
            <v>PWS</v>
          </cell>
          <cell r="AF1060">
            <v>4</v>
          </cell>
          <cell r="AG1060">
            <v>0</v>
          </cell>
          <cell r="AH1060">
            <v>2</v>
          </cell>
          <cell r="AI1060">
            <v>2</v>
          </cell>
          <cell r="AJ1060">
            <v>0</v>
          </cell>
          <cell r="AK1060">
            <v>0</v>
          </cell>
          <cell r="AL1060">
            <v>0</v>
          </cell>
        </row>
        <row r="1061">
          <cell r="A1061" t="str">
            <v>05</v>
          </cell>
          <cell r="B1061" t="str">
            <v>Westgodavari</v>
          </cell>
          <cell r="C1061" t="str">
            <v>11</v>
          </cell>
          <cell r="D1061" t="str">
            <v>Eluru</v>
          </cell>
          <cell r="E1061" t="str">
            <v>070</v>
          </cell>
          <cell r="F1061" t="str">
            <v>Eluru</v>
          </cell>
          <cell r="G1061" t="str">
            <v>23</v>
          </cell>
          <cell r="H1061" t="str">
            <v>Eluru</v>
          </cell>
          <cell r="I1061" t="str">
            <v>12</v>
          </cell>
          <cell r="J1061" t="str">
            <v>Madepalli</v>
          </cell>
          <cell r="K1061" t="str">
            <v>012</v>
          </cell>
          <cell r="L1061" t="str">
            <v>Madepalli</v>
          </cell>
          <cell r="M1061" t="str">
            <v>0523012</v>
          </cell>
          <cell r="N1061" t="str">
            <v>01</v>
          </cell>
          <cell r="O1061" t="str">
            <v>Madepalle</v>
          </cell>
          <cell r="P1061" t="str">
            <v>Madepalle</v>
          </cell>
          <cell r="Q1061" t="str">
            <v>052301201</v>
          </cell>
          <cell r="R1061" t="str">
            <v>052301201</v>
          </cell>
          <cell r="S1061" t="str">
            <v>05110702301201</v>
          </cell>
          <cell r="T1061">
            <v>4559</v>
          </cell>
          <cell r="U1061">
            <v>1081</v>
          </cell>
          <cell r="V1061">
            <v>0</v>
          </cell>
          <cell r="W1061" t="str">
            <v>FC</v>
          </cell>
          <cell r="X1061" t="str">
            <v>FC</v>
          </cell>
          <cell r="AA1061" t="str">
            <v>052301201600</v>
          </cell>
          <cell r="AB1061" t="str">
            <v>052301201600</v>
          </cell>
          <cell r="AC1061" t="str">
            <v>Madepalle</v>
          </cell>
          <cell r="AD1061" t="str">
            <v>Madepalle</v>
          </cell>
          <cell r="AE1061" t="str">
            <v>PWS</v>
          </cell>
          <cell r="AF1061">
            <v>1</v>
          </cell>
          <cell r="AG1061">
            <v>0</v>
          </cell>
          <cell r="AH1061">
            <v>3</v>
          </cell>
          <cell r="AI1061">
            <v>3</v>
          </cell>
          <cell r="AJ1061">
            <v>0</v>
          </cell>
          <cell r="AK1061">
            <v>0</v>
          </cell>
          <cell r="AL1061">
            <v>0</v>
          </cell>
        </row>
        <row r="1062">
          <cell r="A1062" t="str">
            <v>05</v>
          </cell>
          <cell r="B1062" t="str">
            <v>Westgodavari</v>
          </cell>
          <cell r="C1062" t="str">
            <v>11</v>
          </cell>
          <cell r="D1062" t="str">
            <v>Eluru</v>
          </cell>
          <cell r="E1062" t="str">
            <v>070</v>
          </cell>
          <cell r="F1062" t="str">
            <v>Eluru</v>
          </cell>
          <cell r="G1062" t="str">
            <v>23</v>
          </cell>
          <cell r="H1062" t="str">
            <v>Eluru</v>
          </cell>
          <cell r="I1062" t="str">
            <v>12</v>
          </cell>
          <cell r="J1062" t="str">
            <v>Madepalli</v>
          </cell>
          <cell r="K1062" t="str">
            <v>012</v>
          </cell>
          <cell r="L1062" t="str">
            <v>Madepalli</v>
          </cell>
          <cell r="M1062" t="str">
            <v>0523012</v>
          </cell>
          <cell r="N1062" t="str">
            <v>02</v>
          </cell>
          <cell r="O1062" t="str">
            <v>Lingaraogudem</v>
          </cell>
          <cell r="P1062" t="str">
            <v>Lingaraogudem</v>
          </cell>
          <cell r="Q1062" t="str">
            <v>052301202</v>
          </cell>
          <cell r="R1062" t="str">
            <v>052301202</v>
          </cell>
          <cell r="S1062" t="str">
            <v>05110702301202</v>
          </cell>
          <cell r="T1062">
            <v>2114</v>
          </cell>
          <cell r="U1062">
            <v>8</v>
          </cell>
          <cell r="V1062">
            <v>0</v>
          </cell>
          <cell r="W1062" t="str">
            <v>FC</v>
          </cell>
          <cell r="X1062" t="str">
            <v>FC</v>
          </cell>
          <cell r="AA1062" t="str">
            <v>052301201600</v>
          </cell>
          <cell r="AB1062" t="str">
            <v>052301201600</v>
          </cell>
          <cell r="AC1062" t="str">
            <v>Madepalle</v>
          </cell>
          <cell r="AD1062" t="str">
            <v>Madepalle</v>
          </cell>
          <cell r="AE1062" t="str">
            <v>PWS</v>
          </cell>
          <cell r="AF1062">
            <v>0</v>
          </cell>
          <cell r="AG1062">
            <v>0</v>
          </cell>
          <cell r="AH1062">
            <v>0</v>
          </cell>
          <cell r="AI1062">
            <v>0</v>
          </cell>
          <cell r="AJ1062">
            <v>0</v>
          </cell>
          <cell r="AK1062">
            <v>0</v>
          </cell>
          <cell r="AL1062">
            <v>0</v>
          </cell>
        </row>
        <row r="1063">
          <cell r="A1063" t="str">
            <v>05</v>
          </cell>
          <cell r="B1063" t="str">
            <v>Westgodavari</v>
          </cell>
          <cell r="C1063" t="str">
            <v>11</v>
          </cell>
          <cell r="D1063" t="str">
            <v>Eluru</v>
          </cell>
          <cell r="E1063" t="str">
            <v>070</v>
          </cell>
          <cell r="F1063" t="str">
            <v>Eluru</v>
          </cell>
          <cell r="G1063" t="str">
            <v>23</v>
          </cell>
          <cell r="H1063" t="str">
            <v>Eluru</v>
          </cell>
          <cell r="I1063" t="str">
            <v>12</v>
          </cell>
          <cell r="J1063" t="str">
            <v>Madepalli</v>
          </cell>
          <cell r="K1063" t="str">
            <v>012</v>
          </cell>
          <cell r="L1063" t="str">
            <v>Madepalli</v>
          </cell>
          <cell r="M1063" t="str">
            <v>0523012</v>
          </cell>
          <cell r="N1063" t="str">
            <v>03</v>
          </cell>
          <cell r="O1063" t="str">
            <v>Gurakalapeta</v>
          </cell>
          <cell r="Q1063" t="str">
            <v>052301203</v>
          </cell>
          <cell r="S1063" t="str">
            <v>05110702301203</v>
          </cell>
          <cell r="T1063">
            <v>310</v>
          </cell>
          <cell r="U1063">
            <v>58</v>
          </cell>
          <cell r="V1063">
            <v>0</v>
          </cell>
          <cell r="W1063" t="str">
            <v>PC</v>
          </cell>
          <cell r="X1063" t="str">
            <v>PC3</v>
          </cell>
          <cell r="AF1063">
            <v>0</v>
          </cell>
          <cell r="AG1063">
            <v>0</v>
          </cell>
          <cell r="AH1063">
            <v>1</v>
          </cell>
          <cell r="AI1063">
            <v>0</v>
          </cell>
          <cell r="AJ1063">
            <v>0</v>
          </cell>
          <cell r="AK1063">
            <v>0</v>
          </cell>
          <cell r="AL1063">
            <v>0</v>
          </cell>
        </row>
        <row r="1064">
          <cell r="A1064" t="str">
            <v>05</v>
          </cell>
          <cell r="B1064" t="str">
            <v>Westgodavari</v>
          </cell>
          <cell r="C1064" t="str">
            <v>11</v>
          </cell>
          <cell r="D1064" t="str">
            <v>Eluru</v>
          </cell>
          <cell r="E1064" t="str">
            <v>070</v>
          </cell>
          <cell r="F1064" t="str">
            <v>Eluru</v>
          </cell>
          <cell r="G1064" t="str">
            <v>23</v>
          </cell>
          <cell r="H1064" t="str">
            <v>Eluru</v>
          </cell>
          <cell r="I1064" t="str">
            <v>13</v>
          </cell>
          <cell r="J1064" t="str">
            <v>Ponangi</v>
          </cell>
          <cell r="K1064" t="str">
            <v>013</v>
          </cell>
          <cell r="L1064" t="str">
            <v>Ponangi</v>
          </cell>
          <cell r="M1064" t="str">
            <v>0523013</v>
          </cell>
          <cell r="N1064" t="str">
            <v>01</v>
          </cell>
          <cell r="O1064" t="str">
            <v>Ponangi</v>
          </cell>
          <cell r="P1064" t="str">
            <v>Ponangi</v>
          </cell>
          <cell r="Q1064" t="str">
            <v>052301301</v>
          </cell>
          <cell r="R1064" t="str">
            <v>052301301</v>
          </cell>
          <cell r="S1064" t="str">
            <v>05110702301301</v>
          </cell>
          <cell r="T1064">
            <v>3841</v>
          </cell>
          <cell r="U1064">
            <v>620</v>
          </cell>
          <cell r="V1064">
            <v>9</v>
          </cell>
          <cell r="W1064" t="str">
            <v>PC</v>
          </cell>
          <cell r="X1064" t="str">
            <v>PC2</v>
          </cell>
          <cell r="AA1064" t="str">
            <v>052301301600</v>
          </cell>
          <cell r="AB1064" t="str">
            <v>052301301600</v>
          </cell>
          <cell r="AC1064" t="str">
            <v>Ponangi</v>
          </cell>
          <cell r="AD1064" t="str">
            <v>Ponangi</v>
          </cell>
          <cell r="AE1064" t="str">
            <v>PWS</v>
          </cell>
          <cell r="AF1064">
            <v>6</v>
          </cell>
          <cell r="AG1064">
            <v>0</v>
          </cell>
          <cell r="AH1064">
            <v>4</v>
          </cell>
          <cell r="AI1064">
            <v>2</v>
          </cell>
          <cell r="AJ1064">
            <v>0</v>
          </cell>
          <cell r="AK1064">
            <v>0</v>
          </cell>
          <cell r="AL1064">
            <v>0</v>
          </cell>
        </row>
        <row r="1065">
          <cell r="A1065" t="str">
            <v>05</v>
          </cell>
          <cell r="B1065" t="str">
            <v>Westgodavari</v>
          </cell>
          <cell r="C1065" t="str">
            <v>11</v>
          </cell>
          <cell r="D1065" t="str">
            <v>Eluru</v>
          </cell>
          <cell r="E1065" t="str">
            <v>070</v>
          </cell>
          <cell r="F1065" t="str">
            <v>Eluru</v>
          </cell>
          <cell r="G1065" t="str">
            <v>23</v>
          </cell>
          <cell r="H1065" t="str">
            <v>Eluru</v>
          </cell>
          <cell r="I1065" t="str">
            <v>14</v>
          </cell>
          <cell r="J1065" t="str">
            <v>Sreeparru</v>
          </cell>
          <cell r="K1065" t="str">
            <v>014</v>
          </cell>
          <cell r="L1065" t="str">
            <v>Manuru</v>
          </cell>
          <cell r="M1065" t="str">
            <v>0523014</v>
          </cell>
          <cell r="N1065" t="str">
            <v>01</v>
          </cell>
          <cell r="O1065" t="str">
            <v>Manuru</v>
          </cell>
          <cell r="P1065" t="str">
            <v>Manuru</v>
          </cell>
          <cell r="Q1065" t="str">
            <v>052301401</v>
          </cell>
          <cell r="R1065" t="str">
            <v>052301401</v>
          </cell>
          <cell r="S1065" t="str">
            <v>05110702301401</v>
          </cell>
          <cell r="T1065">
            <v>77</v>
          </cell>
          <cell r="U1065">
            <v>0</v>
          </cell>
          <cell r="V1065">
            <v>0</v>
          </cell>
          <cell r="W1065" t="str">
            <v>FC</v>
          </cell>
          <cell r="X1065" t="str">
            <v>FC</v>
          </cell>
          <cell r="Z1065">
            <v>36172</v>
          </cell>
          <cell r="AA1065" t="str">
            <v>052301602600</v>
          </cell>
          <cell r="AB1065" t="str">
            <v>052301602600</v>
          </cell>
          <cell r="AC1065" t="str">
            <v>Maheswarapuram</v>
          </cell>
          <cell r="AD1065" t="str">
            <v>Maheswarapuram</v>
          </cell>
          <cell r="AE1065" t="str">
            <v>CPWS</v>
          </cell>
          <cell r="AF1065">
            <v>0</v>
          </cell>
          <cell r="AG1065">
            <v>0</v>
          </cell>
          <cell r="AH1065">
            <v>0</v>
          </cell>
          <cell r="AI1065">
            <v>1</v>
          </cell>
          <cell r="AJ1065">
            <v>0</v>
          </cell>
          <cell r="AK1065">
            <v>0</v>
          </cell>
          <cell r="AL1065">
            <v>0</v>
          </cell>
        </row>
        <row r="1066">
          <cell r="A1066" t="str">
            <v>05</v>
          </cell>
          <cell r="B1066" t="str">
            <v>Westgodavari</v>
          </cell>
          <cell r="C1066" t="str">
            <v>11</v>
          </cell>
          <cell r="D1066" t="str">
            <v>Eluru</v>
          </cell>
          <cell r="E1066" t="str">
            <v>070</v>
          </cell>
          <cell r="F1066" t="str">
            <v>Eluru</v>
          </cell>
          <cell r="G1066" t="str">
            <v>23</v>
          </cell>
          <cell r="H1066" t="str">
            <v>Eluru</v>
          </cell>
          <cell r="I1066" t="str">
            <v>14</v>
          </cell>
          <cell r="J1066" t="str">
            <v>Sreeparru</v>
          </cell>
          <cell r="K1066" t="str">
            <v>014</v>
          </cell>
          <cell r="L1066" t="str">
            <v>Manuru</v>
          </cell>
          <cell r="M1066" t="str">
            <v>0523014</v>
          </cell>
          <cell r="N1066" t="str">
            <v>02</v>
          </cell>
          <cell r="O1066" t="str">
            <v>Ananthavaram</v>
          </cell>
          <cell r="P1066" t="str">
            <v>Ananthavaram</v>
          </cell>
          <cell r="Q1066" t="str">
            <v>052301402</v>
          </cell>
          <cell r="R1066" t="str">
            <v>052301402</v>
          </cell>
          <cell r="S1066" t="str">
            <v>05110702301402</v>
          </cell>
          <cell r="T1066">
            <v>81</v>
          </cell>
          <cell r="U1066">
            <v>0</v>
          </cell>
          <cell r="V1066">
            <v>0</v>
          </cell>
          <cell r="W1066" t="str">
            <v>FC</v>
          </cell>
          <cell r="X1066" t="str">
            <v>FC</v>
          </cell>
          <cell r="AA1066" t="str">
            <v>052301602600</v>
          </cell>
          <cell r="AB1066" t="str">
            <v>052301602600</v>
          </cell>
          <cell r="AC1066" t="str">
            <v>Maheswarapuram</v>
          </cell>
          <cell r="AD1066" t="str">
            <v>Maheswarapuram</v>
          </cell>
          <cell r="AE1066" t="str">
            <v>CPWS</v>
          </cell>
          <cell r="AF1066">
            <v>0</v>
          </cell>
          <cell r="AG1066">
            <v>0</v>
          </cell>
          <cell r="AH1066">
            <v>0</v>
          </cell>
          <cell r="AI1066">
            <v>0</v>
          </cell>
          <cell r="AJ1066">
            <v>0</v>
          </cell>
          <cell r="AK1066">
            <v>0</v>
          </cell>
          <cell r="AL1066">
            <v>0</v>
          </cell>
        </row>
        <row r="1067">
          <cell r="A1067" t="str">
            <v>05</v>
          </cell>
          <cell r="B1067" t="str">
            <v>Westgodavari</v>
          </cell>
          <cell r="C1067" t="str">
            <v>11</v>
          </cell>
          <cell r="D1067" t="str">
            <v>Eluru</v>
          </cell>
          <cell r="E1067" t="str">
            <v>070</v>
          </cell>
          <cell r="F1067" t="str">
            <v>Eluru</v>
          </cell>
          <cell r="G1067" t="str">
            <v>23</v>
          </cell>
          <cell r="H1067" t="str">
            <v>Eluru</v>
          </cell>
          <cell r="I1067" t="str">
            <v>14</v>
          </cell>
          <cell r="J1067" t="str">
            <v>Sreeparru</v>
          </cell>
          <cell r="K1067" t="str">
            <v>014</v>
          </cell>
          <cell r="L1067" t="str">
            <v>Manuru</v>
          </cell>
          <cell r="M1067" t="str">
            <v>0523014</v>
          </cell>
          <cell r="N1067" t="str">
            <v>03</v>
          </cell>
          <cell r="O1067" t="str">
            <v>Haripuram</v>
          </cell>
          <cell r="P1067" t="str">
            <v>Haripuram</v>
          </cell>
          <cell r="Q1067" t="str">
            <v>052301403</v>
          </cell>
          <cell r="R1067" t="str">
            <v>052301403</v>
          </cell>
          <cell r="S1067" t="str">
            <v>05110702301403</v>
          </cell>
          <cell r="T1067">
            <v>401</v>
          </cell>
          <cell r="U1067">
            <v>0</v>
          </cell>
          <cell r="V1067">
            <v>0</v>
          </cell>
          <cell r="W1067" t="str">
            <v>FC</v>
          </cell>
          <cell r="X1067" t="str">
            <v>FC</v>
          </cell>
          <cell r="AA1067" t="str">
            <v>052301602600</v>
          </cell>
          <cell r="AB1067" t="str">
            <v>052301602600</v>
          </cell>
          <cell r="AC1067" t="str">
            <v>Maheswarapuram</v>
          </cell>
          <cell r="AD1067" t="str">
            <v>Maheswarapuram</v>
          </cell>
          <cell r="AE1067" t="str">
            <v>CPWS</v>
          </cell>
          <cell r="AF1067">
            <v>0</v>
          </cell>
          <cell r="AG1067">
            <v>0</v>
          </cell>
          <cell r="AH1067">
            <v>0</v>
          </cell>
          <cell r="AI1067">
            <v>0</v>
          </cell>
          <cell r="AJ1067">
            <v>0</v>
          </cell>
          <cell r="AK1067">
            <v>0</v>
          </cell>
          <cell r="AL1067">
            <v>0</v>
          </cell>
        </row>
        <row r="1068">
          <cell r="A1068" t="str">
            <v>05</v>
          </cell>
          <cell r="B1068" t="str">
            <v>Westgodavari</v>
          </cell>
          <cell r="C1068" t="str">
            <v>11</v>
          </cell>
          <cell r="D1068" t="str">
            <v>Eluru</v>
          </cell>
          <cell r="E1068" t="str">
            <v>070</v>
          </cell>
          <cell r="F1068" t="str">
            <v>Eluru</v>
          </cell>
          <cell r="G1068" t="str">
            <v>23</v>
          </cell>
          <cell r="H1068" t="str">
            <v>Eluru</v>
          </cell>
          <cell r="I1068" t="str">
            <v>14</v>
          </cell>
          <cell r="J1068" t="str">
            <v>Sreeparru</v>
          </cell>
          <cell r="K1068" t="str">
            <v>015</v>
          </cell>
          <cell r="L1068" t="str">
            <v>Sreeparru</v>
          </cell>
          <cell r="M1068" t="str">
            <v>0523015</v>
          </cell>
          <cell r="N1068" t="str">
            <v>01</v>
          </cell>
          <cell r="O1068" t="str">
            <v>Sreeparru</v>
          </cell>
          <cell r="P1068" t="str">
            <v>Sreeparru</v>
          </cell>
          <cell r="Q1068" t="str">
            <v>052301501</v>
          </cell>
          <cell r="R1068" t="str">
            <v>052301501</v>
          </cell>
          <cell r="S1068" t="str">
            <v>05110702301501</v>
          </cell>
          <cell r="T1068">
            <v>1670</v>
          </cell>
          <cell r="U1068">
            <v>42</v>
          </cell>
          <cell r="V1068">
            <v>9</v>
          </cell>
          <cell r="W1068" t="str">
            <v>FC</v>
          </cell>
          <cell r="X1068" t="str">
            <v>FC</v>
          </cell>
          <cell r="Z1068">
            <v>35805</v>
          </cell>
          <cell r="AA1068" t="str">
            <v>052301501600</v>
          </cell>
          <cell r="AB1068" t="str">
            <v>052301501600</v>
          </cell>
          <cell r="AC1068" t="str">
            <v>Sreeparru</v>
          </cell>
          <cell r="AD1068" t="str">
            <v>Sreeparru</v>
          </cell>
          <cell r="AE1068" t="str">
            <v>PWS</v>
          </cell>
          <cell r="AF1068">
            <v>0</v>
          </cell>
          <cell r="AG1068">
            <v>0</v>
          </cell>
          <cell r="AH1068">
            <v>0</v>
          </cell>
          <cell r="AI1068">
            <v>2</v>
          </cell>
          <cell r="AJ1068">
            <v>0</v>
          </cell>
          <cell r="AK1068">
            <v>0</v>
          </cell>
          <cell r="AL1068">
            <v>0</v>
          </cell>
        </row>
        <row r="1069">
          <cell r="A1069" t="str">
            <v>05</v>
          </cell>
          <cell r="B1069" t="str">
            <v>Westgodavari</v>
          </cell>
          <cell r="C1069" t="str">
            <v>11</v>
          </cell>
          <cell r="D1069" t="str">
            <v>Eluru</v>
          </cell>
          <cell r="E1069" t="str">
            <v>070</v>
          </cell>
          <cell r="F1069" t="str">
            <v>Eluru</v>
          </cell>
          <cell r="G1069" t="str">
            <v>23</v>
          </cell>
          <cell r="H1069" t="str">
            <v>Eluru</v>
          </cell>
          <cell r="I1069" t="str">
            <v>15</v>
          </cell>
          <cell r="J1069" t="str">
            <v>Kalakurru</v>
          </cell>
          <cell r="K1069" t="str">
            <v>016</v>
          </cell>
          <cell r="L1069" t="str">
            <v>Kalakurru</v>
          </cell>
          <cell r="M1069" t="str">
            <v>0523016</v>
          </cell>
          <cell r="N1069" t="str">
            <v>01</v>
          </cell>
          <cell r="O1069" t="str">
            <v>Kalakurru</v>
          </cell>
          <cell r="P1069" t="str">
            <v>Kalakurru</v>
          </cell>
          <cell r="Q1069" t="str">
            <v>052301601</v>
          </cell>
          <cell r="R1069" t="str">
            <v>052301601</v>
          </cell>
          <cell r="S1069" t="str">
            <v>05110702301601</v>
          </cell>
          <cell r="T1069">
            <v>1080</v>
          </cell>
          <cell r="U1069">
            <v>0</v>
          </cell>
          <cell r="V1069">
            <v>0</v>
          </cell>
          <cell r="W1069" t="str">
            <v>FC</v>
          </cell>
          <cell r="X1069" t="str">
            <v>FC</v>
          </cell>
          <cell r="Z1069">
            <v>36172</v>
          </cell>
          <cell r="AA1069" t="str">
            <v>052301602600</v>
          </cell>
          <cell r="AB1069" t="str">
            <v>052301602600</v>
          </cell>
          <cell r="AC1069" t="str">
            <v>Maheswarapuram</v>
          </cell>
          <cell r="AD1069" t="str">
            <v>Maheswarapuram</v>
          </cell>
          <cell r="AE1069" t="str">
            <v>CPWS</v>
          </cell>
          <cell r="AF1069">
            <v>0</v>
          </cell>
          <cell r="AG1069">
            <v>0</v>
          </cell>
          <cell r="AH1069">
            <v>0</v>
          </cell>
          <cell r="AI1069">
            <v>1</v>
          </cell>
          <cell r="AJ1069">
            <v>0</v>
          </cell>
          <cell r="AK1069">
            <v>0</v>
          </cell>
          <cell r="AL1069">
            <v>0</v>
          </cell>
        </row>
        <row r="1070">
          <cell r="A1070" t="str">
            <v>05</v>
          </cell>
          <cell r="B1070" t="str">
            <v>Westgodavari</v>
          </cell>
          <cell r="C1070" t="str">
            <v>11</v>
          </cell>
          <cell r="D1070" t="str">
            <v>Eluru</v>
          </cell>
          <cell r="E1070" t="str">
            <v>070</v>
          </cell>
          <cell r="F1070" t="str">
            <v>Eluru</v>
          </cell>
          <cell r="G1070" t="str">
            <v>23</v>
          </cell>
          <cell r="H1070" t="str">
            <v>Eluru</v>
          </cell>
          <cell r="I1070" t="str">
            <v>14</v>
          </cell>
          <cell r="J1070" t="str">
            <v>Sreeparru</v>
          </cell>
          <cell r="K1070" t="str">
            <v>016</v>
          </cell>
          <cell r="L1070" t="str">
            <v>Kalakurru</v>
          </cell>
          <cell r="M1070" t="str">
            <v>0523016</v>
          </cell>
          <cell r="N1070" t="str">
            <v>02</v>
          </cell>
          <cell r="O1070" t="str">
            <v>Maheswarapuram</v>
          </cell>
          <cell r="P1070" t="str">
            <v>Maheswarapuram</v>
          </cell>
          <cell r="Q1070" t="str">
            <v>052301602</v>
          </cell>
          <cell r="R1070" t="str">
            <v>052301602</v>
          </cell>
          <cell r="S1070" t="str">
            <v>05110702301602</v>
          </cell>
          <cell r="T1070">
            <v>412</v>
          </cell>
          <cell r="U1070">
            <v>0</v>
          </cell>
          <cell r="V1070">
            <v>0</v>
          </cell>
          <cell r="W1070" t="str">
            <v>FC</v>
          </cell>
          <cell r="X1070" t="str">
            <v>FC</v>
          </cell>
          <cell r="Z1070">
            <v>36172</v>
          </cell>
          <cell r="AA1070" t="str">
            <v>052301602600</v>
          </cell>
          <cell r="AB1070" t="str">
            <v>052301602600</v>
          </cell>
          <cell r="AC1070" t="str">
            <v>Maheswarapuram</v>
          </cell>
          <cell r="AD1070" t="str">
            <v>Maheswarapuram</v>
          </cell>
          <cell r="AE1070" t="str">
            <v>CPWS</v>
          </cell>
          <cell r="AF1070">
            <v>0</v>
          </cell>
          <cell r="AG1070">
            <v>0</v>
          </cell>
          <cell r="AH1070">
            <v>0</v>
          </cell>
          <cell r="AI1070">
            <v>1</v>
          </cell>
          <cell r="AJ1070">
            <v>0</v>
          </cell>
          <cell r="AK1070">
            <v>0</v>
          </cell>
          <cell r="AL1070">
            <v>0</v>
          </cell>
        </row>
        <row r="1071">
          <cell r="A1071" t="str">
            <v>05</v>
          </cell>
          <cell r="B1071" t="str">
            <v>Westgodavari</v>
          </cell>
          <cell r="C1071" t="str">
            <v>11</v>
          </cell>
          <cell r="D1071" t="str">
            <v>Eluru</v>
          </cell>
          <cell r="E1071" t="str">
            <v>070</v>
          </cell>
          <cell r="F1071" t="str">
            <v>Eluru</v>
          </cell>
          <cell r="G1071" t="str">
            <v>23</v>
          </cell>
          <cell r="H1071" t="str">
            <v>Eluru</v>
          </cell>
          <cell r="I1071" t="str">
            <v>16</v>
          </cell>
          <cell r="J1071" t="str">
            <v>Komatilanka</v>
          </cell>
          <cell r="K1071" t="str">
            <v>017</v>
          </cell>
          <cell r="L1071" t="str">
            <v>Komatilanka</v>
          </cell>
          <cell r="M1071" t="str">
            <v>0523017</v>
          </cell>
          <cell r="N1071" t="str">
            <v>01</v>
          </cell>
          <cell r="O1071" t="str">
            <v>Komatilanka</v>
          </cell>
          <cell r="P1071" t="str">
            <v>Komatilanka</v>
          </cell>
          <cell r="Q1071" t="str">
            <v>052301701</v>
          </cell>
          <cell r="R1071" t="str">
            <v>052301701</v>
          </cell>
          <cell r="S1071" t="str">
            <v>05110702301701</v>
          </cell>
          <cell r="T1071">
            <v>852</v>
          </cell>
          <cell r="U1071">
            <v>166</v>
          </cell>
          <cell r="V1071">
            <v>0</v>
          </cell>
          <cell r="W1071" t="str">
            <v>FC</v>
          </cell>
          <cell r="X1071" t="str">
            <v>FC</v>
          </cell>
          <cell r="AA1071" t="str">
            <v>052301701600</v>
          </cell>
          <cell r="AB1071" t="str">
            <v>052301701600</v>
          </cell>
          <cell r="AC1071" t="str">
            <v>Komatilanka</v>
          </cell>
          <cell r="AD1071" t="str">
            <v>Komatilanka</v>
          </cell>
          <cell r="AE1071" t="str">
            <v>PWS</v>
          </cell>
          <cell r="AF1071">
            <v>0</v>
          </cell>
          <cell r="AG1071">
            <v>0</v>
          </cell>
          <cell r="AH1071">
            <v>0</v>
          </cell>
          <cell r="AI1071">
            <v>1</v>
          </cell>
          <cell r="AJ1071">
            <v>0</v>
          </cell>
          <cell r="AK1071">
            <v>0</v>
          </cell>
          <cell r="AL1071">
            <v>0</v>
          </cell>
        </row>
        <row r="1072">
          <cell r="A1072" t="str">
            <v>05</v>
          </cell>
          <cell r="B1072" t="str">
            <v>Westgodavari</v>
          </cell>
          <cell r="C1072" t="str">
            <v>11</v>
          </cell>
          <cell r="D1072" t="str">
            <v>Eluru</v>
          </cell>
          <cell r="E1072" t="str">
            <v>070</v>
          </cell>
          <cell r="F1072" t="str">
            <v>Eluru</v>
          </cell>
          <cell r="G1072" t="str">
            <v>23</v>
          </cell>
          <cell r="H1072" t="str">
            <v>Eluru</v>
          </cell>
          <cell r="I1072" t="str">
            <v>17</v>
          </cell>
          <cell r="J1072" t="str">
            <v>Gudivakalanka</v>
          </cell>
          <cell r="K1072" t="str">
            <v>018</v>
          </cell>
          <cell r="L1072" t="str">
            <v>Gudivakalanka</v>
          </cell>
          <cell r="M1072" t="str">
            <v>0523018</v>
          </cell>
          <cell r="N1072" t="str">
            <v>01</v>
          </cell>
          <cell r="O1072" t="str">
            <v>Gudivakalanka</v>
          </cell>
          <cell r="P1072" t="str">
            <v>Gudivakalanka</v>
          </cell>
          <cell r="Q1072" t="str">
            <v>052301801</v>
          </cell>
          <cell r="R1072" t="str">
            <v>052301801</v>
          </cell>
          <cell r="S1072" t="str">
            <v>05110702301801</v>
          </cell>
          <cell r="T1072">
            <v>2721</v>
          </cell>
          <cell r="U1072">
            <v>167</v>
          </cell>
          <cell r="V1072">
            <v>0</v>
          </cell>
          <cell r="W1072" t="str">
            <v>FC</v>
          </cell>
          <cell r="X1072" t="str">
            <v>FC</v>
          </cell>
          <cell r="Z1072">
            <v>36529</v>
          </cell>
          <cell r="AA1072" t="str">
            <v>052301801600</v>
          </cell>
          <cell r="AB1072" t="str">
            <v>052301801600</v>
          </cell>
          <cell r="AC1072" t="str">
            <v>Gudivakalanka</v>
          </cell>
          <cell r="AD1072" t="str">
            <v>Gudivakalanka</v>
          </cell>
          <cell r="AE1072" t="str">
            <v>PWS</v>
          </cell>
          <cell r="AF1072">
            <v>0</v>
          </cell>
          <cell r="AG1072">
            <v>0</v>
          </cell>
          <cell r="AH1072">
            <v>0</v>
          </cell>
          <cell r="AI1072">
            <v>2</v>
          </cell>
          <cell r="AJ1072">
            <v>0</v>
          </cell>
          <cell r="AK1072">
            <v>0</v>
          </cell>
          <cell r="AL1072">
            <v>0</v>
          </cell>
        </row>
        <row r="1073">
          <cell r="A1073" t="str">
            <v>05</v>
          </cell>
          <cell r="B1073" t="str">
            <v>Westgodavari</v>
          </cell>
          <cell r="C1073" t="str">
            <v>11</v>
          </cell>
          <cell r="D1073" t="str">
            <v>Eluru</v>
          </cell>
          <cell r="E1073" t="str">
            <v>070</v>
          </cell>
          <cell r="F1073" t="str">
            <v>Eluru</v>
          </cell>
          <cell r="G1073" t="str">
            <v>23</v>
          </cell>
          <cell r="H1073" t="str">
            <v>Eluru</v>
          </cell>
          <cell r="I1073" t="str">
            <v>17</v>
          </cell>
          <cell r="J1073" t="str">
            <v>Gudivakalanka</v>
          </cell>
          <cell r="K1073" t="str">
            <v>018</v>
          </cell>
          <cell r="L1073" t="str">
            <v>Gudivakalanka</v>
          </cell>
          <cell r="M1073" t="str">
            <v>0523018</v>
          </cell>
          <cell r="N1073" t="str">
            <v>02</v>
          </cell>
          <cell r="O1073" t="str">
            <v>Pedayaganamilli</v>
          </cell>
          <cell r="P1073" t="str">
            <v>Pedayaganamilli</v>
          </cell>
          <cell r="Q1073" t="str">
            <v>052301802</v>
          </cell>
          <cell r="R1073" t="str">
            <v>052301802</v>
          </cell>
          <cell r="S1073" t="str">
            <v>05110702301802</v>
          </cell>
          <cell r="T1073">
            <v>353</v>
          </cell>
          <cell r="U1073">
            <v>0</v>
          </cell>
          <cell r="V1073">
            <v>0</v>
          </cell>
          <cell r="W1073" t="str">
            <v>FC</v>
          </cell>
          <cell r="X1073" t="str">
            <v>FC</v>
          </cell>
          <cell r="Z1073">
            <v>36529</v>
          </cell>
          <cell r="AA1073" t="str">
            <v>052301805600</v>
          </cell>
          <cell r="AB1073" t="str">
            <v>052301805600</v>
          </cell>
          <cell r="AC1073" t="str">
            <v>Mondikodu</v>
          </cell>
          <cell r="AD1073" t="str">
            <v>Mondikodu</v>
          </cell>
          <cell r="AE1073" t="str">
            <v>CPWS</v>
          </cell>
          <cell r="AF1073">
            <v>0</v>
          </cell>
          <cell r="AG1073">
            <v>0</v>
          </cell>
          <cell r="AH1073">
            <v>0</v>
          </cell>
          <cell r="AI1073">
            <v>1</v>
          </cell>
          <cell r="AJ1073">
            <v>0</v>
          </cell>
          <cell r="AK1073">
            <v>0</v>
          </cell>
          <cell r="AL1073">
            <v>0</v>
          </cell>
        </row>
        <row r="1074">
          <cell r="A1074" t="str">
            <v>05</v>
          </cell>
          <cell r="B1074" t="str">
            <v>Westgodavari</v>
          </cell>
          <cell r="C1074" t="str">
            <v>11</v>
          </cell>
          <cell r="D1074" t="str">
            <v>Eluru</v>
          </cell>
          <cell r="E1074" t="str">
            <v>070</v>
          </cell>
          <cell r="F1074" t="str">
            <v>Eluru</v>
          </cell>
          <cell r="G1074" t="str">
            <v>23</v>
          </cell>
          <cell r="H1074" t="str">
            <v>Eluru</v>
          </cell>
          <cell r="I1074" t="str">
            <v>17</v>
          </cell>
          <cell r="J1074" t="str">
            <v>Gudivakalanka</v>
          </cell>
          <cell r="K1074" t="str">
            <v>018</v>
          </cell>
          <cell r="L1074" t="str">
            <v>Gudivakalanka</v>
          </cell>
          <cell r="M1074" t="str">
            <v>0523018</v>
          </cell>
          <cell r="N1074" t="str">
            <v>03</v>
          </cell>
          <cell r="O1074" t="str">
            <v>Mothevarilanka</v>
          </cell>
          <cell r="Q1074" t="str">
            <v>052301803</v>
          </cell>
          <cell r="S1074" t="str">
            <v>05110702301803</v>
          </cell>
          <cell r="T1074">
            <v>111</v>
          </cell>
          <cell r="U1074">
            <v>0</v>
          </cell>
          <cell r="V1074">
            <v>0</v>
          </cell>
          <cell r="W1074" t="str">
            <v>FC</v>
          </cell>
          <cell r="X1074" t="str">
            <v>FC</v>
          </cell>
          <cell r="AF1074">
            <v>0</v>
          </cell>
          <cell r="AG1074">
            <v>2</v>
          </cell>
          <cell r="AH1074">
            <v>0</v>
          </cell>
          <cell r="AI1074">
            <v>0</v>
          </cell>
          <cell r="AJ1074">
            <v>0</v>
          </cell>
          <cell r="AK1074">
            <v>0</v>
          </cell>
          <cell r="AL1074">
            <v>0</v>
          </cell>
        </row>
        <row r="1075">
          <cell r="A1075" t="str">
            <v>05</v>
          </cell>
          <cell r="B1075" t="str">
            <v>Westgodavari</v>
          </cell>
          <cell r="C1075" t="str">
            <v>11</v>
          </cell>
          <cell r="D1075" t="str">
            <v>Eluru</v>
          </cell>
          <cell r="E1075" t="str">
            <v>070</v>
          </cell>
          <cell r="F1075" t="str">
            <v>Eluru</v>
          </cell>
          <cell r="G1075" t="str">
            <v>23</v>
          </cell>
          <cell r="H1075" t="str">
            <v>Eluru</v>
          </cell>
          <cell r="I1075" t="str">
            <v>17</v>
          </cell>
          <cell r="J1075" t="str">
            <v>Gudivakalanka</v>
          </cell>
          <cell r="K1075" t="str">
            <v>018</v>
          </cell>
          <cell r="L1075" t="str">
            <v>Gudivakalanka</v>
          </cell>
          <cell r="M1075" t="str">
            <v>0523018</v>
          </cell>
          <cell r="N1075" t="str">
            <v>04</v>
          </cell>
          <cell r="O1075" t="str">
            <v>Venkannapalem</v>
          </cell>
          <cell r="P1075" t="str">
            <v>Venkannapalem</v>
          </cell>
          <cell r="Q1075" t="str">
            <v>052301804</v>
          </cell>
          <cell r="R1075" t="str">
            <v>052301804</v>
          </cell>
          <cell r="S1075" t="str">
            <v>05110702301804</v>
          </cell>
          <cell r="T1075">
            <v>30</v>
          </cell>
          <cell r="U1075">
            <v>0</v>
          </cell>
          <cell r="V1075">
            <v>0</v>
          </cell>
          <cell r="W1075" t="str">
            <v>FC</v>
          </cell>
          <cell r="X1075" t="str">
            <v>FC</v>
          </cell>
          <cell r="AA1075" t="str">
            <v>052301804600</v>
          </cell>
          <cell r="AB1075" t="str">
            <v>052301804600</v>
          </cell>
          <cell r="AC1075" t="str">
            <v>Venkannapalem</v>
          </cell>
          <cell r="AD1075" t="str">
            <v>Venkannapalem</v>
          </cell>
          <cell r="AE1075" t="str">
            <v>PWS</v>
          </cell>
          <cell r="AF1075">
            <v>0</v>
          </cell>
          <cell r="AG1075">
            <v>0</v>
          </cell>
          <cell r="AH1075">
            <v>0</v>
          </cell>
          <cell r="AI1075">
            <v>0</v>
          </cell>
          <cell r="AJ1075">
            <v>0</v>
          </cell>
          <cell r="AK1075">
            <v>0</v>
          </cell>
          <cell r="AL1075">
            <v>0</v>
          </cell>
        </row>
        <row r="1076">
          <cell r="A1076" t="str">
            <v>05</v>
          </cell>
          <cell r="B1076" t="str">
            <v>Westgodavari</v>
          </cell>
          <cell r="C1076" t="str">
            <v>11</v>
          </cell>
          <cell r="D1076" t="str">
            <v>Eluru</v>
          </cell>
          <cell r="E1076" t="str">
            <v>070</v>
          </cell>
          <cell r="F1076" t="str">
            <v>Eluru</v>
          </cell>
          <cell r="G1076" t="str">
            <v>23</v>
          </cell>
          <cell r="H1076" t="str">
            <v>Eluru</v>
          </cell>
          <cell r="I1076" t="str">
            <v>18</v>
          </cell>
          <cell r="J1076" t="str">
            <v>Mondikodu</v>
          </cell>
          <cell r="K1076" t="str">
            <v>018</v>
          </cell>
          <cell r="L1076" t="str">
            <v>Gudivakalanka</v>
          </cell>
          <cell r="M1076" t="str">
            <v>0523018</v>
          </cell>
          <cell r="N1076" t="str">
            <v>05</v>
          </cell>
          <cell r="O1076" t="str">
            <v>Mondikodu</v>
          </cell>
          <cell r="P1076" t="str">
            <v>Mondikodu</v>
          </cell>
          <cell r="Q1076" t="str">
            <v>052301805</v>
          </cell>
          <cell r="R1076" t="str">
            <v>052301805</v>
          </cell>
          <cell r="S1076" t="str">
            <v>05110702301805</v>
          </cell>
          <cell r="T1076">
            <v>655</v>
          </cell>
          <cell r="U1076">
            <v>11</v>
          </cell>
          <cell r="V1076">
            <v>0</v>
          </cell>
          <cell r="W1076" t="str">
            <v>FC</v>
          </cell>
          <cell r="X1076" t="str">
            <v>FC</v>
          </cell>
          <cell r="Z1076">
            <v>36529</v>
          </cell>
          <cell r="AA1076" t="str">
            <v>052301805600</v>
          </cell>
          <cell r="AB1076" t="str">
            <v>052301805600</v>
          </cell>
          <cell r="AC1076" t="str">
            <v>Mondikodu</v>
          </cell>
          <cell r="AD1076" t="str">
            <v>Mondikodu</v>
          </cell>
          <cell r="AE1076" t="str">
            <v>CPWS</v>
          </cell>
          <cell r="AF1076">
            <v>0</v>
          </cell>
          <cell r="AG1076">
            <v>0</v>
          </cell>
          <cell r="AH1076">
            <v>0</v>
          </cell>
          <cell r="AI1076">
            <v>1</v>
          </cell>
          <cell r="AJ1076">
            <v>0</v>
          </cell>
          <cell r="AK1076">
            <v>0</v>
          </cell>
          <cell r="AL1076">
            <v>0</v>
          </cell>
        </row>
        <row r="1077">
          <cell r="A1077" t="str">
            <v>05</v>
          </cell>
          <cell r="B1077" t="str">
            <v>Westgodavari</v>
          </cell>
          <cell r="C1077" t="str">
            <v>11</v>
          </cell>
          <cell r="D1077" t="str">
            <v>Eluru</v>
          </cell>
          <cell r="E1077" t="str">
            <v>070</v>
          </cell>
          <cell r="F1077" t="str">
            <v>Eluru</v>
          </cell>
          <cell r="G1077" t="str">
            <v>23</v>
          </cell>
          <cell r="H1077" t="str">
            <v>Eluru</v>
          </cell>
          <cell r="I1077" t="str">
            <v>19</v>
          </cell>
          <cell r="J1077" t="str">
            <v>Kokkirailanka</v>
          </cell>
          <cell r="K1077" t="str">
            <v>019</v>
          </cell>
          <cell r="L1077" t="str">
            <v>Kokkirailanka</v>
          </cell>
          <cell r="M1077" t="str">
            <v>0523019</v>
          </cell>
          <cell r="N1077" t="str">
            <v>01</v>
          </cell>
          <cell r="O1077" t="str">
            <v>Kokkirailanka</v>
          </cell>
          <cell r="P1077" t="str">
            <v>Kokkirailanka</v>
          </cell>
          <cell r="Q1077" t="str">
            <v>052301901</v>
          </cell>
          <cell r="R1077" t="str">
            <v>052301901</v>
          </cell>
          <cell r="S1077" t="str">
            <v>05110702301901</v>
          </cell>
          <cell r="T1077">
            <v>431</v>
          </cell>
          <cell r="U1077">
            <v>0</v>
          </cell>
          <cell r="V1077">
            <v>0</v>
          </cell>
          <cell r="W1077" t="str">
            <v>FC</v>
          </cell>
          <cell r="X1077" t="str">
            <v>FC</v>
          </cell>
          <cell r="Z1077">
            <v>36529</v>
          </cell>
          <cell r="AA1077" t="str">
            <v>052301805600</v>
          </cell>
          <cell r="AB1077" t="str">
            <v>052301805600</v>
          </cell>
          <cell r="AC1077" t="str">
            <v>Mondikodu</v>
          </cell>
          <cell r="AD1077" t="str">
            <v>Mondikodu</v>
          </cell>
          <cell r="AE1077" t="str">
            <v>CPWS</v>
          </cell>
          <cell r="AF1077">
            <v>0</v>
          </cell>
          <cell r="AG1077">
            <v>0</v>
          </cell>
          <cell r="AH1077">
            <v>0</v>
          </cell>
          <cell r="AI1077">
            <v>1</v>
          </cell>
          <cell r="AJ1077">
            <v>0</v>
          </cell>
          <cell r="AK1077">
            <v>0</v>
          </cell>
          <cell r="AL1077">
            <v>0</v>
          </cell>
        </row>
        <row r="1078">
          <cell r="A1078" t="str">
            <v>05</v>
          </cell>
          <cell r="B1078" t="str">
            <v>Westgodavari</v>
          </cell>
          <cell r="C1078" t="str">
            <v>11</v>
          </cell>
          <cell r="D1078" t="str">
            <v>Eluru</v>
          </cell>
          <cell r="E1078" t="str">
            <v>070</v>
          </cell>
          <cell r="F1078" t="str">
            <v>Eluru</v>
          </cell>
          <cell r="G1078" t="str">
            <v>23</v>
          </cell>
          <cell r="H1078" t="str">
            <v>Eluru</v>
          </cell>
          <cell r="I1078" t="str">
            <v>20</v>
          </cell>
          <cell r="J1078" t="str">
            <v>Pydichintapadu</v>
          </cell>
          <cell r="K1078" t="str">
            <v>020</v>
          </cell>
          <cell r="L1078" t="str">
            <v>Pydichintapadu</v>
          </cell>
          <cell r="M1078" t="str">
            <v>0523020</v>
          </cell>
          <cell r="N1078" t="str">
            <v>01</v>
          </cell>
          <cell r="O1078" t="str">
            <v>Pydichintapadu</v>
          </cell>
          <cell r="P1078" t="str">
            <v>Pydichintapadu</v>
          </cell>
          <cell r="Q1078" t="str">
            <v>052302001</v>
          </cell>
          <cell r="R1078" t="str">
            <v>052302001</v>
          </cell>
          <cell r="S1078" t="str">
            <v>05110702302001</v>
          </cell>
          <cell r="T1078">
            <v>1334</v>
          </cell>
          <cell r="U1078">
            <v>141</v>
          </cell>
          <cell r="V1078">
            <v>6</v>
          </cell>
          <cell r="W1078" t="str">
            <v>FC</v>
          </cell>
          <cell r="X1078" t="str">
            <v>FC</v>
          </cell>
          <cell r="Z1078">
            <v>36529</v>
          </cell>
          <cell r="AA1078" t="str">
            <v>052301805600</v>
          </cell>
          <cell r="AB1078" t="str">
            <v>052301805600</v>
          </cell>
          <cell r="AC1078" t="str">
            <v>Mondikodu</v>
          </cell>
          <cell r="AD1078" t="str">
            <v>Mondikodu</v>
          </cell>
          <cell r="AE1078" t="str">
            <v>CPWS</v>
          </cell>
          <cell r="AF1078">
            <v>0</v>
          </cell>
          <cell r="AG1078">
            <v>0</v>
          </cell>
          <cell r="AH1078">
            <v>0</v>
          </cell>
          <cell r="AI1078">
            <v>1</v>
          </cell>
          <cell r="AJ1078">
            <v>0</v>
          </cell>
          <cell r="AK1078">
            <v>0</v>
          </cell>
          <cell r="AL1078">
            <v>0</v>
          </cell>
        </row>
        <row r="1079">
          <cell r="A1079" t="str">
            <v>05</v>
          </cell>
          <cell r="B1079" t="str">
            <v>Westgodavari</v>
          </cell>
          <cell r="C1079" t="str">
            <v>11</v>
          </cell>
          <cell r="D1079" t="str">
            <v>Eluru</v>
          </cell>
          <cell r="E1079" t="str">
            <v>070</v>
          </cell>
          <cell r="F1079" t="str">
            <v>Eluru</v>
          </cell>
          <cell r="G1079" t="str">
            <v>23</v>
          </cell>
          <cell r="H1079" t="str">
            <v>Eluru</v>
          </cell>
          <cell r="I1079" t="str">
            <v>21</v>
          </cell>
          <cell r="J1079" t="str">
            <v>Prathikollalanka</v>
          </cell>
          <cell r="K1079" t="str">
            <v>021</v>
          </cell>
          <cell r="L1079" t="str">
            <v>Prathikollalanka</v>
          </cell>
          <cell r="M1079" t="str">
            <v>0523021</v>
          </cell>
          <cell r="N1079" t="str">
            <v>01</v>
          </cell>
          <cell r="O1079" t="str">
            <v>Prathikollanka</v>
          </cell>
          <cell r="P1079" t="str">
            <v>Prathikollanka</v>
          </cell>
          <cell r="Q1079" t="str">
            <v>052302101</v>
          </cell>
          <cell r="R1079" t="str">
            <v>052302101</v>
          </cell>
          <cell r="S1079" t="str">
            <v>05110702302101</v>
          </cell>
          <cell r="T1079">
            <v>320</v>
          </cell>
          <cell r="U1079">
            <v>170</v>
          </cell>
          <cell r="V1079">
            <v>7</v>
          </cell>
          <cell r="W1079" t="str">
            <v>FC</v>
          </cell>
          <cell r="X1079" t="str">
            <v>FC</v>
          </cell>
          <cell r="Z1079">
            <v>36529</v>
          </cell>
          <cell r="AA1079" t="str">
            <v>052302101600</v>
          </cell>
          <cell r="AB1079" t="str">
            <v>052302101600</v>
          </cell>
          <cell r="AC1079" t="str">
            <v>Prathikollanka</v>
          </cell>
          <cell r="AD1079" t="str">
            <v>Prathikollanka</v>
          </cell>
          <cell r="AE1079" t="str">
            <v>PWS</v>
          </cell>
          <cell r="AF1079">
            <v>0</v>
          </cell>
          <cell r="AG1079">
            <v>0</v>
          </cell>
          <cell r="AH1079">
            <v>0</v>
          </cell>
          <cell r="AI1079">
            <v>1</v>
          </cell>
          <cell r="AJ1079">
            <v>0</v>
          </cell>
          <cell r="AK1079">
            <v>0</v>
          </cell>
          <cell r="AL1079">
            <v>0</v>
          </cell>
        </row>
        <row r="1080">
          <cell r="A1080" t="str">
            <v>05</v>
          </cell>
          <cell r="B1080" t="str">
            <v>Westgodavari</v>
          </cell>
          <cell r="C1080" t="str">
            <v>11</v>
          </cell>
          <cell r="D1080" t="str">
            <v>Eluru</v>
          </cell>
          <cell r="E1080" t="str">
            <v>069</v>
          </cell>
          <cell r="F1080" t="str">
            <v>Denduluru</v>
          </cell>
          <cell r="G1080" t="str">
            <v>24</v>
          </cell>
          <cell r="H1080" t="str">
            <v>Denduluru</v>
          </cell>
          <cell r="I1080" t="str">
            <v>01</v>
          </cell>
          <cell r="J1080" t="str">
            <v>Medinaraopalem</v>
          </cell>
          <cell r="K1080" t="str">
            <v>001</v>
          </cell>
          <cell r="L1080" t="str">
            <v>Medinaraopalem</v>
          </cell>
          <cell r="M1080" t="str">
            <v>0524001</v>
          </cell>
          <cell r="N1080" t="str">
            <v>01</v>
          </cell>
          <cell r="O1080" t="str">
            <v>Medinaraopalem</v>
          </cell>
          <cell r="P1080" t="str">
            <v>Medinaraopalem</v>
          </cell>
          <cell r="Q1080" t="str">
            <v>052400101</v>
          </cell>
          <cell r="R1080" t="str">
            <v>052400101</v>
          </cell>
          <cell r="S1080" t="str">
            <v>05110692400101</v>
          </cell>
          <cell r="T1080">
            <v>1970</v>
          </cell>
          <cell r="U1080">
            <v>498</v>
          </cell>
          <cell r="V1080">
            <v>0</v>
          </cell>
          <cell r="W1080" t="str">
            <v>FC</v>
          </cell>
          <cell r="X1080" t="str">
            <v>FC</v>
          </cell>
          <cell r="Z1080">
            <v>36658</v>
          </cell>
          <cell r="AA1080" t="str">
            <v>052400101600</v>
          </cell>
          <cell r="AB1080" t="str">
            <v>052400101600</v>
          </cell>
          <cell r="AC1080" t="str">
            <v>Medinaraopalem</v>
          </cell>
          <cell r="AD1080" t="str">
            <v>Medinaraopalem</v>
          </cell>
          <cell r="AE1080" t="str">
            <v>PWS</v>
          </cell>
          <cell r="AF1080">
            <v>0</v>
          </cell>
          <cell r="AG1080">
            <v>0</v>
          </cell>
          <cell r="AH1080">
            <v>0</v>
          </cell>
          <cell r="AI1080">
            <v>0</v>
          </cell>
          <cell r="AJ1080">
            <v>0</v>
          </cell>
          <cell r="AK1080">
            <v>0</v>
          </cell>
          <cell r="AL1080">
            <v>0</v>
          </cell>
          <cell r="AM1080" t="str">
            <v>Potable</v>
          </cell>
        </row>
        <row r="1081">
          <cell r="A1081" t="str">
            <v>05</v>
          </cell>
          <cell r="B1081" t="str">
            <v>Westgodavari</v>
          </cell>
          <cell r="C1081" t="str">
            <v>11</v>
          </cell>
          <cell r="D1081" t="str">
            <v>Eluru</v>
          </cell>
          <cell r="E1081" t="str">
            <v>069</v>
          </cell>
          <cell r="F1081" t="str">
            <v>Denduluru</v>
          </cell>
          <cell r="G1081" t="str">
            <v>24</v>
          </cell>
          <cell r="H1081" t="str">
            <v>Denduluru</v>
          </cell>
          <cell r="I1081" t="str">
            <v>01</v>
          </cell>
          <cell r="J1081" t="str">
            <v>Medinaraopalem</v>
          </cell>
          <cell r="K1081" t="str">
            <v>001</v>
          </cell>
          <cell r="L1081" t="str">
            <v>Medinaraopalem</v>
          </cell>
          <cell r="M1081" t="str">
            <v>0524001</v>
          </cell>
          <cell r="N1081" t="str">
            <v>02</v>
          </cell>
          <cell r="O1081" t="str">
            <v>Dharmaraopeta</v>
          </cell>
          <cell r="P1081" t="str">
            <v>Dharmaraopeta</v>
          </cell>
          <cell r="Q1081" t="str">
            <v>052400102</v>
          </cell>
          <cell r="R1081" t="str">
            <v>052400102</v>
          </cell>
          <cell r="S1081" t="str">
            <v>05110692400102</v>
          </cell>
          <cell r="T1081">
            <v>325</v>
          </cell>
          <cell r="U1081">
            <v>14</v>
          </cell>
          <cell r="V1081">
            <v>0</v>
          </cell>
          <cell r="W1081" t="str">
            <v>FC</v>
          </cell>
          <cell r="X1081" t="str">
            <v>FC</v>
          </cell>
          <cell r="Z1081">
            <v>36658</v>
          </cell>
          <cell r="AA1081" t="str">
            <v>052400102600</v>
          </cell>
          <cell r="AB1081" t="str">
            <v>052400102600</v>
          </cell>
          <cell r="AC1081" t="str">
            <v>Dharmaraopeta</v>
          </cell>
          <cell r="AD1081" t="str">
            <v>Dharmaraopeta</v>
          </cell>
          <cell r="AE1081" t="str">
            <v>MPWS</v>
          </cell>
          <cell r="AF1081">
            <v>0</v>
          </cell>
          <cell r="AG1081">
            <v>0</v>
          </cell>
          <cell r="AH1081">
            <v>0</v>
          </cell>
          <cell r="AI1081">
            <v>0</v>
          </cell>
          <cell r="AJ1081">
            <v>0</v>
          </cell>
          <cell r="AK1081">
            <v>0</v>
          </cell>
          <cell r="AL1081">
            <v>0</v>
          </cell>
        </row>
        <row r="1082">
          <cell r="A1082" t="str">
            <v>05</v>
          </cell>
          <cell r="B1082" t="str">
            <v>Westgodavari</v>
          </cell>
          <cell r="C1082" t="str">
            <v>11</v>
          </cell>
          <cell r="D1082" t="str">
            <v>Eluru</v>
          </cell>
          <cell r="E1082" t="str">
            <v>069</v>
          </cell>
          <cell r="F1082" t="str">
            <v>Denduluru</v>
          </cell>
          <cell r="G1082" t="str">
            <v>24</v>
          </cell>
          <cell r="H1082" t="str">
            <v>Denduluru</v>
          </cell>
          <cell r="I1082" t="str">
            <v>02</v>
          </cell>
          <cell r="J1082" t="str">
            <v>Challachintalapudi</v>
          </cell>
          <cell r="K1082" t="str">
            <v>002</v>
          </cell>
          <cell r="L1082" t="str">
            <v>Challachintalapudi</v>
          </cell>
          <cell r="M1082" t="str">
            <v>0524002</v>
          </cell>
          <cell r="N1082" t="str">
            <v>01</v>
          </cell>
          <cell r="O1082" t="str">
            <v>Challachintalapudi</v>
          </cell>
          <cell r="P1082" t="str">
            <v>Challachintalapudi</v>
          </cell>
          <cell r="Q1082" t="str">
            <v>052400201</v>
          </cell>
          <cell r="R1082" t="str">
            <v>052400201</v>
          </cell>
          <cell r="S1082" t="str">
            <v>05110692400201</v>
          </cell>
          <cell r="T1082">
            <v>2402</v>
          </cell>
          <cell r="U1082">
            <v>50</v>
          </cell>
          <cell r="V1082">
            <v>2</v>
          </cell>
          <cell r="W1082" t="str">
            <v>FC</v>
          </cell>
          <cell r="X1082" t="str">
            <v>FC</v>
          </cell>
          <cell r="Z1082">
            <v>36748</v>
          </cell>
          <cell r="AA1082" t="str">
            <v>052400201600</v>
          </cell>
          <cell r="AB1082" t="str">
            <v>052400201600</v>
          </cell>
          <cell r="AC1082" t="str">
            <v>Challachintalapudi</v>
          </cell>
          <cell r="AD1082" t="str">
            <v>Challachintalapudi</v>
          </cell>
          <cell r="AE1082" t="str">
            <v>PWS</v>
          </cell>
          <cell r="AF1082">
            <v>1</v>
          </cell>
          <cell r="AG1082">
            <v>0</v>
          </cell>
          <cell r="AH1082">
            <v>0</v>
          </cell>
          <cell r="AI1082">
            <v>0</v>
          </cell>
          <cell r="AJ1082">
            <v>0</v>
          </cell>
          <cell r="AK1082">
            <v>0</v>
          </cell>
          <cell r="AL1082">
            <v>0</v>
          </cell>
        </row>
        <row r="1083">
          <cell r="A1083" t="str">
            <v>05</v>
          </cell>
          <cell r="B1083" t="str">
            <v>Westgodavari</v>
          </cell>
          <cell r="C1083" t="str">
            <v>11</v>
          </cell>
          <cell r="D1083" t="str">
            <v>Eluru</v>
          </cell>
          <cell r="E1083" t="str">
            <v>069</v>
          </cell>
          <cell r="F1083" t="str">
            <v>Denduluru</v>
          </cell>
          <cell r="G1083" t="str">
            <v>24</v>
          </cell>
          <cell r="H1083" t="str">
            <v>Denduluru</v>
          </cell>
          <cell r="I1083" t="str">
            <v>03</v>
          </cell>
          <cell r="J1083" t="str">
            <v>Perugudem</v>
          </cell>
          <cell r="K1083" t="str">
            <v>002</v>
          </cell>
          <cell r="L1083" t="str">
            <v>Challachintalapudi</v>
          </cell>
          <cell r="M1083" t="str">
            <v>0524002</v>
          </cell>
          <cell r="N1083" t="str">
            <v>02</v>
          </cell>
          <cell r="O1083" t="str">
            <v>Perugugudem</v>
          </cell>
          <cell r="P1083" t="str">
            <v>Perugugudem</v>
          </cell>
          <cell r="Q1083" t="str">
            <v>052400202</v>
          </cell>
          <cell r="R1083" t="str">
            <v>052400202</v>
          </cell>
          <cell r="S1083" t="str">
            <v>05110692400202</v>
          </cell>
          <cell r="T1083">
            <v>1005</v>
          </cell>
          <cell r="U1083">
            <v>254</v>
          </cell>
          <cell r="V1083">
            <v>5</v>
          </cell>
          <cell r="W1083" t="str">
            <v>FC</v>
          </cell>
          <cell r="X1083" t="str">
            <v>FC</v>
          </cell>
          <cell r="Z1083">
            <v>36780</v>
          </cell>
          <cell r="AA1083" t="str">
            <v>052400202600</v>
          </cell>
          <cell r="AB1083" t="str">
            <v>052400202600</v>
          </cell>
          <cell r="AC1083" t="str">
            <v>Perugugudem</v>
          </cell>
          <cell r="AD1083" t="str">
            <v>Perugugudem</v>
          </cell>
          <cell r="AE1083" t="str">
            <v>PWS</v>
          </cell>
          <cell r="AF1083">
            <v>0</v>
          </cell>
          <cell r="AG1083">
            <v>0</v>
          </cell>
          <cell r="AH1083">
            <v>0</v>
          </cell>
          <cell r="AI1083">
            <v>0</v>
          </cell>
          <cell r="AJ1083">
            <v>0</v>
          </cell>
          <cell r="AK1083">
            <v>0</v>
          </cell>
          <cell r="AL1083">
            <v>0</v>
          </cell>
          <cell r="AM1083" t="str">
            <v>Potable</v>
          </cell>
        </row>
        <row r="1084">
          <cell r="A1084" t="str">
            <v>05</v>
          </cell>
          <cell r="B1084" t="str">
            <v>Westgodavari</v>
          </cell>
          <cell r="C1084" t="str">
            <v>11</v>
          </cell>
          <cell r="D1084" t="str">
            <v>Eluru</v>
          </cell>
          <cell r="E1084" t="str">
            <v>069</v>
          </cell>
          <cell r="F1084" t="str">
            <v>Denduluru</v>
          </cell>
          <cell r="G1084" t="str">
            <v>24</v>
          </cell>
          <cell r="H1084" t="str">
            <v>Denduluru</v>
          </cell>
          <cell r="I1084" t="str">
            <v>03</v>
          </cell>
          <cell r="J1084" t="str">
            <v>Perugudem</v>
          </cell>
          <cell r="K1084" t="str">
            <v>002</v>
          </cell>
          <cell r="L1084" t="str">
            <v>Challachintalapudi</v>
          </cell>
          <cell r="M1084" t="str">
            <v>0524002</v>
          </cell>
          <cell r="N1084" t="str">
            <v>03</v>
          </cell>
          <cell r="O1084" t="str">
            <v>Govindapuram</v>
          </cell>
          <cell r="P1084" t="str">
            <v>Govindapuram</v>
          </cell>
          <cell r="Q1084" t="str">
            <v>052400203</v>
          </cell>
          <cell r="R1084" t="str">
            <v>052400203</v>
          </cell>
          <cell r="S1084" t="str">
            <v>05110692400203</v>
          </cell>
          <cell r="T1084">
            <v>323</v>
          </cell>
          <cell r="U1084">
            <v>16</v>
          </cell>
          <cell r="V1084">
            <v>5</v>
          </cell>
          <cell r="W1084" t="str">
            <v>PC</v>
          </cell>
          <cell r="X1084" t="str">
            <v>PC2</v>
          </cell>
          <cell r="Z1084">
            <v>36658</v>
          </cell>
          <cell r="AA1084" t="str">
            <v>052400203600</v>
          </cell>
          <cell r="AB1084" t="str">
            <v>052400203600</v>
          </cell>
          <cell r="AC1084" t="str">
            <v>Govindapuram</v>
          </cell>
          <cell r="AD1084" t="str">
            <v>Govindapuram</v>
          </cell>
          <cell r="AE1084" t="str">
            <v>MPWS</v>
          </cell>
          <cell r="AF1084">
            <v>0</v>
          </cell>
          <cell r="AG1084">
            <v>0</v>
          </cell>
          <cell r="AH1084">
            <v>0</v>
          </cell>
          <cell r="AI1084">
            <v>0</v>
          </cell>
          <cell r="AJ1084">
            <v>0</v>
          </cell>
          <cell r="AK1084">
            <v>0</v>
          </cell>
          <cell r="AL1084">
            <v>0</v>
          </cell>
          <cell r="AM1084" t="str">
            <v>Potable</v>
          </cell>
        </row>
        <row r="1085">
          <cell r="A1085" t="str">
            <v>05</v>
          </cell>
          <cell r="B1085" t="str">
            <v>Westgodavari</v>
          </cell>
          <cell r="C1085" t="str">
            <v>11</v>
          </cell>
          <cell r="D1085" t="str">
            <v>Eluru</v>
          </cell>
          <cell r="E1085" t="str">
            <v>069</v>
          </cell>
          <cell r="F1085" t="str">
            <v>Denduluru</v>
          </cell>
          <cell r="G1085" t="str">
            <v>24</v>
          </cell>
          <cell r="H1085" t="str">
            <v>Denduluru</v>
          </cell>
          <cell r="I1085" t="str">
            <v>02</v>
          </cell>
          <cell r="J1085" t="str">
            <v>Challachintalapudi</v>
          </cell>
          <cell r="K1085" t="str">
            <v>003</v>
          </cell>
          <cell r="L1085" t="str">
            <v>Thimmaraogudem</v>
          </cell>
          <cell r="M1085" t="str">
            <v>0524003</v>
          </cell>
          <cell r="N1085" t="str">
            <v>01</v>
          </cell>
          <cell r="O1085" t="str">
            <v>Thimmannagudem</v>
          </cell>
          <cell r="P1085" t="str">
            <v>Thimmannagudem</v>
          </cell>
          <cell r="Q1085" t="str">
            <v>052400301</v>
          </cell>
          <cell r="R1085" t="str">
            <v>052400301</v>
          </cell>
          <cell r="S1085" t="str">
            <v>05110692400301</v>
          </cell>
          <cell r="T1085">
            <v>614</v>
          </cell>
          <cell r="U1085">
            <v>0</v>
          </cell>
          <cell r="V1085">
            <v>0</v>
          </cell>
          <cell r="W1085" t="str">
            <v>FC</v>
          </cell>
          <cell r="X1085" t="str">
            <v>FC</v>
          </cell>
          <cell r="Z1085">
            <v>36748</v>
          </cell>
          <cell r="AA1085" t="str">
            <v>052400301600</v>
          </cell>
          <cell r="AB1085" t="str">
            <v>052400301600</v>
          </cell>
          <cell r="AC1085" t="str">
            <v>Thimmannagudem</v>
          </cell>
          <cell r="AD1085" t="str">
            <v>Thimmannagudem</v>
          </cell>
          <cell r="AE1085" t="str">
            <v>MPWS</v>
          </cell>
          <cell r="AF1085">
            <v>0</v>
          </cell>
          <cell r="AG1085">
            <v>0</v>
          </cell>
          <cell r="AH1085">
            <v>0</v>
          </cell>
          <cell r="AI1085">
            <v>0</v>
          </cell>
          <cell r="AJ1085">
            <v>0</v>
          </cell>
          <cell r="AK1085">
            <v>0</v>
          </cell>
          <cell r="AL1085">
            <v>0</v>
          </cell>
          <cell r="AM1085" t="str">
            <v>Potable</v>
          </cell>
        </row>
        <row r="1086">
          <cell r="A1086" t="str">
            <v>05</v>
          </cell>
          <cell r="B1086" t="str">
            <v>Westgodavari</v>
          </cell>
          <cell r="C1086" t="str">
            <v>11</v>
          </cell>
          <cell r="D1086" t="str">
            <v>Eluru</v>
          </cell>
          <cell r="E1086" t="str">
            <v>069</v>
          </cell>
          <cell r="F1086" t="str">
            <v>Denduluru</v>
          </cell>
          <cell r="G1086" t="str">
            <v>24</v>
          </cell>
          <cell r="H1086" t="str">
            <v>Denduluru</v>
          </cell>
          <cell r="I1086" t="str">
            <v>04</v>
          </cell>
          <cell r="J1086" t="str">
            <v>Muppavaram</v>
          </cell>
          <cell r="K1086" t="str">
            <v>004</v>
          </cell>
          <cell r="L1086" t="str">
            <v>Narasimharaopuram</v>
          </cell>
          <cell r="M1086" t="str">
            <v>0524004</v>
          </cell>
          <cell r="N1086" t="str">
            <v>01</v>
          </cell>
          <cell r="O1086" t="str">
            <v>Narasimhapuram</v>
          </cell>
          <cell r="P1086" t="str">
            <v>Narasimhapuram</v>
          </cell>
          <cell r="Q1086" t="str">
            <v>052400401</v>
          </cell>
          <cell r="R1086" t="str">
            <v>052400401</v>
          </cell>
          <cell r="S1086" t="str">
            <v>05110692400401</v>
          </cell>
          <cell r="T1086">
            <v>677</v>
          </cell>
          <cell r="U1086">
            <v>374</v>
          </cell>
          <cell r="V1086">
            <v>0</v>
          </cell>
          <cell r="W1086" t="str">
            <v>FC</v>
          </cell>
          <cell r="X1086" t="str">
            <v>FC</v>
          </cell>
          <cell r="Z1086">
            <v>36748</v>
          </cell>
          <cell r="AA1086" t="str">
            <v>052400401600</v>
          </cell>
          <cell r="AB1086" t="str">
            <v>052400401600</v>
          </cell>
          <cell r="AC1086" t="str">
            <v>Narasimhapuram</v>
          </cell>
          <cell r="AD1086" t="str">
            <v>Narasimhapuram</v>
          </cell>
          <cell r="AE1086" t="str">
            <v>MPWS</v>
          </cell>
          <cell r="AF1086">
            <v>1</v>
          </cell>
          <cell r="AG1086">
            <v>0</v>
          </cell>
          <cell r="AH1086">
            <v>0</v>
          </cell>
          <cell r="AI1086">
            <v>0</v>
          </cell>
          <cell r="AJ1086">
            <v>0</v>
          </cell>
          <cell r="AK1086">
            <v>0</v>
          </cell>
          <cell r="AL1086">
            <v>0</v>
          </cell>
          <cell r="AM1086" t="str">
            <v>Potable</v>
          </cell>
        </row>
        <row r="1087">
          <cell r="A1087" t="str">
            <v>05</v>
          </cell>
          <cell r="B1087" t="str">
            <v>Westgodavari</v>
          </cell>
          <cell r="C1087" t="str">
            <v>11</v>
          </cell>
          <cell r="D1087" t="str">
            <v>Eluru</v>
          </cell>
          <cell r="E1087" t="str">
            <v>069</v>
          </cell>
          <cell r="F1087" t="str">
            <v>Denduluru</v>
          </cell>
          <cell r="G1087" t="str">
            <v>24</v>
          </cell>
          <cell r="H1087" t="str">
            <v>Denduluru</v>
          </cell>
          <cell r="I1087" t="str">
            <v>05</v>
          </cell>
          <cell r="J1087" t="str">
            <v>Ramaraogudem</v>
          </cell>
          <cell r="K1087" t="str">
            <v>005</v>
          </cell>
          <cell r="L1087" t="str">
            <v>Malkacharla</v>
          </cell>
          <cell r="M1087" t="str">
            <v>0524005</v>
          </cell>
          <cell r="N1087" t="str">
            <v>01</v>
          </cell>
          <cell r="O1087" t="str">
            <v>Malakacherla</v>
          </cell>
          <cell r="P1087" t="str">
            <v>Malakacherla</v>
          </cell>
          <cell r="Q1087" t="str">
            <v>052400501</v>
          </cell>
          <cell r="R1087" t="str">
            <v>052400501</v>
          </cell>
          <cell r="S1087" t="str">
            <v>05110692400501</v>
          </cell>
          <cell r="T1087">
            <v>519</v>
          </cell>
          <cell r="U1087">
            <v>0</v>
          </cell>
          <cell r="V1087">
            <v>0</v>
          </cell>
          <cell r="W1087" t="str">
            <v>FC</v>
          </cell>
          <cell r="X1087" t="str">
            <v>FC</v>
          </cell>
          <cell r="Z1087">
            <v>36748</v>
          </cell>
          <cell r="AA1087" t="str">
            <v>052400501600</v>
          </cell>
          <cell r="AB1087" t="str">
            <v>052400501600</v>
          </cell>
          <cell r="AC1087" t="str">
            <v>Malakacherla</v>
          </cell>
          <cell r="AD1087" t="str">
            <v>Malakacherla</v>
          </cell>
          <cell r="AE1087" t="str">
            <v>MPWS</v>
          </cell>
          <cell r="AF1087">
            <v>2</v>
          </cell>
          <cell r="AG1087">
            <v>0</v>
          </cell>
          <cell r="AH1087">
            <v>0</v>
          </cell>
          <cell r="AI1087">
            <v>0</v>
          </cell>
          <cell r="AJ1087">
            <v>0</v>
          </cell>
          <cell r="AK1087">
            <v>0</v>
          </cell>
          <cell r="AL1087">
            <v>0</v>
          </cell>
          <cell r="AM1087" t="str">
            <v>Potable</v>
          </cell>
        </row>
        <row r="1088">
          <cell r="A1088" t="str">
            <v>05</v>
          </cell>
          <cell r="B1088" t="str">
            <v>Westgodavari</v>
          </cell>
          <cell r="C1088" t="str">
            <v>11</v>
          </cell>
          <cell r="D1088" t="str">
            <v>Eluru</v>
          </cell>
          <cell r="E1088" t="str">
            <v>069</v>
          </cell>
          <cell r="F1088" t="str">
            <v>Denduluru</v>
          </cell>
          <cell r="G1088" t="str">
            <v>24</v>
          </cell>
          <cell r="H1088" t="str">
            <v>Denduluru</v>
          </cell>
          <cell r="I1088" t="str">
            <v>05</v>
          </cell>
          <cell r="J1088" t="str">
            <v>Ramaraogudem</v>
          </cell>
          <cell r="K1088" t="str">
            <v>006</v>
          </cell>
          <cell r="L1088" t="str">
            <v>Ramaraogudem</v>
          </cell>
          <cell r="M1088" t="str">
            <v>0524006</v>
          </cell>
          <cell r="N1088" t="str">
            <v>01</v>
          </cell>
          <cell r="O1088" t="str">
            <v>Ramaraogudem</v>
          </cell>
          <cell r="P1088" t="str">
            <v>Ramaraogudem</v>
          </cell>
          <cell r="Q1088" t="str">
            <v>052400601</v>
          </cell>
          <cell r="R1088" t="str">
            <v>052400601</v>
          </cell>
          <cell r="S1088" t="str">
            <v>05110692400601</v>
          </cell>
          <cell r="T1088">
            <v>1471</v>
          </cell>
          <cell r="U1088">
            <v>910</v>
          </cell>
          <cell r="V1088">
            <v>0</v>
          </cell>
          <cell r="W1088" t="str">
            <v>FC</v>
          </cell>
          <cell r="X1088" t="str">
            <v>FC</v>
          </cell>
          <cell r="Z1088">
            <v>36748</v>
          </cell>
          <cell r="AA1088" t="str">
            <v>052400601600</v>
          </cell>
          <cell r="AB1088" t="str">
            <v>052400601600</v>
          </cell>
          <cell r="AC1088" t="str">
            <v>Ramaraogudem</v>
          </cell>
          <cell r="AD1088" t="str">
            <v>Ramaraogudem</v>
          </cell>
          <cell r="AE1088" t="str">
            <v>PWS</v>
          </cell>
          <cell r="AF1088">
            <v>1</v>
          </cell>
          <cell r="AG1088">
            <v>0</v>
          </cell>
          <cell r="AH1088">
            <v>0</v>
          </cell>
          <cell r="AI1088">
            <v>0</v>
          </cell>
          <cell r="AJ1088">
            <v>0</v>
          </cell>
          <cell r="AK1088">
            <v>0</v>
          </cell>
          <cell r="AL1088">
            <v>0</v>
          </cell>
          <cell r="AM1088" t="str">
            <v>Potable</v>
          </cell>
        </row>
        <row r="1089">
          <cell r="A1089" t="str">
            <v>05</v>
          </cell>
          <cell r="B1089" t="str">
            <v>Westgodavari</v>
          </cell>
          <cell r="C1089" t="str">
            <v>11</v>
          </cell>
          <cell r="D1089" t="str">
            <v>Eluru</v>
          </cell>
          <cell r="E1089" t="str">
            <v>069</v>
          </cell>
          <cell r="F1089" t="str">
            <v>Denduluru</v>
          </cell>
          <cell r="G1089" t="str">
            <v>24</v>
          </cell>
          <cell r="H1089" t="str">
            <v>Denduluru</v>
          </cell>
          <cell r="I1089" t="str">
            <v>06</v>
          </cell>
          <cell r="J1089" t="str">
            <v>Sriramavaram</v>
          </cell>
          <cell r="K1089" t="str">
            <v>007</v>
          </cell>
          <cell r="L1089" t="str">
            <v>Sriramavaram</v>
          </cell>
          <cell r="M1089" t="str">
            <v>0524007</v>
          </cell>
          <cell r="N1089" t="str">
            <v>01</v>
          </cell>
          <cell r="O1089" t="str">
            <v>Sriramavaram</v>
          </cell>
          <cell r="P1089" t="str">
            <v>Sriramavaram</v>
          </cell>
          <cell r="Q1089" t="str">
            <v>052400701</v>
          </cell>
          <cell r="R1089" t="str">
            <v>052400701</v>
          </cell>
          <cell r="S1089" t="str">
            <v>05110692400701</v>
          </cell>
          <cell r="T1089">
            <v>2039</v>
          </cell>
          <cell r="U1089">
            <v>673</v>
          </cell>
          <cell r="V1089">
            <v>0</v>
          </cell>
          <cell r="W1089" t="str">
            <v>PC</v>
          </cell>
          <cell r="X1089" t="str">
            <v>PC2</v>
          </cell>
          <cell r="Z1089">
            <v>36785</v>
          </cell>
          <cell r="AA1089" t="str">
            <v>052400701600</v>
          </cell>
          <cell r="AB1089" t="str">
            <v>052400701600</v>
          </cell>
          <cell r="AC1089" t="str">
            <v>Sriramavaram</v>
          </cell>
          <cell r="AD1089" t="str">
            <v>Sriramavaram</v>
          </cell>
          <cell r="AE1089" t="str">
            <v>PWS</v>
          </cell>
          <cell r="AF1089">
            <v>6</v>
          </cell>
          <cell r="AG1089">
            <v>0</v>
          </cell>
          <cell r="AH1089">
            <v>0</v>
          </cell>
          <cell r="AI1089">
            <v>0</v>
          </cell>
          <cell r="AJ1089">
            <v>0</v>
          </cell>
          <cell r="AK1089">
            <v>0</v>
          </cell>
          <cell r="AL1089">
            <v>0</v>
          </cell>
          <cell r="AM1089" t="str">
            <v>Potable</v>
          </cell>
        </row>
        <row r="1090">
          <cell r="A1090" t="str">
            <v>05</v>
          </cell>
          <cell r="B1090" t="str">
            <v>Westgodavari</v>
          </cell>
          <cell r="C1090" t="str">
            <v>11</v>
          </cell>
          <cell r="D1090" t="str">
            <v>Eluru</v>
          </cell>
          <cell r="E1090" t="str">
            <v>069</v>
          </cell>
          <cell r="F1090" t="str">
            <v>Denduluru</v>
          </cell>
          <cell r="G1090" t="str">
            <v>24</v>
          </cell>
          <cell r="H1090" t="str">
            <v>Denduluru</v>
          </cell>
          <cell r="I1090" t="str">
            <v>07</v>
          </cell>
          <cell r="J1090" t="str">
            <v>Gangannagudem</v>
          </cell>
          <cell r="K1090" t="str">
            <v>008</v>
          </cell>
          <cell r="L1090" t="str">
            <v>Gudiganta</v>
          </cell>
          <cell r="M1090" t="str">
            <v>0524008</v>
          </cell>
          <cell r="N1090" t="str">
            <v>01</v>
          </cell>
          <cell r="O1090" t="str">
            <v>Gudiganta</v>
          </cell>
          <cell r="Q1090" t="str">
            <v>052400801</v>
          </cell>
          <cell r="S1090" t="str">
            <v>05110692400801</v>
          </cell>
          <cell r="T1090">
            <v>205</v>
          </cell>
          <cell r="U1090">
            <v>205</v>
          </cell>
          <cell r="V1090">
            <v>0</v>
          </cell>
          <cell r="W1090" t="str">
            <v>NC</v>
          </cell>
          <cell r="X1090" t="str">
            <v>NC</v>
          </cell>
          <cell r="AF1090">
            <v>0</v>
          </cell>
          <cell r="AG1090">
            <v>0</v>
          </cell>
          <cell r="AH1090">
            <v>0</v>
          </cell>
          <cell r="AI1090">
            <v>0</v>
          </cell>
          <cell r="AJ1090">
            <v>0</v>
          </cell>
          <cell r="AK1090">
            <v>0</v>
          </cell>
          <cell r="AL1090">
            <v>0</v>
          </cell>
        </row>
        <row r="1091">
          <cell r="A1091" t="str">
            <v>05</v>
          </cell>
          <cell r="B1091" t="str">
            <v>Westgodavari</v>
          </cell>
          <cell r="C1091" t="str">
            <v>11</v>
          </cell>
          <cell r="D1091" t="str">
            <v>Eluru</v>
          </cell>
          <cell r="E1091" t="str">
            <v>069</v>
          </cell>
          <cell r="F1091" t="str">
            <v>Denduluru</v>
          </cell>
          <cell r="G1091" t="str">
            <v>24</v>
          </cell>
          <cell r="H1091" t="str">
            <v>Denduluru</v>
          </cell>
          <cell r="I1091" t="str">
            <v>07</v>
          </cell>
          <cell r="J1091" t="str">
            <v>Gangannagudem</v>
          </cell>
          <cell r="K1091" t="str">
            <v>008</v>
          </cell>
          <cell r="L1091" t="str">
            <v>Gudiganta</v>
          </cell>
          <cell r="M1091" t="str">
            <v>0524008</v>
          </cell>
          <cell r="N1091" t="str">
            <v>02</v>
          </cell>
          <cell r="O1091" t="str">
            <v>Gangannagudem</v>
          </cell>
          <cell r="P1091" t="str">
            <v>Gangannagudem</v>
          </cell>
          <cell r="Q1091" t="str">
            <v>052400802</v>
          </cell>
          <cell r="R1091" t="str">
            <v>052400802</v>
          </cell>
          <cell r="S1091" t="str">
            <v>05110692400802</v>
          </cell>
          <cell r="T1091">
            <v>1041</v>
          </cell>
          <cell r="U1091">
            <v>0</v>
          </cell>
          <cell r="V1091">
            <v>0</v>
          </cell>
          <cell r="W1091" t="str">
            <v>FC</v>
          </cell>
          <cell r="X1091" t="str">
            <v>FC</v>
          </cell>
          <cell r="Z1091">
            <v>36632</v>
          </cell>
          <cell r="AA1091" t="str">
            <v>052400802600</v>
          </cell>
          <cell r="AB1091" t="str">
            <v>052400802600</v>
          </cell>
          <cell r="AC1091" t="str">
            <v>Gangannagudem</v>
          </cell>
          <cell r="AD1091" t="str">
            <v>Gangannagudem</v>
          </cell>
          <cell r="AE1091" t="str">
            <v>PWS</v>
          </cell>
          <cell r="AF1091">
            <v>2</v>
          </cell>
          <cell r="AG1091">
            <v>0</v>
          </cell>
          <cell r="AH1091">
            <v>0</v>
          </cell>
          <cell r="AI1091">
            <v>0</v>
          </cell>
          <cell r="AJ1091">
            <v>0</v>
          </cell>
          <cell r="AK1091">
            <v>0</v>
          </cell>
          <cell r="AL1091">
            <v>0</v>
          </cell>
          <cell r="AM1091" t="str">
            <v>Potable</v>
          </cell>
        </row>
        <row r="1092">
          <cell r="A1092" t="str">
            <v>05</v>
          </cell>
          <cell r="B1092" t="str">
            <v>Westgodavari</v>
          </cell>
          <cell r="C1092" t="str">
            <v>11</v>
          </cell>
          <cell r="D1092" t="str">
            <v>Eluru</v>
          </cell>
          <cell r="E1092" t="str">
            <v>069</v>
          </cell>
          <cell r="F1092" t="str">
            <v>Denduluru</v>
          </cell>
          <cell r="G1092" t="str">
            <v>24</v>
          </cell>
          <cell r="H1092" t="str">
            <v>Denduluru</v>
          </cell>
          <cell r="I1092" t="str">
            <v>08</v>
          </cell>
          <cell r="J1092" t="str">
            <v>Jogannapalem</v>
          </cell>
          <cell r="K1092" t="str">
            <v>008</v>
          </cell>
          <cell r="L1092" t="str">
            <v>Gudiganta</v>
          </cell>
          <cell r="M1092" t="str">
            <v>0524008</v>
          </cell>
          <cell r="N1092" t="str">
            <v>03</v>
          </cell>
          <cell r="O1092" t="str">
            <v>Jogannapalem</v>
          </cell>
          <cell r="P1092" t="str">
            <v>Jogannapalem</v>
          </cell>
          <cell r="Q1092" t="str">
            <v>052400803</v>
          </cell>
          <cell r="R1092" t="str">
            <v>052400803</v>
          </cell>
          <cell r="S1092" t="str">
            <v>05110692400803</v>
          </cell>
          <cell r="T1092">
            <v>746</v>
          </cell>
          <cell r="U1092">
            <v>352</v>
          </cell>
          <cell r="V1092">
            <v>5</v>
          </cell>
          <cell r="W1092" t="str">
            <v>FC</v>
          </cell>
          <cell r="X1092" t="str">
            <v>FC</v>
          </cell>
          <cell r="Z1092">
            <v>36796</v>
          </cell>
          <cell r="AA1092" t="str">
            <v>052400803600</v>
          </cell>
          <cell r="AB1092" t="str">
            <v>052400803600</v>
          </cell>
          <cell r="AC1092" t="str">
            <v>Jogannapalem</v>
          </cell>
          <cell r="AD1092" t="str">
            <v>Jogannapalem</v>
          </cell>
          <cell r="AE1092" t="str">
            <v>PWS</v>
          </cell>
          <cell r="AF1092">
            <v>7</v>
          </cell>
          <cell r="AG1092">
            <v>0</v>
          </cell>
          <cell r="AH1092">
            <v>0</v>
          </cell>
          <cell r="AI1092">
            <v>0</v>
          </cell>
          <cell r="AJ1092">
            <v>0</v>
          </cell>
          <cell r="AK1092">
            <v>0</v>
          </cell>
          <cell r="AL1092">
            <v>0</v>
          </cell>
          <cell r="AM1092" t="str">
            <v>Potable</v>
          </cell>
        </row>
        <row r="1093">
          <cell r="A1093" t="str">
            <v>05</v>
          </cell>
          <cell r="B1093" t="str">
            <v>Westgodavari</v>
          </cell>
          <cell r="C1093" t="str">
            <v>11</v>
          </cell>
          <cell r="D1093" t="str">
            <v>Eluru</v>
          </cell>
          <cell r="E1093" t="str">
            <v>069</v>
          </cell>
          <cell r="F1093" t="str">
            <v>Denduluru</v>
          </cell>
          <cell r="G1093" t="str">
            <v>24</v>
          </cell>
          <cell r="H1093" t="str">
            <v>Denduluru</v>
          </cell>
          <cell r="I1093" t="str">
            <v>08</v>
          </cell>
          <cell r="J1093" t="str">
            <v>Jogannapalem</v>
          </cell>
          <cell r="K1093" t="str">
            <v>008</v>
          </cell>
          <cell r="L1093" t="str">
            <v>Gudiganta</v>
          </cell>
          <cell r="M1093" t="str">
            <v>0524008</v>
          </cell>
          <cell r="N1093" t="str">
            <v>04</v>
          </cell>
          <cell r="O1093" t="str">
            <v>Kantamanenivarigudem</v>
          </cell>
          <cell r="Q1093" t="str">
            <v>052400804</v>
          </cell>
          <cell r="S1093" t="str">
            <v>05110692400804</v>
          </cell>
          <cell r="T1093">
            <v>916</v>
          </cell>
          <cell r="U1093">
            <v>57</v>
          </cell>
          <cell r="V1093">
            <v>4</v>
          </cell>
          <cell r="W1093" t="str">
            <v>PC</v>
          </cell>
          <cell r="X1093" t="str">
            <v>PC2</v>
          </cell>
          <cell r="Z1093">
            <v>36796</v>
          </cell>
          <cell r="AA1093" t="str">
            <v>052400804600</v>
          </cell>
          <cell r="AC1093" t="str">
            <v>Kantamanenivarigudem</v>
          </cell>
          <cell r="AE1093" t="str">
            <v>MPWS</v>
          </cell>
          <cell r="AF1093">
            <v>1</v>
          </cell>
          <cell r="AG1093">
            <v>0</v>
          </cell>
          <cell r="AH1093">
            <v>0</v>
          </cell>
          <cell r="AI1093">
            <v>0</v>
          </cell>
          <cell r="AJ1093">
            <v>0</v>
          </cell>
          <cell r="AK1093">
            <v>0</v>
          </cell>
          <cell r="AL1093">
            <v>0</v>
          </cell>
          <cell r="AM1093" t="str">
            <v>In progress</v>
          </cell>
        </row>
        <row r="1094">
          <cell r="A1094" t="str">
            <v>05</v>
          </cell>
          <cell r="B1094" t="str">
            <v>Westgodavari</v>
          </cell>
          <cell r="C1094" t="str">
            <v>11</v>
          </cell>
          <cell r="D1094" t="str">
            <v>Eluru</v>
          </cell>
          <cell r="E1094" t="str">
            <v>069</v>
          </cell>
          <cell r="F1094" t="str">
            <v>Denduluru</v>
          </cell>
          <cell r="G1094" t="str">
            <v>24</v>
          </cell>
          <cell r="H1094" t="str">
            <v>Denduluru</v>
          </cell>
          <cell r="I1094" t="str">
            <v>09</v>
          </cell>
          <cell r="J1094" t="str">
            <v>Galayagudem</v>
          </cell>
          <cell r="K1094" t="str">
            <v>009</v>
          </cell>
          <cell r="L1094" t="str">
            <v>Akkireddyvarigudem</v>
          </cell>
          <cell r="M1094" t="str">
            <v>0524009</v>
          </cell>
          <cell r="N1094" t="str">
            <v>01</v>
          </cell>
          <cell r="O1094" t="str">
            <v>Akkireddigudem</v>
          </cell>
          <cell r="P1094" t="str">
            <v>Akkireddigudem</v>
          </cell>
          <cell r="Q1094" t="str">
            <v>052400901</v>
          </cell>
          <cell r="R1094" t="str">
            <v>052400901</v>
          </cell>
          <cell r="S1094" t="str">
            <v>05110692400901</v>
          </cell>
          <cell r="T1094">
            <v>1094</v>
          </cell>
          <cell r="U1094">
            <v>67</v>
          </cell>
          <cell r="V1094">
            <v>6</v>
          </cell>
          <cell r="W1094" t="str">
            <v>FC</v>
          </cell>
          <cell r="X1094" t="str">
            <v>FC</v>
          </cell>
          <cell r="Z1094">
            <v>36796</v>
          </cell>
          <cell r="AA1094" t="str">
            <v>052400901600</v>
          </cell>
          <cell r="AB1094" t="str">
            <v>052400901600</v>
          </cell>
          <cell r="AC1094" t="str">
            <v>Akkireddigudem</v>
          </cell>
          <cell r="AD1094" t="str">
            <v>Akkireddigudem</v>
          </cell>
          <cell r="AE1094" t="str">
            <v>MPWS</v>
          </cell>
          <cell r="AF1094">
            <v>2</v>
          </cell>
          <cell r="AG1094">
            <v>0</v>
          </cell>
          <cell r="AH1094">
            <v>0</v>
          </cell>
          <cell r="AI1094">
            <v>0</v>
          </cell>
          <cell r="AJ1094">
            <v>0</v>
          </cell>
          <cell r="AK1094">
            <v>0</v>
          </cell>
          <cell r="AL1094">
            <v>0</v>
          </cell>
        </row>
        <row r="1095">
          <cell r="A1095" t="str">
            <v>05</v>
          </cell>
          <cell r="B1095" t="str">
            <v>Westgodavari</v>
          </cell>
          <cell r="C1095" t="str">
            <v>11</v>
          </cell>
          <cell r="D1095" t="str">
            <v>Eluru</v>
          </cell>
          <cell r="E1095" t="str">
            <v>069</v>
          </cell>
          <cell r="F1095" t="str">
            <v>Denduluru</v>
          </cell>
          <cell r="G1095" t="str">
            <v>24</v>
          </cell>
          <cell r="H1095" t="str">
            <v>Denduluru</v>
          </cell>
          <cell r="I1095" t="str">
            <v>10</v>
          </cell>
          <cell r="J1095" t="str">
            <v>Sanigudem</v>
          </cell>
          <cell r="K1095" t="str">
            <v>010</v>
          </cell>
          <cell r="L1095" t="str">
            <v>Sanigudem</v>
          </cell>
          <cell r="M1095" t="str">
            <v>0524010</v>
          </cell>
          <cell r="N1095" t="str">
            <v>01</v>
          </cell>
          <cell r="O1095" t="str">
            <v>Sanigudem</v>
          </cell>
          <cell r="P1095" t="str">
            <v>Sanigudem</v>
          </cell>
          <cell r="Q1095" t="str">
            <v>052401001</v>
          </cell>
          <cell r="R1095" t="str">
            <v>052401001</v>
          </cell>
          <cell r="S1095" t="str">
            <v>05110692401001</v>
          </cell>
          <cell r="T1095">
            <v>855</v>
          </cell>
          <cell r="U1095">
            <v>65</v>
          </cell>
          <cell r="V1095">
            <v>0</v>
          </cell>
          <cell r="W1095" t="str">
            <v>FC</v>
          </cell>
          <cell r="X1095" t="str">
            <v>FC</v>
          </cell>
          <cell r="Z1095">
            <v>36796</v>
          </cell>
          <cell r="AA1095" t="str">
            <v>052401001600</v>
          </cell>
          <cell r="AB1095" t="str">
            <v>052401001600</v>
          </cell>
          <cell r="AC1095" t="str">
            <v>Sanigudem</v>
          </cell>
          <cell r="AD1095" t="str">
            <v>Sanigudem</v>
          </cell>
          <cell r="AE1095" t="str">
            <v>PWS</v>
          </cell>
          <cell r="AF1095">
            <v>1</v>
          </cell>
          <cell r="AG1095">
            <v>0</v>
          </cell>
          <cell r="AH1095">
            <v>0</v>
          </cell>
          <cell r="AI1095">
            <v>0</v>
          </cell>
          <cell r="AJ1095">
            <v>0</v>
          </cell>
          <cell r="AK1095">
            <v>0</v>
          </cell>
          <cell r="AL1095">
            <v>0</v>
          </cell>
          <cell r="AM1095" t="str">
            <v>Potable</v>
          </cell>
        </row>
        <row r="1096">
          <cell r="A1096" t="str">
            <v>05</v>
          </cell>
          <cell r="B1096" t="str">
            <v>Westgodavari</v>
          </cell>
          <cell r="C1096" t="str">
            <v>11</v>
          </cell>
          <cell r="D1096" t="str">
            <v>Eluru</v>
          </cell>
          <cell r="E1096" t="str">
            <v>069</v>
          </cell>
          <cell r="F1096" t="str">
            <v>Denduluru</v>
          </cell>
          <cell r="G1096" t="str">
            <v>24</v>
          </cell>
          <cell r="H1096" t="str">
            <v>Denduluru</v>
          </cell>
          <cell r="I1096" t="str">
            <v>09</v>
          </cell>
          <cell r="J1096" t="str">
            <v>Galayagudem</v>
          </cell>
          <cell r="K1096" t="str">
            <v>011</v>
          </cell>
          <cell r="L1096" t="str">
            <v>Naguladevipadu</v>
          </cell>
          <cell r="M1096" t="str">
            <v>0524011</v>
          </cell>
          <cell r="N1096" t="str">
            <v>01</v>
          </cell>
          <cell r="O1096" t="str">
            <v>Naguladevipadu</v>
          </cell>
          <cell r="P1096" t="str">
            <v>Naguladevipadu</v>
          </cell>
          <cell r="Q1096" t="str">
            <v>052401101</v>
          </cell>
          <cell r="R1096" t="str">
            <v>052401101</v>
          </cell>
          <cell r="S1096" t="str">
            <v>05110692401101</v>
          </cell>
          <cell r="T1096">
            <v>1261</v>
          </cell>
          <cell r="U1096">
            <v>866</v>
          </cell>
          <cell r="V1096">
            <v>13</v>
          </cell>
          <cell r="W1096" t="str">
            <v>FC</v>
          </cell>
          <cell r="X1096" t="str">
            <v>FC</v>
          </cell>
          <cell r="Z1096">
            <v>36658</v>
          </cell>
          <cell r="AA1096" t="str">
            <v>052401101600</v>
          </cell>
          <cell r="AB1096" t="str">
            <v>052401101600</v>
          </cell>
          <cell r="AC1096" t="str">
            <v>Naguladevipadu</v>
          </cell>
          <cell r="AD1096" t="str">
            <v>Naguladevipadu</v>
          </cell>
          <cell r="AE1096" t="str">
            <v>PWS</v>
          </cell>
          <cell r="AF1096">
            <v>2</v>
          </cell>
          <cell r="AG1096">
            <v>0</v>
          </cell>
          <cell r="AH1096">
            <v>0</v>
          </cell>
          <cell r="AI1096">
            <v>0</v>
          </cell>
          <cell r="AJ1096">
            <v>0</v>
          </cell>
          <cell r="AK1096">
            <v>0</v>
          </cell>
          <cell r="AL1096">
            <v>0</v>
          </cell>
          <cell r="AM1096" t="str">
            <v>Potable</v>
          </cell>
        </row>
        <row r="1097">
          <cell r="A1097" t="str">
            <v>05</v>
          </cell>
          <cell r="B1097" t="str">
            <v>Westgodavari</v>
          </cell>
          <cell r="C1097" t="str">
            <v>11</v>
          </cell>
          <cell r="D1097" t="str">
            <v>Eluru</v>
          </cell>
          <cell r="E1097" t="str">
            <v>069</v>
          </cell>
          <cell r="F1097" t="str">
            <v>Denduluru</v>
          </cell>
          <cell r="G1097" t="str">
            <v>24</v>
          </cell>
          <cell r="H1097" t="str">
            <v>Denduluru</v>
          </cell>
          <cell r="I1097" t="str">
            <v>09</v>
          </cell>
          <cell r="J1097" t="str">
            <v>Galayagudem</v>
          </cell>
          <cell r="K1097" t="str">
            <v>012</v>
          </cell>
          <cell r="L1097" t="str">
            <v>Galayagudem</v>
          </cell>
          <cell r="M1097" t="str">
            <v>0524012</v>
          </cell>
          <cell r="N1097" t="str">
            <v>01</v>
          </cell>
          <cell r="O1097" t="str">
            <v>Galayagudem</v>
          </cell>
          <cell r="P1097" t="str">
            <v>Galayagudem</v>
          </cell>
          <cell r="Q1097" t="str">
            <v>052401201</v>
          </cell>
          <cell r="R1097" t="str">
            <v>052401201</v>
          </cell>
          <cell r="S1097" t="str">
            <v>05110692401201</v>
          </cell>
          <cell r="T1097">
            <v>1582</v>
          </cell>
          <cell r="U1097">
            <v>194</v>
          </cell>
          <cell r="V1097">
            <v>0</v>
          </cell>
          <cell r="W1097" t="str">
            <v>FC</v>
          </cell>
          <cell r="X1097" t="str">
            <v>FC</v>
          </cell>
          <cell r="Z1097">
            <v>36658</v>
          </cell>
          <cell r="AA1097" t="str">
            <v>052401201600</v>
          </cell>
          <cell r="AB1097" t="str">
            <v>052401201600</v>
          </cell>
          <cell r="AC1097" t="str">
            <v>Galayagudem</v>
          </cell>
          <cell r="AD1097" t="str">
            <v>Galayagudem</v>
          </cell>
          <cell r="AE1097" t="str">
            <v>PWS</v>
          </cell>
          <cell r="AF1097">
            <v>4</v>
          </cell>
          <cell r="AG1097">
            <v>0</v>
          </cell>
          <cell r="AH1097">
            <v>0</v>
          </cell>
          <cell r="AI1097">
            <v>0</v>
          </cell>
          <cell r="AJ1097">
            <v>0</v>
          </cell>
          <cell r="AK1097">
            <v>0</v>
          </cell>
          <cell r="AL1097">
            <v>0</v>
          </cell>
          <cell r="AM1097" t="str">
            <v>Potable</v>
          </cell>
        </row>
        <row r="1098">
          <cell r="A1098" t="str">
            <v>05</v>
          </cell>
          <cell r="B1098" t="str">
            <v>Westgodavari</v>
          </cell>
          <cell r="C1098" t="str">
            <v>11</v>
          </cell>
          <cell r="D1098" t="str">
            <v>Eluru</v>
          </cell>
          <cell r="E1098" t="str">
            <v>069</v>
          </cell>
          <cell r="F1098" t="str">
            <v>Denduluru</v>
          </cell>
          <cell r="G1098" t="str">
            <v>24</v>
          </cell>
          <cell r="H1098" t="str">
            <v>Denduluru</v>
          </cell>
          <cell r="I1098" t="str">
            <v>11</v>
          </cell>
          <cell r="J1098" t="str">
            <v>Gopannapalem</v>
          </cell>
          <cell r="K1098" t="str">
            <v>013</v>
          </cell>
          <cell r="L1098" t="str">
            <v>Gopannapalem</v>
          </cell>
          <cell r="M1098" t="str">
            <v>0524013</v>
          </cell>
          <cell r="N1098" t="str">
            <v>01</v>
          </cell>
          <cell r="O1098" t="str">
            <v>Gopannapalem</v>
          </cell>
          <cell r="P1098" t="str">
            <v>Gopannapalem</v>
          </cell>
          <cell r="Q1098" t="str">
            <v>052401301</v>
          </cell>
          <cell r="R1098" t="str">
            <v>052401301</v>
          </cell>
          <cell r="S1098" t="str">
            <v>05110692401301</v>
          </cell>
          <cell r="T1098">
            <v>988</v>
          </cell>
          <cell r="U1098">
            <v>9</v>
          </cell>
          <cell r="V1098">
            <v>0</v>
          </cell>
          <cell r="W1098" t="str">
            <v>FC</v>
          </cell>
          <cell r="X1098" t="str">
            <v>FC</v>
          </cell>
          <cell r="Z1098">
            <v>36658</v>
          </cell>
          <cell r="AA1098" t="str">
            <v>052401301600</v>
          </cell>
          <cell r="AB1098" t="str">
            <v>052401301600</v>
          </cell>
          <cell r="AC1098" t="str">
            <v>Gopannapalem</v>
          </cell>
          <cell r="AD1098" t="str">
            <v>Gopannapalem</v>
          </cell>
          <cell r="AE1098" t="str">
            <v>PWS</v>
          </cell>
          <cell r="AF1098">
            <v>3</v>
          </cell>
          <cell r="AG1098">
            <v>0</v>
          </cell>
          <cell r="AH1098">
            <v>0</v>
          </cell>
          <cell r="AI1098">
            <v>0</v>
          </cell>
          <cell r="AJ1098">
            <v>0</v>
          </cell>
          <cell r="AK1098">
            <v>0</v>
          </cell>
          <cell r="AL1098">
            <v>0</v>
          </cell>
          <cell r="AM1098" t="str">
            <v>Potable</v>
          </cell>
        </row>
        <row r="1099">
          <cell r="A1099" t="str">
            <v>05</v>
          </cell>
          <cell r="B1099" t="str">
            <v>Westgodavari</v>
          </cell>
          <cell r="C1099" t="str">
            <v>11</v>
          </cell>
          <cell r="D1099" t="str">
            <v>Eluru</v>
          </cell>
          <cell r="E1099" t="str">
            <v>069</v>
          </cell>
          <cell r="F1099" t="str">
            <v>Denduluru</v>
          </cell>
          <cell r="G1099" t="str">
            <v>24</v>
          </cell>
          <cell r="H1099" t="str">
            <v>Denduluru</v>
          </cell>
          <cell r="I1099" t="str">
            <v>11</v>
          </cell>
          <cell r="J1099" t="str">
            <v>Gopannapalem</v>
          </cell>
          <cell r="K1099" t="str">
            <v>014</v>
          </cell>
          <cell r="L1099" t="str">
            <v>Kothapalli</v>
          </cell>
          <cell r="M1099" t="str">
            <v>0524014</v>
          </cell>
          <cell r="N1099" t="str">
            <v>01</v>
          </cell>
          <cell r="O1099" t="str">
            <v>Kothapalli</v>
          </cell>
          <cell r="P1099" t="str">
            <v>Kothapalli</v>
          </cell>
          <cell r="Q1099" t="str">
            <v>052401401</v>
          </cell>
          <cell r="R1099" t="str">
            <v>052401401</v>
          </cell>
          <cell r="S1099" t="str">
            <v>05110692401401</v>
          </cell>
          <cell r="T1099">
            <v>964</v>
          </cell>
          <cell r="U1099">
            <v>755</v>
          </cell>
          <cell r="V1099">
            <v>0</v>
          </cell>
          <cell r="W1099" t="str">
            <v>FC</v>
          </cell>
          <cell r="X1099" t="str">
            <v>FC</v>
          </cell>
          <cell r="AA1099" t="str">
            <v>052401401600</v>
          </cell>
          <cell r="AB1099" t="str">
            <v>052401401600</v>
          </cell>
          <cell r="AC1099" t="str">
            <v>Kothapalli</v>
          </cell>
          <cell r="AD1099" t="str">
            <v>Kothapalli</v>
          </cell>
          <cell r="AE1099" t="str">
            <v>MPWS</v>
          </cell>
          <cell r="AF1099">
            <v>1</v>
          </cell>
          <cell r="AG1099">
            <v>0</v>
          </cell>
          <cell r="AH1099">
            <v>0</v>
          </cell>
          <cell r="AI1099">
            <v>0</v>
          </cell>
          <cell r="AJ1099">
            <v>0</v>
          </cell>
          <cell r="AK1099">
            <v>0</v>
          </cell>
          <cell r="AL1099">
            <v>0</v>
          </cell>
          <cell r="AM1099" t="str">
            <v>Potable</v>
          </cell>
        </row>
        <row r="1100">
          <cell r="A1100" t="str">
            <v>05</v>
          </cell>
          <cell r="B1100" t="str">
            <v>Westgodavari</v>
          </cell>
          <cell r="C1100" t="str">
            <v>11</v>
          </cell>
          <cell r="D1100" t="str">
            <v>Eluru</v>
          </cell>
          <cell r="E1100" t="str">
            <v>069</v>
          </cell>
          <cell r="F1100" t="str">
            <v>Denduluru</v>
          </cell>
          <cell r="G1100" t="str">
            <v>24</v>
          </cell>
          <cell r="H1100" t="str">
            <v>Denduluru</v>
          </cell>
          <cell r="I1100" t="str">
            <v>12</v>
          </cell>
          <cell r="J1100" t="str">
            <v>Somavarappadu</v>
          </cell>
          <cell r="K1100" t="str">
            <v>015</v>
          </cell>
          <cell r="L1100" t="str">
            <v>Challapalli</v>
          </cell>
          <cell r="M1100" t="str">
            <v>0524015</v>
          </cell>
          <cell r="N1100" t="str">
            <v>01</v>
          </cell>
          <cell r="O1100" t="str">
            <v>Challapalli</v>
          </cell>
          <cell r="P1100" t="str">
            <v>Challapalli</v>
          </cell>
          <cell r="Q1100" t="str">
            <v>052401501</v>
          </cell>
          <cell r="R1100" t="str">
            <v>052401501</v>
          </cell>
          <cell r="S1100" t="str">
            <v>05110692401501</v>
          </cell>
          <cell r="T1100">
            <v>511</v>
          </cell>
          <cell r="U1100">
            <v>436</v>
          </cell>
          <cell r="V1100">
            <v>0</v>
          </cell>
          <cell r="W1100" t="str">
            <v>FC</v>
          </cell>
          <cell r="X1100" t="str">
            <v>FC</v>
          </cell>
          <cell r="Z1100">
            <v>36839</v>
          </cell>
          <cell r="AA1100" t="str">
            <v>052401501600</v>
          </cell>
          <cell r="AB1100" t="str">
            <v>052401501600</v>
          </cell>
          <cell r="AC1100" t="str">
            <v>Challapalli</v>
          </cell>
          <cell r="AD1100" t="str">
            <v>Challapalli</v>
          </cell>
          <cell r="AE1100" t="str">
            <v>MPWS</v>
          </cell>
          <cell r="AF1100">
            <v>3</v>
          </cell>
          <cell r="AG1100">
            <v>0</v>
          </cell>
          <cell r="AH1100">
            <v>0</v>
          </cell>
          <cell r="AI1100">
            <v>0</v>
          </cell>
          <cell r="AJ1100">
            <v>0</v>
          </cell>
          <cell r="AK1100">
            <v>0</v>
          </cell>
          <cell r="AL1100">
            <v>0</v>
          </cell>
        </row>
        <row r="1101">
          <cell r="A1101" t="str">
            <v>05</v>
          </cell>
          <cell r="B1101" t="str">
            <v>Westgodavari</v>
          </cell>
          <cell r="C1101" t="str">
            <v>11</v>
          </cell>
          <cell r="D1101" t="str">
            <v>Eluru</v>
          </cell>
          <cell r="E1101" t="str">
            <v>069</v>
          </cell>
          <cell r="F1101" t="str">
            <v>Denduluru</v>
          </cell>
          <cell r="G1101" t="str">
            <v>24</v>
          </cell>
          <cell r="H1101" t="str">
            <v>Denduluru</v>
          </cell>
          <cell r="I1101" t="str">
            <v>12</v>
          </cell>
          <cell r="J1101" t="str">
            <v>Somavarappadu</v>
          </cell>
          <cell r="K1101" t="str">
            <v>016</v>
          </cell>
          <cell r="L1101" t="str">
            <v>Somavarappadu</v>
          </cell>
          <cell r="M1101" t="str">
            <v>0524016</v>
          </cell>
          <cell r="N1101" t="str">
            <v>01</v>
          </cell>
          <cell r="O1101" t="str">
            <v>Somavarappadu</v>
          </cell>
          <cell r="P1101" t="str">
            <v>Somavarappadu</v>
          </cell>
          <cell r="Q1101" t="str">
            <v>052401601</v>
          </cell>
          <cell r="R1101" t="str">
            <v>052401601</v>
          </cell>
          <cell r="S1101" t="str">
            <v>05110692401601</v>
          </cell>
          <cell r="T1101">
            <v>1584</v>
          </cell>
          <cell r="U1101">
            <v>48</v>
          </cell>
          <cell r="V1101">
            <v>0</v>
          </cell>
          <cell r="W1101" t="str">
            <v>FC</v>
          </cell>
          <cell r="X1101" t="str">
            <v>FC</v>
          </cell>
          <cell r="Z1101">
            <v>36839</v>
          </cell>
          <cell r="AA1101" t="str">
            <v>052401601600</v>
          </cell>
          <cell r="AB1101" t="str">
            <v>052401601600</v>
          </cell>
          <cell r="AC1101" t="str">
            <v>Somavarappadu</v>
          </cell>
          <cell r="AD1101" t="str">
            <v>Somavarappadu</v>
          </cell>
          <cell r="AE1101" t="str">
            <v>PWS</v>
          </cell>
          <cell r="AF1101">
            <v>5</v>
          </cell>
          <cell r="AG1101">
            <v>0</v>
          </cell>
          <cell r="AH1101">
            <v>0</v>
          </cell>
          <cell r="AI1101">
            <v>0</v>
          </cell>
          <cell r="AJ1101">
            <v>0</v>
          </cell>
          <cell r="AK1101">
            <v>0</v>
          </cell>
          <cell r="AL1101">
            <v>0</v>
          </cell>
          <cell r="AM1101" t="str">
            <v>Potable</v>
          </cell>
        </row>
        <row r="1102">
          <cell r="A1102" t="str">
            <v>05</v>
          </cell>
          <cell r="B1102" t="str">
            <v>Westgodavari</v>
          </cell>
          <cell r="C1102" t="str">
            <v>11</v>
          </cell>
          <cell r="D1102" t="str">
            <v>Eluru</v>
          </cell>
          <cell r="E1102" t="str">
            <v>069</v>
          </cell>
          <cell r="F1102" t="str">
            <v>Denduluru</v>
          </cell>
          <cell r="G1102" t="str">
            <v>24</v>
          </cell>
          <cell r="H1102" t="str">
            <v>Denduluru</v>
          </cell>
          <cell r="I1102" t="str">
            <v>12</v>
          </cell>
          <cell r="J1102" t="str">
            <v>Somavarappadu</v>
          </cell>
          <cell r="K1102" t="str">
            <v>016</v>
          </cell>
          <cell r="L1102" t="str">
            <v>Somavarappadu</v>
          </cell>
          <cell r="M1102" t="str">
            <v>0524016</v>
          </cell>
          <cell r="N1102" t="str">
            <v>02</v>
          </cell>
          <cell r="O1102" t="str">
            <v>Veerabadhrapuram</v>
          </cell>
          <cell r="P1102" t="str">
            <v>Veerabadhrapuram</v>
          </cell>
          <cell r="Q1102" t="str">
            <v>052401602</v>
          </cell>
          <cell r="R1102" t="str">
            <v>052401602</v>
          </cell>
          <cell r="S1102" t="str">
            <v>05110692401602</v>
          </cell>
          <cell r="T1102">
            <v>581</v>
          </cell>
          <cell r="U1102">
            <v>402</v>
          </cell>
          <cell r="V1102">
            <v>0</v>
          </cell>
          <cell r="W1102" t="str">
            <v>FC</v>
          </cell>
          <cell r="X1102" t="str">
            <v>FC</v>
          </cell>
          <cell r="Z1102">
            <v>36839</v>
          </cell>
          <cell r="AA1102" t="str">
            <v>052401602600</v>
          </cell>
          <cell r="AB1102" t="str">
            <v>052401602600</v>
          </cell>
          <cell r="AC1102" t="str">
            <v>Veerabadhrapuram</v>
          </cell>
          <cell r="AD1102" t="str">
            <v>Veerabadhrapuram</v>
          </cell>
          <cell r="AE1102" t="str">
            <v>MPWS</v>
          </cell>
          <cell r="AF1102">
            <v>0</v>
          </cell>
          <cell r="AG1102">
            <v>0</v>
          </cell>
          <cell r="AH1102">
            <v>0</v>
          </cell>
          <cell r="AI1102">
            <v>0</v>
          </cell>
          <cell r="AJ1102">
            <v>0</v>
          </cell>
          <cell r="AK1102">
            <v>0</v>
          </cell>
          <cell r="AL1102">
            <v>0</v>
          </cell>
          <cell r="AM1102" t="str">
            <v>Potable</v>
          </cell>
        </row>
        <row r="1103">
          <cell r="A1103" t="str">
            <v>05</v>
          </cell>
          <cell r="B1103" t="str">
            <v>Westgodavari</v>
          </cell>
          <cell r="C1103" t="str">
            <v>11</v>
          </cell>
          <cell r="D1103" t="str">
            <v>Eluru</v>
          </cell>
          <cell r="E1103" t="str">
            <v>069</v>
          </cell>
          <cell r="F1103" t="str">
            <v>Denduluru</v>
          </cell>
          <cell r="G1103" t="str">
            <v>24</v>
          </cell>
          <cell r="H1103" t="str">
            <v>Denduluru</v>
          </cell>
          <cell r="I1103" t="str">
            <v>11</v>
          </cell>
          <cell r="J1103" t="str">
            <v>Gopannapalem</v>
          </cell>
          <cell r="K1103" t="str">
            <v>017</v>
          </cell>
          <cell r="L1103" t="str">
            <v>Vegavaram</v>
          </cell>
          <cell r="M1103" t="str">
            <v>0524017</v>
          </cell>
          <cell r="N1103" t="str">
            <v>01</v>
          </cell>
          <cell r="O1103" t="str">
            <v>Vegavaram</v>
          </cell>
          <cell r="P1103" t="str">
            <v>Vegavaram</v>
          </cell>
          <cell r="Q1103" t="str">
            <v>052401701</v>
          </cell>
          <cell r="R1103" t="str">
            <v>052401701</v>
          </cell>
          <cell r="S1103" t="str">
            <v>05110692401701</v>
          </cell>
          <cell r="T1103">
            <v>1294</v>
          </cell>
          <cell r="U1103">
            <v>373</v>
          </cell>
          <cell r="V1103">
            <v>0</v>
          </cell>
          <cell r="W1103" t="str">
            <v>FC</v>
          </cell>
          <cell r="X1103" t="str">
            <v>FC</v>
          </cell>
          <cell r="Z1103">
            <v>36839</v>
          </cell>
          <cell r="AA1103" t="str">
            <v>052401701600</v>
          </cell>
          <cell r="AB1103" t="str">
            <v>052401701600</v>
          </cell>
          <cell r="AC1103" t="str">
            <v>Vegavaram</v>
          </cell>
          <cell r="AD1103" t="str">
            <v>Vegavaram</v>
          </cell>
          <cell r="AE1103" t="str">
            <v>MPWS</v>
          </cell>
          <cell r="AF1103">
            <v>1</v>
          </cell>
          <cell r="AG1103">
            <v>0</v>
          </cell>
          <cell r="AH1103">
            <v>0</v>
          </cell>
          <cell r="AI1103">
            <v>0</v>
          </cell>
          <cell r="AJ1103">
            <v>0</v>
          </cell>
          <cell r="AK1103">
            <v>0</v>
          </cell>
          <cell r="AL1103">
            <v>0</v>
          </cell>
          <cell r="AM1103" t="str">
            <v>Potable</v>
          </cell>
        </row>
        <row r="1104">
          <cell r="A1104" t="str">
            <v>05</v>
          </cell>
          <cell r="B1104" t="str">
            <v>Westgodavari</v>
          </cell>
          <cell r="C1104" t="str">
            <v>11</v>
          </cell>
          <cell r="D1104" t="str">
            <v>Eluru</v>
          </cell>
          <cell r="E1104" t="str">
            <v>069</v>
          </cell>
          <cell r="F1104" t="str">
            <v>Denduluru</v>
          </cell>
          <cell r="G1104" t="str">
            <v>24</v>
          </cell>
          <cell r="H1104" t="str">
            <v>Denduluru</v>
          </cell>
          <cell r="I1104" t="str">
            <v>11</v>
          </cell>
          <cell r="J1104" t="str">
            <v>Gopannapalem</v>
          </cell>
          <cell r="K1104" t="str">
            <v>017</v>
          </cell>
          <cell r="L1104" t="str">
            <v>Vegavaram</v>
          </cell>
          <cell r="M1104" t="str">
            <v>0524017</v>
          </cell>
          <cell r="N1104" t="str">
            <v>02</v>
          </cell>
          <cell r="O1104" t="str">
            <v>Maseedupadu</v>
          </cell>
          <cell r="P1104" t="str">
            <v>Maseedupadu</v>
          </cell>
          <cell r="Q1104" t="str">
            <v>052401702</v>
          </cell>
          <cell r="R1104" t="str">
            <v>052401702</v>
          </cell>
          <cell r="S1104" t="str">
            <v>05110692401702</v>
          </cell>
          <cell r="T1104">
            <v>800</v>
          </cell>
          <cell r="U1104">
            <v>5</v>
          </cell>
          <cell r="V1104">
            <v>8</v>
          </cell>
          <cell r="W1104" t="str">
            <v>FC</v>
          </cell>
          <cell r="X1104" t="str">
            <v>FC</v>
          </cell>
          <cell r="Z1104">
            <v>36839</v>
          </cell>
          <cell r="AA1104" t="str">
            <v>052401702600</v>
          </cell>
          <cell r="AB1104" t="str">
            <v>052401702600</v>
          </cell>
          <cell r="AC1104" t="str">
            <v>Maseedupadu</v>
          </cell>
          <cell r="AD1104" t="str">
            <v>Maseedupadu</v>
          </cell>
          <cell r="AE1104" t="str">
            <v>MPWS</v>
          </cell>
          <cell r="AF1104">
            <v>0</v>
          </cell>
          <cell r="AG1104">
            <v>0</v>
          </cell>
          <cell r="AH1104">
            <v>0</v>
          </cell>
          <cell r="AI1104">
            <v>0</v>
          </cell>
          <cell r="AJ1104">
            <v>0</v>
          </cell>
          <cell r="AK1104">
            <v>0</v>
          </cell>
          <cell r="AL1104">
            <v>0</v>
          </cell>
          <cell r="AM1104" t="str">
            <v>Potable</v>
          </cell>
        </row>
        <row r="1105">
          <cell r="A1105" t="str">
            <v>05</v>
          </cell>
          <cell r="B1105" t="str">
            <v>Westgodavari</v>
          </cell>
          <cell r="C1105" t="str">
            <v>11</v>
          </cell>
          <cell r="D1105" t="str">
            <v>Eluru</v>
          </cell>
          <cell r="E1105" t="str">
            <v>069</v>
          </cell>
          <cell r="F1105" t="str">
            <v>Denduluru</v>
          </cell>
          <cell r="G1105" t="str">
            <v>24</v>
          </cell>
          <cell r="H1105" t="str">
            <v>Denduluru</v>
          </cell>
          <cell r="I1105" t="str">
            <v>12</v>
          </cell>
          <cell r="J1105" t="str">
            <v>Somavarappadu</v>
          </cell>
          <cell r="K1105" t="str">
            <v>018</v>
          </cell>
          <cell r="L1105" t="str">
            <v>Uppugudem</v>
          </cell>
          <cell r="M1105" t="str">
            <v>0524018</v>
          </cell>
          <cell r="N1105" t="str">
            <v>01</v>
          </cell>
          <cell r="O1105" t="str">
            <v>Uppugudem</v>
          </cell>
          <cell r="P1105" t="str">
            <v>Uppugudem</v>
          </cell>
          <cell r="Q1105" t="str">
            <v>052401801</v>
          </cell>
          <cell r="R1105" t="str">
            <v>052401801</v>
          </cell>
          <cell r="S1105" t="str">
            <v>05110692401801</v>
          </cell>
          <cell r="T1105">
            <v>139</v>
          </cell>
          <cell r="U1105">
            <v>5</v>
          </cell>
          <cell r="V1105">
            <v>0</v>
          </cell>
          <cell r="W1105" t="str">
            <v>FC</v>
          </cell>
          <cell r="X1105" t="str">
            <v>FC</v>
          </cell>
          <cell r="Z1105">
            <v>36839</v>
          </cell>
          <cell r="AA1105" t="str">
            <v>052401801600</v>
          </cell>
          <cell r="AB1105" t="str">
            <v>052401801600</v>
          </cell>
          <cell r="AC1105" t="str">
            <v>Uppugudem</v>
          </cell>
          <cell r="AD1105" t="str">
            <v>Uppugudem</v>
          </cell>
          <cell r="AE1105" t="str">
            <v>MPWS</v>
          </cell>
          <cell r="AF1105">
            <v>0</v>
          </cell>
          <cell r="AG1105">
            <v>0</v>
          </cell>
          <cell r="AH1105">
            <v>0</v>
          </cell>
          <cell r="AI1105">
            <v>0</v>
          </cell>
          <cell r="AJ1105">
            <v>0</v>
          </cell>
          <cell r="AK1105">
            <v>0</v>
          </cell>
          <cell r="AL1105">
            <v>0</v>
          </cell>
          <cell r="AM1105" t="str">
            <v>Potable</v>
          </cell>
        </row>
        <row r="1106">
          <cell r="A1106" t="str">
            <v>05</v>
          </cell>
          <cell r="B1106" t="str">
            <v>Westgodavari</v>
          </cell>
          <cell r="C1106" t="str">
            <v>11</v>
          </cell>
          <cell r="D1106" t="str">
            <v>Eluru</v>
          </cell>
          <cell r="E1106" t="str">
            <v>069</v>
          </cell>
          <cell r="F1106" t="str">
            <v>Denduluru</v>
          </cell>
          <cell r="G1106" t="str">
            <v>24</v>
          </cell>
          <cell r="H1106" t="str">
            <v>Denduluru</v>
          </cell>
          <cell r="I1106" t="str">
            <v>13</v>
          </cell>
          <cell r="J1106" t="str">
            <v>Denduluru</v>
          </cell>
          <cell r="K1106" t="str">
            <v>019</v>
          </cell>
          <cell r="L1106" t="str">
            <v>Denduluru</v>
          </cell>
          <cell r="M1106" t="str">
            <v>0524019</v>
          </cell>
          <cell r="N1106" t="str">
            <v>01</v>
          </cell>
          <cell r="O1106" t="str">
            <v>Denduluru</v>
          </cell>
          <cell r="P1106" t="str">
            <v>Denduluru</v>
          </cell>
          <cell r="Q1106" t="str">
            <v>052401901</v>
          </cell>
          <cell r="R1106" t="str">
            <v>052401901</v>
          </cell>
          <cell r="S1106" t="str">
            <v>05110692401901</v>
          </cell>
          <cell r="T1106">
            <v>8652</v>
          </cell>
          <cell r="U1106">
            <v>257</v>
          </cell>
          <cell r="V1106">
            <v>156</v>
          </cell>
          <cell r="W1106" t="str">
            <v>FC</v>
          </cell>
          <cell r="X1106" t="str">
            <v>FC</v>
          </cell>
          <cell r="Z1106">
            <v>36797</v>
          </cell>
          <cell r="AA1106" t="str">
            <v>052401901600</v>
          </cell>
          <cell r="AB1106" t="str">
            <v>052401901600</v>
          </cell>
          <cell r="AC1106" t="str">
            <v>Denduluru</v>
          </cell>
          <cell r="AD1106" t="str">
            <v>Denduluru</v>
          </cell>
          <cell r="AE1106" t="str">
            <v>PWS</v>
          </cell>
          <cell r="AF1106">
            <v>9</v>
          </cell>
          <cell r="AG1106">
            <v>0</v>
          </cell>
          <cell r="AH1106">
            <v>0</v>
          </cell>
          <cell r="AI1106">
            <v>0</v>
          </cell>
          <cell r="AJ1106">
            <v>0</v>
          </cell>
          <cell r="AK1106">
            <v>0</v>
          </cell>
          <cell r="AL1106">
            <v>0</v>
          </cell>
        </row>
        <row r="1107">
          <cell r="A1107" t="str">
            <v>05</v>
          </cell>
          <cell r="B1107" t="str">
            <v>Westgodavari</v>
          </cell>
          <cell r="C1107" t="str">
            <v>11</v>
          </cell>
          <cell r="D1107" t="str">
            <v>Eluru</v>
          </cell>
          <cell r="E1107" t="str">
            <v>069</v>
          </cell>
          <cell r="F1107" t="str">
            <v>Denduluru</v>
          </cell>
          <cell r="G1107" t="str">
            <v>24</v>
          </cell>
          <cell r="H1107" t="str">
            <v>Denduluru</v>
          </cell>
          <cell r="I1107" t="str">
            <v>13</v>
          </cell>
          <cell r="J1107" t="str">
            <v>Denduluru</v>
          </cell>
          <cell r="K1107" t="str">
            <v>019</v>
          </cell>
          <cell r="L1107" t="str">
            <v>Denduluru</v>
          </cell>
          <cell r="M1107" t="str">
            <v>0524019</v>
          </cell>
          <cell r="N1107" t="str">
            <v>02</v>
          </cell>
          <cell r="O1107" t="str">
            <v>Apparaopalem</v>
          </cell>
          <cell r="P1107" t="str">
            <v>Apparaopalem</v>
          </cell>
          <cell r="Q1107" t="str">
            <v>052401902</v>
          </cell>
          <cell r="R1107" t="str">
            <v>052401902</v>
          </cell>
          <cell r="S1107" t="str">
            <v>05110692401902</v>
          </cell>
          <cell r="T1107">
            <v>667</v>
          </cell>
          <cell r="U1107">
            <v>654</v>
          </cell>
          <cell r="V1107">
            <v>0</v>
          </cell>
          <cell r="W1107" t="str">
            <v>PC</v>
          </cell>
          <cell r="X1107" t="str">
            <v>PC2</v>
          </cell>
          <cell r="Z1107">
            <v>36785</v>
          </cell>
          <cell r="AA1107" t="str">
            <v>052401902600</v>
          </cell>
          <cell r="AB1107" t="str">
            <v>052401902600</v>
          </cell>
          <cell r="AC1107" t="str">
            <v>Apparaopalem</v>
          </cell>
          <cell r="AD1107" t="str">
            <v>Apparaopalem</v>
          </cell>
          <cell r="AE1107" t="str">
            <v>MPWS</v>
          </cell>
          <cell r="AF1107">
            <v>2</v>
          </cell>
          <cell r="AG1107">
            <v>0</v>
          </cell>
          <cell r="AH1107">
            <v>0</v>
          </cell>
          <cell r="AI1107">
            <v>2</v>
          </cell>
          <cell r="AJ1107">
            <v>0</v>
          </cell>
          <cell r="AK1107">
            <v>0</v>
          </cell>
          <cell r="AL1107">
            <v>0</v>
          </cell>
        </row>
        <row r="1108">
          <cell r="A1108" t="str">
            <v>05</v>
          </cell>
          <cell r="B1108" t="str">
            <v>Westgodavari</v>
          </cell>
          <cell r="C1108" t="str">
            <v>11</v>
          </cell>
          <cell r="D1108" t="str">
            <v>Eluru</v>
          </cell>
          <cell r="E1108" t="str">
            <v>069</v>
          </cell>
          <cell r="F1108" t="str">
            <v>Denduluru</v>
          </cell>
          <cell r="G1108" t="str">
            <v>24</v>
          </cell>
          <cell r="H1108" t="str">
            <v>Denduluru</v>
          </cell>
          <cell r="I1108" t="str">
            <v>13</v>
          </cell>
          <cell r="J1108" t="str">
            <v>Denduluru</v>
          </cell>
          <cell r="K1108" t="str">
            <v>019</v>
          </cell>
          <cell r="L1108" t="str">
            <v>Denduluru</v>
          </cell>
          <cell r="M1108" t="str">
            <v>0524019</v>
          </cell>
          <cell r="N1108" t="str">
            <v>03</v>
          </cell>
          <cell r="O1108" t="str">
            <v>Alugulagudem</v>
          </cell>
          <cell r="P1108" t="str">
            <v>Alugulagudem</v>
          </cell>
          <cell r="Q1108" t="str">
            <v>052401903</v>
          </cell>
          <cell r="R1108" t="str">
            <v>052401903</v>
          </cell>
          <cell r="S1108" t="str">
            <v>05110692401903</v>
          </cell>
          <cell r="T1108">
            <v>393</v>
          </cell>
          <cell r="U1108">
            <v>280</v>
          </cell>
          <cell r="V1108">
            <v>0</v>
          </cell>
          <cell r="W1108" t="str">
            <v>FC</v>
          </cell>
          <cell r="X1108" t="str">
            <v>FC</v>
          </cell>
          <cell r="Z1108">
            <v>36658</v>
          </cell>
          <cell r="AA1108" t="str">
            <v>052401903600</v>
          </cell>
          <cell r="AB1108" t="str">
            <v>052401903600</v>
          </cell>
          <cell r="AC1108" t="str">
            <v>Alugulagudem</v>
          </cell>
          <cell r="AD1108" t="str">
            <v>Alugulagudem</v>
          </cell>
          <cell r="AE1108" t="str">
            <v>MPWS</v>
          </cell>
          <cell r="AF1108">
            <v>1</v>
          </cell>
          <cell r="AG1108">
            <v>0</v>
          </cell>
          <cell r="AH1108">
            <v>0</v>
          </cell>
          <cell r="AI1108">
            <v>1</v>
          </cell>
          <cell r="AJ1108">
            <v>0</v>
          </cell>
          <cell r="AK1108">
            <v>0</v>
          </cell>
          <cell r="AL1108">
            <v>0</v>
          </cell>
        </row>
        <row r="1109">
          <cell r="A1109" t="str">
            <v>05</v>
          </cell>
          <cell r="B1109" t="str">
            <v>Westgodavari</v>
          </cell>
          <cell r="C1109" t="str">
            <v>11</v>
          </cell>
          <cell r="D1109" t="str">
            <v>Eluru</v>
          </cell>
          <cell r="E1109" t="str">
            <v>069</v>
          </cell>
          <cell r="F1109" t="str">
            <v>Denduluru</v>
          </cell>
          <cell r="G1109" t="str">
            <v>24</v>
          </cell>
          <cell r="H1109" t="str">
            <v>Denduluru</v>
          </cell>
          <cell r="I1109" t="str">
            <v>13</v>
          </cell>
          <cell r="J1109" t="str">
            <v>Denduluru</v>
          </cell>
          <cell r="K1109" t="str">
            <v>019</v>
          </cell>
          <cell r="L1109" t="str">
            <v>Denduluru</v>
          </cell>
          <cell r="M1109" t="str">
            <v>0524019</v>
          </cell>
          <cell r="N1109" t="str">
            <v>04</v>
          </cell>
          <cell r="O1109" t="str">
            <v>Satyanarayanapuram</v>
          </cell>
          <cell r="P1109" t="str">
            <v>Satyanarayanapuram</v>
          </cell>
          <cell r="Q1109" t="str">
            <v>052401904</v>
          </cell>
          <cell r="R1109" t="str">
            <v>052401904</v>
          </cell>
          <cell r="S1109" t="str">
            <v>05110692401904</v>
          </cell>
          <cell r="T1109">
            <v>615</v>
          </cell>
          <cell r="U1109">
            <v>7</v>
          </cell>
          <cell r="V1109">
            <v>0</v>
          </cell>
          <cell r="W1109" t="str">
            <v>FC</v>
          </cell>
          <cell r="X1109" t="str">
            <v>FC</v>
          </cell>
          <cell r="Z1109">
            <v>36872</v>
          </cell>
          <cell r="AA1109" t="str">
            <v>052401904600</v>
          </cell>
          <cell r="AB1109" t="str">
            <v>052401904600</v>
          </cell>
          <cell r="AC1109" t="str">
            <v>Satyanarayanapuram</v>
          </cell>
          <cell r="AD1109" t="str">
            <v>Satyanarayanapuram</v>
          </cell>
          <cell r="AE1109" t="str">
            <v>PWS</v>
          </cell>
          <cell r="AF1109">
            <v>0</v>
          </cell>
          <cell r="AG1109">
            <v>0</v>
          </cell>
          <cell r="AH1109">
            <v>0</v>
          </cell>
          <cell r="AI1109">
            <v>1</v>
          </cell>
          <cell r="AJ1109">
            <v>0</v>
          </cell>
          <cell r="AK1109">
            <v>0</v>
          </cell>
          <cell r="AL1109">
            <v>0</v>
          </cell>
          <cell r="AM1109" t="str">
            <v>Potable</v>
          </cell>
        </row>
        <row r="1110">
          <cell r="A1110" t="str">
            <v>05</v>
          </cell>
          <cell r="B1110" t="str">
            <v>Westgodavari</v>
          </cell>
          <cell r="C1110" t="str">
            <v>11</v>
          </cell>
          <cell r="D1110" t="str">
            <v>Eluru</v>
          </cell>
          <cell r="E1110" t="str">
            <v>069</v>
          </cell>
          <cell r="F1110" t="str">
            <v>Denduluru</v>
          </cell>
          <cell r="G1110" t="str">
            <v>24</v>
          </cell>
          <cell r="H1110" t="str">
            <v>Denduluru</v>
          </cell>
          <cell r="I1110" t="str">
            <v>14</v>
          </cell>
          <cell r="J1110" t="str">
            <v>Kothagudem</v>
          </cell>
          <cell r="K1110" t="str">
            <v>020</v>
          </cell>
          <cell r="L1110" t="str">
            <v>Kothagudem</v>
          </cell>
          <cell r="M1110" t="str">
            <v>0524020</v>
          </cell>
          <cell r="N1110" t="str">
            <v>01</v>
          </cell>
          <cell r="O1110" t="str">
            <v>Kothagudem</v>
          </cell>
          <cell r="P1110" t="str">
            <v>Kothagudem</v>
          </cell>
          <cell r="Q1110" t="str">
            <v>052402001</v>
          </cell>
          <cell r="R1110" t="str">
            <v>052402001</v>
          </cell>
          <cell r="S1110" t="str">
            <v>05110692402001</v>
          </cell>
          <cell r="T1110">
            <v>2775</v>
          </cell>
          <cell r="U1110">
            <v>229</v>
          </cell>
          <cell r="V1110">
            <v>35</v>
          </cell>
          <cell r="W1110" t="str">
            <v>FC</v>
          </cell>
          <cell r="X1110" t="str">
            <v>FC</v>
          </cell>
          <cell r="Z1110">
            <v>36872</v>
          </cell>
          <cell r="AA1110" t="str">
            <v>052402001600</v>
          </cell>
          <cell r="AB1110" t="str">
            <v>052402001600</v>
          </cell>
          <cell r="AC1110" t="str">
            <v>Kothagudem</v>
          </cell>
          <cell r="AD1110" t="str">
            <v>Kothagudem</v>
          </cell>
          <cell r="AE1110" t="str">
            <v>PWS</v>
          </cell>
          <cell r="AF1110">
            <v>0</v>
          </cell>
          <cell r="AG1110">
            <v>0</v>
          </cell>
          <cell r="AH1110">
            <v>0</v>
          </cell>
          <cell r="AI1110">
            <v>0</v>
          </cell>
          <cell r="AJ1110">
            <v>0</v>
          </cell>
          <cell r="AK1110">
            <v>0</v>
          </cell>
          <cell r="AL1110">
            <v>0</v>
          </cell>
          <cell r="AM1110" t="str">
            <v>Potable</v>
          </cell>
        </row>
        <row r="1111">
          <cell r="A1111" t="str">
            <v>05</v>
          </cell>
          <cell r="B1111" t="str">
            <v>Westgodavari</v>
          </cell>
          <cell r="C1111" t="str">
            <v>11</v>
          </cell>
          <cell r="D1111" t="str">
            <v>Eluru</v>
          </cell>
          <cell r="E1111" t="str">
            <v>069</v>
          </cell>
          <cell r="F1111" t="str">
            <v>Denduluru</v>
          </cell>
          <cell r="G1111" t="str">
            <v>24</v>
          </cell>
          <cell r="H1111" t="str">
            <v>Denduluru</v>
          </cell>
          <cell r="I1111" t="str">
            <v>04</v>
          </cell>
          <cell r="J1111" t="str">
            <v>Muppavaram</v>
          </cell>
          <cell r="K1111" t="str">
            <v>021</v>
          </cell>
          <cell r="L1111" t="str">
            <v>Muppavaram</v>
          </cell>
          <cell r="M1111" t="str">
            <v>0524021</v>
          </cell>
          <cell r="N1111" t="str">
            <v>01</v>
          </cell>
          <cell r="O1111" t="str">
            <v>Muppavaram</v>
          </cell>
          <cell r="P1111" t="str">
            <v>Muppavaram</v>
          </cell>
          <cell r="Q1111" t="str">
            <v>052402101</v>
          </cell>
          <cell r="R1111" t="str">
            <v>052402101</v>
          </cell>
          <cell r="S1111" t="str">
            <v>05110692402101</v>
          </cell>
          <cell r="T1111">
            <v>372</v>
          </cell>
          <cell r="U1111">
            <v>255</v>
          </cell>
          <cell r="V1111">
            <v>3</v>
          </cell>
          <cell r="W1111" t="str">
            <v>FC</v>
          </cell>
          <cell r="X1111" t="str">
            <v>FC</v>
          </cell>
          <cell r="Z1111">
            <v>36872</v>
          </cell>
          <cell r="AA1111" t="str">
            <v>052402101600</v>
          </cell>
          <cell r="AB1111" t="str">
            <v>052402101600</v>
          </cell>
          <cell r="AC1111" t="str">
            <v>Muppavaram</v>
          </cell>
          <cell r="AD1111" t="str">
            <v>Muppavaram</v>
          </cell>
          <cell r="AE1111" t="str">
            <v>PWS</v>
          </cell>
          <cell r="AF1111">
            <v>0</v>
          </cell>
          <cell r="AG1111">
            <v>0</v>
          </cell>
          <cell r="AH1111">
            <v>0</v>
          </cell>
          <cell r="AI1111">
            <v>0</v>
          </cell>
          <cell r="AJ1111">
            <v>0</v>
          </cell>
          <cell r="AK1111">
            <v>0</v>
          </cell>
          <cell r="AL1111">
            <v>0</v>
          </cell>
          <cell r="AM1111" t="str">
            <v>Potable</v>
          </cell>
        </row>
        <row r="1112">
          <cell r="A1112" t="str">
            <v>05</v>
          </cell>
          <cell r="B1112" t="str">
            <v>Westgodavari</v>
          </cell>
          <cell r="C1112" t="str">
            <v>11</v>
          </cell>
          <cell r="D1112" t="str">
            <v>Eluru</v>
          </cell>
          <cell r="E1112" t="str">
            <v>069</v>
          </cell>
          <cell r="F1112" t="str">
            <v>Denduluru</v>
          </cell>
          <cell r="G1112" t="str">
            <v>24</v>
          </cell>
          <cell r="H1112" t="str">
            <v>Denduluru</v>
          </cell>
          <cell r="I1112" t="str">
            <v>14</v>
          </cell>
          <cell r="J1112" t="str">
            <v>Kothagudem</v>
          </cell>
          <cell r="K1112" t="str">
            <v>022</v>
          </cell>
          <cell r="L1112" t="str">
            <v>Singavaram</v>
          </cell>
          <cell r="M1112" t="str">
            <v>0524022</v>
          </cell>
          <cell r="N1112" t="str">
            <v>01</v>
          </cell>
          <cell r="O1112" t="str">
            <v>Singavaram</v>
          </cell>
          <cell r="Q1112" t="str">
            <v>052402201</v>
          </cell>
          <cell r="S1112" t="str">
            <v>05110692402201</v>
          </cell>
          <cell r="T1112">
            <v>516</v>
          </cell>
          <cell r="U1112">
            <v>6</v>
          </cell>
          <cell r="V1112">
            <v>96</v>
          </cell>
          <cell r="W1112" t="str">
            <v>PC</v>
          </cell>
          <cell r="X1112" t="str">
            <v>PC1</v>
          </cell>
          <cell r="Z1112">
            <v>36871</v>
          </cell>
          <cell r="AF1112">
            <v>4</v>
          </cell>
          <cell r="AG1112">
            <v>0</v>
          </cell>
          <cell r="AH1112">
            <v>0</v>
          </cell>
          <cell r="AI1112">
            <v>0</v>
          </cell>
          <cell r="AJ1112">
            <v>0</v>
          </cell>
          <cell r="AK1112">
            <v>0</v>
          </cell>
          <cell r="AL1112">
            <v>0</v>
          </cell>
          <cell r="AM1112" t="str">
            <v>Potable</v>
          </cell>
        </row>
        <row r="1113">
          <cell r="A1113" t="str">
            <v>05</v>
          </cell>
          <cell r="B1113" t="str">
            <v>Westgodavari</v>
          </cell>
          <cell r="C1113" t="str">
            <v>11</v>
          </cell>
          <cell r="D1113" t="str">
            <v>Eluru</v>
          </cell>
          <cell r="E1113" t="str">
            <v>069</v>
          </cell>
          <cell r="F1113" t="str">
            <v>Denduluru</v>
          </cell>
          <cell r="G1113" t="str">
            <v>24</v>
          </cell>
          <cell r="H1113" t="str">
            <v>Denduluru</v>
          </cell>
          <cell r="I1113" t="str">
            <v>14</v>
          </cell>
          <cell r="J1113" t="str">
            <v>Kothagudem</v>
          </cell>
          <cell r="K1113" t="str">
            <v>023</v>
          </cell>
          <cell r="L1113" t="str">
            <v>Komirepalli</v>
          </cell>
          <cell r="M1113" t="str">
            <v>0524023</v>
          </cell>
          <cell r="N1113" t="str">
            <v>01</v>
          </cell>
          <cell r="O1113" t="str">
            <v>Komirepalli</v>
          </cell>
          <cell r="Q1113" t="str">
            <v>052402301</v>
          </cell>
          <cell r="S1113" t="str">
            <v>05110692402301</v>
          </cell>
          <cell r="T1113">
            <v>546</v>
          </cell>
          <cell r="U1113">
            <v>260</v>
          </cell>
          <cell r="V1113">
            <v>0</v>
          </cell>
          <cell r="W1113" t="str">
            <v>NC</v>
          </cell>
          <cell r="X1113" t="str">
            <v>NC</v>
          </cell>
          <cell r="Z1113">
            <v>36872</v>
          </cell>
          <cell r="AF1113">
            <v>0</v>
          </cell>
          <cell r="AG1113">
            <v>0</v>
          </cell>
          <cell r="AH1113">
            <v>0</v>
          </cell>
          <cell r="AI1113">
            <v>1</v>
          </cell>
          <cell r="AJ1113">
            <v>0</v>
          </cell>
          <cell r="AK1113">
            <v>0</v>
          </cell>
          <cell r="AL1113">
            <v>0</v>
          </cell>
        </row>
        <row r="1114">
          <cell r="A1114" t="str">
            <v>05</v>
          </cell>
          <cell r="B1114" t="str">
            <v>Westgodavari</v>
          </cell>
          <cell r="C1114" t="str">
            <v>11</v>
          </cell>
          <cell r="D1114" t="str">
            <v>Eluru</v>
          </cell>
          <cell r="E1114" t="str">
            <v>069</v>
          </cell>
          <cell r="F1114" t="str">
            <v>Denduluru</v>
          </cell>
          <cell r="G1114" t="str">
            <v>24</v>
          </cell>
          <cell r="H1114" t="str">
            <v>Denduluru</v>
          </cell>
          <cell r="I1114" t="str">
            <v>15</v>
          </cell>
          <cell r="J1114" t="str">
            <v>Pothunuru</v>
          </cell>
          <cell r="K1114" t="str">
            <v>024</v>
          </cell>
          <cell r="L1114" t="str">
            <v>Pothunuru</v>
          </cell>
          <cell r="M1114" t="str">
            <v>0524024</v>
          </cell>
          <cell r="N1114" t="str">
            <v>01</v>
          </cell>
          <cell r="O1114" t="str">
            <v>Pothunuru</v>
          </cell>
          <cell r="P1114" t="str">
            <v>Pothunuru</v>
          </cell>
          <cell r="Q1114" t="str">
            <v>052402401</v>
          </cell>
          <cell r="R1114" t="str">
            <v>052402401</v>
          </cell>
          <cell r="S1114" t="str">
            <v>05110692402401</v>
          </cell>
          <cell r="T1114">
            <v>4452</v>
          </cell>
          <cell r="U1114">
            <v>971</v>
          </cell>
          <cell r="V1114">
            <v>33</v>
          </cell>
          <cell r="W1114" t="str">
            <v>FC</v>
          </cell>
          <cell r="X1114" t="str">
            <v>FC</v>
          </cell>
          <cell r="Z1114">
            <v>36911</v>
          </cell>
          <cell r="AA1114" t="str">
            <v>052402401600</v>
          </cell>
          <cell r="AB1114" t="str">
            <v>052402401600</v>
          </cell>
          <cell r="AC1114" t="str">
            <v>Pothunuru-24</v>
          </cell>
          <cell r="AD1114" t="str">
            <v>Pothunuru-24</v>
          </cell>
          <cell r="AE1114" t="str">
            <v>PWS</v>
          </cell>
          <cell r="AF1114">
            <v>0</v>
          </cell>
          <cell r="AG1114">
            <v>0</v>
          </cell>
          <cell r="AH1114">
            <v>0</v>
          </cell>
          <cell r="AI1114">
            <v>4</v>
          </cell>
          <cell r="AJ1114">
            <v>0</v>
          </cell>
          <cell r="AK1114">
            <v>0</v>
          </cell>
          <cell r="AL1114">
            <v>0</v>
          </cell>
          <cell r="AM1114" t="str">
            <v>Potable</v>
          </cell>
        </row>
        <row r="1115">
          <cell r="A1115" t="str">
            <v>05</v>
          </cell>
          <cell r="B1115" t="str">
            <v>Westgodavari</v>
          </cell>
          <cell r="C1115" t="str">
            <v>11</v>
          </cell>
          <cell r="D1115" t="str">
            <v>Eluru</v>
          </cell>
          <cell r="E1115" t="str">
            <v>069</v>
          </cell>
          <cell r="F1115" t="str">
            <v>Denduluru</v>
          </cell>
          <cell r="G1115" t="str">
            <v>24</v>
          </cell>
          <cell r="H1115" t="str">
            <v>Denduluru</v>
          </cell>
          <cell r="I1115" t="str">
            <v>15</v>
          </cell>
          <cell r="J1115" t="str">
            <v>Pothunuru</v>
          </cell>
          <cell r="K1115" t="str">
            <v>024</v>
          </cell>
          <cell r="L1115" t="str">
            <v>Pothunuru</v>
          </cell>
          <cell r="M1115" t="str">
            <v>0524024</v>
          </cell>
          <cell r="N1115" t="str">
            <v>02</v>
          </cell>
          <cell r="O1115" t="str">
            <v>Undrajavaram</v>
          </cell>
          <cell r="P1115" t="str">
            <v>Undrajavaram</v>
          </cell>
          <cell r="Q1115" t="str">
            <v>052402402</v>
          </cell>
          <cell r="R1115" t="str">
            <v>052402402</v>
          </cell>
          <cell r="S1115" t="str">
            <v>05110692402402</v>
          </cell>
          <cell r="T1115">
            <v>726</v>
          </cell>
          <cell r="U1115">
            <v>23</v>
          </cell>
          <cell r="V1115">
            <v>0</v>
          </cell>
          <cell r="W1115" t="str">
            <v>FC</v>
          </cell>
          <cell r="X1115" t="str">
            <v>FC</v>
          </cell>
          <cell r="Z1115">
            <v>36911</v>
          </cell>
          <cell r="AA1115" t="str">
            <v>052402402600</v>
          </cell>
          <cell r="AB1115" t="str">
            <v>052402402600</v>
          </cell>
          <cell r="AC1115" t="str">
            <v>Undrajavaram-24</v>
          </cell>
          <cell r="AD1115" t="str">
            <v>Undrajavaram-24</v>
          </cell>
          <cell r="AE1115" t="str">
            <v>MPWS</v>
          </cell>
          <cell r="AF1115">
            <v>0</v>
          </cell>
          <cell r="AG1115">
            <v>0</v>
          </cell>
          <cell r="AH1115">
            <v>0</v>
          </cell>
          <cell r="AI1115">
            <v>1</v>
          </cell>
          <cell r="AJ1115">
            <v>0</v>
          </cell>
          <cell r="AK1115">
            <v>0</v>
          </cell>
          <cell r="AL1115">
            <v>0</v>
          </cell>
          <cell r="AM1115" t="str">
            <v>Potable</v>
          </cell>
        </row>
        <row r="1116">
          <cell r="A1116" t="str">
            <v>05</v>
          </cell>
          <cell r="B1116" t="str">
            <v>Westgodavari</v>
          </cell>
          <cell r="C1116" t="str">
            <v>11</v>
          </cell>
          <cell r="D1116" t="str">
            <v>Eluru</v>
          </cell>
          <cell r="E1116" t="str">
            <v>069</v>
          </cell>
          <cell r="F1116" t="str">
            <v>Denduluru</v>
          </cell>
          <cell r="G1116" t="str">
            <v>24</v>
          </cell>
          <cell r="H1116" t="str">
            <v>Denduluru</v>
          </cell>
          <cell r="I1116" t="str">
            <v>15</v>
          </cell>
          <cell r="J1116" t="str">
            <v>Pothunuru</v>
          </cell>
          <cell r="K1116" t="str">
            <v>024</v>
          </cell>
          <cell r="L1116" t="str">
            <v>Pothunuru</v>
          </cell>
          <cell r="M1116" t="str">
            <v>0524024</v>
          </cell>
          <cell r="N1116" t="str">
            <v>03</v>
          </cell>
          <cell r="O1116" t="str">
            <v>Kedavaram</v>
          </cell>
          <cell r="P1116" t="str">
            <v>Kedavaram</v>
          </cell>
          <cell r="Q1116" t="str">
            <v>052402403</v>
          </cell>
          <cell r="R1116" t="str">
            <v>052402403</v>
          </cell>
          <cell r="S1116" t="str">
            <v>05110692402403</v>
          </cell>
          <cell r="T1116">
            <v>1235</v>
          </cell>
          <cell r="U1116">
            <v>247</v>
          </cell>
          <cell r="V1116">
            <v>3</v>
          </cell>
          <cell r="W1116" t="str">
            <v>FC</v>
          </cell>
          <cell r="X1116" t="str">
            <v>FC</v>
          </cell>
          <cell r="Z1116">
            <v>36872</v>
          </cell>
          <cell r="AA1116" t="str">
            <v>052402403600</v>
          </cell>
          <cell r="AB1116" t="str">
            <v>052402403600</v>
          </cell>
          <cell r="AC1116" t="str">
            <v>Kedavaram</v>
          </cell>
          <cell r="AD1116" t="str">
            <v>Kedavaram</v>
          </cell>
          <cell r="AE1116" t="str">
            <v>MPWS</v>
          </cell>
          <cell r="AF1116">
            <v>0</v>
          </cell>
          <cell r="AG1116">
            <v>0</v>
          </cell>
          <cell r="AH1116">
            <v>0</v>
          </cell>
          <cell r="AI1116">
            <v>1</v>
          </cell>
          <cell r="AJ1116">
            <v>0</v>
          </cell>
          <cell r="AK1116">
            <v>0</v>
          </cell>
          <cell r="AL1116">
            <v>0</v>
          </cell>
          <cell r="AM1116" t="str">
            <v>Potable</v>
          </cell>
        </row>
        <row r="1117">
          <cell r="A1117" t="str">
            <v>05</v>
          </cell>
          <cell r="B1117" t="str">
            <v>Westgodavari</v>
          </cell>
          <cell r="C1117" t="str">
            <v>11</v>
          </cell>
          <cell r="D1117" t="str">
            <v>Eluru</v>
          </cell>
          <cell r="E1117" t="str">
            <v>069</v>
          </cell>
          <cell r="F1117" t="str">
            <v>Denduluru</v>
          </cell>
          <cell r="G1117" t="str">
            <v>24</v>
          </cell>
          <cell r="H1117" t="str">
            <v>Denduluru</v>
          </cell>
          <cell r="I1117" t="str">
            <v>16</v>
          </cell>
          <cell r="J1117" t="str">
            <v>Dosapadu</v>
          </cell>
          <cell r="K1117" t="str">
            <v>025</v>
          </cell>
          <cell r="L1117" t="str">
            <v>Dosapadu</v>
          </cell>
          <cell r="M1117" t="str">
            <v>0524025</v>
          </cell>
          <cell r="N1117" t="str">
            <v>01</v>
          </cell>
          <cell r="O1117" t="str">
            <v>Dosapadu</v>
          </cell>
          <cell r="P1117" t="str">
            <v>Dosapadu</v>
          </cell>
          <cell r="Q1117" t="str">
            <v>052402501</v>
          </cell>
          <cell r="R1117" t="str">
            <v>052402501</v>
          </cell>
          <cell r="S1117" t="str">
            <v>05110692402501</v>
          </cell>
          <cell r="T1117">
            <v>1641</v>
          </cell>
          <cell r="U1117">
            <v>313</v>
          </cell>
          <cell r="V1117">
            <v>0</v>
          </cell>
          <cell r="W1117" t="str">
            <v>FC</v>
          </cell>
          <cell r="X1117" t="str">
            <v>FC</v>
          </cell>
          <cell r="Z1117">
            <v>36872</v>
          </cell>
          <cell r="AA1117" t="str">
            <v>052402501600</v>
          </cell>
          <cell r="AB1117" t="str">
            <v>052402501600</v>
          </cell>
          <cell r="AC1117" t="str">
            <v>Dosapadu</v>
          </cell>
          <cell r="AD1117" t="str">
            <v>Dosapadu</v>
          </cell>
          <cell r="AE1117" t="str">
            <v>PWS</v>
          </cell>
          <cell r="AF1117">
            <v>0</v>
          </cell>
          <cell r="AG1117">
            <v>0</v>
          </cell>
          <cell r="AH1117">
            <v>0</v>
          </cell>
          <cell r="AI1117">
            <v>2</v>
          </cell>
          <cell r="AJ1117">
            <v>0</v>
          </cell>
          <cell r="AK1117">
            <v>0</v>
          </cell>
          <cell r="AL1117">
            <v>0</v>
          </cell>
          <cell r="AM1117" t="str">
            <v>Potable</v>
          </cell>
        </row>
        <row r="1118">
          <cell r="A1118" t="str">
            <v>05</v>
          </cell>
          <cell r="B1118" t="str">
            <v>Westgodavari</v>
          </cell>
          <cell r="C1118" t="str">
            <v>11</v>
          </cell>
          <cell r="D1118" t="str">
            <v>Eluru</v>
          </cell>
          <cell r="E1118" t="str">
            <v>069</v>
          </cell>
          <cell r="F1118" t="str">
            <v>Denduluru</v>
          </cell>
          <cell r="G1118" t="str">
            <v>24</v>
          </cell>
          <cell r="H1118" t="str">
            <v>Denduluru</v>
          </cell>
          <cell r="I1118" t="str">
            <v>17</v>
          </cell>
          <cell r="J1118" t="str">
            <v>Kovvali</v>
          </cell>
          <cell r="K1118" t="str">
            <v>026</v>
          </cell>
          <cell r="L1118" t="str">
            <v>Kovvali</v>
          </cell>
          <cell r="M1118" t="str">
            <v>0524026</v>
          </cell>
          <cell r="N1118" t="str">
            <v>01</v>
          </cell>
          <cell r="O1118" t="str">
            <v>Kovvali</v>
          </cell>
          <cell r="P1118" t="str">
            <v>Kovvali</v>
          </cell>
          <cell r="Q1118" t="str">
            <v>052402601</v>
          </cell>
          <cell r="R1118" t="str">
            <v>052402601</v>
          </cell>
          <cell r="S1118" t="str">
            <v>05110692402601</v>
          </cell>
          <cell r="T1118">
            <v>8552</v>
          </cell>
          <cell r="U1118">
            <v>1102</v>
          </cell>
          <cell r="V1118">
            <v>10</v>
          </cell>
          <cell r="W1118" t="str">
            <v>FC</v>
          </cell>
          <cell r="X1118" t="str">
            <v>FC</v>
          </cell>
          <cell r="Z1118">
            <v>36872</v>
          </cell>
          <cell r="AA1118" t="str">
            <v>052402601600</v>
          </cell>
          <cell r="AB1118" t="str">
            <v>052402601600</v>
          </cell>
          <cell r="AC1118" t="str">
            <v>Kovvali</v>
          </cell>
          <cell r="AD1118" t="str">
            <v>Kovvali</v>
          </cell>
          <cell r="AE1118" t="str">
            <v>PWS</v>
          </cell>
          <cell r="AF1118">
            <v>0</v>
          </cell>
          <cell r="AG1118">
            <v>0</v>
          </cell>
          <cell r="AH1118">
            <v>0</v>
          </cell>
          <cell r="AI1118">
            <v>2</v>
          </cell>
          <cell r="AJ1118">
            <v>0</v>
          </cell>
          <cell r="AK1118">
            <v>0</v>
          </cell>
          <cell r="AL1118">
            <v>0</v>
          </cell>
          <cell r="AM1118" t="str">
            <v>Potable</v>
          </cell>
        </row>
        <row r="1119">
          <cell r="A1119" t="str">
            <v>05</v>
          </cell>
          <cell r="B1119" t="str">
            <v>Westgodavari</v>
          </cell>
          <cell r="C1119" t="str">
            <v>11</v>
          </cell>
          <cell r="D1119" t="str">
            <v>Eluru</v>
          </cell>
          <cell r="E1119" t="str">
            <v>067</v>
          </cell>
          <cell r="F1119" t="str">
            <v>T.p. Gudem</v>
          </cell>
          <cell r="G1119" t="str">
            <v>25</v>
          </cell>
          <cell r="H1119" t="str">
            <v>Nidamarru</v>
          </cell>
          <cell r="I1119" t="str">
            <v>01</v>
          </cell>
          <cell r="J1119" t="str">
            <v>Thokalapalli</v>
          </cell>
          <cell r="K1119" t="str">
            <v>001</v>
          </cell>
          <cell r="L1119" t="str">
            <v>Thokalapalli</v>
          </cell>
          <cell r="M1119" t="str">
            <v>0525001</v>
          </cell>
          <cell r="N1119" t="str">
            <v>01</v>
          </cell>
          <cell r="O1119" t="str">
            <v>Thokalapalle</v>
          </cell>
          <cell r="P1119" t="str">
            <v>Thokalapalle</v>
          </cell>
          <cell r="Q1119" t="str">
            <v>052500101</v>
          </cell>
          <cell r="R1119" t="str">
            <v>052500101</v>
          </cell>
          <cell r="S1119" t="str">
            <v>05110672500101</v>
          </cell>
          <cell r="T1119">
            <v>2777</v>
          </cell>
          <cell r="U1119">
            <v>319</v>
          </cell>
          <cell r="V1119">
            <v>20</v>
          </cell>
          <cell r="W1119" t="str">
            <v>PC</v>
          </cell>
          <cell r="X1119" t="str">
            <v>PC1</v>
          </cell>
          <cell r="AA1119" t="str">
            <v>052500101600</v>
          </cell>
          <cell r="AB1119" t="str">
            <v>052500101600</v>
          </cell>
          <cell r="AC1119" t="str">
            <v>Thokalapalle</v>
          </cell>
          <cell r="AD1119" t="str">
            <v>Thokalapalle</v>
          </cell>
          <cell r="AE1119" t="str">
            <v>PWS</v>
          </cell>
          <cell r="AF1119">
            <v>0</v>
          </cell>
          <cell r="AG1119">
            <v>0</v>
          </cell>
          <cell r="AH1119">
            <v>0</v>
          </cell>
          <cell r="AI1119">
            <v>1</v>
          </cell>
          <cell r="AJ1119">
            <v>0</v>
          </cell>
          <cell r="AK1119">
            <v>0</v>
          </cell>
          <cell r="AL1119">
            <v>0</v>
          </cell>
        </row>
        <row r="1120">
          <cell r="A1120" t="str">
            <v>05</v>
          </cell>
          <cell r="B1120" t="str">
            <v>Westgodavari</v>
          </cell>
          <cell r="C1120" t="str">
            <v>11</v>
          </cell>
          <cell r="D1120" t="str">
            <v>Eluru</v>
          </cell>
          <cell r="E1120" t="str">
            <v>067</v>
          </cell>
          <cell r="F1120" t="str">
            <v>T.p. Gudem</v>
          </cell>
          <cell r="G1120" t="str">
            <v>25</v>
          </cell>
          <cell r="H1120" t="str">
            <v>Nidamarru</v>
          </cell>
          <cell r="I1120" t="str">
            <v>02</v>
          </cell>
          <cell r="J1120" t="str">
            <v>Byenepalli</v>
          </cell>
          <cell r="K1120" t="str">
            <v>002</v>
          </cell>
          <cell r="L1120" t="str">
            <v>Byenepalli</v>
          </cell>
          <cell r="M1120" t="str">
            <v>0525002</v>
          </cell>
          <cell r="N1120" t="str">
            <v>01</v>
          </cell>
          <cell r="O1120" t="str">
            <v>Bynepallelle</v>
          </cell>
          <cell r="P1120" t="str">
            <v>Bynepallelle</v>
          </cell>
          <cell r="Q1120" t="str">
            <v>052500201</v>
          </cell>
          <cell r="R1120" t="str">
            <v>052500201</v>
          </cell>
          <cell r="S1120" t="str">
            <v>05110672500201</v>
          </cell>
          <cell r="T1120">
            <v>585</v>
          </cell>
          <cell r="U1120">
            <v>213</v>
          </cell>
          <cell r="V1120">
            <v>0</v>
          </cell>
          <cell r="W1120" t="str">
            <v>PC</v>
          </cell>
          <cell r="X1120" t="str">
            <v>PC1</v>
          </cell>
          <cell r="AA1120" t="str">
            <v>052500201600</v>
          </cell>
          <cell r="AB1120" t="str">
            <v>052500201600</v>
          </cell>
          <cell r="AC1120" t="str">
            <v>Bynepallelle</v>
          </cell>
          <cell r="AD1120" t="str">
            <v>Bynepallelle</v>
          </cell>
          <cell r="AE1120" t="str">
            <v>PWS</v>
          </cell>
          <cell r="AF1120">
            <v>0</v>
          </cell>
          <cell r="AG1120">
            <v>0</v>
          </cell>
          <cell r="AH1120">
            <v>0</v>
          </cell>
          <cell r="AI1120">
            <v>1</v>
          </cell>
          <cell r="AJ1120">
            <v>0</v>
          </cell>
          <cell r="AK1120">
            <v>0</v>
          </cell>
          <cell r="AL1120">
            <v>0</v>
          </cell>
        </row>
        <row r="1121">
          <cell r="A1121" t="str">
            <v>05</v>
          </cell>
          <cell r="B1121" t="str">
            <v>Westgodavari</v>
          </cell>
          <cell r="C1121" t="str">
            <v>11</v>
          </cell>
          <cell r="D1121" t="str">
            <v>Eluru</v>
          </cell>
          <cell r="E1121" t="str">
            <v>067</v>
          </cell>
          <cell r="F1121" t="str">
            <v>T.p. Gudem</v>
          </cell>
          <cell r="G1121" t="str">
            <v>25</v>
          </cell>
          <cell r="H1121" t="str">
            <v>Nidamarru</v>
          </cell>
          <cell r="I1121" t="str">
            <v>03</v>
          </cell>
          <cell r="J1121" t="str">
            <v>Amudalapalli</v>
          </cell>
          <cell r="K1121" t="str">
            <v>003</v>
          </cell>
          <cell r="L1121" t="str">
            <v>Amudalapalli</v>
          </cell>
          <cell r="M1121" t="str">
            <v>0525003</v>
          </cell>
          <cell r="N1121" t="str">
            <v>01</v>
          </cell>
          <cell r="O1121" t="str">
            <v>Amudalappalle</v>
          </cell>
          <cell r="P1121" t="str">
            <v>Amudalappalle</v>
          </cell>
          <cell r="Q1121" t="str">
            <v>052500301</v>
          </cell>
          <cell r="R1121" t="str">
            <v>052500301</v>
          </cell>
          <cell r="S1121" t="str">
            <v>05110672500301</v>
          </cell>
          <cell r="T1121">
            <v>416</v>
          </cell>
          <cell r="U1121">
            <v>244</v>
          </cell>
          <cell r="V1121">
            <v>0</v>
          </cell>
          <cell r="W1121" t="str">
            <v>PC</v>
          </cell>
          <cell r="X1121" t="str">
            <v>PC1</v>
          </cell>
          <cell r="AA1121" t="str">
            <v>052500301600</v>
          </cell>
          <cell r="AB1121" t="str">
            <v>052500301600</v>
          </cell>
          <cell r="AC1121" t="str">
            <v>Amudalappalle</v>
          </cell>
          <cell r="AD1121" t="str">
            <v>Amudalappalle</v>
          </cell>
          <cell r="AE1121" t="str">
            <v>PWS</v>
          </cell>
          <cell r="AF1121">
            <v>0</v>
          </cell>
          <cell r="AG1121">
            <v>0</v>
          </cell>
          <cell r="AH1121">
            <v>0</v>
          </cell>
          <cell r="AI1121">
            <v>1</v>
          </cell>
          <cell r="AJ1121">
            <v>0</v>
          </cell>
          <cell r="AK1121">
            <v>0</v>
          </cell>
          <cell r="AL1121">
            <v>0</v>
          </cell>
        </row>
        <row r="1122">
          <cell r="A1122" t="str">
            <v>05</v>
          </cell>
          <cell r="B1122" t="str">
            <v>Westgodavari</v>
          </cell>
          <cell r="C1122" t="str">
            <v>11</v>
          </cell>
          <cell r="D1122" t="str">
            <v>Eluru</v>
          </cell>
          <cell r="E1122" t="str">
            <v>067</v>
          </cell>
          <cell r="F1122" t="str">
            <v>T.p. Gudem</v>
          </cell>
          <cell r="G1122" t="str">
            <v>25</v>
          </cell>
          <cell r="H1122" t="str">
            <v>Nidamarru</v>
          </cell>
          <cell r="I1122" t="str">
            <v>04</v>
          </cell>
          <cell r="J1122" t="str">
            <v>Chinanindrakolanu</v>
          </cell>
          <cell r="K1122" t="str">
            <v>004</v>
          </cell>
          <cell r="L1122" t="str">
            <v>C.n. Kolanu</v>
          </cell>
          <cell r="M1122" t="str">
            <v>0525004</v>
          </cell>
          <cell r="N1122" t="str">
            <v>01</v>
          </cell>
          <cell r="O1122" t="str">
            <v>Chinanindrakolanu</v>
          </cell>
          <cell r="P1122" t="str">
            <v>Chinanindrakolanu</v>
          </cell>
          <cell r="Q1122" t="str">
            <v>052500401</v>
          </cell>
          <cell r="R1122" t="str">
            <v>052500401</v>
          </cell>
          <cell r="S1122" t="str">
            <v>05110672500401</v>
          </cell>
          <cell r="T1122">
            <v>3378</v>
          </cell>
          <cell r="U1122">
            <v>358</v>
          </cell>
          <cell r="V1122">
            <v>4</v>
          </cell>
          <cell r="W1122" t="str">
            <v>PC</v>
          </cell>
          <cell r="X1122" t="str">
            <v>PC1</v>
          </cell>
          <cell r="AA1122" t="str">
            <v>052500401600</v>
          </cell>
          <cell r="AB1122" t="str">
            <v>052500401600</v>
          </cell>
          <cell r="AC1122" t="str">
            <v>Chinanindrakolanu</v>
          </cell>
          <cell r="AD1122" t="str">
            <v>Chinanindrakolanu</v>
          </cell>
          <cell r="AE1122" t="str">
            <v>PWS</v>
          </cell>
          <cell r="AF1122">
            <v>0</v>
          </cell>
          <cell r="AG1122">
            <v>0</v>
          </cell>
          <cell r="AH1122">
            <v>0</v>
          </cell>
          <cell r="AI1122">
            <v>1</v>
          </cell>
          <cell r="AJ1122">
            <v>0</v>
          </cell>
          <cell r="AK1122">
            <v>0</v>
          </cell>
          <cell r="AL1122">
            <v>0</v>
          </cell>
        </row>
        <row r="1123">
          <cell r="A1123" t="str">
            <v>05</v>
          </cell>
          <cell r="B1123" t="str">
            <v>Westgodavari</v>
          </cell>
          <cell r="C1123" t="str">
            <v>11</v>
          </cell>
          <cell r="D1123" t="str">
            <v>Eluru</v>
          </cell>
          <cell r="E1123" t="str">
            <v>067</v>
          </cell>
          <cell r="F1123" t="str">
            <v>T.p. Gudem</v>
          </cell>
          <cell r="G1123" t="str">
            <v>25</v>
          </cell>
          <cell r="H1123" t="str">
            <v>Nidamarru</v>
          </cell>
          <cell r="I1123" t="str">
            <v>05</v>
          </cell>
          <cell r="J1123" t="str">
            <v>Devara Gopavaram</v>
          </cell>
          <cell r="K1123" t="str">
            <v>005</v>
          </cell>
          <cell r="L1123" t="str">
            <v>D. Gopavaram</v>
          </cell>
          <cell r="M1123" t="str">
            <v>0525005</v>
          </cell>
          <cell r="N1123" t="str">
            <v>01</v>
          </cell>
          <cell r="O1123" t="str">
            <v>Devara Gopavaram</v>
          </cell>
          <cell r="P1123" t="str">
            <v>Devara Gopavaram</v>
          </cell>
          <cell r="Q1123" t="str">
            <v>052500501</v>
          </cell>
          <cell r="R1123" t="str">
            <v>052500501</v>
          </cell>
          <cell r="S1123" t="str">
            <v>05110672500501</v>
          </cell>
          <cell r="T1123">
            <v>1151</v>
          </cell>
          <cell r="U1123">
            <v>0</v>
          </cell>
          <cell r="V1123">
            <v>2</v>
          </cell>
          <cell r="W1123" t="str">
            <v>FC</v>
          </cell>
          <cell r="X1123" t="str">
            <v>FC</v>
          </cell>
          <cell r="AA1123" t="str">
            <v>052500501600</v>
          </cell>
          <cell r="AB1123" t="str">
            <v>052500501600</v>
          </cell>
          <cell r="AC1123" t="str">
            <v>Devara Gopavaram</v>
          </cell>
          <cell r="AD1123" t="str">
            <v>Devara Gopavaram</v>
          </cell>
          <cell r="AE1123" t="str">
            <v>PWS</v>
          </cell>
          <cell r="AF1123">
            <v>0</v>
          </cell>
          <cell r="AG1123">
            <v>0</v>
          </cell>
          <cell r="AH1123">
            <v>0</v>
          </cell>
          <cell r="AI1123">
            <v>3</v>
          </cell>
          <cell r="AJ1123">
            <v>0</v>
          </cell>
          <cell r="AK1123">
            <v>0</v>
          </cell>
          <cell r="AL1123">
            <v>0</v>
          </cell>
        </row>
        <row r="1124">
          <cell r="A1124" t="str">
            <v>05</v>
          </cell>
          <cell r="B1124" t="str">
            <v>Westgodavari</v>
          </cell>
          <cell r="C1124" t="str">
            <v>11</v>
          </cell>
          <cell r="D1124" t="str">
            <v>Eluru</v>
          </cell>
          <cell r="E1124" t="str">
            <v>067</v>
          </cell>
          <cell r="F1124" t="str">
            <v>T.p. Gudem</v>
          </cell>
          <cell r="G1124" t="str">
            <v>25</v>
          </cell>
          <cell r="H1124" t="str">
            <v>Nidamarru</v>
          </cell>
          <cell r="I1124" t="str">
            <v>06</v>
          </cell>
          <cell r="J1124" t="str">
            <v>Pedanindrakolanu</v>
          </cell>
          <cell r="K1124" t="str">
            <v>006</v>
          </cell>
          <cell r="L1124" t="str">
            <v>P.n.kolanu</v>
          </cell>
          <cell r="M1124" t="str">
            <v>0525006</v>
          </cell>
          <cell r="N1124" t="str">
            <v>01</v>
          </cell>
          <cell r="O1124" t="str">
            <v>Pedanindrakolanu</v>
          </cell>
          <cell r="P1124" t="str">
            <v>Pedanindrakolanu</v>
          </cell>
          <cell r="Q1124" t="str">
            <v>052500601</v>
          </cell>
          <cell r="R1124" t="str">
            <v>052500601</v>
          </cell>
          <cell r="S1124" t="str">
            <v>05110672500601</v>
          </cell>
          <cell r="T1124">
            <v>6422</v>
          </cell>
          <cell r="U1124">
            <v>1041</v>
          </cell>
          <cell r="V1124">
            <v>34</v>
          </cell>
          <cell r="W1124" t="str">
            <v>FC</v>
          </cell>
          <cell r="X1124" t="str">
            <v>FC</v>
          </cell>
          <cell r="AA1124" t="str">
            <v>052500601600</v>
          </cell>
          <cell r="AB1124" t="str">
            <v>052500601600</v>
          </cell>
          <cell r="AC1124" t="str">
            <v>Pedanindrakolanu</v>
          </cell>
          <cell r="AD1124" t="str">
            <v>Pedanindrakolanu</v>
          </cell>
          <cell r="AE1124" t="str">
            <v>PWS</v>
          </cell>
          <cell r="AF1124">
            <v>0</v>
          </cell>
          <cell r="AG1124">
            <v>0</v>
          </cell>
          <cell r="AH1124">
            <v>0</v>
          </cell>
          <cell r="AI1124">
            <v>3</v>
          </cell>
          <cell r="AJ1124">
            <v>0</v>
          </cell>
          <cell r="AK1124">
            <v>0</v>
          </cell>
          <cell r="AL1124">
            <v>0</v>
          </cell>
        </row>
        <row r="1125">
          <cell r="A1125" t="str">
            <v>05</v>
          </cell>
          <cell r="B1125" t="str">
            <v>Westgodavari</v>
          </cell>
          <cell r="C1125" t="str">
            <v>11</v>
          </cell>
          <cell r="D1125" t="str">
            <v>Eluru</v>
          </cell>
          <cell r="E1125" t="str">
            <v>067</v>
          </cell>
          <cell r="F1125" t="str">
            <v>T.p. Gudem</v>
          </cell>
          <cell r="G1125" t="str">
            <v>25</v>
          </cell>
          <cell r="H1125" t="str">
            <v>Nidamarru</v>
          </cell>
          <cell r="I1125" t="str">
            <v>07</v>
          </cell>
          <cell r="J1125" t="str">
            <v>Nidamarru</v>
          </cell>
          <cell r="K1125" t="str">
            <v>008</v>
          </cell>
          <cell r="L1125" t="str">
            <v>Nidamarru</v>
          </cell>
          <cell r="M1125" t="str">
            <v>0525008</v>
          </cell>
          <cell r="N1125" t="str">
            <v>01</v>
          </cell>
          <cell r="O1125" t="str">
            <v>Nidamarru</v>
          </cell>
          <cell r="P1125" t="str">
            <v>Nidamarru</v>
          </cell>
          <cell r="Q1125" t="str">
            <v>052500801</v>
          </cell>
          <cell r="R1125" t="str">
            <v>052500801</v>
          </cell>
          <cell r="S1125" t="str">
            <v>05110672500801</v>
          </cell>
          <cell r="T1125">
            <v>4770</v>
          </cell>
          <cell r="U1125">
            <v>326</v>
          </cell>
          <cell r="V1125">
            <v>0</v>
          </cell>
          <cell r="W1125" t="str">
            <v>FC</v>
          </cell>
          <cell r="X1125" t="str">
            <v>FC</v>
          </cell>
          <cell r="AA1125" t="str">
            <v>052500801600</v>
          </cell>
          <cell r="AB1125" t="str">
            <v>052500801600</v>
          </cell>
          <cell r="AC1125" t="str">
            <v>Nidamarru</v>
          </cell>
          <cell r="AD1125" t="str">
            <v>Nidamarru</v>
          </cell>
          <cell r="AE1125" t="str">
            <v>PWS</v>
          </cell>
          <cell r="AF1125">
            <v>0</v>
          </cell>
          <cell r="AG1125">
            <v>0</v>
          </cell>
          <cell r="AH1125">
            <v>0</v>
          </cell>
          <cell r="AI1125">
            <v>2</v>
          </cell>
          <cell r="AJ1125">
            <v>0</v>
          </cell>
          <cell r="AK1125">
            <v>0</v>
          </cell>
          <cell r="AL1125">
            <v>0</v>
          </cell>
        </row>
        <row r="1126">
          <cell r="A1126" t="str">
            <v>05</v>
          </cell>
          <cell r="B1126" t="str">
            <v>Westgodavari</v>
          </cell>
          <cell r="C1126" t="str">
            <v>11</v>
          </cell>
          <cell r="D1126" t="str">
            <v>Eluru</v>
          </cell>
          <cell r="E1126" t="str">
            <v>067</v>
          </cell>
          <cell r="F1126" t="str">
            <v>T.p. Gudem</v>
          </cell>
          <cell r="G1126" t="str">
            <v>25</v>
          </cell>
          <cell r="H1126" t="str">
            <v>Nidamarru</v>
          </cell>
          <cell r="I1126" t="str">
            <v>08</v>
          </cell>
          <cell r="J1126" t="str">
            <v>Gunaparru</v>
          </cell>
          <cell r="K1126" t="str">
            <v>009</v>
          </cell>
          <cell r="L1126" t="str">
            <v>Gunaparru</v>
          </cell>
          <cell r="M1126" t="str">
            <v>0525009</v>
          </cell>
          <cell r="N1126" t="str">
            <v>01</v>
          </cell>
          <cell r="O1126" t="str">
            <v>Gunaparru</v>
          </cell>
          <cell r="P1126" t="str">
            <v>Gunaparru</v>
          </cell>
          <cell r="Q1126" t="str">
            <v>052500901</v>
          </cell>
          <cell r="R1126" t="str">
            <v>052500901</v>
          </cell>
          <cell r="S1126" t="str">
            <v>05110672500901</v>
          </cell>
          <cell r="T1126">
            <v>706</v>
          </cell>
          <cell r="U1126">
            <v>194</v>
          </cell>
          <cell r="V1126">
            <v>4</v>
          </cell>
          <cell r="W1126" t="str">
            <v>FC</v>
          </cell>
          <cell r="X1126" t="str">
            <v>FC</v>
          </cell>
          <cell r="AA1126" t="str">
            <v>052500901600</v>
          </cell>
          <cell r="AB1126" t="str">
            <v>052500901600</v>
          </cell>
          <cell r="AC1126" t="str">
            <v>Gunaparru</v>
          </cell>
          <cell r="AD1126" t="str">
            <v>Gunaparru</v>
          </cell>
          <cell r="AE1126" t="str">
            <v>PWS</v>
          </cell>
          <cell r="AF1126">
            <v>0</v>
          </cell>
          <cell r="AG1126">
            <v>0</v>
          </cell>
          <cell r="AH1126">
            <v>0</v>
          </cell>
          <cell r="AI1126">
            <v>1</v>
          </cell>
          <cell r="AJ1126">
            <v>0</v>
          </cell>
          <cell r="AK1126">
            <v>0</v>
          </cell>
          <cell r="AL1126">
            <v>0</v>
          </cell>
        </row>
        <row r="1127">
          <cell r="A1127" t="str">
            <v>05</v>
          </cell>
          <cell r="B1127" t="str">
            <v>Westgodavari</v>
          </cell>
          <cell r="C1127" t="str">
            <v>11</v>
          </cell>
          <cell r="D1127" t="str">
            <v>Eluru</v>
          </cell>
          <cell r="E1127" t="str">
            <v>067</v>
          </cell>
          <cell r="F1127" t="str">
            <v>T.p. Gudem</v>
          </cell>
          <cell r="G1127" t="str">
            <v>25</v>
          </cell>
          <cell r="H1127" t="str">
            <v>Nidamarru</v>
          </cell>
          <cell r="I1127" t="str">
            <v>08</v>
          </cell>
          <cell r="J1127" t="str">
            <v>Gunaparru</v>
          </cell>
          <cell r="K1127" t="str">
            <v>010</v>
          </cell>
          <cell r="L1127" t="str">
            <v>V. Khandrika</v>
          </cell>
          <cell r="M1127" t="str">
            <v>0525010</v>
          </cell>
          <cell r="N1127" t="str">
            <v>01</v>
          </cell>
          <cell r="O1127" t="str">
            <v>V. Khandrika</v>
          </cell>
          <cell r="Q1127" t="str">
            <v>052501001</v>
          </cell>
          <cell r="S1127" t="str">
            <v>05110672501001</v>
          </cell>
          <cell r="T1127">
            <v>55</v>
          </cell>
          <cell r="U1127">
            <v>0</v>
          </cell>
          <cell r="V1127">
            <v>0</v>
          </cell>
          <cell r="W1127" t="str">
            <v>PC</v>
          </cell>
          <cell r="X1127" t="str">
            <v>PC1</v>
          </cell>
          <cell r="AF1127">
            <v>0</v>
          </cell>
          <cell r="AG1127">
            <v>0</v>
          </cell>
          <cell r="AH1127">
            <v>0</v>
          </cell>
          <cell r="AI1127">
            <v>1</v>
          </cell>
          <cell r="AJ1127">
            <v>0</v>
          </cell>
          <cell r="AK1127">
            <v>0</v>
          </cell>
          <cell r="AL1127">
            <v>0</v>
          </cell>
        </row>
        <row r="1128">
          <cell r="A1128" t="str">
            <v>05</v>
          </cell>
          <cell r="B1128" t="str">
            <v>Westgodavari</v>
          </cell>
          <cell r="C1128" t="str">
            <v>11</v>
          </cell>
          <cell r="D1128" t="str">
            <v>Eluru</v>
          </cell>
          <cell r="E1128" t="str">
            <v>067</v>
          </cell>
          <cell r="F1128" t="str">
            <v>T.p. Gudem</v>
          </cell>
          <cell r="G1128" t="str">
            <v>25</v>
          </cell>
          <cell r="H1128" t="str">
            <v>Nidamarru</v>
          </cell>
          <cell r="I1128" t="str">
            <v>09</v>
          </cell>
          <cell r="J1128" t="str">
            <v>Mandalaparru</v>
          </cell>
          <cell r="K1128" t="str">
            <v>011</v>
          </cell>
          <cell r="L1128" t="str">
            <v>Mandalaparru</v>
          </cell>
          <cell r="M1128" t="str">
            <v>0525011</v>
          </cell>
          <cell r="N1128" t="str">
            <v>01</v>
          </cell>
          <cell r="O1128" t="str">
            <v>Mandalaparru</v>
          </cell>
          <cell r="P1128" t="str">
            <v>Mandalaparru</v>
          </cell>
          <cell r="Q1128" t="str">
            <v>052501101</v>
          </cell>
          <cell r="R1128" t="str">
            <v>052501101</v>
          </cell>
          <cell r="S1128" t="str">
            <v>05110672501101</v>
          </cell>
          <cell r="T1128">
            <v>2031</v>
          </cell>
          <cell r="U1128">
            <v>403</v>
          </cell>
          <cell r="V1128">
            <v>1</v>
          </cell>
          <cell r="W1128" t="str">
            <v>PC</v>
          </cell>
          <cell r="X1128" t="str">
            <v>PC1</v>
          </cell>
          <cell r="AA1128" t="str">
            <v>052501101600</v>
          </cell>
          <cell r="AB1128" t="str">
            <v>052501101600</v>
          </cell>
          <cell r="AC1128" t="str">
            <v>Mandalaparru</v>
          </cell>
          <cell r="AD1128" t="str">
            <v>Mandalaparru</v>
          </cell>
          <cell r="AE1128" t="str">
            <v>PWS</v>
          </cell>
          <cell r="AF1128">
            <v>0</v>
          </cell>
          <cell r="AG1128">
            <v>0</v>
          </cell>
          <cell r="AH1128">
            <v>0</v>
          </cell>
          <cell r="AI1128">
            <v>3</v>
          </cell>
          <cell r="AJ1128">
            <v>0</v>
          </cell>
          <cell r="AK1128">
            <v>0</v>
          </cell>
          <cell r="AL1128">
            <v>0</v>
          </cell>
        </row>
        <row r="1129">
          <cell r="A1129" t="str">
            <v>05</v>
          </cell>
          <cell r="B1129" t="str">
            <v>Westgodavari</v>
          </cell>
          <cell r="C1129" t="str">
            <v>11</v>
          </cell>
          <cell r="D1129" t="str">
            <v>Eluru</v>
          </cell>
          <cell r="E1129" t="str">
            <v>067</v>
          </cell>
          <cell r="F1129" t="str">
            <v>T.p. Gudem</v>
          </cell>
          <cell r="G1129" t="str">
            <v>25</v>
          </cell>
          <cell r="H1129" t="str">
            <v>Nidamarru</v>
          </cell>
          <cell r="I1129" t="str">
            <v>10</v>
          </cell>
          <cell r="J1129" t="str">
            <v>Adevikolanu</v>
          </cell>
          <cell r="K1129" t="str">
            <v>012</v>
          </cell>
          <cell r="L1129" t="str">
            <v>Naganamilli</v>
          </cell>
          <cell r="M1129" t="str">
            <v>0525012</v>
          </cell>
          <cell r="N1129" t="str">
            <v>01</v>
          </cell>
          <cell r="O1129" t="str">
            <v>Naganamilli</v>
          </cell>
          <cell r="Q1129" t="str">
            <v>052501201</v>
          </cell>
          <cell r="S1129" t="str">
            <v>05110672501201</v>
          </cell>
          <cell r="T1129">
            <v>1105</v>
          </cell>
          <cell r="U1129">
            <v>19</v>
          </cell>
          <cell r="V1129">
            <v>0</v>
          </cell>
          <cell r="W1129" t="str">
            <v>PC</v>
          </cell>
          <cell r="X1129" t="str">
            <v>PC1</v>
          </cell>
          <cell r="AF1129">
            <v>0</v>
          </cell>
          <cell r="AG1129">
            <v>0</v>
          </cell>
          <cell r="AH1129">
            <v>0</v>
          </cell>
          <cell r="AI1129">
            <v>1</v>
          </cell>
          <cell r="AJ1129">
            <v>0</v>
          </cell>
          <cell r="AK1129">
            <v>0</v>
          </cell>
          <cell r="AL1129">
            <v>0</v>
          </cell>
        </row>
        <row r="1130">
          <cell r="A1130" t="str">
            <v>05</v>
          </cell>
          <cell r="B1130" t="str">
            <v>Westgodavari</v>
          </cell>
          <cell r="C1130" t="str">
            <v>11</v>
          </cell>
          <cell r="D1130" t="str">
            <v>Eluru</v>
          </cell>
          <cell r="E1130" t="str">
            <v>067</v>
          </cell>
          <cell r="F1130" t="str">
            <v>T.p. Gudem</v>
          </cell>
          <cell r="G1130" t="str">
            <v>25</v>
          </cell>
          <cell r="H1130" t="str">
            <v>Nidamarru</v>
          </cell>
          <cell r="I1130" t="str">
            <v>07</v>
          </cell>
          <cell r="J1130" t="str">
            <v>Nidamarru</v>
          </cell>
          <cell r="K1130" t="str">
            <v>014</v>
          </cell>
          <cell r="L1130" t="str">
            <v>Venkatapuram</v>
          </cell>
          <cell r="M1130" t="str">
            <v>0525014</v>
          </cell>
          <cell r="N1130" t="str">
            <v>01</v>
          </cell>
          <cell r="O1130" t="str">
            <v>Venkatapuram</v>
          </cell>
          <cell r="Q1130" t="str">
            <v>052501401</v>
          </cell>
          <cell r="S1130" t="str">
            <v>05110672501401</v>
          </cell>
          <cell r="T1130">
            <v>92</v>
          </cell>
          <cell r="U1130">
            <v>0</v>
          </cell>
          <cell r="V1130">
            <v>0</v>
          </cell>
          <cell r="W1130" t="str">
            <v>FC</v>
          </cell>
          <cell r="X1130" t="str">
            <v>FC</v>
          </cell>
          <cell r="AF1130">
            <v>0</v>
          </cell>
          <cell r="AG1130">
            <v>0</v>
          </cell>
          <cell r="AH1130">
            <v>1</v>
          </cell>
          <cell r="AI1130">
            <v>0</v>
          </cell>
          <cell r="AJ1130">
            <v>0</v>
          </cell>
          <cell r="AK1130">
            <v>0</v>
          </cell>
          <cell r="AL1130">
            <v>0</v>
          </cell>
        </row>
        <row r="1131">
          <cell r="A1131" t="str">
            <v>05</v>
          </cell>
          <cell r="B1131" t="str">
            <v>Westgodavari</v>
          </cell>
          <cell r="C1131" t="str">
            <v>11</v>
          </cell>
          <cell r="D1131" t="str">
            <v>Eluru</v>
          </cell>
          <cell r="E1131" t="str">
            <v>067</v>
          </cell>
          <cell r="F1131" t="str">
            <v>T.p. Gudem</v>
          </cell>
          <cell r="G1131" t="str">
            <v>25</v>
          </cell>
          <cell r="H1131" t="str">
            <v>Nidamarru</v>
          </cell>
          <cell r="I1131" t="str">
            <v>10</v>
          </cell>
          <cell r="J1131" t="str">
            <v>Adevikolanu</v>
          </cell>
          <cell r="K1131" t="str">
            <v>016</v>
          </cell>
          <cell r="L1131" t="str">
            <v>Adavikolanu</v>
          </cell>
          <cell r="M1131" t="str">
            <v>0525016</v>
          </cell>
          <cell r="N1131" t="str">
            <v>01</v>
          </cell>
          <cell r="O1131" t="str">
            <v>Adavikolanu</v>
          </cell>
          <cell r="P1131" t="str">
            <v>Adavikolanu</v>
          </cell>
          <cell r="Q1131" t="str">
            <v>052501601</v>
          </cell>
          <cell r="R1131" t="str">
            <v>052501601</v>
          </cell>
          <cell r="S1131" t="str">
            <v>05110672501601</v>
          </cell>
          <cell r="T1131">
            <v>5232</v>
          </cell>
          <cell r="U1131">
            <v>395</v>
          </cell>
          <cell r="V1131">
            <v>9</v>
          </cell>
          <cell r="W1131" t="str">
            <v>FC</v>
          </cell>
          <cell r="X1131" t="str">
            <v>FC</v>
          </cell>
          <cell r="AA1131" t="str">
            <v>052501601600</v>
          </cell>
          <cell r="AB1131" t="str">
            <v>052501601600</v>
          </cell>
          <cell r="AC1131" t="str">
            <v>Adavikolanu</v>
          </cell>
          <cell r="AD1131" t="str">
            <v>Adavikolanu</v>
          </cell>
          <cell r="AE1131" t="str">
            <v>PWS</v>
          </cell>
          <cell r="AF1131">
            <v>0</v>
          </cell>
          <cell r="AG1131">
            <v>0</v>
          </cell>
          <cell r="AH1131">
            <v>0</v>
          </cell>
          <cell r="AI1131">
            <v>1</v>
          </cell>
          <cell r="AJ1131">
            <v>0</v>
          </cell>
          <cell r="AK1131">
            <v>0</v>
          </cell>
          <cell r="AL1131">
            <v>0</v>
          </cell>
        </row>
        <row r="1132">
          <cell r="A1132" t="str">
            <v>05</v>
          </cell>
          <cell r="B1132" t="str">
            <v>Westgodavari</v>
          </cell>
          <cell r="C1132" t="str">
            <v>11</v>
          </cell>
          <cell r="D1132" t="str">
            <v>Eluru</v>
          </cell>
          <cell r="E1132" t="str">
            <v>067</v>
          </cell>
          <cell r="F1132" t="str">
            <v>T.p. Gudem</v>
          </cell>
          <cell r="G1132" t="str">
            <v>25</v>
          </cell>
          <cell r="H1132" t="str">
            <v>Nidamarru</v>
          </cell>
          <cell r="I1132" t="str">
            <v>11</v>
          </cell>
          <cell r="J1132" t="str">
            <v>Enikapalli</v>
          </cell>
          <cell r="K1132" t="str">
            <v>017</v>
          </cell>
          <cell r="L1132" t="str">
            <v>Kakaramilli</v>
          </cell>
          <cell r="M1132" t="str">
            <v>0525017</v>
          </cell>
          <cell r="N1132" t="str">
            <v>01</v>
          </cell>
          <cell r="O1132" t="str">
            <v>Kakaramilli</v>
          </cell>
          <cell r="Q1132" t="str">
            <v>052501701</v>
          </cell>
          <cell r="S1132" t="str">
            <v>05110672501701</v>
          </cell>
          <cell r="T1132">
            <v>815</v>
          </cell>
          <cell r="U1132">
            <v>253</v>
          </cell>
          <cell r="V1132">
            <v>0</v>
          </cell>
          <cell r="W1132" t="str">
            <v>FC</v>
          </cell>
          <cell r="X1132" t="str">
            <v>FC</v>
          </cell>
          <cell r="AF1132">
            <v>0</v>
          </cell>
          <cell r="AG1132">
            <v>0</v>
          </cell>
          <cell r="AH1132">
            <v>12</v>
          </cell>
          <cell r="AI1132">
            <v>0</v>
          </cell>
          <cell r="AJ1132">
            <v>0</v>
          </cell>
          <cell r="AK1132">
            <v>0</v>
          </cell>
          <cell r="AL1132">
            <v>0</v>
          </cell>
        </row>
        <row r="1133">
          <cell r="A1133" t="str">
            <v>05</v>
          </cell>
          <cell r="B1133" t="str">
            <v>Westgodavari</v>
          </cell>
          <cell r="C1133" t="str">
            <v>11</v>
          </cell>
          <cell r="D1133" t="str">
            <v>Eluru</v>
          </cell>
          <cell r="E1133" t="str">
            <v>067</v>
          </cell>
          <cell r="F1133" t="str">
            <v>T.p. Gudem</v>
          </cell>
          <cell r="G1133" t="str">
            <v>25</v>
          </cell>
          <cell r="H1133" t="str">
            <v>Nidamarru</v>
          </cell>
          <cell r="I1133" t="str">
            <v>11</v>
          </cell>
          <cell r="J1133" t="str">
            <v>Enikapalli</v>
          </cell>
          <cell r="K1133" t="str">
            <v>017</v>
          </cell>
          <cell r="L1133" t="str">
            <v>Kakaramilli</v>
          </cell>
          <cell r="M1133" t="str">
            <v>0525017</v>
          </cell>
          <cell r="N1133" t="str">
            <v>02</v>
          </cell>
          <cell r="O1133" t="str">
            <v>Surayyagudem</v>
          </cell>
          <cell r="Q1133" t="str">
            <v>052501702</v>
          </cell>
          <cell r="S1133" t="str">
            <v>05110672501702</v>
          </cell>
          <cell r="T1133">
            <v>212</v>
          </cell>
          <cell r="U1133">
            <v>40</v>
          </cell>
          <cell r="V1133">
            <v>0</v>
          </cell>
          <cell r="W1133" t="str">
            <v>FC</v>
          </cell>
          <cell r="X1133" t="str">
            <v>FC</v>
          </cell>
          <cell r="AF1133">
            <v>0</v>
          </cell>
          <cell r="AG1133">
            <v>0</v>
          </cell>
          <cell r="AH1133">
            <v>0</v>
          </cell>
          <cell r="AI1133">
            <v>1</v>
          </cell>
          <cell r="AJ1133">
            <v>0</v>
          </cell>
          <cell r="AK1133">
            <v>0</v>
          </cell>
          <cell r="AL1133">
            <v>0</v>
          </cell>
        </row>
        <row r="1134">
          <cell r="A1134" t="str">
            <v>05</v>
          </cell>
          <cell r="B1134" t="str">
            <v>Westgodavari</v>
          </cell>
          <cell r="C1134" t="str">
            <v>10</v>
          </cell>
          <cell r="D1134" t="str">
            <v>Narsapur</v>
          </cell>
          <cell r="E1134" t="str">
            <v>066</v>
          </cell>
          <cell r="F1134" t="str">
            <v>Attili</v>
          </cell>
          <cell r="G1134" t="str">
            <v>25</v>
          </cell>
          <cell r="H1134" t="str">
            <v>Nidamarru</v>
          </cell>
          <cell r="I1134" t="str">
            <v>12</v>
          </cell>
          <cell r="J1134" t="str">
            <v>Bhuvanapalli</v>
          </cell>
          <cell r="K1134" t="str">
            <v>018</v>
          </cell>
          <cell r="L1134" t="str">
            <v>Bhuvanapalli</v>
          </cell>
          <cell r="M1134" t="str">
            <v>0525018</v>
          </cell>
          <cell r="N1134" t="str">
            <v>01</v>
          </cell>
          <cell r="O1134" t="str">
            <v>Buvvanapalle</v>
          </cell>
          <cell r="P1134" t="str">
            <v>Buvvanapalle</v>
          </cell>
          <cell r="Q1134" t="str">
            <v>052501801</v>
          </cell>
          <cell r="R1134" t="str">
            <v>052501801</v>
          </cell>
          <cell r="S1134" t="str">
            <v>05100662501801</v>
          </cell>
          <cell r="T1134">
            <v>5997</v>
          </cell>
          <cell r="U1134">
            <v>316</v>
          </cell>
          <cell r="V1134">
            <v>16</v>
          </cell>
          <cell r="W1134" t="str">
            <v>FC</v>
          </cell>
          <cell r="X1134" t="str">
            <v>FC</v>
          </cell>
          <cell r="AA1134" t="str">
            <v>052501801600</v>
          </cell>
          <cell r="AB1134" t="str">
            <v>052501801600</v>
          </cell>
          <cell r="AC1134" t="str">
            <v>Buvvanapalle</v>
          </cell>
          <cell r="AD1134" t="str">
            <v>Buvvanapalle</v>
          </cell>
          <cell r="AE1134" t="str">
            <v>PWS</v>
          </cell>
          <cell r="AF1134">
            <v>0</v>
          </cell>
          <cell r="AG1134">
            <v>0</v>
          </cell>
          <cell r="AH1134">
            <v>0</v>
          </cell>
          <cell r="AI1134">
            <v>1</v>
          </cell>
          <cell r="AJ1134">
            <v>0</v>
          </cell>
          <cell r="AK1134">
            <v>0</v>
          </cell>
          <cell r="AL1134">
            <v>0</v>
          </cell>
        </row>
        <row r="1135">
          <cell r="A1135" t="str">
            <v>05</v>
          </cell>
          <cell r="B1135" t="str">
            <v>Westgodavari</v>
          </cell>
          <cell r="C1135" t="str">
            <v>11</v>
          </cell>
          <cell r="D1135" t="str">
            <v>Eluru</v>
          </cell>
          <cell r="E1135" t="str">
            <v>067</v>
          </cell>
          <cell r="F1135" t="str">
            <v>T.p. Gudem</v>
          </cell>
          <cell r="G1135" t="str">
            <v>25</v>
          </cell>
          <cell r="H1135" t="str">
            <v>Nidamarru</v>
          </cell>
          <cell r="I1135" t="str">
            <v>11</v>
          </cell>
          <cell r="J1135" t="str">
            <v>Enikapalli</v>
          </cell>
          <cell r="K1135" t="str">
            <v>019</v>
          </cell>
          <cell r="L1135" t="str">
            <v>Enikepalli</v>
          </cell>
          <cell r="M1135" t="str">
            <v>0525019</v>
          </cell>
          <cell r="N1135" t="str">
            <v>01</v>
          </cell>
          <cell r="O1135" t="str">
            <v>Enikepalli</v>
          </cell>
          <cell r="P1135" t="str">
            <v>Enekepalli</v>
          </cell>
          <cell r="Q1135" t="str">
            <v>052501901</v>
          </cell>
          <cell r="R1135" t="str">
            <v>052501901</v>
          </cell>
          <cell r="S1135" t="str">
            <v>05110672501901</v>
          </cell>
          <cell r="T1135">
            <v>815</v>
          </cell>
          <cell r="U1135">
            <v>253</v>
          </cell>
          <cell r="V1135">
            <v>0</v>
          </cell>
          <cell r="W1135" t="str">
            <v>FC</v>
          </cell>
          <cell r="X1135" t="str">
            <v>FC</v>
          </cell>
          <cell r="AA1135" t="str">
            <v>052501901600</v>
          </cell>
          <cell r="AB1135" t="str">
            <v>052501901600</v>
          </cell>
          <cell r="AC1135" t="str">
            <v>Enikepalli</v>
          </cell>
          <cell r="AD1135" t="str">
            <v>Enikepalli</v>
          </cell>
          <cell r="AE1135" t="str">
            <v>PWS</v>
          </cell>
          <cell r="AF1135">
            <v>0</v>
          </cell>
          <cell r="AG1135">
            <v>0</v>
          </cell>
          <cell r="AH1135">
            <v>0</v>
          </cell>
          <cell r="AI1135">
            <v>1</v>
          </cell>
          <cell r="AJ1135">
            <v>0</v>
          </cell>
          <cell r="AK1135">
            <v>0</v>
          </cell>
          <cell r="AL1135">
            <v>0</v>
          </cell>
        </row>
        <row r="1136">
          <cell r="A1136" t="str">
            <v>05</v>
          </cell>
          <cell r="B1136" t="str">
            <v>Westgodavari</v>
          </cell>
          <cell r="C1136" t="str">
            <v>11</v>
          </cell>
          <cell r="D1136" t="str">
            <v>Eluru</v>
          </cell>
          <cell r="E1136" t="str">
            <v>067</v>
          </cell>
          <cell r="F1136" t="str">
            <v>T.p. Gudem</v>
          </cell>
          <cell r="G1136" t="str">
            <v>25</v>
          </cell>
          <cell r="H1136" t="str">
            <v>Nidamarru</v>
          </cell>
          <cell r="I1136" t="str">
            <v>13</v>
          </cell>
          <cell r="J1136" t="str">
            <v>Chanamilli</v>
          </cell>
          <cell r="K1136" t="str">
            <v>021</v>
          </cell>
          <cell r="L1136" t="str">
            <v>Chanamilli</v>
          </cell>
          <cell r="M1136" t="str">
            <v>0525021</v>
          </cell>
          <cell r="N1136" t="str">
            <v>01</v>
          </cell>
          <cell r="O1136" t="str">
            <v>Chanamilli</v>
          </cell>
          <cell r="P1136" t="str">
            <v>Chanamilli</v>
          </cell>
          <cell r="Q1136" t="str">
            <v>052502101</v>
          </cell>
          <cell r="R1136" t="str">
            <v>052502101</v>
          </cell>
          <cell r="S1136" t="str">
            <v>05110672502101</v>
          </cell>
          <cell r="T1136">
            <v>3384</v>
          </cell>
          <cell r="U1136">
            <v>323</v>
          </cell>
          <cell r="V1136">
            <v>1</v>
          </cell>
          <cell r="W1136" t="str">
            <v>PC</v>
          </cell>
          <cell r="X1136" t="str">
            <v>PC4</v>
          </cell>
          <cell r="AA1136" t="str">
            <v>052502101600</v>
          </cell>
          <cell r="AB1136" t="str">
            <v>052502101600</v>
          </cell>
          <cell r="AC1136" t="str">
            <v>Chanamilli</v>
          </cell>
          <cell r="AD1136" t="str">
            <v>Chanamilli</v>
          </cell>
          <cell r="AE1136" t="str">
            <v>PWS</v>
          </cell>
          <cell r="AF1136">
            <v>0</v>
          </cell>
          <cell r="AG1136">
            <v>0</v>
          </cell>
          <cell r="AH1136">
            <v>0</v>
          </cell>
          <cell r="AI1136">
            <v>2</v>
          </cell>
          <cell r="AJ1136">
            <v>0</v>
          </cell>
          <cell r="AK1136">
            <v>0</v>
          </cell>
          <cell r="AL1136">
            <v>0</v>
          </cell>
        </row>
        <row r="1137">
          <cell r="A1137" t="str">
            <v>05</v>
          </cell>
          <cell r="B1137" t="str">
            <v>Westgodavari</v>
          </cell>
          <cell r="C1137" t="str">
            <v>11</v>
          </cell>
          <cell r="D1137" t="str">
            <v>Eluru</v>
          </cell>
          <cell r="E1137" t="str">
            <v>067</v>
          </cell>
          <cell r="F1137" t="str">
            <v>T.p. Gudem</v>
          </cell>
          <cell r="G1137" t="str">
            <v>25</v>
          </cell>
          <cell r="H1137" t="str">
            <v>Nidamarru</v>
          </cell>
          <cell r="I1137" t="str">
            <v>14</v>
          </cell>
          <cell r="J1137" t="str">
            <v>Siddapuram</v>
          </cell>
          <cell r="K1137" t="str">
            <v>022</v>
          </cell>
          <cell r="L1137" t="str">
            <v>Siddapuram</v>
          </cell>
          <cell r="M1137" t="str">
            <v>0525022</v>
          </cell>
          <cell r="N1137" t="str">
            <v>01</v>
          </cell>
          <cell r="O1137" t="str">
            <v>Siddapuram</v>
          </cell>
          <cell r="P1137" t="str">
            <v>Siddapuram</v>
          </cell>
          <cell r="Q1137" t="str">
            <v>052502201</v>
          </cell>
          <cell r="R1137" t="str">
            <v>052502201</v>
          </cell>
          <cell r="S1137" t="str">
            <v>05110672502201</v>
          </cell>
          <cell r="T1137">
            <v>677</v>
          </cell>
          <cell r="U1137">
            <v>0</v>
          </cell>
          <cell r="V1137">
            <v>15</v>
          </cell>
          <cell r="W1137" t="str">
            <v>FC</v>
          </cell>
          <cell r="X1137" t="str">
            <v>FC</v>
          </cell>
          <cell r="AA1137" t="str">
            <v>052502201600</v>
          </cell>
          <cell r="AB1137" t="str">
            <v>052502201600</v>
          </cell>
          <cell r="AC1137" t="str">
            <v>Siddapuram-25</v>
          </cell>
          <cell r="AD1137" t="str">
            <v>Siddapuram-25</v>
          </cell>
          <cell r="AE1137" t="str">
            <v>PWS</v>
          </cell>
          <cell r="AF1137">
            <v>0</v>
          </cell>
          <cell r="AG1137">
            <v>0</v>
          </cell>
          <cell r="AH1137">
            <v>0</v>
          </cell>
          <cell r="AI1137">
            <v>1</v>
          </cell>
          <cell r="AJ1137">
            <v>0</v>
          </cell>
          <cell r="AK1137">
            <v>0</v>
          </cell>
          <cell r="AL1137">
            <v>0</v>
          </cell>
        </row>
        <row r="1138">
          <cell r="A1138" t="str">
            <v>05</v>
          </cell>
          <cell r="B1138" t="str">
            <v>Westgodavari</v>
          </cell>
          <cell r="C1138" t="str">
            <v>10</v>
          </cell>
          <cell r="D1138" t="str">
            <v>Narsapur</v>
          </cell>
          <cell r="E1138" t="str">
            <v>063</v>
          </cell>
          <cell r="F1138" t="str">
            <v>Undi</v>
          </cell>
          <cell r="G1138" t="str">
            <v>25</v>
          </cell>
          <cell r="H1138" t="str">
            <v>Nidamarru</v>
          </cell>
          <cell r="I1138" t="str">
            <v>15</v>
          </cell>
          <cell r="J1138" t="str">
            <v>Bavayapalem</v>
          </cell>
          <cell r="K1138" t="str">
            <v>023</v>
          </cell>
          <cell r="L1138" t="str">
            <v>Bhavayapalem</v>
          </cell>
          <cell r="M1138" t="str">
            <v>0525023</v>
          </cell>
          <cell r="N1138" t="str">
            <v>01</v>
          </cell>
          <cell r="O1138" t="str">
            <v>Bavayapalem</v>
          </cell>
          <cell r="P1138" t="str">
            <v>Bavayapalem</v>
          </cell>
          <cell r="Q1138" t="str">
            <v>052502301</v>
          </cell>
          <cell r="R1138" t="str">
            <v>052502301</v>
          </cell>
          <cell r="S1138" t="str">
            <v>05100632502301</v>
          </cell>
          <cell r="T1138">
            <v>3061</v>
          </cell>
          <cell r="U1138">
            <v>178</v>
          </cell>
          <cell r="V1138">
            <v>29</v>
          </cell>
          <cell r="W1138" t="str">
            <v>PC</v>
          </cell>
          <cell r="X1138" t="str">
            <v>PC1</v>
          </cell>
          <cell r="AA1138" t="str">
            <v>052502301600</v>
          </cell>
          <cell r="AB1138" t="str">
            <v>052502301600</v>
          </cell>
          <cell r="AC1138" t="str">
            <v>Bavayapalem</v>
          </cell>
          <cell r="AD1138" t="str">
            <v>Bavayapalem</v>
          </cell>
          <cell r="AE1138" t="str">
            <v>PWS</v>
          </cell>
          <cell r="AF1138">
            <v>0</v>
          </cell>
          <cell r="AG1138">
            <v>0</v>
          </cell>
          <cell r="AH1138">
            <v>0</v>
          </cell>
          <cell r="AI1138">
            <v>3</v>
          </cell>
          <cell r="AJ1138">
            <v>0</v>
          </cell>
          <cell r="AK1138">
            <v>0</v>
          </cell>
          <cell r="AL1138">
            <v>0</v>
          </cell>
        </row>
        <row r="1139">
          <cell r="A1139" t="str">
            <v>05</v>
          </cell>
          <cell r="B1139" t="str">
            <v>Westgodavari</v>
          </cell>
          <cell r="C1139" t="str">
            <v>10</v>
          </cell>
          <cell r="D1139" t="str">
            <v>Narsapur</v>
          </cell>
          <cell r="E1139" t="str">
            <v>063</v>
          </cell>
          <cell r="F1139" t="str">
            <v>Undi</v>
          </cell>
          <cell r="G1139" t="str">
            <v>25</v>
          </cell>
          <cell r="H1139" t="str">
            <v>Nidamarru</v>
          </cell>
          <cell r="I1139" t="str">
            <v>16</v>
          </cell>
          <cell r="J1139" t="str">
            <v>Krovvidi</v>
          </cell>
          <cell r="K1139" t="str">
            <v>024</v>
          </cell>
          <cell r="L1139" t="str">
            <v>Krovvidi</v>
          </cell>
          <cell r="M1139" t="str">
            <v>0525024</v>
          </cell>
          <cell r="N1139" t="str">
            <v>01</v>
          </cell>
          <cell r="O1139" t="str">
            <v>Krovvidi</v>
          </cell>
          <cell r="P1139" t="str">
            <v>Krovvidi</v>
          </cell>
          <cell r="Q1139" t="str">
            <v>052502401</v>
          </cell>
          <cell r="R1139" t="str">
            <v>052502401</v>
          </cell>
          <cell r="S1139" t="str">
            <v>05100632502401</v>
          </cell>
          <cell r="T1139">
            <v>2763</v>
          </cell>
          <cell r="U1139">
            <v>388</v>
          </cell>
          <cell r="V1139">
            <v>0</v>
          </cell>
          <cell r="W1139" t="str">
            <v>FC</v>
          </cell>
          <cell r="X1139" t="str">
            <v>FC</v>
          </cell>
          <cell r="AA1139" t="str">
            <v>052502401600</v>
          </cell>
          <cell r="AB1139" t="str">
            <v>052502401600</v>
          </cell>
          <cell r="AC1139" t="str">
            <v>Krovvidi</v>
          </cell>
          <cell r="AD1139" t="str">
            <v>Krovvidi</v>
          </cell>
          <cell r="AE1139" t="str">
            <v>PWS</v>
          </cell>
          <cell r="AF1139">
            <v>0</v>
          </cell>
          <cell r="AG1139">
            <v>0</v>
          </cell>
          <cell r="AH1139">
            <v>0</v>
          </cell>
          <cell r="AI1139">
            <v>2</v>
          </cell>
          <cell r="AJ1139">
            <v>0</v>
          </cell>
          <cell r="AK1139">
            <v>0</v>
          </cell>
          <cell r="AL1139">
            <v>0</v>
          </cell>
        </row>
        <row r="1140">
          <cell r="A1140" t="str">
            <v>05</v>
          </cell>
          <cell r="B1140" t="str">
            <v>Westgodavari</v>
          </cell>
          <cell r="C1140" t="str">
            <v>10</v>
          </cell>
          <cell r="D1140" t="str">
            <v>Narsapur</v>
          </cell>
          <cell r="E1140" t="str">
            <v>066</v>
          </cell>
          <cell r="F1140" t="str">
            <v>Attili</v>
          </cell>
          <cell r="G1140" t="str">
            <v>26</v>
          </cell>
          <cell r="H1140" t="str">
            <v>Ganapavaram</v>
          </cell>
          <cell r="I1140" t="str">
            <v>01</v>
          </cell>
          <cell r="J1140" t="str">
            <v>Ganapavaram</v>
          </cell>
          <cell r="K1140" t="str">
            <v>001</v>
          </cell>
          <cell r="L1140" t="str">
            <v>Jagannadhapuram</v>
          </cell>
          <cell r="M1140" t="str">
            <v>0526001</v>
          </cell>
          <cell r="N1140" t="str">
            <v>01</v>
          </cell>
          <cell r="O1140" t="str">
            <v>Jagannadhapuram</v>
          </cell>
          <cell r="P1140" t="str">
            <v>Jagannadhapuram</v>
          </cell>
          <cell r="Q1140" t="str">
            <v>052600101</v>
          </cell>
          <cell r="R1140" t="str">
            <v>052600101</v>
          </cell>
          <cell r="S1140" t="str">
            <v>05100662600101</v>
          </cell>
          <cell r="T1140">
            <v>410</v>
          </cell>
          <cell r="U1140">
            <v>0</v>
          </cell>
          <cell r="V1140">
            <v>11</v>
          </cell>
          <cell r="W1140" t="str">
            <v>PC</v>
          </cell>
          <cell r="X1140" t="str">
            <v>PC4</v>
          </cell>
          <cell r="AA1140" t="str">
            <v>052600101600</v>
          </cell>
          <cell r="AB1140" t="str">
            <v>052600101600</v>
          </cell>
          <cell r="AC1140" t="str">
            <v>Jagannadhapuram-26</v>
          </cell>
          <cell r="AD1140" t="str">
            <v>Jagannadhapuram-26</v>
          </cell>
          <cell r="AE1140" t="str">
            <v>PWS</v>
          </cell>
          <cell r="AF1140">
            <v>0</v>
          </cell>
          <cell r="AG1140">
            <v>0</v>
          </cell>
          <cell r="AH1140">
            <v>0</v>
          </cell>
          <cell r="AI1140">
            <v>1</v>
          </cell>
          <cell r="AJ1140">
            <v>0</v>
          </cell>
          <cell r="AK1140">
            <v>0</v>
          </cell>
          <cell r="AL1140">
            <v>0</v>
          </cell>
        </row>
        <row r="1141">
          <cell r="A1141" t="str">
            <v>05</v>
          </cell>
          <cell r="B1141" t="str">
            <v>Westgodavari</v>
          </cell>
          <cell r="C1141" t="str">
            <v>10</v>
          </cell>
          <cell r="D1141" t="str">
            <v>Narsapur</v>
          </cell>
          <cell r="E1141" t="str">
            <v>066</v>
          </cell>
          <cell r="F1141" t="str">
            <v>Attili</v>
          </cell>
          <cell r="G1141" t="str">
            <v>26</v>
          </cell>
          <cell r="H1141" t="str">
            <v>Ganapavaram</v>
          </cell>
          <cell r="I1141" t="str">
            <v>01</v>
          </cell>
          <cell r="J1141" t="str">
            <v>Ganapavaram</v>
          </cell>
          <cell r="K1141" t="str">
            <v>002</v>
          </cell>
          <cell r="L1141" t="str">
            <v>China Rc Puram</v>
          </cell>
          <cell r="M1141" t="str">
            <v>0526002</v>
          </cell>
          <cell r="N1141" t="str">
            <v>01</v>
          </cell>
          <cell r="O1141" t="str">
            <v>Chinaramachandhrapuram</v>
          </cell>
          <cell r="P1141" t="str">
            <v>Chinaramachandhrapuram</v>
          </cell>
          <cell r="Q1141" t="str">
            <v>052600201</v>
          </cell>
          <cell r="R1141" t="str">
            <v>052600201</v>
          </cell>
          <cell r="S1141" t="str">
            <v>05100662600201</v>
          </cell>
          <cell r="T1141">
            <v>1528</v>
          </cell>
          <cell r="U1141">
            <v>64</v>
          </cell>
          <cell r="V1141">
            <v>20</v>
          </cell>
          <cell r="W1141" t="str">
            <v>PC</v>
          </cell>
          <cell r="X1141" t="str">
            <v>PC3</v>
          </cell>
          <cell r="AA1141" t="str">
            <v>052600201600</v>
          </cell>
          <cell r="AB1141" t="str">
            <v>052600201600</v>
          </cell>
          <cell r="AC1141" t="str">
            <v>Chinaramachandhrapuram</v>
          </cell>
          <cell r="AD1141" t="str">
            <v>Chinaramachandhrapuram</v>
          </cell>
          <cell r="AE1141" t="str">
            <v>PWS</v>
          </cell>
          <cell r="AF1141">
            <v>0</v>
          </cell>
          <cell r="AG1141">
            <v>0</v>
          </cell>
          <cell r="AH1141">
            <v>0</v>
          </cell>
          <cell r="AI1141">
            <v>0</v>
          </cell>
          <cell r="AJ1141">
            <v>0</v>
          </cell>
          <cell r="AK1141">
            <v>0</v>
          </cell>
          <cell r="AL1141">
            <v>0</v>
          </cell>
        </row>
        <row r="1142">
          <cell r="A1142" t="str">
            <v>05</v>
          </cell>
          <cell r="B1142" t="str">
            <v>Westgodavari</v>
          </cell>
          <cell r="C1142" t="str">
            <v>10</v>
          </cell>
          <cell r="D1142" t="str">
            <v>Narsapur</v>
          </cell>
          <cell r="E1142" t="str">
            <v>066</v>
          </cell>
          <cell r="F1142" t="str">
            <v>Attili</v>
          </cell>
          <cell r="G1142" t="str">
            <v>26</v>
          </cell>
          <cell r="H1142" t="str">
            <v>Ganapavaram</v>
          </cell>
          <cell r="I1142" t="str">
            <v>02</v>
          </cell>
          <cell r="J1142" t="str">
            <v>Saripalle</v>
          </cell>
          <cell r="K1142" t="str">
            <v>003</v>
          </cell>
          <cell r="L1142" t="str">
            <v>Saripalli</v>
          </cell>
          <cell r="M1142" t="str">
            <v>0526003</v>
          </cell>
          <cell r="N1142" t="str">
            <v>01</v>
          </cell>
          <cell r="O1142" t="str">
            <v>Saripalle</v>
          </cell>
          <cell r="P1142" t="str">
            <v>Saripalle</v>
          </cell>
          <cell r="Q1142" t="str">
            <v>052600301</v>
          </cell>
          <cell r="R1142" t="str">
            <v>052600301</v>
          </cell>
          <cell r="S1142" t="str">
            <v>05100662600301</v>
          </cell>
          <cell r="T1142">
            <v>4363</v>
          </cell>
          <cell r="U1142">
            <v>255</v>
          </cell>
          <cell r="V1142">
            <v>25</v>
          </cell>
          <cell r="W1142" t="str">
            <v>PC</v>
          </cell>
          <cell r="X1142" t="str">
            <v>PC4</v>
          </cell>
          <cell r="AA1142" t="str">
            <v>052600301600</v>
          </cell>
          <cell r="AB1142" t="str">
            <v>052600301600</v>
          </cell>
          <cell r="AC1142" t="str">
            <v>Saripalle-26</v>
          </cell>
          <cell r="AD1142" t="str">
            <v>Saripalle-26</v>
          </cell>
          <cell r="AE1142" t="str">
            <v>PWS</v>
          </cell>
          <cell r="AF1142">
            <v>0</v>
          </cell>
          <cell r="AG1142">
            <v>0</v>
          </cell>
          <cell r="AH1142">
            <v>0</v>
          </cell>
          <cell r="AI1142">
            <v>1</v>
          </cell>
          <cell r="AJ1142">
            <v>0</v>
          </cell>
          <cell r="AK1142">
            <v>0</v>
          </cell>
          <cell r="AL1142">
            <v>0</v>
          </cell>
        </row>
        <row r="1143">
          <cell r="A1143" t="str">
            <v>05</v>
          </cell>
          <cell r="B1143" t="str">
            <v>Westgodavari</v>
          </cell>
          <cell r="C1143" t="str">
            <v>10</v>
          </cell>
          <cell r="D1143" t="str">
            <v>Narsapur</v>
          </cell>
          <cell r="E1143" t="str">
            <v>066</v>
          </cell>
          <cell r="F1143" t="str">
            <v>Attili</v>
          </cell>
          <cell r="G1143" t="str">
            <v>26</v>
          </cell>
          <cell r="H1143" t="str">
            <v>Ganapavaram</v>
          </cell>
          <cell r="I1143" t="str">
            <v>01</v>
          </cell>
          <cell r="J1143" t="str">
            <v>Ganapavaram</v>
          </cell>
          <cell r="K1143" t="str">
            <v>004</v>
          </cell>
          <cell r="L1143" t="str">
            <v>Ganapavaram</v>
          </cell>
          <cell r="M1143" t="str">
            <v>0526004</v>
          </cell>
          <cell r="N1143" t="str">
            <v>01</v>
          </cell>
          <cell r="O1143" t="str">
            <v>Ganapavaram</v>
          </cell>
          <cell r="P1143" t="str">
            <v>Ganapavaram</v>
          </cell>
          <cell r="Q1143" t="str">
            <v>052600401</v>
          </cell>
          <cell r="R1143" t="str">
            <v>052600401</v>
          </cell>
          <cell r="S1143" t="str">
            <v>05100662600401</v>
          </cell>
          <cell r="T1143">
            <v>11649</v>
          </cell>
          <cell r="U1143">
            <v>63</v>
          </cell>
          <cell r="V1143">
            <v>1861</v>
          </cell>
          <cell r="W1143" t="str">
            <v>PC</v>
          </cell>
          <cell r="X1143" t="str">
            <v>PC4</v>
          </cell>
          <cell r="AA1143" t="str">
            <v>052600401600</v>
          </cell>
          <cell r="AB1143" t="str">
            <v>052600401600</v>
          </cell>
          <cell r="AC1143" t="str">
            <v>Ganapavaram</v>
          </cell>
          <cell r="AD1143" t="str">
            <v>Ganapavaram</v>
          </cell>
          <cell r="AE1143" t="str">
            <v>PWS</v>
          </cell>
          <cell r="AF1143">
            <v>0</v>
          </cell>
          <cell r="AG1143">
            <v>0</v>
          </cell>
          <cell r="AH1143">
            <v>0</v>
          </cell>
          <cell r="AI1143">
            <v>1</v>
          </cell>
          <cell r="AJ1143">
            <v>0</v>
          </cell>
          <cell r="AK1143">
            <v>0</v>
          </cell>
          <cell r="AL1143">
            <v>0</v>
          </cell>
        </row>
        <row r="1144">
          <cell r="A1144" t="str">
            <v>05</v>
          </cell>
          <cell r="B1144" t="str">
            <v>Westgodavari</v>
          </cell>
          <cell r="C1144" t="str">
            <v>10</v>
          </cell>
          <cell r="D1144" t="str">
            <v>Narsapur</v>
          </cell>
          <cell r="E1144" t="str">
            <v>066</v>
          </cell>
          <cell r="F1144" t="str">
            <v>Attili</v>
          </cell>
          <cell r="G1144" t="str">
            <v>26</v>
          </cell>
          <cell r="H1144" t="str">
            <v>Ganapavaram</v>
          </cell>
          <cell r="I1144" t="str">
            <v>03</v>
          </cell>
          <cell r="J1144" t="str">
            <v>Kommara</v>
          </cell>
          <cell r="K1144" t="str">
            <v>005</v>
          </cell>
          <cell r="L1144" t="str">
            <v>J. Kommara</v>
          </cell>
          <cell r="M1144" t="str">
            <v>0526005</v>
          </cell>
          <cell r="N1144" t="str">
            <v>01</v>
          </cell>
          <cell r="O1144" t="str">
            <v>Kommara</v>
          </cell>
          <cell r="P1144" t="str">
            <v>Kommara</v>
          </cell>
          <cell r="Q1144" t="str">
            <v>052600501</v>
          </cell>
          <cell r="R1144" t="str">
            <v>052600501</v>
          </cell>
          <cell r="S1144" t="str">
            <v>05100662600501</v>
          </cell>
          <cell r="T1144">
            <v>2924</v>
          </cell>
          <cell r="U1144">
            <v>220</v>
          </cell>
          <cell r="V1144">
            <v>0</v>
          </cell>
          <cell r="W1144" t="str">
            <v>PC</v>
          </cell>
          <cell r="X1144" t="str">
            <v>PC3</v>
          </cell>
          <cell r="AA1144" t="str">
            <v>052600501600</v>
          </cell>
          <cell r="AB1144" t="str">
            <v>052600501600</v>
          </cell>
          <cell r="AC1144" t="str">
            <v>Kommara-26</v>
          </cell>
          <cell r="AD1144" t="str">
            <v>Kommara-26</v>
          </cell>
          <cell r="AE1144" t="str">
            <v>PWS</v>
          </cell>
          <cell r="AF1144">
            <v>0</v>
          </cell>
          <cell r="AG1144">
            <v>0</v>
          </cell>
          <cell r="AH1144">
            <v>0</v>
          </cell>
          <cell r="AI1144">
            <v>1</v>
          </cell>
          <cell r="AJ1144">
            <v>0</v>
          </cell>
          <cell r="AK1144">
            <v>0</v>
          </cell>
          <cell r="AL1144">
            <v>0</v>
          </cell>
        </row>
        <row r="1145">
          <cell r="A1145" t="str">
            <v>05</v>
          </cell>
          <cell r="B1145" t="str">
            <v>Westgodavari</v>
          </cell>
          <cell r="C1145" t="str">
            <v>10</v>
          </cell>
          <cell r="D1145" t="str">
            <v>Narsapur</v>
          </cell>
          <cell r="E1145" t="str">
            <v>066</v>
          </cell>
          <cell r="F1145" t="str">
            <v>Attili</v>
          </cell>
          <cell r="G1145" t="str">
            <v>26</v>
          </cell>
          <cell r="H1145" t="str">
            <v>Ganapavaram</v>
          </cell>
          <cell r="I1145" t="str">
            <v>04</v>
          </cell>
          <cell r="J1145" t="str">
            <v>Velagapalli</v>
          </cell>
          <cell r="K1145" t="str">
            <v>006</v>
          </cell>
          <cell r="L1145" t="str">
            <v>Velagapalli</v>
          </cell>
          <cell r="M1145" t="str">
            <v>0526006</v>
          </cell>
          <cell r="N1145" t="str">
            <v>01</v>
          </cell>
          <cell r="O1145" t="str">
            <v>Velagapalli</v>
          </cell>
          <cell r="P1145" t="str">
            <v>Velagapalli</v>
          </cell>
          <cell r="Q1145" t="str">
            <v>052600601</v>
          </cell>
          <cell r="R1145" t="str">
            <v>052600601</v>
          </cell>
          <cell r="S1145" t="str">
            <v>05100662600601</v>
          </cell>
          <cell r="T1145">
            <v>575</v>
          </cell>
          <cell r="U1145">
            <v>134</v>
          </cell>
          <cell r="V1145">
            <v>0</v>
          </cell>
          <cell r="W1145" t="str">
            <v>PC</v>
          </cell>
          <cell r="X1145" t="str">
            <v>PC4</v>
          </cell>
          <cell r="AA1145" t="str">
            <v>052600601600</v>
          </cell>
          <cell r="AB1145" t="str">
            <v>052600601600</v>
          </cell>
          <cell r="AC1145" t="str">
            <v>Velagapalli</v>
          </cell>
          <cell r="AD1145" t="str">
            <v>Velagapalli</v>
          </cell>
          <cell r="AE1145" t="str">
            <v>PWS</v>
          </cell>
          <cell r="AF1145">
            <v>0</v>
          </cell>
          <cell r="AG1145">
            <v>0</v>
          </cell>
          <cell r="AH1145">
            <v>0</v>
          </cell>
          <cell r="AI1145">
            <v>1</v>
          </cell>
          <cell r="AJ1145">
            <v>0</v>
          </cell>
          <cell r="AK1145">
            <v>0</v>
          </cell>
          <cell r="AL1145">
            <v>0</v>
          </cell>
        </row>
        <row r="1146">
          <cell r="A1146" t="str">
            <v>05</v>
          </cell>
          <cell r="B1146" t="str">
            <v>Westgodavari</v>
          </cell>
          <cell r="C1146" t="str">
            <v>10</v>
          </cell>
          <cell r="D1146" t="str">
            <v>Narsapur</v>
          </cell>
          <cell r="E1146" t="str">
            <v>066</v>
          </cell>
          <cell r="F1146" t="str">
            <v>Attili</v>
          </cell>
          <cell r="G1146" t="str">
            <v>26</v>
          </cell>
          <cell r="H1146" t="str">
            <v>Ganapavaram</v>
          </cell>
          <cell r="I1146" t="str">
            <v>05</v>
          </cell>
          <cell r="J1146" t="str">
            <v>Varadarajapuram</v>
          </cell>
          <cell r="K1146" t="str">
            <v>007</v>
          </cell>
          <cell r="L1146" t="str">
            <v>Varadarajapuram</v>
          </cell>
          <cell r="M1146" t="str">
            <v>0526007</v>
          </cell>
          <cell r="N1146" t="str">
            <v>01</v>
          </cell>
          <cell r="O1146" t="str">
            <v>Varadarajapuram</v>
          </cell>
          <cell r="P1146" t="str">
            <v>Varadarajapuram</v>
          </cell>
          <cell r="Q1146" t="str">
            <v>052600701</v>
          </cell>
          <cell r="R1146" t="str">
            <v>052600701</v>
          </cell>
          <cell r="S1146" t="str">
            <v>05100662600701</v>
          </cell>
          <cell r="T1146">
            <v>1154</v>
          </cell>
          <cell r="U1146">
            <v>286</v>
          </cell>
          <cell r="V1146">
            <v>0</v>
          </cell>
          <cell r="W1146" t="str">
            <v>PC</v>
          </cell>
          <cell r="X1146" t="str">
            <v>PC4</v>
          </cell>
          <cell r="AA1146" t="str">
            <v>052600701600</v>
          </cell>
          <cell r="AB1146" t="str">
            <v>052600701600</v>
          </cell>
          <cell r="AC1146" t="str">
            <v>Varadarajapuram</v>
          </cell>
          <cell r="AD1146" t="str">
            <v>Varadarajapuram</v>
          </cell>
          <cell r="AE1146" t="str">
            <v>PWS</v>
          </cell>
          <cell r="AF1146">
            <v>0</v>
          </cell>
          <cell r="AG1146">
            <v>0</v>
          </cell>
          <cell r="AH1146">
            <v>0</v>
          </cell>
          <cell r="AI1146">
            <v>1</v>
          </cell>
          <cell r="AJ1146">
            <v>0</v>
          </cell>
          <cell r="AK1146">
            <v>0</v>
          </cell>
          <cell r="AL1146">
            <v>0</v>
          </cell>
        </row>
        <row r="1147">
          <cell r="A1147" t="str">
            <v>05</v>
          </cell>
          <cell r="B1147" t="str">
            <v>Westgodavari</v>
          </cell>
          <cell r="C1147" t="str">
            <v>10</v>
          </cell>
          <cell r="D1147" t="str">
            <v>Narsapur</v>
          </cell>
          <cell r="E1147" t="str">
            <v>066</v>
          </cell>
          <cell r="F1147" t="str">
            <v>Attili</v>
          </cell>
          <cell r="G1147" t="str">
            <v>26</v>
          </cell>
          <cell r="H1147" t="str">
            <v>Ganapavaram</v>
          </cell>
          <cell r="I1147" t="str">
            <v>06</v>
          </cell>
          <cell r="J1147" t="str">
            <v>Kothapalli</v>
          </cell>
          <cell r="K1147" t="str">
            <v>008</v>
          </cell>
          <cell r="L1147" t="str">
            <v>Kothapalli</v>
          </cell>
          <cell r="M1147" t="str">
            <v>0526008</v>
          </cell>
          <cell r="N1147" t="str">
            <v>01</v>
          </cell>
          <cell r="O1147" t="str">
            <v>Kothapalli</v>
          </cell>
          <cell r="P1147" t="str">
            <v>Kothapalli</v>
          </cell>
          <cell r="Q1147" t="str">
            <v>052600801</v>
          </cell>
          <cell r="R1147" t="str">
            <v>052600801</v>
          </cell>
          <cell r="S1147" t="str">
            <v>05100662600801</v>
          </cell>
          <cell r="T1147">
            <v>1221</v>
          </cell>
          <cell r="U1147">
            <v>292</v>
          </cell>
          <cell r="V1147">
            <v>5</v>
          </cell>
          <cell r="W1147" t="str">
            <v>PC</v>
          </cell>
          <cell r="X1147" t="str">
            <v>PC4</v>
          </cell>
          <cell r="AA1147" t="str">
            <v>052600801600</v>
          </cell>
          <cell r="AB1147" t="str">
            <v>052600801600</v>
          </cell>
          <cell r="AC1147" t="str">
            <v>Kothapalli</v>
          </cell>
          <cell r="AD1147" t="str">
            <v>Kothapalli</v>
          </cell>
          <cell r="AE1147" t="str">
            <v>PWS</v>
          </cell>
          <cell r="AF1147">
            <v>0</v>
          </cell>
          <cell r="AG1147">
            <v>0</v>
          </cell>
          <cell r="AH1147">
            <v>0</v>
          </cell>
          <cell r="AI1147">
            <v>1</v>
          </cell>
          <cell r="AJ1147">
            <v>0</v>
          </cell>
          <cell r="AK1147">
            <v>0</v>
          </cell>
          <cell r="AL1147">
            <v>0</v>
          </cell>
        </row>
        <row r="1148">
          <cell r="A1148" t="str">
            <v>05</v>
          </cell>
          <cell r="B1148" t="str">
            <v>Westgodavari</v>
          </cell>
          <cell r="C1148" t="str">
            <v>10</v>
          </cell>
          <cell r="D1148" t="str">
            <v>Narsapur</v>
          </cell>
          <cell r="E1148" t="str">
            <v>066</v>
          </cell>
          <cell r="F1148" t="str">
            <v>Attili</v>
          </cell>
          <cell r="G1148" t="str">
            <v>26</v>
          </cell>
          <cell r="H1148" t="str">
            <v>Ganapavaram</v>
          </cell>
          <cell r="I1148" t="str">
            <v>07</v>
          </cell>
          <cell r="J1148" t="str">
            <v>Ardhavaram</v>
          </cell>
          <cell r="K1148" t="str">
            <v>009</v>
          </cell>
          <cell r="L1148" t="str">
            <v>Ardhavaram</v>
          </cell>
          <cell r="M1148" t="str">
            <v>0526009</v>
          </cell>
          <cell r="N1148" t="str">
            <v>01</v>
          </cell>
          <cell r="O1148" t="str">
            <v>Ardhavaram</v>
          </cell>
          <cell r="P1148" t="str">
            <v>Ardhavaram</v>
          </cell>
          <cell r="Q1148" t="str">
            <v>052600901</v>
          </cell>
          <cell r="R1148" t="str">
            <v>052600901</v>
          </cell>
          <cell r="S1148" t="str">
            <v>05100662600901</v>
          </cell>
          <cell r="T1148">
            <v>4097</v>
          </cell>
          <cell r="U1148">
            <v>1207</v>
          </cell>
          <cell r="V1148">
            <v>16</v>
          </cell>
          <cell r="W1148" t="str">
            <v>PC</v>
          </cell>
          <cell r="X1148" t="str">
            <v>PC4</v>
          </cell>
          <cell r="AA1148" t="str">
            <v>052600901600</v>
          </cell>
          <cell r="AB1148" t="str">
            <v>052600901600</v>
          </cell>
          <cell r="AC1148" t="str">
            <v>Ardhavaram</v>
          </cell>
          <cell r="AD1148" t="str">
            <v>Ardhavaram</v>
          </cell>
          <cell r="AE1148" t="str">
            <v>PWS</v>
          </cell>
          <cell r="AF1148">
            <v>0</v>
          </cell>
          <cell r="AG1148">
            <v>0</v>
          </cell>
          <cell r="AH1148">
            <v>0</v>
          </cell>
          <cell r="AI1148">
            <v>1</v>
          </cell>
          <cell r="AJ1148">
            <v>0</v>
          </cell>
          <cell r="AK1148">
            <v>0</v>
          </cell>
          <cell r="AL1148">
            <v>0</v>
          </cell>
        </row>
        <row r="1149">
          <cell r="A1149" t="str">
            <v>05</v>
          </cell>
          <cell r="B1149" t="str">
            <v>Westgodavari</v>
          </cell>
          <cell r="C1149" t="str">
            <v>10</v>
          </cell>
          <cell r="D1149" t="str">
            <v>Narsapur</v>
          </cell>
          <cell r="E1149" t="str">
            <v>066</v>
          </cell>
          <cell r="F1149" t="str">
            <v>Attili</v>
          </cell>
          <cell r="G1149" t="str">
            <v>26</v>
          </cell>
          <cell r="H1149" t="str">
            <v>Ganapavaram</v>
          </cell>
          <cell r="I1149" t="str">
            <v>08</v>
          </cell>
          <cell r="J1149" t="str">
            <v>Jallikakinada</v>
          </cell>
          <cell r="K1149" t="str">
            <v>010</v>
          </cell>
          <cell r="L1149" t="str">
            <v>J. Kakinada</v>
          </cell>
          <cell r="M1149" t="str">
            <v>0526010</v>
          </cell>
          <cell r="N1149" t="str">
            <v>01</v>
          </cell>
          <cell r="O1149" t="str">
            <v>Jallikakinada</v>
          </cell>
          <cell r="P1149" t="str">
            <v>Jallikakinada</v>
          </cell>
          <cell r="Q1149" t="str">
            <v>052601001</v>
          </cell>
          <cell r="R1149" t="str">
            <v>052601001</v>
          </cell>
          <cell r="S1149" t="str">
            <v>05100662601001</v>
          </cell>
          <cell r="T1149">
            <v>1800</v>
          </cell>
          <cell r="U1149">
            <v>494</v>
          </cell>
          <cell r="V1149">
            <v>13</v>
          </cell>
          <cell r="W1149" t="str">
            <v>PC</v>
          </cell>
          <cell r="X1149" t="str">
            <v>PC4</v>
          </cell>
          <cell r="AA1149" t="str">
            <v>052601001600</v>
          </cell>
          <cell r="AB1149" t="str">
            <v>052601001600</v>
          </cell>
          <cell r="AC1149" t="str">
            <v>Jallikakinada</v>
          </cell>
          <cell r="AD1149" t="str">
            <v>Jallikakinada</v>
          </cell>
          <cell r="AE1149" t="str">
            <v>PWS</v>
          </cell>
          <cell r="AF1149">
            <v>0</v>
          </cell>
          <cell r="AG1149">
            <v>0</v>
          </cell>
          <cell r="AH1149">
            <v>0</v>
          </cell>
          <cell r="AI1149">
            <v>1</v>
          </cell>
          <cell r="AJ1149">
            <v>0</v>
          </cell>
          <cell r="AK1149">
            <v>0</v>
          </cell>
          <cell r="AL1149">
            <v>0</v>
          </cell>
        </row>
        <row r="1150">
          <cell r="A1150" t="str">
            <v>05</v>
          </cell>
          <cell r="B1150" t="str">
            <v>Westgodavari</v>
          </cell>
          <cell r="C1150" t="str">
            <v>10</v>
          </cell>
          <cell r="D1150" t="str">
            <v>Narsapur</v>
          </cell>
          <cell r="E1150" t="str">
            <v>066</v>
          </cell>
          <cell r="F1150" t="str">
            <v>Attili</v>
          </cell>
          <cell r="G1150" t="str">
            <v>26</v>
          </cell>
          <cell r="H1150" t="str">
            <v>Ganapavaram</v>
          </cell>
          <cell r="I1150" t="str">
            <v>09</v>
          </cell>
          <cell r="J1150" t="str">
            <v>Muggulla</v>
          </cell>
          <cell r="K1150" t="str">
            <v>011</v>
          </cell>
          <cell r="L1150" t="str">
            <v>Muggulla</v>
          </cell>
          <cell r="M1150" t="str">
            <v>0526011</v>
          </cell>
          <cell r="N1150" t="str">
            <v>01</v>
          </cell>
          <cell r="O1150" t="str">
            <v>Muggulla</v>
          </cell>
          <cell r="P1150" t="str">
            <v>Muggulla</v>
          </cell>
          <cell r="Q1150" t="str">
            <v>052601101</v>
          </cell>
          <cell r="R1150" t="str">
            <v>052601101</v>
          </cell>
          <cell r="S1150" t="str">
            <v>05100662601101</v>
          </cell>
          <cell r="T1150">
            <v>1408</v>
          </cell>
          <cell r="U1150">
            <v>168</v>
          </cell>
          <cell r="V1150">
            <v>8</v>
          </cell>
          <cell r="W1150" t="str">
            <v>PC</v>
          </cell>
          <cell r="X1150" t="str">
            <v>PC4</v>
          </cell>
          <cell r="AA1150" t="str">
            <v>052601101600</v>
          </cell>
          <cell r="AB1150" t="str">
            <v>052601101600</v>
          </cell>
          <cell r="AC1150" t="str">
            <v>Muggulla</v>
          </cell>
          <cell r="AD1150" t="str">
            <v>Muggulla</v>
          </cell>
          <cell r="AE1150" t="str">
            <v>PWS</v>
          </cell>
          <cell r="AF1150">
            <v>0</v>
          </cell>
          <cell r="AG1150">
            <v>0</v>
          </cell>
          <cell r="AH1150">
            <v>0</v>
          </cell>
          <cell r="AI1150">
            <v>1</v>
          </cell>
          <cell r="AJ1150">
            <v>0</v>
          </cell>
          <cell r="AK1150">
            <v>0</v>
          </cell>
          <cell r="AL1150">
            <v>0</v>
          </cell>
        </row>
        <row r="1151">
          <cell r="A1151" t="str">
            <v>05</v>
          </cell>
          <cell r="B1151" t="str">
            <v>Westgodavari</v>
          </cell>
          <cell r="C1151" t="str">
            <v>10</v>
          </cell>
          <cell r="D1151" t="str">
            <v>Narsapur</v>
          </cell>
          <cell r="E1151" t="str">
            <v>066</v>
          </cell>
          <cell r="F1151" t="str">
            <v>Attili</v>
          </cell>
          <cell r="G1151" t="str">
            <v>26</v>
          </cell>
          <cell r="H1151" t="str">
            <v>Ganapavaram</v>
          </cell>
          <cell r="I1151" t="str">
            <v>10</v>
          </cell>
          <cell r="J1151" t="str">
            <v>Valluru</v>
          </cell>
          <cell r="K1151" t="str">
            <v>012</v>
          </cell>
          <cell r="L1151" t="str">
            <v>Valluru</v>
          </cell>
          <cell r="M1151" t="str">
            <v>0526012</v>
          </cell>
          <cell r="N1151" t="str">
            <v>01</v>
          </cell>
          <cell r="O1151" t="str">
            <v>Valluru</v>
          </cell>
          <cell r="P1151" t="str">
            <v>Valluru</v>
          </cell>
          <cell r="Q1151" t="str">
            <v>052601201</v>
          </cell>
          <cell r="R1151" t="str">
            <v>052601201</v>
          </cell>
          <cell r="S1151" t="str">
            <v>05100662601201</v>
          </cell>
          <cell r="T1151">
            <v>1605</v>
          </cell>
          <cell r="U1151">
            <v>243</v>
          </cell>
          <cell r="V1151">
            <v>12</v>
          </cell>
          <cell r="W1151" t="str">
            <v>PC</v>
          </cell>
          <cell r="X1151" t="str">
            <v>PC4</v>
          </cell>
          <cell r="AA1151" t="str">
            <v>052601201600</v>
          </cell>
          <cell r="AB1151" t="str">
            <v>052601201600</v>
          </cell>
          <cell r="AC1151" t="str">
            <v>Valluru</v>
          </cell>
          <cell r="AD1151" t="str">
            <v>Valluru</v>
          </cell>
          <cell r="AE1151" t="str">
            <v>PWS</v>
          </cell>
          <cell r="AF1151">
            <v>0</v>
          </cell>
          <cell r="AG1151">
            <v>0</v>
          </cell>
          <cell r="AH1151">
            <v>0</v>
          </cell>
          <cell r="AI1151">
            <v>1</v>
          </cell>
          <cell r="AJ1151">
            <v>0</v>
          </cell>
          <cell r="AK1151">
            <v>0</v>
          </cell>
          <cell r="AL1151">
            <v>0</v>
          </cell>
        </row>
        <row r="1152">
          <cell r="A1152" t="str">
            <v>05</v>
          </cell>
          <cell r="B1152" t="str">
            <v>Westgodavari</v>
          </cell>
          <cell r="C1152" t="str">
            <v>10</v>
          </cell>
          <cell r="D1152" t="str">
            <v>Narsapur</v>
          </cell>
          <cell r="E1152" t="str">
            <v>066</v>
          </cell>
          <cell r="F1152" t="str">
            <v>Attili</v>
          </cell>
          <cell r="G1152" t="str">
            <v>26</v>
          </cell>
          <cell r="H1152" t="str">
            <v>Ganapavaram</v>
          </cell>
          <cell r="I1152" t="str">
            <v>11</v>
          </cell>
          <cell r="J1152" t="str">
            <v>Veereswarapuram</v>
          </cell>
          <cell r="K1152" t="str">
            <v>013</v>
          </cell>
          <cell r="L1152" t="str">
            <v>Veereswarapuram</v>
          </cell>
          <cell r="M1152" t="str">
            <v>0526013</v>
          </cell>
          <cell r="N1152" t="str">
            <v>01</v>
          </cell>
          <cell r="O1152" t="str">
            <v>Veereswarapuram</v>
          </cell>
          <cell r="P1152" t="str">
            <v>Veereswarapuram</v>
          </cell>
          <cell r="Q1152" t="str">
            <v>052601301</v>
          </cell>
          <cell r="R1152" t="str">
            <v>052601301</v>
          </cell>
          <cell r="S1152" t="str">
            <v>05100662601301</v>
          </cell>
          <cell r="T1152">
            <v>1091</v>
          </cell>
          <cell r="U1152">
            <v>140</v>
          </cell>
          <cell r="V1152">
            <v>0</v>
          </cell>
          <cell r="W1152" t="str">
            <v>PC</v>
          </cell>
          <cell r="X1152" t="str">
            <v>PC4</v>
          </cell>
          <cell r="AA1152" t="str">
            <v>052601301600</v>
          </cell>
          <cell r="AB1152" t="str">
            <v>052601301600</v>
          </cell>
          <cell r="AC1152" t="str">
            <v>Veereswarapuram</v>
          </cell>
          <cell r="AD1152" t="str">
            <v>Veereswarapuram</v>
          </cell>
          <cell r="AE1152" t="str">
            <v>PWS</v>
          </cell>
          <cell r="AF1152">
            <v>0</v>
          </cell>
          <cell r="AG1152">
            <v>0</v>
          </cell>
          <cell r="AH1152">
            <v>0</v>
          </cell>
          <cell r="AI1152">
            <v>1</v>
          </cell>
          <cell r="AJ1152">
            <v>0</v>
          </cell>
          <cell r="AK1152">
            <v>0</v>
          </cell>
          <cell r="AL1152">
            <v>0</v>
          </cell>
        </row>
        <row r="1153">
          <cell r="A1153" t="str">
            <v>05</v>
          </cell>
          <cell r="B1153" t="str">
            <v>Westgodavari</v>
          </cell>
          <cell r="C1153" t="str">
            <v>10</v>
          </cell>
          <cell r="D1153" t="str">
            <v>Narsapur</v>
          </cell>
          <cell r="E1153" t="str">
            <v>066</v>
          </cell>
          <cell r="F1153" t="str">
            <v>Attili</v>
          </cell>
          <cell r="G1153" t="str">
            <v>26</v>
          </cell>
          <cell r="H1153" t="str">
            <v>Ganapavaram</v>
          </cell>
          <cell r="I1153" t="str">
            <v>12</v>
          </cell>
          <cell r="J1153" t="str">
            <v>Vakapalli</v>
          </cell>
          <cell r="K1153" t="str">
            <v>014</v>
          </cell>
          <cell r="L1153" t="str">
            <v>Vakapalli</v>
          </cell>
          <cell r="M1153" t="str">
            <v>0526014</v>
          </cell>
          <cell r="N1153" t="str">
            <v>01</v>
          </cell>
          <cell r="O1153" t="str">
            <v>Vakapalli</v>
          </cell>
          <cell r="P1153" t="str">
            <v>Vakapalli</v>
          </cell>
          <cell r="Q1153" t="str">
            <v>052601401</v>
          </cell>
          <cell r="R1153" t="str">
            <v>052601401</v>
          </cell>
          <cell r="S1153" t="str">
            <v>05100662601401</v>
          </cell>
          <cell r="T1153">
            <v>1273</v>
          </cell>
          <cell r="U1153">
            <v>203</v>
          </cell>
          <cell r="V1153">
            <v>18</v>
          </cell>
          <cell r="W1153" t="str">
            <v>PC</v>
          </cell>
          <cell r="X1153" t="str">
            <v>PC4</v>
          </cell>
          <cell r="AA1153" t="str">
            <v>052601401600</v>
          </cell>
          <cell r="AB1153" t="str">
            <v>052601401600</v>
          </cell>
          <cell r="AC1153" t="str">
            <v>Vakapalli</v>
          </cell>
          <cell r="AD1153" t="str">
            <v>Vakapalli</v>
          </cell>
          <cell r="AE1153" t="str">
            <v>PWS</v>
          </cell>
          <cell r="AF1153">
            <v>0</v>
          </cell>
          <cell r="AG1153">
            <v>0</v>
          </cell>
          <cell r="AH1153">
            <v>0</v>
          </cell>
          <cell r="AI1153">
            <v>1</v>
          </cell>
          <cell r="AJ1153">
            <v>0</v>
          </cell>
          <cell r="AK1153">
            <v>0</v>
          </cell>
          <cell r="AL1153">
            <v>0</v>
          </cell>
        </row>
        <row r="1154">
          <cell r="A1154" t="str">
            <v>05</v>
          </cell>
          <cell r="B1154" t="str">
            <v>Westgodavari</v>
          </cell>
          <cell r="C1154" t="str">
            <v>10</v>
          </cell>
          <cell r="D1154" t="str">
            <v>Narsapur</v>
          </cell>
          <cell r="E1154" t="str">
            <v>066</v>
          </cell>
          <cell r="F1154" t="str">
            <v>Attili</v>
          </cell>
          <cell r="G1154" t="str">
            <v>26</v>
          </cell>
          <cell r="H1154" t="str">
            <v>Ganapavaram</v>
          </cell>
          <cell r="I1154" t="str">
            <v>13</v>
          </cell>
          <cell r="J1154" t="str">
            <v>Cherukuganuma Agraharam</v>
          </cell>
          <cell r="K1154" t="str">
            <v>015</v>
          </cell>
          <cell r="L1154" t="str">
            <v>Ch.agraharam</v>
          </cell>
          <cell r="M1154" t="str">
            <v>0526015</v>
          </cell>
          <cell r="N1154" t="str">
            <v>01</v>
          </cell>
          <cell r="O1154" t="str">
            <v>Cherukuganuma Agraharam</v>
          </cell>
          <cell r="P1154" t="str">
            <v>Cherukuganuma Agraharam</v>
          </cell>
          <cell r="Q1154" t="str">
            <v>052601501</v>
          </cell>
          <cell r="R1154" t="str">
            <v>052601501</v>
          </cell>
          <cell r="S1154" t="str">
            <v>05100662601501</v>
          </cell>
          <cell r="T1154">
            <v>2273</v>
          </cell>
          <cell r="U1154">
            <v>0</v>
          </cell>
          <cell r="V1154">
            <v>13</v>
          </cell>
          <cell r="W1154" t="str">
            <v>PC</v>
          </cell>
          <cell r="X1154" t="str">
            <v>PC4</v>
          </cell>
          <cell r="AA1154" t="str">
            <v>052601501600</v>
          </cell>
          <cell r="AB1154" t="str">
            <v>052601501600</v>
          </cell>
          <cell r="AC1154" t="str">
            <v>Cherukuganuma Agraharam</v>
          </cell>
          <cell r="AD1154" t="str">
            <v>Cherukuganuma Agraharam</v>
          </cell>
          <cell r="AE1154" t="str">
            <v>PWS</v>
          </cell>
          <cell r="AF1154">
            <v>0</v>
          </cell>
          <cell r="AG1154">
            <v>0</v>
          </cell>
          <cell r="AH1154">
            <v>0</v>
          </cell>
          <cell r="AI1154">
            <v>1</v>
          </cell>
          <cell r="AJ1154">
            <v>0</v>
          </cell>
          <cell r="AK1154">
            <v>0</v>
          </cell>
          <cell r="AL1154">
            <v>0</v>
          </cell>
        </row>
        <row r="1155">
          <cell r="A1155" t="str">
            <v>05</v>
          </cell>
          <cell r="B1155" t="str">
            <v>Westgodavari</v>
          </cell>
          <cell r="C1155" t="str">
            <v>10</v>
          </cell>
          <cell r="D1155" t="str">
            <v>Narsapur</v>
          </cell>
          <cell r="E1155" t="str">
            <v>066</v>
          </cell>
          <cell r="F1155" t="str">
            <v>Attili</v>
          </cell>
          <cell r="G1155" t="str">
            <v>26</v>
          </cell>
          <cell r="H1155" t="str">
            <v>Ganapavaram</v>
          </cell>
          <cell r="I1155" t="str">
            <v>14</v>
          </cell>
          <cell r="J1155" t="str">
            <v>Kasipadu</v>
          </cell>
          <cell r="K1155" t="str">
            <v>016</v>
          </cell>
          <cell r="L1155" t="str">
            <v>Kasipadu</v>
          </cell>
          <cell r="M1155" t="str">
            <v>0526016</v>
          </cell>
          <cell r="N1155" t="str">
            <v>01</v>
          </cell>
          <cell r="O1155" t="str">
            <v>Kasipadu</v>
          </cell>
          <cell r="P1155" t="str">
            <v>Kasipadu</v>
          </cell>
          <cell r="Q1155" t="str">
            <v>052601601</v>
          </cell>
          <cell r="R1155" t="str">
            <v>052601601</v>
          </cell>
          <cell r="S1155" t="str">
            <v>05100662601601</v>
          </cell>
          <cell r="T1155">
            <v>2625</v>
          </cell>
          <cell r="U1155">
            <v>564</v>
          </cell>
          <cell r="V1155">
            <v>0</v>
          </cell>
          <cell r="W1155" t="str">
            <v>PC</v>
          </cell>
          <cell r="X1155" t="str">
            <v>PC4</v>
          </cell>
          <cell r="AA1155" t="str">
            <v>052601601600</v>
          </cell>
          <cell r="AB1155" t="str">
            <v>052601601600</v>
          </cell>
          <cell r="AC1155" t="str">
            <v>Kasipadu</v>
          </cell>
          <cell r="AD1155" t="str">
            <v>Kasipadu</v>
          </cell>
          <cell r="AE1155" t="str">
            <v>PWS</v>
          </cell>
          <cell r="AF1155">
            <v>0</v>
          </cell>
          <cell r="AG1155">
            <v>0</v>
          </cell>
          <cell r="AH1155">
            <v>0</v>
          </cell>
          <cell r="AI1155">
            <v>1</v>
          </cell>
          <cell r="AJ1155">
            <v>0</v>
          </cell>
          <cell r="AK1155">
            <v>0</v>
          </cell>
          <cell r="AL1155">
            <v>0</v>
          </cell>
        </row>
        <row r="1156">
          <cell r="A1156" t="str">
            <v>05</v>
          </cell>
          <cell r="B1156" t="str">
            <v>Westgodavari</v>
          </cell>
          <cell r="C1156" t="str">
            <v>10</v>
          </cell>
          <cell r="D1156" t="str">
            <v>Narsapur</v>
          </cell>
          <cell r="E1156" t="str">
            <v>066</v>
          </cell>
          <cell r="F1156" t="str">
            <v>Attili</v>
          </cell>
          <cell r="G1156" t="str">
            <v>26</v>
          </cell>
          <cell r="H1156" t="str">
            <v>Ganapavaram</v>
          </cell>
          <cell r="I1156" t="str">
            <v>15</v>
          </cell>
          <cell r="J1156" t="str">
            <v>Pippara</v>
          </cell>
          <cell r="K1156" t="str">
            <v>017</v>
          </cell>
          <cell r="L1156" t="str">
            <v>Pippara</v>
          </cell>
          <cell r="M1156" t="str">
            <v>0526017</v>
          </cell>
          <cell r="N1156" t="str">
            <v>01</v>
          </cell>
          <cell r="O1156" t="str">
            <v>Pippara</v>
          </cell>
          <cell r="P1156" t="str">
            <v>Pippara</v>
          </cell>
          <cell r="Q1156" t="str">
            <v>052601701</v>
          </cell>
          <cell r="R1156" t="str">
            <v>052601701</v>
          </cell>
          <cell r="S1156" t="str">
            <v>05100662601701</v>
          </cell>
          <cell r="T1156">
            <v>8467</v>
          </cell>
          <cell r="U1156">
            <v>2296</v>
          </cell>
          <cell r="V1156">
            <v>58</v>
          </cell>
          <cell r="W1156" t="str">
            <v>PC</v>
          </cell>
          <cell r="X1156" t="str">
            <v>PC4</v>
          </cell>
          <cell r="AA1156" t="str">
            <v>052601701600</v>
          </cell>
          <cell r="AB1156" t="str">
            <v>052601701600</v>
          </cell>
          <cell r="AC1156" t="str">
            <v>Pippara</v>
          </cell>
          <cell r="AD1156" t="str">
            <v>Pippara</v>
          </cell>
          <cell r="AE1156" t="str">
            <v>PWS</v>
          </cell>
          <cell r="AF1156">
            <v>0</v>
          </cell>
          <cell r="AG1156">
            <v>0</v>
          </cell>
          <cell r="AH1156">
            <v>0</v>
          </cell>
          <cell r="AI1156">
            <v>1</v>
          </cell>
          <cell r="AJ1156">
            <v>0</v>
          </cell>
          <cell r="AK1156">
            <v>0</v>
          </cell>
          <cell r="AL1156">
            <v>0</v>
          </cell>
        </row>
        <row r="1157">
          <cell r="A1157" t="str">
            <v>05</v>
          </cell>
          <cell r="B1157" t="str">
            <v>Westgodavari</v>
          </cell>
          <cell r="C1157" t="str">
            <v>10</v>
          </cell>
          <cell r="D1157" t="str">
            <v>Narsapur</v>
          </cell>
          <cell r="E1157" t="str">
            <v>066</v>
          </cell>
          <cell r="F1157" t="str">
            <v>Attili</v>
          </cell>
          <cell r="G1157" t="str">
            <v>26</v>
          </cell>
          <cell r="H1157" t="str">
            <v>Ganapavaram</v>
          </cell>
          <cell r="I1157" t="str">
            <v>16</v>
          </cell>
          <cell r="J1157" t="str">
            <v>Komatlapalem</v>
          </cell>
          <cell r="K1157" t="str">
            <v>017</v>
          </cell>
          <cell r="L1157" t="str">
            <v>Pippara</v>
          </cell>
          <cell r="M1157" t="str">
            <v>0526017</v>
          </cell>
          <cell r="N1157" t="str">
            <v>02</v>
          </cell>
          <cell r="O1157" t="str">
            <v>Komatlapalem</v>
          </cell>
          <cell r="P1157" t="str">
            <v>Komatlapalem</v>
          </cell>
          <cell r="Q1157" t="str">
            <v>052601702</v>
          </cell>
          <cell r="R1157" t="str">
            <v>052601702</v>
          </cell>
          <cell r="S1157" t="str">
            <v>05100662601702</v>
          </cell>
          <cell r="T1157">
            <v>1190</v>
          </cell>
          <cell r="U1157">
            <v>1190</v>
          </cell>
          <cell r="V1157">
            <v>0</v>
          </cell>
          <cell r="W1157" t="str">
            <v>PC</v>
          </cell>
          <cell r="X1157" t="str">
            <v>PC2</v>
          </cell>
          <cell r="AA1157" t="str">
            <v>052601702600</v>
          </cell>
          <cell r="AB1157" t="str">
            <v>052601702600</v>
          </cell>
          <cell r="AC1157" t="str">
            <v>Komatlapalem</v>
          </cell>
          <cell r="AD1157" t="str">
            <v>Komatlapalem</v>
          </cell>
          <cell r="AE1157" t="str">
            <v>PWS</v>
          </cell>
          <cell r="AF1157">
            <v>0</v>
          </cell>
          <cell r="AG1157">
            <v>0</v>
          </cell>
          <cell r="AH1157">
            <v>0</v>
          </cell>
          <cell r="AI1157">
            <v>1</v>
          </cell>
          <cell r="AJ1157">
            <v>0</v>
          </cell>
          <cell r="AK1157">
            <v>0</v>
          </cell>
          <cell r="AL1157">
            <v>0</v>
          </cell>
        </row>
        <row r="1158">
          <cell r="A1158" t="str">
            <v>05</v>
          </cell>
          <cell r="B1158" t="str">
            <v>Westgodavari</v>
          </cell>
          <cell r="C1158" t="str">
            <v>10</v>
          </cell>
          <cell r="D1158" t="str">
            <v>Narsapur</v>
          </cell>
          <cell r="E1158" t="str">
            <v>066</v>
          </cell>
          <cell r="F1158" t="str">
            <v>Attili</v>
          </cell>
          <cell r="G1158" t="str">
            <v>26</v>
          </cell>
          <cell r="H1158" t="str">
            <v>Ganapavaram</v>
          </cell>
          <cell r="I1158" t="str">
            <v>17</v>
          </cell>
          <cell r="J1158" t="str">
            <v>Venkatrajapuram</v>
          </cell>
          <cell r="K1158" t="str">
            <v>018</v>
          </cell>
          <cell r="L1158" t="str">
            <v>Venkatarajapuram</v>
          </cell>
          <cell r="M1158" t="str">
            <v>0526018</v>
          </cell>
          <cell r="N1158" t="str">
            <v>01</v>
          </cell>
          <cell r="O1158" t="str">
            <v>Venkatrajapuram</v>
          </cell>
          <cell r="P1158" t="str">
            <v>Venkatrajapuram</v>
          </cell>
          <cell r="Q1158" t="str">
            <v>052601801</v>
          </cell>
          <cell r="R1158" t="str">
            <v>052601801</v>
          </cell>
          <cell r="S1158" t="str">
            <v>05100662601801</v>
          </cell>
          <cell r="T1158">
            <v>527</v>
          </cell>
          <cell r="U1158">
            <v>168</v>
          </cell>
          <cell r="V1158">
            <v>10</v>
          </cell>
          <cell r="W1158" t="str">
            <v>PC</v>
          </cell>
          <cell r="X1158" t="str">
            <v>PC3</v>
          </cell>
          <cell r="AA1158" t="str">
            <v>052601801600</v>
          </cell>
          <cell r="AB1158" t="str">
            <v>052601801600</v>
          </cell>
          <cell r="AC1158" t="str">
            <v>Venkatrajapuram</v>
          </cell>
          <cell r="AD1158" t="str">
            <v>Venkatrajapuram</v>
          </cell>
          <cell r="AE1158" t="str">
            <v>PWS</v>
          </cell>
          <cell r="AF1158">
            <v>0</v>
          </cell>
          <cell r="AG1158">
            <v>0</v>
          </cell>
          <cell r="AH1158">
            <v>0</v>
          </cell>
          <cell r="AI1158">
            <v>1</v>
          </cell>
          <cell r="AJ1158">
            <v>0</v>
          </cell>
          <cell r="AK1158">
            <v>0</v>
          </cell>
          <cell r="AL1158">
            <v>0</v>
          </cell>
        </row>
        <row r="1159">
          <cell r="A1159" t="str">
            <v>05</v>
          </cell>
          <cell r="B1159" t="str">
            <v>Westgodavari</v>
          </cell>
          <cell r="C1159" t="str">
            <v>10</v>
          </cell>
          <cell r="D1159" t="str">
            <v>Narsapur</v>
          </cell>
          <cell r="E1159" t="str">
            <v>066</v>
          </cell>
          <cell r="F1159" t="str">
            <v>Attili</v>
          </cell>
          <cell r="G1159" t="str">
            <v>26</v>
          </cell>
          <cell r="H1159" t="str">
            <v>Ganapavaram</v>
          </cell>
          <cell r="I1159" t="str">
            <v>18</v>
          </cell>
          <cell r="J1159" t="str">
            <v>Agraharagopavaram</v>
          </cell>
          <cell r="K1159" t="str">
            <v>019</v>
          </cell>
          <cell r="L1159" t="str">
            <v>A. Gopavaram</v>
          </cell>
          <cell r="M1159" t="str">
            <v>0526019</v>
          </cell>
          <cell r="N1159" t="str">
            <v>01</v>
          </cell>
          <cell r="O1159" t="str">
            <v>Agraharagopavaram</v>
          </cell>
          <cell r="P1159" t="str">
            <v>Agraharagopavaram</v>
          </cell>
          <cell r="Q1159" t="str">
            <v>052601901</v>
          </cell>
          <cell r="R1159" t="str">
            <v>052601901</v>
          </cell>
          <cell r="S1159" t="str">
            <v>05100662601901</v>
          </cell>
          <cell r="T1159">
            <v>1505</v>
          </cell>
          <cell r="U1159">
            <v>566</v>
          </cell>
          <cell r="V1159">
            <v>0</v>
          </cell>
          <cell r="W1159" t="str">
            <v>PC</v>
          </cell>
          <cell r="X1159" t="str">
            <v>PC3</v>
          </cell>
          <cell r="AA1159" t="str">
            <v>052601901600</v>
          </cell>
          <cell r="AB1159" t="str">
            <v>052601901600</v>
          </cell>
          <cell r="AC1159" t="str">
            <v>Agraharagopavaram</v>
          </cell>
          <cell r="AD1159" t="str">
            <v>Agraharagopavaram</v>
          </cell>
          <cell r="AE1159" t="str">
            <v>PWS</v>
          </cell>
          <cell r="AF1159">
            <v>0</v>
          </cell>
          <cell r="AG1159">
            <v>0</v>
          </cell>
          <cell r="AH1159">
            <v>0</v>
          </cell>
          <cell r="AI1159">
            <v>1</v>
          </cell>
          <cell r="AJ1159">
            <v>0</v>
          </cell>
          <cell r="AK1159">
            <v>0</v>
          </cell>
          <cell r="AL1159">
            <v>0</v>
          </cell>
        </row>
        <row r="1160">
          <cell r="A1160" t="str">
            <v>05</v>
          </cell>
          <cell r="B1160" t="str">
            <v>Westgodavari</v>
          </cell>
          <cell r="C1160" t="str">
            <v>10</v>
          </cell>
          <cell r="D1160" t="str">
            <v>Narsapur</v>
          </cell>
          <cell r="E1160" t="str">
            <v>066</v>
          </cell>
          <cell r="F1160" t="str">
            <v>Attili</v>
          </cell>
          <cell r="G1160" t="str">
            <v>26</v>
          </cell>
          <cell r="H1160" t="str">
            <v>Ganapavaram</v>
          </cell>
          <cell r="I1160" t="str">
            <v>19</v>
          </cell>
          <cell r="J1160" t="str">
            <v>Kesavaram</v>
          </cell>
          <cell r="K1160" t="str">
            <v>020</v>
          </cell>
          <cell r="L1160" t="str">
            <v>Kesavaram</v>
          </cell>
          <cell r="M1160" t="str">
            <v>0526020</v>
          </cell>
          <cell r="N1160" t="str">
            <v>01</v>
          </cell>
          <cell r="O1160" t="str">
            <v>Kesavaram</v>
          </cell>
          <cell r="P1160" t="str">
            <v>Kesavaram</v>
          </cell>
          <cell r="Q1160" t="str">
            <v>052602001</v>
          </cell>
          <cell r="R1160" t="str">
            <v>052602001</v>
          </cell>
          <cell r="S1160" t="str">
            <v>05100662602001</v>
          </cell>
          <cell r="T1160">
            <v>3891</v>
          </cell>
          <cell r="U1160">
            <v>678</v>
          </cell>
          <cell r="V1160">
            <v>47</v>
          </cell>
          <cell r="W1160" t="str">
            <v>FC</v>
          </cell>
          <cell r="X1160" t="str">
            <v>FC</v>
          </cell>
          <cell r="AA1160" t="str">
            <v>052602001600</v>
          </cell>
          <cell r="AB1160" t="str">
            <v>052602001600</v>
          </cell>
          <cell r="AC1160" t="str">
            <v>Kesavaram</v>
          </cell>
          <cell r="AD1160" t="str">
            <v>Kesavaram</v>
          </cell>
          <cell r="AE1160" t="str">
            <v>PWS</v>
          </cell>
          <cell r="AF1160">
            <v>0</v>
          </cell>
          <cell r="AG1160">
            <v>0</v>
          </cell>
          <cell r="AH1160">
            <v>0</v>
          </cell>
          <cell r="AI1160">
            <v>1</v>
          </cell>
          <cell r="AJ1160">
            <v>0</v>
          </cell>
          <cell r="AK1160">
            <v>0</v>
          </cell>
          <cell r="AL1160">
            <v>0</v>
          </cell>
        </row>
        <row r="1161">
          <cell r="A1161" t="str">
            <v>05</v>
          </cell>
          <cell r="B1161" t="str">
            <v>Westgodavari</v>
          </cell>
          <cell r="C1161" t="str">
            <v>10</v>
          </cell>
          <cell r="D1161" t="str">
            <v>Narsapur</v>
          </cell>
          <cell r="E1161" t="str">
            <v>066</v>
          </cell>
          <cell r="F1161" t="str">
            <v>Attili</v>
          </cell>
          <cell r="G1161" t="str">
            <v>26</v>
          </cell>
          <cell r="H1161" t="str">
            <v>Ganapavaram</v>
          </cell>
          <cell r="I1161" t="str">
            <v>20</v>
          </cell>
          <cell r="J1161" t="str">
            <v>Appannapeta</v>
          </cell>
          <cell r="K1161" t="str">
            <v>020</v>
          </cell>
          <cell r="L1161" t="str">
            <v>Kesavaram</v>
          </cell>
          <cell r="M1161" t="str">
            <v>0526020</v>
          </cell>
          <cell r="N1161" t="str">
            <v>02</v>
          </cell>
          <cell r="O1161" t="str">
            <v>Appannapeta</v>
          </cell>
          <cell r="P1161" t="str">
            <v>Appannapeta</v>
          </cell>
          <cell r="Q1161" t="str">
            <v>052602002</v>
          </cell>
          <cell r="R1161" t="str">
            <v>052602002</v>
          </cell>
          <cell r="S1161" t="str">
            <v>05100662602002</v>
          </cell>
          <cell r="T1161">
            <v>1560</v>
          </cell>
          <cell r="U1161">
            <v>40</v>
          </cell>
          <cell r="V1161">
            <v>0</v>
          </cell>
          <cell r="W1161" t="str">
            <v>PC</v>
          </cell>
          <cell r="X1161" t="str">
            <v>PC3</v>
          </cell>
          <cell r="AA1161" t="str">
            <v>052602002600</v>
          </cell>
          <cell r="AB1161" t="str">
            <v>052602002600</v>
          </cell>
          <cell r="AC1161" t="str">
            <v>Appannapeta</v>
          </cell>
          <cell r="AD1161" t="str">
            <v>Appannapeta</v>
          </cell>
          <cell r="AE1161" t="str">
            <v>PWS</v>
          </cell>
          <cell r="AF1161">
            <v>0</v>
          </cell>
          <cell r="AG1161">
            <v>0</v>
          </cell>
          <cell r="AH1161">
            <v>0</v>
          </cell>
          <cell r="AI1161">
            <v>1</v>
          </cell>
          <cell r="AJ1161">
            <v>0</v>
          </cell>
          <cell r="AK1161">
            <v>0</v>
          </cell>
          <cell r="AL1161">
            <v>0</v>
          </cell>
        </row>
        <row r="1162">
          <cell r="A1162" t="str">
            <v>05</v>
          </cell>
          <cell r="B1162" t="str">
            <v>Westgodavari</v>
          </cell>
          <cell r="C1162" t="str">
            <v>10</v>
          </cell>
          <cell r="D1162" t="str">
            <v>Narsapur</v>
          </cell>
          <cell r="E1162" t="str">
            <v>066</v>
          </cell>
          <cell r="F1162" t="str">
            <v>Attili</v>
          </cell>
          <cell r="G1162" t="str">
            <v>26</v>
          </cell>
          <cell r="H1162" t="str">
            <v>Ganapavaram</v>
          </cell>
          <cell r="I1162" t="str">
            <v>21</v>
          </cell>
          <cell r="J1162" t="str">
            <v>S.kondepadu</v>
          </cell>
          <cell r="K1162" t="str">
            <v>021</v>
          </cell>
          <cell r="L1162" t="str">
            <v>S.kondepadu</v>
          </cell>
          <cell r="M1162" t="str">
            <v>0526021</v>
          </cell>
          <cell r="N1162" t="str">
            <v>01</v>
          </cell>
          <cell r="O1162" t="str">
            <v>S.kondepadu</v>
          </cell>
          <cell r="P1162" t="str">
            <v>S.Kondepadu</v>
          </cell>
          <cell r="Q1162" t="str">
            <v>052602101</v>
          </cell>
          <cell r="R1162" t="str">
            <v>052602101</v>
          </cell>
          <cell r="S1162" t="str">
            <v>05100662602101</v>
          </cell>
          <cell r="T1162">
            <v>1744</v>
          </cell>
          <cell r="U1162">
            <v>14</v>
          </cell>
          <cell r="V1162">
            <v>181</v>
          </cell>
          <cell r="W1162" t="str">
            <v>PC</v>
          </cell>
          <cell r="X1162" t="str">
            <v>PC4</v>
          </cell>
          <cell r="AA1162" t="str">
            <v>052602101600</v>
          </cell>
          <cell r="AB1162" t="str">
            <v>052602101600</v>
          </cell>
          <cell r="AC1162" t="str">
            <v>S.kondepadu</v>
          </cell>
          <cell r="AD1162" t="str">
            <v>S.kondepadu</v>
          </cell>
          <cell r="AE1162" t="str">
            <v>PWS</v>
          </cell>
          <cell r="AF1162">
            <v>0</v>
          </cell>
          <cell r="AG1162">
            <v>0</v>
          </cell>
          <cell r="AH1162">
            <v>0</v>
          </cell>
          <cell r="AI1162">
            <v>1</v>
          </cell>
          <cell r="AJ1162">
            <v>0</v>
          </cell>
          <cell r="AK1162">
            <v>0</v>
          </cell>
          <cell r="AL1162">
            <v>0</v>
          </cell>
        </row>
        <row r="1163">
          <cell r="A1163" t="str">
            <v>05</v>
          </cell>
          <cell r="B1163" t="str">
            <v>Westgodavari</v>
          </cell>
          <cell r="C1163" t="str">
            <v>10</v>
          </cell>
          <cell r="D1163" t="str">
            <v>Narsapur</v>
          </cell>
          <cell r="E1163" t="str">
            <v>066</v>
          </cell>
          <cell r="F1163" t="str">
            <v>Attili</v>
          </cell>
          <cell r="G1163" t="str">
            <v>26</v>
          </cell>
          <cell r="H1163" t="str">
            <v>Ganapavaram</v>
          </cell>
          <cell r="I1163" t="str">
            <v>22</v>
          </cell>
          <cell r="J1163" t="str">
            <v>Mupparthipadu</v>
          </cell>
          <cell r="K1163" t="str">
            <v>022</v>
          </cell>
          <cell r="L1163" t="str">
            <v>Mupparthipadu</v>
          </cell>
          <cell r="M1163" t="str">
            <v>0526022</v>
          </cell>
          <cell r="N1163" t="str">
            <v>01</v>
          </cell>
          <cell r="O1163" t="str">
            <v>Mupparthipadu</v>
          </cell>
          <cell r="P1163" t="str">
            <v>Mupparthipadu</v>
          </cell>
          <cell r="Q1163" t="str">
            <v>052602201</v>
          </cell>
          <cell r="R1163" t="str">
            <v>052602201</v>
          </cell>
          <cell r="S1163" t="str">
            <v>05100662602201</v>
          </cell>
          <cell r="T1163">
            <v>1812</v>
          </cell>
          <cell r="U1163">
            <v>429</v>
          </cell>
          <cell r="V1163">
            <v>22</v>
          </cell>
          <cell r="W1163" t="str">
            <v>PC</v>
          </cell>
          <cell r="X1163" t="str">
            <v>PC3</v>
          </cell>
          <cell r="AA1163" t="str">
            <v>052602201600</v>
          </cell>
          <cell r="AB1163" t="str">
            <v>052602201600</v>
          </cell>
          <cell r="AC1163" t="str">
            <v>Mupparthipadu</v>
          </cell>
          <cell r="AD1163" t="str">
            <v>Mupparthipadu</v>
          </cell>
          <cell r="AE1163" t="str">
            <v>PWS</v>
          </cell>
          <cell r="AF1163">
            <v>0</v>
          </cell>
          <cell r="AG1163">
            <v>0</v>
          </cell>
          <cell r="AH1163">
            <v>0</v>
          </cell>
          <cell r="AI1163">
            <v>1</v>
          </cell>
          <cell r="AJ1163">
            <v>0</v>
          </cell>
          <cell r="AK1163">
            <v>0</v>
          </cell>
          <cell r="AL1163">
            <v>0</v>
          </cell>
        </row>
        <row r="1164">
          <cell r="A1164" t="str">
            <v>05</v>
          </cell>
          <cell r="B1164" t="str">
            <v>Westgodavari</v>
          </cell>
          <cell r="C1164" t="str">
            <v>10</v>
          </cell>
          <cell r="D1164" t="str">
            <v>Narsapur</v>
          </cell>
          <cell r="E1164" t="str">
            <v>066</v>
          </cell>
          <cell r="F1164" t="str">
            <v>Attili</v>
          </cell>
          <cell r="G1164" t="str">
            <v>26</v>
          </cell>
          <cell r="H1164" t="str">
            <v>Ganapavaram</v>
          </cell>
          <cell r="I1164" t="str">
            <v>23</v>
          </cell>
          <cell r="J1164" t="str">
            <v>Moyyeru</v>
          </cell>
          <cell r="K1164" t="str">
            <v>023</v>
          </cell>
          <cell r="L1164" t="str">
            <v>Moyyeru</v>
          </cell>
          <cell r="M1164" t="str">
            <v>0526023</v>
          </cell>
          <cell r="N1164" t="str">
            <v>01</v>
          </cell>
          <cell r="O1164" t="str">
            <v>Moyyeru</v>
          </cell>
          <cell r="P1164" t="str">
            <v>Moyyeru</v>
          </cell>
          <cell r="Q1164" t="str">
            <v>052602301</v>
          </cell>
          <cell r="R1164" t="str">
            <v>052602301</v>
          </cell>
          <cell r="S1164" t="str">
            <v>05100662602301</v>
          </cell>
          <cell r="T1164">
            <v>3469</v>
          </cell>
          <cell r="U1164">
            <v>603</v>
          </cell>
          <cell r="V1164">
            <v>41</v>
          </cell>
          <cell r="W1164" t="str">
            <v>PC</v>
          </cell>
          <cell r="X1164" t="str">
            <v>PC3</v>
          </cell>
          <cell r="AA1164" t="str">
            <v>052602301600</v>
          </cell>
          <cell r="AB1164" t="str">
            <v>052602301600</v>
          </cell>
          <cell r="AC1164" t="str">
            <v>Moyyeru</v>
          </cell>
          <cell r="AD1164" t="str">
            <v>Moyyeru</v>
          </cell>
          <cell r="AE1164" t="str">
            <v>PWS</v>
          </cell>
          <cell r="AF1164">
            <v>0</v>
          </cell>
          <cell r="AG1164">
            <v>0</v>
          </cell>
          <cell r="AH1164">
            <v>0</v>
          </cell>
          <cell r="AI1164">
            <v>1</v>
          </cell>
          <cell r="AJ1164">
            <v>0</v>
          </cell>
          <cell r="AK1164">
            <v>0</v>
          </cell>
          <cell r="AL1164">
            <v>0</v>
          </cell>
        </row>
        <row r="1165">
          <cell r="A1165" t="str">
            <v>05</v>
          </cell>
          <cell r="B1165" t="str">
            <v>Westgodavari</v>
          </cell>
          <cell r="C1165" t="str">
            <v>10</v>
          </cell>
          <cell r="D1165" t="str">
            <v>Narsapur</v>
          </cell>
          <cell r="E1165" t="str">
            <v>066</v>
          </cell>
          <cell r="F1165" t="str">
            <v>Attili</v>
          </cell>
          <cell r="G1165" t="str">
            <v>26</v>
          </cell>
          <cell r="H1165" t="str">
            <v>Ganapavaram</v>
          </cell>
          <cell r="I1165" t="str">
            <v>23</v>
          </cell>
          <cell r="J1165" t="str">
            <v>Moyyeru</v>
          </cell>
          <cell r="K1165" t="str">
            <v>023</v>
          </cell>
          <cell r="L1165" t="str">
            <v>Moyyeru</v>
          </cell>
          <cell r="M1165" t="str">
            <v>0526023</v>
          </cell>
          <cell r="N1165" t="str">
            <v>02</v>
          </cell>
          <cell r="O1165" t="str">
            <v>Ghantasanivaripalem</v>
          </cell>
          <cell r="P1165" t="str">
            <v>Ghantasanivaripalem</v>
          </cell>
          <cell r="Q1165" t="str">
            <v>052602302</v>
          </cell>
          <cell r="R1165" t="str">
            <v>052602302</v>
          </cell>
          <cell r="S1165" t="str">
            <v>05100662602302</v>
          </cell>
          <cell r="T1165">
            <v>769</v>
          </cell>
          <cell r="U1165">
            <v>62</v>
          </cell>
          <cell r="V1165">
            <v>0</v>
          </cell>
          <cell r="W1165" t="str">
            <v>FC</v>
          </cell>
          <cell r="X1165" t="str">
            <v>FC</v>
          </cell>
          <cell r="AA1165" t="str">
            <v>052602301600</v>
          </cell>
          <cell r="AB1165" t="str">
            <v>052602301600</v>
          </cell>
          <cell r="AC1165" t="str">
            <v>Moyyeru</v>
          </cell>
          <cell r="AD1165" t="str">
            <v>Moyyeru</v>
          </cell>
          <cell r="AE1165" t="str">
            <v>PWS</v>
          </cell>
          <cell r="AF1165">
            <v>0</v>
          </cell>
          <cell r="AG1165">
            <v>0</v>
          </cell>
          <cell r="AH1165">
            <v>0</v>
          </cell>
          <cell r="AI1165">
            <v>0</v>
          </cell>
          <cell r="AJ1165">
            <v>0</v>
          </cell>
          <cell r="AK1165">
            <v>0</v>
          </cell>
          <cell r="AL1165">
            <v>0</v>
          </cell>
        </row>
        <row r="1166">
          <cell r="A1166" t="str">
            <v>05</v>
          </cell>
          <cell r="B1166" t="str">
            <v>Westgodavari</v>
          </cell>
          <cell r="C1166" t="str">
            <v>10</v>
          </cell>
          <cell r="D1166" t="str">
            <v>Narsapur</v>
          </cell>
          <cell r="E1166" t="str">
            <v>066</v>
          </cell>
          <cell r="F1166" t="str">
            <v>Attili</v>
          </cell>
          <cell r="G1166" t="str">
            <v>26</v>
          </cell>
          <cell r="H1166" t="str">
            <v>Ganapavaram</v>
          </cell>
          <cell r="I1166" t="str">
            <v>24</v>
          </cell>
          <cell r="J1166" t="str">
            <v>Dasulakumudavalli</v>
          </cell>
          <cell r="K1166" t="str">
            <v>024</v>
          </cell>
          <cell r="L1166" t="str">
            <v>D.k.valli</v>
          </cell>
          <cell r="M1166" t="str">
            <v>0526024</v>
          </cell>
          <cell r="N1166" t="str">
            <v>01</v>
          </cell>
          <cell r="O1166" t="str">
            <v>Dasulakumudavalli</v>
          </cell>
          <cell r="P1166" t="str">
            <v>Dasulakumudavalli</v>
          </cell>
          <cell r="Q1166" t="str">
            <v>052602401</v>
          </cell>
          <cell r="R1166" t="str">
            <v>052602401</v>
          </cell>
          <cell r="S1166" t="str">
            <v>05100662602401</v>
          </cell>
          <cell r="T1166">
            <v>1007</v>
          </cell>
          <cell r="U1166">
            <v>152</v>
          </cell>
          <cell r="V1166">
            <v>24</v>
          </cell>
          <cell r="W1166" t="str">
            <v>PC</v>
          </cell>
          <cell r="X1166" t="str">
            <v>PC4</v>
          </cell>
          <cell r="AA1166" t="str">
            <v>052602401600</v>
          </cell>
          <cell r="AB1166" t="str">
            <v>052602401600</v>
          </cell>
          <cell r="AC1166" t="str">
            <v>Dasulakumudavalli</v>
          </cell>
          <cell r="AD1166" t="str">
            <v>Dasulakumudavalli</v>
          </cell>
          <cell r="AE1166" t="str">
            <v>PWS</v>
          </cell>
          <cell r="AF1166">
            <v>0</v>
          </cell>
          <cell r="AG1166">
            <v>0</v>
          </cell>
          <cell r="AH1166">
            <v>0</v>
          </cell>
          <cell r="AI1166">
            <v>1</v>
          </cell>
          <cell r="AJ1166">
            <v>0</v>
          </cell>
          <cell r="AK1166">
            <v>0</v>
          </cell>
          <cell r="AL1166">
            <v>0</v>
          </cell>
        </row>
        <row r="1167">
          <cell r="A1167" t="str">
            <v>05</v>
          </cell>
          <cell r="B1167" t="str">
            <v>Westgodavari</v>
          </cell>
          <cell r="C1167" t="str">
            <v>10</v>
          </cell>
          <cell r="D1167" t="str">
            <v>Narsapur</v>
          </cell>
          <cell r="E1167" t="str">
            <v>066</v>
          </cell>
          <cell r="F1167" t="str">
            <v>Attili</v>
          </cell>
          <cell r="G1167" t="str">
            <v>26</v>
          </cell>
          <cell r="H1167" t="str">
            <v>Ganapavaram</v>
          </cell>
          <cell r="I1167" t="str">
            <v>25</v>
          </cell>
          <cell r="J1167" t="str">
            <v>Komarru</v>
          </cell>
          <cell r="K1167" t="str">
            <v>025</v>
          </cell>
          <cell r="L1167" t="str">
            <v>Komarru</v>
          </cell>
          <cell r="M1167" t="str">
            <v>0526025</v>
          </cell>
          <cell r="N1167" t="str">
            <v>01</v>
          </cell>
          <cell r="O1167" t="str">
            <v>Komarru</v>
          </cell>
          <cell r="P1167" t="str">
            <v>Komarru</v>
          </cell>
          <cell r="Q1167" t="str">
            <v>052602501</v>
          </cell>
          <cell r="R1167" t="str">
            <v>052602501</v>
          </cell>
          <cell r="S1167" t="str">
            <v>05100662602501</v>
          </cell>
          <cell r="T1167">
            <v>2357</v>
          </cell>
          <cell r="U1167">
            <v>337</v>
          </cell>
          <cell r="V1167">
            <v>7</v>
          </cell>
          <cell r="W1167" t="str">
            <v>PC</v>
          </cell>
          <cell r="X1167" t="str">
            <v>PC4</v>
          </cell>
          <cell r="AA1167" t="str">
            <v>052602501600</v>
          </cell>
          <cell r="AB1167" t="str">
            <v>052602501600</v>
          </cell>
          <cell r="AC1167" t="str">
            <v>Komarru</v>
          </cell>
          <cell r="AD1167" t="str">
            <v>Komarru</v>
          </cell>
          <cell r="AE1167" t="str">
            <v>PWS</v>
          </cell>
          <cell r="AF1167">
            <v>0</v>
          </cell>
          <cell r="AG1167">
            <v>0</v>
          </cell>
          <cell r="AH1167">
            <v>0</v>
          </cell>
          <cell r="AI1167">
            <v>1</v>
          </cell>
          <cell r="AJ1167">
            <v>0</v>
          </cell>
          <cell r="AK1167">
            <v>0</v>
          </cell>
          <cell r="AL1167">
            <v>0</v>
          </cell>
        </row>
        <row r="1168">
          <cell r="A1168" t="str">
            <v>05</v>
          </cell>
          <cell r="B1168" t="str">
            <v>Westgodavari</v>
          </cell>
          <cell r="C1168" t="str">
            <v>11</v>
          </cell>
          <cell r="D1168" t="str">
            <v>Eluru</v>
          </cell>
          <cell r="E1168" t="str">
            <v>067</v>
          </cell>
          <cell r="F1168" t="str">
            <v>T.p. Gudem</v>
          </cell>
          <cell r="G1168" t="str">
            <v>27</v>
          </cell>
          <cell r="H1168" t="str">
            <v>Pentapadu</v>
          </cell>
          <cell r="I1168" t="str">
            <v>01</v>
          </cell>
          <cell r="J1168" t="str">
            <v>Jatlapalem</v>
          </cell>
          <cell r="K1168" t="str">
            <v>001</v>
          </cell>
          <cell r="L1168" t="str">
            <v>Jatlapalem</v>
          </cell>
          <cell r="M1168" t="str">
            <v>0527001</v>
          </cell>
          <cell r="N1168" t="str">
            <v>01</v>
          </cell>
          <cell r="O1168" t="str">
            <v>Jattapalem</v>
          </cell>
          <cell r="P1168" t="str">
            <v>Jattapalem</v>
          </cell>
          <cell r="Q1168" t="str">
            <v>052700101</v>
          </cell>
          <cell r="R1168" t="str">
            <v>052700101</v>
          </cell>
          <cell r="S1168" t="str">
            <v>05110672700101</v>
          </cell>
          <cell r="T1168">
            <v>2608</v>
          </cell>
          <cell r="U1168">
            <v>767</v>
          </cell>
          <cell r="V1168">
            <v>2</v>
          </cell>
          <cell r="W1168" t="str">
            <v>PC</v>
          </cell>
          <cell r="X1168" t="str">
            <v>PC4</v>
          </cell>
          <cell r="AA1168" t="str">
            <v>052700101600</v>
          </cell>
          <cell r="AB1168" t="str">
            <v>052700101600</v>
          </cell>
          <cell r="AC1168" t="str">
            <v>Jattapalem</v>
          </cell>
          <cell r="AD1168" t="str">
            <v>Jattapalem</v>
          </cell>
          <cell r="AE1168" t="str">
            <v>PWS</v>
          </cell>
          <cell r="AF1168">
            <v>0</v>
          </cell>
          <cell r="AG1168">
            <v>0</v>
          </cell>
          <cell r="AH1168">
            <v>0</v>
          </cell>
          <cell r="AI1168">
            <v>3</v>
          </cell>
          <cell r="AJ1168">
            <v>0</v>
          </cell>
          <cell r="AK1168">
            <v>0</v>
          </cell>
          <cell r="AL1168">
            <v>0</v>
          </cell>
        </row>
        <row r="1169">
          <cell r="A1169" t="str">
            <v>05</v>
          </cell>
          <cell r="B1169" t="str">
            <v>Westgodavari</v>
          </cell>
          <cell r="C1169" t="str">
            <v>11</v>
          </cell>
          <cell r="D1169" t="str">
            <v>Eluru</v>
          </cell>
          <cell r="E1169" t="str">
            <v>067</v>
          </cell>
          <cell r="F1169" t="str">
            <v>T.p. Gudem</v>
          </cell>
          <cell r="G1169" t="str">
            <v>27</v>
          </cell>
          <cell r="H1169" t="str">
            <v>Pentapadu</v>
          </cell>
          <cell r="I1169" t="str">
            <v>02</v>
          </cell>
          <cell r="J1169" t="str">
            <v>Mounjipadu</v>
          </cell>
          <cell r="K1169" t="str">
            <v>001</v>
          </cell>
          <cell r="L1169" t="str">
            <v>Jatlapalem</v>
          </cell>
          <cell r="M1169" t="str">
            <v>0527001</v>
          </cell>
          <cell r="N1169" t="str">
            <v>02</v>
          </cell>
          <cell r="O1169" t="str">
            <v>Mounjipadu</v>
          </cell>
          <cell r="P1169" t="str">
            <v>Mounjipadu</v>
          </cell>
          <cell r="Q1169" t="str">
            <v>052700102</v>
          </cell>
          <cell r="R1169" t="str">
            <v>052700102</v>
          </cell>
          <cell r="S1169" t="str">
            <v>05110672700102</v>
          </cell>
          <cell r="T1169">
            <v>1489</v>
          </cell>
          <cell r="U1169">
            <v>158</v>
          </cell>
          <cell r="V1169">
            <v>0</v>
          </cell>
          <cell r="W1169" t="str">
            <v>PC</v>
          </cell>
          <cell r="X1169" t="str">
            <v>PC2</v>
          </cell>
          <cell r="AA1169" t="str">
            <v>052700102600</v>
          </cell>
          <cell r="AB1169" t="str">
            <v>052700102600</v>
          </cell>
          <cell r="AC1169" t="str">
            <v>Mounjipadu</v>
          </cell>
          <cell r="AD1169" t="str">
            <v>Mounjipadu</v>
          </cell>
          <cell r="AE1169" t="str">
            <v>PWS</v>
          </cell>
          <cell r="AF1169">
            <v>0</v>
          </cell>
          <cell r="AG1169">
            <v>0</v>
          </cell>
          <cell r="AH1169">
            <v>0</v>
          </cell>
          <cell r="AI1169">
            <v>1</v>
          </cell>
          <cell r="AJ1169">
            <v>0</v>
          </cell>
          <cell r="AK1169">
            <v>0</v>
          </cell>
          <cell r="AL1169">
            <v>0</v>
          </cell>
        </row>
        <row r="1170">
          <cell r="A1170" t="str">
            <v>05</v>
          </cell>
          <cell r="B1170" t="str">
            <v>Westgodavari</v>
          </cell>
          <cell r="C1170" t="str">
            <v>11</v>
          </cell>
          <cell r="D1170" t="str">
            <v>Eluru</v>
          </cell>
          <cell r="E1170" t="str">
            <v>067</v>
          </cell>
          <cell r="F1170" t="str">
            <v>T.p. Gudem</v>
          </cell>
          <cell r="G1170" t="str">
            <v>27</v>
          </cell>
          <cell r="H1170" t="str">
            <v>Pentapadu</v>
          </cell>
          <cell r="I1170" t="str">
            <v>03</v>
          </cell>
          <cell r="J1170" t="str">
            <v>Umamaheswaram</v>
          </cell>
          <cell r="K1170" t="str">
            <v>002</v>
          </cell>
          <cell r="L1170" t="str">
            <v>Umamaheswaram</v>
          </cell>
          <cell r="M1170" t="str">
            <v>0527002</v>
          </cell>
          <cell r="N1170" t="str">
            <v>01</v>
          </cell>
          <cell r="O1170" t="str">
            <v>Umamaheswaram</v>
          </cell>
          <cell r="P1170" t="str">
            <v>Umamaheswaram</v>
          </cell>
          <cell r="Q1170" t="str">
            <v>052700201</v>
          </cell>
          <cell r="R1170" t="str">
            <v>052700201</v>
          </cell>
          <cell r="S1170" t="str">
            <v>05110672700201</v>
          </cell>
          <cell r="T1170">
            <v>1198</v>
          </cell>
          <cell r="U1170">
            <v>559</v>
          </cell>
          <cell r="V1170">
            <v>0</v>
          </cell>
          <cell r="W1170" t="str">
            <v>PC</v>
          </cell>
          <cell r="X1170" t="str">
            <v>PC3</v>
          </cell>
          <cell r="AA1170" t="str">
            <v>052700201600</v>
          </cell>
          <cell r="AB1170" t="str">
            <v>052700201600</v>
          </cell>
          <cell r="AC1170" t="str">
            <v>Umamaheswaram</v>
          </cell>
          <cell r="AD1170" t="str">
            <v>Umamaheswaram</v>
          </cell>
          <cell r="AE1170" t="str">
            <v>PWS</v>
          </cell>
          <cell r="AF1170">
            <v>0</v>
          </cell>
          <cell r="AG1170">
            <v>0</v>
          </cell>
          <cell r="AH1170">
            <v>0</v>
          </cell>
          <cell r="AI1170">
            <v>1</v>
          </cell>
          <cell r="AJ1170">
            <v>0</v>
          </cell>
          <cell r="AK1170">
            <v>0</v>
          </cell>
          <cell r="AL1170">
            <v>0</v>
          </cell>
        </row>
        <row r="1171">
          <cell r="A1171" t="str">
            <v>05</v>
          </cell>
          <cell r="B1171" t="str">
            <v>Westgodavari</v>
          </cell>
          <cell r="C1171" t="str">
            <v>11</v>
          </cell>
          <cell r="D1171" t="str">
            <v>Eluru</v>
          </cell>
          <cell r="E1171" t="str">
            <v>065</v>
          </cell>
          <cell r="F1171" t="str">
            <v>Tanuku</v>
          </cell>
          <cell r="G1171" t="str">
            <v>27</v>
          </cell>
          <cell r="H1171" t="str">
            <v>Pentapadu</v>
          </cell>
          <cell r="I1171" t="str">
            <v>04</v>
          </cell>
          <cell r="J1171" t="str">
            <v>Kaspa Pentapadu</v>
          </cell>
          <cell r="K1171" t="str">
            <v>003</v>
          </cell>
          <cell r="L1171" t="str">
            <v>D. Ch. Khandrika</v>
          </cell>
          <cell r="M1171" t="str">
            <v>0527003</v>
          </cell>
          <cell r="N1171" t="str">
            <v>01</v>
          </cell>
          <cell r="O1171" t="str">
            <v>D.ch.khandrika</v>
          </cell>
          <cell r="Q1171" t="str">
            <v>052700301</v>
          </cell>
          <cell r="S1171" t="str">
            <v>05110652700301</v>
          </cell>
          <cell r="T1171">
            <v>224</v>
          </cell>
          <cell r="U1171">
            <v>214</v>
          </cell>
          <cell r="V1171">
            <v>0</v>
          </cell>
          <cell r="W1171" t="str">
            <v>NC</v>
          </cell>
          <cell r="X1171" t="str">
            <v>NC</v>
          </cell>
          <cell r="AF1171">
            <v>0</v>
          </cell>
          <cell r="AG1171">
            <v>0</v>
          </cell>
          <cell r="AH1171">
            <v>0</v>
          </cell>
          <cell r="AI1171">
            <v>0</v>
          </cell>
          <cell r="AJ1171">
            <v>0</v>
          </cell>
          <cell r="AK1171">
            <v>0</v>
          </cell>
          <cell r="AL1171">
            <v>0</v>
          </cell>
        </row>
        <row r="1172">
          <cell r="A1172" t="str">
            <v>05</v>
          </cell>
          <cell r="B1172" t="str">
            <v>Westgodavari</v>
          </cell>
          <cell r="C1172" t="str">
            <v>11</v>
          </cell>
          <cell r="D1172" t="str">
            <v>Eluru</v>
          </cell>
          <cell r="E1172" t="str">
            <v>067</v>
          </cell>
          <cell r="F1172" t="str">
            <v>T.p. Gudem</v>
          </cell>
          <cell r="G1172" t="str">
            <v>27</v>
          </cell>
          <cell r="H1172" t="str">
            <v>Pentapadu</v>
          </cell>
          <cell r="I1172" t="str">
            <v>05</v>
          </cell>
          <cell r="J1172" t="str">
            <v>Pentapadu</v>
          </cell>
          <cell r="K1172" t="str">
            <v>004</v>
          </cell>
          <cell r="L1172" t="str">
            <v>Pentapadu</v>
          </cell>
          <cell r="M1172" t="str">
            <v>0527004</v>
          </cell>
          <cell r="N1172" t="str">
            <v>01</v>
          </cell>
          <cell r="O1172" t="str">
            <v>Pentapadu</v>
          </cell>
          <cell r="P1172" t="str">
            <v>Pentapadu</v>
          </cell>
          <cell r="Q1172" t="str">
            <v>052700401</v>
          </cell>
          <cell r="R1172" t="str">
            <v>052700401</v>
          </cell>
          <cell r="S1172" t="str">
            <v>05110672700401</v>
          </cell>
          <cell r="T1172">
            <v>13022</v>
          </cell>
          <cell r="U1172">
            <v>1896</v>
          </cell>
          <cell r="V1172">
            <v>53</v>
          </cell>
          <cell r="W1172" t="str">
            <v>PC</v>
          </cell>
          <cell r="X1172" t="str">
            <v>PC4</v>
          </cell>
          <cell r="AA1172" t="str">
            <v>052700401600</v>
          </cell>
          <cell r="AB1172" t="str">
            <v>052700401600</v>
          </cell>
          <cell r="AC1172" t="str">
            <v>Pentapadu</v>
          </cell>
          <cell r="AD1172" t="str">
            <v>Pentapadu</v>
          </cell>
          <cell r="AE1172" t="str">
            <v>PWS</v>
          </cell>
          <cell r="AF1172">
            <v>0</v>
          </cell>
          <cell r="AG1172">
            <v>0</v>
          </cell>
          <cell r="AH1172">
            <v>0</v>
          </cell>
          <cell r="AI1172">
            <v>2</v>
          </cell>
          <cell r="AJ1172">
            <v>0</v>
          </cell>
          <cell r="AK1172">
            <v>0</v>
          </cell>
          <cell r="AL1172">
            <v>0</v>
          </cell>
        </row>
        <row r="1173">
          <cell r="A1173" t="str">
            <v>05</v>
          </cell>
          <cell r="B1173" t="str">
            <v>Westgodavari</v>
          </cell>
          <cell r="C1173" t="str">
            <v>11</v>
          </cell>
          <cell r="D1173" t="str">
            <v>Eluru</v>
          </cell>
          <cell r="E1173" t="str">
            <v>067</v>
          </cell>
          <cell r="F1173" t="str">
            <v>T.p. Gudem</v>
          </cell>
          <cell r="G1173" t="str">
            <v>27</v>
          </cell>
          <cell r="H1173" t="str">
            <v>Pentapadu</v>
          </cell>
          <cell r="I1173" t="str">
            <v>06</v>
          </cell>
          <cell r="J1173" t="str">
            <v>Darsiparru</v>
          </cell>
          <cell r="K1173" t="str">
            <v>005</v>
          </cell>
          <cell r="L1173" t="str">
            <v>Darsiparru</v>
          </cell>
          <cell r="M1173" t="str">
            <v>0527005</v>
          </cell>
          <cell r="N1173" t="str">
            <v>01</v>
          </cell>
          <cell r="O1173" t="str">
            <v>Darsiparru</v>
          </cell>
          <cell r="P1173" t="str">
            <v>Darsiparru</v>
          </cell>
          <cell r="Q1173" t="str">
            <v>052700501</v>
          </cell>
          <cell r="R1173" t="str">
            <v>052700501</v>
          </cell>
          <cell r="S1173" t="str">
            <v>05110672700501</v>
          </cell>
          <cell r="T1173">
            <v>3392</v>
          </cell>
          <cell r="U1173">
            <v>376</v>
          </cell>
          <cell r="V1173">
            <v>21</v>
          </cell>
          <cell r="W1173" t="str">
            <v>PC</v>
          </cell>
          <cell r="X1173" t="str">
            <v>PC4</v>
          </cell>
          <cell r="AA1173" t="str">
            <v>052700501600</v>
          </cell>
          <cell r="AB1173" t="str">
            <v>052700501600</v>
          </cell>
          <cell r="AC1173" t="str">
            <v>Darsiparru</v>
          </cell>
          <cell r="AD1173" t="str">
            <v>Darsiparru</v>
          </cell>
          <cell r="AE1173" t="str">
            <v>PWS</v>
          </cell>
          <cell r="AF1173">
            <v>0</v>
          </cell>
          <cell r="AG1173">
            <v>0</v>
          </cell>
          <cell r="AH1173">
            <v>0</v>
          </cell>
          <cell r="AI1173">
            <v>1</v>
          </cell>
          <cell r="AJ1173">
            <v>0</v>
          </cell>
          <cell r="AK1173">
            <v>0</v>
          </cell>
          <cell r="AL1173">
            <v>0</v>
          </cell>
        </row>
        <row r="1174">
          <cell r="A1174" t="str">
            <v>05</v>
          </cell>
          <cell r="B1174" t="str">
            <v>Westgodavari</v>
          </cell>
          <cell r="C1174" t="str">
            <v>11</v>
          </cell>
          <cell r="D1174" t="str">
            <v>Eluru</v>
          </cell>
          <cell r="E1174" t="str">
            <v>065</v>
          </cell>
          <cell r="F1174" t="str">
            <v>Tanuku</v>
          </cell>
          <cell r="G1174" t="str">
            <v>27</v>
          </cell>
          <cell r="H1174" t="str">
            <v>Pentapadu</v>
          </cell>
          <cell r="I1174" t="str">
            <v>06</v>
          </cell>
          <cell r="J1174" t="str">
            <v>Darsiparru</v>
          </cell>
          <cell r="K1174" t="str">
            <v>005</v>
          </cell>
          <cell r="L1174" t="str">
            <v>Darsiparru</v>
          </cell>
          <cell r="M1174" t="str">
            <v>0527005</v>
          </cell>
          <cell r="N1174" t="str">
            <v>02</v>
          </cell>
          <cell r="O1174" t="str">
            <v>Billagunta</v>
          </cell>
          <cell r="Q1174" t="str">
            <v>052700502</v>
          </cell>
          <cell r="S1174" t="str">
            <v>05110652700502</v>
          </cell>
          <cell r="T1174">
            <v>669</v>
          </cell>
          <cell r="U1174">
            <v>263</v>
          </cell>
          <cell r="V1174">
            <v>0</v>
          </cell>
          <cell r="W1174" t="str">
            <v>NC</v>
          </cell>
          <cell r="X1174" t="str">
            <v>NC</v>
          </cell>
          <cell r="AF1174">
            <v>0</v>
          </cell>
          <cell r="AG1174">
            <v>0</v>
          </cell>
          <cell r="AH1174">
            <v>0</v>
          </cell>
          <cell r="AI1174">
            <v>1</v>
          </cell>
          <cell r="AJ1174">
            <v>0</v>
          </cell>
          <cell r="AK1174">
            <v>0</v>
          </cell>
          <cell r="AL1174">
            <v>0</v>
          </cell>
        </row>
        <row r="1175">
          <cell r="A1175" t="str">
            <v>05</v>
          </cell>
          <cell r="B1175" t="str">
            <v>Westgodavari</v>
          </cell>
          <cell r="C1175" t="str">
            <v>11</v>
          </cell>
          <cell r="D1175" t="str">
            <v>Eluru</v>
          </cell>
          <cell r="E1175" t="str">
            <v>065</v>
          </cell>
          <cell r="F1175" t="str">
            <v>Tanuku</v>
          </cell>
          <cell r="G1175" t="str">
            <v>27</v>
          </cell>
          <cell r="H1175" t="str">
            <v>Pentapadu</v>
          </cell>
          <cell r="I1175" t="str">
            <v>07</v>
          </cell>
          <cell r="J1175" t="str">
            <v>Valluripalli</v>
          </cell>
          <cell r="K1175" t="str">
            <v>006</v>
          </cell>
          <cell r="L1175" t="str">
            <v>Valluripalli</v>
          </cell>
          <cell r="M1175" t="str">
            <v>0527006</v>
          </cell>
          <cell r="N1175" t="str">
            <v>01</v>
          </cell>
          <cell r="O1175" t="str">
            <v>Vallurupalli</v>
          </cell>
          <cell r="P1175" t="str">
            <v>Vallurupalli</v>
          </cell>
          <cell r="Q1175" t="str">
            <v>052700601</v>
          </cell>
          <cell r="R1175" t="str">
            <v>052700601</v>
          </cell>
          <cell r="S1175" t="str">
            <v>05110652700601</v>
          </cell>
          <cell r="T1175">
            <v>2210</v>
          </cell>
          <cell r="U1175">
            <v>718</v>
          </cell>
          <cell r="V1175">
            <v>4</v>
          </cell>
          <cell r="W1175" t="str">
            <v>PC</v>
          </cell>
          <cell r="X1175" t="str">
            <v>PC2</v>
          </cell>
          <cell r="AA1175" t="str">
            <v>052700601600</v>
          </cell>
          <cell r="AB1175" t="str">
            <v>052700601600</v>
          </cell>
          <cell r="AC1175" t="str">
            <v>Vallurupalli</v>
          </cell>
          <cell r="AD1175" t="str">
            <v>Vallurupalli</v>
          </cell>
          <cell r="AE1175" t="str">
            <v>PWS</v>
          </cell>
          <cell r="AF1175">
            <v>0</v>
          </cell>
          <cell r="AG1175">
            <v>0</v>
          </cell>
          <cell r="AH1175">
            <v>0</v>
          </cell>
          <cell r="AI1175">
            <v>1</v>
          </cell>
          <cell r="AJ1175">
            <v>0</v>
          </cell>
          <cell r="AK1175">
            <v>0</v>
          </cell>
          <cell r="AL1175">
            <v>0</v>
          </cell>
        </row>
        <row r="1176">
          <cell r="A1176" t="str">
            <v>05</v>
          </cell>
          <cell r="B1176" t="str">
            <v>Westgodavari</v>
          </cell>
          <cell r="C1176" t="str">
            <v>11</v>
          </cell>
          <cell r="D1176" t="str">
            <v>Eluru</v>
          </cell>
          <cell r="E1176" t="str">
            <v>065</v>
          </cell>
          <cell r="F1176" t="str">
            <v>Tanuku</v>
          </cell>
          <cell r="G1176" t="str">
            <v>27</v>
          </cell>
          <cell r="H1176" t="str">
            <v>Pentapadu</v>
          </cell>
          <cell r="I1176" t="str">
            <v>08</v>
          </cell>
          <cell r="J1176" t="str">
            <v>Racharla</v>
          </cell>
          <cell r="K1176" t="str">
            <v>007</v>
          </cell>
          <cell r="L1176" t="str">
            <v>Racharla</v>
          </cell>
          <cell r="M1176" t="str">
            <v>0527007</v>
          </cell>
          <cell r="N1176" t="str">
            <v>01</v>
          </cell>
          <cell r="O1176" t="str">
            <v>Racharla</v>
          </cell>
          <cell r="P1176" t="str">
            <v>Racharla</v>
          </cell>
          <cell r="Q1176" t="str">
            <v>052700701</v>
          </cell>
          <cell r="R1176" t="str">
            <v>052700701</v>
          </cell>
          <cell r="S1176" t="str">
            <v>05110652700701</v>
          </cell>
          <cell r="T1176">
            <v>2486</v>
          </cell>
          <cell r="U1176">
            <v>638</v>
          </cell>
          <cell r="V1176">
            <v>6</v>
          </cell>
          <cell r="W1176" t="str">
            <v>PC</v>
          </cell>
          <cell r="X1176" t="str">
            <v>PC4</v>
          </cell>
          <cell r="AA1176" t="str">
            <v>052700701600</v>
          </cell>
          <cell r="AB1176" t="str">
            <v>052700701600</v>
          </cell>
          <cell r="AC1176" t="str">
            <v>Racharla</v>
          </cell>
          <cell r="AD1176" t="str">
            <v>Racharla</v>
          </cell>
          <cell r="AE1176" t="str">
            <v>PWS</v>
          </cell>
          <cell r="AF1176">
            <v>0</v>
          </cell>
          <cell r="AG1176">
            <v>0</v>
          </cell>
          <cell r="AH1176">
            <v>0</v>
          </cell>
          <cell r="AI1176">
            <v>1</v>
          </cell>
          <cell r="AJ1176">
            <v>0</v>
          </cell>
          <cell r="AK1176">
            <v>0</v>
          </cell>
          <cell r="AL1176">
            <v>0</v>
          </cell>
        </row>
        <row r="1177">
          <cell r="A1177" t="str">
            <v>05</v>
          </cell>
          <cell r="B1177" t="str">
            <v>Westgodavari</v>
          </cell>
          <cell r="C1177" t="str">
            <v>11</v>
          </cell>
          <cell r="D1177" t="str">
            <v>Eluru</v>
          </cell>
          <cell r="E1177" t="str">
            <v>065</v>
          </cell>
          <cell r="F1177" t="str">
            <v>Tanuku</v>
          </cell>
          <cell r="G1177" t="str">
            <v>27</v>
          </cell>
          <cell r="H1177" t="str">
            <v>Pentapadu</v>
          </cell>
          <cell r="I1177" t="str">
            <v>09</v>
          </cell>
          <cell r="J1177" t="str">
            <v>Prathipadu</v>
          </cell>
          <cell r="K1177" t="str">
            <v>008</v>
          </cell>
          <cell r="L1177" t="str">
            <v>Prathipadu</v>
          </cell>
          <cell r="M1177" t="str">
            <v>0527008</v>
          </cell>
          <cell r="N1177" t="str">
            <v>01</v>
          </cell>
          <cell r="O1177" t="str">
            <v>Prathipadu</v>
          </cell>
          <cell r="P1177" t="str">
            <v>Prathipadu</v>
          </cell>
          <cell r="Q1177" t="str">
            <v>052700801</v>
          </cell>
          <cell r="R1177" t="str">
            <v>052700801</v>
          </cell>
          <cell r="S1177" t="str">
            <v>05110652700801</v>
          </cell>
          <cell r="T1177">
            <v>3999</v>
          </cell>
          <cell r="U1177">
            <v>991</v>
          </cell>
          <cell r="V1177">
            <v>5</v>
          </cell>
          <cell r="W1177" t="str">
            <v>PC</v>
          </cell>
          <cell r="X1177" t="str">
            <v>PC4</v>
          </cell>
          <cell r="AA1177" t="str">
            <v>052700801600</v>
          </cell>
          <cell r="AB1177" t="str">
            <v>052700801600</v>
          </cell>
          <cell r="AC1177" t="str">
            <v>Prathipadu</v>
          </cell>
          <cell r="AD1177" t="str">
            <v>Prathipadu</v>
          </cell>
          <cell r="AE1177" t="str">
            <v>PWS</v>
          </cell>
          <cell r="AF1177">
            <v>0</v>
          </cell>
          <cell r="AG1177">
            <v>0</v>
          </cell>
          <cell r="AH1177">
            <v>0</v>
          </cell>
          <cell r="AI1177">
            <v>1</v>
          </cell>
          <cell r="AJ1177">
            <v>0</v>
          </cell>
          <cell r="AK1177">
            <v>0</v>
          </cell>
          <cell r="AL1177">
            <v>0</v>
          </cell>
        </row>
        <row r="1178">
          <cell r="A1178" t="str">
            <v>05</v>
          </cell>
          <cell r="B1178" t="str">
            <v>Westgodavari</v>
          </cell>
          <cell r="C1178" t="str">
            <v>11</v>
          </cell>
          <cell r="D1178" t="str">
            <v>Eluru</v>
          </cell>
          <cell r="E1178" t="str">
            <v>065</v>
          </cell>
          <cell r="F1178" t="str">
            <v>Tanuku</v>
          </cell>
          <cell r="G1178" t="str">
            <v>27</v>
          </cell>
          <cell r="H1178" t="str">
            <v>Pentapadu</v>
          </cell>
          <cell r="I1178" t="str">
            <v>09</v>
          </cell>
          <cell r="J1178" t="str">
            <v>Prathipadu</v>
          </cell>
          <cell r="K1178" t="str">
            <v>008</v>
          </cell>
          <cell r="L1178" t="str">
            <v>Prathipadu</v>
          </cell>
          <cell r="M1178" t="str">
            <v>0527008</v>
          </cell>
          <cell r="N1178" t="str">
            <v>02</v>
          </cell>
          <cell r="O1178" t="str">
            <v>Kagulampadu</v>
          </cell>
          <cell r="P1178" t="str">
            <v>Kagulampadu</v>
          </cell>
          <cell r="Q1178" t="str">
            <v>052700802</v>
          </cell>
          <cell r="R1178" t="str">
            <v>052700802</v>
          </cell>
          <cell r="S1178" t="str">
            <v>05110652700802</v>
          </cell>
          <cell r="T1178">
            <v>643</v>
          </cell>
          <cell r="U1178">
            <v>0</v>
          </cell>
          <cell r="V1178">
            <v>0</v>
          </cell>
          <cell r="W1178" t="str">
            <v>PC</v>
          </cell>
          <cell r="X1178" t="str">
            <v>PC2</v>
          </cell>
          <cell r="AA1178" t="str">
            <v>052700801600</v>
          </cell>
          <cell r="AB1178" t="str">
            <v>052700801600</v>
          </cell>
          <cell r="AC1178" t="str">
            <v>Prathipadu</v>
          </cell>
          <cell r="AD1178" t="str">
            <v>Prathipadu</v>
          </cell>
          <cell r="AE1178" t="str">
            <v>PWS</v>
          </cell>
          <cell r="AF1178">
            <v>0</v>
          </cell>
          <cell r="AG1178">
            <v>0</v>
          </cell>
          <cell r="AH1178">
            <v>0</v>
          </cell>
          <cell r="AI1178">
            <v>0</v>
          </cell>
          <cell r="AJ1178">
            <v>0</v>
          </cell>
          <cell r="AK1178">
            <v>0</v>
          </cell>
          <cell r="AL1178">
            <v>0</v>
          </cell>
        </row>
        <row r="1179">
          <cell r="A1179" t="str">
            <v>05</v>
          </cell>
          <cell r="B1179" t="str">
            <v>Westgodavari</v>
          </cell>
          <cell r="C1179" t="str">
            <v>11</v>
          </cell>
          <cell r="D1179" t="str">
            <v>Eluru</v>
          </cell>
          <cell r="E1179" t="str">
            <v>065</v>
          </cell>
          <cell r="F1179" t="str">
            <v>Tanuku</v>
          </cell>
          <cell r="G1179" t="str">
            <v>27</v>
          </cell>
          <cell r="H1179" t="str">
            <v>Pentapadu</v>
          </cell>
          <cell r="I1179" t="str">
            <v>10</v>
          </cell>
          <cell r="J1179" t="str">
            <v>Alampuram</v>
          </cell>
          <cell r="K1179" t="str">
            <v>009</v>
          </cell>
          <cell r="L1179" t="str">
            <v>Alampuram</v>
          </cell>
          <cell r="M1179" t="str">
            <v>0527009</v>
          </cell>
          <cell r="N1179" t="str">
            <v>01</v>
          </cell>
          <cell r="O1179" t="str">
            <v>Alampuram</v>
          </cell>
          <cell r="P1179" t="str">
            <v>Alampuram</v>
          </cell>
          <cell r="Q1179" t="str">
            <v>052700901</v>
          </cell>
          <cell r="R1179" t="str">
            <v>052700901</v>
          </cell>
          <cell r="S1179" t="str">
            <v>05110652700901</v>
          </cell>
          <cell r="T1179">
            <v>5400</v>
          </cell>
          <cell r="U1179">
            <v>818</v>
          </cell>
          <cell r="V1179">
            <v>94</v>
          </cell>
          <cell r="W1179" t="str">
            <v>PC</v>
          </cell>
          <cell r="X1179" t="str">
            <v>PC4</v>
          </cell>
          <cell r="AA1179" t="str">
            <v>052700901600</v>
          </cell>
          <cell r="AB1179" t="str">
            <v>052700901600</v>
          </cell>
          <cell r="AC1179" t="str">
            <v>Alampuram</v>
          </cell>
          <cell r="AD1179" t="str">
            <v>Alampuram</v>
          </cell>
          <cell r="AE1179" t="str">
            <v>PWS</v>
          </cell>
          <cell r="AF1179">
            <v>0</v>
          </cell>
          <cell r="AG1179">
            <v>0</v>
          </cell>
          <cell r="AH1179">
            <v>0</v>
          </cell>
          <cell r="AI1179">
            <v>1</v>
          </cell>
          <cell r="AJ1179">
            <v>0</v>
          </cell>
          <cell r="AK1179">
            <v>0</v>
          </cell>
          <cell r="AL1179">
            <v>0</v>
          </cell>
        </row>
        <row r="1180">
          <cell r="A1180" t="str">
            <v>05</v>
          </cell>
          <cell r="B1180" t="str">
            <v>Westgodavari</v>
          </cell>
          <cell r="C1180" t="str">
            <v>11</v>
          </cell>
          <cell r="D1180" t="str">
            <v>Eluru</v>
          </cell>
          <cell r="E1180" t="str">
            <v>065</v>
          </cell>
          <cell r="F1180" t="str">
            <v>Tanuku</v>
          </cell>
          <cell r="G1180" t="str">
            <v>27</v>
          </cell>
          <cell r="H1180" t="str">
            <v>Pentapadu</v>
          </cell>
          <cell r="I1180" t="str">
            <v>11</v>
          </cell>
          <cell r="J1180" t="str">
            <v>Ravipadu</v>
          </cell>
          <cell r="K1180" t="str">
            <v>010</v>
          </cell>
          <cell r="L1180" t="str">
            <v>Ravipadu</v>
          </cell>
          <cell r="M1180" t="str">
            <v>0527010</v>
          </cell>
          <cell r="N1180" t="str">
            <v>01</v>
          </cell>
          <cell r="O1180" t="str">
            <v>Ravipadu</v>
          </cell>
          <cell r="P1180" t="str">
            <v>Ravipadu</v>
          </cell>
          <cell r="Q1180" t="str">
            <v>052701001</v>
          </cell>
          <cell r="R1180" t="str">
            <v>052701001</v>
          </cell>
          <cell r="S1180" t="str">
            <v>05110652701001</v>
          </cell>
          <cell r="T1180">
            <v>3345</v>
          </cell>
          <cell r="U1180">
            <v>459</v>
          </cell>
          <cell r="V1180">
            <v>30</v>
          </cell>
          <cell r="W1180" t="str">
            <v>PC</v>
          </cell>
          <cell r="X1180" t="str">
            <v>PC4</v>
          </cell>
          <cell r="AA1180" t="str">
            <v>052701001600</v>
          </cell>
          <cell r="AB1180" t="str">
            <v>052701001600</v>
          </cell>
          <cell r="AC1180" t="str">
            <v>Ravipadu-27</v>
          </cell>
          <cell r="AD1180" t="str">
            <v>Ravipadu-27</v>
          </cell>
          <cell r="AE1180" t="str">
            <v>PWS</v>
          </cell>
          <cell r="AF1180">
            <v>0</v>
          </cell>
          <cell r="AG1180">
            <v>0</v>
          </cell>
          <cell r="AH1180">
            <v>0</v>
          </cell>
          <cell r="AI1180">
            <v>1</v>
          </cell>
          <cell r="AJ1180">
            <v>0</v>
          </cell>
          <cell r="AK1180">
            <v>0</v>
          </cell>
          <cell r="AL1180">
            <v>0</v>
          </cell>
        </row>
        <row r="1181">
          <cell r="A1181" t="str">
            <v>05</v>
          </cell>
          <cell r="B1181" t="str">
            <v>Westgodavari</v>
          </cell>
          <cell r="C1181" t="str">
            <v>11</v>
          </cell>
          <cell r="D1181" t="str">
            <v>Eluru</v>
          </cell>
          <cell r="E1181" t="str">
            <v>067</v>
          </cell>
          <cell r="F1181" t="str">
            <v>T.p. Gudem</v>
          </cell>
          <cell r="G1181" t="str">
            <v>27</v>
          </cell>
          <cell r="H1181" t="str">
            <v>Pentapadu</v>
          </cell>
          <cell r="I1181" t="str">
            <v>12</v>
          </cell>
          <cell r="J1181" t="str">
            <v>Bodapadu</v>
          </cell>
          <cell r="K1181" t="str">
            <v>011</v>
          </cell>
          <cell r="L1181" t="str">
            <v>Bodapadu</v>
          </cell>
          <cell r="M1181" t="str">
            <v>0527011</v>
          </cell>
          <cell r="N1181" t="str">
            <v>01</v>
          </cell>
          <cell r="O1181" t="str">
            <v>Bodapadu</v>
          </cell>
          <cell r="P1181" t="str">
            <v>Bodapadu</v>
          </cell>
          <cell r="Q1181" t="str">
            <v>052701101</v>
          </cell>
          <cell r="R1181" t="str">
            <v>052701101</v>
          </cell>
          <cell r="S1181" t="str">
            <v>05110672701101</v>
          </cell>
          <cell r="T1181">
            <v>1132</v>
          </cell>
          <cell r="U1181">
            <v>24</v>
          </cell>
          <cell r="V1181">
            <v>4</v>
          </cell>
          <cell r="W1181" t="str">
            <v>PC</v>
          </cell>
          <cell r="X1181" t="str">
            <v>PC4</v>
          </cell>
          <cell r="AA1181" t="str">
            <v>052701101600</v>
          </cell>
          <cell r="AB1181" t="str">
            <v>052701101600</v>
          </cell>
          <cell r="AC1181" t="str">
            <v>Bodapadu</v>
          </cell>
          <cell r="AD1181" t="str">
            <v>Bodapadu</v>
          </cell>
          <cell r="AE1181" t="str">
            <v>PWS</v>
          </cell>
          <cell r="AF1181">
            <v>0</v>
          </cell>
          <cell r="AG1181">
            <v>0</v>
          </cell>
          <cell r="AH1181">
            <v>0</v>
          </cell>
          <cell r="AI1181">
            <v>1</v>
          </cell>
          <cell r="AJ1181">
            <v>0</v>
          </cell>
          <cell r="AK1181">
            <v>0</v>
          </cell>
          <cell r="AL1181">
            <v>0</v>
          </cell>
        </row>
        <row r="1182">
          <cell r="A1182" t="str">
            <v>05</v>
          </cell>
          <cell r="B1182" t="str">
            <v>Westgodavari</v>
          </cell>
          <cell r="C1182" t="str">
            <v>11</v>
          </cell>
          <cell r="D1182" t="str">
            <v>Eluru</v>
          </cell>
          <cell r="E1182" t="str">
            <v>067</v>
          </cell>
          <cell r="F1182" t="str">
            <v>T.p. Gudem</v>
          </cell>
          <cell r="G1182" t="str">
            <v>27</v>
          </cell>
          <cell r="H1182" t="str">
            <v>Pentapadu</v>
          </cell>
          <cell r="I1182" t="str">
            <v>13</v>
          </cell>
          <cell r="J1182" t="str">
            <v>Mudunuru</v>
          </cell>
          <cell r="K1182" t="str">
            <v>012</v>
          </cell>
          <cell r="L1182" t="str">
            <v>Mudunuru</v>
          </cell>
          <cell r="M1182" t="str">
            <v>0527012</v>
          </cell>
          <cell r="N1182" t="str">
            <v>01</v>
          </cell>
          <cell r="O1182" t="str">
            <v>Mudunuru</v>
          </cell>
          <cell r="P1182" t="str">
            <v>Mudunuru</v>
          </cell>
          <cell r="Q1182" t="str">
            <v>052701201</v>
          </cell>
          <cell r="R1182" t="str">
            <v>052701201</v>
          </cell>
          <cell r="S1182" t="str">
            <v>05110672701201</v>
          </cell>
          <cell r="T1182">
            <v>2551</v>
          </cell>
          <cell r="U1182">
            <v>213</v>
          </cell>
          <cell r="V1182">
            <v>7</v>
          </cell>
          <cell r="W1182" t="str">
            <v>PC</v>
          </cell>
          <cell r="X1182" t="str">
            <v>PC3</v>
          </cell>
          <cell r="AA1182" t="str">
            <v>052701201600</v>
          </cell>
          <cell r="AB1182" t="str">
            <v>052701201600</v>
          </cell>
          <cell r="AC1182" t="str">
            <v>Mudunuru</v>
          </cell>
          <cell r="AD1182" t="str">
            <v>Mudunuru</v>
          </cell>
          <cell r="AE1182" t="str">
            <v>PWS</v>
          </cell>
          <cell r="AF1182">
            <v>0</v>
          </cell>
          <cell r="AG1182">
            <v>0</v>
          </cell>
          <cell r="AH1182">
            <v>0</v>
          </cell>
          <cell r="AI1182">
            <v>1</v>
          </cell>
          <cell r="AJ1182">
            <v>0</v>
          </cell>
          <cell r="AK1182">
            <v>0</v>
          </cell>
          <cell r="AL1182">
            <v>0</v>
          </cell>
        </row>
        <row r="1183">
          <cell r="A1183" t="str">
            <v>05</v>
          </cell>
          <cell r="B1183" t="str">
            <v>Westgodavari</v>
          </cell>
          <cell r="C1183" t="str">
            <v>11</v>
          </cell>
          <cell r="D1183" t="str">
            <v>Eluru</v>
          </cell>
          <cell r="E1183" t="str">
            <v>067</v>
          </cell>
          <cell r="F1183" t="str">
            <v>T.p. Gudem</v>
          </cell>
          <cell r="G1183" t="str">
            <v>27</v>
          </cell>
          <cell r="H1183" t="str">
            <v>Pentapadu</v>
          </cell>
          <cell r="I1183" t="str">
            <v>14</v>
          </cell>
          <cell r="J1183" t="str">
            <v>Akuteegapadu</v>
          </cell>
          <cell r="K1183" t="str">
            <v>013</v>
          </cell>
          <cell r="L1183" t="str">
            <v>Akuteegapadu</v>
          </cell>
          <cell r="M1183" t="str">
            <v>0527013</v>
          </cell>
          <cell r="N1183" t="str">
            <v>01</v>
          </cell>
          <cell r="O1183" t="str">
            <v>Akuteegapadu</v>
          </cell>
          <cell r="P1183" t="str">
            <v>Akuteegapadu</v>
          </cell>
          <cell r="Q1183" t="str">
            <v>052701301</v>
          </cell>
          <cell r="R1183" t="str">
            <v>052701301</v>
          </cell>
          <cell r="S1183" t="str">
            <v>05110672701301</v>
          </cell>
          <cell r="T1183">
            <v>1605</v>
          </cell>
          <cell r="U1183">
            <v>314</v>
          </cell>
          <cell r="V1183">
            <v>10</v>
          </cell>
          <cell r="W1183" t="str">
            <v>PC</v>
          </cell>
          <cell r="X1183" t="str">
            <v>PC4</v>
          </cell>
          <cell r="AA1183" t="str">
            <v>052701301600</v>
          </cell>
          <cell r="AB1183" t="str">
            <v>052701301600</v>
          </cell>
          <cell r="AC1183" t="str">
            <v>Akuteegapadu</v>
          </cell>
          <cell r="AD1183" t="str">
            <v>Akuteegapadu</v>
          </cell>
          <cell r="AE1183" t="str">
            <v>PWS</v>
          </cell>
          <cell r="AF1183">
            <v>0</v>
          </cell>
          <cell r="AG1183">
            <v>0</v>
          </cell>
          <cell r="AH1183">
            <v>0</v>
          </cell>
          <cell r="AI1183">
            <v>1</v>
          </cell>
          <cell r="AJ1183">
            <v>0</v>
          </cell>
          <cell r="AK1183">
            <v>0</v>
          </cell>
          <cell r="AL1183">
            <v>0</v>
          </cell>
        </row>
        <row r="1184">
          <cell r="A1184" t="str">
            <v>05</v>
          </cell>
          <cell r="B1184" t="str">
            <v>Westgodavari</v>
          </cell>
          <cell r="C1184" t="str">
            <v>11</v>
          </cell>
          <cell r="D1184" t="str">
            <v>Eluru</v>
          </cell>
          <cell r="E1184" t="str">
            <v>067</v>
          </cell>
          <cell r="F1184" t="str">
            <v>T.p. Gudem</v>
          </cell>
          <cell r="G1184" t="str">
            <v>27</v>
          </cell>
          <cell r="H1184" t="str">
            <v>Pentapadu</v>
          </cell>
          <cell r="I1184" t="str">
            <v>14</v>
          </cell>
          <cell r="J1184" t="str">
            <v>Akuteegapadu</v>
          </cell>
          <cell r="K1184" t="str">
            <v>013</v>
          </cell>
          <cell r="L1184" t="str">
            <v>Akuteegapadu</v>
          </cell>
          <cell r="M1184" t="str">
            <v>0527013</v>
          </cell>
          <cell r="N1184" t="str">
            <v>02</v>
          </cell>
          <cell r="O1184" t="str">
            <v>Ravikunta</v>
          </cell>
          <cell r="P1184" t="str">
            <v>Ravikunta</v>
          </cell>
          <cell r="Q1184" t="str">
            <v>052701302</v>
          </cell>
          <cell r="R1184" t="str">
            <v>052701302</v>
          </cell>
          <cell r="S1184" t="str">
            <v>05110672701302</v>
          </cell>
          <cell r="T1184">
            <v>517</v>
          </cell>
          <cell r="U1184">
            <v>387</v>
          </cell>
          <cell r="V1184">
            <v>0</v>
          </cell>
          <cell r="W1184" t="str">
            <v>PC</v>
          </cell>
          <cell r="X1184" t="str">
            <v>PC2</v>
          </cell>
          <cell r="AA1184" t="str">
            <v>052701301600</v>
          </cell>
          <cell r="AB1184" t="str">
            <v>052701301600</v>
          </cell>
          <cell r="AC1184" t="str">
            <v>Akuteegapadu</v>
          </cell>
          <cell r="AD1184" t="str">
            <v>Akuteegapadu</v>
          </cell>
          <cell r="AE1184" t="str">
            <v>PWS</v>
          </cell>
          <cell r="AF1184">
            <v>0</v>
          </cell>
          <cell r="AG1184">
            <v>0</v>
          </cell>
          <cell r="AH1184">
            <v>0</v>
          </cell>
          <cell r="AI1184">
            <v>1</v>
          </cell>
          <cell r="AJ1184">
            <v>0</v>
          </cell>
          <cell r="AK1184">
            <v>0</v>
          </cell>
          <cell r="AL1184">
            <v>0</v>
          </cell>
        </row>
        <row r="1185">
          <cell r="A1185" t="str">
            <v>05</v>
          </cell>
          <cell r="B1185" t="str">
            <v>Westgodavari</v>
          </cell>
          <cell r="C1185" t="str">
            <v>11</v>
          </cell>
          <cell r="D1185" t="str">
            <v>Eluru</v>
          </cell>
          <cell r="E1185" t="str">
            <v>067</v>
          </cell>
          <cell r="F1185" t="str">
            <v>T.p. Gudem</v>
          </cell>
          <cell r="G1185" t="str">
            <v>27</v>
          </cell>
          <cell r="H1185" t="str">
            <v>Pentapadu</v>
          </cell>
          <cell r="I1185" t="str">
            <v>04</v>
          </cell>
          <cell r="J1185" t="str">
            <v>Kaspapentapadu</v>
          </cell>
          <cell r="K1185" t="str">
            <v>014</v>
          </cell>
          <cell r="L1185" t="str">
            <v>K. Pentapadu</v>
          </cell>
          <cell r="M1185" t="str">
            <v>0527014</v>
          </cell>
          <cell r="N1185" t="str">
            <v>01</v>
          </cell>
          <cell r="O1185" t="str">
            <v>Kaspapentapadu</v>
          </cell>
          <cell r="P1185" t="str">
            <v>Kaspapentapadu</v>
          </cell>
          <cell r="Q1185" t="str">
            <v>052701401</v>
          </cell>
          <cell r="R1185" t="str">
            <v>052701401</v>
          </cell>
          <cell r="S1185" t="str">
            <v>05110672701401</v>
          </cell>
          <cell r="T1185">
            <v>2669</v>
          </cell>
          <cell r="U1185">
            <v>356</v>
          </cell>
          <cell r="V1185">
            <v>7</v>
          </cell>
          <cell r="W1185" t="str">
            <v>PC</v>
          </cell>
          <cell r="X1185" t="str">
            <v>PC4</v>
          </cell>
          <cell r="AA1185" t="str">
            <v>052701401600</v>
          </cell>
          <cell r="AB1185" t="str">
            <v>052701401600</v>
          </cell>
          <cell r="AC1185" t="str">
            <v>Kaspapentapadu</v>
          </cell>
          <cell r="AD1185" t="str">
            <v>Kaspapentapadu</v>
          </cell>
          <cell r="AE1185" t="str">
            <v>PWS</v>
          </cell>
          <cell r="AF1185">
            <v>0</v>
          </cell>
          <cell r="AG1185">
            <v>0</v>
          </cell>
          <cell r="AH1185">
            <v>0</v>
          </cell>
          <cell r="AI1185">
            <v>2</v>
          </cell>
          <cell r="AJ1185">
            <v>0</v>
          </cell>
          <cell r="AK1185">
            <v>0</v>
          </cell>
          <cell r="AL1185">
            <v>0</v>
          </cell>
        </row>
        <row r="1186">
          <cell r="A1186" t="str">
            <v>05</v>
          </cell>
          <cell r="B1186" t="str">
            <v>Westgodavari</v>
          </cell>
          <cell r="C1186" t="str">
            <v>11</v>
          </cell>
          <cell r="D1186" t="str">
            <v>Eluru</v>
          </cell>
          <cell r="E1186" t="str">
            <v>067</v>
          </cell>
          <cell r="F1186" t="str">
            <v>T.p. Gudem</v>
          </cell>
          <cell r="G1186" t="str">
            <v>27</v>
          </cell>
          <cell r="H1186" t="str">
            <v>Pentapadu</v>
          </cell>
          <cell r="I1186" t="str">
            <v>04</v>
          </cell>
          <cell r="J1186" t="str">
            <v>Kaspapentapadu</v>
          </cell>
          <cell r="K1186" t="str">
            <v>014</v>
          </cell>
          <cell r="L1186" t="str">
            <v>K. Pentapadu</v>
          </cell>
          <cell r="M1186" t="str">
            <v>0527014</v>
          </cell>
          <cell r="N1186" t="str">
            <v>02</v>
          </cell>
          <cell r="O1186" t="str">
            <v>Muktepuram</v>
          </cell>
          <cell r="Q1186" t="str">
            <v>052701402</v>
          </cell>
          <cell r="S1186" t="str">
            <v>05110672701402</v>
          </cell>
          <cell r="T1186">
            <v>433</v>
          </cell>
          <cell r="U1186">
            <v>177</v>
          </cell>
          <cell r="V1186">
            <v>0</v>
          </cell>
          <cell r="W1186" t="str">
            <v>NC</v>
          </cell>
          <cell r="X1186" t="str">
            <v>NC</v>
          </cell>
          <cell r="AF1186">
            <v>0</v>
          </cell>
          <cell r="AG1186">
            <v>0</v>
          </cell>
          <cell r="AH1186">
            <v>0</v>
          </cell>
          <cell r="AI1186">
            <v>1</v>
          </cell>
          <cell r="AJ1186">
            <v>0</v>
          </cell>
          <cell r="AK1186">
            <v>0</v>
          </cell>
          <cell r="AL1186">
            <v>0</v>
          </cell>
        </row>
        <row r="1187">
          <cell r="A1187" t="str">
            <v>05</v>
          </cell>
          <cell r="B1187" t="str">
            <v>Westgodavari</v>
          </cell>
          <cell r="C1187" t="str">
            <v>11</v>
          </cell>
          <cell r="D1187" t="str">
            <v>Eluru</v>
          </cell>
          <cell r="E1187" t="str">
            <v>065</v>
          </cell>
          <cell r="F1187" t="str">
            <v>Tanuku</v>
          </cell>
          <cell r="G1187" t="str">
            <v>27</v>
          </cell>
          <cell r="H1187" t="str">
            <v>Pentapadu</v>
          </cell>
          <cell r="I1187" t="str">
            <v>15</v>
          </cell>
          <cell r="J1187" t="str">
            <v>Yanalapalle</v>
          </cell>
          <cell r="K1187" t="str">
            <v>015</v>
          </cell>
          <cell r="L1187" t="str">
            <v>Yanalapalle</v>
          </cell>
          <cell r="M1187" t="str">
            <v>0527015</v>
          </cell>
          <cell r="N1187" t="str">
            <v>01</v>
          </cell>
          <cell r="O1187" t="str">
            <v>Yanalapalle</v>
          </cell>
          <cell r="Q1187" t="str">
            <v>052701501</v>
          </cell>
          <cell r="S1187" t="str">
            <v>05110652701501</v>
          </cell>
          <cell r="T1187">
            <v>1053</v>
          </cell>
          <cell r="U1187">
            <v>435</v>
          </cell>
          <cell r="V1187">
            <v>13</v>
          </cell>
          <cell r="W1187" t="str">
            <v>PC</v>
          </cell>
          <cell r="X1187" t="str">
            <v>PC2</v>
          </cell>
          <cell r="AF1187">
            <v>0</v>
          </cell>
          <cell r="AG1187">
            <v>0</v>
          </cell>
          <cell r="AH1187">
            <v>0</v>
          </cell>
          <cell r="AI1187">
            <v>1</v>
          </cell>
          <cell r="AJ1187">
            <v>0</v>
          </cell>
          <cell r="AK1187">
            <v>0</v>
          </cell>
          <cell r="AL1187">
            <v>0</v>
          </cell>
        </row>
        <row r="1188">
          <cell r="A1188" t="str">
            <v>05</v>
          </cell>
          <cell r="B1188" t="str">
            <v>Westgodavari</v>
          </cell>
          <cell r="C1188" t="str">
            <v>11</v>
          </cell>
          <cell r="D1188" t="str">
            <v>Eluru</v>
          </cell>
          <cell r="E1188" t="str">
            <v>067</v>
          </cell>
          <cell r="F1188" t="str">
            <v>T.p. Gudem</v>
          </cell>
          <cell r="G1188" t="str">
            <v>27</v>
          </cell>
          <cell r="H1188" t="str">
            <v>Pentapadu</v>
          </cell>
          <cell r="I1188" t="str">
            <v>16</v>
          </cell>
          <cell r="J1188" t="str">
            <v>Padamaravipparru</v>
          </cell>
          <cell r="K1188" t="str">
            <v>017</v>
          </cell>
          <cell r="L1188" t="str">
            <v>Padamara Vipparru</v>
          </cell>
          <cell r="M1188" t="str">
            <v>0527017</v>
          </cell>
          <cell r="N1188" t="str">
            <v>01</v>
          </cell>
          <cell r="O1188" t="str">
            <v>Padamaravipparru</v>
          </cell>
          <cell r="P1188" t="str">
            <v>Padamaravipparru</v>
          </cell>
          <cell r="Q1188" t="str">
            <v>052701701</v>
          </cell>
          <cell r="R1188" t="str">
            <v>052701701</v>
          </cell>
          <cell r="S1188" t="str">
            <v>05110672701701</v>
          </cell>
          <cell r="T1188">
            <v>2720</v>
          </cell>
          <cell r="U1188">
            <v>327</v>
          </cell>
          <cell r="V1188">
            <v>0</v>
          </cell>
          <cell r="W1188" t="str">
            <v>PC</v>
          </cell>
          <cell r="X1188" t="str">
            <v>PC4</v>
          </cell>
          <cell r="AA1188" t="str">
            <v>052701701600</v>
          </cell>
          <cell r="AB1188" t="str">
            <v>052701701600</v>
          </cell>
          <cell r="AC1188" t="str">
            <v>Padamaravipparru</v>
          </cell>
          <cell r="AD1188" t="str">
            <v>Padamaravipparru</v>
          </cell>
          <cell r="AE1188" t="str">
            <v>PWS</v>
          </cell>
          <cell r="AF1188">
            <v>0</v>
          </cell>
          <cell r="AG1188">
            <v>0</v>
          </cell>
          <cell r="AH1188">
            <v>0</v>
          </cell>
          <cell r="AI1188">
            <v>1</v>
          </cell>
          <cell r="AJ1188">
            <v>0</v>
          </cell>
          <cell r="AK1188">
            <v>0</v>
          </cell>
          <cell r="AL1188">
            <v>0</v>
          </cell>
        </row>
        <row r="1189">
          <cell r="A1189" t="str">
            <v>05</v>
          </cell>
          <cell r="B1189" t="str">
            <v>Westgodavari</v>
          </cell>
          <cell r="C1189" t="str">
            <v>11</v>
          </cell>
          <cell r="D1189" t="str">
            <v>Eluru</v>
          </cell>
          <cell r="E1189" t="str">
            <v>067</v>
          </cell>
          <cell r="F1189" t="str">
            <v>T.p. Gudem</v>
          </cell>
          <cell r="G1189" t="str">
            <v>27</v>
          </cell>
          <cell r="H1189" t="str">
            <v>Pentapadu</v>
          </cell>
          <cell r="I1189" t="str">
            <v>16</v>
          </cell>
          <cell r="J1189" t="str">
            <v>Padamaravipparru</v>
          </cell>
          <cell r="K1189" t="str">
            <v>017</v>
          </cell>
          <cell r="L1189" t="str">
            <v>Padamara Vipparru</v>
          </cell>
          <cell r="M1189" t="str">
            <v>0527017</v>
          </cell>
          <cell r="N1189" t="str">
            <v>02</v>
          </cell>
          <cell r="O1189" t="str">
            <v>Uppargudem</v>
          </cell>
          <cell r="P1189" t="str">
            <v>Uppargudem</v>
          </cell>
          <cell r="Q1189" t="str">
            <v>052701702</v>
          </cell>
          <cell r="R1189" t="str">
            <v>052701702</v>
          </cell>
          <cell r="S1189" t="str">
            <v>05110672701702</v>
          </cell>
          <cell r="T1189">
            <v>552</v>
          </cell>
          <cell r="U1189">
            <v>0</v>
          </cell>
          <cell r="V1189">
            <v>7</v>
          </cell>
          <cell r="W1189" t="str">
            <v>PC</v>
          </cell>
          <cell r="X1189" t="str">
            <v>PC2</v>
          </cell>
          <cell r="AA1189" t="str">
            <v>052701701600</v>
          </cell>
          <cell r="AB1189" t="str">
            <v>052701701600</v>
          </cell>
          <cell r="AC1189" t="str">
            <v>Padamaravipparru</v>
          </cell>
          <cell r="AD1189" t="str">
            <v>Padamaravipparru</v>
          </cell>
          <cell r="AE1189" t="str">
            <v>PWS</v>
          </cell>
          <cell r="AF1189">
            <v>0</v>
          </cell>
          <cell r="AG1189">
            <v>0</v>
          </cell>
          <cell r="AH1189">
            <v>0</v>
          </cell>
          <cell r="AI1189">
            <v>1</v>
          </cell>
          <cell r="AJ1189">
            <v>0</v>
          </cell>
          <cell r="AK1189">
            <v>0</v>
          </cell>
          <cell r="AL1189">
            <v>0</v>
          </cell>
        </row>
        <row r="1190">
          <cell r="A1190" t="str">
            <v>05</v>
          </cell>
          <cell r="B1190" t="str">
            <v>Westgodavari</v>
          </cell>
          <cell r="C1190" t="str">
            <v>11</v>
          </cell>
          <cell r="D1190" t="str">
            <v>Eluru</v>
          </cell>
          <cell r="E1190" t="str">
            <v>067</v>
          </cell>
          <cell r="F1190" t="str">
            <v>T.p. Gudem</v>
          </cell>
          <cell r="G1190" t="str">
            <v>27</v>
          </cell>
          <cell r="H1190" t="str">
            <v>Pentapadu</v>
          </cell>
          <cell r="I1190" t="str">
            <v>16</v>
          </cell>
          <cell r="J1190" t="str">
            <v>Padamaravipparru</v>
          </cell>
          <cell r="K1190" t="str">
            <v>017</v>
          </cell>
          <cell r="L1190" t="str">
            <v>Padamara Vipparru</v>
          </cell>
          <cell r="M1190" t="str">
            <v>0527017</v>
          </cell>
          <cell r="N1190" t="str">
            <v>03</v>
          </cell>
          <cell r="O1190" t="str">
            <v>Kothapeta</v>
          </cell>
          <cell r="P1190" t="str">
            <v>Kothapeta</v>
          </cell>
          <cell r="Q1190" t="str">
            <v>052701703</v>
          </cell>
          <cell r="R1190" t="str">
            <v>052701703</v>
          </cell>
          <cell r="S1190" t="str">
            <v>05110672701703</v>
          </cell>
          <cell r="T1190">
            <v>797</v>
          </cell>
          <cell r="U1190">
            <v>11</v>
          </cell>
          <cell r="V1190">
            <v>7</v>
          </cell>
          <cell r="W1190" t="str">
            <v>PC</v>
          </cell>
          <cell r="X1190" t="str">
            <v>PC2</v>
          </cell>
          <cell r="AA1190" t="str">
            <v>052701701600</v>
          </cell>
          <cell r="AB1190" t="str">
            <v>052701701600</v>
          </cell>
          <cell r="AC1190" t="str">
            <v>Padamaravipparru</v>
          </cell>
          <cell r="AD1190" t="str">
            <v>Padamaravipparru</v>
          </cell>
          <cell r="AE1190" t="str">
            <v>PWS</v>
          </cell>
          <cell r="AF1190">
            <v>0</v>
          </cell>
          <cell r="AG1190">
            <v>0</v>
          </cell>
          <cell r="AH1190">
            <v>0</v>
          </cell>
          <cell r="AI1190">
            <v>0</v>
          </cell>
          <cell r="AJ1190">
            <v>0</v>
          </cell>
          <cell r="AK1190">
            <v>0</v>
          </cell>
          <cell r="AL1190">
            <v>0</v>
          </cell>
        </row>
        <row r="1191">
          <cell r="A1191" t="str">
            <v>05</v>
          </cell>
          <cell r="B1191" t="str">
            <v>Westgodavari</v>
          </cell>
          <cell r="C1191" t="str">
            <v>11</v>
          </cell>
          <cell r="D1191" t="str">
            <v>Eluru</v>
          </cell>
          <cell r="E1191" t="str">
            <v>067</v>
          </cell>
          <cell r="F1191" t="str">
            <v>T.p. Gudem</v>
          </cell>
          <cell r="G1191" t="str">
            <v>27</v>
          </cell>
          <cell r="H1191" t="str">
            <v>Pentapadu</v>
          </cell>
          <cell r="I1191" t="str">
            <v>16</v>
          </cell>
          <cell r="J1191" t="str">
            <v>Padamaravipparru</v>
          </cell>
          <cell r="K1191" t="str">
            <v>017</v>
          </cell>
          <cell r="L1191" t="str">
            <v>Padamara Vipparru</v>
          </cell>
          <cell r="M1191" t="str">
            <v>0527017</v>
          </cell>
          <cell r="N1191" t="str">
            <v>04</v>
          </cell>
          <cell r="O1191" t="str">
            <v>Sukhaladibba</v>
          </cell>
          <cell r="P1191" t="str">
            <v>Sukhaladibba</v>
          </cell>
          <cell r="Q1191" t="str">
            <v>052701704</v>
          </cell>
          <cell r="R1191" t="str">
            <v>052701704</v>
          </cell>
          <cell r="S1191" t="str">
            <v>05110672701704</v>
          </cell>
          <cell r="T1191">
            <v>1153</v>
          </cell>
          <cell r="U1191">
            <v>222</v>
          </cell>
          <cell r="V1191">
            <v>14</v>
          </cell>
          <cell r="W1191" t="str">
            <v>PC</v>
          </cell>
          <cell r="X1191" t="str">
            <v>PC2</v>
          </cell>
          <cell r="AA1191" t="str">
            <v>052701701600</v>
          </cell>
          <cell r="AB1191" t="str">
            <v>052701701600</v>
          </cell>
          <cell r="AC1191" t="str">
            <v>Padamaravipparru</v>
          </cell>
          <cell r="AD1191" t="str">
            <v>Padamaravipparru</v>
          </cell>
          <cell r="AE1191" t="str">
            <v>PWS</v>
          </cell>
          <cell r="AF1191">
            <v>0</v>
          </cell>
          <cell r="AG1191">
            <v>0</v>
          </cell>
          <cell r="AH1191">
            <v>0</v>
          </cell>
          <cell r="AI1191">
            <v>1</v>
          </cell>
          <cell r="AJ1191">
            <v>0</v>
          </cell>
          <cell r="AK1191">
            <v>0</v>
          </cell>
          <cell r="AL1191">
            <v>0</v>
          </cell>
        </row>
        <row r="1192">
          <cell r="A1192" t="str">
            <v>05</v>
          </cell>
          <cell r="B1192" t="str">
            <v>Westgodavari</v>
          </cell>
          <cell r="C1192" t="str">
            <v>11</v>
          </cell>
          <cell r="D1192" t="str">
            <v>Eluru</v>
          </cell>
          <cell r="E1192" t="str">
            <v>067</v>
          </cell>
          <cell r="F1192" t="str">
            <v>T.p. Gudem</v>
          </cell>
          <cell r="G1192" t="str">
            <v>27</v>
          </cell>
          <cell r="H1192" t="str">
            <v>Pentapadu</v>
          </cell>
          <cell r="I1192" t="str">
            <v>16</v>
          </cell>
          <cell r="J1192" t="str">
            <v>Padamaravipparru</v>
          </cell>
          <cell r="K1192" t="str">
            <v>017</v>
          </cell>
          <cell r="L1192" t="str">
            <v>Padamara Vipparru</v>
          </cell>
          <cell r="M1192" t="str">
            <v>0527017</v>
          </cell>
          <cell r="N1192" t="str">
            <v>05</v>
          </cell>
          <cell r="O1192" t="str">
            <v>Vaddigudem</v>
          </cell>
          <cell r="P1192" t="str">
            <v>Vaddigudem</v>
          </cell>
          <cell r="Q1192" t="str">
            <v>052701705</v>
          </cell>
          <cell r="R1192" t="str">
            <v>052701705</v>
          </cell>
          <cell r="S1192" t="str">
            <v>05110672701705</v>
          </cell>
          <cell r="T1192">
            <v>557</v>
          </cell>
          <cell r="U1192">
            <v>5</v>
          </cell>
          <cell r="V1192">
            <v>6</v>
          </cell>
          <cell r="W1192" t="str">
            <v>PC</v>
          </cell>
          <cell r="X1192" t="str">
            <v>PC2</v>
          </cell>
          <cell r="AA1192" t="str">
            <v>052701701600</v>
          </cell>
          <cell r="AB1192" t="str">
            <v>052701701600</v>
          </cell>
          <cell r="AC1192" t="str">
            <v>Padamaravipparru</v>
          </cell>
          <cell r="AD1192" t="str">
            <v>Padamaravipparru</v>
          </cell>
          <cell r="AE1192" t="str">
            <v>PWS</v>
          </cell>
          <cell r="AF1192">
            <v>0</v>
          </cell>
          <cell r="AG1192">
            <v>0</v>
          </cell>
          <cell r="AH1192">
            <v>0</v>
          </cell>
          <cell r="AI1192">
            <v>1</v>
          </cell>
          <cell r="AJ1192">
            <v>0</v>
          </cell>
          <cell r="AK1192">
            <v>0</v>
          </cell>
          <cell r="AL1192">
            <v>0</v>
          </cell>
        </row>
        <row r="1193">
          <cell r="A1193" t="str">
            <v>05</v>
          </cell>
          <cell r="B1193" t="str">
            <v>Westgodavari</v>
          </cell>
          <cell r="C1193" t="str">
            <v>11</v>
          </cell>
          <cell r="D1193" t="str">
            <v>Eluru</v>
          </cell>
          <cell r="E1193" t="str">
            <v>067</v>
          </cell>
          <cell r="F1193" t="str">
            <v>T.p. Gudem</v>
          </cell>
          <cell r="G1193" t="str">
            <v>27</v>
          </cell>
          <cell r="H1193" t="str">
            <v>Pentapadu</v>
          </cell>
          <cell r="I1193" t="str">
            <v>17</v>
          </cell>
          <cell r="J1193" t="str">
            <v>Parimella</v>
          </cell>
          <cell r="K1193" t="str">
            <v>018</v>
          </cell>
          <cell r="L1193" t="str">
            <v>Parimalla</v>
          </cell>
          <cell r="M1193" t="str">
            <v>0527018</v>
          </cell>
          <cell r="N1193" t="str">
            <v>01</v>
          </cell>
          <cell r="O1193" t="str">
            <v>Parimella</v>
          </cell>
          <cell r="P1193" t="str">
            <v>Parimella</v>
          </cell>
          <cell r="Q1193" t="str">
            <v>052701801</v>
          </cell>
          <cell r="R1193" t="str">
            <v>052701801</v>
          </cell>
          <cell r="S1193" t="str">
            <v>05110672701801</v>
          </cell>
          <cell r="T1193">
            <v>2565</v>
          </cell>
          <cell r="U1193">
            <v>654</v>
          </cell>
          <cell r="V1193">
            <v>7</v>
          </cell>
          <cell r="W1193" t="str">
            <v>PC</v>
          </cell>
          <cell r="X1193" t="str">
            <v>PC4</v>
          </cell>
          <cell r="AA1193" t="str">
            <v>052701801600</v>
          </cell>
          <cell r="AB1193" t="str">
            <v>052701801600</v>
          </cell>
          <cell r="AC1193" t="str">
            <v>Parimella</v>
          </cell>
          <cell r="AD1193" t="str">
            <v>Parimella</v>
          </cell>
          <cell r="AE1193" t="str">
            <v>PWS</v>
          </cell>
          <cell r="AF1193">
            <v>0</v>
          </cell>
          <cell r="AG1193">
            <v>0</v>
          </cell>
          <cell r="AH1193">
            <v>0</v>
          </cell>
          <cell r="AI1193">
            <v>2</v>
          </cell>
          <cell r="AJ1193">
            <v>0</v>
          </cell>
          <cell r="AK1193">
            <v>0</v>
          </cell>
          <cell r="AL1193">
            <v>0</v>
          </cell>
        </row>
        <row r="1194">
          <cell r="A1194" t="str">
            <v>05</v>
          </cell>
          <cell r="B1194" t="str">
            <v>Westgodavari</v>
          </cell>
          <cell r="C1194" t="str">
            <v>11</v>
          </cell>
          <cell r="D1194" t="str">
            <v>Eluru</v>
          </cell>
          <cell r="E1194" t="str">
            <v>065</v>
          </cell>
          <cell r="F1194" t="str">
            <v>Tanuku</v>
          </cell>
          <cell r="G1194" t="str">
            <v>27</v>
          </cell>
          <cell r="H1194" t="str">
            <v>Pentapadu</v>
          </cell>
          <cell r="I1194" t="str">
            <v>18</v>
          </cell>
          <cell r="J1194" t="str">
            <v>Chintapalli</v>
          </cell>
          <cell r="K1194" t="str">
            <v>019</v>
          </cell>
          <cell r="L1194" t="str">
            <v>Chintapalli</v>
          </cell>
          <cell r="M1194" t="str">
            <v>0527019</v>
          </cell>
          <cell r="N1194" t="str">
            <v>01</v>
          </cell>
          <cell r="O1194" t="str">
            <v>Chintapalli</v>
          </cell>
          <cell r="P1194" t="str">
            <v>Chintapalli</v>
          </cell>
          <cell r="Q1194" t="str">
            <v>052701901</v>
          </cell>
          <cell r="R1194" t="str">
            <v>052701901</v>
          </cell>
          <cell r="S1194" t="str">
            <v>05110652701901</v>
          </cell>
          <cell r="T1194">
            <v>1316</v>
          </cell>
          <cell r="U1194">
            <v>521</v>
          </cell>
          <cell r="V1194">
            <v>3</v>
          </cell>
          <cell r="W1194" t="str">
            <v>PC</v>
          </cell>
          <cell r="X1194" t="str">
            <v>PC4</v>
          </cell>
          <cell r="AA1194" t="str">
            <v>052701901600</v>
          </cell>
          <cell r="AB1194" t="str">
            <v>052701901600</v>
          </cell>
          <cell r="AC1194" t="str">
            <v>Chintapalli</v>
          </cell>
          <cell r="AD1194" t="str">
            <v>Chintapalli</v>
          </cell>
          <cell r="AE1194" t="str">
            <v>PWS</v>
          </cell>
          <cell r="AF1194">
            <v>0</v>
          </cell>
          <cell r="AG1194">
            <v>0</v>
          </cell>
          <cell r="AH1194">
            <v>0</v>
          </cell>
          <cell r="AI1194">
            <v>1</v>
          </cell>
          <cell r="AJ1194">
            <v>0</v>
          </cell>
          <cell r="AK1194">
            <v>0</v>
          </cell>
          <cell r="AL1194">
            <v>0</v>
          </cell>
        </row>
        <row r="1195">
          <cell r="A1195" t="str">
            <v>05</v>
          </cell>
          <cell r="B1195" t="str">
            <v>Westgodavari</v>
          </cell>
          <cell r="C1195" t="str">
            <v>11</v>
          </cell>
          <cell r="D1195" t="str">
            <v>Eluru</v>
          </cell>
          <cell r="E1195" t="str">
            <v>065</v>
          </cell>
          <cell r="F1195" t="str">
            <v>Tanuku</v>
          </cell>
          <cell r="G1195" t="str">
            <v>27</v>
          </cell>
          <cell r="H1195" t="str">
            <v>Pentapadu</v>
          </cell>
          <cell r="I1195" t="str">
            <v>19</v>
          </cell>
          <cell r="J1195" t="str">
            <v>Korumilli</v>
          </cell>
          <cell r="K1195" t="str">
            <v>020</v>
          </cell>
          <cell r="L1195" t="str">
            <v>Korumilli</v>
          </cell>
          <cell r="M1195" t="str">
            <v>0527020</v>
          </cell>
          <cell r="N1195" t="str">
            <v>01</v>
          </cell>
          <cell r="O1195" t="str">
            <v>Korumilli</v>
          </cell>
          <cell r="P1195" t="str">
            <v>Korumilli</v>
          </cell>
          <cell r="Q1195" t="str">
            <v>052702001</v>
          </cell>
          <cell r="R1195" t="str">
            <v>052702001</v>
          </cell>
          <cell r="S1195" t="str">
            <v>05110652702001</v>
          </cell>
          <cell r="T1195">
            <v>428</v>
          </cell>
          <cell r="U1195">
            <v>305</v>
          </cell>
          <cell r="V1195">
            <v>3</v>
          </cell>
          <cell r="W1195" t="str">
            <v>PC</v>
          </cell>
          <cell r="X1195" t="str">
            <v>PC3</v>
          </cell>
          <cell r="AA1195" t="str">
            <v>052702001600</v>
          </cell>
          <cell r="AB1195" t="str">
            <v>052702001600</v>
          </cell>
          <cell r="AC1195" t="str">
            <v>Korumilli</v>
          </cell>
          <cell r="AD1195" t="str">
            <v>Korumilli</v>
          </cell>
          <cell r="AE1195" t="str">
            <v>PWS</v>
          </cell>
          <cell r="AF1195">
            <v>0</v>
          </cell>
          <cell r="AG1195">
            <v>0</v>
          </cell>
          <cell r="AH1195">
            <v>0</v>
          </cell>
          <cell r="AI1195">
            <v>1</v>
          </cell>
          <cell r="AJ1195">
            <v>0</v>
          </cell>
          <cell r="AK1195">
            <v>0</v>
          </cell>
          <cell r="AL1195">
            <v>0</v>
          </cell>
        </row>
        <row r="1196">
          <cell r="A1196" t="str">
            <v>05</v>
          </cell>
          <cell r="B1196" t="str">
            <v>Westgodavari</v>
          </cell>
          <cell r="C1196" t="str">
            <v>11</v>
          </cell>
          <cell r="D1196" t="str">
            <v>Eluru</v>
          </cell>
          <cell r="E1196" t="str">
            <v>065</v>
          </cell>
          <cell r="F1196" t="str">
            <v>Tanuku</v>
          </cell>
          <cell r="G1196" t="str">
            <v>27</v>
          </cell>
          <cell r="H1196" t="str">
            <v>Pentapadu</v>
          </cell>
          <cell r="I1196" t="str">
            <v>20</v>
          </cell>
          <cell r="J1196" t="str">
            <v>B. Kondepadu</v>
          </cell>
          <cell r="K1196" t="str">
            <v>021</v>
          </cell>
          <cell r="L1196" t="str">
            <v>B. Kondepadu</v>
          </cell>
          <cell r="M1196" t="str">
            <v>0527021</v>
          </cell>
          <cell r="N1196" t="str">
            <v>01</v>
          </cell>
          <cell r="O1196" t="str">
            <v>B.kondepadu</v>
          </cell>
          <cell r="P1196" t="str">
            <v>B.kondepadu</v>
          </cell>
          <cell r="Q1196" t="str">
            <v>052702101</v>
          </cell>
          <cell r="R1196" t="str">
            <v>052702101</v>
          </cell>
          <cell r="S1196" t="str">
            <v>05110652702101</v>
          </cell>
          <cell r="T1196">
            <v>2676</v>
          </cell>
          <cell r="U1196">
            <v>423</v>
          </cell>
          <cell r="V1196">
            <v>8</v>
          </cell>
          <cell r="W1196" t="str">
            <v>PC</v>
          </cell>
          <cell r="X1196" t="str">
            <v>PC4</v>
          </cell>
          <cell r="AA1196" t="str">
            <v>052702101600</v>
          </cell>
          <cell r="AB1196" t="str">
            <v>052702101600</v>
          </cell>
          <cell r="AC1196" t="str">
            <v>B.kondepadu</v>
          </cell>
          <cell r="AD1196" t="str">
            <v>B.kondepadu</v>
          </cell>
          <cell r="AE1196" t="str">
            <v>PWS</v>
          </cell>
          <cell r="AF1196">
            <v>0</v>
          </cell>
          <cell r="AG1196">
            <v>0</v>
          </cell>
          <cell r="AH1196">
            <v>0</v>
          </cell>
          <cell r="AI1196">
            <v>1</v>
          </cell>
          <cell r="AJ1196">
            <v>0</v>
          </cell>
          <cell r="AK1196">
            <v>0</v>
          </cell>
          <cell r="AL1196">
            <v>0</v>
          </cell>
        </row>
        <row r="1197">
          <cell r="A1197" t="str">
            <v>05</v>
          </cell>
          <cell r="B1197" t="str">
            <v>Westgodavari</v>
          </cell>
          <cell r="C1197" t="str">
            <v>11</v>
          </cell>
          <cell r="D1197" t="str">
            <v>Eluru</v>
          </cell>
          <cell r="E1197" t="str">
            <v>065</v>
          </cell>
          <cell r="F1197" t="str">
            <v>Tanuku</v>
          </cell>
          <cell r="G1197" t="str">
            <v>27</v>
          </cell>
          <cell r="H1197" t="str">
            <v>Pentapadu</v>
          </cell>
          <cell r="I1197" t="str">
            <v>21</v>
          </cell>
          <cell r="J1197" t="str">
            <v>Meenavalluru</v>
          </cell>
          <cell r="K1197" t="str">
            <v>022</v>
          </cell>
          <cell r="L1197" t="str">
            <v>Meenavalluru</v>
          </cell>
          <cell r="M1197" t="str">
            <v>0527022</v>
          </cell>
          <cell r="N1197" t="str">
            <v>01</v>
          </cell>
          <cell r="O1197" t="str">
            <v>Meenavalluru</v>
          </cell>
          <cell r="P1197" t="str">
            <v>Meenavalluru</v>
          </cell>
          <cell r="Q1197" t="str">
            <v>052702201</v>
          </cell>
          <cell r="R1197" t="str">
            <v>052702201</v>
          </cell>
          <cell r="S1197" t="str">
            <v>05110652702201</v>
          </cell>
          <cell r="T1197">
            <v>2456</v>
          </cell>
          <cell r="U1197">
            <v>0</v>
          </cell>
          <cell r="V1197">
            <v>9</v>
          </cell>
          <cell r="W1197" t="str">
            <v>PC</v>
          </cell>
          <cell r="X1197" t="str">
            <v>PC4</v>
          </cell>
          <cell r="AA1197" t="str">
            <v>052702201600</v>
          </cell>
          <cell r="AB1197" t="str">
            <v>052702201600</v>
          </cell>
          <cell r="AC1197" t="str">
            <v>Meenavalluru</v>
          </cell>
          <cell r="AD1197" t="str">
            <v>Meenavalluru</v>
          </cell>
          <cell r="AE1197" t="str">
            <v>PWS</v>
          </cell>
          <cell r="AF1197">
            <v>0</v>
          </cell>
          <cell r="AG1197">
            <v>0</v>
          </cell>
          <cell r="AH1197">
            <v>0</v>
          </cell>
          <cell r="AI1197">
            <v>1</v>
          </cell>
          <cell r="AJ1197">
            <v>0</v>
          </cell>
          <cell r="AK1197">
            <v>0</v>
          </cell>
          <cell r="AL1197">
            <v>0</v>
          </cell>
        </row>
        <row r="1198">
          <cell r="A1198" t="str">
            <v>05</v>
          </cell>
          <cell r="B1198" t="str">
            <v>Westgodavari</v>
          </cell>
          <cell r="C1198" t="str">
            <v>11</v>
          </cell>
          <cell r="D1198" t="str">
            <v>Eluru</v>
          </cell>
          <cell r="E1198" t="str">
            <v>065</v>
          </cell>
          <cell r="F1198" t="str">
            <v>Tanuku</v>
          </cell>
          <cell r="G1198" t="str">
            <v>27</v>
          </cell>
          <cell r="H1198" t="str">
            <v>Pentapadu</v>
          </cell>
          <cell r="I1198" t="str">
            <v>22</v>
          </cell>
          <cell r="J1198" t="str">
            <v>Ramachandrapuram</v>
          </cell>
          <cell r="K1198" t="str">
            <v>022</v>
          </cell>
          <cell r="L1198" t="str">
            <v>Meenavalluru</v>
          </cell>
          <cell r="M1198" t="str">
            <v>0527022</v>
          </cell>
          <cell r="N1198" t="str">
            <v>02</v>
          </cell>
          <cell r="O1198" t="str">
            <v>Ramachandrapuram</v>
          </cell>
          <cell r="P1198" t="str">
            <v>Ramachandrapuram</v>
          </cell>
          <cell r="Q1198" t="str">
            <v>052702202</v>
          </cell>
          <cell r="R1198" t="str">
            <v>052702202</v>
          </cell>
          <cell r="S1198" t="str">
            <v>05110652702202</v>
          </cell>
          <cell r="T1198">
            <v>1289</v>
          </cell>
          <cell r="U1198">
            <v>435</v>
          </cell>
          <cell r="V1198">
            <v>0</v>
          </cell>
          <cell r="W1198" t="str">
            <v>PC</v>
          </cell>
          <cell r="X1198" t="str">
            <v>PC4</v>
          </cell>
          <cell r="AA1198" t="str">
            <v>052702202600</v>
          </cell>
          <cell r="AB1198" t="str">
            <v>052702202600</v>
          </cell>
          <cell r="AC1198" t="str">
            <v>Ramachandrapuram</v>
          </cell>
          <cell r="AD1198" t="str">
            <v>Ramachandrapuram</v>
          </cell>
          <cell r="AE1198" t="str">
            <v>PWS</v>
          </cell>
          <cell r="AF1198">
            <v>0</v>
          </cell>
          <cell r="AG1198">
            <v>12</v>
          </cell>
          <cell r="AH1198">
            <v>0</v>
          </cell>
          <cell r="AI1198">
            <v>0</v>
          </cell>
          <cell r="AJ1198">
            <v>0</v>
          </cell>
          <cell r="AK1198">
            <v>0</v>
          </cell>
          <cell r="AL1198">
            <v>0</v>
          </cell>
        </row>
        <row r="1199">
          <cell r="A1199" t="str">
            <v>05</v>
          </cell>
          <cell r="B1199" t="str">
            <v>Westgodavari</v>
          </cell>
          <cell r="C1199" t="str">
            <v>11</v>
          </cell>
          <cell r="D1199" t="str">
            <v>Eluru</v>
          </cell>
          <cell r="E1199" t="str">
            <v>065</v>
          </cell>
          <cell r="F1199" t="str">
            <v>Tanuku</v>
          </cell>
          <cell r="G1199" t="str">
            <v>28</v>
          </cell>
          <cell r="H1199" t="str">
            <v>Tanuku</v>
          </cell>
          <cell r="I1199" t="str">
            <v>01</v>
          </cell>
          <cell r="J1199" t="str">
            <v>Konala</v>
          </cell>
          <cell r="K1199" t="str">
            <v>001</v>
          </cell>
          <cell r="L1199" t="str">
            <v>Konala</v>
          </cell>
          <cell r="M1199" t="str">
            <v>0528001</v>
          </cell>
          <cell r="N1199" t="str">
            <v>01</v>
          </cell>
          <cell r="O1199" t="str">
            <v>Konala</v>
          </cell>
          <cell r="P1199" t="str">
            <v>Konala</v>
          </cell>
          <cell r="Q1199" t="str">
            <v>052800101</v>
          </cell>
          <cell r="R1199" t="str">
            <v>052800101</v>
          </cell>
          <cell r="S1199" t="str">
            <v>05110652800101</v>
          </cell>
          <cell r="T1199">
            <v>2165</v>
          </cell>
          <cell r="U1199">
            <v>659</v>
          </cell>
          <cell r="V1199">
            <v>23</v>
          </cell>
          <cell r="W1199" t="str">
            <v>PC</v>
          </cell>
          <cell r="X1199" t="str">
            <v>PC3</v>
          </cell>
          <cell r="Z1199">
            <v>36937</v>
          </cell>
          <cell r="AA1199" t="str">
            <v>052800101600</v>
          </cell>
          <cell r="AB1199" t="str">
            <v>052800101600</v>
          </cell>
          <cell r="AC1199" t="str">
            <v>Konala</v>
          </cell>
          <cell r="AD1199" t="str">
            <v>Konala</v>
          </cell>
          <cell r="AE1199" t="str">
            <v>PWS</v>
          </cell>
          <cell r="AF1199">
            <v>0</v>
          </cell>
          <cell r="AG1199">
            <v>1</v>
          </cell>
          <cell r="AH1199">
            <v>0</v>
          </cell>
          <cell r="AI1199">
            <v>0</v>
          </cell>
          <cell r="AJ1199">
            <v>0</v>
          </cell>
          <cell r="AK1199">
            <v>0</v>
          </cell>
          <cell r="AL1199">
            <v>0</v>
          </cell>
        </row>
        <row r="1200">
          <cell r="A1200" t="str">
            <v>05</v>
          </cell>
          <cell r="B1200" t="str">
            <v>Westgodavari</v>
          </cell>
          <cell r="C1200" t="str">
            <v>11</v>
          </cell>
          <cell r="D1200" t="str">
            <v>Eluru</v>
          </cell>
          <cell r="E1200" t="str">
            <v>065</v>
          </cell>
          <cell r="F1200" t="str">
            <v>Tanuku</v>
          </cell>
          <cell r="G1200" t="str">
            <v>28</v>
          </cell>
          <cell r="H1200" t="str">
            <v>Tanuku</v>
          </cell>
          <cell r="I1200" t="str">
            <v>02</v>
          </cell>
          <cell r="J1200" t="str">
            <v>Muddapuram</v>
          </cell>
          <cell r="K1200" t="str">
            <v>002</v>
          </cell>
          <cell r="L1200" t="str">
            <v>Muddapuram</v>
          </cell>
          <cell r="M1200" t="str">
            <v>0528002</v>
          </cell>
          <cell r="N1200" t="str">
            <v>01</v>
          </cell>
          <cell r="O1200" t="str">
            <v>Muddapuram</v>
          </cell>
          <cell r="P1200" t="str">
            <v>Muddapuram</v>
          </cell>
          <cell r="Q1200" t="str">
            <v>052800201</v>
          </cell>
          <cell r="R1200" t="str">
            <v>052800201</v>
          </cell>
          <cell r="S1200" t="str">
            <v>05110652800201</v>
          </cell>
          <cell r="T1200">
            <v>2698</v>
          </cell>
          <cell r="U1200">
            <v>537</v>
          </cell>
          <cell r="V1200">
            <v>7</v>
          </cell>
          <cell r="W1200" t="str">
            <v>PC</v>
          </cell>
          <cell r="X1200" t="str">
            <v>PC4</v>
          </cell>
          <cell r="Z1200">
            <v>36937</v>
          </cell>
          <cell r="AA1200" t="str">
            <v>052800201600</v>
          </cell>
          <cell r="AB1200" t="str">
            <v>052800201600</v>
          </cell>
          <cell r="AC1200" t="str">
            <v>Muddapuram</v>
          </cell>
          <cell r="AD1200" t="str">
            <v>Muddapuram</v>
          </cell>
          <cell r="AE1200" t="str">
            <v>PWS</v>
          </cell>
          <cell r="AF1200">
            <v>0</v>
          </cell>
          <cell r="AG1200">
            <v>0</v>
          </cell>
          <cell r="AH1200">
            <v>0</v>
          </cell>
          <cell r="AI1200">
            <v>1</v>
          </cell>
          <cell r="AJ1200">
            <v>0</v>
          </cell>
          <cell r="AK1200">
            <v>0</v>
          </cell>
          <cell r="AL1200">
            <v>0</v>
          </cell>
        </row>
        <row r="1201">
          <cell r="A1201" t="str">
            <v>05</v>
          </cell>
          <cell r="B1201" t="str">
            <v>Westgodavari</v>
          </cell>
          <cell r="C1201" t="str">
            <v>11</v>
          </cell>
          <cell r="D1201" t="str">
            <v>Eluru</v>
          </cell>
          <cell r="E1201" t="str">
            <v>065</v>
          </cell>
          <cell r="F1201" t="str">
            <v>Tanuku</v>
          </cell>
          <cell r="G1201" t="str">
            <v>28</v>
          </cell>
          <cell r="H1201" t="str">
            <v>Tanuku</v>
          </cell>
          <cell r="I1201" t="str">
            <v>03</v>
          </cell>
          <cell r="J1201" t="str">
            <v>Duvva</v>
          </cell>
          <cell r="K1201" t="str">
            <v>003</v>
          </cell>
          <cell r="L1201" t="str">
            <v>Duvva</v>
          </cell>
          <cell r="M1201" t="str">
            <v>0528003</v>
          </cell>
          <cell r="N1201" t="str">
            <v>01</v>
          </cell>
          <cell r="O1201" t="str">
            <v>Duvva</v>
          </cell>
          <cell r="P1201" t="str">
            <v>Duvva</v>
          </cell>
          <cell r="Q1201" t="str">
            <v>052800301</v>
          </cell>
          <cell r="R1201" t="str">
            <v>052800301</v>
          </cell>
          <cell r="S1201" t="str">
            <v>05110652800301</v>
          </cell>
          <cell r="T1201">
            <v>12567</v>
          </cell>
          <cell r="U1201">
            <v>683</v>
          </cell>
          <cell r="V1201">
            <v>83</v>
          </cell>
          <cell r="W1201" t="str">
            <v>PC</v>
          </cell>
          <cell r="X1201" t="str">
            <v>PC1</v>
          </cell>
          <cell r="Z1201">
            <v>36937</v>
          </cell>
          <cell r="AA1201" t="str">
            <v>052800301600</v>
          </cell>
          <cell r="AB1201" t="str">
            <v>052800301600</v>
          </cell>
          <cell r="AC1201" t="str">
            <v>Duvva</v>
          </cell>
          <cell r="AD1201" t="str">
            <v>Duvva</v>
          </cell>
          <cell r="AE1201" t="str">
            <v>PWS</v>
          </cell>
          <cell r="AF1201">
            <v>0</v>
          </cell>
          <cell r="AG1201">
            <v>34</v>
          </cell>
          <cell r="AH1201">
            <v>0</v>
          </cell>
          <cell r="AI1201">
            <v>3</v>
          </cell>
          <cell r="AJ1201">
            <v>0</v>
          </cell>
          <cell r="AK1201">
            <v>0</v>
          </cell>
          <cell r="AL1201">
            <v>0</v>
          </cell>
        </row>
        <row r="1202">
          <cell r="A1202" t="str">
            <v>05</v>
          </cell>
          <cell r="B1202" t="str">
            <v>Westgodavari</v>
          </cell>
          <cell r="C1202" t="str">
            <v>11</v>
          </cell>
          <cell r="D1202" t="str">
            <v>Eluru</v>
          </cell>
          <cell r="E1202" t="str">
            <v>065</v>
          </cell>
          <cell r="F1202" t="str">
            <v>Tanuku</v>
          </cell>
          <cell r="G1202" t="str">
            <v>28</v>
          </cell>
          <cell r="H1202" t="str">
            <v>Tanuku</v>
          </cell>
          <cell r="I1202" t="str">
            <v>04</v>
          </cell>
          <cell r="J1202" t="str">
            <v>Tetali</v>
          </cell>
          <cell r="K1202" t="str">
            <v>004</v>
          </cell>
          <cell r="L1202" t="str">
            <v>Tetali</v>
          </cell>
          <cell r="M1202" t="str">
            <v>0528004</v>
          </cell>
          <cell r="N1202" t="str">
            <v>01</v>
          </cell>
          <cell r="O1202" t="str">
            <v>Tetali</v>
          </cell>
          <cell r="P1202" t="str">
            <v>Tetali</v>
          </cell>
          <cell r="Q1202" t="str">
            <v>052800401</v>
          </cell>
          <cell r="R1202" t="str">
            <v>052800401</v>
          </cell>
          <cell r="S1202" t="str">
            <v>05110652800401</v>
          </cell>
          <cell r="T1202">
            <v>6339</v>
          </cell>
          <cell r="U1202">
            <v>1356</v>
          </cell>
          <cell r="V1202">
            <v>72</v>
          </cell>
          <cell r="W1202" t="str">
            <v>PC</v>
          </cell>
          <cell r="X1202" t="str">
            <v>PC2</v>
          </cell>
          <cell r="Z1202">
            <v>36937</v>
          </cell>
          <cell r="AA1202" t="str">
            <v>052800401600</v>
          </cell>
          <cell r="AB1202" t="str">
            <v>052800401600</v>
          </cell>
          <cell r="AC1202" t="str">
            <v>Tetali</v>
          </cell>
          <cell r="AD1202" t="str">
            <v>Tetali</v>
          </cell>
          <cell r="AE1202" t="str">
            <v>PWS</v>
          </cell>
          <cell r="AF1202">
            <v>0</v>
          </cell>
          <cell r="AG1202">
            <v>26</v>
          </cell>
          <cell r="AH1202">
            <v>0</v>
          </cell>
          <cell r="AI1202">
            <v>0</v>
          </cell>
          <cell r="AJ1202">
            <v>0</v>
          </cell>
          <cell r="AK1202">
            <v>0</v>
          </cell>
          <cell r="AL1202">
            <v>0</v>
          </cell>
        </row>
        <row r="1203">
          <cell r="A1203" t="str">
            <v>05</v>
          </cell>
          <cell r="B1203" t="str">
            <v>Westgodavari</v>
          </cell>
          <cell r="C1203" t="str">
            <v>11</v>
          </cell>
          <cell r="D1203" t="str">
            <v>Eluru</v>
          </cell>
          <cell r="E1203" t="str">
            <v>065</v>
          </cell>
          <cell r="F1203" t="str">
            <v>Tanuku</v>
          </cell>
          <cell r="G1203" t="str">
            <v>28</v>
          </cell>
          <cell r="H1203" t="str">
            <v>Tanuku</v>
          </cell>
          <cell r="I1203" t="str">
            <v>04</v>
          </cell>
          <cell r="J1203" t="str">
            <v>Tetali</v>
          </cell>
          <cell r="K1203" t="str">
            <v>004</v>
          </cell>
          <cell r="L1203" t="str">
            <v>Tetali</v>
          </cell>
          <cell r="M1203" t="str">
            <v>0528004</v>
          </cell>
          <cell r="N1203" t="str">
            <v>02</v>
          </cell>
          <cell r="O1203" t="str">
            <v>Kondayyapalem</v>
          </cell>
          <cell r="Q1203" t="str">
            <v>052800402</v>
          </cell>
          <cell r="S1203" t="str">
            <v>05110652800402</v>
          </cell>
          <cell r="T1203">
            <v>115</v>
          </cell>
          <cell r="U1203">
            <v>0</v>
          </cell>
          <cell r="V1203">
            <v>0</v>
          </cell>
          <cell r="W1203" t="str">
            <v>PC</v>
          </cell>
          <cell r="X1203" t="str">
            <v>PC1</v>
          </cell>
          <cell r="AF1203">
            <v>0</v>
          </cell>
          <cell r="AG1203">
            <v>1</v>
          </cell>
          <cell r="AH1203">
            <v>0</v>
          </cell>
          <cell r="AI1203">
            <v>1</v>
          </cell>
          <cell r="AJ1203">
            <v>0</v>
          </cell>
          <cell r="AK1203">
            <v>0</v>
          </cell>
          <cell r="AL1203">
            <v>0</v>
          </cell>
        </row>
        <row r="1204">
          <cell r="A1204" t="str">
            <v>05</v>
          </cell>
          <cell r="B1204" t="str">
            <v>Westgodavari</v>
          </cell>
          <cell r="C1204" t="str">
            <v>11</v>
          </cell>
          <cell r="D1204" t="str">
            <v>Eluru</v>
          </cell>
          <cell r="E1204" t="str">
            <v>065</v>
          </cell>
          <cell r="F1204" t="str">
            <v>Tanuku</v>
          </cell>
          <cell r="G1204" t="str">
            <v>28</v>
          </cell>
          <cell r="H1204" t="str">
            <v>Tanuku</v>
          </cell>
          <cell r="I1204" t="str">
            <v>05</v>
          </cell>
          <cell r="J1204" t="str">
            <v>Pydiparru</v>
          </cell>
          <cell r="K1204" t="str">
            <v>005</v>
          </cell>
          <cell r="L1204" t="str">
            <v>Pydiparru</v>
          </cell>
          <cell r="M1204" t="str">
            <v>0528005</v>
          </cell>
          <cell r="N1204" t="str">
            <v>01</v>
          </cell>
          <cell r="O1204" t="str">
            <v>Pidiparru</v>
          </cell>
          <cell r="P1204" t="str">
            <v>Pidiparru</v>
          </cell>
          <cell r="Q1204" t="str">
            <v>052800501</v>
          </cell>
          <cell r="R1204" t="str">
            <v>052800501</v>
          </cell>
          <cell r="S1204" t="str">
            <v>05110652800501</v>
          </cell>
          <cell r="T1204">
            <v>6836</v>
          </cell>
          <cell r="U1204">
            <v>559</v>
          </cell>
          <cell r="V1204">
            <v>64</v>
          </cell>
          <cell r="W1204" t="str">
            <v>PC</v>
          </cell>
          <cell r="X1204" t="str">
            <v>PC2</v>
          </cell>
          <cell r="Z1204">
            <v>36937</v>
          </cell>
          <cell r="AA1204" t="str">
            <v>052800501600</v>
          </cell>
          <cell r="AB1204" t="str">
            <v>052800501600</v>
          </cell>
          <cell r="AC1204" t="str">
            <v>Pydiparru</v>
          </cell>
          <cell r="AD1204" t="str">
            <v>Pydiparru</v>
          </cell>
          <cell r="AE1204" t="str">
            <v>PWS</v>
          </cell>
          <cell r="AF1204">
            <v>0</v>
          </cell>
          <cell r="AG1204">
            <v>35</v>
          </cell>
          <cell r="AH1204">
            <v>0</v>
          </cell>
          <cell r="AI1204">
            <v>0</v>
          </cell>
          <cell r="AJ1204">
            <v>0</v>
          </cell>
          <cell r="AK1204">
            <v>0</v>
          </cell>
          <cell r="AL1204">
            <v>0</v>
          </cell>
        </row>
        <row r="1205">
          <cell r="A1205" t="str">
            <v>05</v>
          </cell>
          <cell r="B1205" t="str">
            <v>Westgodavari</v>
          </cell>
          <cell r="C1205" t="str">
            <v>11</v>
          </cell>
          <cell r="D1205" t="str">
            <v>Eluru</v>
          </cell>
          <cell r="E1205" t="str">
            <v>065</v>
          </cell>
          <cell r="F1205" t="str">
            <v>Tanuku</v>
          </cell>
          <cell r="G1205" t="str">
            <v>28</v>
          </cell>
          <cell r="H1205" t="str">
            <v>Tanuku</v>
          </cell>
          <cell r="I1205" t="str">
            <v>06</v>
          </cell>
          <cell r="J1205" t="str">
            <v>Mandapaka</v>
          </cell>
          <cell r="K1205" t="str">
            <v>009</v>
          </cell>
          <cell r="L1205" t="str">
            <v>Mandapaka</v>
          </cell>
          <cell r="M1205" t="str">
            <v>0528009</v>
          </cell>
          <cell r="N1205" t="str">
            <v>01</v>
          </cell>
          <cell r="O1205" t="str">
            <v>Mandapaka</v>
          </cell>
          <cell r="P1205" t="str">
            <v>Mandapaka</v>
          </cell>
          <cell r="Q1205" t="str">
            <v>052800901</v>
          </cell>
          <cell r="R1205" t="str">
            <v>052800901</v>
          </cell>
          <cell r="S1205" t="str">
            <v>05110652800901</v>
          </cell>
          <cell r="T1205">
            <v>11051</v>
          </cell>
          <cell r="U1205">
            <v>1532</v>
          </cell>
          <cell r="V1205">
            <v>49</v>
          </cell>
          <cell r="W1205" t="str">
            <v>PC</v>
          </cell>
          <cell r="X1205" t="str">
            <v>PC2</v>
          </cell>
          <cell r="Z1205">
            <v>36937</v>
          </cell>
          <cell r="AA1205" t="str">
            <v>052800901600</v>
          </cell>
          <cell r="AB1205" t="str">
            <v>052800901600</v>
          </cell>
          <cell r="AC1205" t="str">
            <v>Mandapaka</v>
          </cell>
          <cell r="AD1205" t="str">
            <v>Mandapaka</v>
          </cell>
          <cell r="AE1205" t="str">
            <v>PWS</v>
          </cell>
          <cell r="AF1205">
            <v>0</v>
          </cell>
          <cell r="AG1205">
            <v>27</v>
          </cell>
          <cell r="AH1205">
            <v>0</v>
          </cell>
          <cell r="AI1205">
            <v>0</v>
          </cell>
          <cell r="AJ1205">
            <v>0</v>
          </cell>
          <cell r="AK1205">
            <v>0</v>
          </cell>
          <cell r="AL1205">
            <v>0</v>
          </cell>
        </row>
        <row r="1206">
          <cell r="A1206" t="str">
            <v>05</v>
          </cell>
          <cell r="B1206" t="str">
            <v>Westgodavari</v>
          </cell>
          <cell r="C1206" t="str">
            <v>11</v>
          </cell>
          <cell r="D1206" t="str">
            <v>Eluru</v>
          </cell>
          <cell r="E1206" t="str">
            <v>065</v>
          </cell>
          <cell r="F1206" t="str">
            <v>Tanuku</v>
          </cell>
          <cell r="G1206" t="str">
            <v>28</v>
          </cell>
          <cell r="H1206" t="str">
            <v>Tanuku</v>
          </cell>
          <cell r="I1206" t="str">
            <v>06</v>
          </cell>
          <cell r="J1206" t="str">
            <v>Mandapaka</v>
          </cell>
          <cell r="K1206" t="str">
            <v>009</v>
          </cell>
          <cell r="L1206" t="str">
            <v>Mandapaka</v>
          </cell>
          <cell r="M1206" t="str">
            <v>0528009</v>
          </cell>
          <cell r="N1206" t="str">
            <v>02</v>
          </cell>
          <cell r="O1206" t="str">
            <v>Yerraneeligunta</v>
          </cell>
          <cell r="Q1206" t="str">
            <v>052800902</v>
          </cell>
          <cell r="S1206" t="str">
            <v>05110652800902</v>
          </cell>
          <cell r="T1206">
            <v>561</v>
          </cell>
          <cell r="U1206">
            <v>0</v>
          </cell>
          <cell r="V1206">
            <v>0</v>
          </cell>
          <cell r="W1206" t="str">
            <v>PC</v>
          </cell>
          <cell r="X1206" t="str">
            <v>PC1</v>
          </cell>
          <cell r="AF1206">
            <v>0</v>
          </cell>
          <cell r="AG1206">
            <v>3</v>
          </cell>
          <cell r="AH1206">
            <v>0</v>
          </cell>
          <cell r="AI1206">
            <v>0</v>
          </cell>
          <cell r="AJ1206">
            <v>0</v>
          </cell>
          <cell r="AK1206">
            <v>0</v>
          </cell>
          <cell r="AL1206">
            <v>0</v>
          </cell>
        </row>
        <row r="1207">
          <cell r="A1207" t="str">
            <v>05</v>
          </cell>
          <cell r="B1207" t="str">
            <v>Westgodavari</v>
          </cell>
          <cell r="C1207" t="str">
            <v>11</v>
          </cell>
          <cell r="D1207" t="str">
            <v>Eluru</v>
          </cell>
          <cell r="E1207" t="str">
            <v>065</v>
          </cell>
          <cell r="F1207" t="str">
            <v>Tanuku</v>
          </cell>
          <cell r="G1207" t="str">
            <v>28</v>
          </cell>
          <cell r="H1207" t="str">
            <v>Tanuku</v>
          </cell>
          <cell r="I1207" t="str">
            <v>06</v>
          </cell>
          <cell r="J1207" t="str">
            <v>Mandapaka</v>
          </cell>
          <cell r="K1207" t="str">
            <v>009</v>
          </cell>
          <cell r="L1207" t="str">
            <v>Mandapaka</v>
          </cell>
          <cell r="M1207" t="str">
            <v>0528009</v>
          </cell>
          <cell r="N1207" t="str">
            <v>03</v>
          </cell>
          <cell r="O1207" t="str">
            <v>Venkatarayapuram</v>
          </cell>
          <cell r="Q1207" t="str">
            <v>052800903</v>
          </cell>
          <cell r="S1207" t="str">
            <v>05110652800903</v>
          </cell>
          <cell r="T1207">
            <v>4120</v>
          </cell>
          <cell r="U1207">
            <v>435</v>
          </cell>
          <cell r="V1207">
            <v>0</v>
          </cell>
          <cell r="W1207" t="str">
            <v>PC</v>
          </cell>
          <cell r="X1207" t="str">
            <v>PC1</v>
          </cell>
          <cell r="AF1207">
            <v>0</v>
          </cell>
          <cell r="AG1207">
            <v>19</v>
          </cell>
          <cell r="AH1207">
            <v>0</v>
          </cell>
          <cell r="AI1207">
            <v>0</v>
          </cell>
          <cell r="AJ1207">
            <v>0</v>
          </cell>
          <cell r="AK1207">
            <v>0</v>
          </cell>
          <cell r="AL1207">
            <v>0</v>
          </cell>
        </row>
        <row r="1208">
          <cell r="A1208" t="str">
            <v>05</v>
          </cell>
          <cell r="B1208" t="str">
            <v>Westgodavari</v>
          </cell>
          <cell r="C1208" t="str">
            <v>11</v>
          </cell>
          <cell r="D1208" t="str">
            <v>Eluru</v>
          </cell>
          <cell r="E1208" t="str">
            <v>065</v>
          </cell>
          <cell r="F1208" t="str">
            <v>Tanuku</v>
          </cell>
          <cell r="G1208" t="str">
            <v>28</v>
          </cell>
          <cell r="H1208" t="str">
            <v>Tanuku</v>
          </cell>
          <cell r="I1208" t="str">
            <v>07</v>
          </cell>
          <cell r="J1208" t="str">
            <v>Velpuru</v>
          </cell>
          <cell r="K1208" t="str">
            <v>010</v>
          </cell>
          <cell r="L1208" t="str">
            <v>Velpuru</v>
          </cell>
          <cell r="M1208" t="str">
            <v>0528010</v>
          </cell>
          <cell r="N1208" t="str">
            <v>01</v>
          </cell>
          <cell r="O1208" t="str">
            <v>Velpuru</v>
          </cell>
          <cell r="P1208" t="str">
            <v>Velpuru</v>
          </cell>
          <cell r="Q1208" t="str">
            <v>052801001</v>
          </cell>
          <cell r="R1208" t="str">
            <v>052801001</v>
          </cell>
          <cell r="S1208" t="str">
            <v>05110652801001</v>
          </cell>
          <cell r="T1208">
            <v>18246</v>
          </cell>
          <cell r="U1208">
            <v>1212</v>
          </cell>
          <cell r="V1208">
            <v>99</v>
          </cell>
          <cell r="W1208" t="str">
            <v>PC</v>
          </cell>
          <cell r="X1208" t="str">
            <v>PC3</v>
          </cell>
          <cell r="Z1208">
            <v>36937</v>
          </cell>
          <cell r="AA1208" t="str">
            <v>052801001600</v>
          </cell>
          <cell r="AB1208" t="str">
            <v>052801001600</v>
          </cell>
          <cell r="AC1208" t="str">
            <v>Velpuru</v>
          </cell>
          <cell r="AD1208" t="str">
            <v>Velpuru</v>
          </cell>
          <cell r="AE1208" t="str">
            <v>PWS</v>
          </cell>
          <cell r="AF1208">
            <v>0</v>
          </cell>
          <cell r="AG1208">
            <v>34</v>
          </cell>
          <cell r="AH1208">
            <v>0</v>
          </cell>
          <cell r="AI1208">
            <v>0</v>
          </cell>
          <cell r="AJ1208">
            <v>0</v>
          </cell>
          <cell r="AK1208">
            <v>0</v>
          </cell>
          <cell r="AL1208">
            <v>0</v>
          </cell>
        </row>
        <row r="1209">
          <cell r="A1209" t="str">
            <v>05</v>
          </cell>
          <cell r="B1209" t="str">
            <v>Westgodavari</v>
          </cell>
          <cell r="C1209" t="str">
            <v>11</v>
          </cell>
          <cell r="D1209" t="str">
            <v>Eluru</v>
          </cell>
          <cell r="E1209" t="str">
            <v>065</v>
          </cell>
          <cell r="F1209" t="str">
            <v>Tanuku</v>
          </cell>
          <cell r="G1209" t="str">
            <v>28</v>
          </cell>
          <cell r="H1209" t="str">
            <v>Tanuku</v>
          </cell>
          <cell r="I1209" t="str">
            <v>07</v>
          </cell>
          <cell r="J1209" t="str">
            <v>Velpuru</v>
          </cell>
          <cell r="K1209" t="str">
            <v>010</v>
          </cell>
          <cell r="L1209" t="str">
            <v>Velpuru</v>
          </cell>
          <cell r="M1209" t="str">
            <v>0528010</v>
          </cell>
          <cell r="N1209" t="str">
            <v>02</v>
          </cell>
          <cell r="O1209" t="str">
            <v>Mahalakshmicheruvu</v>
          </cell>
          <cell r="Q1209" t="str">
            <v>052801002</v>
          </cell>
          <cell r="S1209" t="str">
            <v>05110652801002</v>
          </cell>
          <cell r="T1209">
            <v>841</v>
          </cell>
          <cell r="U1209">
            <v>3</v>
          </cell>
          <cell r="V1209">
            <v>0</v>
          </cell>
          <cell r="W1209" t="str">
            <v>PC</v>
          </cell>
          <cell r="X1209" t="str">
            <v>PC1</v>
          </cell>
          <cell r="AF1209">
            <v>0</v>
          </cell>
          <cell r="AG1209">
            <v>15</v>
          </cell>
          <cell r="AH1209">
            <v>0</v>
          </cell>
          <cell r="AI1209">
            <v>0</v>
          </cell>
          <cell r="AJ1209">
            <v>0</v>
          </cell>
          <cell r="AK1209">
            <v>0</v>
          </cell>
          <cell r="AL1209">
            <v>0</v>
          </cell>
        </row>
        <row r="1210">
          <cell r="A1210" t="str">
            <v>05</v>
          </cell>
          <cell r="B1210" t="str">
            <v>Westgodavari</v>
          </cell>
          <cell r="C1210" t="str">
            <v>11</v>
          </cell>
          <cell r="D1210" t="str">
            <v>Eluru</v>
          </cell>
          <cell r="E1210" t="str">
            <v>065</v>
          </cell>
          <cell r="F1210" t="str">
            <v>Tanuku</v>
          </cell>
          <cell r="G1210" t="str">
            <v>28</v>
          </cell>
          <cell r="H1210" t="str">
            <v>Tanuku</v>
          </cell>
          <cell r="I1210" t="str">
            <v>09</v>
          </cell>
          <cell r="J1210" t="str">
            <v>Yerraicheruvu</v>
          </cell>
          <cell r="K1210" t="str">
            <v>010</v>
          </cell>
          <cell r="L1210" t="str">
            <v>Velpuru</v>
          </cell>
          <cell r="M1210" t="str">
            <v>0528010</v>
          </cell>
          <cell r="N1210" t="str">
            <v>03</v>
          </cell>
          <cell r="O1210" t="str">
            <v>Yerraicheruvu</v>
          </cell>
          <cell r="Q1210" t="str">
            <v>052801003</v>
          </cell>
          <cell r="S1210" t="str">
            <v>05110652801003</v>
          </cell>
          <cell r="T1210">
            <v>582</v>
          </cell>
          <cell r="U1210">
            <v>0</v>
          </cell>
          <cell r="V1210">
            <v>0</v>
          </cell>
          <cell r="W1210" t="str">
            <v>PC</v>
          </cell>
          <cell r="X1210" t="str">
            <v>PC1</v>
          </cell>
          <cell r="AF1210">
            <v>0</v>
          </cell>
          <cell r="AG1210">
            <v>7</v>
          </cell>
          <cell r="AH1210">
            <v>0</v>
          </cell>
          <cell r="AI1210">
            <v>0</v>
          </cell>
          <cell r="AJ1210">
            <v>0</v>
          </cell>
          <cell r="AK1210">
            <v>0</v>
          </cell>
          <cell r="AL1210">
            <v>0</v>
          </cell>
        </row>
        <row r="1211">
          <cell r="A1211" t="str">
            <v>05</v>
          </cell>
          <cell r="B1211" t="str">
            <v>Westgodavari</v>
          </cell>
          <cell r="C1211" t="str">
            <v>11</v>
          </cell>
          <cell r="D1211" t="str">
            <v>Eluru</v>
          </cell>
          <cell r="E1211" t="str">
            <v>065</v>
          </cell>
          <cell r="F1211" t="str">
            <v>Tanuku</v>
          </cell>
          <cell r="G1211" t="str">
            <v>28</v>
          </cell>
          <cell r="H1211" t="str">
            <v>Tanuku</v>
          </cell>
          <cell r="I1211" t="str">
            <v>10</v>
          </cell>
          <cell r="J1211" t="str">
            <v>Veerabhadrapauram</v>
          </cell>
          <cell r="K1211" t="str">
            <v>010</v>
          </cell>
          <cell r="L1211" t="str">
            <v>Velpuru</v>
          </cell>
          <cell r="M1211" t="str">
            <v>0528010</v>
          </cell>
          <cell r="N1211" t="str">
            <v>04</v>
          </cell>
          <cell r="O1211" t="str">
            <v>Veerabhadrapuram</v>
          </cell>
          <cell r="Q1211" t="str">
            <v>052801004</v>
          </cell>
          <cell r="S1211" t="str">
            <v>05110652801004</v>
          </cell>
          <cell r="T1211">
            <v>2092</v>
          </cell>
          <cell r="U1211">
            <v>987</v>
          </cell>
          <cell r="V1211">
            <v>15</v>
          </cell>
          <cell r="W1211" t="str">
            <v>PC</v>
          </cell>
          <cell r="X1211" t="str">
            <v>PC1</v>
          </cell>
          <cell r="AF1211">
            <v>0</v>
          </cell>
          <cell r="AG1211">
            <v>18</v>
          </cell>
          <cell r="AH1211">
            <v>0</v>
          </cell>
          <cell r="AI1211">
            <v>0</v>
          </cell>
          <cell r="AJ1211">
            <v>0</v>
          </cell>
          <cell r="AK1211">
            <v>0</v>
          </cell>
          <cell r="AL1211">
            <v>0</v>
          </cell>
        </row>
        <row r="1212">
          <cell r="A1212" t="str">
            <v>05</v>
          </cell>
          <cell r="B1212" t="str">
            <v>Westgodavari</v>
          </cell>
          <cell r="C1212" t="str">
            <v>11</v>
          </cell>
          <cell r="D1212" t="str">
            <v>Eluru</v>
          </cell>
          <cell r="E1212" t="str">
            <v>065</v>
          </cell>
          <cell r="F1212" t="str">
            <v>Tanuku</v>
          </cell>
          <cell r="G1212" t="str">
            <v>28</v>
          </cell>
          <cell r="H1212" t="str">
            <v>Tanuku</v>
          </cell>
          <cell r="I1212" t="str">
            <v>11</v>
          </cell>
          <cell r="J1212" t="str">
            <v>Komaravaram</v>
          </cell>
          <cell r="K1212" t="str">
            <v>011</v>
          </cell>
          <cell r="L1212" t="str">
            <v>Komaravaram</v>
          </cell>
          <cell r="M1212" t="str">
            <v>0528011</v>
          </cell>
          <cell r="N1212" t="str">
            <v>01</v>
          </cell>
          <cell r="O1212" t="str">
            <v>Komaravaram</v>
          </cell>
          <cell r="P1212" t="str">
            <v>Komaravaram</v>
          </cell>
          <cell r="Q1212" t="str">
            <v>052801101</v>
          </cell>
          <cell r="R1212" t="str">
            <v>052801101</v>
          </cell>
          <cell r="S1212" t="str">
            <v>05110652801101</v>
          </cell>
          <cell r="T1212">
            <v>3355</v>
          </cell>
          <cell r="U1212">
            <v>587</v>
          </cell>
          <cell r="V1212">
            <v>2</v>
          </cell>
          <cell r="W1212" t="str">
            <v>PC</v>
          </cell>
          <cell r="X1212" t="str">
            <v>PC2</v>
          </cell>
          <cell r="Z1212">
            <v>36937</v>
          </cell>
          <cell r="AA1212" t="str">
            <v>052801101600</v>
          </cell>
          <cell r="AB1212" t="str">
            <v>052801101600</v>
          </cell>
          <cell r="AC1212" t="str">
            <v>Komaravaram</v>
          </cell>
          <cell r="AD1212" t="str">
            <v>Komaravaram</v>
          </cell>
          <cell r="AE1212" t="str">
            <v>PWS</v>
          </cell>
          <cell r="AF1212">
            <v>0</v>
          </cell>
          <cell r="AG1212">
            <v>14</v>
          </cell>
          <cell r="AH1212">
            <v>0</v>
          </cell>
          <cell r="AI1212">
            <v>0</v>
          </cell>
          <cell r="AJ1212">
            <v>0</v>
          </cell>
          <cell r="AK1212">
            <v>0</v>
          </cell>
          <cell r="AL1212">
            <v>0</v>
          </cell>
        </row>
        <row r="1213">
          <cell r="A1213" t="str">
            <v>05</v>
          </cell>
          <cell r="B1213" t="str">
            <v>Westgodavari</v>
          </cell>
          <cell r="C1213" t="str">
            <v>11</v>
          </cell>
          <cell r="D1213" t="str">
            <v>Eluru</v>
          </cell>
          <cell r="E1213" t="str">
            <v>065</v>
          </cell>
          <cell r="F1213" t="str">
            <v>Tanuku</v>
          </cell>
          <cell r="G1213" t="str">
            <v>29</v>
          </cell>
          <cell r="H1213" t="str">
            <v>Undrajavaram</v>
          </cell>
          <cell r="I1213" t="str">
            <v>01</v>
          </cell>
          <cell r="J1213" t="str">
            <v>Velivennu</v>
          </cell>
          <cell r="K1213" t="str">
            <v>001</v>
          </cell>
          <cell r="L1213" t="str">
            <v>Velivennu</v>
          </cell>
          <cell r="M1213" t="str">
            <v>0529001</v>
          </cell>
          <cell r="N1213" t="str">
            <v>01</v>
          </cell>
          <cell r="O1213" t="str">
            <v>Velivennu</v>
          </cell>
          <cell r="P1213" t="str">
            <v>Velivennu</v>
          </cell>
          <cell r="Q1213" t="str">
            <v>052900101</v>
          </cell>
          <cell r="R1213" t="str">
            <v>052900101</v>
          </cell>
          <cell r="S1213" t="str">
            <v>05110652900101</v>
          </cell>
          <cell r="T1213">
            <v>8210</v>
          </cell>
          <cell r="U1213">
            <v>446</v>
          </cell>
          <cell r="V1213">
            <v>42</v>
          </cell>
          <cell r="W1213" t="str">
            <v>PC</v>
          </cell>
          <cell r="X1213" t="str">
            <v>PC2</v>
          </cell>
          <cell r="Z1213">
            <v>36937</v>
          </cell>
          <cell r="AA1213" t="str">
            <v>052900101600</v>
          </cell>
          <cell r="AB1213" t="str">
            <v>052900101600</v>
          </cell>
          <cell r="AC1213" t="str">
            <v>Velivennu</v>
          </cell>
          <cell r="AD1213" t="str">
            <v>Velivennu</v>
          </cell>
          <cell r="AE1213" t="str">
            <v>PWS</v>
          </cell>
          <cell r="AF1213">
            <v>0</v>
          </cell>
          <cell r="AG1213">
            <v>50</v>
          </cell>
          <cell r="AH1213">
            <v>0</v>
          </cell>
          <cell r="AI1213">
            <v>0</v>
          </cell>
          <cell r="AJ1213">
            <v>0</v>
          </cell>
          <cell r="AK1213">
            <v>0</v>
          </cell>
          <cell r="AL1213">
            <v>0</v>
          </cell>
        </row>
        <row r="1214">
          <cell r="A1214" t="str">
            <v>05</v>
          </cell>
          <cell r="B1214" t="str">
            <v>Westgodavari</v>
          </cell>
          <cell r="C1214" t="str">
            <v>11</v>
          </cell>
          <cell r="D1214" t="str">
            <v>Eluru</v>
          </cell>
          <cell r="E1214" t="str">
            <v>065</v>
          </cell>
          <cell r="F1214" t="str">
            <v>Tanuku</v>
          </cell>
          <cell r="G1214" t="str">
            <v>29</v>
          </cell>
          <cell r="H1214" t="str">
            <v>Undrajavaram</v>
          </cell>
          <cell r="I1214" t="str">
            <v>02</v>
          </cell>
          <cell r="J1214" t="str">
            <v>Kaldhari</v>
          </cell>
          <cell r="K1214" t="str">
            <v>002</v>
          </cell>
          <cell r="L1214" t="str">
            <v>Kaldhari</v>
          </cell>
          <cell r="M1214" t="str">
            <v>0529002</v>
          </cell>
          <cell r="N1214" t="str">
            <v>01</v>
          </cell>
          <cell r="O1214" t="str">
            <v>Kaldhari</v>
          </cell>
          <cell r="P1214" t="str">
            <v>Kaldhari</v>
          </cell>
          <cell r="Q1214" t="str">
            <v>052900201</v>
          </cell>
          <cell r="R1214" t="str">
            <v>052900201</v>
          </cell>
          <cell r="S1214" t="str">
            <v>05110652900201</v>
          </cell>
          <cell r="T1214">
            <v>4865</v>
          </cell>
          <cell r="U1214">
            <v>1753</v>
          </cell>
          <cell r="V1214">
            <v>24</v>
          </cell>
          <cell r="W1214" t="str">
            <v>PC</v>
          </cell>
          <cell r="X1214" t="str">
            <v>PC3</v>
          </cell>
          <cell r="Z1214">
            <v>36937</v>
          </cell>
          <cell r="AA1214" t="str">
            <v>052900201600</v>
          </cell>
          <cell r="AB1214" t="str">
            <v>052900201600</v>
          </cell>
          <cell r="AC1214" t="str">
            <v>Kaldhari</v>
          </cell>
          <cell r="AD1214" t="str">
            <v>Kaldhari</v>
          </cell>
          <cell r="AE1214" t="str">
            <v>PWS</v>
          </cell>
          <cell r="AF1214">
            <v>0</v>
          </cell>
          <cell r="AG1214">
            <v>36</v>
          </cell>
          <cell r="AH1214">
            <v>0</v>
          </cell>
          <cell r="AI1214">
            <v>0</v>
          </cell>
          <cell r="AJ1214">
            <v>0</v>
          </cell>
          <cell r="AK1214">
            <v>0</v>
          </cell>
          <cell r="AL1214">
            <v>0</v>
          </cell>
        </row>
        <row r="1215">
          <cell r="A1215" t="str">
            <v>05</v>
          </cell>
          <cell r="B1215" t="str">
            <v>Westgodavari</v>
          </cell>
          <cell r="C1215" t="str">
            <v>11</v>
          </cell>
          <cell r="D1215" t="str">
            <v>Eluru</v>
          </cell>
          <cell r="E1215" t="str">
            <v>065</v>
          </cell>
          <cell r="F1215" t="str">
            <v>Tanuku</v>
          </cell>
          <cell r="G1215" t="str">
            <v>29</v>
          </cell>
          <cell r="H1215" t="str">
            <v>Undrajavaram</v>
          </cell>
          <cell r="I1215" t="str">
            <v>03</v>
          </cell>
          <cell r="J1215" t="str">
            <v>Dammennu</v>
          </cell>
          <cell r="K1215" t="str">
            <v>003</v>
          </cell>
          <cell r="L1215" t="str">
            <v>Dammennu</v>
          </cell>
          <cell r="M1215" t="str">
            <v>0529003</v>
          </cell>
          <cell r="N1215" t="str">
            <v>01</v>
          </cell>
          <cell r="O1215" t="str">
            <v>Dammennu</v>
          </cell>
          <cell r="Q1215" t="str">
            <v>052900301</v>
          </cell>
          <cell r="S1215" t="str">
            <v>05110652900301</v>
          </cell>
          <cell r="T1215">
            <v>2157</v>
          </cell>
          <cell r="U1215">
            <v>404</v>
          </cell>
          <cell r="V1215">
            <v>6</v>
          </cell>
          <cell r="W1215" t="str">
            <v>PC</v>
          </cell>
          <cell r="X1215" t="str">
            <v>PC1</v>
          </cell>
          <cell r="AF1215">
            <v>0</v>
          </cell>
          <cell r="AG1215">
            <v>21</v>
          </cell>
          <cell r="AH1215">
            <v>0</v>
          </cell>
          <cell r="AI1215">
            <v>0</v>
          </cell>
          <cell r="AJ1215">
            <v>0</v>
          </cell>
          <cell r="AK1215">
            <v>0</v>
          </cell>
          <cell r="AL1215">
            <v>0</v>
          </cell>
        </row>
        <row r="1216">
          <cell r="A1216" t="str">
            <v>05</v>
          </cell>
          <cell r="B1216" t="str">
            <v>Westgodavari</v>
          </cell>
          <cell r="C1216" t="str">
            <v>11</v>
          </cell>
          <cell r="D1216" t="str">
            <v>Eluru</v>
          </cell>
          <cell r="E1216" t="str">
            <v>065</v>
          </cell>
          <cell r="F1216" t="str">
            <v>Tanuku</v>
          </cell>
          <cell r="G1216" t="str">
            <v>29</v>
          </cell>
          <cell r="H1216" t="str">
            <v>Undrajavaram</v>
          </cell>
          <cell r="I1216" t="str">
            <v>04</v>
          </cell>
          <cell r="J1216" t="str">
            <v>Mortha</v>
          </cell>
          <cell r="K1216" t="str">
            <v>004</v>
          </cell>
          <cell r="L1216" t="str">
            <v>Mortha</v>
          </cell>
          <cell r="M1216" t="str">
            <v>0529004</v>
          </cell>
          <cell r="N1216" t="str">
            <v>01</v>
          </cell>
          <cell r="O1216" t="str">
            <v>Mortha</v>
          </cell>
          <cell r="P1216" t="str">
            <v>Mortha</v>
          </cell>
          <cell r="Q1216" t="str">
            <v>052900401</v>
          </cell>
          <cell r="R1216" t="str">
            <v>052900401</v>
          </cell>
          <cell r="S1216" t="str">
            <v>05110652900401</v>
          </cell>
          <cell r="T1216">
            <v>6522</v>
          </cell>
          <cell r="U1216">
            <v>985</v>
          </cell>
          <cell r="V1216">
            <v>59</v>
          </cell>
          <cell r="W1216" t="str">
            <v>PC</v>
          </cell>
          <cell r="X1216" t="str">
            <v>PC3</v>
          </cell>
          <cell r="Z1216">
            <v>36937</v>
          </cell>
          <cell r="AA1216" t="str">
            <v>052900401600</v>
          </cell>
          <cell r="AB1216" t="str">
            <v>052900401600</v>
          </cell>
          <cell r="AC1216" t="str">
            <v>Mortha</v>
          </cell>
          <cell r="AD1216" t="str">
            <v>Mortha</v>
          </cell>
          <cell r="AE1216" t="str">
            <v>PWS</v>
          </cell>
          <cell r="AF1216">
            <v>0</v>
          </cell>
          <cell r="AG1216">
            <v>40</v>
          </cell>
          <cell r="AH1216">
            <v>0</v>
          </cell>
          <cell r="AI1216">
            <v>0</v>
          </cell>
          <cell r="AJ1216">
            <v>0</v>
          </cell>
          <cell r="AK1216">
            <v>0</v>
          </cell>
          <cell r="AL1216">
            <v>0</v>
          </cell>
        </row>
        <row r="1217">
          <cell r="A1217" t="str">
            <v>05</v>
          </cell>
          <cell r="B1217" t="str">
            <v>Westgodavari</v>
          </cell>
          <cell r="C1217" t="str">
            <v>11</v>
          </cell>
          <cell r="D1217" t="str">
            <v>Eluru</v>
          </cell>
          <cell r="E1217" t="str">
            <v>065</v>
          </cell>
          <cell r="F1217" t="str">
            <v>Tanuku</v>
          </cell>
          <cell r="G1217" t="str">
            <v>29</v>
          </cell>
          <cell r="H1217" t="str">
            <v>Undrajavaram</v>
          </cell>
          <cell r="I1217" t="str">
            <v>05</v>
          </cell>
          <cell r="J1217" t="str">
            <v>Chilakapadu</v>
          </cell>
          <cell r="K1217" t="str">
            <v>005</v>
          </cell>
          <cell r="L1217" t="str">
            <v>Chilakapadu</v>
          </cell>
          <cell r="M1217" t="str">
            <v>0529005</v>
          </cell>
          <cell r="N1217" t="str">
            <v>01</v>
          </cell>
          <cell r="O1217" t="str">
            <v>Chilakapadu</v>
          </cell>
          <cell r="P1217" t="str">
            <v>Chilakapadu</v>
          </cell>
          <cell r="Q1217" t="str">
            <v>052900501</v>
          </cell>
          <cell r="R1217" t="str">
            <v>052900501</v>
          </cell>
          <cell r="S1217" t="str">
            <v>05110652900501</v>
          </cell>
          <cell r="T1217">
            <v>1637</v>
          </cell>
          <cell r="U1217">
            <v>239</v>
          </cell>
          <cell r="V1217">
            <v>9</v>
          </cell>
          <cell r="W1217" t="str">
            <v>FC</v>
          </cell>
          <cell r="X1217" t="str">
            <v>FC</v>
          </cell>
          <cell r="Z1217">
            <v>36937</v>
          </cell>
          <cell r="AA1217" t="str">
            <v>052900501600</v>
          </cell>
          <cell r="AB1217" t="str">
            <v>052900501600</v>
          </cell>
          <cell r="AC1217" t="str">
            <v>Chilakapadu</v>
          </cell>
          <cell r="AD1217" t="str">
            <v>Chilakapadu</v>
          </cell>
          <cell r="AE1217" t="str">
            <v>PWS</v>
          </cell>
          <cell r="AF1217">
            <v>0</v>
          </cell>
          <cell r="AG1217">
            <v>0</v>
          </cell>
          <cell r="AH1217">
            <v>0</v>
          </cell>
          <cell r="AI1217">
            <v>0</v>
          </cell>
          <cell r="AJ1217">
            <v>0</v>
          </cell>
          <cell r="AK1217">
            <v>0</v>
          </cell>
          <cell r="AL1217">
            <v>0</v>
          </cell>
        </row>
        <row r="1218">
          <cell r="A1218" t="str">
            <v>05</v>
          </cell>
          <cell r="B1218" t="str">
            <v>Westgodavari</v>
          </cell>
          <cell r="C1218" t="str">
            <v>11</v>
          </cell>
          <cell r="D1218" t="str">
            <v>Eluru</v>
          </cell>
          <cell r="E1218" t="str">
            <v>065</v>
          </cell>
          <cell r="F1218" t="str">
            <v>Tanuku</v>
          </cell>
          <cell r="G1218" t="str">
            <v>29</v>
          </cell>
          <cell r="H1218" t="str">
            <v>Undrajavaram</v>
          </cell>
          <cell r="I1218" t="str">
            <v>06</v>
          </cell>
          <cell r="J1218" t="str">
            <v>Pasalapudi</v>
          </cell>
          <cell r="K1218" t="str">
            <v>006</v>
          </cell>
          <cell r="L1218" t="str">
            <v>Pasalapudi</v>
          </cell>
          <cell r="M1218" t="str">
            <v>0529006</v>
          </cell>
          <cell r="N1218" t="str">
            <v>01</v>
          </cell>
          <cell r="O1218" t="str">
            <v>Pasalapudi</v>
          </cell>
          <cell r="P1218" t="str">
            <v>Pasalapudi</v>
          </cell>
          <cell r="Q1218" t="str">
            <v>052900601</v>
          </cell>
          <cell r="R1218" t="str">
            <v>052900601</v>
          </cell>
          <cell r="S1218" t="str">
            <v>05110652900601</v>
          </cell>
          <cell r="T1218">
            <v>2172</v>
          </cell>
          <cell r="U1218">
            <v>479</v>
          </cell>
          <cell r="V1218">
            <v>12</v>
          </cell>
          <cell r="W1218" t="str">
            <v>PC</v>
          </cell>
          <cell r="X1218" t="str">
            <v>PC3</v>
          </cell>
          <cell r="Z1218">
            <v>36937</v>
          </cell>
          <cell r="AA1218" t="str">
            <v>052900601600</v>
          </cell>
          <cell r="AB1218" t="str">
            <v>052900601600</v>
          </cell>
          <cell r="AC1218" t="str">
            <v>Pasalapudi</v>
          </cell>
          <cell r="AD1218" t="str">
            <v>Pasalapudi</v>
          </cell>
          <cell r="AE1218" t="str">
            <v>PWS</v>
          </cell>
          <cell r="AF1218">
            <v>0</v>
          </cell>
          <cell r="AG1218">
            <v>3</v>
          </cell>
          <cell r="AH1218">
            <v>0</v>
          </cell>
          <cell r="AI1218">
            <v>1</v>
          </cell>
          <cell r="AJ1218">
            <v>0</v>
          </cell>
          <cell r="AK1218">
            <v>0</v>
          </cell>
          <cell r="AL1218">
            <v>0</v>
          </cell>
        </row>
        <row r="1219">
          <cell r="A1219" t="str">
            <v>05</v>
          </cell>
          <cell r="B1219" t="str">
            <v>Westgodavari</v>
          </cell>
          <cell r="C1219" t="str">
            <v>11</v>
          </cell>
          <cell r="D1219" t="str">
            <v>Eluru</v>
          </cell>
          <cell r="E1219" t="str">
            <v>065</v>
          </cell>
          <cell r="F1219" t="str">
            <v>Tanuku</v>
          </cell>
          <cell r="G1219" t="str">
            <v>29</v>
          </cell>
          <cell r="H1219" t="str">
            <v>Undrajavaram</v>
          </cell>
          <cell r="I1219" t="str">
            <v>07</v>
          </cell>
          <cell r="J1219" t="str">
            <v>Suryaraopalem</v>
          </cell>
          <cell r="K1219" t="str">
            <v>007</v>
          </cell>
          <cell r="L1219" t="str">
            <v>Suryaraopalem</v>
          </cell>
          <cell r="M1219" t="str">
            <v>0529007</v>
          </cell>
          <cell r="N1219" t="str">
            <v>01</v>
          </cell>
          <cell r="O1219" t="str">
            <v>Suryaraopalem</v>
          </cell>
          <cell r="P1219" t="str">
            <v>Suryaraopalem</v>
          </cell>
          <cell r="Q1219" t="str">
            <v>052900701</v>
          </cell>
          <cell r="R1219" t="str">
            <v>052900701</v>
          </cell>
          <cell r="S1219" t="str">
            <v>05110652900701</v>
          </cell>
          <cell r="T1219">
            <v>3915</v>
          </cell>
          <cell r="U1219">
            <v>1349</v>
          </cell>
          <cell r="V1219">
            <v>42</v>
          </cell>
          <cell r="W1219" t="str">
            <v>PC</v>
          </cell>
          <cell r="X1219" t="str">
            <v>PC2</v>
          </cell>
          <cell r="Z1219">
            <v>36937</v>
          </cell>
          <cell r="AA1219" t="str">
            <v>052900701600</v>
          </cell>
          <cell r="AB1219" t="str">
            <v>052900701600</v>
          </cell>
          <cell r="AC1219" t="str">
            <v>Suryaraopalem</v>
          </cell>
          <cell r="AD1219" t="str">
            <v>Suryaraopalem</v>
          </cell>
          <cell r="AE1219" t="str">
            <v>PWS</v>
          </cell>
          <cell r="AF1219">
            <v>0</v>
          </cell>
          <cell r="AG1219">
            <v>5</v>
          </cell>
          <cell r="AH1219">
            <v>0</v>
          </cell>
          <cell r="AI1219">
            <v>1</v>
          </cell>
          <cell r="AJ1219">
            <v>0</v>
          </cell>
          <cell r="AK1219">
            <v>0</v>
          </cell>
          <cell r="AL1219">
            <v>0</v>
          </cell>
        </row>
        <row r="1220">
          <cell r="A1220" t="str">
            <v>05</v>
          </cell>
          <cell r="B1220" t="str">
            <v>Westgodavari</v>
          </cell>
          <cell r="C1220" t="str">
            <v>11</v>
          </cell>
          <cell r="D1220" t="str">
            <v>Eluru</v>
          </cell>
          <cell r="E1220" t="str">
            <v>065</v>
          </cell>
          <cell r="F1220" t="str">
            <v>Tanuku</v>
          </cell>
          <cell r="G1220" t="str">
            <v>29</v>
          </cell>
          <cell r="H1220" t="str">
            <v>Undrajavaram</v>
          </cell>
          <cell r="I1220" t="str">
            <v>08</v>
          </cell>
          <cell r="J1220" t="str">
            <v>Vadluru</v>
          </cell>
          <cell r="K1220" t="str">
            <v>008</v>
          </cell>
          <cell r="L1220" t="str">
            <v>Vadluru</v>
          </cell>
          <cell r="M1220" t="str">
            <v>0529008</v>
          </cell>
          <cell r="N1220" t="str">
            <v>01</v>
          </cell>
          <cell r="O1220" t="str">
            <v>Vadluru</v>
          </cell>
          <cell r="P1220" t="str">
            <v>Vadluru</v>
          </cell>
          <cell r="Q1220" t="str">
            <v>052900801</v>
          </cell>
          <cell r="R1220" t="str">
            <v>052900801</v>
          </cell>
          <cell r="S1220" t="str">
            <v>05110652900801</v>
          </cell>
          <cell r="T1220">
            <v>3988</v>
          </cell>
          <cell r="U1220">
            <v>614</v>
          </cell>
          <cell r="V1220">
            <v>19</v>
          </cell>
          <cell r="W1220" t="str">
            <v>FC</v>
          </cell>
          <cell r="X1220" t="str">
            <v>FC</v>
          </cell>
          <cell r="Z1220">
            <v>36937</v>
          </cell>
          <cell r="AA1220" t="str">
            <v>052900801600</v>
          </cell>
          <cell r="AB1220" t="str">
            <v>052900801600</v>
          </cell>
          <cell r="AC1220" t="str">
            <v>Vadluru</v>
          </cell>
          <cell r="AD1220" t="str">
            <v>Vadluru</v>
          </cell>
          <cell r="AE1220" t="str">
            <v>PWS</v>
          </cell>
          <cell r="AF1220">
            <v>0</v>
          </cell>
          <cell r="AG1220">
            <v>0</v>
          </cell>
          <cell r="AH1220">
            <v>0</v>
          </cell>
          <cell r="AI1220">
            <v>0</v>
          </cell>
          <cell r="AJ1220">
            <v>0</v>
          </cell>
          <cell r="AK1220">
            <v>0</v>
          </cell>
          <cell r="AL1220">
            <v>0</v>
          </cell>
        </row>
        <row r="1221">
          <cell r="A1221" t="str">
            <v>05</v>
          </cell>
          <cell r="B1221" t="str">
            <v>Westgodavari</v>
          </cell>
          <cell r="C1221" t="str">
            <v>11</v>
          </cell>
          <cell r="D1221" t="str">
            <v>Eluru</v>
          </cell>
          <cell r="E1221" t="str">
            <v>065</v>
          </cell>
          <cell r="F1221" t="str">
            <v>Tanuku</v>
          </cell>
          <cell r="G1221" t="str">
            <v>29</v>
          </cell>
          <cell r="H1221" t="str">
            <v>Undrajavaram</v>
          </cell>
          <cell r="I1221" t="str">
            <v>08</v>
          </cell>
          <cell r="J1221" t="str">
            <v>Vadluru</v>
          </cell>
          <cell r="K1221" t="str">
            <v>008</v>
          </cell>
          <cell r="L1221" t="str">
            <v>Vadluru</v>
          </cell>
          <cell r="M1221" t="str">
            <v>0529008</v>
          </cell>
          <cell r="N1221" t="str">
            <v>02</v>
          </cell>
          <cell r="O1221" t="str">
            <v>Reddycheruvu</v>
          </cell>
          <cell r="P1221" t="str">
            <v>Reddycheruvu</v>
          </cell>
          <cell r="Q1221" t="str">
            <v>052900802</v>
          </cell>
          <cell r="R1221" t="str">
            <v>052900802</v>
          </cell>
          <cell r="S1221" t="str">
            <v>05110652900802</v>
          </cell>
          <cell r="T1221">
            <v>491</v>
          </cell>
          <cell r="U1221">
            <v>225</v>
          </cell>
          <cell r="V1221">
            <v>9</v>
          </cell>
          <cell r="W1221" t="str">
            <v>PC</v>
          </cell>
          <cell r="X1221" t="str">
            <v>PC1</v>
          </cell>
          <cell r="Z1221">
            <v>36937</v>
          </cell>
          <cell r="AA1221" t="str">
            <v>052900802600</v>
          </cell>
          <cell r="AB1221" t="str">
            <v>052900802600</v>
          </cell>
          <cell r="AC1221" t="str">
            <v>Reddycheruvu</v>
          </cell>
          <cell r="AD1221" t="str">
            <v>Reddycheruvu</v>
          </cell>
          <cell r="AE1221" t="str">
            <v>MPWS</v>
          </cell>
          <cell r="AF1221">
            <v>0</v>
          </cell>
          <cell r="AG1221">
            <v>0</v>
          </cell>
          <cell r="AH1221">
            <v>0</v>
          </cell>
          <cell r="AI1221">
            <v>1</v>
          </cell>
          <cell r="AJ1221">
            <v>0</v>
          </cell>
          <cell r="AK1221">
            <v>0</v>
          </cell>
          <cell r="AL1221">
            <v>0</v>
          </cell>
        </row>
        <row r="1222">
          <cell r="A1222" t="str">
            <v>05</v>
          </cell>
          <cell r="B1222" t="str">
            <v>Westgodavari</v>
          </cell>
          <cell r="C1222" t="str">
            <v>11</v>
          </cell>
          <cell r="D1222" t="str">
            <v>Eluru</v>
          </cell>
          <cell r="E1222" t="str">
            <v>065</v>
          </cell>
          <cell r="F1222" t="str">
            <v>Tanuku</v>
          </cell>
          <cell r="G1222" t="str">
            <v>29</v>
          </cell>
          <cell r="H1222" t="str">
            <v>Undrajavaram</v>
          </cell>
          <cell r="I1222" t="str">
            <v>09</v>
          </cell>
          <cell r="J1222" t="str">
            <v>Satyawada</v>
          </cell>
          <cell r="K1222" t="str">
            <v>009</v>
          </cell>
          <cell r="L1222" t="str">
            <v>Satyawada</v>
          </cell>
          <cell r="M1222" t="str">
            <v>0529009</v>
          </cell>
          <cell r="N1222" t="str">
            <v>01</v>
          </cell>
          <cell r="O1222" t="str">
            <v>Satyawada</v>
          </cell>
          <cell r="P1222" t="str">
            <v>Satyawada</v>
          </cell>
          <cell r="Q1222" t="str">
            <v>052900901</v>
          </cell>
          <cell r="R1222" t="str">
            <v>052900901</v>
          </cell>
          <cell r="S1222" t="str">
            <v>05110652900901</v>
          </cell>
          <cell r="T1222">
            <v>2823</v>
          </cell>
          <cell r="U1222">
            <v>550</v>
          </cell>
          <cell r="V1222">
            <v>17</v>
          </cell>
          <cell r="W1222" t="str">
            <v>PC</v>
          </cell>
          <cell r="X1222" t="str">
            <v>PC3</v>
          </cell>
          <cell r="Z1222">
            <v>36937</v>
          </cell>
          <cell r="AA1222" t="str">
            <v>052900901600</v>
          </cell>
          <cell r="AB1222" t="str">
            <v>052900901600</v>
          </cell>
          <cell r="AC1222" t="str">
            <v>Satyawada</v>
          </cell>
          <cell r="AD1222" t="str">
            <v>Satyawada</v>
          </cell>
          <cell r="AE1222" t="str">
            <v>PWS</v>
          </cell>
          <cell r="AF1222">
            <v>0</v>
          </cell>
          <cell r="AG1222">
            <v>26</v>
          </cell>
          <cell r="AH1222">
            <v>0</v>
          </cell>
          <cell r="AI1222">
            <v>0</v>
          </cell>
          <cell r="AJ1222">
            <v>0</v>
          </cell>
          <cell r="AK1222">
            <v>0</v>
          </cell>
          <cell r="AL1222">
            <v>0</v>
          </cell>
        </row>
        <row r="1223">
          <cell r="A1223" t="str">
            <v>05</v>
          </cell>
          <cell r="B1223" t="str">
            <v>Westgodavari</v>
          </cell>
          <cell r="C1223" t="str">
            <v>11</v>
          </cell>
          <cell r="D1223" t="str">
            <v>Eluru</v>
          </cell>
          <cell r="E1223" t="str">
            <v>065</v>
          </cell>
          <cell r="F1223" t="str">
            <v>Tanuku</v>
          </cell>
          <cell r="G1223" t="str">
            <v>29</v>
          </cell>
          <cell r="H1223" t="str">
            <v>Undrajavaram</v>
          </cell>
          <cell r="I1223" t="str">
            <v>10</v>
          </cell>
          <cell r="J1223" t="str">
            <v>Chivatam</v>
          </cell>
          <cell r="K1223" t="str">
            <v>010</v>
          </cell>
          <cell r="L1223" t="str">
            <v>Chivatam</v>
          </cell>
          <cell r="M1223" t="str">
            <v>0529010</v>
          </cell>
          <cell r="N1223" t="str">
            <v>01</v>
          </cell>
          <cell r="O1223" t="str">
            <v>Chivatam</v>
          </cell>
          <cell r="Q1223" t="str">
            <v>052901001</v>
          </cell>
          <cell r="S1223" t="str">
            <v>05110652901001</v>
          </cell>
          <cell r="T1223">
            <v>3505</v>
          </cell>
          <cell r="U1223">
            <v>706</v>
          </cell>
          <cell r="V1223">
            <v>13</v>
          </cell>
          <cell r="W1223" t="str">
            <v>PC</v>
          </cell>
          <cell r="X1223" t="str">
            <v>PC1</v>
          </cell>
          <cell r="AF1223">
            <v>0</v>
          </cell>
          <cell r="AG1223">
            <v>30</v>
          </cell>
          <cell r="AH1223">
            <v>0</v>
          </cell>
          <cell r="AI1223">
            <v>0</v>
          </cell>
          <cell r="AJ1223">
            <v>0</v>
          </cell>
          <cell r="AK1223">
            <v>0</v>
          </cell>
          <cell r="AL1223">
            <v>0</v>
          </cell>
        </row>
        <row r="1224">
          <cell r="A1224" t="str">
            <v>05</v>
          </cell>
          <cell r="B1224" t="str">
            <v>Westgodavari</v>
          </cell>
          <cell r="C1224" t="str">
            <v>11</v>
          </cell>
          <cell r="D1224" t="str">
            <v>Eluru</v>
          </cell>
          <cell r="E1224" t="str">
            <v>065</v>
          </cell>
          <cell r="F1224" t="str">
            <v>Tanuku</v>
          </cell>
          <cell r="G1224" t="str">
            <v>29</v>
          </cell>
          <cell r="H1224" t="str">
            <v>Undrajavaram</v>
          </cell>
          <cell r="I1224" t="str">
            <v>11</v>
          </cell>
          <cell r="J1224" t="str">
            <v>Undrajavaram</v>
          </cell>
          <cell r="K1224" t="str">
            <v>011</v>
          </cell>
          <cell r="L1224" t="str">
            <v>Undrajavaram</v>
          </cell>
          <cell r="M1224" t="str">
            <v>0529011</v>
          </cell>
          <cell r="N1224" t="str">
            <v>01</v>
          </cell>
          <cell r="O1224" t="str">
            <v>Undrajavaram</v>
          </cell>
          <cell r="P1224" t="str">
            <v>Undrajavaram</v>
          </cell>
          <cell r="Q1224" t="str">
            <v>052901101</v>
          </cell>
          <cell r="R1224" t="str">
            <v>052901101</v>
          </cell>
          <cell r="S1224" t="str">
            <v>05110652901101</v>
          </cell>
          <cell r="T1224">
            <v>12155</v>
          </cell>
          <cell r="U1224">
            <v>2230</v>
          </cell>
          <cell r="V1224">
            <v>83</v>
          </cell>
          <cell r="W1224" t="str">
            <v>PC</v>
          </cell>
          <cell r="X1224" t="str">
            <v>PC2</v>
          </cell>
          <cell r="Z1224">
            <v>36937</v>
          </cell>
          <cell r="AA1224" t="str">
            <v>052901101600</v>
          </cell>
          <cell r="AB1224" t="str">
            <v>052901101600</v>
          </cell>
          <cell r="AC1224" t="str">
            <v>Undrajavaram-29</v>
          </cell>
          <cell r="AD1224" t="str">
            <v>Undrajavaram-29</v>
          </cell>
          <cell r="AE1224" t="str">
            <v>PWS</v>
          </cell>
          <cell r="AF1224">
            <v>0</v>
          </cell>
          <cell r="AG1224">
            <v>94</v>
          </cell>
          <cell r="AH1224">
            <v>0</v>
          </cell>
          <cell r="AI1224">
            <v>0</v>
          </cell>
          <cell r="AJ1224">
            <v>0</v>
          </cell>
          <cell r="AK1224">
            <v>0</v>
          </cell>
          <cell r="AL1224">
            <v>0</v>
          </cell>
        </row>
        <row r="1225">
          <cell r="A1225" t="str">
            <v>05</v>
          </cell>
          <cell r="B1225" t="str">
            <v>Westgodavari</v>
          </cell>
          <cell r="C1225" t="str">
            <v>11</v>
          </cell>
          <cell r="D1225" t="str">
            <v>Eluru</v>
          </cell>
          <cell r="E1225" t="str">
            <v>065</v>
          </cell>
          <cell r="F1225" t="str">
            <v>Tanuku</v>
          </cell>
          <cell r="G1225" t="str">
            <v>29</v>
          </cell>
          <cell r="H1225" t="str">
            <v>Undrajavaram</v>
          </cell>
          <cell r="I1225" t="str">
            <v>12</v>
          </cell>
          <cell r="J1225" t="str">
            <v>Velagadurru</v>
          </cell>
          <cell r="K1225" t="str">
            <v>012</v>
          </cell>
          <cell r="L1225" t="str">
            <v>Velagadurru</v>
          </cell>
          <cell r="M1225" t="str">
            <v>0529012</v>
          </cell>
          <cell r="N1225" t="str">
            <v>01</v>
          </cell>
          <cell r="O1225" t="str">
            <v>Velagadurru</v>
          </cell>
          <cell r="Q1225" t="str">
            <v>052901201</v>
          </cell>
          <cell r="S1225" t="str">
            <v>05110652901201</v>
          </cell>
          <cell r="T1225">
            <v>2393</v>
          </cell>
          <cell r="U1225">
            <v>694</v>
          </cell>
          <cell r="V1225">
            <v>4</v>
          </cell>
          <cell r="W1225" t="str">
            <v>PC</v>
          </cell>
          <cell r="X1225" t="str">
            <v>PC1</v>
          </cell>
          <cell r="AF1225">
            <v>0</v>
          </cell>
          <cell r="AG1225">
            <v>21</v>
          </cell>
          <cell r="AH1225">
            <v>0</v>
          </cell>
          <cell r="AI1225">
            <v>0</v>
          </cell>
          <cell r="AJ1225">
            <v>0</v>
          </cell>
          <cell r="AK1225">
            <v>0</v>
          </cell>
          <cell r="AL1225">
            <v>0</v>
          </cell>
        </row>
        <row r="1226">
          <cell r="A1226" t="str">
            <v>05</v>
          </cell>
          <cell r="B1226" t="str">
            <v>Westgodavari</v>
          </cell>
          <cell r="C1226" t="str">
            <v>11</v>
          </cell>
          <cell r="D1226" t="str">
            <v>Eluru</v>
          </cell>
          <cell r="E1226" t="str">
            <v>065</v>
          </cell>
          <cell r="F1226" t="str">
            <v>Tanuku</v>
          </cell>
          <cell r="G1226" t="str">
            <v>29</v>
          </cell>
          <cell r="H1226" t="str">
            <v>Undrajavaram</v>
          </cell>
          <cell r="I1226" t="str">
            <v>13</v>
          </cell>
          <cell r="J1226" t="str">
            <v>Tadiparru</v>
          </cell>
          <cell r="K1226" t="str">
            <v>013</v>
          </cell>
          <cell r="L1226" t="str">
            <v>Tadiparru</v>
          </cell>
          <cell r="M1226" t="str">
            <v>0529013</v>
          </cell>
          <cell r="N1226" t="str">
            <v>01</v>
          </cell>
          <cell r="O1226" t="str">
            <v>Tadiparru</v>
          </cell>
          <cell r="Q1226" t="str">
            <v>052901301</v>
          </cell>
          <cell r="S1226" t="str">
            <v>05110652901301</v>
          </cell>
          <cell r="T1226">
            <v>4752</v>
          </cell>
          <cell r="U1226">
            <v>576</v>
          </cell>
          <cell r="V1226">
            <v>4</v>
          </cell>
          <cell r="W1226" t="str">
            <v>PC</v>
          </cell>
          <cell r="X1226" t="str">
            <v>PC1</v>
          </cell>
          <cell r="AF1226">
            <v>0</v>
          </cell>
          <cell r="AG1226">
            <v>31</v>
          </cell>
          <cell r="AH1226">
            <v>0</v>
          </cell>
          <cell r="AI1226">
            <v>0</v>
          </cell>
          <cell r="AJ1226">
            <v>0</v>
          </cell>
          <cell r="AK1226">
            <v>0</v>
          </cell>
          <cell r="AL1226">
            <v>0</v>
          </cell>
        </row>
        <row r="1227">
          <cell r="A1227" t="str">
            <v>05</v>
          </cell>
          <cell r="B1227" t="str">
            <v>Westgodavari</v>
          </cell>
          <cell r="C1227" t="str">
            <v>11</v>
          </cell>
          <cell r="D1227" t="str">
            <v>Eluru</v>
          </cell>
          <cell r="E1227" t="str">
            <v>065</v>
          </cell>
          <cell r="F1227" t="str">
            <v>Tanuku</v>
          </cell>
          <cell r="G1227" t="str">
            <v>29</v>
          </cell>
          <cell r="H1227" t="str">
            <v>Undrajavaram</v>
          </cell>
          <cell r="I1227" t="str">
            <v>14</v>
          </cell>
          <cell r="J1227" t="str">
            <v>Palangi</v>
          </cell>
          <cell r="K1227" t="str">
            <v>014</v>
          </cell>
          <cell r="L1227" t="str">
            <v>Palangi</v>
          </cell>
          <cell r="M1227" t="str">
            <v>0529014</v>
          </cell>
          <cell r="N1227" t="str">
            <v>01</v>
          </cell>
          <cell r="O1227" t="str">
            <v>Palangi</v>
          </cell>
          <cell r="P1227" t="str">
            <v>Palangi</v>
          </cell>
          <cell r="Q1227" t="str">
            <v>052901401</v>
          </cell>
          <cell r="R1227" t="str">
            <v>052901401</v>
          </cell>
          <cell r="S1227" t="str">
            <v>05110652901401</v>
          </cell>
          <cell r="T1227">
            <v>2447</v>
          </cell>
          <cell r="U1227">
            <v>517</v>
          </cell>
          <cell r="V1227">
            <v>17</v>
          </cell>
          <cell r="W1227" t="str">
            <v>PC</v>
          </cell>
          <cell r="X1227" t="str">
            <v>PC3</v>
          </cell>
          <cell r="Z1227">
            <v>36937</v>
          </cell>
          <cell r="AA1227" t="str">
            <v>052901401600</v>
          </cell>
          <cell r="AB1227" t="str">
            <v>052901401600</v>
          </cell>
          <cell r="AC1227" t="str">
            <v>Palangi</v>
          </cell>
          <cell r="AD1227" t="str">
            <v>Palangi</v>
          </cell>
          <cell r="AE1227" t="str">
            <v>PWS</v>
          </cell>
          <cell r="AF1227">
            <v>0</v>
          </cell>
          <cell r="AG1227">
            <v>29</v>
          </cell>
          <cell r="AH1227">
            <v>0</v>
          </cell>
          <cell r="AI1227">
            <v>0</v>
          </cell>
          <cell r="AJ1227">
            <v>0</v>
          </cell>
          <cell r="AK1227">
            <v>0</v>
          </cell>
          <cell r="AL1227">
            <v>0</v>
          </cell>
        </row>
        <row r="1228">
          <cell r="A1228" t="str">
            <v>05</v>
          </cell>
          <cell r="B1228" t="str">
            <v>Westgodavari</v>
          </cell>
          <cell r="C1228" t="str">
            <v>11</v>
          </cell>
          <cell r="D1228" t="str">
            <v>Eluru</v>
          </cell>
          <cell r="E1228" t="str">
            <v>065</v>
          </cell>
          <cell r="F1228" t="str">
            <v>Tanuku</v>
          </cell>
          <cell r="G1228" t="str">
            <v>29</v>
          </cell>
          <cell r="H1228" t="str">
            <v>Undrajavaram</v>
          </cell>
          <cell r="I1228" t="str">
            <v>15</v>
          </cell>
          <cell r="J1228" t="str">
            <v>Savaram</v>
          </cell>
          <cell r="K1228" t="str">
            <v>015</v>
          </cell>
          <cell r="L1228" t="str">
            <v>Savaram</v>
          </cell>
          <cell r="M1228" t="str">
            <v>0529015</v>
          </cell>
          <cell r="N1228" t="str">
            <v>01</v>
          </cell>
          <cell r="O1228" t="str">
            <v>Savaram</v>
          </cell>
          <cell r="Q1228" t="str">
            <v>052901501</v>
          </cell>
          <cell r="S1228" t="str">
            <v>05110652901501</v>
          </cell>
          <cell r="T1228">
            <v>2267</v>
          </cell>
          <cell r="U1228">
            <v>12</v>
          </cell>
          <cell r="V1228">
            <v>0</v>
          </cell>
          <cell r="W1228" t="str">
            <v>PC</v>
          </cell>
          <cell r="X1228" t="str">
            <v>PC1</v>
          </cell>
          <cell r="AF1228">
            <v>0</v>
          </cell>
          <cell r="AG1228">
            <v>25</v>
          </cell>
          <cell r="AH1228">
            <v>0</v>
          </cell>
          <cell r="AI1228">
            <v>0</v>
          </cell>
          <cell r="AJ1228">
            <v>0</v>
          </cell>
          <cell r="AK1228">
            <v>0</v>
          </cell>
          <cell r="AL1228">
            <v>0</v>
          </cell>
        </row>
        <row r="1229">
          <cell r="A1229" t="str">
            <v>05</v>
          </cell>
          <cell r="B1229" t="str">
            <v>Westgodavari</v>
          </cell>
          <cell r="C1229" t="str">
            <v>10</v>
          </cell>
          <cell r="D1229" t="str">
            <v>Narsapur</v>
          </cell>
          <cell r="E1229" t="str">
            <v>064</v>
          </cell>
          <cell r="F1229" t="str">
            <v>Penugonda</v>
          </cell>
          <cell r="G1229" t="str">
            <v>30</v>
          </cell>
          <cell r="H1229" t="str">
            <v>Peravali</v>
          </cell>
          <cell r="I1229" t="str">
            <v>01</v>
          </cell>
          <cell r="J1229" t="str">
            <v>Nadupalli</v>
          </cell>
          <cell r="K1229" t="str">
            <v>001</v>
          </cell>
          <cell r="L1229" t="str">
            <v>Nadupalli</v>
          </cell>
          <cell r="M1229" t="str">
            <v>0530001</v>
          </cell>
          <cell r="N1229" t="str">
            <v>01</v>
          </cell>
          <cell r="O1229" t="str">
            <v>Nadupalle</v>
          </cell>
          <cell r="P1229" t="str">
            <v>Nadupalle</v>
          </cell>
          <cell r="Q1229" t="str">
            <v>053000101</v>
          </cell>
          <cell r="R1229" t="str">
            <v>053000101</v>
          </cell>
          <cell r="S1229" t="str">
            <v>05100643000101</v>
          </cell>
          <cell r="T1229">
            <v>2057</v>
          </cell>
          <cell r="U1229">
            <v>303</v>
          </cell>
          <cell r="V1229">
            <v>0</v>
          </cell>
          <cell r="W1229" t="str">
            <v>FC</v>
          </cell>
          <cell r="X1229" t="str">
            <v>FC</v>
          </cell>
          <cell r="Z1229">
            <v>36936</v>
          </cell>
          <cell r="AA1229" t="str">
            <v>053000101600</v>
          </cell>
          <cell r="AB1229" t="str">
            <v>053000101600</v>
          </cell>
          <cell r="AC1229" t="str">
            <v>Nadupalle-30</v>
          </cell>
          <cell r="AD1229" t="str">
            <v>Nadupalle-30</v>
          </cell>
          <cell r="AE1229" t="str">
            <v>PWS</v>
          </cell>
          <cell r="AF1229">
            <v>0</v>
          </cell>
          <cell r="AG1229">
            <v>7</v>
          </cell>
          <cell r="AH1229">
            <v>0</v>
          </cell>
          <cell r="AI1229">
            <v>0</v>
          </cell>
          <cell r="AJ1229">
            <v>0</v>
          </cell>
          <cell r="AK1229">
            <v>0</v>
          </cell>
          <cell r="AL1229">
            <v>0</v>
          </cell>
        </row>
        <row r="1230">
          <cell r="A1230" t="str">
            <v>05</v>
          </cell>
          <cell r="B1230" t="str">
            <v>Westgodavari</v>
          </cell>
          <cell r="C1230" t="str">
            <v>10</v>
          </cell>
          <cell r="D1230" t="str">
            <v>Narsapur</v>
          </cell>
          <cell r="E1230" t="str">
            <v>064</v>
          </cell>
          <cell r="F1230" t="str">
            <v>Penugonda</v>
          </cell>
          <cell r="G1230" t="str">
            <v>30</v>
          </cell>
          <cell r="H1230" t="str">
            <v>Peravali</v>
          </cell>
          <cell r="I1230" t="str">
            <v>01</v>
          </cell>
          <cell r="J1230" t="str">
            <v>Nadupalli</v>
          </cell>
          <cell r="K1230" t="str">
            <v>001</v>
          </cell>
          <cell r="L1230" t="str">
            <v>Nadupalli</v>
          </cell>
          <cell r="M1230" t="str">
            <v>0530001</v>
          </cell>
          <cell r="N1230" t="str">
            <v>02</v>
          </cell>
          <cell r="O1230" t="str">
            <v>Nadupallikota</v>
          </cell>
          <cell r="Q1230" t="str">
            <v>053000102</v>
          </cell>
          <cell r="S1230" t="str">
            <v>05100643000102</v>
          </cell>
          <cell r="T1230">
            <v>1212</v>
          </cell>
          <cell r="U1230">
            <v>514</v>
          </cell>
          <cell r="V1230">
            <v>3</v>
          </cell>
          <cell r="W1230" t="str">
            <v>PC</v>
          </cell>
          <cell r="X1230" t="str">
            <v>PC1</v>
          </cell>
          <cell r="AF1230">
            <v>0</v>
          </cell>
          <cell r="AG1230">
            <v>20</v>
          </cell>
          <cell r="AH1230">
            <v>0</v>
          </cell>
          <cell r="AI1230">
            <v>0</v>
          </cell>
          <cell r="AJ1230">
            <v>0</v>
          </cell>
          <cell r="AK1230">
            <v>0</v>
          </cell>
          <cell r="AL1230">
            <v>0</v>
          </cell>
        </row>
        <row r="1231">
          <cell r="A1231" t="str">
            <v>05</v>
          </cell>
          <cell r="B1231" t="str">
            <v>Westgodavari</v>
          </cell>
          <cell r="C1231" t="str">
            <v>10</v>
          </cell>
          <cell r="D1231" t="str">
            <v>Narsapur</v>
          </cell>
          <cell r="E1231" t="str">
            <v>064</v>
          </cell>
          <cell r="F1231" t="str">
            <v>Penugonda</v>
          </cell>
          <cell r="G1231" t="str">
            <v>30</v>
          </cell>
          <cell r="H1231" t="str">
            <v>Peravali</v>
          </cell>
          <cell r="I1231" t="str">
            <v>02</v>
          </cell>
          <cell r="J1231" t="str">
            <v>Kanuru</v>
          </cell>
          <cell r="K1231" t="str">
            <v>002</v>
          </cell>
          <cell r="L1231" t="str">
            <v>Kanuru</v>
          </cell>
          <cell r="M1231" t="str">
            <v>0530002</v>
          </cell>
          <cell r="N1231" t="str">
            <v>01</v>
          </cell>
          <cell r="O1231" t="str">
            <v>Kanuru</v>
          </cell>
          <cell r="P1231" t="str">
            <v>Kanuru</v>
          </cell>
          <cell r="Q1231" t="str">
            <v>053000201</v>
          </cell>
          <cell r="R1231" t="str">
            <v>053000201</v>
          </cell>
          <cell r="S1231" t="str">
            <v>05100643000201</v>
          </cell>
          <cell r="T1231">
            <v>6341</v>
          </cell>
          <cell r="U1231">
            <v>1197</v>
          </cell>
          <cell r="V1231">
            <v>88</v>
          </cell>
          <cell r="W1231" t="str">
            <v>PC</v>
          </cell>
          <cell r="X1231" t="str">
            <v>PC3</v>
          </cell>
          <cell r="Z1231">
            <v>36936</v>
          </cell>
          <cell r="AA1231" t="str">
            <v>053000201600</v>
          </cell>
          <cell r="AB1231" t="str">
            <v>053000201600</v>
          </cell>
          <cell r="AC1231" t="str">
            <v>Kanuru</v>
          </cell>
          <cell r="AD1231" t="str">
            <v>Kanuru</v>
          </cell>
          <cell r="AE1231" t="str">
            <v>PWS</v>
          </cell>
          <cell r="AF1231">
            <v>0</v>
          </cell>
          <cell r="AG1231">
            <v>0</v>
          </cell>
          <cell r="AH1231">
            <v>0</v>
          </cell>
          <cell r="AI1231">
            <v>0</v>
          </cell>
          <cell r="AJ1231">
            <v>0</v>
          </cell>
          <cell r="AK1231">
            <v>0</v>
          </cell>
          <cell r="AL1231">
            <v>0</v>
          </cell>
        </row>
        <row r="1232">
          <cell r="A1232" t="str">
            <v>05</v>
          </cell>
          <cell r="B1232" t="str">
            <v>Westgodavari</v>
          </cell>
          <cell r="C1232" t="str">
            <v>10</v>
          </cell>
          <cell r="D1232" t="str">
            <v>Narsapur</v>
          </cell>
          <cell r="E1232" t="str">
            <v>064</v>
          </cell>
          <cell r="F1232" t="str">
            <v>Penugonda</v>
          </cell>
          <cell r="G1232" t="str">
            <v>30</v>
          </cell>
          <cell r="H1232" t="str">
            <v>Peravali</v>
          </cell>
          <cell r="I1232" t="str">
            <v>03</v>
          </cell>
          <cell r="J1232" t="str">
            <v>Kanuru Agraharam</v>
          </cell>
          <cell r="K1232" t="str">
            <v>003</v>
          </cell>
          <cell r="L1232" t="str">
            <v>Kanuru Agraharam</v>
          </cell>
          <cell r="M1232" t="str">
            <v>0530003</v>
          </cell>
          <cell r="N1232" t="str">
            <v>01</v>
          </cell>
          <cell r="O1232" t="str">
            <v>Kanuruagraharam</v>
          </cell>
          <cell r="P1232" t="str">
            <v>Kanuruagraharam</v>
          </cell>
          <cell r="Q1232" t="str">
            <v>053000301</v>
          </cell>
          <cell r="R1232" t="str">
            <v>053000301</v>
          </cell>
          <cell r="S1232" t="str">
            <v>05100643000301</v>
          </cell>
          <cell r="T1232">
            <v>2633</v>
          </cell>
          <cell r="U1232">
            <v>472</v>
          </cell>
          <cell r="V1232">
            <v>5</v>
          </cell>
          <cell r="W1232" t="str">
            <v>PC</v>
          </cell>
          <cell r="X1232" t="str">
            <v>PC3</v>
          </cell>
          <cell r="Z1232">
            <v>36936</v>
          </cell>
          <cell r="AA1232" t="str">
            <v>053000301600</v>
          </cell>
          <cell r="AB1232" t="str">
            <v>053000301600</v>
          </cell>
          <cell r="AC1232" t="str">
            <v>Kanuruagraharam</v>
          </cell>
          <cell r="AD1232" t="str">
            <v>Kanuruagraharam</v>
          </cell>
          <cell r="AE1232" t="str">
            <v>PWS</v>
          </cell>
          <cell r="AF1232">
            <v>0</v>
          </cell>
          <cell r="AG1232">
            <v>6</v>
          </cell>
          <cell r="AH1232">
            <v>0</v>
          </cell>
          <cell r="AI1232">
            <v>0</v>
          </cell>
          <cell r="AJ1232">
            <v>0</v>
          </cell>
          <cell r="AK1232">
            <v>0</v>
          </cell>
          <cell r="AL1232">
            <v>0</v>
          </cell>
        </row>
        <row r="1233">
          <cell r="A1233" t="str">
            <v>05</v>
          </cell>
          <cell r="B1233" t="str">
            <v>Westgodavari</v>
          </cell>
          <cell r="C1233" t="str">
            <v>10</v>
          </cell>
          <cell r="D1233" t="str">
            <v>Narsapur</v>
          </cell>
          <cell r="E1233" t="str">
            <v>064</v>
          </cell>
          <cell r="F1233" t="str">
            <v>Penugonda</v>
          </cell>
          <cell r="G1233" t="str">
            <v>30</v>
          </cell>
          <cell r="H1233" t="str">
            <v>Peravali</v>
          </cell>
          <cell r="I1233" t="str">
            <v>04</v>
          </cell>
          <cell r="J1233" t="str">
            <v>Usulumarru</v>
          </cell>
          <cell r="K1233" t="str">
            <v>004</v>
          </cell>
          <cell r="L1233" t="str">
            <v>Usulumarru</v>
          </cell>
          <cell r="M1233" t="str">
            <v>0530004</v>
          </cell>
          <cell r="N1233" t="str">
            <v>01</v>
          </cell>
          <cell r="O1233" t="str">
            <v>Usulumarru</v>
          </cell>
          <cell r="P1233" t="str">
            <v>Usulumarru</v>
          </cell>
          <cell r="Q1233" t="str">
            <v>053000401</v>
          </cell>
          <cell r="R1233" t="str">
            <v>053000401</v>
          </cell>
          <cell r="S1233" t="str">
            <v>05100643000401</v>
          </cell>
          <cell r="T1233">
            <v>1660</v>
          </cell>
          <cell r="U1233">
            <v>281</v>
          </cell>
          <cell r="V1233">
            <v>13</v>
          </cell>
          <cell r="W1233" t="str">
            <v>PC</v>
          </cell>
          <cell r="X1233" t="str">
            <v>PC3</v>
          </cell>
          <cell r="AA1233" t="str">
            <v>53000403600</v>
          </cell>
          <cell r="AB1233" t="str">
            <v>053000403600</v>
          </cell>
          <cell r="AC1233" t="str">
            <v>Usulumarrupadu</v>
          </cell>
          <cell r="AD1233" t="str">
            <v>Usulumarrupadu</v>
          </cell>
          <cell r="AE1233" t="str">
            <v>PWS</v>
          </cell>
          <cell r="AF1233">
            <v>0</v>
          </cell>
          <cell r="AG1233">
            <v>0</v>
          </cell>
          <cell r="AH1233">
            <v>0</v>
          </cell>
          <cell r="AI1233">
            <v>0</v>
          </cell>
          <cell r="AJ1233">
            <v>0</v>
          </cell>
          <cell r="AK1233">
            <v>0</v>
          </cell>
          <cell r="AL1233">
            <v>0</v>
          </cell>
        </row>
        <row r="1234">
          <cell r="A1234" t="str">
            <v>05</v>
          </cell>
          <cell r="B1234" t="str">
            <v>Westgodavari</v>
          </cell>
          <cell r="C1234" t="str">
            <v>10</v>
          </cell>
          <cell r="D1234" t="str">
            <v>Narsapur</v>
          </cell>
          <cell r="E1234" t="str">
            <v>064</v>
          </cell>
          <cell r="F1234" t="str">
            <v>Penugonda</v>
          </cell>
          <cell r="G1234" t="str">
            <v>30</v>
          </cell>
          <cell r="H1234" t="str">
            <v>Peravali</v>
          </cell>
          <cell r="I1234" t="str">
            <v>04</v>
          </cell>
          <cell r="J1234" t="str">
            <v>Usulumarru</v>
          </cell>
          <cell r="K1234" t="str">
            <v>004</v>
          </cell>
          <cell r="L1234" t="str">
            <v>Usulumarru</v>
          </cell>
          <cell r="M1234" t="str">
            <v>0530004</v>
          </cell>
          <cell r="N1234" t="str">
            <v>02</v>
          </cell>
          <cell r="O1234" t="str">
            <v>Lakkarajupindi</v>
          </cell>
          <cell r="Q1234" t="str">
            <v>053000402</v>
          </cell>
          <cell r="S1234" t="str">
            <v>05100643000402</v>
          </cell>
          <cell r="T1234">
            <v>68</v>
          </cell>
          <cell r="U1234">
            <v>0</v>
          </cell>
          <cell r="V1234">
            <v>0</v>
          </cell>
          <cell r="W1234" t="str">
            <v>FC</v>
          </cell>
          <cell r="X1234" t="str">
            <v>FC</v>
          </cell>
          <cell r="AF1234">
            <v>0</v>
          </cell>
          <cell r="AG1234">
            <v>1</v>
          </cell>
          <cell r="AH1234">
            <v>0</v>
          </cell>
          <cell r="AI1234">
            <v>0</v>
          </cell>
          <cell r="AJ1234">
            <v>0</v>
          </cell>
          <cell r="AK1234">
            <v>0</v>
          </cell>
          <cell r="AL1234">
            <v>0</v>
          </cell>
        </row>
        <row r="1235">
          <cell r="A1235" t="str">
            <v>05</v>
          </cell>
          <cell r="B1235" t="str">
            <v>Westgodavari</v>
          </cell>
          <cell r="C1235" t="str">
            <v>10</v>
          </cell>
          <cell r="D1235" t="str">
            <v>Narsapur</v>
          </cell>
          <cell r="E1235" t="str">
            <v>064</v>
          </cell>
          <cell r="F1235" t="str">
            <v>Penugonda</v>
          </cell>
          <cell r="G1235" t="str">
            <v>30</v>
          </cell>
          <cell r="H1235" t="str">
            <v>Peravali</v>
          </cell>
          <cell r="I1235" t="str">
            <v>04</v>
          </cell>
          <cell r="J1235" t="str">
            <v>Usulumarru</v>
          </cell>
          <cell r="K1235" t="str">
            <v>004</v>
          </cell>
          <cell r="L1235" t="str">
            <v>Usulumarru</v>
          </cell>
          <cell r="M1235" t="str">
            <v>0530004</v>
          </cell>
          <cell r="N1235" t="str">
            <v>03</v>
          </cell>
          <cell r="O1235" t="str">
            <v>Usulumarrupadu</v>
          </cell>
          <cell r="P1235" t="str">
            <v>Usulumarrupadu</v>
          </cell>
          <cell r="Q1235" t="str">
            <v>053000403</v>
          </cell>
          <cell r="R1235" t="str">
            <v>053000403</v>
          </cell>
          <cell r="S1235" t="str">
            <v>05100643000403</v>
          </cell>
          <cell r="T1235">
            <v>1119</v>
          </cell>
          <cell r="U1235">
            <v>295</v>
          </cell>
          <cell r="V1235">
            <v>0</v>
          </cell>
          <cell r="W1235" t="str">
            <v>PC</v>
          </cell>
          <cell r="X1235" t="str">
            <v>PC3</v>
          </cell>
          <cell r="Z1235">
            <v>36936</v>
          </cell>
          <cell r="AA1235" t="str">
            <v>53000403600</v>
          </cell>
          <cell r="AB1235" t="str">
            <v>053000403600</v>
          </cell>
          <cell r="AC1235" t="str">
            <v>Usulumarrupadu</v>
          </cell>
          <cell r="AD1235" t="str">
            <v>Usulumarrupadu</v>
          </cell>
          <cell r="AE1235" t="str">
            <v>PWS</v>
          </cell>
          <cell r="AF1235">
            <v>0</v>
          </cell>
          <cell r="AG1235">
            <v>0</v>
          </cell>
          <cell r="AH1235">
            <v>0</v>
          </cell>
          <cell r="AI1235">
            <v>0</v>
          </cell>
          <cell r="AJ1235">
            <v>0</v>
          </cell>
          <cell r="AK1235">
            <v>0</v>
          </cell>
          <cell r="AL1235">
            <v>0</v>
          </cell>
        </row>
        <row r="1236">
          <cell r="A1236" t="str">
            <v>05</v>
          </cell>
          <cell r="B1236" t="str">
            <v>Westgodavari</v>
          </cell>
          <cell r="C1236" t="str">
            <v>10</v>
          </cell>
          <cell r="D1236" t="str">
            <v>Narsapur</v>
          </cell>
          <cell r="E1236" t="str">
            <v>064</v>
          </cell>
          <cell r="F1236" t="str">
            <v>Penugonda</v>
          </cell>
          <cell r="G1236" t="str">
            <v>30</v>
          </cell>
          <cell r="H1236" t="str">
            <v>Peravali</v>
          </cell>
          <cell r="I1236" t="str">
            <v>05</v>
          </cell>
          <cell r="J1236" t="str">
            <v>Teeparru</v>
          </cell>
          <cell r="K1236" t="str">
            <v>005</v>
          </cell>
          <cell r="L1236" t="str">
            <v>Teeparru</v>
          </cell>
          <cell r="M1236" t="str">
            <v>0530005</v>
          </cell>
          <cell r="N1236" t="str">
            <v>01</v>
          </cell>
          <cell r="O1236" t="str">
            <v>Teeparru</v>
          </cell>
          <cell r="P1236" t="str">
            <v>Teeparru</v>
          </cell>
          <cell r="Q1236" t="str">
            <v>053000501</v>
          </cell>
          <cell r="R1236" t="str">
            <v>053000501</v>
          </cell>
          <cell r="S1236" t="str">
            <v>05100643000501</v>
          </cell>
          <cell r="T1236">
            <v>3441</v>
          </cell>
          <cell r="U1236">
            <v>573</v>
          </cell>
          <cell r="V1236">
            <v>23</v>
          </cell>
          <cell r="W1236" t="str">
            <v>PC</v>
          </cell>
          <cell r="X1236" t="str">
            <v>PC2</v>
          </cell>
          <cell r="Z1236">
            <v>36936</v>
          </cell>
          <cell r="AA1236" t="str">
            <v>053000501600</v>
          </cell>
          <cell r="AB1236" t="str">
            <v>053000501600</v>
          </cell>
          <cell r="AC1236" t="str">
            <v>Teeparru</v>
          </cell>
          <cell r="AD1236" t="str">
            <v>Teeparru</v>
          </cell>
          <cell r="AE1236" t="str">
            <v>PWS</v>
          </cell>
          <cell r="AF1236">
            <v>0</v>
          </cell>
          <cell r="AG1236">
            <v>21</v>
          </cell>
          <cell r="AH1236">
            <v>0</v>
          </cell>
          <cell r="AI1236">
            <v>0</v>
          </cell>
          <cell r="AJ1236">
            <v>0</v>
          </cell>
          <cell r="AK1236">
            <v>0</v>
          </cell>
          <cell r="AL1236">
            <v>0</v>
          </cell>
        </row>
        <row r="1237">
          <cell r="A1237" t="str">
            <v>05</v>
          </cell>
          <cell r="B1237" t="str">
            <v>Westgodavari</v>
          </cell>
          <cell r="C1237" t="str">
            <v>10</v>
          </cell>
          <cell r="D1237" t="str">
            <v>Narsapur</v>
          </cell>
          <cell r="E1237" t="str">
            <v>064</v>
          </cell>
          <cell r="F1237" t="str">
            <v>Penugonda</v>
          </cell>
          <cell r="G1237" t="str">
            <v>30</v>
          </cell>
          <cell r="H1237" t="str">
            <v>Peravali</v>
          </cell>
          <cell r="I1237" t="str">
            <v>06</v>
          </cell>
          <cell r="J1237" t="str">
            <v>Kakaraparru</v>
          </cell>
          <cell r="K1237" t="str">
            <v>006</v>
          </cell>
          <cell r="L1237" t="str">
            <v>Kakaraparru</v>
          </cell>
          <cell r="M1237" t="str">
            <v>0530006</v>
          </cell>
          <cell r="N1237" t="str">
            <v>01</v>
          </cell>
          <cell r="O1237" t="str">
            <v>Kakaraparru</v>
          </cell>
          <cell r="Q1237" t="str">
            <v>053000601</v>
          </cell>
          <cell r="S1237" t="str">
            <v>05100643000601</v>
          </cell>
          <cell r="T1237">
            <v>5047</v>
          </cell>
          <cell r="U1237">
            <v>770</v>
          </cell>
          <cell r="V1237">
            <v>43</v>
          </cell>
          <cell r="W1237" t="str">
            <v>PC</v>
          </cell>
          <cell r="X1237" t="str">
            <v>PC3</v>
          </cell>
          <cell r="AF1237">
            <v>0</v>
          </cell>
          <cell r="AG1237">
            <v>27</v>
          </cell>
          <cell r="AH1237">
            <v>0</v>
          </cell>
          <cell r="AI1237">
            <v>0</v>
          </cell>
          <cell r="AJ1237">
            <v>0</v>
          </cell>
          <cell r="AK1237">
            <v>0</v>
          </cell>
          <cell r="AL1237">
            <v>0</v>
          </cell>
        </row>
        <row r="1238">
          <cell r="A1238" t="str">
            <v>05</v>
          </cell>
          <cell r="B1238" t="str">
            <v>Westgodavari</v>
          </cell>
          <cell r="C1238" t="str">
            <v>10</v>
          </cell>
          <cell r="D1238" t="str">
            <v>Narsapur</v>
          </cell>
          <cell r="E1238" t="str">
            <v>064</v>
          </cell>
          <cell r="F1238" t="str">
            <v>Penugonda</v>
          </cell>
          <cell r="G1238" t="str">
            <v>30</v>
          </cell>
          <cell r="H1238" t="str">
            <v>Peravali</v>
          </cell>
          <cell r="I1238" t="str">
            <v>07</v>
          </cell>
          <cell r="J1238" t="str">
            <v>Venkatarayapuram</v>
          </cell>
          <cell r="K1238" t="str">
            <v>006</v>
          </cell>
          <cell r="L1238" t="str">
            <v>Kakaraparru</v>
          </cell>
          <cell r="M1238" t="str">
            <v>0530006</v>
          </cell>
          <cell r="N1238" t="str">
            <v>03</v>
          </cell>
          <cell r="O1238" t="str">
            <v>Setharampuram</v>
          </cell>
          <cell r="Q1238" t="str">
            <v>053000603</v>
          </cell>
          <cell r="S1238" t="str">
            <v>05100643000603</v>
          </cell>
          <cell r="T1238">
            <v>368</v>
          </cell>
          <cell r="U1238">
            <v>0</v>
          </cell>
          <cell r="V1238">
            <v>0</v>
          </cell>
          <cell r="W1238" t="str">
            <v>FC</v>
          </cell>
          <cell r="X1238" t="str">
            <v>FC</v>
          </cell>
          <cell r="AF1238">
            <v>0</v>
          </cell>
          <cell r="AG1238">
            <v>3</v>
          </cell>
          <cell r="AH1238">
            <v>0</v>
          </cell>
          <cell r="AI1238">
            <v>0</v>
          </cell>
          <cell r="AJ1238">
            <v>0</v>
          </cell>
          <cell r="AK1238">
            <v>0</v>
          </cell>
          <cell r="AL1238">
            <v>0</v>
          </cell>
        </row>
        <row r="1239">
          <cell r="A1239" t="str">
            <v>05</v>
          </cell>
          <cell r="B1239" t="str">
            <v>Westgodavari</v>
          </cell>
          <cell r="C1239" t="str">
            <v>10</v>
          </cell>
          <cell r="D1239" t="str">
            <v>Narsapur</v>
          </cell>
          <cell r="E1239" t="str">
            <v>064</v>
          </cell>
          <cell r="F1239" t="str">
            <v>Penugonda</v>
          </cell>
          <cell r="G1239" t="str">
            <v>30</v>
          </cell>
          <cell r="H1239" t="str">
            <v>Peravali</v>
          </cell>
          <cell r="I1239" t="str">
            <v>07</v>
          </cell>
          <cell r="J1239" t="str">
            <v>Venkatarayapuram</v>
          </cell>
          <cell r="K1239" t="str">
            <v>006</v>
          </cell>
          <cell r="L1239" t="str">
            <v>Kakaraparru</v>
          </cell>
          <cell r="M1239" t="str">
            <v>0530006</v>
          </cell>
          <cell r="N1239" t="str">
            <v>04</v>
          </cell>
          <cell r="O1239" t="str">
            <v>Pampanavarigudem</v>
          </cell>
          <cell r="Q1239" t="str">
            <v>053000604</v>
          </cell>
          <cell r="S1239" t="str">
            <v>05100643000604</v>
          </cell>
          <cell r="T1239">
            <v>1124</v>
          </cell>
          <cell r="U1239">
            <v>0</v>
          </cell>
          <cell r="V1239">
            <v>0</v>
          </cell>
          <cell r="W1239" t="str">
            <v>PC</v>
          </cell>
          <cell r="X1239" t="str">
            <v>PC3</v>
          </cell>
          <cell r="AF1239">
            <v>0</v>
          </cell>
          <cell r="AG1239">
            <v>7</v>
          </cell>
          <cell r="AH1239">
            <v>0</v>
          </cell>
          <cell r="AI1239">
            <v>0</v>
          </cell>
          <cell r="AJ1239">
            <v>0</v>
          </cell>
          <cell r="AK1239">
            <v>0</v>
          </cell>
          <cell r="AL1239">
            <v>0</v>
          </cell>
        </row>
        <row r="1240">
          <cell r="A1240" t="str">
            <v>05</v>
          </cell>
          <cell r="B1240" t="str">
            <v>Westgodavari</v>
          </cell>
          <cell r="C1240" t="str">
            <v>10</v>
          </cell>
          <cell r="D1240" t="str">
            <v>Narsapur</v>
          </cell>
          <cell r="E1240" t="str">
            <v>064</v>
          </cell>
          <cell r="F1240" t="str">
            <v>Penugonda</v>
          </cell>
          <cell r="G1240" t="str">
            <v>30</v>
          </cell>
          <cell r="H1240" t="str">
            <v>Peravali</v>
          </cell>
          <cell r="I1240" t="str">
            <v>08</v>
          </cell>
          <cell r="J1240" t="str">
            <v>Ajjaram</v>
          </cell>
          <cell r="K1240" t="str">
            <v>007</v>
          </cell>
          <cell r="L1240" t="str">
            <v>Ajjaram</v>
          </cell>
          <cell r="M1240" t="str">
            <v>0530007</v>
          </cell>
          <cell r="N1240" t="str">
            <v>01</v>
          </cell>
          <cell r="O1240" t="str">
            <v>Ajjaram</v>
          </cell>
          <cell r="Q1240" t="str">
            <v>053000701</v>
          </cell>
          <cell r="S1240" t="str">
            <v>05100643000701</v>
          </cell>
          <cell r="T1240">
            <v>3258</v>
          </cell>
          <cell r="U1240">
            <v>757</v>
          </cell>
          <cell r="V1240">
            <v>50</v>
          </cell>
          <cell r="W1240" t="str">
            <v>PC</v>
          </cell>
          <cell r="X1240" t="str">
            <v>PC3</v>
          </cell>
          <cell r="AF1240">
            <v>0</v>
          </cell>
          <cell r="AG1240">
            <v>17</v>
          </cell>
          <cell r="AH1240">
            <v>0</v>
          </cell>
          <cell r="AI1240">
            <v>0</v>
          </cell>
          <cell r="AJ1240">
            <v>0</v>
          </cell>
          <cell r="AK1240">
            <v>0</v>
          </cell>
          <cell r="AL1240">
            <v>0</v>
          </cell>
        </row>
        <row r="1241">
          <cell r="A1241" t="str">
            <v>05</v>
          </cell>
          <cell r="B1241" t="str">
            <v>Westgodavari</v>
          </cell>
          <cell r="C1241" t="str">
            <v>10</v>
          </cell>
          <cell r="D1241" t="str">
            <v>Narsapur</v>
          </cell>
          <cell r="E1241" t="str">
            <v>064</v>
          </cell>
          <cell r="F1241" t="str">
            <v>Penugonda</v>
          </cell>
          <cell r="G1241" t="str">
            <v>30</v>
          </cell>
          <cell r="H1241" t="str">
            <v>Peravali</v>
          </cell>
          <cell r="I1241" t="str">
            <v>09</v>
          </cell>
          <cell r="J1241" t="str">
            <v>Peravali</v>
          </cell>
          <cell r="K1241" t="str">
            <v>008</v>
          </cell>
          <cell r="L1241" t="str">
            <v>Peravali</v>
          </cell>
          <cell r="M1241" t="str">
            <v>0530008</v>
          </cell>
          <cell r="N1241" t="str">
            <v>01</v>
          </cell>
          <cell r="O1241" t="str">
            <v>Peravali</v>
          </cell>
          <cell r="P1241" t="str">
            <v>Peravali</v>
          </cell>
          <cell r="Q1241" t="str">
            <v>053000801</v>
          </cell>
          <cell r="R1241" t="str">
            <v>053000801</v>
          </cell>
          <cell r="S1241" t="str">
            <v>05100643000801</v>
          </cell>
          <cell r="T1241">
            <v>4421</v>
          </cell>
          <cell r="U1241">
            <v>904</v>
          </cell>
          <cell r="V1241">
            <v>22</v>
          </cell>
          <cell r="W1241" t="str">
            <v>PC</v>
          </cell>
          <cell r="X1241" t="str">
            <v>PC3</v>
          </cell>
          <cell r="Z1241">
            <v>36936</v>
          </cell>
          <cell r="AA1241" t="str">
            <v>053000801600</v>
          </cell>
          <cell r="AB1241" t="str">
            <v>053000801600</v>
          </cell>
          <cell r="AC1241" t="str">
            <v>Peravali</v>
          </cell>
          <cell r="AD1241" t="str">
            <v>Peravali</v>
          </cell>
          <cell r="AE1241" t="str">
            <v>PWS</v>
          </cell>
          <cell r="AF1241">
            <v>0</v>
          </cell>
          <cell r="AG1241">
            <v>24</v>
          </cell>
          <cell r="AH1241">
            <v>0</v>
          </cell>
          <cell r="AI1241">
            <v>0</v>
          </cell>
          <cell r="AJ1241">
            <v>0</v>
          </cell>
          <cell r="AK1241">
            <v>0</v>
          </cell>
          <cell r="AL1241">
            <v>0</v>
          </cell>
        </row>
        <row r="1242">
          <cell r="A1242" t="str">
            <v>05</v>
          </cell>
          <cell r="B1242" t="str">
            <v>Westgodavari</v>
          </cell>
          <cell r="C1242" t="str">
            <v>10</v>
          </cell>
          <cell r="D1242" t="str">
            <v>Narsapur</v>
          </cell>
          <cell r="E1242" t="str">
            <v>064</v>
          </cell>
          <cell r="F1242" t="str">
            <v>Penugonda</v>
          </cell>
          <cell r="G1242" t="str">
            <v>30</v>
          </cell>
          <cell r="H1242" t="str">
            <v>Peravali</v>
          </cell>
          <cell r="I1242" t="str">
            <v>10</v>
          </cell>
          <cell r="J1242" t="str">
            <v>Kapavaram</v>
          </cell>
          <cell r="K1242" t="str">
            <v>009</v>
          </cell>
          <cell r="L1242" t="str">
            <v>Kapavaram</v>
          </cell>
          <cell r="M1242" t="str">
            <v>0530009</v>
          </cell>
          <cell r="N1242" t="str">
            <v>01</v>
          </cell>
          <cell r="O1242" t="str">
            <v>Kapavaram</v>
          </cell>
          <cell r="P1242" t="str">
            <v>Kapavaram</v>
          </cell>
          <cell r="Q1242" t="str">
            <v>053000901</v>
          </cell>
          <cell r="R1242" t="str">
            <v>053000901</v>
          </cell>
          <cell r="S1242" t="str">
            <v>05100643000901</v>
          </cell>
          <cell r="T1242">
            <v>3414</v>
          </cell>
          <cell r="U1242">
            <v>527</v>
          </cell>
          <cell r="V1242">
            <v>7</v>
          </cell>
          <cell r="W1242" t="str">
            <v>PC</v>
          </cell>
          <cell r="X1242" t="str">
            <v>PC3</v>
          </cell>
          <cell r="Z1242">
            <v>36936</v>
          </cell>
          <cell r="AA1242" t="str">
            <v>053000901600</v>
          </cell>
          <cell r="AB1242" t="str">
            <v>053000901600</v>
          </cell>
          <cell r="AC1242" t="str">
            <v>Kapavaram-30</v>
          </cell>
          <cell r="AD1242" t="str">
            <v>Kapavaram-30</v>
          </cell>
          <cell r="AE1242" t="str">
            <v>PWS</v>
          </cell>
          <cell r="AF1242">
            <v>0</v>
          </cell>
          <cell r="AG1242">
            <v>23</v>
          </cell>
          <cell r="AH1242">
            <v>0</v>
          </cell>
          <cell r="AI1242">
            <v>0</v>
          </cell>
          <cell r="AJ1242">
            <v>0</v>
          </cell>
          <cell r="AK1242">
            <v>0</v>
          </cell>
          <cell r="AL1242">
            <v>0</v>
          </cell>
        </row>
        <row r="1243">
          <cell r="A1243" t="str">
            <v>05</v>
          </cell>
          <cell r="B1243" t="str">
            <v>Westgodavari</v>
          </cell>
          <cell r="C1243" t="str">
            <v>10</v>
          </cell>
          <cell r="D1243" t="str">
            <v>Narsapur</v>
          </cell>
          <cell r="E1243" t="str">
            <v>064</v>
          </cell>
          <cell r="F1243" t="str">
            <v>Penugonda</v>
          </cell>
          <cell r="G1243" t="str">
            <v>30</v>
          </cell>
          <cell r="H1243" t="str">
            <v>Peravali</v>
          </cell>
          <cell r="I1243" t="str">
            <v>11</v>
          </cell>
          <cell r="J1243" t="str">
            <v>Kothapalli Agraharam</v>
          </cell>
          <cell r="K1243" t="str">
            <v>010</v>
          </cell>
          <cell r="L1243" t="str">
            <v>Kothapalli Agraharam</v>
          </cell>
          <cell r="M1243" t="str">
            <v>0530010</v>
          </cell>
          <cell r="N1243" t="str">
            <v>01</v>
          </cell>
          <cell r="O1243" t="str">
            <v>Kothapalli Agraharam</v>
          </cell>
          <cell r="Q1243" t="str">
            <v>053001001</v>
          </cell>
          <cell r="S1243" t="str">
            <v>05100643001001</v>
          </cell>
          <cell r="T1243">
            <v>1397</v>
          </cell>
          <cell r="U1243">
            <v>321</v>
          </cell>
          <cell r="V1243">
            <v>6</v>
          </cell>
          <cell r="W1243" t="str">
            <v>PC</v>
          </cell>
          <cell r="X1243" t="str">
            <v>PC3</v>
          </cell>
          <cell r="AF1243">
            <v>0</v>
          </cell>
          <cell r="AG1243">
            <v>13</v>
          </cell>
          <cell r="AH1243">
            <v>0</v>
          </cell>
          <cell r="AI1243">
            <v>0</v>
          </cell>
          <cell r="AJ1243">
            <v>0</v>
          </cell>
          <cell r="AK1243">
            <v>0</v>
          </cell>
          <cell r="AL1243">
            <v>0</v>
          </cell>
        </row>
        <row r="1244">
          <cell r="A1244" t="str">
            <v>05</v>
          </cell>
          <cell r="B1244" t="str">
            <v>Westgodavari</v>
          </cell>
          <cell r="C1244" t="str">
            <v>10</v>
          </cell>
          <cell r="D1244" t="str">
            <v>Narsapur</v>
          </cell>
          <cell r="E1244" t="str">
            <v>064</v>
          </cell>
          <cell r="F1244" t="str">
            <v>Penugonda</v>
          </cell>
          <cell r="G1244" t="str">
            <v>30</v>
          </cell>
          <cell r="H1244" t="str">
            <v>Peravali</v>
          </cell>
          <cell r="I1244" t="str">
            <v>12</v>
          </cell>
          <cell r="J1244" t="str">
            <v>Nallakulavaripalem</v>
          </cell>
          <cell r="K1244" t="str">
            <v>010</v>
          </cell>
          <cell r="L1244" t="str">
            <v>Kothapalli Agraharam</v>
          </cell>
          <cell r="M1244" t="str">
            <v>0530010</v>
          </cell>
          <cell r="N1244" t="str">
            <v>02</v>
          </cell>
          <cell r="O1244" t="str">
            <v>Nallakulavaripalem</v>
          </cell>
          <cell r="Q1244" t="str">
            <v>053001002</v>
          </cell>
          <cell r="S1244" t="str">
            <v>05100643001002</v>
          </cell>
          <cell r="T1244">
            <v>985</v>
          </cell>
          <cell r="U1244">
            <v>0</v>
          </cell>
          <cell r="V1244">
            <v>0</v>
          </cell>
          <cell r="W1244" t="str">
            <v>PC</v>
          </cell>
          <cell r="X1244" t="str">
            <v>PC3</v>
          </cell>
          <cell r="AF1244">
            <v>0</v>
          </cell>
          <cell r="AG1244">
            <v>7</v>
          </cell>
          <cell r="AH1244">
            <v>0</v>
          </cell>
          <cell r="AI1244">
            <v>0</v>
          </cell>
          <cell r="AJ1244">
            <v>0</v>
          </cell>
          <cell r="AK1244">
            <v>0</v>
          </cell>
          <cell r="AL1244">
            <v>0</v>
          </cell>
        </row>
        <row r="1245">
          <cell r="A1245" t="str">
            <v>05</v>
          </cell>
          <cell r="B1245" t="str">
            <v>Westgodavari</v>
          </cell>
          <cell r="C1245" t="str">
            <v>10</v>
          </cell>
          <cell r="D1245" t="str">
            <v>Narsapur</v>
          </cell>
          <cell r="E1245" t="str">
            <v>064</v>
          </cell>
          <cell r="F1245" t="str">
            <v>Penugonda</v>
          </cell>
          <cell r="G1245" t="str">
            <v>30</v>
          </cell>
          <cell r="H1245" t="str">
            <v>Peravali</v>
          </cell>
          <cell r="I1245" t="str">
            <v>13</v>
          </cell>
          <cell r="J1245" t="str">
            <v>Mukkamala</v>
          </cell>
          <cell r="K1245" t="str">
            <v>011</v>
          </cell>
          <cell r="L1245" t="str">
            <v>Mukkamala</v>
          </cell>
          <cell r="M1245" t="str">
            <v>0530011</v>
          </cell>
          <cell r="N1245" t="str">
            <v>01</v>
          </cell>
          <cell r="O1245" t="str">
            <v>Mukkamala</v>
          </cell>
          <cell r="Q1245" t="str">
            <v>053001101</v>
          </cell>
          <cell r="S1245" t="str">
            <v>05100643001101</v>
          </cell>
          <cell r="T1245">
            <v>4893</v>
          </cell>
          <cell r="U1245">
            <v>819</v>
          </cell>
          <cell r="V1245">
            <v>34</v>
          </cell>
          <cell r="W1245" t="str">
            <v>PC</v>
          </cell>
          <cell r="X1245" t="str">
            <v>PC3</v>
          </cell>
          <cell r="AF1245">
            <v>0</v>
          </cell>
          <cell r="AG1245">
            <v>27</v>
          </cell>
          <cell r="AH1245">
            <v>0</v>
          </cell>
          <cell r="AI1245">
            <v>0</v>
          </cell>
          <cell r="AJ1245">
            <v>0</v>
          </cell>
          <cell r="AK1245">
            <v>0</v>
          </cell>
          <cell r="AL1245">
            <v>0</v>
          </cell>
        </row>
        <row r="1246">
          <cell r="A1246" t="str">
            <v>05</v>
          </cell>
          <cell r="B1246" t="str">
            <v>Westgodavari</v>
          </cell>
          <cell r="C1246" t="str">
            <v>10</v>
          </cell>
          <cell r="D1246" t="str">
            <v>Narsapur</v>
          </cell>
          <cell r="E1246" t="str">
            <v>064</v>
          </cell>
          <cell r="F1246" t="str">
            <v>Penugonda</v>
          </cell>
          <cell r="G1246" t="str">
            <v>30</v>
          </cell>
          <cell r="H1246" t="str">
            <v>Peravali</v>
          </cell>
          <cell r="I1246" t="str">
            <v>13</v>
          </cell>
          <cell r="J1246" t="str">
            <v>Mukkamala</v>
          </cell>
          <cell r="K1246" t="str">
            <v>011</v>
          </cell>
          <cell r="L1246" t="str">
            <v>Mukkamala</v>
          </cell>
          <cell r="M1246" t="str">
            <v>0530011</v>
          </cell>
          <cell r="N1246" t="str">
            <v>02</v>
          </cell>
          <cell r="O1246" t="str">
            <v>Ummidivaripalem</v>
          </cell>
          <cell r="Q1246" t="str">
            <v>053001102</v>
          </cell>
          <cell r="S1246" t="str">
            <v>05100643001102</v>
          </cell>
          <cell r="T1246">
            <v>537</v>
          </cell>
          <cell r="U1246">
            <v>0</v>
          </cell>
          <cell r="V1246">
            <v>0</v>
          </cell>
          <cell r="W1246" t="str">
            <v>FC</v>
          </cell>
          <cell r="X1246" t="str">
            <v>FC</v>
          </cell>
          <cell r="AF1246">
            <v>0</v>
          </cell>
          <cell r="AG1246">
            <v>7</v>
          </cell>
          <cell r="AH1246">
            <v>0</v>
          </cell>
          <cell r="AI1246">
            <v>0</v>
          </cell>
          <cell r="AJ1246">
            <v>0</v>
          </cell>
          <cell r="AK1246">
            <v>0</v>
          </cell>
          <cell r="AL1246">
            <v>0</v>
          </cell>
        </row>
        <row r="1247">
          <cell r="A1247" t="str">
            <v>05</v>
          </cell>
          <cell r="B1247" t="str">
            <v>Westgodavari</v>
          </cell>
          <cell r="C1247" t="str">
            <v>10</v>
          </cell>
          <cell r="D1247" t="str">
            <v>Narsapur</v>
          </cell>
          <cell r="E1247" t="str">
            <v>064</v>
          </cell>
          <cell r="F1247" t="str">
            <v>Penugonda</v>
          </cell>
          <cell r="G1247" t="str">
            <v>30</v>
          </cell>
          <cell r="H1247" t="str">
            <v>Peravali</v>
          </cell>
          <cell r="I1247" t="str">
            <v>13</v>
          </cell>
          <cell r="J1247" t="str">
            <v>Mukkamala</v>
          </cell>
          <cell r="K1247" t="str">
            <v>011</v>
          </cell>
          <cell r="L1247" t="str">
            <v>Mukkamala</v>
          </cell>
          <cell r="M1247" t="str">
            <v>0530011</v>
          </cell>
          <cell r="N1247" t="str">
            <v>03</v>
          </cell>
          <cell r="O1247" t="str">
            <v>Odurivaripalem</v>
          </cell>
          <cell r="Q1247" t="str">
            <v>053001103</v>
          </cell>
          <cell r="S1247" t="str">
            <v>05100643001103</v>
          </cell>
          <cell r="T1247">
            <v>242</v>
          </cell>
          <cell r="U1247">
            <v>0</v>
          </cell>
          <cell r="V1247">
            <v>0</v>
          </cell>
          <cell r="W1247" t="str">
            <v>FC</v>
          </cell>
          <cell r="X1247" t="str">
            <v>FC</v>
          </cell>
          <cell r="AF1247">
            <v>0</v>
          </cell>
          <cell r="AG1247">
            <v>3</v>
          </cell>
          <cell r="AH1247">
            <v>0</v>
          </cell>
          <cell r="AI1247">
            <v>0</v>
          </cell>
          <cell r="AJ1247">
            <v>0</v>
          </cell>
          <cell r="AK1247">
            <v>0</v>
          </cell>
          <cell r="AL1247">
            <v>0</v>
          </cell>
        </row>
        <row r="1248">
          <cell r="A1248" t="str">
            <v>05</v>
          </cell>
          <cell r="B1248" t="str">
            <v>Westgodavari</v>
          </cell>
          <cell r="C1248" t="str">
            <v>10</v>
          </cell>
          <cell r="D1248" t="str">
            <v>Narsapur</v>
          </cell>
          <cell r="E1248" t="str">
            <v>064</v>
          </cell>
          <cell r="F1248" t="str">
            <v>Penugonda</v>
          </cell>
          <cell r="G1248" t="str">
            <v>30</v>
          </cell>
          <cell r="H1248" t="str">
            <v>Peravali</v>
          </cell>
          <cell r="I1248" t="str">
            <v>14</v>
          </cell>
          <cell r="J1248" t="str">
            <v>Khandavalli</v>
          </cell>
          <cell r="K1248" t="str">
            <v>012</v>
          </cell>
          <cell r="L1248" t="str">
            <v>Khandavalli</v>
          </cell>
          <cell r="M1248" t="str">
            <v>0530012</v>
          </cell>
          <cell r="N1248" t="str">
            <v>01</v>
          </cell>
          <cell r="O1248" t="str">
            <v>Khandavalli</v>
          </cell>
          <cell r="Q1248" t="str">
            <v>053001201</v>
          </cell>
          <cell r="S1248" t="str">
            <v>05100643001201</v>
          </cell>
          <cell r="T1248">
            <v>9461</v>
          </cell>
          <cell r="U1248">
            <v>1952</v>
          </cell>
          <cell r="V1248">
            <v>73</v>
          </cell>
          <cell r="W1248" t="str">
            <v>PC</v>
          </cell>
          <cell r="X1248" t="str">
            <v>PC3</v>
          </cell>
          <cell r="AF1248">
            <v>0</v>
          </cell>
          <cell r="AG1248">
            <v>68</v>
          </cell>
          <cell r="AH1248">
            <v>0</v>
          </cell>
          <cell r="AI1248">
            <v>0</v>
          </cell>
          <cell r="AJ1248">
            <v>0</v>
          </cell>
          <cell r="AK1248">
            <v>0</v>
          </cell>
          <cell r="AL1248">
            <v>0</v>
          </cell>
        </row>
        <row r="1249">
          <cell r="A1249" t="str">
            <v>05</v>
          </cell>
          <cell r="B1249" t="str">
            <v>Westgodavari</v>
          </cell>
          <cell r="C1249" t="str">
            <v>10</v>
          </cell>
          <cell r="D1249" t="str">
            <v>Narsapur</v>
          </cell>
          <cell r="E1249" t="str">
            <v>064</v>
          </cell>
          <cell r="F1249" t="str">
            <v>Penugonda</v>
          </cell>
          <cell r="G1249" t="str">
            <v>30</v>
          </cell>
          <cell r="H1249" t="str">
            <v>Peravali</v>
          </cell>
          <cell r="I1249" t="str">
            <v>13</v>
          </cell>
          <cell r="J1249" t="str">
            <v>Mukkamala</v>
          </cell>
          <cell r="K1249" t="str">
            <v>012</v>
          </cell>
          <cell r="L1249" t="str">
            <v>Khandavalli</v>
          </cell>
          <cell r="M1249" t="str">
            <v>0530012</v>
          </cell>
          <cell r="N1249" t="str">
            <v>02</v>
          </cell>
          <cell r="O1249" t="str">
            <v>Mutyalavaripalem</v>
          </cell>
          <cell r="Q1249" t="str">
            <v>053001202</v>
          </cell>
          <cell r="S1249" t="str">
            <v>05100643001202</v>
          </cell>
          <cell r="T1249">
            <v>772</v>
          </cell>
          <cell r="U1249">
            <v>128</v>
          </cell>
          <cell r="V1249">
            <v>17</v>
          </cell>
          <cell r="W1249" t="str">
            <v>FC</v>
          </cell>
          <cell r="X1249" t="str">
            <v>FC</v>
          </cell>
          <cell r="AF1249">
            <v>0</v>
          </cell>
          <cell r="AG1249">
            <v>11</v>
          </cell>
          <cell r="AH1249">
            <v>0</v>
          </cell>
          <cell r="AI1249">
            <v>0</v>
          </cell>
          <cell r="AJ1249">
            <v>0</v>
          </cell>
          <cell r="AK1249">
            <v>0</v>
          </cell>
          <cell r="AL1249">
            <v>0</v>
          </cell>
        </row>
        <row r="1250">
          <cell r="A1250" t="str">
            <v>05</v>
          </cell>
          <cell r="B1250" t="str">
            <v>Westgodavari</v>
          </cell>
          <cell r="C1250" t="str">
            <v>10</v>
          </cell>
          <cell r="D1250" t="str">
            <v>Narsapur</v>
          </cell>
          <cell r="E1250" t="str">
            <v>064</v>
          </cell>
          <cell r="F1250" t="str">
            <v>Penugonda</v>
          </cell>
          <cell r="G1250" t="str">
            <v>30</v>
          </cell>
          <cell r="H1250" t="str">
            <v>Peravali</v>
          </cell>
          <cell r="I1250" t="str">
            <v>14</v>
          </cell>
          <cell r="J1250" t="str">
            <v>Khandavalli</v>
          </cell>
          <cell r="K1250" t="str">
            <v>012</v>
          </cell>
          <cell r="L1250" t="str">
            <v>Khandavalli</v>
          </cell>
          <cell r="M1250" t="str">
            <v>0530012</v>
          </cell>
          <cell r="N1250" t="str">
            <v>03</v>
          </cell>
          <cell r="O1250" t="str">
            <v>Bokkavaripalem</v>
          </cell>
          <cell r="Q1250" t="str">
            <v>053001203</v>
          </cell>
          <cell r="S1250" t="str">
            <v>05100643001203</v>
          </cell>
          <cell r="T1250">
            <v>691</v>
          </cell>
          <cell r="U1250">
            <v>0</v>
          </cell>
          <cell r="V1250">
            <v>0</v>
          </cell>
          <cell r="W1250" t="str">
            <v>FC</v>
          </cell>
          <cell r="X1250" t="str">
            <v>FC</v>
          </cell>
          <cell r="AF1250">
            <v>0</v>
          </cell>
          <cell r="AG1250">
            <v>3</v>
          </cell>
          <cell r="AH1250">
            <v>0</v>
          </cell>
          <cell r="AI1250">
            <v>0</v>
          </cell>
          <cell r="AJ1250">
            <v>0</v>
          </cell>
          <cell r="AK1250">
            <v>0</v>
          </cell>
          <cell r="AL1250">
            <v>0</v>
          </cell>
        </row>
        <row r="1251">
          <cell r="A1251" t="str">
            <v>05</v>
          </cell>
          <cell r="B1251" t="str">
            <v>Westgodavari</v>
          </cell>
          <cell r="C1251" t="str">
            <v>10</v>
          </cell>
          <cell r="D1251" t="str">
            <v>Narsapur</v>
          </cell>
          <cell r="E1251" t="str">
            <v>064</v>
          </cell>
          <cell r="F1251" t="str">
            <v>Penugonda</v>
          </cell>
          <cell r="G1251" t="str">
            <v>30</v>
          </cell>
          <cell r="H1251" t="str">
            <v>Peravali</v>
          </cell>
          <cell r="I1251" t="str">
            <v>14</v>
          </cell>
          <cell r="J1251" t="str">
            <v>Khandavalli</v>
          </cell>
          <cell r="K1251" t="str">
            <v>012</v>
          </cell>
          <cell r="L1251" t="str">
            <v>Khandavalli</v>
          </cell>
          <cell r="M1251" t="str">
            <v>0530012</v>
          </cell>
          <cell r="N1251" t="str">
            <v>04</v>
          </cell>
          <cell r="O1251" t="str">
            <v>Lankamalapalli</v>
          </cell>
          <cell r="Q1251" t="str">
            <v>053001204</v>
          </cell>
          <cell r="S1251" t="str">
            <v>05100643001204</v>
          </cell>
          <cell r="T1251">
            <v>394</v>
          </cell>
          <cell r="U1251">
            <v>326</v>
          </cell>
          <cell r="V1251">
            <v>0</v>
          </cell>
          <cell r="W1251" t="str">
            <v>FC</v>
          </cell>
          <cell r="X1251" t="str">
            <v>FC</v>
          </cell>
          <cell r="AF1251">
            <v>0</v>
          </cell>
          <cell r="AG1251">
            <v>20</v>
          </cell>
          <cell r="AH1251">
            <v>0</v>
          </cell>
          <cell r="AI1251">
            <v>0</v>
          </cell>
          <cell r="AJ1251">
            <v>0</v>
          </cell>
          <cell r="AK1251">
            <v>0</v>
          </cell>
          <cell r="AL1251">
            <v>0</v>
          </cell>
        </row>
        <row r="1252">
          <cell r="A1252" t="str">
            <v>05</v>
          </cell>
          <cell r="B1252" t="str">
            <v>Westgodavari</v>
          </cell>
          <cell r="C1252" t="str">
            <v>10</v>
          </cell>
          <cell r="D1252" t="str">
            <v>Narsapur</v>
          </cell>
          <cell r="E1252" t="str">
            <v>064</v>
          </cell>
          <cell r="F1252" t="str">
            <v>Penugonda</v>
          </cell>
          <cell r="G1252" t="str">
            <v>30</v>
          </cell>
          <cell r="H1252" t="str">
            <v>Peravali</v>
          </cell>
          <cell r="I1252" t="str">
            <v>14</v>
          </cell>
          <cell r="J1252" t="str">
            <v>Khandavalli</v>
          </cell>
          <cell r="K1252" t="str">
            <v>012</v>
          </cell>
          <cell r="L1252" t="str">
            <v>Khandavalli</v>
          </cell>
          <cell r="M1252" t="str">
            <v>0530012</v>
          </cell>
          <cell r="N1252" t="str">
            <v>05</v>
          </cell>
          <cell r="O1252" t="str">
            <v>Gavarlapalem</v>
          </cell>
          <cell r="Q1252" t="str">
            <v>053001205</v>
          </cell>
          <cell r="S1252" t="str">
            <v>05100643001205</v>
          </cell>
          <cell r="T1252">
            <v>184</v>
          </cell>
          <cell r="U1252">
            <v>0</v>
          </cell>
          <cell r="V1252">
            <v>0</v>
          </cell>
          <cell r="W1252" t="str">
            <v>FC</v>
          </cell>
          <cell r="X1252" t="str">
            <v>FC</v>
          </cell>
          <cell r="AF1252">
            <v>0</v>
          </cell>
          <cell r="AG1252">
            <v>2</v>
          </cell>
          <cell r="AH1252">
            <v>0</v>
          </cell>
          <cell r="AI1252">
            <v>0</v>
          </cell>
          <cell r="AJ1252">
            <v>0</v>
          </cell>
          <cell r="AK1252">
            <v>0</v>
          </cell>
          <cell r="AL1252">
            <v>0</v>
          </cell>
        </row>
        <row r="1253">
          <cell r="A1253" t="str">
            <v>05</v>
          </cell>
          <cell r="B1253" t="str">
            <v>Westgodavari</v>
          </cell>
          <cell r="C1253" t="str">
            <v>10</v>
          </cell>
          <cell r="D1253" t="str">
            <v>Narsapur</v>
          </cell>
          <cell r="E1253" t="str">
            <v>064</v>
          </cell>
          <cell r="F1253" t="str">
            <v>Penugonda</v>
          </cell>
          <cell r="G1253" t="str">
            <v>30</v>
          </cell>
          <cell r="H1253" t="str">
            <v>Peravali</v>
          </cell>
          <cell r="I1253" t="str">
            <v>15</v>
          </cell>
          <cell r="J1253" t="str">
            <v>Malleswaram</v>
          </cell>
          <cell r="K1253" t="str">
            <v>013</v>
          </cell>
          <cell r="L1253" t="str">
            <v>Malleswaram</v>
          </cell>
          <cell r="M1253" t="str">
            <v>0530013</v>
          </cell>
          <cell r="N1253" t="str">
            <v>01</v>
          </cell>
          <cell r="O1253" t="str">
            <v>Malleswaram</v>
          </cell>
          <cell r="Q1253" t="str">
            <v>053001301</v>
          </cell>
          <cell r="S1253" t="str">
            <v>05100643001301</v>
          </cell>
          <cell r="T1253">
            <v>2620</v>
          </cell>
          <cell r="U1253">
            <v>398</v>
          </cell>
          <cell r="V1253">
            <v>7</v>
          </cell>
          <cell r="W1253" t="str">
            <v>PC</v>
          </cell>
          <cell r="X1253" t="str">
            <v>PC3</v>
          </cell>
          <cell r="AF1253">
            <v>0</v>
          </cell>
          <cell r="AG1253">
            <v>35</v>
          </cell>
          <cell r="AH1253">
            <v>0</v>
          </cell>
          <cell r="AI1253">
            <v>0</v>
          </cell>
          <cell r="AJ1253">
            <v>0</v>
          </cell>
          <cell r="AK1253">
            <v>0</v>
          </cell>
          <cell r="AL1253">
            <v>0</v>
          </cell>
        </row>
        <row r="1254">
          <cell r="A1254" t="str">
            <v>05</v>
          </cell>
          <cell r="B1254" t="str">
            <v>Westgodavari</v>
          </cell>
          <cell r="C1254" t="str">
            <v>10</v>
          </cell>
          <cell r="D1254" t="str">
            <v>Narsapur</v>
          </cell>
          <cell r="E1254" t="str">
            <v>064</v>
          </cell>
          <cell r="F1254" t="str">
            <v>Penugonda</v>
          </cell>
          <cell r="G1254" t="str">
            <v>30</v>
          </cell>
          <cell r="H1254" t="str">
            <v>Peravali</v>
          </cell>
          <cell r="I1254" t="str">
            <v>16</v>
          </cell>
          <cell r="J1254" t="str">
            <v>Annavarappadu</v>
          </cell>
          <cell r="K1254" t="str">
            <v>013</v>
          </cell>
          <cell r="L1254" t="str">
            <v>Malleswaram</v>
          </cell>
          <cell r="M1254" t="str">
            <v>0530013</v>
          </cell>
          <cell r="N1254" t="str">
            <v>02</v>
          </cell>
          <cell r="O1254" t="str">
            <v>Annavarappadu</v>
          </cell>
          <cell r="Q1254" t="str">
            <v>053001302</v>
          </cell>
          <cell r="S1254" t="str">
            <v>05100643001302</v>
          </cell>
          <cell r="T1254">
            <v>3201</v>
          </cell>
          <cell r="U1254">
            <v>556</v>
          </cell>
          <cell r="V1254">
            <v>13</v>
          </cell>
          <cell r="W1254" t="str">
            <v>PC</v>
          </cell>
          <cell r="X1254" t="str">
            <v>PC3</v>
          </cell>
          <cell r="AF1254">
            <v>0</v>
          </cell>
          <cell r="AG1254">
            <v>36</v>
          </cell>
          <cell r="AH1254">
            <v>0</v>
          </cell>
          <cell r="AI1254">
            <v>0</v>
          </cell>
          <cell r="AJ1254">
            <v>0</v>
          </cell>
          <cell r="AK1254">
            <v>0</v>
          </cell>
          <cell r="AL1254">
            <v>0</v>
          </cell>
        </row>
        <row r="1255">
          <cell r="A1255" t="str">
            <v>05</v>
          </cell>
          <cell r="B1255" t="str">
            <v>Westgodavari</v>
          </cell>
          <cell r="C1255" t="str">
            <v>10</v>
          </cell>
          <cell r="D1255" t="str">
            <v>Narsapur</v>
          </cell>
          <cell r="E1255" t="str">
            <v>064</v>
          </cell>
          <cell r="F1255" t="str">
            <v>Penugonda</v>
          </cell>
          <cell r="G1255" t="str">
            <v>30</v>
          </cell>
          <cell r="H1255" t="str">
            <v>Peravali</v>
          </cell>
          <cell r="I1255" t="str">
            <v>17</v>
          </cell>
          <cell r="J1255" t="str">
            <v>P. Vemavaram</v>
          </cell>
          <cell r="K1255" t="str">
            <v>014</v>
          </cell>
          <cell r="L1255" t="str">
            <v>P. Vemavaram</v>
          </cell>
          <cell r="M1255" t="str">
            <v>0530014</v>
          </cell>
          <cell r="N1255" t="str">
            <v>01</v>
          </cell>
          <cell r="O1255" t="str">
            <v>P. Vemavaram</v>
          </cell>
          <cell r="Q1255" t="str">
            <v>053001401</v>
          </cell>
          <cell r="S1255" t="str">
            <v>05100643001401</v>
          </cell>
          <cell r="T1255">
            <v>3020</v>
          </cell>
          <cell r="U1255">
            <v>610</v>
          </cell>
          <cell r="V1255">
            <v>18</v>
          </cell>
          <cell r="W1255" t="str">
            <v>PC</v>
          </cell>
          <cell r="X1255" t="str">
            <v>PC3</v>
          </cell>
          <cell r="AF1255">
            <v>0</v>
          </cell>
          <cell r="AG1255">
            <v>37</v>
          </cell>
          <cell r="AH1255">
            <v>0</v>
          </cell>
          <cell r="AI1255">
            <v>0</v>
          </cell>
          <cell r="AJ1255">
            <v>0</v>
          </cell>
          <cell r="AK1255">
            <v>0</v>
          </cell>
          <cell r="AL1255">
            <v>0</v>
          </cell>
        </row>
        <row r="1256">
          <cell r="A1256" t="str">
            <v>05</v>
          </cell>
          <cell r="B1256" t="str">
            <v>Westgodavari</v>
          </cell>
          <cell r="C1256" t="str">
            <v>10</v>
          </cell>
          <cell r="D1256" t="str">
            <v>Narsapur</v>
          </cell>
          <cell r="E1256" t="str">
            <v>064</v>
          </cell>
          <cell r="F1256" t="str">
            <v>Penugonda</v>
          </cell>
          <cell r="G1256" t="str">
            <v>30</v>
          </cell>
          <cell r="H1256" t="str">
            <v>Peravali</v>
          </cell>
          <cell r="I1256" t="str">
            <v>18</v>
          </cell>
          <cell r="J1256" t="str">
            <v>Kadimpadu</v>
          </cell>
          <cell r="K1256" t="str">
            <v>014</v>
          </cell>
          <cell r="L1256" t="str">
            <v>P. Vemavaram</v>
          </cell>
          <cell r="M1256" t="str">
            <v>0530014</v>
          </cell>
          <cell r="N1256" t="str">
            <v>02</v>
          </cell>
          <cell r="O1256" t="str">
            <v>Kadimpadu</v>
          </cell>
          <cell r="Q1256" t="str">
            <v>053001402</v>
          </cell>
          <cell r="S1256" t="str">
            <v>05100643001402</v>
          </cell>
          <cell r="T1256">
            <v>1513</v>
          </cell>
          <cell r="U1256">
            <v>160</v>
          </cell>
          <cell r="V1256">
            <v>7</v>
          </cell>
          <cell r="W1256" t="str">
            <v>PC</v>
          </cell>
          <cell r="X1256" t="str">
            <v>PC2</v>
          </cell>
          <cell r="AF1256">
            <v>0</v>
          </cell>
          <cell r="AG1256">
            <v>20</v>
          </cell>
          <cell r="AH1256">
            <v>0</v>
          </cell>
          <cell r="AI1256">
            <v>0</v>
          </cell>
          <cell r="AJ1256">
            <v>0</v>
          </cell>
          <cell r="AK1256">
            <v>0</v>
          </cell>
          <cell r="AL1256">
            <v>0</v>
          </cell>
        </row>
        <row r="1257">
          <cell r="A1257" t="str">
            <v>05</v>
          </cell>
          <cell r="B1257" t="str">
            <v>Westgodavari</v>
          </cell>
          <cell r="C1257" t="str">
            <v>10</v>
          </cell>
          <cell r="D1257" t="str">
            <v>Narsapur</v>
          </cell>
          <cell r="E1257" t="str">
            <v>066</v>
          </cell>
          <cell r="F1257" t="str">
            <v>Attili</v>
          </cell>
          <cell r="G1257" t="str">
            <v>31</v>
          </cell>
          <cell r="H1257" t="str">
            <v>Iragavaram</v>
          </cell>
          <cell r="I1257" t="str">
            <v>01</v>
          </cell>
          <cell r="J1257" t="str">
            <v>Relangi</v>
          </cell>
          <cell r="K1257" t="str">
            <v>001</v>
          </cell>
          <cell r="L1257" t="str">
            <v>Relangi</v>
          </cell>
          <cell r="M1257" t="str">
            <v>0531001</v>
          </cell>
          <cell r="N1257" t="str">
            <v>01</v>
          </cell>
          <cell r="O1257" t="str">
            <v>Relangi</v>
          </cell>
          <cell r="P1257" t="str">
            <v>Relangi</v>
          </cell>
          <cell r="Q1257" t="str">
            <v>053100101</v>
          </cell>
          <cell r="R1257" t="str">
            <v>053100101</v>
          </cell>
          <cell r="S1257" t="str">
            <v>05100663100101</v>
          </cell>
          <cell r="T1257">
            <v>10324</v>
          </cell>
          <cell r="U1257">
            <v>504</v>
          </cell>
          <cell r="V1257">
            <v>86</v>
          </cell>
          <cell r="W1257" t="str">
            <v>PC</v>
          </cell>
          <cell r="X1257" t="str">
            <v>PC2</v>
          </cell>
          <cell r="Z1257">
            <v>36964</v>
          </cell>
          <cell r="AA1257" t="str">
            <v>053100101600</v>
          </cell>
          <cell r="AB1257" t="str">
            <v>053100101600</v>
          </cell>
          <cell r="AC1257" t="str">
            <v>Relangi</v>
          </cell>
          <cell r="AD1257" t="str">
            <v>Relangi</v>
          </cell>
          <cell r="AE1257" t="str">
            <v>PWS</v>
          </cell>
          <cell r="AF1257">
            <v>0</v>
          </cell>
          <cell r="AG1257">
            <v>6</v>
          </cell>
          <cell r="AH1257">
            <v>0</v>
          </cell>
          <cell r="AI1257">
            <v>0</v>
          </cell>
          <cell r="AJ1257">
            <v>0</v>
          </cell>
          <cell r="AK1257">
            <v>0</v>
          </cell>
          <cell r="AL1257">
            <v>0</v>
          </cell>
        </row>
        <row r="1258">
          <cell r="A1258" t="str">
            <v>05</v>
          </cell>
          <cell r="B1258" t="str">
            <v>Westgodavari</v>
          </cell>
          <cell r="C1258" t="str">
            <v>10</v>
          </cell>
          <cell r="D1258" t="str">
            <v>Narsapur</v>
          </cell>
          <cell r="E1258" t="str">
            <v>066</v>
          </cell>
          <cell r="F1258" t="str">
            <v>Attili</v>
          </cell>
          <cell r="G1258" t="str">
            <v>31</v>
          </cell>
          <cell r="H1258" t="str">
            <v>Iragavaram</v>
          </cell>
          <cell r="I1258" t="str">
            <v>01</v>
          </cell>
          <cell r="J1258" t="str">
            <v>Relangi</v>
          </cell>
          <cell r="K1258" t="str">
            <v>001</v>
          </cell>
          <cell r="L1258" t="str">
            <v>Relangi</v>
          </cell>
          <cell r="M1258" t="str">
            <v>0531001</v>
          </cell>
          <cell r="N1258" t="str">
            <v>02</v>
          </cell>
          <cell r="O1258" t="str">
            <v>Bobbarajupalem</v>
          </cell>
          <cell r="Q1258" t="str">
            <v>053100102</v>
          </cell>
          <cell r="S1258" t="str">
            <v>05100663100102</v>
          </cell>
          <cell r="T1258">
            <v>789</v>
          </cell>
          <cell r="U1258">
            <v>463</v>
          </cell>
          <cell r="V1258">
            <v>0</v>
          </cell>
          <cell r="W1258" t="str">
            <v>FC</v>
          </cell>
          <cell r="X1258" t="str">
            <v>FC</v>
          </cell>
          <cell r="AF1258">
            <v>0</v>
          </cell>
          <cell r="AG1258">
            <v>3</v>
          </cell>
          <cell r="AH1258">
            <v>0</v>
          </cell>
          <cell r="AI1258">
            <v>0</v>
          </cell>
          <cell r="AJ1258">
            <v>0</v>
          </cell>
          <cell r="AK1258">
            <v>0</v>
          </cell>
          <cell r="AL1258">
            <v>0</v>
          </cell>
        </row>
        <row r="1259">
          <cell r="A1259" t="str">
            <v>05</v>
          </cell>
          <cell r="B1259" t="str">
            <v>Westgodavari</v>
          </cell>
          <cell r="C1259" t="str">
            <v>10</v>
          </cell>
          <cell r="D1259" t="str">
            <v>Narsapur</v>
          </cell>
          <cell r="E1259" t="str">
            <v>066</v>
          </cell>
          <cell r="F1259" t="str">
            <v>Attili</v>
          </cell>
          <cell r="G1259" t="str">
            <v>31</v>
          </cell>
          <cell r="H1259" t="str">
            <v>Iragavaram</v>
          </cell>
          <cell r="I1259" t="str">
            <v>01</v>
          </cell>
          <cell r="J1259" t="str">
            <v>Relangi</v>
          </cell>
          <cell r="K1259" t="str">
            <v>001</v>
          </cell>
          <cell r="L1259" t="str">
            <v>Relangi</v>
          </cell>
          <cell r="M1259" t="str">
            <v>0531001</v>
          </cell>
          <cell r="N1259" t="str">
            <v>03</v>
          </cell>
          <cell r="O1259" t="str">
            <v>Gavarlapalem</v>
          </cell>
          <cell r="Q1259" t="str">
            <v>053100103</v>
          </cell>
          <cell r="S1259" t="str">
            <v>05100663100103</v>
          </cell>
          <cell r="T1259">
            <v>710</v>
          </cell>
          <cell r="U1259">
            <v>0</v>
          </cell>
          <cell r="V1259">
            <v>0</v>
          </cell>
          <cell r="W1259" t="str">
            <v>FC</v>
          </cell>
          <cell r="X1259" t="str">
            <v>FC</v>
          </cell>
          <cell r="AF1259">
            <v>0</v>
          </cell>
          <cell r="AG1259">
            <v>7</v>
          </cell>
          <cell r="AH1259">
            <v>0</v>
          </cell>
          <cell r="AI1259">
            <v>0</v>
          </cell>
          <cell r="AJ1259">
            <v>0</v>
          </cell>
          <cell r="AK1259">
            <v>0</v>
          </cell>
          <cell r="AL1259">
            <v>0</v>
          </cell>
        </row>
        <row r="1260">
          <cell r="A1260" t="str">
            <v>05</v>
          </cell>
          <cell r="B1260" t="str">
            <v>Westgodavari</v>
          </cell>
          <cell r="C1260" t="str">
            <v>10</v>
          </cell>
          <cell r="D1260" t="str">
            <v>Narsapur</v>
          </cell>
          <cell r="E1260" t="str">
            <v>066</v>
          </cell>
          <cell r="F1260" t="str">
            <v>Attili</v>
          </cell>
          <cell r="G1260" t="str">
            <v>31</v>
          </cell>
          <cell r="H1260" t="str">
            <v>Iragavaram</v>
          </cell>
          <cell r="I1260" t="str">
            <v>01</v>
          </cell>
          <cell r="J1260" t="str">
            <v>Relangi</v>
          </cell>
          <cell r="K1260" t="str">
            <v>001</v>
          </cell>
          <cell r="L1260" t="str">
            <v>Relangi</v>
          </cell>
          <cell r="M1260" t="str">
            <v>0531001</v>
          </cell>
          <cell r="N1260" t="str">
            <v>04</v>
          </cell>
          <cell r="O1260" t="str">
            <v>Gamallapadu</v>
          </cell>
          <cell r="Q1260" t="str">
            <v>053100104</v>
          </cell>
          <cell r="S1260" t="str">
            <v>05100663100104</v>
          </cell>
          <cell r="T1260">
            <v>887</v>
          </cell>
          <cell r="U1260">
            <v>0</v>
          </cell>
          <cell r="V1260">
            <v>0</v>
          </cell>
          <cell r="W1260" t="str">
            <v>FC</v>
          </cell>
          <cell r="X1260" t="str">
            <v>FC</v>
          </cell>
          <cell r="AF1260">
            <v>0</v>
          </cell>
          <cell r="AG1260">
            <v>2</v>
          </cell>
          <cell r="AH1260">
            <v>0</v>
          </cell>
          <cell r="AI1260">
            <v>0</v>
          </cell>
          <cell r="AJ1260">
            <v>0</v>
          </cell>
          <cell r="AK1260">
            <v>0</v>
          </cell>
          <cell r="AL1260">
            <v>0</v>
          </cell>
        </row>
        <row r="1261">
          <cell r="A1261" t="str">
            <v>05</v>
          </cell>
          <cell r="B1261" t="str">
            <v>Westgodavari</v>
          </cell>
          <cell r="C1261" t="str">
            <v>10</v>
          </cell>
          <cell r="D1261" t="str">
            <v>Narsapur</v>
          </cell>
          <cell r="E1261" t="str">
            <v>066</v>
          </cell>
          <cell r="F1261" t="str">
            <v>Attili</v>
          </cell>
          <cell r="G1261" t="str">
            <v>31</v>
          </cell>
          <cell r="H1261" t="str">
            <v>Iragavaram</v>
          </cell>
          <cell r="I1261" t="str">
            <v>01</v>
          </cell>
          <cell r="J1261" t="str">
            <v>Relangi</v>
          </cell>
          <cell r="K1261" t="str">
            <v>001</v>
          </cell>
          <cell r="L1261" t="str">
            <v>Relangi</v>
          </cell>
          <cell r="M1261" t="str">
            <v>0531001</v>
          </cell>
          <cell r="N1261" t="str">
            <v>05</v>
          </cell>
          <cell r="O1261" t="str">
            <v>Chukkavari Thota</v>
          </cell>
          <cell r="Q1261" t="str">
            <v>053100105</v>
          </cell>
          <cell r="S1261" t="str">
            <v>05100663100105</v>
          </cell>
          <cell r="T1261">
            <v>579</v>
          </cell>
          <cell r="U1261">
            <v>88</v>
          </cell>
          <cell r="V1261">
            <v>0</v>
          </cell>
          <cell r="W1261" t="str">
            <v>FC</v>
          </cell>
          <cell r="X1261" t="str">
            <v>FC</v>
          </cell>
          <cell r="AF1261">
            <v>0</v>
          </cell>
          <cell r="AG1261">
            <v>6</v>
          </cell>
          <cell r="AH1261">
            <v>0</v>
          </cell>
          <cell r="AI1261">
            <v>0</v>
          </cell>
          <cell r="AJ1261">
            <v>0</v>
          </cell>
          <cell r="AK1261">
            <v>0</v>
          </cell>
          <cell r="AL1261">
            <v>0</v>
          </cell>
        </row>
        <row r="1262">
          <cell r="A1262" t="str">
            <v>05</v>
          </cell>
          <cell r="B1262" t="str">
            <v>Westgodavari</v>
          </cell>
          <cell r="C1262" t="str">
            <v>10</v>
          </cell>
          <cell r="D1262" t="str">
            <v>Narsapur</v>
          </cell>
          <cell r="E1262" t="str">
            <v>066</v>
          </cell>
          <cell r="F1262" t="str">
            <v>Attili</v>
          </cell>
          <cell r="G1262" t="str">
            <v>31</v>
          </cell>
          <cell r="H1262" t="str">
            <v>Iragavaram</v>
          </cell>
          <cell r="I1262" t="str">
            <v>01</v>
          </cell>
          <cell r="J1262" t="str">
            <v>Relangi</v>
          </cell>
          <cell r="K1262" t="str">
            <v>001</v>
          </cell>
          <cell r="L1262" t="str">
            <v>Relangi</v>
          </cell>
          <cell r="M1262" t="str">
            <v>0531001</v>
          </cell>
          <cell r="N1262" t="str">
            <v>06</v>
          </cell>
          <cell r="O1262" t="str">
            <v>Marlapudivari Peta</v>
          </cell>
          <cell r="P1262" t="str">
            <v>Marlapudivaripeta</v>
          </cell>
          <cell r="Q1262" t="str">
            <v>053100106</v>
          </cell>
          <cell r="R1262" t="str">
            <v>053100106</v>
          </cell>
          <cell r="S1262" t="str">
            <v>05100663100106</v>
          </cell>
          <cell r="T1262">
            <v>102</v>
          </cell>
          <cell r="U1262">
            <v>41</v>
          </cell>
          <cell r="V1262">
            <v>0</v>
          </cell>
          <cell r="W1262" t="str">
            <v>PC</v>
          </cell>
          <cell r="X1262" t="str">
            <v>PC2</v>
          </cell>
          <cell r="Z1262">
            <v>36964</v>
          </cell>
          <cell r="AA1262" t="str">
            <v>053100101600</v>
          </cell>
          <cell r="AB1262" t="str">
            <v>053100101600</v>
          </cell>
          <cell r="AC1262" t="str">
            <v>Relangi</v>
          </cell>
          <cell r="AD1262" t="str">
            <v>Relangi</v>
          </cell>
          <cell r="AE1262" t="str">
            <v>PWS</v>
          </cell>
          <cell r="AF1262">
            <v>0</v>
          </cell>
          <cell r="AG1262">
            <v>1</v>
          </cell>
          <cell r="AH1262">
            <v>0</v>
          </cell>
          <cell r="AI1262">
            <v>0</v>
          </cell>
          <cell r="AJ1262">
            <v>0</v>
          </cell>
          <cell r="AK1262">
            <v>0</v>
          </cell>
          <cell r="AL1262">
            <v>0</v>
          </cell>
        </row>
        <row r="1263">
          <cell r="A1263" t="str">
            <v>05</v>
          </cell>
          <cell r="B1263" t="str">
            <v>Westgodavari</v>
          </cell>
          <cell r="C1263" t="str">
            <v>10</v>
          </cell>
          <cell r="D1263" t="str">
            <v>Narsapur</v>
          </cell>
          <cell r="E1263" t="str">
            <v>066</v>
          </cell>
          <cell r="F1263" t="str">
            <v>Attili</v>
          </cell>
          <cell r="G1263" t="str">
            <v>31</v>
          </cell>
          <cell r="H1263" t="str">
            <v>Iragavaram</v>
          </cell>
          <cell r="I1263" t="str">
            <v>01</v>
          </cell>
          <cell r="J1263" t="str">
            <v>Relangi</v>
          </cell>
          <cell r="K1263" t="str">
            <v>001</v>
          </cell>
          <cell r="L1263" t="str">
            <v>Relangi</v>
          </cell>
          <cell r="M1263" t="str">
            <v>0531001</v>
          </cell>
          <cell r="N1263" t="str">
            <v>07</v>
          </cell>
          <cell r="O1263" t="str">
            <v>Chilivaripeta</v>
          </cell>
          <cell r="P1263" t="str">
            <v>Chilivaripeta</v>
          </cell>
          <cell r="Q1263" t="str">
            <v>053100107</v>
          </cell>
          <cell r="R1263" t="str">
            <v>053100107</v>
          </cell>
          <cell r="S1263" t="str">
            <v>05100663100107</v>
          </cell>
          <cell r="T1263">
            <v>283</v>
          </cell>
          <cell r="U1263">
            <v>271</v>
          </cell>
          <cell r="V1263">
            <v>0</v>
          </cell>
          <cell r="W1263" t="str">
            <v>PC</v>
          </cell>
          <cell r="X1263" t="str">
            <v>PC2</v>
          </cell>
          <cell r="Z1263">
            <v>36964</v>
          </cell>
          <cell r="AA1263" t="str">
            <v>053100101600</v>
          </cell>
          <cell r="AB1263" t="str">
            <v>053100101600</v>
          </cell>
          <cell r="AC1263" t="str">
            <v>Relangi</v>
          </cell>
          <cell r="AD1263" t="str">
            <v>Relangi</v>
          </cell>
          <cell r="AE1263" t="str">
            <v>PWS</v>
          </cell>
          <cell r="AF1263">
            <v>0</v>
          </cell>
          <cell r="AG1263">
            <v>2</v>
          </cell>
          <cell r="AH1263">
            <v>0</v>
          </cell>
          <cell r="AI1263">
            <v>0</v>
          </cell>
          <cell r="AJ1263">
            <v>0</v>
          </cell>
          <cell r="AK1263">
            <v>0</v>
          </cell>
          <cell r="AL1263">
            <v>0</v>
          </cell>
        </row>
        <row r="1264">
          <cell r="A1264" t="str">
            <v>05</v>
          </cell>
          <cell r="B1264" t="str">
            <v>Westgodavari</v>
          </cell>
          <cell r="C1264" t="str">
            <v>10</v>
          </cell>
          <cell r="D1264" t="str">
            <v>Narsapur</v>
          </cell>
          <cell r="E1264" t="str">
            <v>066</v>
          </cell>
          <cell r="F1264" t="str">
            <v>Attili</v>
          </cell>
          <cell r="G1264" t="str">
            <v>31</v>
          </cell>
          <cell r="H1264" t="str">
            <v>Iragavaram</v>
          </cell>
          <cell r="I1264" t="str">
            <v>01</v>
          </cell>
          <cell r="J1264" t="str">
            <v>Relangi</v>
          </cell>
          <cell r="K1264" t="str">
            <v>001</v>
          </cell>
          <cell r="L1264" t="str">
            <v>Relangi</v>
          </cell>
          <cell r="M1264" t="str">
            <v>0531001</v>
          </cell>
          <cell r="N1264" t="str">
            <v>08</v>
          </cell>
          <cell r="O1264" t="str">
            <v>Kethavari Palem</v>
          </cell>
          <cell r="Q1264" t="str">
            <v>053100108</v>
          </cell>
          <cell r="S1264" t="str">
            <v>05100663100108</v>
          </cell>
          <cell r="T1264">
            <v>589</v>
          </cell>
          <cell r="U1264">
            <v>0</v>
          </cell>
          <cell r="V1264">
            <v>0</v>
          </cell>
          <cell r="W1264" t="str">
            <v>FC</v>
          </cell>
          <cell r="X1264" t="str">
            <v>FC</v>
          </cell>
          <cell r="AF1264">
            <v>0</v>
          </cell>
          <cell r="AG1264">
            <v>1</v>
          </cell>
          <cell r="AH1264">
            <v>0</v>
          </cell>
          <cell r="AI1264">
            <v>0</v>
          </cell>
          <cell r="AJ1264">
            <v>0</v>
          </cell>
          <cell r="AK1264">
            <v>0</v>
          </cell>
          <cell r="AL1264">
            <v>0</v>
          </cell>
        </row>
        <row r="1265">
          <cell r="A1265" t="str">
            <v>05</v>
          </cell>
          <cell r="B1265" t="str">
            <v>Westgodavari</v>
          </cell>
          <cell r="C1265" t="str">
            <v>10</v>
          </cell>
          <cell r="D1265" t="str">
            <v>Narsapur</v>
          </cell>
          <cell r="E1265" t="str">
            <v>066</v>
          </cell>
          <cell r="F1265" t="str">
            <v>Attili</v>
          </cell>
          <cell r="G1265" t="str">
            <v>31</v>
          </cell>
          <cell r="H1265" t="str">
            <v>Iragavaram</v>
          </cell>
          <cell r="I1265" t="str">
            <v>01</v>
          </cell>
          <cell r="J1265" t="str">
            <v>Relangi</v>
          </cell>
          <cell r="K1265" t="str">
            <v>001</v>
          </cell>
          <cell r="L1265" t="str">
            <v>Relangi</v>
          </cell>
          <cell r="M1265" t="str">
            <v>0531001</v>
          </cell>
          <cell r="N1265" t="str">
            <v>09</v>
          </cell>
          <cell r="O1265" t="str">
            <v>Anthenavari Palem</v>
          </cell>
          <cell r="P1265" t="str">
            <v>Anthenavaripalem</v>
          </cell>
          <cell r="Q1265" t="str">
            <v>053100109</v>
          </cell>
          <cell r="R1265" t="str">
            <v>053100109</v>
          </cell>
          <cell r="S1265" t="str">
            <v>05100663100109</v>
          </cell>
          <cell r="T1265">
            <v>758</v>
          </cell>
          <cell r="U1265">
            <v>646</v>
          </cell>
          <cell r="V1265">
            <v>0</v>
          </cell>
          <cell r="W1265" t="str">
            <v>PC</v>
          </cell>
          <cell r="X1265" t="str">
            <v>PC2</v>
          </cell>
          <cell r="Z1265">
            <v>36964</v>
          </cell>
          <cell r="AA1265" t="str">
            <v>053100101600</v>
          </cell>
          <cell r="AB1265" t="str">
            <v>053100101600</v>
          </cell>
          <cell r="AC1265" t="str">
            <v>Relangi</v>
          </cell>
          <cell r="AD1265" t="str">
            <v>Relangi</v>
          </cell>
          <cell r="AE1265" t="str">
            <v>PWS</v>
          </cell>
          <cell r="AF1265">
            <v>0</v>
          </cell>
          <cell r="AG1265">
            <v>0</v>
          </cell>
          <cell r="AH1265">
            <v>0</v>
          </cell>
          <cell r="AI1265">
            <v>0</v>
          </cell>
          <cell r="AJ1265">
            <v>0</v>
          </cell>
          <cell r="AK1265">
            <v>0</v>
          </cell>
          <cell r="AL1265">
            <v>0</v>
          </cell>
        </row>
        <row r="1266">
          <cell r="A1266" t="str">
            <v>05</v>
          </cell>
          <cell r="B1266" t="str">
            <v>Westgodavari</v>
          </cell>
          <cell r="C1266" t="str">
            <v>10</v>
          </cell>
          <cell r="D1266" t="str">
            <v>Narsapur</v>
          </cell>
          <cell r="E1266" t="str">
            <v>066</v>
          </cell>
          <cell r="F1266" t="str">
            <v>Attili</v>
          </cell>
          <cell r="G1266" t="str">
            <v>31</v>
          </cell>
          <cell r="H1266" t="str">
            <v>Iragavaram</v>
          </cell>
          <cell r="I1266" t="str">
            <v>02</v>
          </cell>
          <cell r="J1266" t="str">
            <v>Kavalipuram</v>
          </cell>
          <cell r="K1266" t="str">
            <v>002</v>
          </cell>
          <cell r="L1266" t="str">
            <v>Kvalipuram</v>
          </cell>
          <cell r="M1266" t="str">
            <v>0531002</v>
          </cell>
          <cell r="N1266" t="str">
            <v>01</v>
          </cell>
          <cell r="O1266" t="str">
            <v>Kavalipuram</v>
          </cell>
          <cell r="P1266" t="str">
            <v>Kavalipuram</v>
          </cell>
          <cell r="Q1266" t="str">
            <v>053100201</v>
          </cell>
          <cell r="R1266" t="str">
            <v>053100201</v>
          </cell>
          <cell r="S1266" t="str">
            <v>05100663100201</v>
          </cell>
          <cell r="T1266">
            <v>1975</v>
          </cell>
          <cell r="U1266">
            <v>332</v>
          </cell>
          <cell r="V1266">
            <v>22</v>
          </cell>
          <cell r="W1266" t="str">
            <v>FC</v>
          </cell>
          <cell r="X1266" t="str">
            <v>FC</v>
          </cell>
          <cell r="Z1266">
            <v>36964</v>
          </cell>
          <cell r="AA1266" t="str">
            <v>053100201600</v>
          </cell>
          <cell r="AB1266" t="str">
            <v>053100201600</v>
          </cell>
          <cell r="AC1266" t="str">
            <v>Kavalipuram</v>
          </cell>
          <cell r="AD1266" t="str">
            <v>Kavalipuram</v>
          </cell>
          <cell r="AE1266" t="str">
            <v>PWS</v>
          </cell>
          <cell r="AF1266">
            <v>0</v>
          </cell>
          <cell r="AG1266">
            <v>2</v>
          </cell>
          <cell r="AH1266">
            <v>0</v>
          </cell>
          <cell r="AI1266">
            <v>0</v>
          </cell>
          <cell r="AJ1266">
            <v>0</v>
          </cell>
          <cell r="AK1266">
            <v>0</v>
          </cell>
          <cell r="AL1266">
            <v>0</v>
          </cell>
        </row>
        <row r="1267">
          <cell r="A1267" t="str">
            <v>05</v>
          </cell>
          <cell r="B1267" t="str">
            <v>Westgodavari</v>
          </cell>
          <cell r="C1267" t="str">
            <v>10</v>
          </cell>
          <cell r="D1267" t="str">
            <v>Narsapur</v>
          </cell>
          <cell r="E1267" t="str">
            <v>066</v>
          </cell>
          <cell r="F1267" t="str">
            <v>Attili</v>
          </cell>
          <cell r="G1267" t="str">
            <v>31</v>
          </cell>
          <cell r="H1267" t="str">
            <v>Iragavaram</v>
          </cell>
          <cell r="I1267" t="str">
            <v>02</v>
          </cell>
          <cell r="J1267" t="str">
            <v>Kavalipuram</v>
          </cell>
          <cell r="K1267" t="str">
            <v>002</v>
          </cell>
          <cell r="L1267" t="str">
            <v>Kvalipuram</v>
          </cell>
          <cell r="M1267" t="str">
            <v>0531002</v>
          </cell>
          <cell r="N1267" t="str">
            <v>02</v>
          </cell>
          <cell r="O1267" t="str">
            <v>Kethavari Palem</v>
          </cell>
          <cell r="Q1267" t="str">
            <v>053100202</v>
          </cell>
          <cell r="S1267" t="str">
            <v>05100663100202</v>
          </cell>
          <cell r="T1267">
            <v>152</v>
          </cell>
          <cell r="U1267">
            <v>0</v>
          </cell>
          <cell r="V1267">
            <v>0</v>
          </cell>
          <cell r="W1267" t="str">
            <v>FC</v>
          </cell>
          <cell r="X1267" t="str">
            <v>FC</v>
          </cell>
          <cell r="AF1267">
            <v>0</v>
          </cell>
          <cell r="AG1267">
            <v>2</v>
          </cell>
          <cell r="AH1267">
            <v>0</v>
          </cell>
          <cell r="AI1267">
            <v>0</v>
          </cell>
          <cell r="AJ1267">
            <v>0</v>
          </cell>
          <cell r="AK1267">
            <v>0</v>
          </cell>
          <cell r="AL1267">
            <v>0</v>
          </cell>
        </row>
        <row r="1268">
          <cell r="A1268" t="str">
            <v>05</v>
          </cell>
          <cell r="B1268" t="str">
            <v>Westgodavari</v>
          </cell>
          <cell r="C1268" t="str">
            <v>10</v>
          </cell>
          <cell r="D1268" t="str">
            <v>Narsapur</v>
          </cell>
          <cell r="E1268" t="str">
            <v>066</v>
          </cell>
          <cell r="F1268" t="str">
            <v>Attili</v>
          </cell>
          <cell r="G1268" t="str">
            <v>31</v>
          </cell>
          <cell r="H1268" t="str">
            <v>Iragavaram</v>
          </cell>
          <cell r="I1268" t="str">
            <v>02</v>
          </cell>
          <cell r="J1268" t="str">
            <v>Kavalipuram</v>
          </cell>
          <cell r="K1268" t="str">
            <v>002</v>
          </cell>
          <cell r="L1268" t="str">
            <v>Kvalipuram</v>
          </cell>
          <cell r="M1268" t="str">
            <v>0531002</v>
          </cell>
          <cell r="N1268" t="str">
            <v>03</v>
          </cell>
          <cell r="O1268" t="str">
            <v>Yerrai Cheruvu</v>
          </cell>
          <cell r="Q1268" t="str">
            <v>053100203</v>
          </cell>
          <cell r="S1268" t="str">
            <v>05100663100203</v>
          </cell>
          <cell r="T1268">
            <v>310</v>
          </cell>
          <cell r="U1268">
            <v>0</v>
          </cell>
          <cell r="V1268">
            <v>0</v>
          </cell>
          <cell r="W1268" t="str">
            <v>FC</v>
          </cell>
          <cell r="X1268" t="str">
            <v>FC</v>
          </cell>
          <cell r="AF1268">
            <v>0</v>
          </cell>
          <cell r="AG1268">
            <v>4</v>
          </cell>
          <cell r="AH1268">
            <v>0</v>
          </cell>
          <cell r="AI1268">
            <v>0</v>
          </cell>
          <cell r="AJ1268">
            <v>0</v>
          </cell>
          <cell r="AK1268">
            <v>0</v>
          </cell>
          <cell r="AL1268">
            <v>0</v>
          </cell>
        </row>
        <row r="1269">
          <cell r="A1269" t="str">
            <v>05</v>
          </cell>
          <cell r="B1269" t="str">
            <v>Westgodavari</v>
          </cell>
          <cell r="C1269" t="str">
            <v>10</v>
          </cell>
          <cell r="D1269" t="str">
            <v>Narsapur</v>
          </cell>
          <cell r="E1269" t="str">
            <v>064</v>
          </cell>
          <cell r="F1269" t="str">
            <v>Penugonda</v>
          </cell>
          <cell r="G1269" t="str">
            <v>31</v>
          </cell>
          <cell r="H1269" t="str">
            <v>Iragavaram</v>
          </cell>
          <cell r="I1269" t="str">
            <v>03</v>
          </cell>
          <cell r="J1269" t="str">
            <v>Goteru</v>
          </cell>
          <cell r="K1269" t="str">
            <v>003</v>
          </cell>
          <cell r="L1269" t="str">
            <v>Goteru</v>
          </cell>
          <cell r="M1269" t="str">
            <v>0531003</v>
          </cell>
          <cell r="N1269" t="str">
            <v>01</v>
          </cell>
          <cell r="O1269" t="str">
            <v>Goteru</v>
          </cell>
          <cell r="Q1269" t="str">
            <v>053100301</v>
          </cell>
          <cell r="S1269" t="str">
            <v>05100643100301</v>
          </cell>
          <cell r="T1269">
            <v>1038</v>
          </cell>
          <cell r="U1269">
            <v>214</v>
          </cell>
          <cell r="V1269">
            <v>13</v>
          </cell>
          <cell r="W1269" t="str">
            <v>FC</v>
          </cell>
          <cell r="X1269" t="str">
            <v>FC</v>
          </cell>
          <cell r="AF1269">
            <v>0</v>
          </cell>
          <cell r="AG1269">
            <v>12</v>
          </cell>
          <cell r="AH1269">
            <v>0</v>
          </cell>
          <cell r="AI1269">
            <v>0</v>
          </cell>
          <cell r="AJ1269">
            <v>0</v>
          </cell>
          <cell r="AK1269">
            <v>0</v>
          </cell>
          <cell r="AL1269">
            <v>0</v>
          </cell>
        </row>
        <row r="1270">
          <cell r="A1270" t="str">
            <v>05</v>
          </cell>
          <cell r="B1270" t="str">
            <v>Westgodavari</v>
          </cell>
          <cell r="C1270" t="str">
            <v>10</v>
          </cell>
          <cell r="D1270" t="str">
            <v>Narsapur</v>
          </cell>
          <cell r="E1270" t="str">
            <v>064</v>
          </cell>
          <cell r="F1270" t="str">
            <v>Penugonda</v>
          </cell>
          <cell r="G1270" t="str">
            <v>31</v>
          </cell>
          <cell r="H1270" t="str">
            <v>Iragavaram</v>
          </cell>
          <cell r="I1270" t="str">
            <v>03</v>
          </cell>
          <cell r="J1270" t="str">
            <v>Goteru</v>
          </cell>
          <cell r="K1270" t="str">
            <v>003</v>
          </cell>
          <cell r="L1270" t="str">
            <v>Goteru</v>
          </cell>
          <cell r="M1270" t="str">
            <v>0531003</v>
          </cell>
          <cell r="N1270" t="str">
            <v>02</v>
          </cell>
          <cell r="O1270" t="str">
            <v>Anthanavarigunta</v>
          </cell>
          <cell r="Q1270" t="str">
            <v>053100302</v>
          </cell>
          <cell r="S1270" t="str">
            <v>05100643100302</v>
          </cell>
          <cell r="T1270">
            <v>207</v>
          </cell>
          <cell r="U1270">
            <v>0</v>
          </cell>
          <cell r="V1270">
            <v>0</v>
          </cell>
          <cell r="W1270" t="str">
            <v>FC</v>
          </cell>
          <cell r="X1270" t="str">
            <v>FC</v>
          </cell>
          <cell r="AF1270">
            <v>0</v>
          </cell>
          <cell r="AG1270">
            <v>2</v>
          </cell>
          <cell r="AH1270">
            <v>0</v>
          </cell>
          <cell r="AI1270">
            <v>0</v>
          </cell>
          <cell r="AJ1270">
            <v>0</v>
          </cell>
          <cell r="AK1270">
            <v>0</v>
          </cell>
          <cell r="AL1270">
            <v>0</v>
          </cell>
        </row>
        <row r="1271">
          <cell r="A1271" t="str">
            <v>05</v>
          </cell>
          <cell r="B1271" t="str">
            <v>Westgodavari</v>
          </cell>
          <cell r="C1271" t="str">
            <v>10</v>
          </cell>
          <cell r="D1271" t="str">
            <v>Narsapur</v>
          </cell>
          <cell r="E1271" t="str">
            <v>064</v>
          </cell>
          <cell r="F1271" t="str">
            <v>Penugonda</v>
          </cell>
          <cell r="G1271" t="str">
            <v>31</v>
          </cell>
          <cell r="H1271" t="str">
            <v>Iragavaram</v>
          </cell>
          <cell r="I1271" t="str">
            <v>03</v>
          </cell>
          <cell r="J1271" t="str">
            <v>Goteru</v>
          </cell>
          <cell r="K1271" t="str">
            <v>003</v>
          </cell>
          <cell r="L1271" t="str">
            <v>Goteru</v>
          </cell>
          <cell r="M1271" t="str">
            <v>0531003</v>
          </cell>
          <cell r="N1271" t="str">
            <v>03</v>
          </cell>
          <cell r="O1271" t="str">
            <v>Mahalakshmi Cheruvu</v>
          </cell>
          <cell r="Q1271" t="str">
            <v>053100303</v>
          </cell>
          <cell r="S1271" t="str">
            <v>05100643100303</v>
          </cell>
          <cell r="T1271">
            <v>264</v>
          </cell>
          <cell r="U1271">
            <v>0</v>
          </cell>
          <cell r="V1271">
            <v>0</v>
          </cell>
          <cell r="W1271" t="str">
            <v>FC</v>
          </cell>
          <cell r="X1271" t="str">
            <v>FC</v>
          </cell>
          <cell r="AF1271">
            <v>0</v>
          </cell>
          <cell r="AG1271">
            <v>2</v>
          </cell>
          <cell r="AH1271">
            <v>0</v>
          </cell>
          <cell r="AI1271">
            <v>0</v>
          </cell>
          <cell r="AJ1271">
            <v>0</v>
          </cell>
          <cell r="AK1271">
            <v>0</v>
          </cell>
          <cell r="AL1271">
            <v>0</v>
          </cell>
        </row>
        <row r="1272">
          <cell r="A1272" t="str">
            <v>05</v>
          </cell>
          <cell r="B1272" t="str">
            <v>Westgodavari</v>
          </cell>
          <cell r="C1272" t="str">
            <v>10</v>
          </cell>
          <cell r="D1272" t="str">
            <v>Narsapur</v>
          </cell>
          <cell r="E1272" t="str">
            <v>064</v>
          </cell>
          <cell r="F1272" t="str">
            <v>Penugonda</v>
          </cell>
          <cell r="G1272" t="str">
            <v>31</v>
          </cell>
          <cell r="H1272" t="str">
            <v>Iragavaram</v>
          </cell>
          <cell r="I1272" t="str">
            <v>04</v>
          </cell>
          <cell r="J1272" t="str">
            <v>K.I.Parru</v>
          </cell>
          <cell r="K1272" t="str">
            <v>004</v>
          </cell>
          <cell r="L1272" t="str">
            <v>K. I. Parru</v>
          </cell>
          <cell r="M1272" t="str">
            <v>0531004</v>
          </cell>
          <cell r="N1272" t="str">
            <v>01</v>
          </cell>
          <cell r="O1272" t="str">
            <v>K. I. Parru</v>
          </cell>
          <cell r="Q1272" t="str">
            <v>053100401</v>
          </cell>
          <cell r="S1272" t="str">
            <v>05100643100401</v>
          </cell>
          <cell r="T1272">
            <v>4868</v>
          </cell>
          <cell r="U1272">
            <v>900</v>
          </cell>
          <cell r="V1272">
            <v>38</v>
          </cell>
          <cell r="W1272" t="str">
            <v>PC</v>
          </cell>
          <cell r="X1272" t="str">
            <v>PC2</v>
          </cell>
          <cell r="AF1272">
            <v>0</v>
          </cell>
          <cell r="AG1272">
            <v>35</v>
          </cell>
          <cell r="AH1272">
            <v>0</v>
          </cell>
          <cell r="AI1272">
            <v>0</v>
          </cell>
          <cell r="AJ1272">
            <v>0</v>
          </cell>
          <cell r="AK1272">
            <v>0</v>
          </cell>
          <cell r="AL1272">
            <v>0</v>
          </cell>
        </row>
        <row r="1273">
          <cell r="A1273" t="str">
            <v>05</v>
          </cell>
          <cell r="B1273" t="str">
            <v>Westgodavari</v>
          </cell>
          <cell r="C1273" t="str">
            <v>10</v>
          </cell>
          <cell r="D1273" t="str">
            <v>Narsapur</v>
          </cell>
          <cell r="E1273" t="str">
            <v>064</v>
          </cell>
          <cell r="F1273" t="str">
            <v>Penugonda</v>
          </cell>
          <cell r="G1273" t="str">
            <v>31</v>
          </cell>
          <cell r="H1273" t="str">
            <v>Iragavaram</v>
          </cell>
          <cell r="I1273" t="str">
            <v>05</v>
          </cell>
          <cell r="J1273" t="str">
            <v>East Vipparru</v>
          </cell>
          <cell r="K1273" t="str">
            <v>005</v>
          </cell>
          <cell r="L1273" t="str">
            <v>East Vipparru</v>
          </cell>
          <cell r="M1273" t="str">
            <v>0531005</v>
          </cell>
          <cell r="N1273" t="str">
            <v>01</v>
          </cell>
          <cell r="O1273" t="str">
            <v>East Vipparru</v>
          </cell>
          <cell r="Q1273" t="str">
            <v>053100501</v>
          </cell>
          <cell r="S1273" t="str">
            <v>05100643100501</v>
          </cell>
          <cell r="T1273">
            <v>4158</v>
          </cell>
          <cell r="U1273">
            <v>456</v>
          </cell>
          <cell r="V1273">
            <v>21</v>
          </cell>
          <cell r="W1273" t="str">
            <v>PC</v>
          </cell>
          <cell r="X1273" t="str">
            <v>PC2</v>
          </cell>
          <cell r="AF1273">
            <v>0</v>
          </cell>
          <cell r="AG1273">
            <v>17</v>
          </cell>
          <cell r="AH1273">
            <v>0</v>
          </cell>
          <cell r="AI1273">
            <v>0</v>
          </cell>
          <cell r="AJ1273">
            <v>0</v>
          </cell>
          <cell r="AK1273">
            <v>0</v>
          </cell>
          <cell r="AL1273">
            <v>0</v>
          </cell>
        </row>
        <row r="1274">
          <cell r="A1274" t="str">
            <v>05</v>
          </cell>
          <cell r="B1274" t="str">
            <v>Westgodavari</v>
          </cell>
          <cell r="C1274" t="str">
            <v>10</v>
          </cell>
          <cell r="D1274" t="str">
            <v>Narsapur</v>
          </cell>
          <cell r="E1274" t="str">
            <v>064</v>
          </cell>
          <cell r="F1274" t="str">
            <v>Penugonda</v>
          </cell>
          <cell r="G1274" t="str">
            <v>31</v>
          </cell>
          <cell r="H1274" t="str">
            <v>Iragavaram</v>
          </cell>
          <cell r="I1274" t="str">
            <v>05</v>
          </cell>
          <cell r="J1274" t="str">
            <v>East Vipparru</v>
          </cell>
          <cell r="K1274" t="str">
            <v>005</v>
          </cell>
          <cell r="L1274" t="str">
            <v>East Vipparru</v>
          </cell>
          <cell r="M1274" t="str">
            <v>0531005</v>
          </cell>
          <cell r="N1274" t="str">
            <v>02</v>
          </cell>
          <cell r="O1274" t="str">
            <v>Narayanapuram</v>
          </cell>
          <cell r="Q1274" t="str">
            <v>053100502</v>
          </cell>
          <cell r="S1274" t="str">
            <v>05100643100502</v>
          </cell>
          <cell r="T1274">
            <v>826</v>
          </cell>
          <cell r="U1274">
            <v>0</v>
          </cell>
          <cell r="V1274">
            <v>0</v>
          </cell>
          <cell r="W1274" t="str">
            <v>FC</v>
          </cell>
          <cell r="X1274" t="str">
            <v>FC</v>
          </cell>
          <cell r="AF1274">
            <v>0</v>
          </cell>
          <cell r="AG1274">
            <v>3</v>
          </cell>
          <cell r="AH1274">
            <v>0</v>
          </cell>
          <cell r="AI1274">
            <v>0</v>
          </cell>
          <cell r="AJ1274">
            <v>0</v>
          </cell>
          <cell r="AK1274">
            <v>0</v>
          </cell>
          <cell r="AL1274">
            <v>0</v>
          </cell>
        </row>
        <row r="1275">
          <cell r="A1275" t="str">
            <v>05</v>
          </cell>
          <cell r="B1275" t="str">
            <v>Westgodavari</v>
          </cell>
          <cell r="C1275" t="str">
            <v>10</v>
          </cell>
          <cell r="D1275" t="str">
            <v>Narsapur</v>
          </cell>
          <cell r="E1275" t="str">
            <v>064</v>
          </cell>
          <cell r="F1275" t="str">
            <v>Penugonda</v>
          </cell>
          <cell r="G1275" t="str">
            <v>31</v>
          </cell>
          <cell r="H1275" t="str">
            <v>Iragavaram</v>
          </cell>
          <cell r="I1275" t="str">
            <v>06</v>
          </cell>
          <cell r="J1275" t="str">
            <v>K. Kumudavalli</v>
          </cell>
          <cell r="K1275" t="str">
            <v>006</v>
          </cell>
          <cell r="L1275" t="str">
            <v>K. Kumudavalli</v>
          </cell>
          <cell r="M1275" t="str">
            <v>0531006</v>
          </cell>
          <cell r="N1275" t="str">
            <v>01</v>
          </cell>
          <cell r="O1275" t="str">
            <v>K. Kumudavalli</v>
          </cell>
          <cell r="Q1275" t="str">
            <v>053100601</v>
          </cell>
          <cell r="S1275" t="str">
            <v>05100643100601</v>
          </cell>
          <cell r="T1275">
            <v>1481</v>
          </cell>
          <cell r="U1275">
            <v>357</v>
          </cell>
          <cell r="V1275">
            <v>30</v>
          </cell>
          <cell r="W1275" t="str">
            <v>FC</v>
          </cell>
          <cell r="X1275" t="str">
            <v>FC</v>
          </cell>
          <cell r="AF1275">
            <v>0</v>
          </cell>
          <cell r="AG1275">
            <v>15</v>
          </cell>
          <cell r="AH1275">
            <v>0</v>
          </cell>
          <cell r="AI1275">
            <v>0</v>
          </cell>
          <cell r="AJ1275">
            <v>0</v>
          </cell>
          <cell r="AK1275">
            <v>0</v>
          </cell>
          <cell r="AL1275">
            <v>0</v>
          </cell>
        </row>
        <row r="1276">
          <cell r="A1276" t="str">
            <v>05</v>
          </cell>
          <cell r="B1276" t="str">
            <v>Westgodavari</v>
          </cell>
          <cell r="C1276" t="str">
            <v>10</v>
          </cell>
          <cell r="D1276" t="str">
            <v>Narsapur</v>
          </cell>
          <cell r="E1276" t="str">
            <v>064</v>
          </cell>
          <cell r="F1276" t="str">
            <v>Penugonda</v>
          </cell>
          <cell r="G1276" t="str">
            <v>31</v>
          </cell>
          <cell r="H1276" t="str">
            <v>Iragavaram</v>
          </cell>
          <cell r="I1276" t="str">
            <v>06</v>
          </cell>
          <cell r="J1276" t="str">
            <v>K.Kumudavalli</v>
          </cell>
          <cell r="K1276" t="str">
            <v>007</v>
          </cell>
          <cell r="L1276" t="str">
            <v>R. Khandrika</v>
          </cell>
          <cell r="M1276" t="str">
            <v>0531007</v>
          </cell>
          <cell r="N1276" t="str">
            <v>01</v>
          </cell>
          <cell r="O1276" t="str">
            <v>R. Khandrika</v>
          </cell>
          <cell r="Q1276" t="str">
            <v>053100701</v>
          </cell>
          <cell r="S1276" t="str">
            <v>05100643100701</v>
          </cell>
          <cell r="T1276">
            <v>509</v>
          </cell>
          <cell r="U1276">
            <v>0</v>
          </cell>
          <cell r="V1276">
            <v>0</v>
          </cell>
          <cell r="W1276" t="str">
            <v>FC</v>
          </cell>
          <cell r="X1276" t="str">
            <v>FC</v>
          </cell>
          <cell r="AF1276">
            <v>0</v>
          </cell>
          <cell r="AG1276">
            <v>7</v>
          </cell>
          <cell r="AH1276">
            <v>0</v>
          </cell>
          <cell r="AI1276">
            <v>0</v>
          </cell>
          <cell r="AJ1276">
            <v>0</v>
          </cell>
          <cell r="AK1276">
            <v>0</v>
          </cell>
          <cell r="AL1276">
            <v>0</v>
          </cell>
        </row>
        <row r="1277">
          <cell r="A1277" t="str">
            <v>05</v>
          </cell>
          <cell r="B1277" t="str">
            <v>Westgodavari</v>
          </cell>
          <cell r="C1277" t="str">
            <v>10</v>
          </cell>
          <cell r="D1277" t="str">
            <v>Narsapur</v>
          </cell>
          <cell r="E1277" t="str">
            <v>064</v>
          </cell>
          <cell r="F1277" t="str">
            <v>Penugonda</v>
          </cell>
          <cell r="G1277" t="str">
            <v>31</v>
          </cell>
          <cell r="H1277" t="str">
            <v>Iragavaram</v>
          </cell>
          <cell r="I1277" t="str">
            <v>07</v>
          </cell>
          <cell r="J1277" t="str">
            <v>Rapaka</v>
          </cell>
          <cell r="K1277" t="str">
            <v>008</v>
          </cell>
          <cell r="L1277" t="str">
            <v>Rapaka</v>
          </cell>
          <cell r="M1277" t="str">
            <v>0531008</v>
          </cell>
          <cell r="N1277" t="str">
            <v>01</v>
          </cell>
          <cell r="O1277" t="str">
            <v>Rapaka</v>
          </cell>
          <cell r="Q1277" t="str">
            <v>053100801</v>
          </cell>
          <cell r="S1277" t="str">
            <v>05100643100801</v>
          </cell>
          <cell r="T1277">
            <v>1977</v>
          </cell>
          <cell r="U1277">
            <v>406</v>
          </cell>
          <cell r="V1277">
            <v>5</v>
          </cell>
          <cell r="W1277" t="str">
            <v>PC</v>
          </cell>
          <cell r="X1277" t="str">
            <v>PC2</v>
          </cell>
          <cell r="AF1277">
            <v>0</v>
          </cell>
          <cell r="AG1277">
            <v>17</v>
          </cell>
          <cell r="AH1277">
            <v>0</v>
          </cell>
          <cell r="AI1277">
            <v>0</v>
          </cell>
          <cell r="AJ1277">
            <v>0</v>
          </cell>
          <cell r="AK1277">
            <v>0</v>
          </cell>
          <cell r="AL1277">
            <v>0</v>
          </cell>
        </row>
        <row r="1278">
          <cell r="A1278" t="str">
            <v>05</v>
          </cell>
          <cell r="B1278" t="str">
            <v>Westgodavari</v>
          </cell>
          <cell r="C1278" t="str">
            <v>10</v>
          </cell>
          <cell r="D1278" t="str">
            <v>Narsapur</v>
          </cell>
          <cell r="E1278" t="str">
            <v>064</v>
          </cell>
          <cell r="F1278" t="str">
            <v>Penugonda</v>
          </cell>
          <cell r="G1278" t="str">
            <v>31</v>
          </cell>
          <cell r="H1278" t="str">
            <v>Iragavaram</v>
          </cell>
          <cell r="I1278" t="str">
            <v>08</v>
          </cell>
          <cell r="J1278" t="str">
            <v>surampudi</v>
          </cell>
          <cell r="K1278" t="str">
            <v>009</v>
          </cell>
          <cell r="L1278" t="str">
            <v>Surampudi</v>
          </cell>
          <cell r="M1278" t="str">
            <v>0531009</v>
          </cell>
          <cell r="N1278" t="str">
            <v>01</v>
          </cell>
          <cell r="O1278" t="str">
            <v>Surampudi</v>
          </cell>
          <cell r="Q1278" t="str">
            <v>053100901</v>
          </cell>
          <cell r="S1278" t="str">
            <v>05100643100901</v>
          </cell>
          <cell r="T1278">
            <v>1733</v>
          </cell>
          <cell r="U1278">
            <v>396</v>
          </cell>
          <cell r="V1278">
            <v>6</v>
          </cell>
          <cell r="W1278" t="str">
            <v>PC</v>
          </cell>
          <cell r="X1278" t="str">
            <v>PC1</v>
          </cell>
          <cell r="AF1278">
            <v>0</v>
          </cell>
          <cell r="AG1278">
            <v>11</v>
          </cell>
          <cell r="AH1278">
            <v>0</v>
          </cell>
          <cell r="AI1278">
            <v>0</v>
          </cell>
          <cell r="AJ1278">
            <v>0</v>
          </cell>
          <cell r="AK1278">
            <v>0</v>
          </cell>
          <cell r="AL1278">
            <v>0</v>
          </cell>
        </row>
        <row r="1279">
          <cell r="A1279" t="str">
            <v>05</v>
          </cell>
          <cell r="B1279" t="str">
            <v>Westgodavari</v>
          </cell>
          <cell r="C1279" t="str">
            <v>10</v>
          </cell>
          <cell r="D1279" t="str">
            <v>Narsapur</v>
          </cell>
          <cell r="E1279" t="str">
            <v>064</v>
          </cell>
          <cell r="F1279" t="str">
            <v>Penugonda</v>
          </cell>
          <cell r="G1279" t="str">
            <v>31</v>
          </cell>
          <cell r="H1279" t="str">
            <v>Iragavaram</v>
          </cell>
          <cell r="I1279" t="str">
            <v>09</v>
          </cell>
          <cell r="J1279" t="str">
            <v>Iragavaram</v>
          </cell>
          <cell r="K1279" t="str">
            <v>010</v>
          </cell>
          <cell r="L1279" t="str">
            <v>Iragavaram</v>
          </cell>
          <cell r="M1279" t="str">
            <v>0531010</v>
          </cell>
          <cell r="N1279" t="str">
            <v>01</v>
          </cell>
          <cell r="O1279" t="str">
            <v>Iragavaram</v>
          </cell>
          <cell r="P1279" t="str">
            <v>Iragavaram</v>
          </cell>
          <cell r="Q1279" t="str">
            <v>053101001</v>
          </cell>
          <cell r="R1279" t="str">
            <v>053101001</v>
          </cell>
          <cell r="S1279" t="str">
            <v>05100643101001</v>
          </cell>
          <cell r="T1279">
            <v>3630</v>
          </cell>
          <cell r="U1279">
            <v>292</v>
          </cell>
          <cell r="V1279">
            <v>51</v>
          </cell>
          <cell r="W1279" t="str">
            <v>PC</v>
          </cell>
          <cell r="X1279" t="str">
            <v>PC3</v>
          </cell>
          <cell r="Z1279">
            <v>36964</v>
          </cell>
          <cell r="AA1279" t="str">
            <v>053101001600</v>
          </cell>
          <cell r="AB1279" t="str">
            <v>053101001600</v>
          </cell>
          <cell r="AC1279" t="str">
            <v>Iragavaram</v>
          </cell>
          <cell r="AD1279" t="str">
            <v>Iragavaram</v>
          </cell>
          <cell r="AE1279" t="str">
            <v>PWS</v>
          </cell>
          <cell r="AF1279">
            <v>0</v>
          </cell>
          <cell r="AG1279">
            <v>23</v>
          </cell>
          <cell r="AH1279">
            <v>0</v>
          </cell>
          <cell r="AI1279">
            <v>0</v>
          </cell>
          <cell r="AJ1279">
            <v>0</v>
          </cell>
          <cell r="AK1279">
            <v>0</v>
          </cell>
          <cell r="AL1279">
            <v>0</v>
          </cell>
        </row>
        <row r="1280">
          <cell r="A1280" t="str">
            <v>05</v>
          </cell>
          <cell r="B1280" t="str">
            <v>Westgodavari</v>
          </cell>
          <cell r="C1280" t="str">
            <v>10</v>
          </cell>
          <cell r="D1280" t="str">
            <v>Narsapur</v>
          </cell>
          <cell r="E1280" t="str">
            <v>064</v>
          </cell>
          <cell r="F1280" t="str">
            <v>Penugonda</v>
          </cell>
          <cell r="G1280" t="str">
            <v>31</v>
          </cell>
          <cell r="H1280" t="str">
            <v>Iragavaram</v>
          </cell>
          <cell r="I1280" t="str">
            <v>09</v>
          </cell>
          <cell r="J1280" t="str">
            <v>Iragavaram</v>
          </cell>
          <cell r="K1280" t="str">
            <v>010</v>
          </cell>
          <cell r="L1280" t="str">
            <v>Iragavaram</v>
          </cell>
          <cell r="M1280" t="str">
            <v>0531010</v>
          </cell>
          <cell r="N1280" t="str">
            <v>02</v>
          </cell>
          <cell r="O1280" t="str">
            <v>Gollamalapalli</v>
          </cell>
          <cell r="Q1280" t="str">
            <v>053101002</v>
          </cell>
          <cell r="S1280" t="str">
            <v>05100643101002</v>
          </cell>
          <cell r="T1280">
            <v>316</v>
          </cell>
          <cell r="U1280">
            <v>247</v>
          </cell>
          <cell r="V1280">
            <v>0</v>
          </cell>
          <cell r="W1280" t="str">
            <v>FC</v>
          </cell>
          <cell r="X1280" t="str">
            <v>FC</v>
          </cell>
          <cell r="AF1280">
            <v>0</v>
          </cell>
          <cell r="AG1280">
            <v>7</v>
          </cell>
          <cell r="AH1280">
            <v>0</v>
          </cell>
          <cell r="AI1280">
            <v>0</v>
          </cell>
          <cell r="AJ1280">
            <v>0</v>
          </cell>
          <cell r="AK1280">
            <v>0</v>
          </cell>
          <cell r="AL1280">
            <v>0</v>
          </cell>
        </row>
        <row r="1281">
          <cell r="A1281" t="str">
            <v>05</v>
          </cell>
          <cell r="B1281" t="str">
            <v>Westgodavari</v>
          </cell>
          <cell r="C1281" t="str">
            <v>10</v>
          </cell>
          <cell r="D1281" t="str">
            <v>Narsapur</v>
          </cell>
          <cell r="E1281" t="str">
            <v>064</v>
          </cell>
          <cell r="F1281" t="str">
            <v>Penugonda</v>
          </cell>
          <cell r="G1281" t="str">
            <v>31</v>
          </cell>
          <cell r="H1281" t="str">
            <v>Iragavaram</v>
          </cell>
          <cell r="I1281" t="str">
            <v>09</v>
          </cell>
          <cell r="J1281" t="str">
            <v>Iragavaram</v>
          </cell>
          <cell r="K1281" t="str">
            <v>010</v>
          </cell>
          <cell r="L1281" t="str">
            <v>Iragavaram</v>
          </cell>
          <cell r="M1281" t="str">
            <v>0531010</v>
          </cell>
          <cell r="N1281" t="str">
            <v>03</v>
          </cell>
          <cell r="O1281" t="str">
            <v>Gubbalavari Palem</v>
          </cell>
          <cell r="Q1281" t="str">
            <v>053101003</v>
          </cell>
          <cell r="S1281" t="str">
            <v>05100643101003</v>
          </cell>
          <cell r="T1281">
            <v>139</v>
          </cell>
          <cell r="U1281">
            <v>0</v>
          </cell>
          <cell r="V1281">
            <v>0</v>
          </cell>
          <cell r="W1281" t="str">
            <v>FC</v>
          </cell>
          <cell r="X1281" t="str">
            <v>FC</v>
          </cell>
          <cell r="AF1281">
            <v>0</v>
          </cell>
          <cell r="AG1281">
            <v>1</v>
          </cell>
          <cell r="AH1281">
            <v>0</v>
          </cell>
          <cell r="AI1281">
            <v>0</v>
          </cell>
          <cell r="AJ1281">
            <v>0</v>
          </cell>
          <cell r="AK1281">
            <v>0</v>
          </cell>
          <cell r="AL1281">
            <v>0</v>
          </cell>
        </row>
        <row r="1282">
          <cell r="A1282" t="str">
            <v>05</v>
          </cell>
          <cell r="B1282" t="str">
            <v>Westgodavari</v>
          </cell>
          <cell r="C1282" t="str">
            <v>10</v>
          </cell>
          <cell r="D1282" t="str">
            <v>Narsapur</v>
          </cell>
          <cell r="E1282" t="str">
            <v>064</v>
          </cell>
          <cell r="F1282" t="str">
            <v>Penugonda</v>
          </cell>
          <cell r="G1282" t="str">
            <v>31</v>
          </cell>
          <cell r="H1282" t="str">
            <v>Iragavaram</v>
          </cell>
          <cell r="I1282" t="str">
            <v>09</v>
          </cell>
          <cell r="J1282" t="str">
            <v>Iragavaram</v>
          </cell>
          <cell r="K1282" t="str">
            <v>010</v>
          </cell>
          <cell r="L1282" t="str">
            <v>Iragavaram</v>
          </cell>
          <cell r="M1282" t="str">
            <v>0531010</v>
          </cell>
          <cell r="N1282" t="str">
            <v>04</v>
          </cell>
          <cell r="O1282" t="str">
            <v>Vendra Varipalem</v>
          </cell>
          <cell r="Q1282" t="str">
            <v>053101004</v>
          </cell>
          <cell r="S1282" t="str">
            <v>05100643101004</v>
          </cell>
          <cell r="T1282">
            <v>404</v>
          </cell>
          <cell r="U1282">
            <v>0</v>
          </cell>
          <cell r="V1282">
            <v>0</v>
          </cell>
          <cell r="W1282" t="str">
            <v>FC</v>
          </cell>
          <cell r="X1282" t="str">
            <v>FC</v>
          </cell>
          <cell r="AF1282">
            <v>0</v>
          </cell>
          <cell r="AG1282">
            <v>5</v>
          </cell>
          <cell r="AH1282">
            <v>0</v>
          </cell>
          <cell r="AI1282">
            <v>0</v>
          </cell>
          <cell r="AJ1282">
            <v>0</v>
          </cell>
          <cell r="AK1282">
            <v>0</v>
          </cell>
          <cell r="AL1282">
            <v>0</v>
          </cell>
        </row>
        <row r="1283">
          <cell r="A1283" t="str">
            <v>05</v>
          </cell>
          <cell r="B1283" t="str">
            <v>Westgodavari</v>
          </cell>
          <cell r="C1283" t="str">
            <v>10</v>
          </cell>
          <cell r="D1283" t="str">
            <v>Narsapur</v>
          </cell>
          <cell r="E1283" t="str">
            <v>064</v>
          </cell>
          <cell r="F1283" t="str">
            <v>Penugonda</v>
          </cell>
          <cell r="G1283" t="str">
            <v>31</v>
          </cell>
          <cell r="H1283" t="str">
            <v>Iragavaram</v>
          </cell>
          <cell r="I1283" t="str">
            <v>09</v>
          </cell>
          <cell r="J1283" t="str">
            <v>Iragavaram</v>
          </cell>
          <cell r="K1283" t="str">
            <v>010</v>
          </cell>
          <cell r="L1283" t="str">
            <v>Iragavaram</v>
          </cell>
          <cell r="M1283" t="str">
            <v>0531010</v>
          </cell>
          <cell r="N1283" t="str">
            <v>05</v>
          </cell>
          <cell r="O1283" t="str">
            <v>Gollagunta Palem</v>
          </cell>
          <cell r="Q1283" t="str">
            <v>053101005</v>
          </cell>
          <cell r="S1283" t="str">
            <v>05100643101005</v>
          </cell>
          <cell r="T1283">
            <v>921</v>
          </cell>
          <cell r="U1283">
            <v>0</v>
          </cell>
          <cell r="V1283">
            <v>0</v>
          </cell>
          <cell r="W1283" t="str">
            <v>FC</v>
          </cell>
          <cell r="X1283" t="str">
            <v>FC</v>
          </cell>
          <cell r="AF1283">
            <v>0</v>
          </cell>
          <cell r="AG1283">
            <v>3</v>
          </cell>
          <cell r="AH1283">
            <v>0</v>
          </cell>
          <cell r="AI1283">
            <v>0</v>
          </cell>
          <cell r="AJ1283">
            <v>0</v>
          </cell>
          <cell r="AK1283">
            <v>0</v>
          </cell>
          <cell r="AL1283">
            <v>0</v>
          </cell>
        </row>
        <row r="1284">
          <cell r="A1284" t="str">
            <v>05</v>
          </cell>
          <cell r="B1284" t="str">
            <v>Westgodavari</v>
          </cell>
          <cell r="C1284" t="str">
            <v>10</v>
          </cell>
          <cell r="D1284" t="str">
            <v>Narsapur</v>
          </cell>
          <cell r="E1284" t="str">
            <v>064</v>
          </cell>
          <cell r="F1284" t="str">
            <v>Penugonda</v>
          </cell>
          <cell r="G1284" t="str">
            <v>31</v>
          </cell>
          <cell r="H1284" t="str">
            <v>Iragavaram</v>
          </cell>
          <cell r="I1284" t="str">
            <v>09</v>
          </cell>
          <cell r="J1284" t="str">
            <v>Iragavaram</v>
          </cell>
          <cell r="K1284" t="str">
            <v>010</v>
          </cell>
          <cell r="L1284" t="str">
            <v>Iragavaram</v>
          </cell>
          <cell r="M1284" t="str">
            <v>0531010</v>
          </cell>
          <cell r="N1284" t="str">
            <v>06</v>
          </cell>
          <cell r="O1284" t="str">
            <v>Pillivaripalem</v>
          </cell>
          <cell r="Q1284" t="str">
            <v>053101006</v>
          </cell>
          <cell r="S1284" t="str">
            <v>05100643101006</v>
          </cell>
          <cell r="T1284">
            <v>121</v>
          </cell>
          <cell r="U1284">
            <v>0</v>
          </cell>
          <cell r="V1284">
            <v>0</v>
          </cell>
          <cell r="W1284" t="str">
            <v>FC</v>
          </cell>
          <cell r="X1284" t="str">
            <v>FC</v>
          </cell>
          <cell r="AF1284">
            <v>0</v>
          </cell>
          <cell r="AG1284">
            <v>2</v>
          </cell>
          <cell r="AH1284">
            <v>0</v>
          </cell>
          <cell r="AI1284">
            <v>0</v>
          </cell>
          <cell r="AJ1284">
            <v>0</v>
          </cell>
          <cell r="AK1284">
            <v>0</v>
          </cell>
          <cell r="AL1284">
            <v>0</v>
          </cell>
        </row>
        <row r="1285">
          <cell r="A1285" t="str">
            <v>05</v>
          </cell>
          <cell r="B1285" t="str">
            <v>Westgodavari</v>
          </cell>
          <cell r="C1285" t="str">
            <v>10</v>
          </cell>
          <cell r="D1285" t="str">
            <v>Narsapur</v>
          </cell>
          <cell r="E1285" t="str">
            <v>064</v>
          </cell>
          <cell r="F1285" t="str">
            <v>Penugonda</v>
          </cell>
          <cell r="G1285" t="str">
            <v>31</v>
          </cell>
          <cell r="H1285" t="str">
            <v>Iragavaram</v>
          </cell>
          <cell r="I1285" t="str">
            <v>09</v>
          </cell>
          <cell r="J1285" t="str">
            <v>Iragavaram</v>
          </cell>
          <cell r="K1285" t="str">
            <v>010</v>
          </cell>
          <cell r="L1285" t="str">
            <v>Iragavaram</v>
          </cell>
          <cell r="M1285" t="str">
            <v>0531010</v>
          </cell>
          <cell r="N1285" t="str">
            <v>07</v>
          </cell>
          <cell r="O1285" t="str">
            <v>Chinaramudicheruvu</v>
          </cell>
          <cell r="Q1285" t="str">
            <v>053101007</v>
          </cell>
          <cell r="S1285" t="str">
            <v>05100643101007</v>
          </cell>
          <cell r="T1285">
            <v>422</v>
          </cell>
          <cell r="U1285">
            <v>0</v>
          </cell>
          <cell r="V1285">
            <v>0</v>
          </cell>
          <cell r="W1285" t="str">
            <v>FC</v>
          </cell>
          <cell r="X1285" t="str">
            <v>FC</v>
          </cell>
          <cell r="AF1285">
            <v>0</v>
          </cell>
          <cell r="AG1285">
            <v>11</v>
          </cell>
          <cell r="AH1285">
            <v>0</v>
          </cell>
          <cell r="AI1285">
            <v>0</v>
          </cell>
          <cell r="AJ1285">
            <v>0</v>
          </cell>
          <cell r="AK1285">
            <v>0</v>
          </cell>
          <cell r="AL1285">
            <v>0</v>
          </cell>
        </row>
        <row r="1286">
          <cell r="A1286" t="str">
            <v>05</v>
          </cell>
          <cell r="B1286" t="str">
            <v>Westgodavari</v>
          </cell>
          <cell r="C1286" t="str">
            <v>10</v>
          </cell>
          <cell r="D1286" t="str">
            <v>Narsapur</v>
          </cell>
          <cell r="E1286" t="str">
            <v>064</v>
          </cell>
          <cell r="F1286" t="str">
            <v>Penugonda</v>
          </cell>
          <cell r="G1286" t="str">
            <v>31</v>
          </cell>
          <cell r="H1286" t="str">
            <v>Iragavaram</v>
          </cell>
          <cell r="I1286" t="str">
            <v>09</v>
          </cell>
          <cell r="J1286" t="str">
            <v>Iragavaram</v>
          </cell>
          <cell r="K1286" t="str">
            <v>010</v>
          </cell>
          <cell r="L1286" t="str">
            <v>Iragavaram</v>
          </cell>
          <cell r="M1286" t="str">
            <v>0531010</v>
          </cell>
          <cell r="N1286" t="str">
            <v>08</v>
          </cell>
          <cell r="O1286" t="str">
            <v>Anumajipalem</v>
          </cell>
          <cell r="Q1286" t="str">
            <v>053101008</v>
          </cell>
          <cell r="S1286" t="str">
            <v>05100643101008</v>
          </cell>
          <cell r="T1286">
            <v>299</v>
          </cell>
          <cell r="U1286">
            <v>274</v>
          </cell>
          <cell r="V1286">
            <v>0</v>
          </cell>
          <cell r="W1286" t="str">
            <v>FC</v>
          </cell>
          <cell r="X1286" t="str">
            <v>FC</v>
          </cell>
          <cell r="AF1286">
            <v>0</v>
          </cell>
          <cell r="AG1286">
            <v>5</v>
          </cell>
          <cell r="AH1286">
            <v>0</v>
          </cell>
          <cell r="AI1286">
            <v>0</v>
          </cell>
          <cell r="AJ1286">
            <v>0</v>
          </cell>
          <cell r="AK1286">
            <v>0</v>
          </cell>
          <cell r="AL1286">
            <v>0</v>
          </cell>
        </row>
        <row r="1287">
          <cell r="A1287" t="str">
            <v>05</v>
          </cell>
          <cell r="B1287" t="str">
            <v>Westgodavari</v>
          </cell>
          <cell r="C1287" t="str">
            <v>10</v>
          </cell>
          <cell r="D1287" t="str">
            <v>Narsapur</v>
          </cell>
          <cell r="E1287" t="str">
            <v>064</v>
          </cell>
          <cell r="F1287" t="str">
            <v>Penugonda</v>
          </cell>
          <cell r="G1287" t="str">
            <v>31</v>
          </cell>
          <cell r="H1287" t="str">
            <v>Iragavaram</v>
          </cell>
          <cell r="I1287" t="str">
            <v>10</v>
          </cell>
          <cell r="J1287" t="str">
            <v>Arjunudupalem</v>
          </cell>
          <cell r="K1287" t="str">
            <v>010</v>
          </cell>
          <cell r="L1287" t="str">
            <v>Iragavaram</v>
          </cell>
          <cell r="M1287" t="str">
            <v>0531010</v>
          </cell>
          <cell r="N1287" t="str">
            <v>09</v>
          </cell>
          <cell r="O1287" t="str">
            <v>Arjunudupalem</v>
          </cell>
          <cell r="P1287" t="str">
            <v>Arjunudupalem</v>
          </cell>
          <cell r="Q1287" t="str">
            <v>053101009</v>
          </cell>
          <cell r="R1287" t="str">
            <v>053101009</v>
          </cell>
          <cell r="S1287" t="str">
            <v>05100643101009</v>
          </cell>
          <cell r="T1287">
            <v>2337</v>
          </cell>
          <cell r="U1287">
            <v>8</v>
          </cell>
          <cell r="V1287">
            <v>0</v>
          </cell>
          <cell r="W1287" t="str">
            <v>PC</v>
          </cell>
          <cell r="X1287" t="str">
            <v>PC3</v>
          </cell>
          <cell r="Z1287">
            <v>36964</v>
          </cell>
          <cell r="AA1287" t="str">
            <v>053101009600</v>
          </cell>
          <cell r="AB1287" t="str">
            <v>053101009600</v>
          </cell>
          <cell r="AC1287" t="str">
            <v>Arjunudupalem</v>
          </cell>
          <cell r="AD1287" t="str">
            <v>Arjunudupalem</v>
          </cell>
          <cell r="AE1287" t="str">
            <v>PWS</v>
          </cell>
          <cell r="AF1287">
            <v>0</v>
          </cell>
          <cell r="AG1287">
            <v>1</v>
          </cell>
          <cell r="AH1287">
            <v>0</v>
          </cell>
          <cell r="AI1287">
            <v>0</v>
          </cell>
          <cell r="AJ1287">
            <v>0</v>
          </cell>
          <cell r="AK1287">
            <v>0</v>
          </cell>
          <cell r="AL1287">
            <v>0</v>
          </cell>
        </row>
        <row r="1288">
          <cell r="A1288" t="str">
            <v>05</v>
          </cell>
          <cell r="B1288" t="str">
            <v>Westgodavari</v>
          </cell>
          <cell r="C1288" t="str">
            <v>10</v>
          </cell>
          <cell r="D1288" t="str">
            <v>Narsapur</v>
          </cell>
          <cell r="E1288" t="str">
            <v>064</v>
          </cell>
          <cell r="F1288" t="str">
            <v>Penugonda</v>
          </cell>
          <cell r="G1288" t="str">
            <v>31</v>
          </cell>
          <cell r="H1288" t="str">
            <v>Iragavaram</v>
          </cell>
          <cell r="I1288" t="str">
            <v>10</v>
          </cell>
          <cell r="J1288" t="str">
            <v>Arjunudupalem</v>
          </cell>
          <cell r="K1288" t="str">
            <v>010</v>
          </cell>
          <cell r="L1288" t="str">
            <v>Iragavaram</v>
          </cell>
          <cell r="M1288" t="str">
            <v>0531010</v>
          </cell>
          <cell r="N1288" t="str">
            <v>10</v>
          </cell>
          <cell r="O1288" t="str">
            <v>Peddareddypalem</v>
          </cell>
          <cell r="Q1288" t="str">
            <v>053101010</v>
          </cell>
          <cell r="S1288" t="str">
            <v>05100643101010</v>
          </cell>
          <cell r="T1288">
            <v>469</v>
          </cell>
          <cell r="U1288">
            <v>364</v>
          </cell>
          <cell r="V1288">
            <v>0</v>
          </cell>
          <cell r="W1288" t="str">
            <v>FC</v>
          </cell>
          <cell r="X1288" t="str">
            <v>FC</v>
          </cell>
          <cell r="AF1288">
            <v>0</v>
          </cell>
          <cell r="AG1288">
            <v>6</v>
          </cell>
          <cell r="AH1288">
            <v>0</v>
          </cell>
          <cell r="AI1288">
            <v>0</v>
          </cell>
          <cell r="AJ1288">
            <v>0</v>
          </cell>
          <cell r="AK1288">
            <v>0</v>
          </cell>
          <cell r="AL1288">
            <v>0</v>
          </cell>
        </row>
        <row r="1289">
          <cell r="A1289" t="str">
            <v>05</v>
          </cell>
          <cell r="B1289" t="str">
            <v>Westgodavari</v>
          </cell>
          <cell r="C1289" t="str">
            <v>10</v>
          </cell>
          <cell r="D1289" t="str">
            <v>Narsapur</v>
          </cell>
          <cell r="E1289" t="str">
            <v>064</v>
          </cell>
          <cell r="F1289" t="str">
            <v>Penugonda</v>
          </cell>
          <cell r="G1289" t="str">
            <v>31</v>
          </cell>
          <cell r="H1289" t="str">
            <v>Iragavaram</v>
          </cell>
          <cell r="I1289" t="str">
            <v>11</v>
          </cell>
          <cell r="J1289" t="str">
            <v>Yerraicheruvu</v>
          </cell>
          <cell r="K1289" t="str">
            <v>010</v>
          </cell>
          <cell r="L1289" t="str">
            <v>Iragavaram</v>
          </cell>
          <cell r="M1289" t="str">
            <v>0531010</v>
          </cell>
          <cell r="N1289" t="str">
            <v>11</v>
          </cell>
          <cell r="O1289" t="str">
            <v>Yerraicheruvu</v>
          </cell>
          <cell r="Q1289" t="str">
            <v>053101011</v>
          </cell>
          <cell r="S1289" t="str">
            <v>05100643101011</v>
          </cell>
          <cell r="T1289">
            <v>796</v>
          </cell>
          <cell r="U1289">
            <v>0</v>
          </cell>
          <cell r="V1289">
            <v>0</v>
          </cell>
          <cell r="W1289" t="str">
            <v>FC</v>
          </cell>
          <cell r="X1289" t="str">
            <v>FC</v>
          </cell>
          <cell r="AF1289">
            <v>0</v>
          </cell>
          <cell r="AG1289">
            <v>8</v>
          </cell>
          <cell r="AH1289">
            <v>0</v>
          </cell>
          <cell r="AI1289">
            <v>0</v>
          </cell>
          <cell r="AJ1289">
            <v>0</v>
          </cell>
          <cell r="AK1289">
            <v>0</v>
          </cell>
          <cell r="AL1289">
            <v>0</v>
          </cell>
        </row>
        <row r="1290">
          <cell r="A1290" t="str">
            <v>05</v>
          </cell>
          <cell r="B1290" t="str">
            <v>Westgodavari</v>
          </cell>
          <cell r="C1290" t="str">
            <v>10</v>
          </cell>
          <cell r="D1290" t="str">
            <v>Narsapur</v>
          </cell>
          <cell r="E1290" t="str">
            <v>064</v>
          </cell>
          <cell r="F1290" t="str">
            <v>Penugonda</v>
          </cell>
          <cell r="G1290" t="str">
            <v>31</v>
          </cell>
          <cell r="H1290" t="str">
            <v>Iragavaram</v>
          </cell>
          <cell r="I1290" t="str">
            <v>12</v>
          </cell>
          <cell r="J1290" t="str">
            <v>Eletipadu</v>
          </cell>
          <cell r="K1290" t="str">
            <v>011</v>
          </cell>
          <cell r="L1290" t="str">
            <v>Eletipadu</v>
          </cell>
          <cell r="M1290" t="str">
            <v>0531011</v>
          </cell>
          <cell r="N1290" t="str">
            <v>01</v>
          </cell>
          <cell r="O1290" t="str">
            <v>Eletipadu</v>
          </cell>
          <cell r="Q1290" t="str">
            <v>053101101</v>
          </cell>
          <cell r="S1290" t="str">
            <v>05100643101101</v>
          </cell>
          <cell r="T1290">
            <v>1895</v>
          </cell>
          <cell r="U1290">
            <v>101</v>
          </cell>
          <cell r="V1290">
            <v>0</v>
          </cell>
          <cell r="W1290" t="str">
            <v>PC</v>
          </cell>
          <cell r="X1290" t="str">
            <v>PC3</v>
          </cell>
          <cell r="AF1290">
            <v>0</v>
          </cell>
          <cell r="AG1290">
            <v>12</v>
          </cell>
          <cell r="AH1290">
            <v>0</v>
          </cell>
          <cell r="AI1290">
            <v>0</v>
          </cell>
          <cell r="AJ1290">
            <v>0</v>
          </cell>
          <cell r="AK1290">
            <v>0</v>
          </cell>
          <cell r="AL1290">
            <v>0</v>
          </cell>
        </row>
        <row r="1291">
          <cell r="A1291" t="str">
            <v>05</v>
          </cell>
          <cell r="B1291" t="str">
            <v>Westgodavari</v>
          </cell>
          <cell r="C1291" t="str">
            <v>10</v>
          </cell>
          <cell r="D1291" t="str">
            <v>Narsapur</v>
          </cell>
          <cell r="E1291" t="str">
            <v>064</v>
          </cell>
          <cell r="F1291" t="str">
            <v>Penugonda</v>
          </cell>
          <cell r="G1291" t="str">
            <v>31</v>
          </cell>
          <cell r="H1291" t="str">
            <v>Iragavaram</v>
          </cell>
          <cell r="I1291" t="str">
            <v>13</v>
          </cell>
          <cell r="J1291" t="str">
            <v>Pekeru</v>
          </cell>
          <cell r="K1291" t="str">
            <v>012</v>
          </cell>
          <cell r="L1291" t="str">
            <v>Pekeru</v>
          </cell>
          <cell r="M1291" t="str">
            <v>0531012</v>
          </cell>
          <cell r="N1291" t="str">
            <v>01</v>
          </cell>
          <cell r="O1291" t="str">
            <v>Pekeru</v>
          </cell>
          <cell r="P1291" t="str">
            <v>Pekeru</v>
          </cell>
          <cell r="Q1291" t="str">
            <v>053101201</v>
          </cell>
          <cell r="R1291" t="str">
            <v>053101201</v>
          </cell>
          <cell r="S1291" t="str">
            <v>05100643101201</v>
          </cell>
          <cell r="T1291">
            <v>3945</v>
          </cell>
          <cell r="U1291">
            <v>446</v>
          </cell>
          <cell r="V1291">
            <v>8</v>
          </cell>
          <cell r="W1291" t="str">
            <v>PC</v>
          </cell>
          <cell r="X1291" t="str">
            <v>PC3</v>
          </cell>
          <cell r="Z1291">
            <v>36964</v>
          </cell>
          <cell r="AA1291" t="str">
            <v>053101201600</v>
          </cell>
          <cell r="AB1291" t="str">
            <v>053101201600</v>
          </cell>
          <cell r="AC1291" t="str">
            <v>Pekeru</v>
          </cell>
          <cell r="AD1291" t="str">
            <v>Pekeru</v>
          </cell>
          <cell r="AE1291" t="str">
            <v>PWS</v>
          </cell>
          <cell r="AF1291">
            <v>0</v>
          </cell>
          <cell r="AG1291">
            <v>5</v>
          </cell>
          <cell r="AH1291">
            <v>0</v>
          </cell>
          <cell r="AI1291">
            <v>0</v>
          </cell>
          <cell r="AJ1291">
            <v>0</v>
          </cell>
          <cell r="AK1291">
            <v>0</v>
          </cell>
          <cell r="AL1291">
            <v>0</v>
          </cell>
        </row>
        <row r="1292">
          <cell r="A1292" t="str">
            <v>05</v>
          </cell>
          <cell r="B1292" t="str">
            <v>Westgodavari</v>
          </cell>
          <cell r="C1292" t="str">
            <v>10</v>
          </cell>
          <cell r="D1292" t="str">
            <v>Narsapur</v>
          </cell>
          <cell r="E1292" t="str">
            <v>064</v>
          </cell>
          <cell r="F1292" t="str">
            <v>Penugonda</v>
          </cell>
          <cell r="G1292" t="str">
            <v>31</v>
          </cell>
          <cell r="H1292" t="str">
            <v>Iragavaram</v>
          </cell>
          <cell r="I1292" t="str">
            <v>13</v>
          </cell>
          <cell r="J1292" t="str">
            <v>Pekeru</v>
          </cell>
          <cell r="K1292" t="str">
            <v>012</v>
          </cell>
          <cell r="L1292" t="str">
            <v>Pekeru</v>
          </cell>
          <cell r="M1292" t="str">
            <v>0531012</v>
          </cell>
          <cell r="N1292" t="str">
            <v>02</v>
          </cell>
          <cell r="O1292" t="str">
            <v>Nittalavarithota</v>
          </cell>
          <cell r="Q1292" t="str">
            <v>053101202</v>
          </cell>
          <cell r="S1292" t="str">
            <v>05100643101202</v>
          </cell>
          <cell r="T1292">
            <v>397</v>
          </cell>
          <cell r="U1292">
            <v>0</v>
          </cell>
          <cell r="V1292">
            <v>0</v>
          </cell>
          <cell r="W1292" t="str">
            <v>PC</v>
          </cell>
          <cell r="X1292" t="str">
            <v>PC2</v>
          </cell>
          <cell r="AF1292">
            <v>0</v>
          </cell>
          <cell r="AG1292">
            <v>1</v>
          </cell>
          <cell r="AH1292">
            <v>0</v>
          </cell>
          <cell r="AI1292">
            <v>0</v>
          </cell>
          <cell r="AJ1292">
            <v>0</v>
          </cell>
          <cell r="AK1292">
            <v>0</v>
          </cell>
          <cell r="AL1292">
            <v>0</v>
          </cell>
        </row>
        <row r="1293">
          <cell r="A1293" t="str">
            <v>05</v>
          </cell>
          <cell r="B1293" t="str">
            <v>Westgodavari</v>
          </cell>
          <cell r="C1293" t="str">
            <v>10</v>
          </cell>
          <cell r="D1293" t="str">
            <v>Narsapur</v>
          </cell>
          <cell r="E1293" t="str">
            <v>064</v>
          </cell>
          <cell r="F1293" t="str">
            <v>Penugonda</v>
          </cell>
          <cell r="G1293" t="str">
            <v>31</v>
          </cell>
          <cell r="H1293" t="str">
            <v>Iragavaram</v>
          </cell>
          <cell r="I1293" t="str">
            <v>12</v>
          </cell>
          <cell r="J1293" t="str">
            <v>Eletipadu</v>
          </cell>
          <cell r="K1293" t="str">
            <v>013</v>
          </cell>
          <cell r="L1293" t="str">
            <v>G. Khandrika</v>
          </cell>
          <cell r="M1293" t="str">
            <v>0531013</v>
          </cell>
          <cell r="N1293" t="str">
            <v>01</v>
          </cell>
          <cell r="O1293" t="str">
            <v>G. Khandrika</v>
          </cell>
          <cell r="Q1293" t="str">
            <v>053101301</v>
          </cell>
          <cell r="S1293" t="str">
            <v>05100643101301</v>
          </cell>
          <cell r="T1293">
            <v>596</v>
          </cell>
          <cell r="U1293">
            <v>203</v>
          </cell>
          <cell r="V1293">
            <v>0</v>
          </cell>
          <cell r="W1293" t="str">
            <v>PC</v>
          </cell>
          <cell r="X1293" t="str">
            <v>PC3</v>
          </cell>
          <cell r="AF1293">
            <v>0</v>
          </cell>
          <cell r="AG1293">
            <v>5</v>
          </cell>
          <cell r="AH1293">
            <v>0</v>
          </cell>
          <cell r="AI1293">
            <v>0</v>
          </cell>
          <cell r="AJ1293">
            <v>0</v>
          </cell>
          <cell r="AK1293">
            <v>0</v>
          </cell>
          <cell r="AL1293">
            <v>0</v>
          </cell>
        </row>
        <row r="1294">
          <cell r="A1294" t="str">
            <v>05</v>
          </cell>
          <cell r="B1294" t="str">
            <v>Westgodavari</v>
          </cell>
          <cell r="C1294" t="str">
            <v>10</v>
          </cell>
          <cell r="D1294" t="str">
            <v>Narsapur</v>
          </cell>
          <cell r="E1294" t="str">
            <v>064</v>
          </cell>
          <cell r="F1294" t="str">
            <v>Penugonda</v>
          </cell>
          <cell r="G1294" t="str">
            <v>31</v>
          </cell>
          <cell r="H1294" t="str">
            <v>Iragavaram</v>
          </cell>
          <cell r="I1294" t="str">
            <v>14</v>
          </cell>
          <cell r="J1294" t="str">
            <v>Itempudi</v>
          </cell>
          <cell r="K1294" t="str">
            <v>014</v>
          </cell>
          <cell r="L1294" t="str">
            <v>Itempudi</v>
          </cell>
          <cell r="M1294" t="str">
            <v>0531014</v>
          </cell>
          <cell r="N1294" t="str">
            <v>01</v>
          </cell>
          <cell r="O1294" t="str">
            <v>Itempudi</v>
          </cell>
          <cell r="Q1294" t="str">
            <v>053101401</v>
          </cell>
          <cell r="S1294" t="str">
            <v>05100643101401</v>
          </cell>
          <cell r="T1294">
            <v>1397</v>
          </cell>
          <cell r="U1294">
            <v>146</v>
          </cell>
          <cell r="V1294">
            <v>0</v>
          </cell>
          <cell r="W1294" t="str">
            <v>PC</v>
          </cell>
          <cell r="X1294" t="str">
            <v>PC3</v>
          </cell>
          <cell r="AF1294">
            <v>0</v>
          </cell>
          <cell r="AG1294">
            <v>6</v>
          </cell>
          <cell r="AH1294">
            <v>0</v>
          </cell>
          <cell r="AI1294">
            <v>0</v>
          </cell>
          <cell r="AJ1294">
            <v>0</v>
          </cell>
          <cell r="AK1294">
            <v>0</v>
          </cell>
          <cell r="AL1294">
            <v>0</v>
          </cell>
        </row>
        <row r="1295">
          <cell r="A1295" t="str">
            <v>05</v>
          </cell>
          <cell r="B1295" t="str">
            <v>Westgodavari</v>
          </cell>
          <cell r="C1295" t="str">
            <v>10</v>
          </cell>
          <cell r="D1295" t="str">
            <v>Narsapur</v>
          </cell>
          <cell r="E1295" t="str">
            <v>064</v>
          </cell>
          <cell r="F1295" t="str">
            <v>Penugonda</v>
          </cell>
          <cell r="G1295" t="str">
            <v>31</v>
          </cell>
          <cell r="H1295" t="str">
            <v>Iragavaram</v>
          </cell>
          <cell r="I1295" t="str">
            <v>15</v>
          </cell>
          <cell r="J1295" t="str">
            <v>Ogidi</v>
          </cell>
          <cell r="K1295" t="str">
            <v>015</v>
          </cell>
          <cell r="L1295" t="str">
            <v>Ogidi</v>
          </cell>
          <cell r="M1295" t="str">
            <v>0531015</v>
          </cell>
          <cell r="N1295" t="str">
            <v>01</v>
          </cell>
          <cell r="O1295" t="str">
            <v>Ogidi</v>
          </cell>
          <cell r="Q1295" t="str">
            <v>053101501</v>
          </cell>
          <cell r="S1295" t="str">
            <v>05100643101501</v>
          </cell>
          <cell r="T1295">
            <v>1814</v>
          </cell>
          <cell r="U1295">
            <v>750</v>
          </cell>
          <cell r="V1295">
            <v>0</v>
          </cell>
          <cell r="W1295" t="str">
            <v>PC</v>
          </cell>
          <cell r="X1295" t="str">
            <v>PC3</v>
          </cell>
          <cell r="AF1295">
            <v>0</v>
          </cell>
          <cell r="AG1295">
            <v>8</v>
          </cell>
          <cell r="AH1295">
            <v>0</v>
          </cell>
          <cell r="AI1295">
            <v>0</v>
          </cell>
          <cell r="AJ1295">
            <v>0</v>
          </cell>
          <cell r="AK1295">
            <v>0</v>
          </cell>
          <cell r="AL1295">
            <v>0</v>
          </cell>
        </row>
        <row r="1296">
          <cell r="A1296" t="str">
            <v>05</v>
          </cell>
          <cell r="B1296" t="str">
            <v>Westgodavari</v>
          </cell>
          <cell r="C1296" t="str">
            <v>10</v>
          </cell>
          <cell r="D1296" t="str">
            <v>Narsapur</v>
          </cell>
          <cell r="E1296" t="str">
            <v>064</v>
          </cell>
          <cell r="F1296" t="str">
            <v>Penugonda</v>
          </cell>
          <cell r="G1296" t="str">
            <v>31</v>
          </cell>
          <cell r="H1296" t="str">
            <v>Iragavaram</v>
          </cell>
          <cell r="I1296" t="str">
            <v>16</v>
          </cell>
          <cell r="J1296" t="str">
            <v>Inaparu</v>
          </cell>
          <cell r="K1296" t="str">
            <v>016</v>
          </cell>
          <cell r="L1296" t="str">
            <v>Inaparru</v>
          </cell>
          <cell r="M1296" t="str">
            <v>0531016</v>
          </cell>
          <cell r="N1296" t="str">
            <v>01</v>
          </cell>
          <cell r="O1296" t="str">
            <v>Inaparru</v>
          </cell>
          <cell r="Q1296" t="str">
            <v>053101601</v>
          </cell>
          <cell r="S1296" t="str">
            <v>05100643101601</v>
          </cell>
          <cell r="T1296">
            <v>2487</v>
          </cell>
          <cell r="U1296">
            <v>361</v>
          </cell>
          <cell r="V1296">
            <v>11</v>
          </cell>
          <cell r="W1296" t="str">
            <v>PC</v>
          </cell>
          <cell r="X1296" t="str">
            <v>PC2</v>
          </cell>
          <cell r="AF1296">
            <v>0</v>
          </cell>
          <cell r="AG1296">
            <v>19</v>
          </cell>
          <cell r="AH1296">
            <v>0</v>
          </cell>
          <cell r="AI1296">
            <v>0</v>
          </cell>
          <cell r="AJ1296">
            <v>0</v>
          </cell>
          <cell r="AK1296">
            <v>0</v>
          </cell>
          <cell r="AL1296">
            <v>0</v>
          </cell>
        </row>
        <row r="1297">
          <cell r="A1297" t="str">
            <v>05</v>
          </cell>
          <cell r="B1297" t="str">
            <v>Westgodavari</v>
          </cell>
          <cell r="C1297" t="str">
            <v>10</v>
          </cell>
          <cell r="D1297" t="str">
            <v>Narsapur</v>
          </cell>
          <cell r="E1297" t="str">
            <v>064</v>
          </cell>
          <cell r="F1297" t="str">
            <v>Penugonda</v>
          </cell>
          <cell r="G1297" t="str">
            <v>31</v>
          </cell>
          <cell r="H1297" t="str">
            <v>Iragavaram</v>
          </cell>
          <cell r="I1297" t="str">
            <v>16</v>
          </cell>
          <cell r="J1297" t="str">
            <v>Inaparu</v>
          </cell>
          <cell r="K1297" t="str">
            <v>016</v>
          </cell>
          <cell r="L1297" t="str">
            <v>Inaparru</v>
          </cell>
          <cell r="M1297" t="str">
            <v>0531016</v>
          </cell>
          <cell r="N1297" t="str">
            <v>02</v>
          </cell>
          <cell r="O1297" t="str">
            <v>Jeelamcheruvu</v>
          </cell>
          <cell r="Q1297" t="str">
            <v>053101602</v>
          </cell>
          <cell r="S1297" t="str">
            <v>05100643101602</v>
          </cell>
          <cell r="T1297">
            <v>110</v>
          </cell>
          <cell r="U1297">
            <v>0</v>
          </cell>
          <cell r="V1297">
            <v>0</v>
          </cell>
          <cell r="W1297" t="str">
            <v>FC</v>
          </cell>
          <cell r="X1297" t="str">
            <v>FC</v>
          </cell>
          <cell r="AF1297">
            <v>0</v>
          </cell>
          <cell r="AG1297">
            <v>1</v>
          </cell>
          <cell r="AH1297">
            <v>0</v>
          </cell>
          <cell r="AI1297">
            <v>0</v>
          </cell>
          <cell r="AJ1297">
            <v>0</v>
          </cell>
          <cell r="AK1297">
            <v>0</v>
          </cell>
          <cell r="AL1297">
            <v>0</v>
          </cell>
        </row>
        <row r="1298">
          <cell r="A1298" t="str">
            <v>05</v>
          </cell>
          <cell r="B1298" t="str">
            <v>Westgodavari</v>
          </cell>
          <cell r="C1298" t="str">
            <v>10</v>
          </cell>
          <cell r="D1298" t="str">
            <v>Narsapur</v>
          </cell>
          <cell r="E1298" t="str">
            <v>064</v>
          </cell>
          <cell r="F1298" t="str">
            <v>Penugonda</v>
          </cell>
          <cell r="G1298" t="str">
            <v>31</v>
          </cell>
          <cell r="H1298" t="str">
            <v>Iragavaram</v>
          </cell>
          <cell r="I1298" t="str">
            <v>17</v>
          </cell>
          <cell r="J1298" t="str">
            <v>Kothapadu</v>
          </cell>
          <cell r="K1298" t="str">
            <v>017</v>
          </cell>
          <cell r="L1298" t="str">
            <v>Kothapadu</v>
          </cell>
          <cell r="M1298" t="str">
            <v>0531017</v>
          </cell>
          <cell r="N1298" t="str">
            <v>01</v>
          </cell>
          <cell r="O1298" t="str">
            <v>Kothapadu</v>
          </cell>
          <cell r="Q1298" t="str">
            <v>053101701</v>
          </cell>
          <cell r="S1298" t="str">
            <v>05100643101701</v>
          </cell>
          <cell r="T1298">
            <v>1458</v>
          </cell>
          <cell r="U1298">
            <v>206</v>
          </cell>
          <cell r="V1298">
            <v>20</v>
          </cell>
          <cell r="W1298" t="str">
            <v>PC</v>
          </cell>
          <cell r="X1298" t="str">
            <v>PC3</v>
          </cell>
          <cell r="AF1298">
            <v>0</v>
          </cell>
          <cell r="AG1298">
            <v>12</v>
          </cell>
          <cell r="AH1298">
            <v>0</v>
          </cell>
          <cell r="AI1298">
            <v>0</v>
          </cell>
          <cell r="AJ1298">
            <v>0</v>
          </cell>
          <cell r="AK1298">
            <v>0</v>
          </cell>
          <cell r="AL1298">
            <v>0</v>
          </cell>
        </row>
        <row r="1299">
          <cell r="A1299" t="str">
            <v>05</v>
          </cell>
          <cell r="B1299" t="str">
            <v>Westgodavari</v>
          </cell>
          <cell r="C1299" t="str">
            <v>10</v>
          </cell>
          <cell r="D1299" t="str">
            <v>Narsapur</v>
          </cell>
          <cell r="E1299" t="str">
            <v>064</v>
          </cell>
          <cell r="F1299" t="str">
            <v>Penugonda</v>
          </cell>
          <cell r="G1299" t="str">
            <v>31</v>
          </cell>
          <cell r="H1299" t="str">
            <v>Iragavaram</v>
          </cell>
          <cell r="I1299" t="str">
            <v>18</v>
          </cell>
          <cell r="J1299" t="str">
            <v>Kantheru</v>
          </cell>
          <cell r="K1299" t="str">
            <v>018</v>
          </cell>
          <cell r="L1299" t="str">
            <v>Kantheru</v>
          </cell>
          <cell r="M1299" t="str">
            <v>0531018</v>
          </cell>
          <cell r="N1299" t="str">
            <v>01</v>
          </cell>
          <cell r="O1299" t="str">
            <v>Kantheru</v>
          </cell>
          <cell r="P1299" t="str">
            <v>Kantheru</v>
          </cell>
          <cell r="Q1299" t="str">
            <v>053101801</v>
          </cell>
          <cell r="R1299" t="str">
            <v>053101801</v>
          </cell>
          <cell r="S1299" t="str">
            <v>05100643101801</v>
          </cell>
          <cell r="T1299">
            <v>2529</v>
          </cell>
          <cell r="U1299">
            <v>672</v>
          </cell>
          <cell r="V1299">
            <v>10</v>
          </cell>
          <cell r="W1299" t="str">
            <v>PC</v>
          </cell>
          <cell r="X1299" t="str">
            <v>PC3</v>
          </cell>
          <cell r="Z1299">
            <v>36964</v>
          </cell>
          <cell r="AA1299" t="str">
            <v>053101801600</v>
          </cell>
          <cell r="AB1299" t="str">
            <v>053101801600</v>
          </cell>
          <cell r="AC1299" t="str">
            <v>Kantheru</v>
          </cell>
          <cell r="AD1299" t="str">
            <v>Kantheru</v>
          </cell>
          <cell r="AE1299" t="str">
            <v>PWS</v>
          </cell>
          <cell r="AF1299">
            <v>0</v>
          </cell>
          <cell r="AG1299">
            <v>3</v>
          </cell>
          <cell r="AH1299">
            <v>0</v>
          </cell>
          <cell r="AI1299">
            <v>1</v>
          </cell>
          <cell r="AJ1299">
            <v>0</v>
          </cell>
          <cell r="AK1299">
            <v>0</v>
          </cell>
          <cell r="AL1299">
            <v>0</v>
          </cell>
        </row>
        <row r="1300">
          <cell r="A1300" t="str">
            <v>05</v>
          </cell>
          <cell r="B1300" t="str">
            <v>Westgodavari</v>
          </cell>
          <cell r="C1300" t="str">
            <v>10</v>
          </cell>
          <cell r="D1300" t="str">
            <v>Narsapur</v>
          </cell>
          <cell r="E1300" t="str">
            <v>064</v>
          </cell>
          <cell r="F1300" t="str">
            <v>Penugonda</v>
          </cell>
          <cell r="G1300" t="str">
            <v>31</v>
          </cell>
          <cell r="H1300" t="str">
            <v>Iragavaram</v>
          </cell>
          <cell r="I1300" t="str">
            <v>19</v>
          </cell>
          <cell r="J1300" t="str">
            <v>Kakileru</v>
          </cell>
          <cell r="K1300" t="str">
            <v>019</v>
          </cell>
          <cell r="L1300" t="str">
            <v>Kakileru</v>
          </cell>
          <cell r="M1300" t="str">
            <v>0531019</v>
          </cell>
          <cell r="N1300" t="str">
            <v>01</v>
          </cell>
          <cell r="O1300" t="str">
            <v>Kakileru</v>
          </cell>
          <cell r="P1300" t="str">
            <v>Kakileru</v>
          </cell>
          <cell r="Q1300" t="str">
            <v>053101901</v>
          </cell>
          <cell r="R1300" t="str">
            <v>053101901</v>
          </cell>
          <cell r="S1300" t="str">
            <v>05100643101901</v>
          </cell>
          <cell r="T1300">
            <v>2362</v>
          </cell>
          <cell r="U1300">
            <v>484</v>
          </cell>
          <cell r="V1300">
            <v>12</v>
          </cell>
          <cell r="W1300" t="str">
            <v>PC</v>
          </cell>
          <cell r="X1300" t="str">
            <v>PC3</v>
          </cell>
          <cell r="Z1300">
            <v>36964</v>
          </cell>
          <cell r="AA1300" t="str">
            <v>053101901600</v>
          </cell>
          <cell r="AB1300" t="str">
            <v>053101901600</v>
          </cell>
          <cell r="AC1300" t="str">
            <v>Kakileru</v>
          </cell>
          <cell r="AD1300" t="str">
            <v>Kakileru</v>
          </cell>
          <cell r="AE1300" t="str">
            <v>PWS</v>
          </cell>
          <cell r="AF1300">
            <v>0</v>
          </cell>
          <cell r="AG1300">
            <v>10</v>
          </cell>
          <cell r="AH1300">
            <v>0</v>
          </cell>
          <cell r="AI1300">
            <v>0</v>
          </cell>
          <cell r="AJ1300">
            <v>0</v>
          </cell>
          <cell r="AK1300">
            <v>0</v>
          </cell>
          <cell r="AL1300">
            <v>0</v>
          </cell>
        </row>
        <row r="1301">
          <cell r="A1301" t="str">
            <v>05</v>
          </cell>
          <cell r="B1301" t="str">
            <v>Westgodavari</v>
          </cell>
          <cell r="C1301" t="str">
            <v>10</v>
          </cell>
          <cell r="D1301" t="str">
            <v>Narsapur</v>
          </cell>
          <cell r="E1301" t="str">
            <v>064</v>
          </cell>
          <cell r="F1301" t="str">
            <v>Penugonda</v>
          </cell>
          <cell r="G1301" t="str">
            <v>31</v>
          </cell>
          <cell r="H1301" t="str">
            <v>Iragavaram</v>
          </cell>
          <cell r="I1301" t="str">
            <v>19</v>
          </cell>
          <cell r="J1301" t="str">
            <v>Kakileru</v>
          </cell>
          <cell r="K1301" t="str">
            <v>019</v>
          </cell>
          <cell r="L1301" t="str">
            <v>Kakileru</v>
          </cell>
          <cell r="M1301" t="str">
            <v>0531019</v>
          </cell>
          <cell r="N1301" t="str">
            <v>02</v>
          </cell>
          <cell r="O1301" t="str">
            <v>Subbaraidupeta</v>
          </cell>
          <cell r="Q1301" t="str">
            <v>053101902</v>
          </cell>
          <cell r="S1301" t="str">
            <v>05100643101902</v>
          </cell>
          <cell r="T1301">
            <v>334</v>
          </cell>
          <cell r="U1301">
            <v>132</v>
          </cell>
          <cell r="V1301">
            <v>0</v>
          </cell>
          <cell r="W1301" t="str">
            <v>FC</v>
          </cell>
          <cell r="X1301" t="str">
            <v>FC</v>
          </cell>
          <cell r="AF1301">
            <v>0</v>
          </cell>
          <cell r="AG1301">
            <v>3</v>
          </cell>
          <cell r="AH1301">
            <v>0</v>
          </cell>
          <cell r="AI1301">
            <v>0</v>
          </cell>
          <cell r="AJ1301">
            <v>0</v>
          </cell>
          <cell r="AK1301">
            <v>0</v>
          </cell>
          <cell r="AL1301">
            <v>0</v>
          </cell>
        </row>
        <row r="1302">
          <cell r="A1302" t="str">
            <v>05</v>
          </cell>
          <cell r="B1302" t="str">
            <v>Westgodavari</v>
          </cell>
          <cell r="C1302" t="str">
            <v>10</v>
          </cell>
          <cell r="D1302" t="str">
            <v>Narsapur</v>
          </cell>
          <cell r="E1302" t="str">
            <v>066</v>
          </cell>
          <cell r="F1302" t="str">
            <v>Attili</v>
          </cell>
          <cell r="G1302" t="str">
            <v>31</v>
          </cell>
          <cell r="H1302" t="str">
            <v>Iragavaram</v>
          </cell>
          <cell r="I1302" t="str">
            <v>20</v>
          </cell>
          <cell r="J1302" t="str">
            <v>Kathavapadu</v>
          </cell>
          <cell r="K1302" t="str">
            <v>020</v>
          </cell>
          <cell r="L1302" t="str">
            <v>Kathavapadu</v>
          </cell>
          <cell r="M1302" t="str">
            <v>0531020</v>
          </cell>
          <cell r="N1302" t="str">
            <v>01</v>
          </cell>
          <cell r="O1302" t="str">
            <v>Kathavapadu</v>
          </cell>
          <cell r="P1302" t="str">
            <v>Kathavapadu</v>
          </cell>
          <cell r="Q1302" t="str">
            <v>053102001</v>
          </cell>
          <cell r="R1302" t="str">
            <v>053102001</v>
          </cell>
          <cell r="S1302" t="str">
            <v>05100663102001</v>
          </cell>
          <cell r="T1302">
            <v>1804</v>
          </cell>
          <cell r="U1302">
            <v>386</v>
          </cell>
          <cell r="V1302">
            <v>0</v>
          </cell>
          <cell r="W1302" t="str">
            <v>PC</v>
          </cell>
          <cell r="X1302" t="str">
            <v>PC3</v>
          </cell>
          <cell r="Z1302">
            <v>36964</v>
          </cell>
          <cell r="AA1302" t="str">
            <v>053102001600</v>
          </cell>
          <cell r="AB1302" t="str">
            <v>053102001600</v>
          </cell>
          <cell r="AC1302" t="str">
            <v>Kathavapadu</v>
          </cell>
          <cell r="AD1302" t="str">
            <v>Kathavapadu</v>
          </cell>
          <cell r="AE1302" t="str">
            <v>PWS</v>
          </cell>
          <cell r="AF1302">
            <v>0</v>
          </cell>
          <cell r="AG1302">
            <v>7</v>
          </cell>
          <cell r="AH1302">
            <v>0</v>
          </cell>
          <cell r="AI1302">
            <v>1</v>
          </cell>
          <cell r="AJ1302">
            <v>0</v>
          </cell>
          <cell r="AK1302">
            <v>0</v>
          </cell>
          <cell r="AL1302">
            <v>0</v>
          </cell>
        </row>
        <row r="1303">
          <cell r="A1303" t="str">
            <v>05</v>
          </cell>
          <cell r="B1303" t="str">
            <v>Westgodavari</v>
          </cell>
          <cell r="C1303" t="str">
            <v>10</v>
          </cell>
          <cell r="D1303" t="str">
            <v>Narsapur</v>
          </cell>
          <cell r="E1303" t="str">
            <v>066</v>
          </cell>
          <cell r="F1303" t="str">
            <v>Attili</v>
          </cell>
          <cell r="G1303" t="str">
            <v>31</v>
          </cell>
          <cell r="H1303" t="str">
            <v>Iragavaram</v>
          </cell>
          <cell r="I1303" t="str">
            <v>21</v>
          </cell>
          <cell r="J1303" t="str">
            <v>Podalada</v>
          </cell>
          <cell r="K1303" t="str">
            <v>021</v>
          </cell>
          <cell r="L1303" t="str">
            <v>Podalada</v>
          </cell>
          <cell r="M1303" t="str">
            <v>0531021</v>
          </cell>
          <cell r="N1303" t="str">
            <v>01</v>
          </cell>
          <cell r="O1303" t="str">
            <v>Podalada</v>
          </cell>
          <cell r="Q1303" t="str">
            <v>053102101</v>
          </cell>
          <cell r="S1303" t="str">
            <v>05100663102101</v>
          </cell>
          <cell r="T1303">
            <v>807</v>
          </cell>
          <cell r="U1303">
            <v>219</v>
          </cell>
          <cell r="V1303">
            <v>11</v>
          </cell>
          <cell r="W1303" t="str">
            <v>PC</v>
          </cell>
          <cell r="X1303" t="str">
            <v>PC2</v>
          </cell>
          <cell r="AF1303">
            <v>0</v>
          </cell>
          <cell r="AG1303">
            <v>9</v>
          </cell>
          <cell r="AH1303">
            <v>0</v>
          </cell>
          <cell r="AI1303">
            <v>1</v>
          </cell>
          <cell r="AJ1303">
            <v>0</v>
          </cell>
          <cell r="AK1303">
            <v>0</v>
          </cell>
          <cell r="AL1303">
            <v>0</v>
          </cell>
        </row>
        <row r="1304">
          <cell r="A1304" t="str">
            <v>05</v>
          </cell>
          <cell r="B1304" t="str">
            <v>Westgodavari</v>
          </cell>
          <cell r="C1304" t="str">
            <v>10</v>
          </cell>
          <cell r="D1304" t="str">
            <v>Narsapur</v>
          </cell>
          <cell r="E1304" t="str">
            <v>066</v>
          </cell>
          <cell r="F1304" t="str">
            <v>Attili</v>
          </cell>
          <cell r="G1304" t="str">
            <v>32</v>
          </cell>
          <cell r="H1304" t="str">
            <v>Attili</v>
          </cell>
          <cell r="I1304" t="str">
            <v>01</v>
          </cell>
          <cell r="J1304" t="str">
            <v>Varighedu</v>
          </cell>
          <cell r="K1304" t="str">
            <v>001</v>
          </cell>
          <cell r="L1304" t="str">
            <v>Varighedu</v>
          </cell>
          <cell r="M1304" t="str">
            <v>0532001</v>
          </cell>
          <cell r="N1304" t="str">
            <v>01</v>
          </cell>
          <cell r="O1304" t="str">
            <v>Varighedu</v>
          </cell>
          <cell r="P1304" t="str">
            <v>Varighedu</v>
          </cell>
          <cell r="Q1304" t="str">
            <v>053200101</v>
          </cell>
          <cell r="R1304" t="str">
            <v>053200101</v>
          </cell>
          <cell r="S1304" t="str">
            <v>05100663200101</v>
          </cell>
          <cell r="T1304">
            <v>3179</v>
          </cell>
          <cell r="U1304">
            <v>596</v>
          </cell>
          <cell r="V1304">
            <v>20</v>
          </cell>
          <cell r="W1304" t="str">
            <v>PC</v>
          </cell>
          <cell r="X1304" t="str">
            <v>PC4</v>
          </cell>
          <cell r="Z1304">
            <v>36946</v>
          </cell>
          <cell r="AA1304" t="str">
            <v>053200101600</v>
          </cell>
          <cell r="AB1304" t="str">
            <v>053200101600</v>
          </cell>
          <cell r="AC1304" t="str">
            <v>Varighedu</v>
          </cell>
          <cell r="AD1304" t="str">
            <v>Varighedu</v>
          </cell>
          <cell r="AE1304" t="str">
            <v>PWS</v>
          </cell>
          <cell r="AF1304">
            <v>0</v>
          </cell>
          <cell r="AG1304">
            <v>2</v>
          </cell>
          <cell r="AH1304">
            <v>0</v>
          </cell>
          <cell r="AI1304">
            <v>1</v>
          </cell>
          <cell r="AJ1304">
            <v>0</v>
          </cell>
          <cell r="AK1304">
            <v>0</v>
          </cell>
          <cell r="AL1304">
            <v>0</v>
          </cell>
        </row>
        <row r="1305">
          <cell r="A1305" t="str">
            <v>05</v>
          </cell>
          <cell r="B1305" t="str">
            <v>Westgodavari</v>
          </cell>
          <cell r="C1305" t="str">
            <v>10</v>
          </cell>
          <cell r="D1305" t="str">
            <v>Narsapur</v>
          </cell>
          <cell r="E1305" t="str">
            <v>066</v>
          </cell>
          <cell r="F1305" t="str">
            <v>Attili</v>
          </cell>
          <cell r="G1305" t="str">
            <v>32</v>
          </cell>
          <cell r="H1305" t="str">
            <v>Attili</v>
          </cell>
          <cell r="I1305" t="str">
            <v>01</v>
          </cell>
          <cell r="J1305" t="str">
            <v>Varighedu</v>
          </cell>
          <cell r="K1305" t="str">
            <v>001</v>
          </cell>
          <cell r="L1305" t="str">
            <v>Varighedu</v>
          </cell>
          <cell r="M1305" t="str">
            <v>0532001</v>
          </cell>
          <cell r="N1305" t="str">
            <v>02</v>
          </cell>
          <cell r="O1305" t="str">
            <v>Yerraneeligunta</v>
          </cell>
          <cell r="Q1305" t="str">
            <v>053200102</v>
          </cell>
          <cell r="S1305" t="str">
            <v>05100663200102</v>
          </cell>
          <cell r="T1305">
            <v>517</v>
          </cell>
          <cell r="U1305">
            <v>2</v>
          </cell>
          <cell r="V1305">
            <v>2</v>
          </cell>
          <cell r="W1305" t="str">
            <v>PC</v>
          </cell>
          <cell r="X1305" t="str">
            <v>PC1</v>
          </cell>
          <cell r="AF1305">
            <v>0</v>
          </cell>
          <cell r="AG1305">
            <v>2</v>
          </cell>
          <cell r="AH1305">
            <v>0</v>
          </cell>
          <cell r="AI1305">
            <v>0</v>
          </cell>
          <cell r="AJ1305">
            <v>0</v>
          </cell>
          <cell r="AK1305">
            <v>0</v>
          </cell>
          <cell r="AL1305">
            <v>0</v>
          </cell>
        </row>
        <row r="1306">
          <cell r="A1306" t="str">
            <v>05</v>
          </cell>
          <cell r="B1306" t="str">
            <v>Westgodavari</v>
          </cell>
          <cell r="C1306" t="str">
            <v>10</v>
          </cell>
          <cell r="D1306" t="str">
            <v>Narsapur</v>
          </cell>
          <cell r="E1306" t="str">
            <v>066</v>
          </cell>
          <cell r="F1306" t="str">
            <v>Attili</v>
          </cell>
          <cell r="G1306" t="str">
            <v>32</v>
          </cell>
          <cell r="H1306" t="str">
            <v>Attili</v>
          </cell>
          <cell r="I1306" t="str">
            <v>02</v>
          </cell>
          <cell r="J1306" t="str">
            <v>Tirupathipuram</v>
          </cell>
          <cell r="K1306" t="str">
            <v>002</v>
          </cell>
          <cell r="L1306" t="str">
            <v>Tirupatipuram</v>
          </cell>
          <cell r="M1306" t="str">
            <v>0532002</v>
          </cell>
          <cell r="N1306" t="str">
            <v>01</v>
          </cell>
          <cell r="O1306" t="str">
            <v>Tirupatipuram</v>
          </cell>
          <cell r="P1306" t="str">
            <v>Tirupatipuram</v>
          </cell>
          <cell r="Q1306" t="str">
            <v>053200201</v>
          </cell>
          <cell r="R1306" t="str">
            <v>053200201</v>
          </cell>
          <cell r="S1306" t="str">
            <v>05100663200201</v>
          </cell>
          <cell r="T1306">
            <v>2657</v>
          </cell>
          <cell r="U1306">
            <v>500</v>
          </cell>
          <cell r="V1306">
            <v>46</v>
          </cell>
          <cell r="W1306" t="str">
            <v>FC</v>
          </cell>
          <cell r="X1306" t="str">
            <v>FC</v>
          </cell>
          <cell r="Z1306">
            <v>36946</v>
          </cell>
          <cell r="AA1306" t="str">
            <v>053200201600</v>
          </cell>
          <cell r="AB1306" t="str">
            <v>053200201600</v>
          </cell>
          <cell r="AC1306" t="str">
            <v>Tirupatipuram</v>
          </cell>
          <cell r="AD1306" t="str">
            <v>Tirupatipuram</v>
          </cell>
          <cell r="AE1306" t="str">
            <v>PWS</v>
          </cell>
          <cell r="AF1306">
            <v>0</v>
          </cell>
          <cell r="AG1306">
            <v>5</v>
          </cell>
          <cell r="AH1306">
            <v>0</v>
          </cell>
          <cell r="AI1306">
            <v>1</v>
          </cell>
          <cell r="AJ1306">
            <v>0</v>
          </cell>
          <cell r="AK1306">
            <v>0</v>
          </cell>
          <cell r="AL1306">
            <v>0</v>
          </cell>
        </row>
        <row r="1307">
          <cell r="A1307" t="str">
            <v>05</v>
          </cell>
          <cell r="B1307" t="str">
            <v>Westgodavari</v>
          </cell>
          <cell r="C1307" t="str">
            <v>10</v>
          </cell>
          <cell r="D1307" t="str">
            <v>Narsapur</v>
          </cell>
          <cell r="E1307" t="str">
            <v>066</v>
          </cell>
          <cell r="F1307" t="str">
            <v>Attili</v>
          </cell>
          <cell r="G1307" t="str">
            <v>32</v>
          </cell>
          <cell r="H1307" t="str">
            <v>Attili</v>
          </cell>
          <cell r="I1307" t="str">
            <v>02</v>
          </cell>
          <cell r="J1307" t="str">
            <v>Tirupathipuram</v>
          </cell>
          <cell r="K1307" t="str">
            <v>002</v>
          </cell>
          <cell r="L1307" t="str">
            <v>Tirupatipuram</v>
          </cell>
          <cell r="M1307" t="str">
            <v>0532002</v>
          </cell>
          <cell r="N1307" t="str">
            <v>02</v>
          </cell>
          <cell r="O1307" t="str">
            <v>Sivapuram</v>
          </cell>
          <cell r="P1307" t="str">
            <v>Sivapuram</v>
          </cell>
          <cell r="Q1307" t="str">
            <v>053200202</v>
          </cell>
          <cell r="R1307" t="str">
            <v>053200202</v>
          </cell>
          <cell r="S1307" t="str">
            <v>05100663200202</v>
          </cell>
          <cell r="T1307">
            <v>756</v>
          </cell>
          <cell r="U1307">
            <v>0</v>
          </cell>
          <cell r="V1307">
            <v>0</v>
          </cell>
          <cell r="W1307" t="str">
            <v>FC</v>
          </cell>
          <cell r="X1307" t="str">
            <v>FC</v>
          </cell>
          <cell r="Z1307">
            <v>36946</v>
          </cell>
          <cell r="AA1307" t="str">
            <v>053200201600</v>
          </cell>
          <cell r="AB1307" t="str">
            <v>053200201600</v>
          </cell>
          <cell r="AC1307" t="str">
            <v>Tirupatipuram</v>
          </cell>
          <cell r="AD1307" t="str">
            <v>Tirupatipuram</v>
          </cell>
          <cell r="AE1307" t="str">
            <v>PWS</v>
          </cell>
          <cell r="AF1307">
            <v>0</v>
          </cell>
          <cell r="AG1307">
            <v>1</v>
          </cell>
          <cell r="AH1307">
            <v>0</v>
          </cell>
          <cell r="AI1307">
            <v>1</v>
          </cell>
          <cell r="AJ1307">
            <v>0</v>
          </cell>
          <cell r="AK1307">
            <v>0</v>
          </cell>
          <cell r="AL1307">
            <v>0</v>
          </cell>
        </row>
        <row r="1308">
          <cell r="A1308" t="str">
            <v>05</v>
          </cell>
          <cell r="B1308" t="str">
            <v>Westgodavari</v>
          </cell>
          <cell r="C1308" t="str">
            <v>10</v>
          </cell>
          <cell r="D1308" t="str">
            <v>Narsapur</v>
          </cell>
          <cell r="E1308" t="str">
            <v>066</v>
          </cell>
          <cell r="F1308" t="str">
            <v>Attili</v>
          </cell>
          <cell r="G1308" t="str">
            <v>32</v>
          </cell>
          <cell r="H1308" t="str">
            <v>Attili</v>
          </cell>
          <cell r="I1308" t="str">
            <v>03</v>
          </cell>
          <cell r="J1308" t="str">
            <v>Ballipadu</v>
          </cell>
          <cell r="K1308" t="str">
            <v>003</v>
          </cell>
          <cell r="L1308" t="str">
            <v>Ballipadu</v>
          </cell>
          <cell r="M1308" t="str">
            <v>0532003</v>
          </cell>
          <cell r="N1308" t="str">
            <v>01</v>
          </cell>
          <cell r="O1308" t="str">
            <v>Ballipadu</v>
          </cell>
          <cell r="P1308" t="str">
            <v>Ballipadu</v>
          </cell>
          <cell r="Q1308" t="str">
            <v>053200301</v>
          </cell>
          <cell r="R1308" t="str">
            <v>053200301</v>
          </cell>
          <cell r="S1308" t="str">
            <v>05100663200301</v>
          </cell>
          <cell r="T1308">
            <v>3829</v>
          </cell>
          <cell r="U1308">
            <v>475</v>
          </cell>
          <cell r="V1308">
            <v>0</v>
          </cell>
          <cell r="W1308" t="str">
            <v>FC</v>
          </cell>
          <cell r="X1308" t="str">
            <v>FC</v>
          </cell>
          <cell r="Z1308">
            <v>36946</v>
          </cell>
          <cell r="AA1308" t="str">
            <v>053200301600</v>
          </cell>
          <cell r="AB1308" t="str">
            <v>053200301600</v>
          </cell>
          <cell r="AC1308" t="str">
            <v>Ballipadu-32</v>
          </cell>
          <cell r="AD1308" t="str">
            <v>Ballipadu-32</v>
          </cell>
          <cell r="AE1308" t="str">
            <v>PWS</v>
          </cell>
          <cell r="AF1308">
            <v>0</v>
          </cell>
          <cell r="AG1308">
            <v>0</v>
          </cell>
          <cell r="AH1308">
            <v>0</v>
          </cell>
          <cell r="AI1308">
            <v>2</v>
          </cell>
          <cell r="AJ1308">
            <v>0</v>
          </cell>
          <cell r="AK1308">
            <v>0</v>
          </cell>
          <cell r="AL1308">
            <v>0</v>
          </cell>
        </row>
        <row r="1309">
          <cell r="A1309" t="str">
            <v>05</v>
          </cell>
          <cell r="B1309" t="str">
            <v>Westgodavari</v>
          </cell>
          <cell r="C1309" t="str">
            <v>10</v>
          </cell>
          <cell r="D1309" t="str">
            <v>Narsapur</v>
          </cell>
          <cell r="E1309" t="str">
            <v>066</v>
          </cell>
          <cell r="F1309" t="str">
            <v>Attili</v>
          </cell>
          <cell r="G1309" t="str">
            <v>32</v>
          </cell>
          <cell r="H1309" t="str">
            <v>Attili</v>
          </cell>
          <cell r="I1309" t="str">
            <v>03</v>
          </cell>
          <cell r="J1309" t="str">
            <v>Ballipadu</v>
          </cell>
          <cell r="K1309" t="str">
            <v>003</v>
          </cell>
          <cell r="L1309" t="str">
            <v>Ballipadu</v>
          </cell>
          <cell r="M1309" t="str">
            <v>0532003</v>
          </cell>
          <cell r="N1309" t="str">
            <v>02</v>
          </cell>
          <cell r="O1309" t="str">
            <v>Pedapadu</v>
          </cell>
          <cell r="P1309" t="str">
            <v>Pedapadu</v>
          </cell>
          <cell r="Q1309" t="str">
            <v>053200302</v>
          </cell>
          <cell r="R1309" t="str">
            <v>053200302</v>
          </cell>
          <cell r="S1309" t="str">
            <v>05100663200302</v>
          </cell>
          <cell r="T1309">
            <v>821</v>
          </cell>
          <cell r="U1309">
            <v>76</v>
          </cell>
          <cell r="V1309">
            <v>0</v>
          </cell>
          <cell r="W1309" t="str">
            <v>FC</v>
          </cell>
          <cell r="X1309" t="str">
            <v>FC</v>
          </cell>
          <cell r="Z1309">
            <v>36946</v>
          </cell>
          <cell r="AA1309" t="str">
            <v>053200301600</v>
          </cell>
          <cell r="AB1309" t="str">
            <v>053200301600</v>
          </cell>
          <cell r="AC1309" t="str">
            <v>Ballipadu-32</v>
          </cell>
          <cell r="AD1309" t="str">
            <v>Ballipadu-32</v>
          </cell>
          <cell r="AE1309" t="str">
            <v>PWS</v>
          </cell>
          <cell r="AF1309">
            <v>0</v>
          </cell>
          <cell r="AG1309">
            <v>0</v>
          </cell>
          <cell r="AH1309">
            <v>0</v>
          </cell>
          <cell r="AI1309">
            <v>0</v>
          </cell>
          <cell r="AJ1309">
            <v>0</v>
          </cell>
          <cell r="AK1309">
            <v>0</v>
          </cell>
          <cell r="AL1309">
            <v>0</v>
          </cell>
        </row>
        <row r="1310">
          <cell r="A1310" t="str">
            <v>05</v>
          </cell>
          <cell r="B1310" t="str">
            <v>Westgodavari</v>
          </cell>
          <cell r="C1310" t="str">
            <v>10</v>
          </cell>
          <cell r="D1310" t="str">
            <v>Narsapur</v>
          </cell>
          <cell r="E1310" t="str">
            <v>066</v>
          </cell>
          <cell r="F1310" t="str">
            <v>Attili</v>
          </cell>
          <cell r="G1310" t="str">
            <v>32</v>
          </cell>
          <cell r="H1310" t="str">
            <v>Attili</v>
          </cell>
          <cell r="I1310" t="str">
            <v>04</v>
          </cell>
          <cell r="J1310" t="str">
            <v>Gummampadu</v>
          </cell>
          <cell r="K1310" t="str">
            <v>004</v>
          </cell>
          <cell r="L1310" t="str">
            <v>Gummampadu</v>
          </cell>
          <cell r="M1310" t="str">
            <v>0532004</v>
          </cell>
          <cell r="N1310" t="str">
            <v>01</v>
          </cell>
          <cell r="O1310" t="str">
            <v>Gummampadu</v>
          </cell>
          <cell r="Q1310" t="str">
            <v>053200401</v>
          </cell>
          <cell r="S1310" t="str">
            <v>05100663200401</v>
          </cell>
          <cell r="T1310">
            <v>1920</v>
          </cell>
          <cell r="U1310">
            <v>603</v>
          </cell>
          <cell r="V1310">
            <v>4</v>
          </cell>
          <cell r="W1310" t="str">
            <v>PC</v>
          </cell>
          <cell r="X1310" t="str">
            <v>PC3</v>
          </cell>
          <cell r="AF1310">
            <v>0</v>
          </cell>
          <cell r="AG1310">
            <v>21</v>
          </cell>
          <cell r="AH1310">
            <v>0</v>
          </cell>
          <cell r="AI1310">
            <v>0</v>
          </cell>
          <cell r="AJ1310">
            <v>0</v>
          </cell>
          <cell r="AK1310">
            <v>0</v>
          </cell>
          <cell r="AL1310">
            <v>0</v>
          </cell>
        </row>
        <row r="1311">
          <cell r="A1311" t="str">
            <v>05</v>
          </cell>
          <cell r="B1311" t="str">
            <v>Westgodavari</v>
          </cell>
          <cell r="C1311" t="str">
            <v>10</v>
          </cell>
          <cell r="D1311" t="str">
            <v>Narsapur</v>
          </cell>
          <cell r="E1311" t="str">
            <v>066</v>
          </cell>
          <cell r="F1311" t="str">
            <v>Attili</v>
          </cell>
          <cell r="G1311" t="str">
            <v>32</v>
          </cell>
          <cell r="H1311" t="str">
            <v>Attili</v>
          </cell>
          <cell r="I1311" t="str">
            <v>05</v>
          </cell>
          <cell r="J1311" t="str">
            <v>Attili</v>
          </cell>
          <cell r="K1311" t="str">
            <v>005</v>
          </cell>
          <cell r="L1311" t="str">
            <v>Attili</v>
          </cell>
          <cell r="M1311" t="str">
            <v>0532005</v>
          </cell>
          <cell r="N1311" t="str">
            <v>01</v>
          </cell>
          <cell r="O1311" t="str">
            <v>Attili</v>
          </cell>
          <cell r="P1311" t="str">
            <v>Attili</v>
          </cell>
          <cell r="Q1311" t="str">
            <v>053200501</v>
          </cell>
          <cell r="R1311" t="str">
            <v>053200501</v>
          </cell>
          <cell r="S1311" t="str">
            <v>05100663200501</v>
          </cell>
          <cell r="T1311">
            <v>19157</v>
          </cell>
          <cell r="U1311">
            <v>0</v>
          </cell>
          <cell r="V1311">
            <v>0</v>
          </cell>
          <cell r="W1311" t="str">
            <v>PC</v>
          </cell>
          <cell r="X1311" t="str">
            <v>PC4</v>
          </cell>
          <cell r="Z1311">
            <v>36946</v>
          </cell>
          <cell r="AA1311" t="str">
            <v>053200501600</v>
          </cell>
          <cell r="AB1311" t="str">
            <v>053200501600</v>
          </cell>
          <cell r="AC1311" t="str">
            <v>Attili</v>
          </cell>
          <cell r="AD1311" t="str">
            <v>Attili</v>
          </cell>
          <cell r="AE1311" t="str">
            <v>PWS</v>
          </cell>
          <cell r="AF1311">
            <v>0</v>
          </cell>
          <cell r="AG1311">
            <v>77</v>
          </cell>
          <cell r="AH1311">
            <v>2</v>
          </cell>
          <cell r="AI1311">
            <v>2</v>
          </cell>
          <cell r="AJ1311">
            <v>0</v>
          </cell>
          <cell r="AK1311">
            <v>0</v>
          </cell>
          <cell r="AL1311">
            <v>0</v>
          </cell>
        </row>
        <row r="1312">
          <cell r="A1312" t="str">
            <v>05</v>
          </cell>
          <cell r="B1312" t="str">
            <v>Westgodavari</v>
          </cell>
          <cell r="C1312" t="str">
            <v>10</v>
          </cell>
          <cell r="D1312" t="str">
            <v>Narsapur</v>
          </cell>
          <cell r="E1312" t="str">
            <v>066</v>
          </cell>
          <cell r="F1312" t="str">
            <v>Attili</v>
          </cell>
          <cell r="G1312" t="str">
            <v>32</v>
          </cell>
          <cell r="H1312" t="str">
            <v>Attili</v>
          </cell>
          <cell r="I1312" t="str">
            <v>05</v>
          </cell>
          <cell r="J1312" t="str">
            <v>Attili</v>
          </cell>
          <cell r="K1312" t="str">
            <v>005</v>
          </cell>
          <cell r="L1312" t="str">
            <v>Attili</v>
          </cell>
          <cell r="M1312" t="str">
            <v>0532005</v>
          </cell>
          <cell r="N1312" t="str">
            <v>02</v>
          </cell>
          <cell r="O1312" t="str">
            <v>Bonthuvarigudem</v>
          </cell>
          <cell r="P1312" t="str">
            <v>Bonthuvarigudem</v>
          </cell>
          <cell r="Q1312" t="str">
            <v>053200502</v>
          </cell>
          <cell r="R1312" t="str">
            <v>053200502</v>
          </cell>
          <cell r="S1312" t="str">
            <v>05100663200502</v>
          </cell>
          <cell r="T1312">
            <v>1250</v>
          </cell>
          <cell r="U1312">
            <v>0</v>
          </cell>
          <cell r="V1312">
            <v>0</v>
          </cell>
          <cell r="W1312" t="str">
            <v>PC</v>
          </cell>
          <cell r="X1312" t="str">
            <v>PC1</v>
          </cell>
          <cell r="Z1312">
            <v>36946</v>
          </cell>
          <cell r="AA1312" t="str">
            <v>053200501600</v>
          </cell>
          <cell r="AB1312" t="str">
            <v>053200501600</v>
          </cell>
          <cell r="AC1312" t="str">
            <v>Attili</v>
          </cell>
          <cell r="AD1312" t="str">
            <v>Attili</v>
          </cell>
          <cell r="AE1312" t="str">
            <v>PWS</v>
          </cell>
          <cell r="AF1312">
            <v>0</v>
          </cell>
          <cell r="AG1312">
            <v>6</v>
          </cell>
          <cell r="AH1312">
            <v>2</v>
          </cell>
          <cell r="AI1312">
            <v>0</v>
          </cell>
          <cell r="AJ1312">
            <v>0</v>
          </cell>
          <cell r="AK1312">
            <v>0</v>
          </cell>
          <cell r="AL1312">
            <v>0</v>
          </cell>
        </row>
        <row r="1313">
          <cell r="A1313" t="str">
            <v>05</v>
          </cell>
          <cell r="B1313" t="str">
            <v>Westgodavari</v>
          </cell>
          <cell r="C1313" t="str">
            <v>10</v>
          </cell>
          <cell r="D1313" t="str">
            <v>Narsapur</v>
          </cell>
          <cell r="E1313" t="str">
            <v>066</v>
          </cell>
          <cell r="F1313" t="str">
            <v>Attili</v>
          </cell>
          <cell r="G1313" t="str">
            <v>32</v>
          </cell>
          <cell r="H1313" t="str">
            <v>Attili</v>
          </cell>
          <cell r="I1313" t="str">
            <v>06</v>
          </cell>
          <cell r="J1313" t="str">
            <v>K.S.Gattu</v>
          </cell>
          <cell r="K1313" t="str">
            <v>005</v>
          </cell>
          <cell r="L1313" t="str">
            <v>Attili</v>
          </cell>
          <cell r="M1313" t="str">
            <v>0532005</v>
          </cell>
          <cell r="N1313" t="str">
            <v>03</v>
          </cell>
          <cell r="O1313" t="str">
            <v>K.s. Gattu</v>
          </cell>
          <cell r="Q1313" t="str">
            <v>053200503</v>
          </cell>
          <cell r="S1313" t="str">
            <v>05100663200503</v>
          </cell>
          <cell r="T1313">
            <v>1583</v>
          </cell>
          <cell r="U1313">
            <v>347</v>
          </cell>
          <cell r="V1313">
            <v>0</v>
          </cell>
          <cell r="W1313" t="str">
            <v>PC</v>
          </cell>
          <cell r="X1313" t="str">
            <v>PC1</v>
          </cell>
          <cell r="AF1313">
            <v>0</v>
          </cell>
          <cell r="AG1313">
            <v>30</v>
          </cell>
          <cell r="AH1313">
            <v>0</v>
          </cell>
          <cell r="AI1313">
            <v>0</v>
          </cell>
          <cell r="AJ1313">
            <v>0</v>
          </cell>
          <cell r="AK1313">
            <v>0</v>
          </cell>
          <cell r="AL1313">
            <v>0</v>
          </cell>
        </row>
        <row r="1314">
          <cell r="A1314" t="str">
            <v>05</v>
          </cell>
          <cell r="B1314" t="str">
            <v>Westgodavari</v>
          </cell>
          <cell r="C1314" t="str">
            <v>10</v>
          </cell>
          <cell r="D1314" t="str">
            <v>Narsapur</v>
          </cell>
          <cell r="E1314" t="str">
            <v>066</v>
          </cell>
          <cell r="F1314" t="str">
            <v>Attili</v>
          </cell>
          <cell r="G1314" t="str">
            <v>32</v>
          </cell>
          <cell r="H1314" t="str">
            <v>Attili</v>
          </cell>
          <cell r="I1314" t="str">
            <v>07</v>
          </cell>
          <cell r="J1314" t="str">
            <v>Uradallapalem</v>
          </cell>
          <cell r="K1314" t="str">
            <v>005</v>
          </cell>
          <cell r="L1314" t="str">
            <v>Attili</v>
          </cell>
          <cell r="M1314" t="str">
            <v>0532005</v>
          </cell>
          <cell r="N1314" t="str">
            <v>04</v>
          </cell>
          <cell r="O1314" t="str">
            <v>Vuradallapalem</v>
          </cell>
          <cell r="P1314" t="str">
            <v>Vuradallapalem</v>
          </cell>
          <cell r="Q1314" t="str">
            <v>053200504</v>
          </cell>
          <cell r="R1314" t="str">
            <v>053200504</v>
          </cell>
          <cell r="S1314" t="str">
            <v>05100663200504</v>
          </cell>
          <cell r="T1314">
            <v>2626</v>
          </cell>
          <cell r="U1314">
            <v>434</v>
          </cell>
          <cell r="V1314">
            <v>0</v>
          </cell>
          <cell r="W1314" t="str">
            <v>PC</v>
          </cell>
          <cell r="X1314" t="str">
            <v>PC4</v>
          </cell>
          <cell r="Z1314">
            <v>36946</v>
          </cell>
          <cell r="AA1314" t="str">
            <v>053200504600</v>
          </cell>
          <cell r="AB1314" t="str">
            <v>053200504600</v>
          </cell>
          <cell r="AC1314" t="str">
            <v>Vuradallapalem</v>
          </cell>
          <cell r="AD1314" t="str">
            <v>Vuradallapalem</v>
          </cell>
          <cell r="AE1314" t="str">
            <v>PWS</v>
          </cell>
          <cell r="AF1314">
            <v>0</v>
          </cell>
          <cell r="AG1314">
            <v>0</v>
          </cell>
          <cell r="AH1314">
            <v>0</v>
          </cell>
          <cell r="AI1314">
            <v>3</v>
          </cell>
          <cell r="AJ1314">
            <v>0</v>
          </cell>
          <cell r="AK1314">
            <v>0</v>
          </cell>
          <cell r="AL1314">
            <v>0</v>
          </cell>
        </row>
        <row r="1315">
          <cell r="A1315" t="str">
            <v>05</v>
          </cell>
          <cell r="B1315" t="str">
            <v>Westgodavari</v>
          </cell>
          <cell r="C1315" t="str">
            <v>10</v>
          </cell>
          <cell r="D1315" t="str">
            <v>Narsapur</v>
          </cell>
          <cell r="E1315" t="str">
            <v>066</v>
          </cell>
          <cell r="F1315" t="str">
            <v>Attili</v>
          </cell>
          <cell r="G1315" t="str">
            <v>32</v>
          </cell>
          <cell r="H1315" t="str">
            <v>Attili</v>
          </cell>
          <cell r="I1315" t="str">
            <v>08</v>
          </cell>
          <cell r="J1315" t="str">
            <v>Pali</v>
          </cell>
          <cell r="K1315" t="str">
            <v>006</v>
          </cell>
          <cell r="L1315" t="str">
            <v>Pali</v>
          </cell>
          <cell r="M1315" t="str">
            <v>0532006</v>
          </cell>
          <cell r="N1315" t="str">
            <v>01</v>
          </cell>
          <cell r="O1315" t="str">
            <v>Pali</v>
          </cell>
          <cell r="P1315" t="str">
            <v>Pali</v>
          </cell>
          <cell r="Q1315" t="str">
            <v>053200601</v>
          </cell>
          <cell r="R1315" t="str">
            <v>053200601</v>
          </cell>
          <cell r="S1315" t="str">
            <v>05100663200601</v>
          </cell>
          <cell r="T1315">
            <v>2633</v>
          </cell>
          <cell r="U1315">
            <v>148</v>
          </cell>
          <cell r="V1315">
            <v>16</v>
          </cell>
          <cell r="W1315" t="str">
            <v>FC</v>
          </cell>
          <cell r="X1315" t="str">
            <v>FC</v>
          </cell>
          <cell r="Z1315">
            <v>36946</v>
          </cell>
          <cell r="AA1315" t="str">
            <v>053200601600</v>
          </cell>
          <cell r="AB1315" t="str">
            <v>053200601600</v>
          </cell>
          <cell r="AC1315" t="str">
            <v>Pali</v>
          </cell>
          <cell r="AD1315" t="str">
            <v>Pali</v>
          </cell>
          <cell r="AE1315" t="str">
            <v>PWS</v>
          </cell>
          <cell r="AF1315">
            <v>0</v>
          </cell>
          <cell r="AG1315">
            <v>3</v>
          </cell>
          <cell r="AH1315">
            <v>1</v>
          </cell>
          <cell r="AI1315">
            <v>0</v>
          </cell>
          <cell r="AJ1315">
            <v>0</v>
          </cell>
          <cell r="AK1315">
            <v>0</v>
          </cell>
          <cell r="AL1315">
            <v>0</v>
          </cell>
        </row>
        <row r="1316">
          <cell r="A1316" t="str">
            <v>05</v>
          </cell>
          <cell r="B1316" t="str">
            <v>Westgodavari</v>
          </cell>
          <cell r="C1316" t="str">
            <v>10</v>
          </cell>
          <cell r="D1316" t="str">
            <v>Narsapur</v>
          </cell>
          <cell r="E1316" t="str">
            <v>066</v>
          </cell>
          <cell r="F1316" t="str">
            <v>Attili</v>
          </cell>
          <cell r="G1316" t="str">
            <v>32</v>
          </cell>
          <cell r="H1316" t="str">
            <v>Attili</v>
          </cell>
          <cell r="I1316" t="str">
            <v>09</v>
          </cell>
          <cell r="J1316" t="str">
            <v>Manchili</v>
          </cell>
          <cell r="K1316" t="str">
            <v>007</v>
          </cell>
          <cell r="L1316" t="str">
            <v>Manchili</v>
          </cell>
          <cell r="M1316" t="str">
            <v>0532007</v>
          </cell>
          <cell r="N1316" t="str">
            <v>01</v>
          </cell>
          <cell r="O1316" t="str">
            <v>Manchili</v>
          </cell>
          <cell r="P1316" t="str">
            <v>Manchili</v>
          </cell>
          <cell r="Q1316" t="str">
            <v>053200701</v>
          </cell>
          <cell r="R1316" t="str">
            <v>053200701</v>
          </cell>
          <cell r="S1316" t="str">
            <v>05100663200701</v>
          </cell>
          <cell r="T1316">
            <v>5171</v>
          </cell>
          <cell r="U1316">
            <v>486</v>
          </cell>
          <cell r="V1316">
            <v>15</v>
          </cell>
          <cell r="W1316" t="str">
            <v>PC</v>
          </cell>
          <cell r="X1316" t="str">
            <v>PC4</v>
          </cell>
          <cell r="Z1316">
            <v>36946</v>
          </cell>
          <cell r="AA1316" t="str">
            <v>053200701600</v>
          </cell>
          <cell r="AB1316" t="str">
            <v>053200701600</v>
          </cell>
          <cell r="AC1316" t="str">
            <v>Manchili</v>
          </cell>
          <cell r="AD1316" t="str">
            <v>Manchili</v>
          </cell>
          <cell r="AE1316" t="str">
            <v>PWs</v>
          </cell>
          <cell r="AF1316">
            <v>0</v>
          </cell>
          <cell r="AG1316">
            <v>3</v>
          </cell>
          <cell r="AH1316">
            <v>2</v>
          </cell>
          <cell r="AI1316">
            <v>2</v>
          </cell>
          <cell r="AJ1316">
            <v>0</v>
          </cell>
          <cell r="AK1316">
            <v>0</v>
          </cell>
          <cell r="AL1316">
            <v>0</v>
          </cell>
        </row>
        <row r="1317">
          <cell r="A1317" t="str">
            <v>05</v>
          </cell>
          <cell r="B1317" t="str">
            <v>Westgodavari</v>
          </cell>
          <cell r="C1317" t="str">
            <v>10</v>
          </cell>
          <cell r="D1317" t="str">
            <v>Narsapur</v>
          </cell>
          <cell r="E1317" t="str">
            <v>066</v>
          </cell>
          <cell r="F1317" t="str">
            <v>Attili</v>
          </cell>
          <cell r="G1317" t="str">
            <v>32</v>
          </cell>
          <cell r="H1317" t="str">
            <v>Attili</v>
          </cell>
          <cell r="I1317" t="str">
            <v>10</v>
          </cell>
          <cell r="J1317" t="str">
            <v>Paluru</v>
          </cell>
          <cell r="K1317" t="str">
            <v>008</v>
          </cell>
          <cell r="L1317" t="str">
            <v>Paluru</v>
          </cell>
          <cell r="M1317" t="str">
            <v>0532008</v>
          </cell>
          <cell r="N1317" t="str">
            <v>01</v>
          </cell>
          <cell r="O1317" t="str">
            <v>Paluru</v>
          </cell>
          <cell r="P1317" t="str">
            <v>Paluru</v>
          </cell>
          <cell r="Q1317" t="str">
            <v>053200801</v>
          </cell>
          <cell r="R1317" t="str">
            <v>053200801</v>
          </cell>
          <cell r="S1317" t="str">
            <v>05100663200801</v>
          </cell>
          <cell r="T1317">
            <v>2738</v>
          </cell>
          <cell r="U1317">
            <v>450</v>
          </cell>
          <cell r="V1317">
            <v>8</v>
          </cell>
          <cell r="W1317" t="str">
            <v>PC</v>
          </cell>
          <cell r="X1317" t="str">
            <v>PC4</v>
          </cell>
          <cell r="Z1317">
            <v>36946</v>
          </cell>
          <cell r="AA1317" t="str">
            <v>053200801600</v>
          </cell>
          <cell r="AB1317" t="str">
            <v>053200801600</v>
          </cell>
          <cell r="AC1317" t="str">
            <v>Paluru</v>
          </cell>
          <cell r="AD1317" t="str">
            <v>Paluru</v>
          </cell>
          <cell r="AE1317" t="str">
            <v>PWS</v>
          </cell>
          <cell r="AF1317">
            <v>0</v>
          </cell>
          <cell r="AG1317">
            <v>0</v>
          </cell>
          <cell r="AH1317">
            <v>0</v>
          </cell>
          <cell r="AI1317">
            <v>1</v>
          </cell>
          <cell r="AJ1317">
            <v>0</v>
          </cell>
          <cell r="AK1317">
            <v>0</v>
          </cell>
          <cell r="AL1317">
            <v>0</v>
          </cell>
        </row>
        <row r="1318">
          <cell r="A1318" t="str">
            <v>05</v>
          </cell>
          <cell r="B1318" t="str">
            <v>Westgodavari</v>
          </cell>
          <cell r="C1318" t="str">
            <v>10</v>
          </cell>
          <cell r="D1318" t="str">
            <v>Narsapur</v>
          </cell>
          <cell r="E1318" t="str">
            <v>066</v>
          </cell>
          <cell r="F1318" t="str">
            <v>Attili</v>
          </cell>
          <cell r="G1318" t="str">
            <v>32</v>
          </cell>
          <cell r="H1318" t="str">
            <v>Attili</v>
          </cell>
          <cell r="I1318" t="str">
            <v>11</v>
          </cell>
          <cell r="J1318" t="str">
            <v>Kommara</v>
          </cell>
          <cell r="K1318" t="str">
            <v>009</v>
          </cell>
          <cell r="L1318" t="str">
            <v>Kommara</v>
          </cell>
          <cell r="M1318" t="str">
            <v>0532009</v>
          </cell>
          <cell r="N1318" t="str">
            <v>01</v>
          </cell>
          <cell r="O1318" t="str">
            <v>Kommara</v>
          </cell>
          <cell r="P1318" t="str">
            <v>Kommara</v>
          </cell>
          <cell r="Q1318" t="str">
            <v>053200901</v>
          </cell>
          <cell r="R1318" t="str">
            <v>053200901</v>
          </cell>
          <cell r="S1318" t="str">
            <v>05100663200901</v>
          </cell>
          <cell r="T1318">
            <v>2742</v>
          </cell>
          <cell r="U1318">
            <v>548</v>
          </cell>
          <cell r="V1318">
            <v>18</v>
          </cell>
          <cell r="W1318" t="str">
            <v>PC</v>
          </cell>
          <cell r="X1318" t="str">
            <v>PC4</v>
          </cell>
          <cell r="Z1318">
            <v>36946</v>
          </cell>
          <cell r="AA1318" t="str">
            <v>053200901600</v>
          </cell>
          <cell r="AB1318" t="str">
            <v>053200901600</v>
          </cell>
          <cell r="AC1318" t="str">
            <v>Kommara-32</v>
          </cell>
          <cell r="AD1318" t="str">
            <v>Kommara-32</v>
          </cell>
          <cell r="AE1318" t="str">
            <v>PWS</v>
          </cell>
          <cell r="AF1318">
            <v>0</v>
          </cell>
          <cell r="AG1318">
            <v>0</v>
          </cell>
          <cell r="AH1318">
            <v>0</v>
          </cell>
          <cell r="AI1318">
            <v>2</v>
          </cell>
          <cell r="AJ1318">
            <v>0</v>
          </cell>
          <cell r="AK1318">
            <v>0</v>
          </cell>
          <cell r="AL1318">
            <v>0</v>
          </cell>
        </row>
        <row r="1319">
          <cell r="A1319" t="str">
            <v>05</v>
          </cell>
          <cell r="B1319" t="str">
            <v>Westgodavari</v>
          </cell>
          <cell r="C1319" t="str">
            <v>10</v>
          </cell>
          <cell r="D1319" t="str">
            <v>Narsapur</v>
          </cell>
          <cell r="E1319" t="str">
            <v>066</v>
          </cell>
          <cell r="F1319" t="str">
            <v>Attili</v>
          </cell>
          <cell r="G1319" t="str">
            <v>32</v>
          </cell>
          <cell r="H1319" t="str">
            <v>Attili</v>
          </cell>
          <cell r="I1319" t="str">
            <v>11</v>
          </cell>
          <cell r="J1319" t="str">
            <v>Kommara</v>
          </cell>
          <cell r="K1319" t="str">
            <v>009</v>
          </cell>
          <cell r="L1319" t="str">
            <v>Kommara</v>
          </cell>
          <cell r="M1319" t="str">
            <v>0532009</v>
          </cell>
          <cell r="N1319" t="str">
            <v>02</v>
          </cell>
          <cell r="O1319" t="str">
            <v>Kommarapakalu</v>
          </cell>
          <cell r="P1319" t="str">
            <v>Kommarapakalu</v>
          </cell>
          <cell r="Q1319" t="str">
            <v>053200902</v>
          </cell>
          <cell r="R1319" t="str">
            <v>053200902</v>
          </cell>
          <cell r="S1319" t="str">
            <v>05100663200902</v>
          </cell>
          <cell r="T1319">
            <v>325</v>
          </cell>
          <cell r="U1319">
            <v>0</v>
          </cell>
          <cell r="V1319">
            <v>126</v>
          </cell>
          <cell r="W1319" t="str">
            <v>PC</v>
          </cell>
          <cell r="X1319" t="str">
            <v>PC2</v>
          </cell>
          <cell r="Z1319">
            <v>36946</v>
          </cell>
          <cell r="AA1319" t="str">
            <v>053200901600</v>
          </cell>
          <cell r="AB1319" t="str">
            <v>053200901600</v>
          </cell>
          <cell r="AC1319" t="str">
            <v>Kommara-32</v>
          </cell>
          <cell r="AD1319" t="str">
            <v>Kommara-32</v>
          </cell>
          <cell r="AE1319" t="str">
            <v>PWS</v>
          </cell>
          <cell r="AF1319">
            <v>0</v>
          </cell>
          <cell r="AG1319">
            <v>0</v>
          </cell>
          <cell r="AH1319">
            <v>0</v>
          </cell>
          <cell r="AI1319">
            <v>1</v>
          </cell>
          <cell r="AJ1319">
            <v>0</v>
          </cell>
          <cell r="AK1319">
            <v>0</v>
          </cell>
          <cell r="AL1319">
            <v>0</v>
          </cell>
        </row>
        <row r="1320">
          <cell r="A1320" t="str">
            <v>05</v>
          </cell>
          <cell r="B1320" t="str">
            <v>Westgodavari</v>
          </cell>
          <cell r="C1320" t="str">
            <v>10</v>
          </cell>
          <cell r="D1320" t="str">
            <v>Narsapur</v>
          </cell>
          <cell r="E1320" t="str">
            <v>066</v>
          </cell>
          <cell r="F1320" t="str">
            <v>Attili</v>
          </cell>
          <cell r="G1320" t="str">
            <v>32</v>
          </cell>
          <cell r="H1320" t="str">
            <v>Attili</v>
          </cell>
          <cell r="I1320" t="str">
            <v>11</v>
          </cell>
          <cell r="J1320" t="str">
            <v>Kommara</v>
          </cell>
          <cell r="K1320" t="str">
            <v>009</v>
          </cell>
          <cell r="L1320" t="str">
            <v>Kommara</v>
          </cell>
          <cell r="M1320" t="str">
            <v>0532009</v>
          </cell>
          <cell r="N1320" t="str">
            <v>03</v>
          </cell>
          <cell r="O1320" t="str">
            <v>Kommara Upparagudem</v>
          </cell>
          <cell r="P1320" t="str">
            <v>Kommara Upparagudem</v>
          </cell>
          <cell r="Q1320" t="str">
            <v>053200903</v>
          </cell>
          <cell r="R1320" t="str">
            <v>053200903</v>
          </cell>
          <cell r="S1320" t="str">
            <v>05100663200903</v>
          </cell>
          <cell r="T1320">
            <v>367</v>
          </cell>
          <cell r="U1320">
            <v>0</v>
          </cell>
          <cell r="V1320">
            <v>0</v>
          </cell>
          <cell r="W1320" t="str">
            <v>PC</v>
          </cell>
          <cell r="X1320" t="str">
            <v>PC2</v>
          </cell>
          <cell r="Z1320">
            <v>36946</v>
          </cell>
          <cell r="AA1320" t="str">
            <v>053200901600</v>
          </cell>
          <cell r="AB1320" t="str">
            <v>053200901600</v>
          </cell>
          <cell r="AC1320" t="str">
            <v>Kommara-32</v>
          </cell>
          <cell r="AD1320" t="str">
            <v>Kommara-32</v>
          </cell>
          <cell r="AE1320" t="str">
            <v>PWS</v>
          </cell>
          <cell r="AF1320">
            <v>0</v>
          </cell>
          <cell r="AG1320">
            <v>0</v>
          </cell>
          <cell r="AH1320">
            <v>0</v>
          </cell>
          <cell r="AI1320">
            <v>1</v>
          </cell>
          <cell r="AJ1320">
            <v>0</v>
          </cell>
          <cell r="AK1320">
            <v>0</v>
          </cell>
          <cell r="AL1320">
            <v>0</v>
          </cell>
        </row>
        <row r="1321">
          <cell r="A1321" t="str">
            <v>05</v>
          </cell>
          <cell r="B1321" t="str">
            <v>Westgodavari</v>
          </cell>
          <cell r="C1321" t="str">
            <v>10</v>
          </cell>
          <cell r="D1321" t="str">
            <v>Narsapur</v>
          </cell>
          <cell r="E1321" t="str">
            <v>066</v>
          </cell>
          <cell r="F1321" t="str">
            <v>Attili</v>
          </cell>
          <cell r="G1321" t="str">
            <v>32</v>
          </cell>
          <cell r="H1321" t="str">
            <v>Attili</v>
          </cell>
          <cell r="I1321" t="str">
            <v>12</v>
          </cell>
          <cell r="J1321" t="str">
            <v>Eduru</v>
          </cell>
          <cell r="K1321" t="str">
            <v>010</v>
          </cell>
          <cell r="L1321" t="str">
            <v>Eduru</v>
          </cell>
          <cell r="M1321" t="str">
            <v>0532010</v>
          </cell>
          <cell r="N1321" t="str">
            <v>01</v>
          </cell>
          <cell r="O1321" t="str">
            <v>Eduru</v>
          </cell>
          <cell r="P1321" t="str">
            <v>Eduru</v>
          </cell>
          <cell r="Q1321" t="str">
            <v>053201001</v>
          </cell>
          <cell r="R1321" t="str">
            <v>053201001</v>
          </cell>
          <cell r="S1321" t="str">
            <v>05100663201001</v>
          </cell>
          <cell r="T1321">
            <v>1839</v>
          </cell>
          <cell r="U1321">
            <v>856</v>
          </cell>
          <cell r="V1321">
            <v>7</v>
          </cell>
          <cell r="W1321" t="str">
            <v>FC</v>
          </cell>
          <cell r="X1321" t="str">
            <v>FC</v>
          </cell>
          <cell r="Z1321">
            <v>36946</v>
          </cell>
          <cell r="AA1321" t="str">
            <v>053201001600</v>
          </cell>
          <cell r="AB1321" t="str">
            <v>053201001600</v>
          </cell>
          <cell r="AC1321" t="str">
            <v>Eduru</v>
          </cell>
          <cell r="AD1321" t="str">
            <v>Eduru</v>
          </cell>
          <cell r="AE1321" t="str">
            <v>PWS</v>
          </cell>
          <cell r="AF1321">
            <v>0</v>
          </cell>
          <cell r="AG1321">
            <v>0</v>
          </cell>
          <cell r="AH1321">
            <v>0</v>
          </cell>
          <cell r="AI1321">
            <v>2</v>
          </cell>
          <cell r="AJ1321">
            <v>0</v>
          </cell>
          <cell r="AK1321">
            <v>0</v>
          </cell>
          <cell r="AL1321">
            <v>0</v>
          </cell>
        </row>
        <row r="1322">
          <cell r="A1322" t="str">
            <v>05</v>
          </cell>
          <cell r="B1322" t="str">
            <v>Westgodavari</v>
          </cell>
          <cell r="C1322" t="str">
            <v>10</v>
          </cell>
          <cell r="D1322" t="str">
            <v>Narsapur</v>
          </cell>
          <cell r="E1322" t="str">
            <v>066</v>
          </cell>
          <cell r="F1322" t="str">
            <v>Attili</v>
          </cell>
          <cell r="G1322" t="str">
            <v>32</v>
          </cell>
          <cell r="H1322" t="str">
            <v>Attili</v>
          </cell>
          <cell r="I1322" t="str">
            <v>12</v>
          </cell>
          <cell r="J1322" t="str">
            <v>Eduru</v>
          </cell>
          <cell r="K1322" t="str">
            <v>010</v>
          </cell>
          <cell r="L1322" t="str">
            <v>Eduru</v>
          </cell>
          <cell r="M1322" t="str">
            <v>0532010</v>
          </cell>
          <cell r="N1322" t="str">
            <v>02</v>
          </cell>
          <cell r="O1322" t="str">
            <v>Eduru Upparagudem</v>
          </cell>
          <cell r="P1322" t="str">
            <v>Eduru Upparagudem</v>
          </cell>
          <cell r="Q1322" t="str">
            <v>053201002</v>
          </cell>
          <cell r="R1322" t="str">
            <v>053201002</v>
          </cell>
          <cell r="S1322" t="str">
            <v>05100663201002</v>
          </cell>
          <cell r="T1322">
            <v>355</v>
          </cell>
          <cell r="U1322">
            <v>0</v>
          </cell>
          <cell r="V1322">
            <v>0</v>
          </cell>
          <cell r="W1322" t="str">
            <v>FC</v>
          </cell>
          <cell r="X1322" t="str">
            <v>FC</v>
          </cell>
          <cell r="Z1322">
            <v>36946</v>
          </cell>
          <cell r="AA1322" t="str">
            <v>053201001600</v>
          </cell>
          <cell r="AB1322" t="str">
            <v>053201001600</v>
          </cell>
          <cell r="AC1322" t="str">
            <v>Eduru</v>
          </cell>
          <cell r="AD1322" t="str">
            <v>Eduru</v>
          </cell>
          <cell r="AE1322" t="str">
            <v>PWS</v>
          </cell>
          <cell r="AF1322">
            <v>0</v>
          </cell>
          <cell r="AG1322">
            <v>0</v>
          </cell>
          <cell r="AH1322">
            <v>0</v>
          </cell>
          <cell r="AI1322">
            <v>1</v>
          </cell>
          <cell r="AJ1322">
            <v>0</v>
          </cell>
          <cell r="AK1322">
            <v>0</v>
          </cell>
          <cell r="AL1322">
            <v>0</v>
          </cell>
        </row>
        <row r="1323">
          <cell r="A1323" t="str">
            <v>05</v>
          </cell>
          <cell r="B1323" t="str">
            <v>Westgodavari</v>
          </cell>
          <cell r="C1323" t="str">
            <v>10</v>
          </cell>
          <cell r="D1323" t="str">
            <v>Narsapur</v>
          </cell>
          <cell r="E1323" t="str">
            <v>066</v>
          </cell>
          <cell r="F1323" t="str">
            <v>Attili</v>
          </cell>
          <cell r="G1323" t="str">
            <v>32</v>
          </cell>
          <cell r="H1323" t="str">
            <v>Attili</v>
          </cell>
          <cell r="I1323" t="str">
            <v>13</v>
          </cell>
          <cell r="J1323" t="str">
            <v>Kanchumarru</v>
          </cell>
          <cell r="K1323" t="str">
            <v>011</v>
          </cell>
          <cell r="L1323" t="str">
            <v>Kanchumarru</v>
          </cell>
          <cell r="M1323" t="str">
            <v>0532011</v>
          </cell>
          <cell r="N1323" t="str">
            <v>01</v>
          </cell>
          <cell r="O1323" t="str">
            <v>Kanchumarru</v>
          </cell>
          <cell r="P1323" t="str">
            <v>Kanchumarru</v>
          </cell>
          <cell r="Q1323" t="str">
            <v>053201101</v>
          </cell>
          <cell r="R1323" t="str">
            <v>053201101</v>
          </cell>
          <cell r="S1323" t="str">
            <v>05100663201101</v>
          </cell>
          <cell r="T1323">
            <v>4964</v>
          </cell>
          <cell r="U1323">
            <v>339</v>
          </cell>
          <cell r="V1323">
            <v>12</v>
          </cell>
          <cell r="W1323" t="str">
            <v>PC</v>
          </cell>
          <cell r="X1323" t="str">
            <v>PC4</v>
          </cell>
          <cell r="Z1323">
            <v>36946</v>
          </cell>
          <cell r="AA1323" t="str">
            <v>053201101600</v>
          </cell>
          <cell r="AB1323" t="str">
            <v>053201101600</v>
          </cell>
          <cell r="AC1323" t="str">
            <v>Kanchumarru</v>
          </cell>
          <cell r="AD1323" t="str">
            <v>Kanchumarru</v>
          </cell>
          <cell r="AE1323" t="str">
            <v>PWS</v>
          </cell>
          <cell r="AF1323">
            <v>0</v>
          </cell>
          <cell r="AG1323">
            <v>3</v>
          </cell>
          <cell r="AH1323">
            <v>1</v>
          </cell>
          <cell r="AI1323">
            <v>1</v>
          </cell>
          <cell r="AJ1323">
            <v>0</v>
          </cell>
          <cell r="AK1323">
            <v>0</v>
          </cell>
          <cell r="AL1323">
            <v>0</v>
          </cell>
        </row>
        <row r="1324">
          <cell r="A1324" t="str">
            <v>05</v>
          </cell>
          <cell r="B1324" t="str">
            <v>Westgodavari</v>
          </cell>
          <cell r="C1324" t="str">
            <v>10</v>
          </cell>
          <cell r="D1324" t="str">
            <v>Narsapur</v>
          </cell>
          <cell r="E1324" t="str">
            <v>066</v>
          </cell>
          <cell r="F1324" t="str">
            <v>Attili</v>
          </cell>
          <cell r="G1324" t="str">
            <v>32</v>
          </cell>
          <cell r="H1324" t="str">
            <v>Attili</v>
          </cell>
          <cell r="I1324" t="str">
            <v>14</v>
          </cell>
          <cell r="J1324" t="str">
            <v>Aravalli</v>
          </cell>
          <cell r="K1324" t="str">
            <v>012</v>
          </cell>
          <cell r="L1324" t="str">
            <v>Aravalli</v>
          </cell>
          <cell r="M1324" t="str">
            <v>0532012</v>
          </cell>
          <cell r="N1324" t="str">
            <v>01</v>
          </cell>
          <cell r="O1324" t="str">
            <v>Aravalli</v>
          </cell>
          <cell r="P1324" t="str">
            <v>Aravalli</v>
          </cell>
          <cell r="Q1324" t="str">
            <v>053201201</v>
          </cell>
          <cell r="R1324" t="str">
            <v>053201201</v>
          </cell>
          <cell r="S1324" t="str">
            <v>05100663201201</v>
          </cell>
          <cell r="T1324">
            <v>3276</v>
          </cell>
          <cell r="U1324">
            <v>715</v>
          </cell>
          <cell r="V1324">
            <v>7</v>
          </cell>
          <cell r="W1324" t="str">
            <v>FC</v>
          </cell>
          <cell r="X1324" t="str">
            <v>FC</v>
          </cell>
          <cell r="Z1324">
            <v>36946</v>
          </cell>
          <cell r="AA1324" t="str">
            <v>053201201600</v>
          </cell>
          <cell r="AB1324" t="str">
            <v>053201201600</v>
          </cell>
          <cell r="AC1324" t="str">
            <v>Aravalli</v>
          </cell>
          <cell r="AD1324" t="str">
            <v>Aravalli</v>
          </cell>
          <cell r="AE1324" t="str">
            <v>PWS</v>
          </cell>
          <cell r="AF1324">
            <v>0</v>
          </cell>
          <cell r="AG1324">
            <v>4</v>
          </cell>
          <cell r="AH1324">
            <v>1</v>
          </cell>
          <cell r="AI1324">
            <v>1</v>
          </cell>
          <cell r="AJ1324">
            <v>0</v>
          </cell>
          <cell r="AK1324">
            <v>0</v>
          </cell>
          <cell r="AL1324">
            <v>0</v>
          </cell>
        </row>
        <row r="1325">
          <cell r="A1325" t="str">
            <v>05</v>
          </cell>
          <cell r="B1325" t="str">
            <v>Westgodavari</v>
          </cell>
          <cell r="C1325" t="str">
            <v>10</v>
          </cell>
          <cell r="D1325" t="str">
            <v>Narsapur</v>
          </cell>
          <cell r="E1325" t="str">
            <v>066</v>
          </cell>
          <cell r="F1325" t="str">
            <v>Attili</v>
          </cell>
          <cell r="G1325" t="str">
            <v>32</v>
          </cell>
          <cell r="H1325" t="str">
            <v>Attili</v>
          </cell>
          <cell r="I1325" t="str">
            <v>15</v>
          </cell>
          <cell r="J1325" t="str">
            <v>Dnathupalli</v>
          </cell>
          <cell r="K1325" t="str">
            <v>012</v>
          </cell>
          <cell r="L1325" t="str">
            <v>Aravalli</v>
          </cell>
          <cell r="M1325" t="str">
            <v>0532012</v>
          </cell>
          <cell r="N1325" t="str">
            <v>02</v>
          </cell>
          <cell r="O1325" t="str">
            <v>Dantupalli</v>
          </cell>
          <cell r="Q1325" t="str">
            <v>053201202</v>
          </cell>
          <cell r="S1325" t="str">
            <v>05100663201202</v>
          </cell>
          <cell r="T1325">
            <v>864</v>
          </cell>
          <cell r="U1325">
            <v>35</v>
          </cell>
          <cell r="V1325">
            <v>0</v>
          </cell>
          <cell r="W1325" t="str">
            <v>PC</v>
          </cell>
          <cell r="X1325" t="str">
            <v>PC1</v>
          </cell>
          <cell r="AF1325">
            <v>0</v>
          </cell>
          <cell r="AG1325">
            <v>3</v>
          </cell>
          <cell r="AH1325">
            <v>2</v>
          </cell>
          <cell r="AI1325">
            <v>0</v>
          </cell>
          <cell r="AJ1325">
            <v>0</v>
          </cell>
          <cell r="AK1325">
            <v>0</v>
          </cell>
          <cell r="AL1325">
            <v>0</v>
          </cell>
        </row>
        <row r="1326">
          <cell r="A1326" t="str">
            <v>05</v>
          </cell>
          <cell r="B1326" t="str">
            <v>Westgodavari</v>
          </cell>
          <cell r="C1326" t="str">
            <v>10</v>
          </cell>
          <cell r="D1326" t="str">
            <v>Narsapur</v>
          </cell>
          <cell r="E1326" t="str">
            <v>066</v>
          </cell>
          <cell r="F1326" t="str">
            <v>Attili</v>
          </cell>
          <cell r="G1326" t="str">
            <v>32</v>
          </cell>
          <cell r="H1326" t="str">
            <v>Attili</v>
          </cell>
          <cell r="I1326" t="str">
            <v>16</v>
          </cell>
          <cell r="J1326" t="str">
            <v>Skinnerapuram</v>
          </cell>
          <cell r="K1326" t="str">
            <v>013</v>
          </cell>
          <cell r="L1326" t="str">
            <v>Skinnerapuram</v>
          </cell>
          <cell r="M1326" t="str">
            <v>0532013</v>
          </cell>
          <cell r="N1326" t="str">
            <v>01</v>
          </cell>
          <cell r="O1326" t="str">
            <v>Skinnerapuram</v>
          </cell>
          <cell r="P1326" t="str">
            <v>Skinnerapuram</v>
          </cell>
          <cell r="Q1326" t="str">
            <v>053201301</v>
          </cell>
          <cell r="R1326" t="str">
            <v>053201301</v>
          </cell>
          <cell r="S1326" t="str">
            <v>05100663201301</v>
          </cell>
          <cell r="T1326">
            <v>1323</v>
          </cell>
          <cell r="U1326">
            <v>368</v>
          </cell>
          <cell r="V1326">
            <v>18</v>
          </cell>
          <cell r="W1326" t="str">
            <v>PC</v>
          </cell>
          <cell r="X1326" t="str">
            <v>PC4</v>
          </cell>
          <cell r="Z1326">
            <v>36946</v>
          </cell>
          <cell r="AA1326" t="str">
            <v>053201301600</v>
          </cell>
          <cell r="AB1326" t="str">
            <v>053201301600</v>
          </cell>
          <cell r="AC1326" t="str">
            <v>Skinnerapuram</v>
          </cell>
          <cell r="AD1326" t="str">
            <v>Skinnerapuram</v>
          </cell>
          <cell r="AE1326" t="str">
            <v>PWS</v>
          </cell>
          <cell r="AF1326">
            <v>0</v>
          </cell>
          <cell r="AG1326">
            <v>0</v>
          </cell>
          <cell r="AH1326">
            <v>0</v>
          </cell>
          <cell r="AI1326">
            <v>0</v>
          </cell>
          <cell r="AJ1326">
            <v>0</v>
          </cell>
          <cell r="AK1326">
            <v>0</v>
          </cell>
          <cell r="AL1326">
            <v>0</v>
          </cell>
        </row>
        <row r="1327">
          <cell r="A1327" t="str">
            <v>05</v>
          </cell>
          <cell r="B1327" t="str">
            <v>Westgodavari</v>
          </cell>
          <cell r="C1327" t="str">
            <v>10</v>
          </cell>
          <cell r="D1327" t="str">
            <v>Narsapur</v>
          </cell>
          <cell r="E1327" t="str">
            <v>066</v>
          </cell>
          <cell r="F1327" t="str">
            <v>Attili</v>
          </cell>
          <cell r="G1327" t="str">
            <v>32</v>
          </cell>
          <cell r="H1327" t="str">
            <v>Attili</v>
          </cell>
          <cell r="I1327" t="str">
            <v>16</v>
          </cell>
          <cell r="J1327" t="str">
            <v>Skinnerapuram</v>
          </cell>
          <cell r="K1327" t="str">
            <v>013</v>
          </cell>
          <cell r="L1327" t="str">
            <v>Skinnerapuram</v>
          </cell>
          <cell r="M1327" t="str">
            <v>0532013</v>
          </cell>
          <cell r="N1327" t="str">
            <v>02</v>
          </cell>
          <cell r="O1327" t="str">
            <v>Chalivendracheruvu</v>
          </cell>
          <cell r="P1327" t="str">
            <v>Chalivendracheruvu</v>
          </cell>
          <cell r="Q1327" t="str">
            <v>053201302</v>
          </cell>
          <cell r="R1327" t="str">
            <v>053201302</v>
          </cell>
          <cell r="S1327" t="str">
            <v>05100663201302</v>
          </cell>
          <cell r="T1327">
            <v>754</v>
          </cell>
          <cell r="U1327">
            <v>470</v>
          </cell>
          <cell r="V1327">
            <v>0</v>
          </cell>
          <cell r="W1327" t="str">
            <v>PC</v>
          </cell>
          <cell r="X1327" t="str">
            <v>PC4</v>
          </cell>
          <cell r="Z1327">
            <v>36946</v>
          </cell>
          <cell r="AA1327" t="str">
            <v>053201301600</v>
          </cell>
          <cell r="AB1327" t="str">
            <v>053201301600</v>
          </cell>
          <cell r="AC1327" t="str">
            <v>Skinnerapuram</v>
          </cell>
          <cell r="AD1327" t="str">
            <v>Skinnerapuram</v>
          </cell>
          <cell r="AE1327" t="str">
            <v>PWS</v>
          </cell>
          <cell r="AF1327">
            <v>0</v>
          </cell>
          <cell r="AG1327">
            <v>0</v>
          </cell>
          <cell r="AH1327">
            <v>0</v>
          </cell>
          <cell r="AI1327">
            <v>1</v>
          </cell>
          <cell r="AJ1327">
            <v>0</v>
          </cell>
          <cell r="AK1327">
            <v>0</v>
          </cell>
          <cell r="AL1327">
            <v>0</v>
          </cell>
        </row>
        <row r="1328">
          <cell r="A1328" t="str">
            <v>05</v>
          </cell>
          <cell r="B1328" t="str">
            <v>Westgodavari</v>
          </cell>
          <cell r="C1328" t="str">
            <v>10</v>
          </cell>
          <cell r="D1328" t="str">
            <v>Narsapur</v>
          </cell>
          <cell r="E1328" t="str">
            <v>066</v>
          </cell>
          <cell r="F1328" t="str">
            <v>Attili</v>
          </cell>
          <cell r="G1328" t="str">
            <v>32</v>
          </cell>
          <cell r="H1328" t="str">
            <v>Attili</v>
          </cell>
          <cell r="I1328" t="str">
            <v>17</v>
          </cell>
          <cell r="J1328" t="str">
            <v>Unikili</v>
          </cell>
          <cell r="K1328" t="str">
            <v>014</v>
          </cell>
          <cell r="L1328" t="str">
            <v>Unikili</v>
          </cell>
          <cell r="M1328" t="str">
            <v>0532014</v>
          </cell>
          <cell r="N1328" t="str">
            <v>01</v>
          </cell>
          <cell r="O1328" t="str">
            <v>Unikili</v>
          </cell>
          <cell r="P1328" t="str">
            <v>Unikili</v>
          </cell>
          <cell r="Q1328" t="str">
            <v>053201401</v>
          </cell>
          <cell r="R1328" t="str">
            <v>053201401</v>
          </cell>
          <cell r="S1328" t="str">
            <v>05100663201401</v>
          </cell>
          <cell r="T1328">
            <v>5700</v>
          </cell>
          <cell r="U1328">
            <v>650</v>
          </cell>
          <cell r="V1328">
            <v>35</v>
          </cell>
          <cell r="W1328" t="str">
            <v>PC</v>
          </cell>
          <cell r="X1328" t="str">
            <v>PC4</v>
          </cell>
          <cell r="Z1328">
            <v>36946</v>
          </cell>
          <cell r="AA1328" t="str">
            <v>053201401600</v>
          </cell>
          <cell r="AB1328" t="str">
            <v>053201401600</v>
          </cell>
          <cell r="AC1328" t="str">
            <v>Unikili</v>
          </cell>
          <cell r="AD1328" t="str">
            <v>Unikili</v>
          </cell>
          <cell r="AE1328" t="str">
            <v>PWS</v>
          </cell>
          <cell r="AF1328">
            <v>0</v>
          </cell>
          <cell r="AG1328">
            <v>7</v>
          </cell>
          <cell r="AH1328">
            <v>0</v>
          </cell>
          <cell r="AI1328">
            <v>2</v>
          </cell>
          <cell r="AJ1328">
            <v>0</v>
          </cell>
          <cell r="AK1328">
            <v>0</v>
          </cell>
          <cell r="AL1328">
            <v>0</v>
          </cell>
        </row>
        <row r="1329">
          <cell r="A1329" t="str">
            <v>05</v>
          </cell>
          <cell r="B1329" t="str">
            <v>Westgodavari</v>
          </cell>
          <cell r="C1329" t="str">
            <v>10</v>
          </cell>
          <cell r="D1329" t="str">
            <v>Narsapur</v>
          </cell>
          <cell r="E1329" t="str">
            <v>066</v>
          </cell>
          <cell r="F1329" t="str">
            <v>Attili</v>
          </cell>
          <cell r="G1329" t="str">
            <v>32</v>
          </cell>
          <cell r="H1329" t="str">
            <v>Attili</v>
          </cell>
          <cell r="I1329" t="str">
            <v>17</v>
          </cell>
          <cell r="J1329" t="str">
            <v>Unikili</v>
          </cell>
          <cell r="K1329" t="str">
            <v>014</v>
          </cell>
          <cell r="L1329" t="str">
            <v>Unikili</v>
          </cell>
          <cell r="M1329" t="str">
            <v>0532014</v>
          </cell>
          <cell r="N1329" t="str">
            <v>02</v>
          </cell>
          <cell r="O1329" t="str">
            <v>Gudurivaripalem</v>
          </cell>
          <cell r="P1329" t="str">
            <v>Gudurivaripalem</v>
          </cell>
          <cell r="Q1329" t="str">
            <v>053201402</v>
          </cell>
          <cell r="R1329" t="str">
            <v>053201402</v>
          </cell>
          <cell r="S1329" t="str">
            <v>05100663201402</v>
          </cell>
          <cell r="T1329">
            <v>558</v>
          </cell>
          <cell r="U1329">
            <v>95</v>
          </cell>
          <cell r="V1329">
            <v>0</v>
          </cell>
          <cell r="W1329" t="str">
            <v>PC</v>
          </cell>
          <cell r="X1329" t="str">
            <v>PC3</v>
          </cell>
          <cell r="Z1329">
            <v>36946</v>
          </cell>
          <cell r="AA1329" t="str">
            <v>053201401600</v>
          </cell>
          <cell r="AB1329" t="str">
            <v>053201401600</v>
          </cell>
          <cell r="AC1329" t="str">
            <v>Unikili</v>
          </cell>
          <cell r="AD1329" t="str">
            <v>Unikili</v>
          </cell>
          <cell r="AE1329" t="str">
            <v>PWS</v>
          </cell>
          <cell r="AF1329">
            <v>0</v>
          </cell>
          <cell r="AG1329">
            <v>0</v>
          </cell>
          <cell r="AH1329">
            <v>0</v>
          </cell>
          <cell r="AI1329">
            <v>0</v>
          </cell>
          <cell r="AJ1329">
            <v>0</v>
          </cell>
          <cell r="AK1329">
            <v>0</v>
          </cell>
          <cell r="AL1329">
            <v>0</v>
          </cell>
        </row>
        <row r="1330">
          <cell r="A1330" t="str">
            <v>05</v>
          </cell>
          <cell r="B1330" t="str">
            <v>Westgodavari</v>
          </cell>
          <cell r="C1330" t="str">
            <v>10</v>
          </cell>
          <cell r="D1330" t="str">
            <v>Narsapur</v>
          </cell>
          <cell r="E1330" t="str">
            <v>066</v>
          </cell>
          <cell r="F1330" t="str">
            <v>Attili</v>
          </cell>
          <cell r="G1330" t="str">
            <v>32</v>
          </cell>
          <cell r="H1330" t="str">
            <v>Attili</v>
          </cell>
          <cell r="I1330" t="str">
            <v>18</v>
          </cell>
          <cell r="J1330" t="str">
            <v>L.N.Puram</v>
          </cell>
          <cell r="K1330" t="str">
            <v>014</v>
          </cell>
          <cell r="L1330" t="str">
            <v>Unikili</v>
          </cell>
          <cell r="M1330" t="str">
            <v>0532014</v>
          </cell>
          <cell r="N1330" t="str">
            <v>03</v>
          </cell>
          <cell r="O1330" t="str">
            <v>L.n. Puram</v>
          </cell>
          <cell r="P1330" t="str">
            <v>L.N.Puram</v>
          </cell>
          <cell r="Q1330" t="str">
            <v>053201403</v>
          </cell>
          <cell r="R1330" t="str">
            <v>053201403</v>
          </cell>
          <cell r="S1330" t="str">
            <v>05100663201403</v>
          </cell>
          <cell r="T1330">
            <v>946</v>
          </cell>
          <cell r="U1330">
            <v>36</v>
          </cell>
          <cell r="V1330">
            <v>0</v>
          </cell>
          <cell r="W1330" t="str">
            <v>PC</v>
          </cell>
          <cell r="X1330" t="str">
            <v>PC2</v>
          </cell>
          <cell r="Z1330">
            <v>36946</v>
          </cell>
          <cell r="AA1330" t="str">
            <v>053201403600</v>
          </cell>
          <cell r="AB1330" t="str">
            <v>053201402600</v>
          </cell>
          <cell r="AC1330" t="str">
            <v>L.n.puram</v>
          </cell>
          <cell r="AD1330" t="str">
            <v>L.n.puram</v>
          </cell>
          <cell r="AE1330" t="str">
            <v>PWS</v>
          </cell>
          <cell r="AF1330">
            <v>0</v>
          </cell>
          <cell r="AG1330">
            <v>13</v>
          </cell>
          <cell r="AH1330">
            <v>2</v>
          </cell>
          <cell r="AI1330">
            <v>1</v>
          </cell>
          <cell r="AJ1330">
            <v>0</v>
          </cell>
          <cell r="AK1330">
            <v>0</v>
          </cell>
          <cell r="AL1330">
            <v>0</v>
          </cell>
        </row>
        <row r="1331">
          <cell r="A1331" t="str">
            <v>05</v>
          </cell>
          <cell r="B1331" t="str">
            <v>Westgodavari</v>
          </cell>
          <cell r="C1331" t="str">
            <v>10</v>
          </cell>
          <cell r="D1331" t="str">
            <v>Narsapur</v>
          </cell>
          <cell r="E1331" t="str">
            <v>066</v>
          </cell>
          <cell r="F1331" t="str">
            <v>Attili</v>
          </cell>
          <cell r="G1331" t="str">
            <v>32</v>
          </cell>
          <cell r="H1331" t="str">
            <v>Attili</v>
          </cell>
          <cell r="I1331" t="str">
            <v>18</v>
          </cell>
          <cell r="J1331" t="str">
            <v>L.N.Puram</v>
          </cell>
          <cell r="K1331" t="str">
            <v>014</v>
          </cell>
          <cell r="L1331" t="str">
            <v>Unikili</v>
          </cell>
          <cell r="M1331" t="str">
            <v>0532014</v>
          </cell>
          <cell r="N1331" t="str">
            <v>04</v>
          </cell>
          <cell r="O1331" t="str">
            <v>Kattavaripalem</v>
          </cell>
          <cell r="Q1331" t="str">
            <v>053201404</v>
          </cell>
          <cell r="S1331" t="str">
            <v>05100663201404</v>
          </cell>
          <cell r="T1331">
            <v>655</v>
          </cell>
          <cell r="U1331">
            <v>0</v>
          </cell>
          <cell r="V1331">
            <v>0</v>
          </cell>
          <cell r="W1331" t="str">
            <v>PC</v>
          </cell>
          <cell r="X1331" t="str">
            <v>PC1</v>
          </cell>
          <cell r="AF1331">
            <v>0</v>
          </cell>
          <cell r="AG1331">
            <v>1</v>
          </cell>
          <cell r="AH1331">
            <v>0</v>
          </cell>
          <cell r="AI1331">
            <v>1</v>
          </cell>
          <cell r="AJ1331">
            <v>0</v>
          </cell>
          <cell r="AK1331">
            <v>0</v>
          </cell>
          <cell r="AL1331">
            <v>0</v>
          </cell>
        </row>
        <row r="1332">
          <cell r="A1332" t="str">
            <v>05</v>
          </cell>
          <cell r="B1332" t="str">
            <v>Westgodavari</v>
          </cell>
          <cell r="C1332" t="str">
            <v>10</v>
          </cell>
          <cell r="D1332" t="str">
            <v>Narsapur</v>
          </cell>
          <cell r="E1332" t="str">
            <v>066</v>
          </cell>
          <cell r="F1332" t="str">
            <v>Attili</v>
          </cell>
          <cell r="G1332" t="str">
            <v>32</v>
          </cell>
          <cell r="H1332" t="str">
            <v>Attili</v>
          </cell>
          <cell r="I1332" t="str">
            <v>18</v>
          </cell>
          <cell r="J1332" t="str">
            <v>L.N.Puram</v>
          </cell>
          <cell r="K1332" t="str">
            <v>014</v>
          </cell>
          <cell r="L1332" t="str">
            <v>Unikili</v>
          </cell>
          <cell r="M1332" t="str">
            <v>0532014</v>
          </cell>
          <cell r="N1332" t="str">
            <v>05</v>
          </cell>
          <cell r="O1332" t="str">
            <v>Vanumvaripalem</v>
          </cell>
          <cell r="Q1332" t="str">
            <v>053201405</v>
          </cell>
          <cell r="S1332" t="str">
            <v>05100663201405</v>
          </cell>
          <cell r="T1332">
            <v>450</v>
          </cell>
          <cell r="U1332">
            <v>54</v>
          </cell>
          <cell r="V1332">
            <v>0</v>
          </cell>
          <cell r="W1332" t="str">
            <v>PC</v>
          </cell>
          <cell r="X1332" t="str">
            <v>PC1</v>
          </cell>
          <cell r="AF1332">
            <v>0</v>
          </cell>
          <cell r="AG1332">
            <v>5</v>
          </cell>
          <cell r="AH1332">
            <v>0</v>
          </cell>
          <cell r="AI1332">
            <v>1</v>
          </cell>
          <cell r="AJ1332">
            <v>0</v>
          </cell>
          <cell r="AK1332">
            <v>0</v>
          </cell>
          <cell r="AL1332">
            <v>0</v>
          </cell>
        </row>
        <row r="1333">
          <cell r="A1333" t="str">
            <v>05</v>
          </cell>
          <cell r="B1333" t="str">
            <v>Westgodavari</v>
          </cell>
          <cell r="C1333" t="str">
            <v>10</v>
          </cell>
          <cell r="D1333" t="str">
            <v>Narsapur</v>
          </cell>
          <cell r="E1333" t="str">
            <v>066</v>
          </cell>
          <cell r="F1333" t="str">
            <v>Attili</v>
          </cell>
          <cell r="G1333" t="str">
            <v>32</v>
          </cell>
          <cell r="H1333" t="str">
            <v>Attili</v>
          </cell>
          <cell r="I1333" t="str">
            <v>18</v>
          </cell>
          <cell r="J1333" t="str">
            <v>L.N.Puram</v>
          </cell>
          <cell r="K1333" t="str">
            <v>014</v>
          </cell>
          <cell r="L1333" t="str">
            <v>Unikili</v>
          </cell>
          <cell r="M1333" t="str">
            <v>0532014</v>
          </cell>
          <cell r="N1333" t="str">
            <v>06</v>
          </cell>
          <cell r="O1333" t="str">
            <v>Dampanaboinavaripalem</v>
          </cell>
          <cell r="Q1333" t="str">
            <v>053201406</v>
          </cell>
          <cell r="S1333" t="str">
            <v>05100663201406</v>
          </cell>
          <cell r="T1333">
            <v>414</v>
          </cell>
          <cell r="U1333">
            <v>45</v>
          </cell>
          <cell r="V1333">
            <v>0</v>
          </cell>
          <cell r="W1333" t="str">
            <v>PC</v>
          </cell>
          <cell r="X1333" t="str">
            <v>PC1</v>
          </cell>
          <cell r="AF1333">
            <v>0</v>
          </cell>
          <cell r="AG1333">
            <v>1</v>
          </cell>
          <cell r="AH1333">
            <v>0</v>
          </cell>
          <cell r="AI1333">
            <v>1</v>
          </cell>
          <cell r="AJ1333">
            <v>0</v>
          </cell>
          <cell r="AK1333">
            <v>0</v>
          </cell>
          <cell r="AL1333">
            <v>0</v>
          </cell>
        </row>
        <row r="1334">
          <cell r="A1334" t="str">
            <v>05</v>
          </cell>
          <cell r="B1334" t="str">
            <v>Westgodavari</v>
          </cell>
          <cell r="C1334" t="str">
            <v>10</v>
          </cell>
          <cell r="D1334" t="str">
            <v>Narsapur</v>
          </cell>
          <cell r="E1334" t="str">
            <v>063</v>
          </cell>
          <cell r="F1334" t="str">
            <v>Undi</v>
          </cell>
          <cell r="G1334" t="str">
            <v>33</v>
          </cell>
          <cell r="H1334" t="str">
            <v>Undi</v>
          </cell>
          <cell r="I1334" t="str">
            <v>01</v>
          </cell>
          <cell r="J1334" t="str">
            <v>Kaligotla</v>
          </cell>
          <cell r="K1334" t="str">
            <v>001</v>
          </cell>
          <cell r="L1334" t="str">
            <v>Kaligotla</v>
          </cell>
          <cell r="M1334" t="str">
            <v>0533001</v>
          </cell>
          <cell r="N1334" t="str">
            <v>01</v>
          </cell>
          <cell r="O1334" t="str">
            <v>Kaligotla</v>
          </cell>
          <cell r="P1334" t="str">
            <v>Kaligotla</v>
          </cell>
          <cell r="Q1334" t="str">
            <v>053300101</v>
          </cell>
          <cell r="R1334" t="str">
            <v>053300101</v>
          </cell>
          <cell r="S1334" t="str">
            <v>05100633300101</v>
          </cell>
          <cell r="T1334">
            <v>2116</v>
          </cell>
          <cell r="U1334">
            <v>166</v>
          </cell>
          <cell r="V1334">
            <v>19</v>
          </cell>
          <cell r="W1334" t="str">
            <v>PC</v>
          </cell>
          <cell r="X1334" t="str">
            <v>PC3</v>
          </cell>
          <cell r="Z1334">
            <v>35638</v>
          </cell>
          <cell r="AA1334" t="str">
            <v>053300101600</v>
          </cell>
          <cell r="AB1334" t="str">
            <v>053300101600</v>
          </cell>
          <cell r="AC1334" t="str">
            <v>Kaligotla</v>
          </cell>
          <cell r="AD1334" t="str">
            <v>Kaligotla</v>
          </cell>
          <cell r="AE1334" t="str">
            <v>PWS</v>
          </cell>
          <cell r="AF1334">
            <v>0</v>
          </cell>
          <cell r="AG1334">
            <v>0</v>
          </cell>
          <cell r="AH1334">
            <v>0</v>
          </cell>
          <cell r="AI1334">
            <v>0</v>
          </cell>
          <cell r="AJ1334">
            <v>0</v>
          </cell>
          <cell r="AK1334">
            <v>0</v>
          </cell>
          <cell r="AL1334">
            <v>0</v>
          </cell>
        </row>
        <row r="1335">
          <cell r="A1335" t="str">
            <v>05</v>
          </cell>
          <cell r="B1335" t="str">
            <v>Westgodavari</v>
          </cell>
          <cell r="C1335" t="str">
            <v>10</v>
          </cell>
          <cell r="D1335" t="str">
            <v>Narsapur</v>
          </cell>
          <cell r="E1335" t="str">
            <v>063</v>
          </cell>
          <cell r="F1335" t="str">
            <v>Undi</v>
          </cell>
          <cell r="G1335" t="str">
            <v>33</v>
          </cell>
          <cell r="H1335" t="str">
            <v>Undi</v>
          </cell>
          <cell r="I1335" t="str">
            <v>02</v>
          </cell>
          <cell r="J1335" t="str">
            <v>Aredu</v>
          </cell>
          <cell r="K1335" t="str">
            <v>002</v>
          </cell>
          <cell r="L1335" t="str">
            <v>Aredu</v>
          </cell>
          <cell r="M1335" t="str">
            <v>0533002</v>
          </cell>
          <cell r="N1335" t="str">
            <v>01</v>
          </cell>
          <cell r="O1335" t="str">
            <v>Aredu</v>
          </cell>
          <cell r="Q1335" t="str">
            <v>053300201</v>
          </cell>
          <cell r="S1335" t="str">
            <v>05100633300201</v>
          </cell>
          <cell r="T1335">
            <v>1090</v>
          </cell>
          <cell r="U1335">
            <v>98</v>
          </cell>
          <cell r="V1335">
            <v>40</v>
          </cell>
          <cell r="W1335" t="str">
            <v>NSS</v>
          </cell>
          <cell r="X1335" t="str">
            <v>BR</v>
          </cell>
          <cell r="Y1335">
            <v>204</v>
          </cell>
          <cell r="Z1335">
            <v>35638</v>
          </cell>
          <cell r="AF1335">
            <v>0</v>
          </cell>
          <cell r="AG1335">
            <v>0</v>
          </cell>
          <cell r="AH1335">
            <v>0</v>
          </cell>
          <cell r="AI1335">
            <v>1</v>
          </cell>
          <cell r="AJ1335">
            <v>0</v>
          </cell>
          <cell r="AK1335">
            <v>0</v>
          </cell>
          <cell r="AL1335">
            <v>0</v>
          </cell>
        </row>
        <row r="1336">
          <cell r="A1336" t="str">
            <v>05</v>
          </cell>
          <cell r="B1336" t="str">
            <v>Westgodavari</v>
          </cell>
          <cell r="C1336" t="str">
            <v>10</v>
          </cell>
          <cell r="D1336" t="str">
            <v>Narsapur</v>
          </cell>
          <cell r="E1336" t="str">
            <v>063</v>
          </cell>
          <cell r="F1336" t="str">
            <v>Undi</v>
          </cell>
          <cell r="G1336" t="str">
            <v>33</v>
          </cell>
          <cell r="H1336" t="str">
            <v>Undi</v>
          </cell>
          <cell r="I1336" t="str">
            <v>03</v>
          </cell>
          <cell r="J1336" t="str">
            <v>Panduvva</v>
          </cell>
          <cell r="K1336" t="str">
            <v>003</v>
          </cell>
          <cell r="L1336" t="str">
            <v>Panduvva</v>
          </cell>
          <cell r="M1336" t="str">
            <v>0533003</v>
          </cell>
          <cell r="N1336" t="str">
            <v>01</v>
          </cell>
          <cell r="O1336" t="str">
            <v>Panduvva</v>
          </cell>
          <cell r="P1336" t="str">
            <v>Panduvva</v>
          </cell>
          <cell r="Q1336" t="str">
            <v>053300301</v>
          </cell>
          <cell r="R1336" t="str">
            <v>053300301</v>
          </cell>
          <cell r="S1336" t="str">
            <v>05100633300301</v>
          </cell>
          <cell r="T1336">
            <v>2471</v>
          </cell>
          <cell r="U1336">
            <v>485</v>
          </cell>
          <cell r="V1336">
            <v>7</v>
          </cell>
          <cell r="W1336" t="str">
            <v>PC</v>
          </cell>
          <cell r="X1336" t="str">
            <v>PC2</v>
          </cell>
          <cell r="Z1336">
            <v>36744</v>
          </cell>
          <cell r="AA1336" t="str">
            <v>053300301600</v>
          </cell>
          <cell r="AB1336" t="str">
            <v>053300301600</v>
          </cell>
          <cell r="AC1336" t="str">
            <v>Panduvva</v>
          </cell>
          <cell r="AD1336" t="str">
            <v>Panduvva</v>
          </cell>
          <cell r="AE1336" t="str">
            <v>PWS</v>
          </cell>
          <cell r="AF1336">
            <v>0</v>
          </cell>
          <cell r="AG1336">
            <v>0</v>
          </cell>
          <cell r="AH1336">
            <v>0</v>
          </cell>
          <cell r="AI1336">
            <v>0</v>
          </cell>
          <cell r="AJ1336">
            <v>0</v>
          </cell>
          <cell r="AK1336">
            <v>0</v>
          </cell>
          <cell r="AL1336">
            <v>0</v>
          </cell>
        </row>
        <row r="1337">
          <cell r="A1337" t="str">
            <v>05</v>
          </cell>
          <cell r="B1337" t="str">
            <v>Westgodavari</v>
          </cell>
          <cell r="C1337" t="str">
            <v>10</v>
          </cell>
          <cell r="D1337" t="str">
            <v>Narsapur</v>
          </cell>
          <cell r="E1337" t="str">
            <v>063</v>
          </cell>
          <cell r="F1337" t="str">
            <v>Undi</v>
          </cell>
          <cell r="G1337" t="str">
            <v>33</v>
          </cell>
          <cell r="H1337" t="str">
            <v>Undi</v>
          </cell>
          <cell r="I1337" t="str">
            <v>03</v>
          </cell>
          <cell r="J1337" t="str">
            <v>Panduvva</v>
          </cell>
          <cell r="K1337" t="str">
            <v>003</v>
          </cell>
          <cell r="L1337" t="str">
            <v>Panduvva</v>
          </cell>
          <cell r="M1337" t="str">
            <v>0533003</v>
          </cell>
          <cell r="N1337" t="str">
            <v>02</v>
          </cell>
          <cell r="O1337" t="str">
            <v>Adiandhrapalli</v>
          </cell>
          <cell r="P1337" t="str">
            <v>Adiandhrapalli</v>
          </cell>
          <cell r="Q1337" t="str">
            <v>053300302</v>
          </cell>
          <cell r="R1337" t="str">
            <v>053300302</v>
          </cell>
          <cell r="S1337" t="str">
            <v>05100633300302</v>
          </cell>
          <cell r="T1337">
            <v>210</v>
          </cell>
          <cell r="U1337">
            <v>210</v>
          </cell>
          <cell r="V1337">
            <v>0</v>
          </cell>
          <cell r="W1337" t="str">
            <v>PC</v>
          </cell>
          <cell r="X1337" t="str">
            <v>PC2</v>
          </cell>
          <cell r="Z1337">
            <v>35638</v>
          </cell>
          <cell r="AA1337" t="str">
            <v>053300301600</v>
          </cell>
          <cell r="AB1337" t="str">
            <v>053300301600</v>
          </cell>
          <cell r="AC1337" t="str">
            <v>Panduvva</v>
          </cell>
          <cell r="AD1337" t="str">
            <v>Panduvva</v>
          </cell>
          <cell r="AE1337" t="str">
            <v>PWS</v>
          </cell>
          <cell r="AF1337">
            <v>0</v>
          </cell>
          <cell r="AG1337">
            <v>0</v>
          </cell>
          <cell r="AH1337">
            <v>0</v>
          </cell>
          <cell r="AI1337">
            <v>0</v>
          </cell>
          <cell r="AJ1337">
            <v>0</v>
          </cell>
          <cell r="AK1337">
            <v>0</v>
          </cell>
          <cell r="AL1337">
            <v>0</v>
          </cell>
        </row>
        <row r="1338">
          <cell r="A1338" t="str">
            <v>05</v>
          </cell>
          <cell r="B1338" t="str">
            <v>Westgodavari</v>
          </cell>
          <cell r="C1338" t="str">
            <v>10</v>
          </cell>
          <cell r="D1338" t="str">
            <v>Narsapur</v>
          </cell>
          <cell r="E1338" t="str">
            <v>063</v>
          </cell>
          <cell r="F1338" t="str">
            <v>Undi</v>
          </cell>
          <cell r="G1338" t="str">
            <v>33</v>
          </cell>
          <cell r="H1338" t="str">
            <v>Undi</v>
          </cell>
          <cell r="I1338" t="str">
            <v>03</v>
          </cell>
          <cell r="J1338" t="str">
            <v>Panduvva</v>
          </cell>
          <cell r="K1338" t="str">
            <v>004</v>
          </cell>
          <cell r="L1338" t="str">
            <v>P.kandrika</v>
          </cell>
          <cell r="M1338" t="str">
            <v>0533004</v>
          </cell>
          <cell r="N1338" t="str">
            <v>01</v>
          </cell>
          <cell r="O1338" t="str">
            <v>P.kandrika</v>
          </cell>
          <cell r="Q1338" t="str">
            <v>053300401</v>
          </cell>
          <cell r="S1338" t="str">
            <v>05100633300401</v>
          </cell>
          <cell r="T1338">
            <v>237</v>
          </cell>
          <cell r="U1338">
            <v>0</v>
          </cell>
          <cell r="V1338">
            <v>0</v>
          </cell>
          <cell r="W1338" t="str">
            <v>NSS</v>
          </cell>
          <cell r="X1338" t="str">
            <v>BR</v>
          </cell>
          <cell r="Y1338">
            <v>286</v>
          </cell>
          <cell r="Z1338">
            <v>36368</v>
          </cell>
          <cell r="AF1338">
            <v>0</v>
          </cell>
          <cell r="AG1338">
            <v>0</v>
          </cell>
          <cell r="AH1338">
            <v>0</v>
          </cell>
          <cell r="AI1338">
            <v>1</v>
          </cell>
          <cell r="AJ1338">
            <v>0</v>
          </cell>
          <cell r="AK1338">
            <v>0</v>
          </cell>
          <cell r="AL1338">
            <v>0</v>
          </cell>
        </row>
        <row r="1339">
          <cell r="A1339" t="str">
            <v>05</v>
          </cell>
          <cell r="B1339" t="str">
            <v>Westgodavari</v>
          </cell>
          <cell r="C1339" t="str">
            <v>10</v>
          </cell>
          <cell r="D1339" t="str">
            <v>Narsapur</v>
          </cell>
          <cell r="E1339" t="str">
            <v>063</v>
          </cell>
          <cell r="F1339" t="str">
            <v>Undi</v>
          </cell>
          <cell r="G1339" t="str">
            <v>33</v>
          </cell>
          <cell r="H1339" t="str">
            <v>Undi</v>
          </cell>
          <cell r="I1339" t="str">
            <v>04</v>
          </cell>
          <cell r="J1339" t="str">
            <v>Undurru</v>
          </cell>
          <cell r="K1339" t="str">
            <v>005</v>
          </cell>
          <cell r="L1339" t="str">
            <v>Unudurru</v>
          </cell>
          <cell r="M1339" t="str">
            <v>0533005</v>
          </cell>
          <cell r="N1339" t="str">
            <v>01</v>
          </cell>
          <cell r="O1339" t="str">
            <v>Unudurru</v>
          </cell>
          <cell r="P1339" t="str">
            <v>Unudurru</v>
          </cell>
          <cell r="Q1339" t="str">
            <v>053300501</v>
          </cell>
          <cell r="R1339" t="str">
            <v>053300501</v>
          </cell>
          <cell r="S1339" t="str">
            <v>05100633300501</v>
          </cell>
          <cell r="T1339">
            <v>736</v>
          </cell>
          <cell r="U1339">
            <v>5</v>
          </cell>
          <cell r="V1339">
            <v>8</v>
          </cell>
          <cell r="W1339" t="str">
            <v>FC</v>
          </cell>
          <cell r="X1339" t="str">
            <v>FC</v>
          </cell>
          <cell r="Z1339">
            <v>36368</v>
          </cell>
          <cell r="AA1339" t="str">
            <v>053300501600</v>
          </cell>
          <cell r="AB1339" t="str">
            <v>053300501600</v>
          </cell>
          <cell r="AC1339" t="str">
            <v>Unudurru</v>
          </cell>
          <cell r="AD1339" t="str">
            <v>Unudurru</v>
          </cell>
          <cell r="AE1339" t="str">
            <v>PWS</v>
          </cell>
          <cell r="AF1339">
            <v>0</v>
          </cell>
          <cell r="AG1339">
            <v>0</v>
          </cell>
          <cell r="AH1339">
            <v>0</v>
          </cell>
          <cell r="AI1339">
            <v>0</v>
          </cell>
          <cell r="AJ1339">
            <v>0</v>
          </cell>
          <cell r="AK1339">
            <v>0</v>
          </cell>
          <cell r="AL1339">
            <v>0</v>
          </cell>
        </row>
        <row r="1340">
          <cell r="A1340" t="str">
            <v>05</v>
          </cell>
          <cell r="B1340" t="str">
            <v>Westgodavari</v>
          </cell>
          <cell r="C1340" t="str">
            <v>10</v>
          </cell>
          <cell r="D1340" t="str">
            <v>Narsapur</v>
          </cell>
          <cell r="E1340" t="str">
            <v>063</v>
          </cell>
          <cell r="F1340" t="str">
            <v>Undi</v>
          </cell>
          <cell r="G1340" t="str">
            <v>33</v>
          </cell>
          <cell r="H1340" t="str">
            <v>Undi</v>
          </cell>
          <cell r="I1340" t="str">
            <v>04</v>
          </cell>
          <cell r="J1340" t="str">
            <v>Undurru</v>
          </cell>
          <cell r="K1340" t="str">
            <v>005</v>
          </cell>
          <cell r="L1340" t="str">
            <v>Unudurru</v>
          </cell>
          <cell r="M1340" t="str">
            <v>0533005</v>
          </cell>
          <cell r="N1340" t="str">
            <v>02</v>
          </cell>
          <cell r="O1340" t="str">
            <v>Dasarigudem</v>
          </cell>
          <cell r="Q1340" t="str">
            <v>053300502</v>
          </cell>
          <cell r="S1340" t="str">
            <v>05100633300502</v>
          </cell>
          <cell r="T1340">
            <v>599</v>
          </cell>
          <cell r="U1340">
            <v>39</v>
          </cell>
          <cell r="V1340">
            <v>8</v>
          </cell>
          <cell r="W1340" t="str">
            <v>NSS</v>
          </cell>
          <cell r="X1340" t="str">
            <v>BR</v>
          </cell>
          <cell r="Y1340">
            <v>256</v>
          </cell>
          <cell r="Z1340">
            <v>36368</v>
          </cell>
          <cell r="AF1340">
            <v>0</v>
          </cell>
          <cell r="AG1340">
            <v>0</v>
          </cell>
          <cell r="AH1340">
            <v>0</v>
          </cell>
          <cell r="AI1340">
            <v>1</v>
          </cell>
          <cell r="AJ1340">
            <v>0</v>
          </cell>
          <cell r="AK1340">
            <v>0</v>
          </cell>
          <cell r="AL1340">
            <v>0</v>
          </cell>
        </row>
        <row r="1341">
          <cell r="A1341" t="str">
            <v>05</v>
          </cell>
          <cell r="B1341" t="str">
            <v>Westgodavari</v>
          </cell>
          <cell r="C1341" t="str">
            <v>10</v>
          </cell>
          <cell r="D1341" t="str">
            <v>Narsapur</v>
          </cell>
          <cell r="E1341" t="str">
            <v>063</v>
          </cell>
          <cell r="F1341" t="str">
            <v>Undi</v>
          </cell>
          <cell r="G1341" t="str">
            <v>33</v>
          </cell>
          <cell r="H1341" t="str">
            <v>Undi</v>
          </cell>
          <cell r="I1341" t="str">
            <v>04</v>
          </cell>
          <cell r="J1341" t="str">
            <v>Undurru</v>
          </cell>
          <cell r="K1341" t="str">
            <v>005</v>
          </cell>
          <cell r="L1341" t="str">
            <v>Unudurru</v>
          </cell>
          <cell r="M1341" t="str">
            <v>0533005</v>
          </cell>
          <cell r="N1341" t="str">
            <v>03</v>
          </cell>
          <cell r="O1341" t="str">
            <v>Pidamalapalli</v>
          </cell>
          <cell r="P1341" t="str">
            <v>Pidamalapalli</v>
          </cell>
          <cell r="Q1341" t="str">
            <v>053300503</v>
          </cell>
          <cell r="R1341" t="str">
            <v>053300503</v>
          </cell>
          <cell r="S1341" t="str">
            <v>05100633300503</v>
          </cell>
          <cell r="T1341">
            <v>536</v>
          </cell>
          <cell r="U1341">
            <v>261</v>
          </cell>
          <cell r="V1341">
            <v>0</v>
          </cell>
          <cell r="W1341" t="str">
            <v>FC</v>
          </cell>
          <cell r="X1341" t="str">
            <v>FC</v>
          </cell>
          <cell r="Z1341">
            <v>36368</v>
          </cell>
          <cell r="AA1341" t="str">
            <v>053300501600</v>
          </cell>
          <cell r="AB1341" t="str">
            <v>053300501600</v>
          </cell>
          <cell r="AC1341" t="str">
            <v>Unudurru</v>
          </cell>
          <cell r="AD1341" t="str">
            <v>Unudurru</v>
          </cell>
          <cell r="AE1341" t="str">
            <v>PWS</v>
          </cell>
          <cell r="AF1341">
            <v>0</v>
          </cell>
          <cell r="AG1341">
            <v>0</v>
          </cell>
          <cell r="AH1341">
            <v>0</v>
          </cell>
          <cell r="AI1341">
            <v>0</v>
          </cell>
          <cell r="AJ1341">
            <v>0</v>
          </cell>
          <cell r="AK1341">
            <v>0</v>
          </cell>
          <cell r="AL1341">
            <v>0</v>
          </cell>
        </row>
        <row r="1342">
          <cell r="A1342" t="str">
            <v>05</v>
          </cell>
          <cell r="B1342" t="str">
            <v>Westgodavari</v>
          </cell>
          <cell r="C1342" t="str">
            <v>10</v>
          </cell>
          <cell r="D1342" t="str">
            <v>Narsapur</v>
          </cell>
          <cell r="E1342" t="str">
            <v>063</v>
          </cell>
          <cell r="F1342" t="str">
            <v>Undi</v>
          </cell>
          <cell r="G1342" t="str">
            <v>33</v>
          </cell>
          <cell r="H1342" t="str">
            <v>Undi</v>
          </cell>
          <cell r="I1342" t="str">
            <v>04</v>
          </cell>
          <cell r="J1342" t="str">
            <v>Undurru</v>
          </cell>
          <cell r="K1342" t="str">
            <v>005</v>
          </cell>
          <cell r="L1342" t="str">
            <v>Unudurru</v>
          </cell>
          <cell r="M1342" t="str">
            <v>0533005</v>
          </cell>
          <cell r="N1342" t="str">
            <v>04</v>
          </cell>
          <cell r="O1342" t="str">
            <v>Sagipadu</v>
          </cell>
          <cell r="P1342" t="str">
            <v>Sagipadu</v>
          </cell>
          <cell r="Q1342" t="str">
            <v>053300504</v>
          </cell>
          <cell r="R1342" t="str">
            <v>053300504</v>
          </cell>
          <cell r="S1342" t="str">
            <v>05100633300504</v>
          </cell>
          <cell r="T1342">
            <v>498</v>
          </cell>
          <cell r="U1342">
            <v>429</v>
          </cell>
          <cell r="V1342">
            <v>0</v>
          </cell>
          <cell r="W1342" t="str">
            <v>FC</v>
          </cell>
          <cell r="X1342" t="str">
            <v>FC</v>
          </cell>
          <cell r="Z1342">
            <v>36368</v>
          </cell>
          <cell r="AA1342" t="str">
            <v>053300501600</v>
          </cell>
          <cell r="AB1342" t="str">
            <v>053300501600</v>
          </cell>
          <cell r="AC1342" t="str">
            <v>Unudurru</v>
          </cell>
          <cell r="AD1342" t="str">
            <v>Unudurru</v>
          </cell>
          <cell r="AE1342" t="str">
            <v>PWS</v>
          </cell>
          <cell r="AF1342">
            <v>0</v>
          </cell>
          <cell r="AG1342">
            <v>0</v>
          </cell>
          <cell r="AH1342">
            <v>0</v>
          </cell>
          <cell r="AI1342">
            <v>0</v>
          </cell>
          <cell r="AJ1342">
            <v>0</v>
          </cell>
          <cell r="AK1342">
            <v>0</v>
          </cell>
          <cell r="AL1342">
            <v>0</v>
          </cell>
        </row>
        <row r="1343">
          <cell r="A1343" t="str">
            <v>05</v>
          </cell>
          <cell r="B1343" t="str">
            <v>Westgodavari</v>
          </cell>
          <cell r="C1343" t="str">
            <v>10</v>
          </cell>
          <cell r="D1343" t="str">
            <v>Narsapur</v>
          </cell>
          <cell r="E1343" t="str">
            <v>063</v>
          </cell>
          <cell r="F1343" t="str">
            <v>Undi</v>
          </cell>
          <cell r="G1343" t="str">
            <v>33</v>
          </cell>
          <cell r="H1343" t="str">
            <v>Undi</v>
          </cell>
          <cell r="I1343" t="str">
            <v>05</v>
          </cell>
          <cell r="J1343" t="str">
            <v>Yendagandi</v>
          </cell>
          <cell r="K1343" t="str">
            <v>006</v>
          </cell>
          <cell r="L1343" t="str">
            <v>Yendagandi</v>
          </cell>
          <cell r="M1343" t="str">
            <v>0533006</v>
          </cell>
          <cell r="N1343" t="str">
            <v>01</v>
          </cell>
          <cell r="O1343" t="str">
            <v>Yendagandi</v>
          </cell>
          <cell r="P1343" t="str">
            <v>Yendagandi</v>
          </cell>
          <cell r="Q1343" t="str">
            <v>053300601</v>
          </cell>
          <cell r="R1343" t="str">
            <v>053300601</v>
          </cell>
          <cell r="S1343" t="str">
            <v>05100633300601</v>
          </cell>
          <cell r="T1343">
            <v>4163</v>
          </cell>
          <cell r="U1343">
            <v>471</v>
          </cell>
          <cell r="V1343">
            <v>5</v>
          </cell>
          <cell r="W1343" t="str">
            <v>PC</v>
          </cell>
          <cell r="X1343" t="str">
            <v>PC1</v>
          </cell>
          <cell r="Z1343">
            <v>36368</v>
          </cell>
          <cell r="AA1343" t="str">
            <v>053300601600</v>
          </cell>
          <cell r="AB1343" t="str">
            <v>053300601600</v>
          </cell>
          <cell r="AC1343" t="str">
            <v>Yendagandi</v>
          </cell>
          <cell r="AD1343" t="str">
            <v>Yendagandi</v>
          </cell>
          <cell r="AE1343" t="str">
            <v>PWS</v>
          </cell>
          <cell r="AF1343">
            <v>0</v>
          </cell>
          <cell r="AG1343">
            <v>0</v>
          </cell>
          <cell r="AH1343">
            <v>0</v>
          </cell>
          <cell r="AI1343">
            <v>0</v>
          </cell>
          <cell r="AJ1343">
            <v>0</v>
          </cell>
          <cell r="AK1343">
            <v>0</v>
          </cell>
          <cell r="AL1343">
            <v>0</v>
          </cell>
        </row>
        <row r="1344">
          <cell r="A1344" t="str">
            <v>05</v>
          </cell>
          <cell r="B1344" t="str">
            <v>Westgodavari</v>
          </cell>
          <cell r="C1344" t="str">
            <v>10</v>
          </cell>
          <cell r="D1344" t="str">
            <v>Narsapur</v>
          </cell>
          <cell r="E1344" t="str">
            <v>063</v>
          </cell>
          <cell r="F1344" t="str">
            <v>Undi</v>
          </cell>
          <cell r="G1344" t="str">
            <v>33</v>
          </cell>
          <cell r="H1344" t="str">
            <v>Undi</v>
          </cell>
          <cell r="I1344" t="str">
            <v>05</v>
          </cell>
          <cell r="J1344" t="str">
            <v>Yendagandi</v>
          </cell>
          <cell r="K1344" t="str">
            <v>006</v>
          </cell>
          <cell r="L1344" t="str">
            <v>Yendagandi</v>
          </cell>
          <cell r="M1344" t="str">
            <v>0533006</v>
          </cell>
          <cell r="N1344" t="str">
            <v>02</v>
          </cell>
          <cell r="O1344" t="str">
            <v>Malapalli</v>
          </cell>
          <cell r="P1344" t="str">
            <v>Malapalli</v>
          </cell>
          <cell r="Q1344" t="str">
            <v>053300602</v>
          </cell>
          <cell r="R1344" t="str">
            <v>053300602</v>
          </cell>
          <cell r="S1344" t="str">
            <v>05100633300602</v>
          </cell>
          <cell r="T1344">
            <v>522</v>
          </cell>
          <cell r="U1344">
            <v>117</v>
          </cell>
          <cell r="V1344">
            <v>0</v>
          </cell>
          <cell r="W1344" t="str">
            <v>PC</v>
          </cell>
          <cell r="X1344" t="str">
            <v>PC1</v>
          </cell>
          <cell r="Z1344">
            <v>36368</v>
          </cell>
          <cell r="AA1344" t="str">
            <v>053300601600</v>
          </cell>
          <cell r="AB1344" t="str">
            <v>053300601600</v>
          </cell>
          <cell r="AC1344" t="str">
            <v>Yendagandi</v>
          </cell>
          <cell r="AD1344" t="str">
            <v>Yendagandi</v>
          </cell>
          <cell r="AE1344" t="str">
            <v>PWS</v>
          </cell>
          <cell r="AF1344">
            <v>0</v>
          </cell>
          <cell r="AG1344">
            <v>0</v>
          </cell>
          <cell r="AH1344">
            <v>0</v>
          </cell>
          <cell r="AI1344">
            <v>0</v>
          </cell>
          <cell r="AJ1344">
            <v>0</v>
          </cell>
          <cell r="AK1344">
            <v>0</v>
          </cell>
          <cell r="AL1344">
            <v>0</v>
          </cell>
        </row>
        <row r="1345">
          <cell r="A1345" t="str">
            <v>05</v>
          </cell>
          <cell r="B1345" t="str">
            <v>Westgodavari</v>
          </cell>
          <cell r="C1345" t="str">
            <v>10</v>
          </cell>
          <cell r="D1345" t="str">
            <v>Narsapur</v>
          </cell>
          <cell r="E1345" t="str">
            <v>063</v>
          </cell>
          <cell r="F1345" t="str">
            <v>Undi</v>
          </cell>
          <cell r="G1345" t="str">
            <v>33</v>
          </cell>
          <cell r="H1345" t="str">
            <v>Undi</v>
          </cell>
          <cell r="I1345" t="str">
            <v>05</v>
          </cell>
          <cell r="J1345" t="str">
            <v>Yendagandi</v>
          </cell>
          <cell r="K1345" t="str">
            <v>006</v>
          </cell>
          <cell r="L1345" t="str">
            <v>Yendagandi</v>
          </cell>
          <cell r="M1345" t="str">
            <v>0533006</v>
          </cell>
          <cell r="N1345" t="str">
            <v>03</v>
          </cell>
          <cell r="O1345" t="str">
            <v>Raipeta</v>
          </cell>
          <cell r="P1345" t="str">
            <v>Raipeta</v>
          </cell>
          <cell r="Q1345" t="str">
            <v>053300603</v>
          </cell>
          <cell r="R1345" t="str">
            <v>053300603</v>
          </cell>
          <cell r="S1345" t="str">
            <v>05100633300603</v>
          </cell>
          <cell r="T1345">
            <v>685</v>
          </cell>
          <cell r="U1345">
            <v>0</v>
          </cell>
          <cell r="V1345">
            <v>0</v>
          </cell>
          <cell r="W1345" t="str">
            <v>PC</v>
          </cell>
          <cell r="X1345" t="str">
            <v>PC1</v>
          </cell>
          <cell r="Z1345">
            <v>36368</v>
          </cell>
          <cell r="AA1345" t="str">
            <v>053300601600</v>
          </cell>
          <cell r="AB1345" t="str">
            <v>053300601600</v>
          </cell>
          <cell r="AC1345" t="str">
            <v>Yendagandi</v>
          </cell>
          <cell r="AD1345" t="str">
            <v>Yendagandi</v>
          </cell>
          <cell r="AE1345" t="str">
            <v>PWS</v>
          </cell>
          <cell r="AF1345">
            <v>0</v>
          </cell>
          <cell r="AG1345">
            <v>0</v>
          </cell>
          <cell r="AH1345">
            <v>0</v>
          </cell>
          <cell r="AI1345">
            <v>0</v>
          </cell>
          <cell r="AJ1345">
            <v>0</v>
          </cell>
          <cell r="AK1345">
            <v>0</v>
          </cell>
          <cell r="AL1345">
            <v>0</v>
          </cell>
        </row>
        <row r="1346">
          <cell r="A1346" t="str">
            <v>05</v>
          </cell>
          <cell r="B1346" t="str">
            <v>Westgodavari</v>
          </cell>
          <cell r="C1346" t="str">
            <v>10</v>
          </cell>
          <cell r="D1346" t="str">
            <v>Narsapur</v>
          </cell>
          <cell r="E1346" t="str">
            <v>063</v>
          </cell>
          <cell r="F1346" t="str">
            <v>Undi</v>
          </cell>
          <cell r="G1346" t="str">
            <v>33</v>
          </cell>
          <cell r="H1346" t="str">
            <v>Undi</v>
          </cell>
          <cell r="I1346" t="str">
            <v>05</v>
          </cell>
          <cell r="J1346" t="str">
            <v>Yendagandi</v>
          </cell>
          <cell r="K1346" t="str">
            <v>006</v>
          </cell>
          <cell r="L1346" t="str">
            <v>Yendagandi</v>
          </cell>
          <cell r="M1346" t="str">
            <v>0533006</v>
          </cell>
          <cell r="N1346" t="str">
            <v>04</v>
          </cell>
          <cell r="O1346" t="str">
            <v>Rayannavarigudem</v>
          </cell>
          <cell r="Q1346" t="str">
            <v>053300604</v>
          </cell>
          <cell r="S1346" t="str">
            <v>05100633300604</v>
          </cell>
          <cell r="T1346">
            <v>603</v>
          </cell>
          <cell r="U1346">
            <v>197</v>
          </cell>
          <cell r="V1346">
            <v>0</v>
          </cell>
          <cell r="W1346" t="str">
            <v>NSS</v>
          </cell>
          <cell r="X1346" t="str">
            <v>BR</v>
          </cell>
          <cell r="Y1346">
            <v>248</v>
          </cell>
          <cell r="Z1346">
            <v>36368</v>
          </cell>
          <cell r="AF1346">
            <v>0</v>
          </cell>
          <cell r="AG1346">
            <v>0</v>
          </cell>
          <cell r="AH1346">
            <v>0</v>
          </cell>
          <cell r="AI1346">
            <v>1</v>
          </cell>
          <cell r="AJ1346">
            <v>0</v>
          </cell>
          <cell r="AK1346">
            <v>0</v>
          </cell>
          <cell r="AL1346">
            <v>0</v>
          </cell>
        </row>
        <row r="1347">
          <cell r="A1347" t="str">
            <v>05</v>
          </cell>
          <cell r="B1347" t="str">
            <v>Westgodavari</v>
          </cell>
          <cell r="C1347" t="str">
            <v>10</v>
          </cell>
          <cell r="D1347" t="str">
            <v>Narsapur</v>
          </cell>
          <cell r="E1347" t="str">
            <v>063</v>
          </cell>
          <cell r="F1347" t="str">
            <v>Undi</v>
          </cell>
          <cell r="G1347" t="str">
            <v>33</v>
          </cell>
          <cell r="H1347" t="str">
            <v>Undi</v>
          </cell>
          <cell r="I1347" t="str">
            <v>06</v>
          </cell>
          <cell r="J1347" t="str">
            <v>Uppuluru</v>
          </cell>
          <cell r="K1347" t="str">
            <v>007</v>
          </cell>
          <cell r="L1347" t="str">
            <v>Uppuluru</v>
          </cell>
          <cell r="M1347" t="str">
            <v>0533007</v>
          </cell>
          <cell r="N1347" t="str">
            <v>01</v>
          </cell>
          <cell r="O1347" t="str">
            <v>Uppuluru</v>
          </cell>
          <cell r="P1347" t="str">
            <v>Uppuluru</v>
          </cell>
          <cell r="Q1347" t="str">
            <v>053300701</v>
          </cell>
          <cell r="R1347" t="str">
            <v>053300701</v>
          </cell>
          <cell r="S1347" t="str">
            <v>05100633300701</v>
          </cell>
          <cell r="T1347">
            <v>3269</v>
          </cell>
          <cell r="U1347">
            <v>259</v>
          </cell>
          <cell r="V1347">
            <v>10</v>
          </cell>
          <cell r="W1347" t="str">
            <v>PC</v>
          </cell>
          <cell r="X1347" t="str">
            <v>PC1</v>
          </cell>
          <cell r="Z1347">
            <v>36368</v>
          </cell>
          <cell r="AA1347" t="str">
            <v>053300701600</v>
          </cell>
          <cell r="AB1347" t="str">
            <v>053300701600</v>
          </cell>
          <cell r="AC1347" t="str">
            <v>Uppuluru</v>
          </cell>
          <cell r="AD1347" t="str">
            <v>Uppuluru</v>
          </cell>
          <cell r="AE1347" t="str">
            <v>PWS</v>
          </cell>
          <cell r="AF1347">
            <v>0</v>
          </cell>
          <cell r="AG1347">
            <v>0</v>
          </cell>
          <cell r="AH1347">
            <v>0</v>
          </cell>
          <cell r="AI1347">
            <v>0</v>
          </cell>
          <cell r="AJ1347">
            <v>0</v>
          </cell>
          <cell r="AK1347">
            <v>0</v>
          </cell>
          <cell r="AL1347">
            <v>0</v>
          </cell>
        </row>
        <row r="1348">
          <cell r="A1348" t="str">
            <v>05</v>
          </cell>
          <cell r="B1348" t="str">
            <v>Westgodavari</v>
          </cell>
          <cell r="C1348" t="str">
            <v>10</v>
          </cell>
          <cell r="D1348" t="str">
            <v>Narsapur</v>
          </cell>
          <cell r="E1348" t="str">
            <v>063</v>
          </cell>
          <cell r="F1348" t="str">
            <v>Undi</v>
          </cell>
          <cell r="G1348" t="str">
            <v>33</v>
          </cell>
          <cell r="H1348" t="str">
            <v>Undi</v>
          </cell>
          <cell r="I1348" t="str">
            <v>07</v>
          </cell>
          <cell r="J1348" t="str">
            <v>Kolamuru</v>
          </cell>
          <cell r="K1348" t="str">
            <v>008</v>
          </cell>
          <cell r="L1348" t="str">
            <v>Kolamuru</v>
          </cell>
          <cell r="M1348" t="str">
            <v>0533008</v>
          </cell>
          <cell r="N1348" t="str">
            <v>01</v>
          </cell>
          <cell r="O1348" t="str">
            <v>Kolamurru</v>
          </cell>
          <cell r="P1348" t="str">
            <v>Kolamurru</v>
          </cell>
          <cell r="Q1348" t="str">
            <v>053300801</v>
          </cell>
          <cell r="R1348" t="str">
            <v>053300801</v>
          </cell>
          <cell r="S1348" t="str">
            <v>05100633300801</v>
          </cell>
          <cell r="T1348">
            <v>2612</v>
          </cell>
          <cell r="U1348">
            <v>100</v>
          </cell>
          <cell r="V1348">
            <v>0</v>
          </cell>
          <cell r="W1348" t="str">
            <v>PC</v>
          </cell>
          <cell r="X1348" t="str">
            <v>PC2</v>
          </cell>
          <cell r="Z1348">
            <v>36368</v>
          </cell>
          <cell r="AA1348" t="str">
            <v>053300801600</v>
          </cell>
          <cell r="AB1348" t="str">
            <v>053300801600</v>
          </cell>
          <cell r="AC1348" t="str">
            <v>Kolamurru</v>
          </cell>
          <cell r="AD1348" t="str">
            <v>Kolamurru</v>
          </cell>
          <cell r="AE1348" t="str">
            <v>PWS</v>
          </cell>
          <cell r="AF1348">
            <v>0</v>
          </cell>
          <cell r="AG1348">
            <v>0</v>
          </cell>
          <cell r="AH1348">
            <v>0</v>
          </cell>
          <cell r="AI1348">
            <v>0</v>
          </cell>
          <cell r="AJ1348">
            <v>0</v>
          </cell>
          <cell r="AK1348">
            <v>0</v>
          </cell>
          <cell r="AL1348">
            <v>0</v>
          </cell>
        </row>
        <row r="1349">
          <cell r="A1349" t="str">
            <v>05</v>
          </cell>
          <cell r="B1349" t="str">
            <v>Westgodavari</v>
          </cell>
          <cell r="C1349" t="str">
            <v>10</v>
          </cell>
          <cell r="D1349" t="str">
            <v>Narsapur</v>
          </cell>
          <cell r="E1349" t="str">
            <v>063</v>
          </cell>
          <cell r="F1349" t="str">
            <v>Undi</v>
          </cell>
          <cell r="G1349" t="str">
            <v>33</v>
          </cell>
          <cell r="H1349" t="str">
            <v>Undi</v>
          </cell>
          <cell r="I1349" t="str">
            <v>07</v>
          </cell>
          <cell r="J1349" t="str">
            <v>Kolamuru</v>
          </cell>
          <cell r="K1349" t="str">
            <v>008</v>
          </cell>
          <cell r="L1349" t="str">
            <v>Kolamuru</v>
          </cell>
          <cell r="M1349" t="str">
            <v>0533008</v>
          </cell>
          <cell r="N1349" t="str">
            <v>02</v>
          </cell>
          <cell r="O1349" t="str">
            <v>Sreeramapuram</v>
          </cell>
          <cell r="P1349" t="str">
            <v>Sreeramapuram</v>
          </cell>
          <cell r="Q1349" t="str">
            <v>053300802</v>
          </cell>
          <cell r="R1349" t="str">
            <v>053300802</v>
          </cell>
          <cell r="S1349" t="str">
            <v>05100633300802</v>
          </cell>
          <cell r="T1349">
            <v>660</v>
          </cell>
          <cell r="U1349">
            <v>0</v>
          </cell>
          <cell r="V1349">
            <v>0</v>
          </cell>
          <cell r="W1349" t="str">
            <v>PC</v>
          </cell>
          <cell r="X1349" t="str">
            <v>PC2</v>
          </cell>
          <cell r="Z1349">
            <v>36368</v>
          </cell>
          <cell r="AA1349" t="str">
            <v>053300801600</v>
          </cell>
          <cell r="AB1349" t="str">
            <v>053300801600</v>
          </cell>
          <cell r="AC1349" t="str">
            <v>Kolamurru</v>
          </cell>
          <cell r="AD1349" t="str">
            <v>Kolamurru</v>
          </cell>
          <cell r="AE1349" t="str">
            <v>PWS</v>
          </cell>
          <cell r="AF1349">
            <v>0</v>
          </cell>
          <cell r="AG1349">
            <v>0</v>
          </cell>
          <cell r="AH1349">
            <v>0</v>
          </cell>
          <cell r="AI1349">
            <v>0</v>
          </cell>
          <cell r="AJ1349">
            <v>0</v>
          </cell>
          <cell r="AK1349">
            <v>0</v>
          </cell>
          <cell r="AL1349">
            <v>0</v>
          </cell>
        </row>
        <row r="1350">
          <cell r="A1350" t="str">
            <v>05</v>
          </cell>
          <cell r="B1350" t="str">
            <v>Westgodavari</v>
          </cell>
          <cell r="C1350" t="str">
            <v>10</v>
          </cell>
          <cell r="D1350" t="str">
            <v>Narsapur</v>
          </cell>
          <cell r="E1350" t="str">
            <v>063</v>
          </cell>
          <cell r="F1350" t="str">
            <v>Undi</v>
          </cell>
          <cell r="G1350" t="str">
            <v>33</v>
          </cell>
          <cell r="H1350" t="str">
            <v>Undi</v>
          </cell>
          <cell r="I1350" t="str">
            <v>07</v>
          </cell>
          <cell r="J1350" t="str">
            <v>Kolamuru</v>
          </cell>
          <cell r="K1350" t="str">
            <v>008</v>
          </cell>
          <cell r="L1350" t="str">
            <v>Kolamuru</v>
          </cell>
          <cell r="M1350" t="str">
            <v>0533008</v>
          </cell>
          <cell r="N1350" t="str">
            <v>03</v>
          </cell>
          <cell r="O1350" t="str">
            <v>Arundatipeta</v>
          </cell>
          <cell r="P1350" t="str">
            <v>Arundatipeta</v>
          </cell>
          <cell r="Q1350" t="str">
            <v>053300803</v>
          </cell>
          <cell r="R1350" t="str">
            <v>053300803</v>
          </cell>
          <cell r="S1350" t="str">
            <v>05100633300803</v>
          </cell>
          <cell r="T1350">
            <v>115</v>
          </cell>
          <cell r="U1350">
            <v>108</v>
          </cell>
          <cell r="V1350">
            <v>0</v>
          </cell>
          <cell r="W1350" t="str">
            <v>PC</v>
          </cell>
          <cell r="X1350" t="str">
            <v>PC2</v>
          </cell>
          <cell r="Z1350">
            <v>36368</v>
          </cell>
          <cell r="AA1350" t="str">
            <v>053300801600</v>
          </cell>
          <cell r="AB1350" t="str">
            <v>053300801600</v>
          </cell>
          <cell r="AC1350" t="str">
            <v>Kolamurru</v>
          </cell>
          <cell r="AD1350" t="str">
            <v>Kolamurru</v>
          </cell>
          <cell r="AE1350" t="str">
            <v>PWS</v>
          </cell>
          <cell r="AF1350">
            <v>0</v>
          </cell>
          <cell r="AG1350">
            <v>0</v>
          </cell>
          <cell r="AH1350">
            <v>0</v>
          </cell>
          <cell r="AI1350">
            <v>0</v>
          </cell>
          <cell r="AJ1350">
            <v>0</v>
          </cell>
          <cell r="AK1350">
            <v>0</v>
          </cell>
          <cell r="AL1350">
            <v>0</v>
          </cell>
        </row>
        <row r="1351">
          <cell r="A1351" t="str">
            <v>05</v>
          </cell>
          <cell r="B1351" t="str">
            <v>Westgodavari</v>
          </cell>
          <cell r="C1351" t="str">
            <v>10</v>
          </cell>
          <cell r="D1351" t="str">
            <v>Narsapur</v>
          </cell>
          <cell r="E1351" t="str">
            <v>063</v>
          </cell>
          <cell r="F1351" t="str">
            <v>Undi</v>
          </cell>
          <cell r="G1351" t="str">
            <v>33</v>
          </cell>
          <cell r="H1351" t="str">
            <v>Undi</v>
          </cell>
          <cell r="I1351" t="str">
            <v>08</v>
          </cell>
          <cell r="J1351" t="str">
            <v>Pamulaparru</v>
          </cell>
          <cell r="K1351" t="str">
            <v>009</v>
          </cell>
          <cell r="L1351" t="str">
            <v>Pamulaparru</v>
          </cell>
          <cell r="M1351" t="str">
            <v>0533009</v>
          </cell>
          <cell r="N1351" t="str">
            <v>01</v>
          </cell>
          <cell r="O1351" t="str">
            <v>Pamulaparru</v>
          </cell>
          <cell r="P1351" t="str">
            <v>Pamulaparru</v>
          </cell>
          <cell r="Q1351" t="str">
            <v>053300901</v>
          </cell>
          <cell r="R1351" t="str">
            <v>053300901</v>
          </cell>
          <cell r="S1351" t="str">
            <v>05100633300901</v>
          </cell>
          <cell r="T1351">
            <v>1470</v>
          </cell>
          <cell r="U1351">
            <v>100</v>
          </cell>
          <cell r="V1351">
            <v>0</v>
          </cell>
          <cell r="W1351" t="str">
            <v>PC</v>
          </cell>
          <cell r="X1351" t="str">
            <v>PC1</v>
          </cell>
          <cell r="Z1351">
            <v>36744</v>
          </cell>
          <cell r="AA1351" t="str">
            <v>053300901600</v>
          </cell>
          <cell r="AB1351" t="str">
            <v>053300901600</v>
          </cell>
          <cell r="AC1351" t="str">
            <v>Pamulaparru</v>
          </cell>
          <cell r="AD1351" t="str">
            <v>Pamulaparru</v>
          </cell>
          <cell r="AE1351" t="str">
            <v>PWS</v>
          </cell>
          <cell r="AF1351">
            <v>0</v>
          </cell>
          <cell r="AG1351">
            <v>0</v>
          </cell>
          <cell r="AH1351">
            <v>0</v>
          </cell>
          <cell r="AI1351">
            <v>0</v>
          </cell>
          <cell r="AJ1351">
            <v>0</v>
          </cell>
          <cell r="AK1351">
            <v>0</v>
          </cell>
          <cell r="AL1351">
            <v>0</v>
          </cell>
        </row>
        <row r="1352">
          <cell r="A1352" t="str">
            <v>05</v>
          </cell>
          <cell r="B1352" t="str">
            <v>Westgodavari</v>
          </cell>
          <cell r="C1352" t="str">
            <v>10</v>
          </cell>
          <cell r="D1352" t="str">
            <v>Narsapur</v>
          </cell>
          <cell r="E1352" t="str">
            <v>063</v>
          </cell>
          <cell r="F1352" t="str">
            <v>Undi</v>
          </cell>
          <cell r="G1352" t="str">
            <v>33</v>
          </cell>
          <cell r="H1352" t="str">
            <v>Undi</v>
          </cell>
          <cell r="I1352" t="str">
            <v>08</v>
          </cell>
          <cell r="J1352" t="str">
            <v>Pamulaparru</v>
          </cell>
          <cell r="K1352" t="str">
            <v>009</v>
          </cell>
          <cell r="L1352" t="str">
            <v>Pamulaparru</v>
          </cell>
          <cell r="M1352" t="str">
            <v>0533009</v>
          </cell>
          <cell r="N1352" t="str">
            <v>02</v>
          </cell>
          <cell r="O1352" t="str">
            <v>Venkatarajapuram</v>
          </cell>
          <cell r="Q1352" t="str">
            <v>053300902</v>
          </cell>
          <cell r="S1352" t="str">
            <v>05100633300902</v>
          </cell>
          <cell r="T1352">
            <v>355</v>
          </cell>
          <cell r="U1352">
            <v>0</v>
          </cell>
          <cell r="V1352">
            <v>283</v>
          </cell>
          <cell r="W1352" t="str">
            <v>NSS</v>
          </cell>
          <cell r="X1352" t="str">
            <v>BR</v>
          </cell>
          <cell r="Y1352">
            <v>252</v>
          </cell>
          <cell r="Z1352">
            <v>36368</v>
          </cell>
          <cell r="AF1352">
            <v>0</v>
          </cell>
          <cell r="AG1352">
            <v>3</v>
          </cell>
          <cell r="AH1352">
            <v>0</v>
          </cell>
          <cell r="AI1352">
            <v>0</v>
          </cell>
          <cell r="AJ1352">
            <v>0</v>
          </cell>
          <cell r="AK1352">
            <v>0</v>
          </cell>
          <cell r="AL1352">
            <v>0</v>
          </cell>
        </row>
        <row r="1353">
          <cell r="A1353" t="str">
            <v>05</v>
          </cell>
          <cell r="B1353" t="str">
            <v>Westgodavari</v>
          </cell>
          <cell r="C1353" t="str">
            <v>10</v>
          </cell>
          <cell r="D1353" t="str">
            <v>Narsapur</v>
          </cell>
          <cell r="E1353" t="str">
            <v>063</v>
          </cell>
          <cell r="F1353" t="str">
            <v>Undi</v>
          </cell>
          <cell r="G1353" t="str">
            <v>33</v>
          </cell>
          <cell r="H1353" t="str">
            <v>Undi</v>
          </cell>
          <cell r="I1353" t="str">
            <v>09</v>
          </cell>
          <cell r="J1353" t="str">
            <v>Arthamuru</v>
          </cell>
          <cell r="K1353" t="str">
            <v>010</v>
          </cell>
          <cell r="L1353" t="str">
            <v>Arthamuru</v>
          </cell>
          <cell r="M1353" t="str">
            <v>0533010</v>
          </cell>
          <cell r="N1353" t="str">
            <v>01</v>
          </cell>
          <cell r="O1353" t="str">
            <v>Arthamuru</v>
          </cell>
          <cell r="Q1353" t="str">
            <v>053301001</v>
          </cell>
          <cell r="S1353" t="str">
            <v>05100633301001</v>
          </cell>
          <cell r="T1353">
            <v>1477</v>
          </cell>
          <cell r="U1353">
            <v>292</v>
          </cell>
          <cell r="V1353">
            <v>18</v>
          </cell>
          <cell r="W1353" t="str">
            <v>NSS</v>
          </cell>
          <cell r="X1353" t="str">
            <v>BR</v>
          </cell>
          <cell r="Y1353">
            <v>262</v>
          </cell>
          <cell r="Z1353">
            <v>36368</v>
          </cell>
          <cell r="AF1353">
            <v>0</v>
          </cell>
          <cell r="AG1353">
            <v>0</v>
          </cell>
          <cell r="AH1353">
            <v>0</v>
          </cell>
          <cell r="AI1353">
            <v>2</v>
          </cell>
          <cell r="AJ1353">
            <v>0</v>
          </cell>
          <cell r="AK1353">
            <v>0</v>
          </cell>
          <cell r="AL1353">
            <v>0</v>
          </cell>
        </row>
        <row r="1354">
          <cell r="A1354" t="str">
            <v>05</v>
          </cell>
          <cell r="B1354" t="str">
            <v>Westgodavari</v>
          </cell>
          <cell r="C1354" t="str">
            <v>10</v>
          </cell>
          <cell r="D1354" t="str">
            <v>Narsapur</v>
          </cell>
          <cell r="E1354" t="str">
            <v>063</v>
          </cell>
          <cell r="F1354" t="str">
            <v>Undi</v>
          </cell>
          <cell r="G1354" t="str">
            <v>33</v>
          </cell>
          <cell r="H1354" t="str">
            <v>Undi</v>
          </cell>
          <cell r="I1354" t="str">
            <v>09</v>
          </cell>
          <cell r="J1354" t="str">
            <v>Arthamuru</v>
          </cell>
          <cell r="K1354" t="str">
            <v>010</v>
          </cell>
          <cell r="L1354" t="str">
            <v>Arthamuru</v>
          </cell>
          <cell r="M1354" t="str">
            <v>0533010</v>
          </cell>
          <cell r="N1354" t="str">
            <v>02</v>
          </cell>
          <cell r="O1354" t="str">
            <v>Kavitampakala</v>
          </cell>
          <cell r="Q1354" t="str">
            <v>053301002</v>
          </cell>
          <cell r="S1354" t="str">
            <v>05100633301002</v>
          </cell>
          <cell r="T1354">
            <v>439</v>
          </cell>
          <cell r="U1354">
            <v>36</v>
          </cell>
          <cell r="V1354">
            <v>0</v>
          </cell>
          <cell r="W1354" t="str">
            <v>NSS</v>
          </cell>
          <cell r="X1354" t="str">
            <v>BR</v>
          </cell>
          <cell r="Y1354">
            <v>208</v>
          </cell>
          <cell r="Z1354">
            <v>35638</v>
          </cell>
          <cell r="AF1354">
            <v>0</v>
          </cell>
          <cell r="AG1354">
            <v>0</v>
          </cell>
          <cell r="AH1354">
            <v>0</v>
          </cell>
          <cell r="AI1354">
            <v>1</v>
          </cell>
          <cell r="AJ1354">
            <v>0</v>
          </cell>
          <cell r="AK1354">
            <v>0</v>
          </cell>
          <cell r="AL1354">
            <v>0</v>
          </cell>
        </row>
        <row r="1355">
          <cell r="A1355" t="str">
            <v>05</v>
          </cell>
          <cell r="B1355" t="str">
            <v>Westgodavari</v>
          </cell>
          <cell r="C1355" t="str">
            <v>10</v>
          </cell>
          <cell r="D1355" t="str">
            <v>Narsapur</v>
          </cell>
          <cell r="E1355" t="str">
            <v>063</v>
          </cell>
          <cell r="F1355" t="str">
            <v>Undi</v>
          </cell>
          <cell r="G1355" t="str">
            <v>33</v>
          </cell>
          <cell r="H1355" t="str">
            <v>Undi</v>
          </cell>
          <cell r="I1355" t="str">
            <v>10</v>
          </cell>
          <cell r="J1355" t="str">
            <v>Cherukuwada</v>
          </cell>
          <cell r="K1355" t="str">
            <v>011</v>
          </cell>
          <cell r="L1355" t="str">
            <v>Cherukuwada</v>
          </cell>
          <cell r="M1355" t="str">
            <v>0533011</v>
          </cell>
          <cell r="N1355" t="str">
            <v>01</v>
          </cell>
          <cell r="O1355" t="str">
            <v>Cherukuwada</v>
          </cell>
          <cell r="P1355" t="str">
            <v>Cherukuwada</v>
          </cell>
          <cell r="Q1355" t="str">
            <v>053301101</v>
          </cell>
          <cell r="R1355" t="str">
            <v>053301101</v>
          </cell>
          <cell r="S1355" t="str">
            <v>05100633301101</v>
          </cell>
          <cell r="T1355">
            <v>4974</v>
          </cell>
          <cell r="U1355">
            <v>441</v>
          </cell>
          <cell r="V1355">
            <v>35</v>
          </cell>
          <cell r="W1355" t="str">
            <v>PC</v>
          </cell>
          <cell r="X1355" t="str">
            <v>PC2</v>
          </cell>
          <cell r="Z1355">
            <v>36368</v>
          </cell>
          <cell r="AA1355" t="str">
            <v>053301101600</v>
          </cell>
          <cell r="AB1355" t="str">
            <v>053301101600</v>
          </cell>
          <cell r="AC1355" t="str">
            <v>Cherukuwada-33</v>
          </cell>
          <cell r="AD1355" t="str">
            <v>Cherukuwada-33</v>
          </cell>
          <cell r="AE1355" t="str">
            <v>PWS</v>
          </cell>
          <cell r="AF1355">
            <v>0</v>
          </cell>
          <cell r="AG1355">
            <v>0</v>
          </cell>
          <cell r="AH1355">
            <v>0</v>
          </cell>
          <cell r="AI1355">
            <v>0</v>
          </cell>
          <cell r="AJ1355">
            <v>0</v>
          </cell>
          <cell r="AK1355">
            <v>0</v>
          </cell>
          <cell r="AL1355">
            <v>0</v>
          </cell>
        </row>
        <row r="1356">
          <cell r="A1356" t="str">
            <v>05</v>
          </cell>
          <cell r="B1356" t="str">
            <v>Westgodavari</v>
          </cell>
          <cell r="C1356" t="str">
            <v>10</v>
          </cell>
          <cell r="D1356" t="str">
            <v>Narsapur</v>
          </cell>
          <cell r="E1356" t="str">
            <v>063</v>
          </cell>
          <cell r="F1356" t="str">
            <v>Undi</v>
          </cell>
          <cell r="G1356" t="str">
            <v>33</v>
          </cell>
          <cell r="H1356" t="str">
            <v>Undi</v>
          </cell>
          <cell r="I1356" t="str">
            <v>11</v>
          </cell>
          <cell r="J1356" t="str">
            <v>Kalisipudi</v>
          </cell>
          <cell r="K1356" t="str">
            <v>012</v>
          </cell>
          <cell r="L1356" t="str">
            <v>Kalisipudi</v>
          </cell>
          <cell r="M1356" t="str">
            <v>0533012</v>
          </cell>
          <cell r="N1356" t="str">
            <v>01</v>
          </cell>
          <cell r="O1356" t="str">
            <v>Kalisipudi</v>
          </cell>
          <cell r="P1356" t="str">
            <v>Kalisipudi</v>
          </cell>
          <cell r="Q1356" t="str">
            <v>053301201</v>
          </cell>
          <cell r="R1356" t="str">
            <v>053301201</v>
          </cell>
          <cell r="S1356" t="str">
            <v>05100633301201</v>
          </cell>
          <cell r="T1356">
            <v>1482</v>
          </cell>
          <cell r="U1356">
            <v>67</v>
          </cell>
          <cell r="V1356">
            <v>0</v>
          </cell>
          <cell r="W1356" t="str">
            <v>PC</v>
          </cell>
          <cell r="X1356" t="str">
            <v>PC1</v>
          </cell>
          <cell r="Z1356">
            <v>36368</v>
          </cell>
          <cell r="AA1356" t="str">
            <v>053301201600</v>
          </cell>
          <cell r="AB1356" t="str">
            <v>053301201600</v>
          </cell>
          <cell r="AC1356" t="str">
            <v>Kalisipudi</v>
          </cell>
          <cell r="AD1356" t="str">
            <v>Kalisipudi</v>
          </cell>
          <cell r="AE1356" t="str">
            <v>PWS</v>
          </cell>
          <cell r="AF1356">
            <v>0</v>
          </cell>
          <cell r="AG1356">
            <v>12</v>
          </cell>
          <cell r="AH1356">
            <v>6</v>
          </cell>
          <cell r="AI1356">
            <v>1</v>
          </cell>
          <cell r="AJ1356">
            <v>0</v>
          </cell>
          <cell r="AK1356">
            <v>0</v>
          </cell>
          <cell r="AL1356">
            <v>0</v>
          </cell>
        </row>
        <row r="1357">
          <cell r="A1357" t="str">
            <v>05</v>
          </cell>
          <cell r="B1357" t="str">
            <v>Westgodavari</v>
          </cell>
          <cell r="C1357" t="str">
            <v>10</v>
          </cell>
          <cell r="D1357" t="str">
            <v>Narsapur</v>
          </cell>
          <cell r="E1357" t="str">
            <v>063</v>
          </cell>
          <cell r="F1357" t="str">
            <v>Undi</v>
          </cell>
          <cell r="G1357" t="str">
            <v>33</v>
          </cell>
          <cell r="H1357" t="str">
            <v>Undi</v>
          </cell>
          <cell r="I1357" t="str">
            <v>12</v>
          </cell>
          <cell r="J1357" t="str">
            <v>Undi</v>
          </cell>
          <cell r="K1357" t="str">
            <v>013</v>
          </cell>
          <cell r="L1357" t="str">
            <v>Undi</v>
          </cell>
          <cell r="M1357" t="str">
            <v>0533013</v>
          </cell>
          <cell r="N1357" t="str">
            <v>01</v>
          </cell>
          <cell r="O1357" t="str">
            <v>Undi</v>
          </cell>
          <cell r="P1357" t="str">
            <v>Undi</v>
          </cell>
          <cell r="Q1357" t="str">
            <v>053301301</v>
          </cell>
          <cell r="R1357" t="str">
            <v>053301301</v>
          </cell>
          <cell r="S1357" t="str">
            <v>05100633301301</v>
          </cell>
          <cell r="T1357">
            <v>12130</v>
          </cell>
          <cell r="U1357">
            <v>554</v>
          </cell>
          <cell r="V1357">
            <v>112</v>
          </cell>
          <cell r="W1357" t="str">
            <v>PC</v>
          </cell>
          <cell r="X1357" t="str">
            <v>PC2</v>
          </cell>
          <cell r="Z1357">
            <v>36574</v>
          </cell>
          <cell r="AA1357" t="str">
            <v>053301301600</v>
          </cell>
          <cell r="AB1357" t="str">
            <v>053301301600</v>
          </cell>
          <cell r="AC1357" t="str">
            <v>Undi</v>
          </cell>
          <cell r="AD1357" t="str">
            <v>Undi</v>
          </cell>
          <cell r="AE1357" t="str">
            <v>PWS</v>
          </cell>
          <cell r="AF1357">
            <v>0</v>
          </cell>
          <cell r="AG1357">
            <v>2</v>
          </cell>
          <cell r="AH1357">
            <v>0</v>
          </cell>
          <cell r="AI1357">
            <v>0</v>
          </cell>
          <cell r="AJ1357">
            <v>0</v>
          </cell>
          <cell r="AK1357">
            <v>0</v>
          </cell>
          <cell r="AL1357">
            <v>0</v>
          </cell>
        </row>
        <row r="1358">
          <cell r="A1358" t="str">
            <v>05</v>
          </cell>
          <cell r="B1358" t="str">
            <v>Westgodavari</v>
          </cell>
          <cell r="C1358" t="str">
            <v>10</v>
          </cell>
          <cell r="D1358" t="str">
            <v>Narsapur</v>
          </cell>
          <cell r="E1358" t="str">
            <v>063</v>
          </cell>
          <cell r="F1358" t="str">
            <v>Undi</v>
          </cell>
          <cell r="G1358" t="str">
            <v>33</v>
          </cell>
          <cell r="H1358" t="str">
            <v>Undi</v>
          </cell>
          <cell r="I1358" t="str">
            <v>12</v>
          </cell>
          <cell r="J1358" t="str">
            <v>Undi</v>
          </cell>
          <cell r="K1358" t="str">
            <v>013</v>
          </cell>
          <cell r="L1358" t="str">
            <v>Undi</v>
          </cell>
          <cell r="M1358" t="str">
            <v>0533013</v>
          </cell>
          <cell r="N1358" t="str">
            <v>02</v>
          </cell>
          <cell r="O1358" t="str">
            <v>Uppugunta</v>
          </cell>
          <cell r="P1358" t="str">
            <v>Uppugunta</v>
          </cell>
          <cell r="Q1358" t="str">
            <v>053301302</v>
          </cell>
          <cell r="R1358" t="str">
            <v>053301302</v>
          </cell>
          <cell r="S1358" t="str">
            <v>05100633301302</v>
          </cell>
          <cell r="T1358">
            <v>213</v>
          </cell>
          <cell r="U1358">
            <v>3</v>
          </cell>
          <cell r="V1358">
            <v>0</v>
          </cell>
          <cell r="W1358" t="str">
            <v>PC</v>
          </cell>
          <cell r="X1358" t="str">
            <v>PC2</v>
          </cell>
          <cell r="Z1358">
            <v>36574</v>
          </cell>
          <cell r="AA1358" t="str">
            <v>053301301600</v>
          </cell>
          <cell r="AB1358" t="str">
            <v>053301301600</v>
          </cell>
          <cell r="AC1358" t="str">
            <v>Undi</v>
          </cell>
          <cell r="AD1358" t="str">
            <v>Undi</v>
          </cell>
          <cell r="AE1358" t="str">
            <v>PWS</v>
          </cell>
          <cell r="AF1358">
            <v>0</v>
          </cell>
          <cell r="AG1358">
            <v>0</v>
          </cell>
          <cell r="AH1358">
            <v>0</v>
          </cell>
          <cell r="AI1358">
            <v>0</v>
          </cell>
          <cell r="AJ1358">
            <v>0</v>
          </cell>
          <cell r="AK1358">
            <v>0</v>
          </cell>
          <cell r="AL1358">
            <v>0</v>
          </cell>
        </row>
        <row r="1359">
          <cell r="A1359" t="str">
            <v>05</v>
          </cell>
          <cell r="B1359" t="str">
            <v>Westgodavari</v>
          </cell>
          <cell r="C1359" t="str">
            <v>10</v>
          </cell>
          <cell r="D1359" t="str">
            <v>Narsapur</v>
          </cell>
          <cell r="E1359" t="str">
            <v>063</v>
          </cell>
          <cell r="F1359" t="str">
            <v>Undi</v>
          </cell>
          <cell r="G1359" t="str">
            <v>33</v>
          </cell>
          <cell r="H1359" t="str">
            <v>Undi</v>
          </cell>
          <cell r="I1359" t="str">
            <v>12</v>
          </cell>
          <cell r="J1359" t="str">
            <v>Undi</v>
          </cell>
          <cell r="K1359" t="str">
            <v>013</v>
          </cell>
          <cell r="L1359" t="str">
            <v>Undi</v>
          </cell>
          <cell r="M1359" t="str">
            <v>0533013</v>
          </cell>
          <cell r="N1359" t="str">
            <v>03</v>
          </cell>
          <cell r="O1359" t="str">
            <v>Nakkarajugunta</v>
          </cell>
          <cell r="P1359" t="str">
            <v>Nakkarajugunta</v>
          </cell>
          <cell r="Q1359" t="str">
            <v>053301303</v>
          </cell>
          <cell r="R1359" t="str">
            <v>053301303</v>
          </cell>
          <cell r="S1359" t="str">
            <v>05100633301303</v>
          </cell>
          <cell r="T1359">
            <v>345</v>
          </cell>
          <cell r="U1359">
            <v>222</v>
          </cell>
          <cell r="V1359">
            <v>0</v>
          </cell>
          <cell r="W1359" t="str">
            <v>PC</v>
          </cell>
          <cell r="X1359" t="str">
            <v>PC2</v>
          </cell>
          <cell r="Z1359">
            <v>36574</v>
          </cell>
          <cell r="AA1359" t="str">
            <v>053301301600</v>
          </cell>
          <cell r="AB1359" t="str">
            <v>053301301600</v>
          </cell>
          <cell r="AC1359" t="str">
            <v>Undi</v>
          </cell>
          <cell r="AD1359" t="str">
            <v>Undi</v>
          </cell>
          <cell r="AE1359" t="str">
            <v>PWS</v>
          </cell>
          <cell r="AF1359">
            <v>0</v>
          </cell>
          <cell r="AG1359">
            <v>0</v>
          </cell>
          <cell r="AH1359">
            <v>0</v>
          </cell>
          <cell r="AI1359">
            <v>0</v>
          </cell>
          <cell r="AJ1359">
            <v>0</v>
          </cell>
          <cell r="AK1359">
            <v>0</v>
          </cell>
          <cell r="AL1359">
            <v>0</v>
          </cell>
        </row>
        <row r="1360">
          <cell r="A1360" t="str">
            <v>05</v>
          </cell>
          <cell r="B1360" t="str">
            <v>Westgodavari</v>
          </cell>
          <cell r="C1360" t="str">
            <v>10</v>
          </cell>
          <cell r="D1360" t="str">
            <v>Narsapur</v>
          </cell>
          <cell r="E1360" t="str">
            <v>063</v>
          </cell>
          <cell r="F1360" t="str">
            <v>Undi</v>
          </cell>
          <cell r="G1360" t="str">
            <v>33</v>
          </cell>
          <cell r="H1360" t="str">
            <v>Undi</v>
          </cell>
          <cell r="I1360" t="str">
            <v>12</v>
          </cell>
          <cell r="J1360" t="str">
            <v>Undi</v>
          </cell>
          <cell r="K1360" t="str">
            <v>013</v>
          </cell>
          <cell r="L1360" t="str">
            <v>Undi</v>
          </cell>
          <cell r="M1360" t="str">
            <v>0533013</v>
          </cell>
          <cell r="N1360" t="str">
            <v>04</v>
          </cell>
          <cell r="O1360" t="str">
            <v>Gorinthota</v>
          </cell>
          <cell r="P1360" t="str">
            <v>Gorinthota</v>
          </cell>
          <cell r="Q1360" t="str">
            <v>053301304</v>
          </cell>
          <cell r="R1360" t="str">
            <v>053301304</v>
          </cell>
          <cell r="S1360" t="str">
            <v>05100633301304</v>
          </cell>
          <cell r="T1360">
            <v>321</v>
          </cell>
          <cell r="U1360">
            <v>51</v>
          </cell>
          <cell r="V1360">
            <v>0</v>
          </cell>
          <cell r="W1360" t="str">
            <v>PC</v>
          </cell>
          <cell r="X1360" t="str">
            <v>PC2</v>
          </cell>
          <cell r="Z1360">
            <v>36574</v>
          </cell>
          <cell r="AA1360" t="str">
            <v>053301301600</v>
          </cell>
          <cell r="AB1360" t="str">
            <v>053301301600</v>
          </cell>
          <cell r="AC1360" t="str">
            <v>Undi</v>
          </cell>
          <cell r="AD1360" t="str">
            <v>Undi</v>
          </cell>
          <cell r="AE1360" t="str">
            <v>PWS</v>
          </cell>
          <cell r="AF1360">
            <v>0</v>
          </cell>
          <cell r="AG1360">
            <v>0</v>
          </cell>
          <cell r="AH1360">
            <v>0</v>
          </cell>
          <cell r="AI1360">
            <v>0</v>
          </cell>
          <cell r="AJ1360">
            <v>0</v>
          </cell>
          <cell r="AK1360">
            <v>0</v>
          </cell>
          <cell r="AL1360">
            <v>0</v>
          </cell>
        </row>
        <row r="1361">
          <cell r="A1361" t="str">
            <v>05</v>
          </cell>
          <cell r="B1361" t="str">
            <v>Westgodavari</v>
          </cell>
          <cell r="C1361" t="str">
            <v>10</v>
          </cell>
          <cell r="D1361" t="str">
            <v>Narsapur</v>
          </cell>
          <cell r="E1361" t="str">
            <v>063</v>
          </cell>
          <cell r="F1361" t="str">
            <v>Undi</v>
          </cell>
          <cell r="G1361" t="str">
            <v>33</v>
          </cell>
          <cell r="H1361" t="str">
            <v>Undi</v>
          </cell>
          <cell r="I1361" t="str">
            <v>12</v>
          </cell>
          <cell r="J1361" t="str">
            <v>Undi</v>
          </cell>
          <cell r="K1361" t="str">
            <v>013</v>
          </cell>
          <cell r="L1361" t="str">
            <v>Undi</v>
          </cell>
          <cell r="M1361" t="str">
            <v>0533013</v>
          </cell>
          <cell r="N1361" t="str">
            <v>05</v>
          </cell>
          <cell r="O1361" t="str">
            <v>Padevalavaipaeta</v>
          </cell>
          <cell r="P1361" t="str">
            <v>Padevalavaipaeta</v>
          </cell>
          <cell r="Q1361" t="str">
            <v>053301305</v>
          </cell>
          <cell r="R1361" t="str">
            <v>053301305</v>
          </cell>
          <cell r="S1361" t="str">
            <v>05100633301305</v>
          </cell>
          <cell r="T1361">
            <v>321</v>
          </cell>
          <cell r="U1361">
            <v>242</v>
          </cell>
          <cell r="V1361">
            <v>0</v>
          </cell>
          <cell r="W1361" t="str">
            <v>PC</v>
          </cell>
          <cell r="X1361" t="str">
            <v>PC2</v>
          </cell>
          <cell r="Z1361">
            <v>36574</v>
          </cell>
          <cell r="AA1361" t="str">
            <v>053301301600</v>
          </cell>
          <cell r="AB1361" t="str">
            <v>053301301600</v>
          </cell>
          <cell r="AC1361" t="str">
            <v>Undi</v>
          </cell>
          <cell r="AD1361" t="str">
            <v>Undi</v>
          </cell>
          <cell r="AE1361" t="str">
            <v>PWS</v>
          </cell>
          <cell r="AF1361">
            <v>0</v>
          </cell>
          <cell r="AG1361">
            <v>0</v>
          </cell>
          <cell r="AH1361">
            <v>0</v>
          </cell>
          <cell r="AI1361">
            <v>0</v>
          </cell>
          <cell r="AJ1361">
            <v>0</v>
          </cell>
          <cell r="AK1361">
            <v>0</v>
          </cell>
          <cell r="AL1361">
            <v>0</v>
          </cell>
        </row>
        <row r="1362">
          <cell r="A1362" t="str">
            <v>05</v>
          </cell>
          <cell r="B1362" t="str">
            <v>Westgodavari</v>
          </cell>
          <cell r="C1362" t="str">
            <v>10</v>
          </cell>
          <cell r="D1362" t="str">
            <v>Narsapur</v>
          </cell>
          <cell r="E1362" t="str">
            <v>063</v>
          </cell>
          <cell r="F1362" t="str">
            <v>Undi</v>
          </cell>
          <cell r="G1362" t="str">
            <v>33</v>
          </cell>
          <cell r="H1362" t="str">
            <v>Undi</v>
          </cell>
          <cell r="I1362" t="str">
            <v>12</v>
          </cell>
          <cell r="J1362" t="str">
            <v>Undi</v>
          </cell>
          <cell r="K1362" t="str">
            <v>013</v>
          </cell>
          <cell r="L1362" t="str">
            <v>Undi</v>
          </cell>
          <cell r="M1362" t="str">
            <v>0533013</v>
          </cell>
          <cell r="N1362" t="str">
            <v>06</v>
          </cell>
          <cell r="O1362" t="str">
            <v>Puligomma</v>
          </cell>
          <cell r="Q1362" t="str">
            <v>053301306</v>
          </cell>
          <cell r="S1362" t="str">
            <v>05100633301306</v>
          </cell>
          <cell r="T1362">
            <v>657</v>
          </cell>
          <cell r="U1362">
            <v>0</v>
          </cell>
          <cell r="V1362">
            <v>0</v>
          </cell>
          <cell r="W1362" t="str">
            <v>NSS</v>
          </cell>
          <cell r="X1362" t="str">
            <v>BR</v>
          </cell>
          <cell r="Y1362">
            <v>246</v>
          </cell>
          <cell r="Z1362">
            <v>36368</v>
          </cell>
          <cell r="AF1362">
            <v>0</v>
          </cell>
          <cell r="AG1362">
            <v>2</v>
          </cell>
          <cell r="AH1362">
            <v>2</v>
          </cell>
          <cell r="AI1362">
            <v>1</v>
          </cell>
          <cell r="AJ1362">
            <v>0</v>
          </cell>
          <cell r="AK1362">
            <v>0</v>
          </cell>
          <cell r="AL1362">
            <v>0</v>
          </cell>
        </row>
        <row r="1363">
          <cell r="A1363" t="str">
            <v>05</v>
          </cell>
          <cell r="B1363" t="str">
            <v>Westgodavari</v>
          </cell>
          <cell r="C1363" t="str">
            <v>10</v>
          </cell>
          <cell r="D1363" t="str">
            <v>Narsapur</v>
          </cell>
          <cell r="E1363" t="str">
            <v>063</v>
          </cell>
          <cell r="F1363" t="str">
            <v>Undi</v>
          </cell>
          <cell r="G1363" t="str">
            <v>33</v>
          </cell>
          <cell r="H1363" t="str">
            <v>Undi</v>
          </cell>
          <cell r="I1363" t="str">
            <v>13</v>
          </cell>
          <cell r="J1363" t="str">
            <v>Velivarru</v>
          </cell>
          <cell r="K1363" t="str">
            <v>014</v>
          </cell>
          <cell r="L1363" t="str">
            <v>Velivarru</v>
          </cell>
          <cell r="M1363" t="str">
            <v>0533014</v>
          </cell>
          <cell r="N1363" t="str">
            <v>01</v>
          </cell>
          <cell r="O1363" t="str">
            <v>Velivarru</v>
          </cell>
          <cell r="P1363" t="str">
            <v>Velivarru</v>
          </cell>
          <cell r="Q1363" t="str">
            <v>053301401</v>
          </cell>
          <cell r="R1363" t="str">
            <v>053301401</v>
          </cell>
          <cell r="S1363" t="str">
            <v>05100633301401</v>
          </cell>
          <cell r="T1363">
            <v>1050</v>
          </cell>
          <cell r="U1363">
            <v>7</v>
          </cell>
          <cell r="V1363">
            <v>17</v>
          </cell>
          <cell r="W1363" t="str">
            <v>PC</v>
          </cell>
          <cell r="X1363" t="str">
            <v>PC1</v>
          </cell>
          <cell r="Z1363">
            <v>36368</v>
          </cell>
          <cell r="AA1363" t="str">
            <v>053301401600</v>
          </cell>
          <cell r="AB1363" t="str">
            <v>053301401600</v>
          </cell>
          <cell r="AC1363" t="str">
            <v>Velivarru</v>
          </cell>
          <cell r="AD1363" t="str">
            <v>Velivarru</v>
          </cell>
          <cell r="AE1363" t="str">
            <v>PWS</v>
          </cell>
          <cell r="AF1363">
            <v>0</v>
          </cell>
          <cell r="AG1363">
            <v>0</v>
          </cell>
          <cell r="AH1363">
            <v>0</v>
          </cell>
          <cell r="AI1363">
            <v>0</v>
          </cell>
          <cell r="AJ1363">
            <v>0</v>
          </cell>
          <cell r="AK1363">
            <v>0</v>
          </cell>
          <cell r="AL1363">
            <v>0</v>
          </cell>
        </row>
        <row r="1364">
          <cell r="A1364" t="str">
            <v>05</v>
          </cell>
          <cell r="B1364" t="str">
            <v>Westgodavari</v>
          </cell>
          <cell r="C1364" t="str">
            <v>10</v>
          </cell>
          <cell r="D1364" t="str">
            <v>Narsapur</v>
          </cell>
          <cell r="E1364" t="str">
            <v>063</v>
          </cell>
          <cell r="F1364" t="str">
            <v>Undi</v>
          </cell>
          <cell r="G1364" t="str">
            <v>33</v>
          </cell>
          <cell r="H1364" t="str">
            <v>Undi</v>
          </cell>
          <cell r="I1364" t="str">
            <v>13</v>
          </cell>
          <cell r="J1364" t="str">
            <v>Velivarru</v>
          </cell>
          <cell r="K1364" t="str">
            <v>014</v>
          </cell>
          <cell r="L1364" t="str">
            <v>Velivarru</v>
          </cell>
          <cell r="M1364" t="str">
            <v>0533014</v>
          </cell>
          <cell r="N1364" t="str">
            <v>02</v>
          </cell>
          <cell r="O1364" t="str">
            <v>Mukkuvanicheruvu</v>
          </cell>
          <cell r="Q1364" t="str">
            <v>053301402</v>
          </cell>
          <cell r="S1364" t="str">
            <v>05100633301402</v>
          </cell>
          <cell r="T1364">
            <v>100</v>
          </cell>
          <cell r="U1364">
            <v>0</v>
          </cell>
          <cell r="V1364">
            <v>0</v>
          </cell>
          <cell r="W1364" t="str">
            <v>NSS</v>
          </cell>
          <cell r="X1364" t="str">
            <v>BR</v>
          </cell>
          <cell r="Y1364">
            <v>283</v>
          </cell>
          <cell r="Z1364">
            <v>36368</v>
          </cell>
          <cell r="AF1364">
            <v>0</v>
          </cell>
          <cell r="AG1364">
            <v>0</v>
          </cell>
          <cell r="AH1364">
            <v>0</v>
          </cell>
          <cell r="AI1364">
            <v>1</v>
          </cell>
          <cell r="AJ1364">
            <v>0</v>
          </cell>
          <cell r="AK1364">
            <v>0</v>
          </cell>
          <cell r="AL1364">
            <v>0</v>
          </cell>
        </row>
        <row r="1365">
          <cell r="A1365" t="str">
            <v>05</v>
          </cell>
          <cell r="B1365" t="str">
            <v>Westgodavari</v>
          </cell>
          <cell r="C1365" t="str">
            <v>10</v>
          </cell>
          <cell r="D1365" t="str">
            <v>Narsapur</v>
          </cell>
          <cell r="E1365" t="str">
            <v>063</v>
          </cell>
          <cell r="F1365" t="str">
            <v>Undi</v>
          </cell>
          <cell r="G1365" t="str">
            <v>33</v>
          </cell>
          <cell r="H1365" t="str">
            <v>Undi</v>
          </cell>
          <cell r="I1365" t="str">
            <v>14</v>
          </cell>
          <cell r="J1365" t="str">
            <v>Chilukuru</v>
          </cell>
          <cell r="K1365" t="str">
            <v>015</v>
          </cell>
          <cell r="L1365" t="str">
            <v>Chilukuru</v>
          </cell>
          <cell r="M1365" t="str">
            <v>0533015</v>
          </cell>
          <cell r="N1365" t="str">
            <v>01</v>
          </cell>
          <cell r="O1365" t="str">
            <v>Chilukuru</v>
          </cell>
          <cell r="P1365" t="str">
            <v>Chilukuru</v>
          </cell>
          <cell r="Q1365" t="str">
            <v>053301501</v>
          </cell>
          <cell r="R1365" t="str">
            <v>053301501</v>
          </cell>
          <cell r="S1365" t="str">
            <v>05100633301501</v>
          </cell>
          <cell r="T1365">
            <v>2189</v>
          </cell>
          <cell r="U1365">
            <v>121</v>
          </cell>
          <cell r="V1365">
            <v>0</v>
          </cell>
          <cell r="W1365" t="str">
            <v>PC</v>
          </cell>
          <cell r="X1365" t="str">
            <v>PC3</v>
          </cell>
          <cell r="Z1365">
            <v>36651</v>
          </cell>
          <cell r="AA1365" t="str">
            <v>053301501600</v>
          </cell>
          <cell r="AB1365" t="str">
            <v>053301501600</v>
          </cell>
          <cell r="AC1365" t="str">
            <v>Chilukuru</v>
          </cell>
          <cell r="AD1365" t="str">
            <v>Chilukuru</v>
          </cell>
          <cell r="AE1365" t="str">
            <v>PWS</v>
          </cell>
          <cell r="AF1365">
            <v>0</v>
          </cell>
          <cell r="AG1365">
            <v>0</v>
          </cell>
          <cell r="AH1365">
            <v>0</v>
          </cell>
          <cell r="AI1365">
            <v>0</v>
          </cell>
          <cell r="AJ1365">
            <v>0</v>
          </cell>
          <cell r="AK1365">
            <v>0</v>
          </cell>
          <cell r="AL1365">
            <v>0</v>
          </cell>
        </row>
        <row r="1366">
          <cell r="A1366" t="str">
            <v>05</v>
          </cell>
          <cell r="B1366" t="str">
            <v>Westgodavari</v>
          </cell>
          <cell r="C1366" t="str">
            <v>10</v>
          </cell>
          <cell r="D1366" t="str">
            <v>Narsapur</v>
          </cell>
          <cell r="E1366" t="str">
            <v>063</v>
          </cell>
          <cell r="F1366" t="str">
            <v>Undi</v>
          </cell>
          <cell r="G1366" t="str">
            <v>33</v>
          </cell>
          <cell r="H1366" t="str">
            <v>Undi</v>
          </cell>
          <cell r="I1366" t="str">
            <v>15</v>
          </cell>
          <cell r="J1366" t="str">
            <v>Mahadevapatnam</v>
          </cell>
          <cell r="K1366" t="str">
            <v>016</v>
          </cell>
          <cell r="L1366" t="str">
            <v>Mahadevapatnam</v>
          </cell>
          <cell r="M1366" t="str">
            <v>0533016</v>
          </cell>
          <cell r="N1366" t="str">
            <v>01</v>
          </cell>
          <cell r="O1366" t="str">
            <v>Mahadevapatnam</v>
          </cell>
          <cell r="P1366" t="str">
            <v>Mahadevapatnam</v>
          </cell>
          <cell r="Q1366" t="str">
            <v>053301601</v>
          </cell>
          <cell r="R1366" t="str">
            <v>053301601</v>
          </cell>
          <cell r="S1366" t="str">
            <v>05100633301601</v>
          </cell>
          <cell r="T1366">
            <v>2885</v>
          </cell>
          <cell r="U1366">
            <v>265</v>
          </cell>
          <cell r="V1366">
            <v>0</v>
          </cell>
          <cell r="W1366" t="str">
            <v>PC</v>
          </cell>
          <cell r="X1366" t="str">
            <v>PC3</v>
          </cell>
          <cell r="Z1366">
            <v>36651</v>
          </cell>
          <cell r="AA1366" t="str">
            <v>053301601600</v>
          </cell>
          <cell r="AB1366" t="str">
            <v>053301601600</v>
          </cell>
          <cell r="AC1366" t="str">
            <v>Mahadevapatnam</v>
          </cell>
          <cell r="AD1366" t="str">
            <v>Mahadevapatnam</v>
          </cell>
          <cell r="AE1366" t="str">
            <v>PWS</v>
          </cell>
          <cell r="AF1366">
            <v>0</v>
          </cell>
          <cell r="AG1366">
            <v>0</v>
          </cell>
          <cell r="AH1366">
            <v>0</v>
          </cell>
          <cell r="AI1366">
            <v>0</v>
          </cell>
          <cell r="AJ1366">
            <v>0</v>
          </cell>
          <cell r="AK1366">
            <v>0</v>
          </cell>
          <cell r="AL1366">
            <v>0</v>
          </cell>
        </row>
        <row r="1367">
          <cell r="A1367" t="str">
            <v>05</v>
          </cell>
          <cell r="B1367" t="str">
            <v>Westgodavari</v>
          </cell>
          <cell r="C1367" t="str">
            <v>10</v>
          </cell>
          <cell r="D1367" t="str">
            <v>Narsapur</v>
          </cell>
          <cell r="E1367" t="str">
            <v>063</v>
          </cell>
          <cell r="F1367" t="str">
            <v>Undi</v>
          </cell>
          <cell r="G1367" t="str">
            <v>33</v>
          </cell>
          <cell r="H1367" t="str">
            <v>Undi</v>
          </cell>
          <cell r="I1367" t="str">
            <v>15</v>
          </cell>
          <cell r="J1367" t="str">
            <v>Mahadevapatnam</v>
          </cell>
          <cell r="K1367" t="str">
            <v>016</v>
          </cell>
          <cell r="L1367" t="str">
            <v>Mahadevapatnam</v>
          </cell>
          <cell r="M1367" t="str">
            <v>0533016</v>
          </cell>
          <cell r="N1367" t="str">
            <v>02</v>
          </cell>
          <cell r="O1367" t="str">
            <v>Uppragudem</v>
          </cell>
          <cell r="P1367" t="str">
            <v>Uppragudem</v>
          </cell>
          <cell r="Q1367" t="str">
            <v>053301602</v>
          </cell>
          <cell r="R1367" t="str">
            <v>053301602</v>
          </cell>
          <cell r="S1367" t="str">
            <v>05100633301602</v>
          </cell>
          <cell r="T1367">
            <v>638</v>
          </cell>
          <cell r="U1367">
            <v>0</v>
          </cell>
          <cell r="V1367">
            <v>0</v>
          </cell>
          <cell r="W1367" t="str">
            <v>PC</v>
          </cell>
          <cell r="X1367" t="str">
            <v>PC3</v>
          </cell>
          <cell r="Z1367">
            <v>36651</v>
          </cell>
          <cell r="AA1367" t="str">
            <v>053301601600</v>
          </cell>
          <cell r="AB1367" t="str">
            <v>053301601600</v>
          </cell>
          <cell r="AC1367" t="str">
            <v>Mahadevapatnam</v>
          </cell>
          <cell r="AD1367" t="str">
            <v>Mahadevapatnam</v>
          </cell>
          <cell r="AE1367" t="str">
            <v>PWS</v>
          </cell>
          <cell r="AF1367">
            <v>0</v>
          </cell>
          <cell r="AG1367">
            <v>0</v>
          </cell>
          <cell r="AH1367">
            <v>0</v>
          </cell>
          <cell r="AI1367">
            <v>0</v>
          </cell>
          <cell r="AJ1367">
            <v>0</v>
          </cell>
          <cell r="AK1367">
            <v>0</v>
          </cell>
          <cell r="AL1367">
            <v>0</v>
          </cell>
        </row>
        <row r="1368">
          <cell r="A1368" t="str">
            <v>05</v>
          </cell>
          <cell r="B1368" t="str">
            <v>Westgodavari</v>
          </cell>
          <cell r="C1368" t="str">
            <v>10</v>
          </cell>
          <cell r="D1368" t="str">
            <v>Narsapur</v>
          </cell>
          <cell r="E1368" t="str">
            <v>063</v>
          </cell>
          <cell r="F1368" t="str">
            <v>Undi</v>
          </cell>
          <cell r="G1368" t="str">
            <v>33</v>
          </cell>
          <cell r="H1368" t="str">
            <v>Undi</v>
          </cell>
          <cell r="I1368" t="str">
            <v>15</v>
          </cell>
          <cell r="J1368" t="str">
            <v>Mahadevapatnam</v>
          </cell>
          <cell r="K1368" t="str">
            <v>016</v>
          </cell>
          <cell r="L1368" t="str">
            <v>Mahadevapatnam</v>
          </cell>
          <cell r="M1368" t="str">
            <v>0533016</v>
          </cell>
          <cell r="N1368" t="str">
            <v>03</v>
          </cell>
          <cell r="O1368" t="str">
            <v>Uttrapalem</v>
          </cell>
          <cell r="P1368" t="str">
            <v>Uttrapalem</v>
          </cell>
          <cell r="Q1368" t="str">
            <v>053301603</v>
          </cell>
          <cell r="R1368" t="str">
            <v>053301603</v>
          </cell>
          <cell r="S1368" t="str">
            <v>05100633301603</v>
          </cell>
          <cell r="T1368">
            <v>587</v>
          </cell>
          <cell r="U1368">
            <v>0</v>
          </cell>
          <cell r="V1368">
            <v>17</v>
          </cell>
          <cell r="W1368" t="str">
            <v>PC</v>
          </cell>
          <cell r="X1368" t="str">
            <v>PC3</v>
          </cell>
          <cell r="Z1368">
            <v>36651</v>
          </cell>
          <cell r="AA1368" t="str">
            <v>053301601600</v>
          </cell>
          <cell r="AB1368" t="str">
            <v>053301601600</v>
          </cell>
          <cell r="AC1368" t="str">
            <v>Mahadevapatnam</v>
          </cell>
          <cell r="AD1368" t="str">
            <v>Mahadevapatnam</v>
          </cell>
          <cell r="AE1368" t="str">
            <v>PWS</v>
          </cell>
          <cell r="AF1368">
            <v>0</v>
          </cell>
          <cell r="AG1368">
            <v>0</v>
          </cell>
          <cell r="AH1368">
            <v>0</v>
          </cell>
          <cell r="AI1368">
            <v>0</v>
          </cell>
          <cell r="AJ1368">
            <v>0</v>
          </cell>
          <cell r="AK1368">
            <v>0</v>
          </cell>
          <cell r="AL1368">
            <v>0</v>
          </cell>
        </row>
        <row r="1369">
          <cell r="A1369" t="str">
            <v>05</v>
          </cell>
          <cell r="B1369" t="str">
            <v>Westgodavari</v>
          </cell>
          <cell r="C1369" t="str">
            <v>10</v>
          </cell>
          <cell r="D1369" t="str">
            <v>Narsapur</v>
          </cell>
          <cell r="E1369" t="str">
            <v>063</v>
          </cell>
          <cell r="F1369" t="str">
            <v>Undi</v>
          </cell>
          <cell r="G1369" t="str">
            <v>33</v>
          </cell>
          <cell r="H1369" t="str">
            <v>Undi</v>
          </cell>
          <cell r="I1369" t="str">
            <v>15</v>
          </cell>
          <cell r="J1369" t="str">
            <v>Mahadevapatnam</v>
          </cell>
          <cell r="K1369" t="str">
            <v>016</v>
          </cell>
          <cell r="L1369" t="str">
            <v>Mahadevapatnam</v>
          </cell>
          <cell r="M1369" t="str">
            <v>0533016</v>
          </cell>
          <cell r="N1369" t="str">
            <v>04</v>
          </cell>
          <cell r="O1369" t="str">
            <v>Ramachandrapuram</v>
          </cell>
          <cell r="P1369" t="str">
            <v>Ramachandrapuram</v>
          </cell>
          <cell r="Q1369" t="str">
            <v>053301604</v>
          </cell>
          <cell r="R1369" t="str">
            <v>053301604</v>
          </cell>
          <cell r="S1369" t="str">
            <v>05100633301604</v>
          </cell>
          <cell r="T1369">
            <v>728</v>
          </cell>
          <cell r="U1369">
            <v>0</v>
          </cell>
          <cell r="V1369">
            <v>0</v>
          </cell>
          <cell r="W1369" t="str">
            <v>PC</v>
          </cell>
          <cell r="X1369" t="str">
            <v>PC3</v>
          </cell>
          <cell r="Z1369">
            <v>36651</v>
          </cell>
          <cell r="AA1369" t="str">
            <v>053301601600</v>
          </cell>
          <cell r="AB1369" t="str">
            <v>053301601600</v>
          </cell>
          <cell r="AC1369" t="str">
            <v>Mahadevapatnam</v>
          </cell>
          <cell r="AD1369" t="str">
            <v>Mahadevapatnam</v>
          </cell>
          <cell r="AE1369" t="str">
            <v>PWS</v>
          </cell>
          <cell r="AF1369">
            <v>0</v>
          </cell>
          <cell r="AG1369">
            <v>0</v>
          </cell>
          <cell r="AH1369">
            <v>0</v>
          </cell>
          <cell r="AI1369">
            <v>0</v>
          </cell>
          <cell r="AJ1369">
            <v>0</v>
          </cell>
          <cell r="AK1369">
            <v>0</v>
          </cell>
          <cell r="AL1369">
            <v>0</v>
          </cell>
        </row>
        <row r="1370">
          <cell r="A1370" t="str">
            <v>05</v>
          </cell>
          <cell r="B1370" t="str">
            <v>Westgodavari</v>
          </cell>
          <cell r="C1370" t="str">
            <v>10</v>
          </cell>
          <cell r="D1370" t="str">
            <v>Narsapur</v>
          </cell>
          <cell r="E1370" t="str">
            <v>063</v>
          </cell>
          <cell r="F1370" t="str">
            <v>Undi</v>
          </cell>
          <cell r="G1370" t="str">
            <v>33</v>
          </cell>
          <cell r="H1370" t="str">
            <v>Undi</v>
          </cell>
          <cell r="I1370" t="str">
            <v>15</v>
          </cell>
          <cell r="J1370" t="str">
            <v>Mahadevapatnam</v>
          </cell>
          <cell r="K1370" t="str">
            <v>016</v>
          </cell>
          <cell r="L1370" t="str">
            <v>Mahadevapatnam</v>
          </cell>
          <cell r="M1370" t="str">
            <v>0533016</v>
          </cell>
          <cell r="N1370" t="str">
            <v>05</v>
          </cell>
          <cell r="O1370" t="str">
            <v>Bokkavaripalem</v>
          </cell>
          <cell r="Q1370" t="str">
            <v>053301605</v>
          </cell>
          <cell r="S1370" t="str">
            <v>05100633301605</v>
          </cell>
          <cell r="T1370">
            <v>739</v>
          </cell>
          <cell r="U1370">
            <v>0</v>
          </cell>
          <cell r="V1370">
            <v>0</v>
          </cell>
          <cell r="W1370" t="str">
            <v>NSS</v>
          </cell>
          <cell r="X1370" t="str">
            <v>BR</v>
          </cell>
          <cell r="Y1370">
            <v>265</v>
          </cell>
          <cell r="Z1370">
            <v>36368</v>
          </cell>
          <cell r="AF1370">
            <v>0</v>
          </cell>
          <cell r="AG1370">
            <v>0</v>
          </cell>
          <cell r="AH1370">
            <v>2</v>
          </cell>
          <cell r="AI1370">
            <v>0</v>
          </cell>
          <cell r="AJ1370">
            <v>0</v>
          </cell>
          <cell r="AK1370">
            <v>0</v>
          </cell>
          <cell r="AL1370">
            <v>0</v>
          </cell>
        </row>
        <row r="1371">
          <cell r="A1371" t="str">
            <v>05</v>
          </cell>
          <cell r="B1371" t="str">
            <v>Westgodavari</v>
          </cell>
          <cell r="C1371" t="str">
            <v>10</v>
          </cell>
          <cell r="D1371" t="str">
            <v>Narsapur</v>
          </cell>
          <cell r="E1371" t="str">
            <v>063</v>
          </cell>
          <cell r="F1371" t="str">
            <v>Undi</v>
          </cell>
          <cell r="G1371" t="str">
            <v>33</v>
          </cell>
          <cell r="H1371" t="str">
            <v>Undi</v>
          </cell>
          <cell r="I1371" t="str">
            <v>16</v>
          </cell>
          <cell r="J1371" t="str">
            <v>N.r.p.agraharam</v>
          </cell>
          <cell r="K1371" t="str">
            <v>017</v>
          </cell>
          <cell r="L1371" t="str">
            <v>N.r.p.agraharam</v>
          </cell>
          <cell r="M1371" t="str">
            <v>0533017</v>
          </cell>
          <cell r="N1371" t="str">
            <v>01</v>
          </cell>
          <cell r="O1371" t="str">
            <v>N.r.p.agraharam</v>
          </cell>
          <cell r="P1371" t="str">
            <v>NRP Agraharam</v>
          </cell>
          <cell r="Q1371" t="str">
            <v>053301701</v>
          </cell>
          <cell r="R1371" t="str">
            <v>053301701</v>
          </cell>
          <cell r="S1371" t="str">
            <v>05100633301701</v>
          </cell>
          <cell r="T1371">
            <v>2592</v>
          </cell>
          <cell r="U1371">
            <v>403</v>
          </cell>
          <cell r="V1371">
            <v>54</v>
          </cell>
          <cell r="W1371" t="str">
            <v>PC</v>
          </cell>
          <cell r="X1371" t="str">
            <v>PC1</v>
          </cell>
          <cell r="Z1371">
            <v>36368</v>
          </cell>
          <cell r="AA1371" t="str">
            <v>053301701600</v>
          </cell>
          <cell r="AB1371" t="str">
            <v>053301701600</v>
          </cell>
          <cell r="AC1371" t="str">
            <v>N.r.p.agraharam</v>
          </cell>
          <cell r="AD1371" t="str">
            <v>N.r.p.agraharam</v>
          </cell>
          <cell r="AE1371" t="str">
            <v>PWS</v>
          </cell>
          <cell r="AF1371">
            <v>0</v>
          </cell>
          <cell r="AG1371">
            <v>0</v>
          </cell>
          <cell r="AH1371">
            <v>0</v>
          </cell>
          <cell r="AI1371">
            <v>0</v>
          </cell>
          <cell r="AJ1371">
            <v>0</v>
          </cell>
          <cell r="AK1371">
            <v>0</v>
          </cell>
          <cell r="AL1371">
            <v>0</v>
          </cell>
        </row>
        <row r="1372">
          <cell r="A1372" t="str">
            <v>05</v>
          </cell>
          <cell r="B1372" t="str">
            <v>Westgodavari</v>
          </cell>
          <cell r="C1372" t="str">
            <v>10</v>
          </cell>
          <cell r="D1372" t="str">
            <v>Narsapur</v>
          </cell>
          <cell r="E1372" t="str">
            <v>063</v>
          </cell>
          <cell r="F1372" t="str">
            <v>Undi</v>
          </cell>
          <cell r="G1372" t="str">
            <v>33</v>
          </cell>
          <cell r="H1372" t="str">
            <v>Undi</v>
          </cell>
          <cell r="I1372" t="str">
            <v>17</v>
          </cell>
          <cell r="J1372" t="str">
            <v>Vandram</v>
          </cell>
          <cell r="K1372" t="str">
            <v>018</v>
          </cell>
          <cell r="L1372" t="str">
            <v>Vandram</v>
          </cell>
          <cell r="M1372" t="str">
            <v>0533018</v>
          </cell>
          <cell r="N1372" t="str">
            <v>01</v>
          </cell>
          <cell r="O1372" t="str">
            <v>Vandrum</v>
          </cell>
          <cell r="P1372" t="str">
            <v>Vandrum</v>
          </cell>
          <cell r="Q1372" t="str">
            <v>053301801</v>
          </cell>
          <cell r="R1372" t="str">
            <v>053301801</v>
          </cell>
          <cell r="S1372" t="str">
            <v>05100633301801</v>
          </cell>
          <cell r="T1372">
            <v>2129</v>
          </cell>
          <cell r="U1372">
            <v>266</v>
          </cell>
          <cell r="V1372">
            <v>7</v>
          </cell>
          <cell r="W1372" t="str">
            <v>PC</v>
          </cell>
          <cell r="X1372" t="str">
            <v>PC3</v>
          </cell>
          <cell r="Z1372">
            <v>36744</v>
          </cell>
          <cell r="AA1372" t="str">
            <v>053301801600</v>
          </cell>
          <cell r="AB1372" t="str">
            <v>053301801600</v>
          </cell>
          <cell r="AC1372" t="str">
            <v>Vandrum</v>
          </cell>
          <cell r="AD1372" t="str">
            <v>Vandrum</v>
          </cell>
          <cell r="AE1372" t="str">
            <v>PWS</v>
          </cell>
          <cell r="AF1372">
            <v>0</v>
          </cell>
          <cell r="AG1372">
            <v>0</v>
          </cell>
          <cell r="AH1372">
            <v>0</v>
          </cell>
          <cell r="AI1372">
            <v>0</v>
          </cell>
          <cell r="AJ1372">
            <v>0</v>
          </cell>
          <cell r="AK1372">
            <v>0</v>
          </cell>
          <cell r="AL1372">
            <v>0</v>
          </cell>
        </row>
        <row r="1373">
          <cell r="A1373" t="str">
            <v>05</v>
          </cell>
          <cell r="B1373" t="str">
            <v>Westgodavari</v>
          </cell>
          <cell r="C1373" t="str">
            <v>10</v>
          </cell>
          <cell r="D1373" t="str">
            <v>Narsapur</v>
          </cell>
          <cell r="E1373" t="str">
            <v>063</v>
          </cell>
          <cell r="F1373" t="str">
            <v>Undi</v>
          </cell>
          <cell r="G1373" t="str">
            <v>33</v>
          </cell>
          <cell r="H1373" t="str">
            <v>Undi</v>
          </cell>
          <cell r="I1373" t="str">
            <v>17</v>
          </cell>
          <cell r="J1373" t="str">
            <v>Vandram</v>
          </cell>
          <cell r="K1373" t="str">
            <v>018</v>
          </cell>
          <cell r="L1373" t="str">
            <v>Vandram</v>
          </cell>
          <cell r="M1373" t="str">
            <v>0533018</v>
          </cell>
          <cell r="N1373" t="str">
            <v>02</v>
          </cell>
          <cell r="O1373" t="str">
            <v>Vandramlanka</v>
          </cell>
          <cell r="Q1373" t="str">
            <v>053301802</v>
          </cell>
          <cell r="S1373" t="str">
            <v>05100633301802</v>
          </cell>
          <cell r="T1373">
            <v>1220</v>
          </cell>
          <cell r="U1373">
            <v>0</v>
          </cell>
          <cell r="V1373">
            <v>0</v>
          </cell>
          <cell r="W1373" t="str">
            <v>NSS</v>
          </cell>
          <cell r="X1373" t="str">
            <v>BR</v>
          </cell>
          <cell r="Y1373">
            <v>273</v>
          </cell>
          <cell r="Z1373">
            <v>36368</v>
          </cell>
          <cell r="AF1373">
            <v>0</v>
          </cell>
          <cell r="AG1373">
            <v>0</v>
          </cell>
          <cell r="AH1373">
            <v>0</v>
          </cell>
          <cell r="AI1373">
            <v>1</v>
          </cell>
          <cell r="AJ1373">
            <v>0</v>
          </cell>
          <cell r="AK1373">
            <v>0</v>
          </cell>
          <cell r="AL1373">
            <v>0</v>
          </cell>
        </row>
        <row r="1374">
          <cell r="A1374" t="str">
            <v>05</v>
          </cell>
          <cell r="B1374" t="str">
            <v>Westgodavari</v>
          </cell>
          <cell r="C1374" t="str">
            <v>10</v>
          </cell>
          <cell r="D1374" t="str">
            <v>Narsapur</v>
          </cell>
          <cell r="E1374" t="str">
            <v>063</v>
          </cell>
          <cell r="F1374" t="str">
            <v>Undi</v>
          </cell>
          <cell r="G1374" t="str">
            <v>33</v>
          </cell>
          <cell r="H1374" t="str">
            <v>Undi</v>
          </cell>
          <cell r="I1374" t="str">
            <v>18</v>
          </cell>
          <cell r="J1374" t="str">
            <v>Pedapulleru</v>
          </cell>
          <cell r="K1374" t="str">
            <v>019</v>
          </cell>
          <cell r="L1374" t="str">
            <v>Pedapulleru</v>
          </cell>
          <cell r="M1374" t="str">
            <v>0533019</v>
          </cell>
          <cell r="N1374" t="str">
            <v>01</v>
          </cell>
          <cell r="O1374" t="str">
            <v>Pedapulleru</v>
          </cell>
          <cell r="P1374" t="str">
            <v>Pedapulleru</v>
          </cell>
          <cell r="Q1374" t="str">
            <v>053301901</v>
          </cell>
          <cell r="R1374" t="str">
            <v>053301901</v>
          </cell>
          <cell r="S1374" t="str">
            <v>05100633301901</v>
          </cell>
          <cell r="T1374">
            <v>2775</v>
          </cell>
          <cell r="U1374">
            <v>90</v>
          </cell>
          <cell r="V1374">
            <v>5</v>
          </cell>
          <cell r="W1374" t="str">
            <v>PC</v>
          </cell>
          <cell r="X1374" t="str">
            <v>PC1</v>
          </cell>
          <cell r="Z1374">
            <v>36574</v>
          </cell>
          <cell r="AA1374" t="str">
            <v>053301901600</v>
          </cell>
          <cell r="AB1374" t="str">
            <v>053301901600</v>
          </cell>
          <cell r="AC1374" t="str">
            <v>Pedapulleru</v>
          </cell>
          <cell r="AD1374" t="str">
            <v>Pedapulleru</v>
          </cell>
          <cell r="AE1374" t="str">
            <v>PWS</v>
          </cell>
          <cell r="AF1374">
            <v>0</v>
          </cell>
          <cell r="AG1374">
            <v>0</v>
          </cell>
          <cell r="AH1374">
            <v>0</v>
          </cell>
          <cell r="AI1374">
            <v>0</v>
          </cell>
          <cell r="AJ1374">
            <v>0</v>
          </cell>
          <cell r="AK1374">
            <v>0</v>
          </cell>
          <cell r="AL1374">
            <v>0</v>
          </cell>
        </row>
        <row r="1375">
          <cell r="A1375" t="str">
            <v>05</v>
          </cell>
          <cell r="B1375" t="str">
            <v>Westgodavari</v>
          </cell>
          <cell r="C1375" t="str">
            <v>10</v>
          </cell>
          <cell r="D1375" t="str">
            <v>Narsapur</v>
          </cell>
          <cell r="E1375" t="str">
            <v>063</v>
          </cell>
          <cell r="F1375" t="str">
            <v>Undi</v>
          </cell>
          <cell r="G1375" t="str">
            <v>33</v>
          </cell>
          <cell r="H1375" t="str">
            <v>Undi</v>
          </cell>
          <cell r="I1375" t="str">
            <v>18</v>
          </cell>
          <cell r="J1375" t="str">
            <v>Pedapulleru</v>
          </cell>
          <cell r="K1375" t="str">
            <v>019</v>
          </cell>
          <cell r="L1375" t="str">
            <v>Pedapulleru</v>
          </cell>
          <cell r="M1375" t="str">
            <v>0533019</v>
          </cell>
          <cell r="N1375" t="str">
            <v>02</v>
          </cell>
          <cell r="O1375" t="str">
            <v>Madhavaram</v>
          </cell>
          <cell r="Q1375" t="str">
            <v>053301902</v>
          </cell>
          <cell r="S1375" t="str">
            <v>05100633301902</v>
          </cell>
          <cell r="T1375">
            <v>239</v>
          </cell>
          <cell r="U1375">
            <v>16</v>
          </cell>
          <cell r="V1375">
            <v>0</v>
          </cell>
          <cell r="W1375" t="str">
            <v>NSS</v>
          </cell>
          <cell r="X1375" t="str">
            <v>BR</v>
          </cell>
          <cell r="Y1375">
            <v>278</v>
          </cell>
          <cell r="Z1375">
            <v>36368</v>
          </cell>
          <cell r="AF1375">
            <v>0</v>
          </cell>
          <cell r="AG1375">
            <v>0</v>
          </cell>
          <cell r="AH1375">
            <v>0</v>
          </cell>
          <cell r="AI1375">
            <v>1</v>
          </cell>
          <cell r="AJ1375">
            <v>0</v>
          </cell>
          <cell r="AK1375">
            <v>0</v>
          </cell>
          <cell r="AL1375">
            <v>0</v>
          </cell>
        </row>
        <row r="1376">
          <cell r="A1376" t="str">
            <v>05</v>
          </cell>
          <cell r="B1376" t="str">
            <v>Westgodavari</v>
          </cell>
          <cell r="C1376" t="str">
            <v>10</v>
          </cell>
          <cell r="D1376" t="str">
            <v>Narsapur</v>
          </cell>
          <cell r="E1376" t="str">
            <v>063</v>
          </cell>
          <cell r="F1376" t="str">
            <v>Undi</v>
          </cell>
          <cell r="G1376" t="str">
            <v>33</v>
          </cell>
          <cell r="H1376" t="str">
            <v>Undi</v>
          </cell>
          <cell r="I1376" t="str">
            <v>19</v>
          </cell>
          <cell r="J1376" t="str">
            <v>Chinapulleru</v>
          </cell>
          <cell r="K1376" t="str">
            <v>020</v>
          </cell>
          <cell r="L1376" t="str">
            <v>Chinapulleru</v>
          </cell>
          <cell r="M1376" t="str">
            <v>0533020</v>
          </cell>
          <cell r="N1376" t="str">
            <v>01</v>
          </cell>
          <cell r="O1376" t="str">
            <v>Chinapulluru</v>
          </cell>
          <cell r="P1376" t="str">
            <v>Chinapulluru</v>
          </cell>
          <cell r="Q1376" t="str">
            <v>053302001</v>
          </cell>
          <cell r="R1376" t="str">
            <v>053302001</v>
          </cell>
          <cell r="S1376" t="str">
            <v>05100633302001</v>
          </cell>
          <cell r="T1376">
            <v>947</v>
          </cell>
          <cell r="U1376">
            <v>11</v>
          </cell>
          <cell r="V1376">
            <v>0</v>
          </cell>
          <cell r="W1376" t="str">
            <v>FC</v>
          </cell>
          <cell r="X1376" t="str">
            <v>FC</v>
          </cell>
          <cell r="Z1376">
            <v>36218</v>
          </cell>
          <cell r="AA1376" t="str">
            <v>053302001600</v>
          </cell>
          <cell r="AB1376" t="str">
            <v>053302001600</v>
          </cell>
          <cell r="AC1376" t="str">
            <v>Chinapulluru</v>
          </cell>
          <cell r="AD1376" t="str">
            <v>Chinapulluru</v>
          </cell>
          <cell r="AE1376" t="str">
            <v>PWS</v>
          </cell>
          <cell r="AF1376">
            <v>0</v>
          </cell>
          <cell r="AG1376">
            <v>0</v>
          </cell>
          <cell r="AH1376">
            <v>0</v>
          </cell>
          <cell r="AI1376">
            <v>0</v>
          </cell>
          <cell r="AJ1376">
            <v>0</v>
          </cell>
          <cell r="AK1376">
            <v>0</v>
          </cell>
          <cell r="AL1376">
            <v>0</v>
          </cell>
        </row>
        <row r="1377">
          <cell r="A1377" t="str">
            <v>05</v>
          </cell>
          <cell r="B1377" t="str">
            <v>Westgodavari</v>
          </cell>
          <cell r="C1377" t="str">
            <v>10</v>
          </cell>
          <cell r="D1377" t="str">
            <v>Narsapur</v>
          </cell>
          <cell r="E1377" t="str">
            <v>063</v>
          </cell>
          <cell r="F1377" t="str">
            <v>Undi</v>
          </cell>
          <cell r="G1377" t="str">
            <v>33</v>
          </cell>
          <cell r="H1377" t="str">
            <v>Undi</v>
          </cell>
          <cell r="I1377" t="str">
            <v>19</v>
          </cell>
          <cell r="J1377" t="str">
            <v>Chinapulleru</v>
          </cell>
          <cell r="K1377" t="str">
            <v>020</v>
          </cell>
          <cell r="L1377" t="str">
            <v>Chinapulleru</v>
          </cell>
          <cell r="M1377" t="str">
            <v>0533020</v>
          </cell>
          <cell r="N1377" t="str">
            <v>02</v>
          </cell>
          <cell r="O1377" t="str">
            <v>Tallamcheruvu</v>
          </cell>
          <cell r="P1377" t="str">
            <v>Tallamcheruvu</v>
          </cell>
          <cell r="Q1377" t="str">
            <v>053302002</v>
          </cell>
          <cell r="R1377" t="str">
            <v>053302002</v>
          </cell>
          <cell r="S1377" t="str">
            <v>05100633302002</v>
          </cell>
          <cell r="T1377">
            <v>401</v>
          </cell>
          <cell r="U1377">
            <v>52</v>
          </cell>
          <cell r="V1377">
            <v>0</v>
          </cell>
          <cell r="W1377" t="str">
            <v>FC</v>
          </cell>
          <cell r="X1377" t="str">
            <v>FC</v>
          </cell>
          <cell r="Z1377">
            <v>36218</v>
          </cell>
          <cell r="AA1377" t="str">
            <v>053302001600</v>
          </cell>
          <cell r="AB1377" t="str">
            <v>053302001600</v>
          </cell>
          <cell r="AC1377" t="str">
            <v>Chinapulluru</v>
          </cell>
          <cell r="AD1377" t="str">
            <v>Chinapulluru</v>
          </cell>
          <cell r="AE1377" t="str">
            <v>PWS</v>
          </cell>
          <cell r="AF1377">
            <v>0</v>
          </cell>
          <cell r="AG1377">
            <v>0</v>
          </cell>
          <cell r="AH1377">
            <v>0</v>
          </cell>
          <cell r="AI1377">
            <v>1</v>
          </cell>
          <cell r="AJ1377">
            <v>0</v>
          </cell>
          <cell r="AK1377">
            <v>0</v>
          </cell>
          <cell r="AL1377">
            <v>0</v>
          </cell>
        </row>
        <row r="1378">
          <cell r="A1378" t="str">
            <v>05</v>
          </cell>
          <cell r="B1378" t="str">
            <v>Westgodavari</v>
          </cell>
          <cell r="C1378" t="str">
            <v>10</v>
          </cell>
          <cell r="D1378" t="str">
            <v>Narsapur</v>
          </cell>
          <cell r="E1378" t="str">
            <v>063</v>
          </cell>
          <cell r="F1378" t="str">
            <v>Undi</v>
          </cell>
          <cell r="G1378" t="str">
            <v>34</v>
          </cell>
          <cell r="H1378" t="str">
            <v>Akividu</v>
          </cell>
          <cell r="I1378" t="str">
            <v>01</v>
          </cell>
          <cell r="J1378" t="str">
            <v>Pedakapavaram</v>
          </cell>
          <cell r="K1378" t="str">
            <v>002</v>
          </cell>
          <cell r="L1378" t="str">
            <v>Pedakapavaram</v>
          </cell>
          <cell r="M1378" t="str">
            <v>0534002</v>
          </cell>
          <cell r="N1378" t="str">
            <v>01</v>
          </cell>
          <cell r="O1378" t="str">
            <v>Pedakapavaram</v>
          </cell>
          <cell r="P1378" t="str">
            <v>Pedakapavaram</v>
          </cell>
          <cell r="Q1378" t="str">
            <v>053400201</v>
          </cell>
          <cell r="R1378" t="str">
            <v>053400201</v>
          </cell>
          <cell r="S1378" t="str">
            <v>05100633400201</v>
          </cell>
          <cell r="T1378">
            <v>3122</v>
          </cell>
          <cell r="U1378">
            <v>77</v>
          </cell>
          <cell r="V1378">
            <v>0</v>
          </cell>
          <cell r="W1378" t="str">
            <v>PC</v>
          </cell>
          <cell r="X1378" t="str">
            <v>PC3</v>
          </cell>
          <cell r="AA1378" t="str">
            <v>053400201600</v>
          </cell>
          <cell r="AB1378" t="str">
            <v>053400201600</v>
          </cell>
          <cell r="AC1378" t="str">
            <v>Pedakapavaram</v>
          </cell>
          <cell r="AD1378" t="str">
            <v>Pedakapavaram</v>
          </cell>
          <cell r="AE1378" t="str">
            <v>PWS</v>
          </cell>
          <cell r="AF1378">
            <v>0</v>
          </cell>
          <cell r="AG1378">
            <v>0</v>
          </cell>
          <cell r="AH1378">
            <v>0</v>
          </cell>
          <cell r="AI1378">
            <v>0</v>
          </cell>
          <cell r="AJ1378">
            <v>0</v>
          </cell>
          <cell r="AK1378">
            <v>0</v>
          </cell>
          <cell r="AL1378">
            <v>0</v>
          </cell>
        </row>
        <row r="1379">
          <cell r="A1379" t="str">
            <v>05</v>
          </cell>
          <cell r="B1379" t="str">
            <v>Westgodavari</v>
          </cell>
          <cell r="C1379" t="str">
            <v>10</v>
          </cell>
          <cell r="D1379" t="str">
            <v>Narsapur</v>
          </cell>
          <cell r="E1379" t="str">
            <v>063</v>
          </cell>
          <cell r="F1379" t="str">
            <v>Undi</v>
          </cell>
          <cell r="G1379" t="str">
            <v>34</v>
          </cell>
          <cell r="H1379" t="str">
            <v>Akividu</v>
          </cell>
          <cell r="I1379" t="str">
            <v>01</v>
          </cell>
          <cell r="J1379" t="str">
            <v>Pedakapavaram</v>
          </cell>
          <cell r="K1379" t="str">
            <v>002</v>
          </cell>
          <cell r="L1379" t="str">
            <v>Pedakapavaram</v>
          </cell>
          <cell r="M1379" t="str">
            <v>0534002</v>
          </cell>
          <cell r="N1379" t="str">
            <v>02</v>
          </cell>
          <cell r="O1379" t="str">
            <v>Gontalaraidupet</v>
          </cell>
          <cell r="P1379" t="str">
            <v>Gontalaraidupet</v>
          </cell>
          <cell r="Q1379" t="str">
            <v>053400202</v>
          </cell>
          <cell r="R1379" t="str">
            <v>053400202</v>
          </cell>
          <cell r="S1379" t="str">
            <v>05100633400202</v>
          </cell>
          <cell r="T1379">
            <v>568</v>
          </cell>
          <cell r="U1379">
            <v>5</v>
          </cell>
          <cell r="V1379">
            <v>0</v>
          </cell>
          <cell r="W1379" t="str">
            <v>PC</v>
          </cell>
          <cell r="X1379" t="str">
            <v>PC3</v>
          </cell>
          <cell r="Z1379">
            <v>36099</v>
          </cell>
          <cell r="AA1379" t="str">
            <v>053400201600</v>
          </cell>
          <cell r="AB1379" t="str">
            <v>053400201600</v>
          </cell>
          <cell r="AC1379" t="str">
            <v>Pedakapavaram</v>
          </cell>
          <cell r="AD1379" t="str">
            <v>Pedakapavaram</v>
          </cell>
          <cell r="AE1379" t="str">
            <v>PWS</v>
          </cell>
          <cell r="AF1379">
            <v>0</v>
          </cell>
          <cell r="AG1379">
            <v>0</v>
          </cell>
          <cell r="AH1379">
            <v>0</v>
          </cell>
          <cell r="AI1379">
            <v>0</v>
          </cell>
          <cell r="AJ1379">
            <v>0</v>
          </cell>
          <cell r="AK1379">
            <v>0</v>
          </cell>
          <cell r="AL1379">
            <v>0</v>
          </cell>
        </row>
        <row r="1380">
          <cell r="A1380" t="str">
            <v>05</v>
          </cell>
          <cell r="B1380" t="str">
            <v>Westgodavari</v>
          </cell>
          <cell r="C1380" t="str">
            <v>10</v>
          </cell>
          <cell r="D1380" t="str">
            <v>Narsapur</v>
          </cell>
          <cell r="E1380" t="str">
            <v>063</v>
          </cell>
          <cell r="F1380" t="str">
            <v>Undi</v>
          </cell>
          <cell r="G1380" t="str">
            <v>34</v>
          </cell>
          <cell r="H1380" t="str">
            <v>Akividu</v>
          </cell>
          <cell r="I1380" t="str">
            <v>01</v>
          </cell>
          <cell r="J1380" t="str">
            <v>Pedakapavaram</v>
          </cell>
          <cell r="K1380" t="str">
            <v>002</v>
          </cell>
          <cell r="L1380" t="str">
            <v>Pedakapavaram</v>
          </cell>
          <cell r="M1380" t="str">
            <v>0534002</v>
          </cell>
          <cell r="N1380" t="str">
            <v>03</v>
          </cell>
          <cell r="O1380" t="str">
            <v>Kondugudem</v>
          </cell>
          <cell r="P1380" t="str">
            <v>Kondugudem</v>
          </cell>
          <cell r="Q1380" t="str">
            <v>053400203</v>
          </cell>
          <cell r="R1380" t="str">
            <v>053400203</v>
          </cell>
          <cell r="S1380" t="str">
            <v>05100633400203</v>
          </cell>
          <cell r="T1380">
            <v>189</v>
          </cell>
          <cell r="U1380">
            <v>45</v>
          </cell>
          <cell r="V1380">
            <v>0</v>
          </cell>
          <cell r="W1380" t="str">
            <v>PC</v>
          </cell>
          <cell r="X1380" t="str">
            <v>PC3</v>
          </cell>
          <cell r="Z1380">
            <v>36099</v>
          </cell>
          <cell r="AA1380" t="str">
            <v>053400201600</v>
          </cell>
          <cell r="AB1380" t="str">
            <v>053400201600</v>
          </cell>
          <cell r="AC1380" t="str">
            <v>Pedakapavaram</v>
          </cell>
          <cell r="AD1380" t="str">
            <v>Pedakapavaram</v>
          </cell>
          <cell r="AE1380" t="str">
            <v>PWS</v>
          </cell>
          <cell r="AF1380">
            <v>0</v>
          </cell>
          <cell r="AG1380">
            <v>0</v>
          </cell>
          <cell r="AH1380">
            <v>0</v>
          </cell>
          <cell r="AI1380">
            <v>1</v>
          </cell>
          <cell r="AJ1380">
            <v>0</v>
          </cell>
          <cell r="AK1380">
            <v>0</v>
          </cell>
          <cell r="AL1380">
            <v>0</v>
          </cell>
        </row>
        <row r="1381">
          <cell r="A1381" t="str">
            <v>05</v>
          </cell>
          <cell r="B1381" t="str">
            <v>Westgodavari</v>
          </cell>
          <cell r="C1381" t="str">
            <v>10</v>
          </cell>
          <cell r="D1381" t="str">
            <v>Narsapur</v>
          </cell>
          <cell r="E1381" t="str">
            <v>063</v>
          </cell>
          <cell r="F1381" t="str">
            <v>Undi</v>
          </cell>
          <cell r="G1381" t="str">
            <v>34</v>
          </cell>
          <cell r="H1381" t="str">
            <v>Akividu</v>
          </cell>
          <cell r="I1381" t="str">
            <v>01</v>
          </cell>
          <cell r="J1381" t="str">
            <v>Pedakapavaram</v>
          </cell>
          <cell r="K1381" t="str">
            <v>002</v>
          </cell>
          <cell r="L1381" t="str">
            <v>Pedakapavaram</v>
          </cell>
          <cell r="M1381" t="str">
            <v>0534002</v>
          </cell>
          <cell r="N1381" t="str">
            <v>05</v>
          </cell>
          <cell r="O1381" t="str">
            <v>Gollagudem</v>
          </cell>
          <cell r="P1381" t="str">
            <v>Gollagudem</v>
          </cell>
          <cell r="Q1381" t="str">
            <v>053400205</v>
          </cell>
          <cell r="R1381" t="str">
            <v>053400205</v>
          </cell>
          <cell r="S1381" t="str">
            <v>05100633400205</v>
          </cell>
          <cell r="T1381">
            <v>527</v>
          </cell>
          <cell r="U1381">
            <v>14</v>
          </cell>
          <cell r="V1381">
            <v>0</v>
          </cell>
          <cell r="W1381" t="str">
            <v>PC</v>
          </cell>
          <cell r="X1381" t="str">
            <v>PC3</v>
          </cell>
          <cell r="Z1381">
            <v>36099</v>
          </cell>
          <cell r="AA1381" t="str">
            <v>053400201600</v>
          </cell>
          <cell r="AB1381" t="str">
            <v>053400201600</v>
          </cell>
          <cell r="AC1381" t="str">
            <v>Pedakapavaram</v>
          </cell>
          <cell r="AD1381" t="str">
            <v>Pedakapavaram</v>
          </cell>
          <cell r="AE1381" t="str">
            <v>PWS</v>
          </cell>
          <cell r="AF1381">
            <v>0</v>
          </cell>
          <cell r="AG1381">
            <v>0</v>
          </cell>
          <cell r="AH1381">
            <v>0</v>
          </cell>
          <cell r="AI1381">
            <v>1</v>
          </cell>
          <cell r="AJ1381">
            <v>0</v>
          </cell>
          <cell r="AK1381">
            <v>0</v>
          </cell>
          <cell r="AL1381">
            <v>0</v>
          </cell>
        </row>
        <row r="1382">
          <cell r="A1382" t="str">
            <v>05</v>
          </cell>
          <cell r="B1382" t="str">
            <v>Westgodavari</v>
          </cell>
          <cell r="C1382" t="str">
            <v>10</v>
          </cell>
          <cell r="D1382" t="str">
            <v>Narsapur</v>
          </cell>
          <cell r="E1382" t="str">
            <v>063</v>
          </cell>
          <cell r="F1382" t="str">
            <v>Undi</v>
          </cell>
          <cell r="G1382" t="str">
            <v>34</v>
          </cell>
          <cell r="H1382" t="str">
            <v>Akividu</v>
          </cell>
          <cell r="I1382" t="str">
            <v>01</v>
          </cell>
          <cell r="J1382" t="str">
            <v>Pedakapavaram</v>
          </cell>
          <cell r="K1382" t="str">
            <v>002</v>
          </cell>
          <cell r="L1382" t="str">
            <v>Pedakapavaram</v>
          </cell>
          <cell r="M1382" t="str">
            <v>0534002</v>
          </cell>
          <cell r="N1382" t="str">
            <v>06</v>
          </cell>
          <cell r="O1382" t="str">
            <v>Kaytrayapuram</v>
          </cell>
          <cell r="Q1382" t="str">
            <v>053400206</v>
          </cell>
          <cell r="S1382" t="str">
            <v>05100633400206</v>
          </cell>
          <cell r="T1382">
            <v>239</v>
          </cell>
          <cell r="U1382">
            <v>0</v>
          </cell>
          <cell r="V1382">
            <v>0</v>
          </cell>
          <cell r="W1382" t="str">
            <v>NSS</v>
          </cell>
          <cell r="X1382" t="str">
            <v>BR</v>
          </cell>
          <cell r="Y1382">
            <v>210</v>
          </cell>
          <cell r="Z1382">
            <v>36099</v>
          </cell>
          <cell r="AF1382">
            <v>0</v>
          </cell>
          <cell r="AG1382">
            <v>0</v>
          </cell>
          <cell r="AH1382">
            <v>0</v>
          </cell>
          <cell r="AI1382">
            <v>1</v>
          </cell>
          <cell r="AJ1382">
            <v>0</v>
          </cell>
          <cell r="AK1382">
            <v>0</v>
          </cell>
          <cell r="AL1382">
            <v>0</v>
          </cell>
        </row>
        <row r="1383">
          <cell r="A1383" t="str">
            <v>05</v>
          </cell>
          <cell r="B1383" t="str">
            <v>Westgodavari</v>
          </cell>
          <cell r="C1383" t="str">
            <v>10</v>
          </cell>
          <cell r="D1383" t="str">
            <v>Narsapur</v>
          </cell>
          <cell r="E1383" t="str">
            <v>063</v>
          </cell>
          <cell r="F1383" t="str">
            <v>Undi</v>
          </cell>
          <cell r="G1383" t="str">
            <v>34</v>
          </cell>
          <cell r="H1383" t="str">
            <v>Akividu</v>
          </cell>
          <cell r="I1383" t="str">
            <v>02</v>
          </cell>
          <cell r="J1383" t="str">
            <v>Chinakapavaram</v>
          </cell>
          <cell r="K1383" t="str">
            <v>003</v>
          </cell>
          <cell r="L1383" t="str">
            <v>Chinakapavaram</v>
          </cell>
          <cell r="M1383" t="str">
            <v>0534003</v>
          </cell>
          <cell r="N1383" t="str">
            <v>01</v>
          </cell>
          <cell r="O1383" t="str">
            <v>Chinakapavaram</v>
          </cell>
          <cell r="P1383" t="str">
            <v>Chinakapavaram</v>
          </cell>
          <cell r="Q1383" t="str">
            <v>053400301</v>
          </cell>
          <cell r="R1383" t="str">
            <v>053400301</v>
          </cell>
          <cell r="S1383" t="str">
            <v>05100633400301</v>
          </cell>
          <cell r="T1383">
            <v>1883</v>
          </cell>
          <cell r="U1383">
            <v>13</v>
          </cell>
          <cell r="V1383">
            <v>0</v>
          </cell>
          <cell r="W1383" t="str">
            <v>PC</v>
          </cell>
          <cell r="X1383" t="str">
            <v>PC4</v>
          </cell>
          <cell r="Z1383">
            <v>36690</v>
          </cell>
          <cell r="AA1383" t="str">
            <v>053400301600</v>
          </cell>
          <cell r="AB1383" t="str">
            <v>053400301600</v>
          </cell>
          <cell r="AC1383" t="str">
            <v>Chinakapavaram</v>
          </cell>
          <cell r="AD1383" t="str">
            <v>Chinakapavaram</v>
          </cell>
          <cell r="AE1383" t="str">
            <v>PWS</v>
          </cell>
          <cell r="AF1383">
            <v>0</v>
          </cell>
          <cell r="AG1383">
            <v>0</v>
          </cell>
          <cell r="AH1383">
            <v>0</v>
          </cell>
          <cell r="AI1383">
            <v>0</v>
          </cell>
          <cell r="AJ1383">
            <v>0</v>
          </cell>
          <cell r="AK1383">
            <v>0</v>
          </cell>
          <cell r="AL1383">
            <v>0</v>
          </cell>
        </row>
        <row r="1384">
          <cell r="A1384" t="str">
            <v>05</v>
          </cell>
          <cell r="B1384" t="str">
            <v>Westgodavari</v>
          </cell>
          <cell r="C1384" t="str">
            <v>10</v>
          </cell>
          <cell r="D1384" t="str">
            <v>Narsapur</v>
          </cell>
          <cell r="E1384" t="str">
            <v>063</v>
          </cell>
          <cell r="F1384" t="str">
            <v>Undi</v>
          </cell>
          <cell r="G1384" t="str">
            <v>34</v>
          </cell>
          <cell r="H1384" t="str">
            <v>Akividu</v>
          </cell>
          <cell r="I1384" t="str">
            <v>02</v>
          </cell>
          <cell r="J1384" t="str">
            <v>Chinakapavaram</v>
          </cell>
          <cell r="K1384" t="str">
            <v>003</v>
          </cell>
          <cell r="L1384" t="str">
            <v>Chinakapavaram</v>
          </cell>
          <cell r="M1384" t="str">
            <v>0534003</v>
          </cell>
          <cell r="N1384" t="str">
            <v>02</v>
          </cell>
          <cell r="O1384" t="str">
            <v>Kamavanipalam</v>
          </cell>
          <cell r="P1384" t="str">
            <v>Kamavanipalam</v>
          </cell>
          <cell r="Q1384" t="str">
            <v>053400302</v>
          </cell>
          <cell r="R1384" t="str">
            <v>053400302</v>
          </cell>
          <cell r="S1384" t="str">
            <v>05100633400302</v>
          </cell>
          <cell r="T1384">
            <v>111</v>
          </cell>
          <cell r="U1384">
            <v>0</v>
          </cell>
          <cell r="V1384">
            <v>0</v>
          </cell>
          <cell r="W1384" t="str">
            <v>PC</v>
          </cell>
          <cell r="X1384" t="str">
            <v>PC4</v>
          </cell>
          <cell r="AA1384" t="str">
            <v>053400301600</v>
          </cell>
          <cell r="AB1384" t="str">
            <v>053400301600</v>
          </cell>
          <cell r="AC1384" t="str">
            <v>Chinakapavaram</v>
          </cell>
          <cell r="AD1384" t="str">
            <v>Chinakapavaram</v>
          </cell>
          <cell r="AE1384" t="str">
            <v>PWS</v>
          </cell>
          <cell r="AF1384">
            <v>0</v>
          </cell>
          <cell r="AG1384">
            <v>0</v>
          </cell>
          <cell r="AH1384">
            <v>0</v>
          </cell>
          <cell r="AI1384">
            <v>0</v>
          </cell>
          <cell r="AJ1384">
            <v>0</v>
          </cell>
          <cell r="AK1384">
            <v>0</v>
          </cell>
          <cell r="AL1384">
            <v>0</v>
          </cell>
        </row>
        <row r="1385">
          <cell r="A1385" t="str">
            <v>05</v>
          </cell>
          <cell r="B1385" t="str">
            <v>Westgodavari</v>
          </cell>
          <cell r="C1385" t="str">
            <v>10</v>
          </cell>
          <cell r="D1385" t="str">
            <v>Narsapur</v>
          </cell>
          <cell r="E1385" t="str">
            <v>063</v>
          </cell>
          <cell r="F1385" t="str">
            <v>Undi</v>
          </cell>
          <cell r="G1385" t="str">
            <v>34</v>
          </cell>
          <cell r="H1385" t="str">
            <v>Akividu</v>
          </cell>
          <cell r="I1385" t="str">
            <v>02</v>
          </cell>
          <cell r="J1385" t="str">
            <v>Chinakapavaram</v>
          </cell>
          <cell r="K1385" t="str">
            <v>003</v>
          </cell>
          <cell r="L1385" t="str">
            <v>Chinakapavaram</v>
          </cell>
          <cell r="M1385" t="str">
            <v>0534003</v>
          </cell>
          <cell r="N1385" t="str">
            <v>03</v>
          </cell>
          <cell r="O1385" t="str">
            <v>Janakiramarajapuram</v>
          </cell>
          <cell r="P1385" t="str">
            <v>Janakiramaraju puram</v>
          </cell>
          <cell r="Q1385" t="str">
            <v>053400303</v>
          </cell>
          <cell r="R1385" t="str">
            <v>053400303</v>
          </cell>
          <cell r="S1385" t="str">
            <v>05100633400303</v>
          </cell>
          <cell r="T1385">
            <v>1480</v>
          </cell>
          <cell r="U1385">
            <v>2</v>
          </cell>
          <cell r="V1385">
            <v>0</v>
          </cell>
          <cell r="W1385" t="str">
            <v>PC</v>
          </cell>
          <cell r="X1385" t="str">
            <v>PC4</v>
          </cell>
          <cell r="AA1385" t="str">
            <v>053400301600</v>
          </cell>
          <cell r="AB1385" t="str">
            <v>053400301600</v>
          </cell>
          <cell r="AC1385" t="str">
            <v>Chinakapavaram</v>
          </cell>
          <cell r="AD1385" t="str">
            <v>Chinakapavaram</v>
          </cell>
          <cell r="AE1385" t="str">
            <v>PWS</v>
          </cell>
          <cell r="AF1385">
            <v>0</v>
          </cell>
          <cell r="AG1385">
            <v>0</v>
          </cell>
          <cell r="AH1385">
            <v>0</v>
          </cell>
          <cell r="AI1385">
            <v>0</v>
          </cell>
          <cell r="AJ1385">
            <v>0</v>
          </cell>
          <cell r="AK1385">
            <v>0</v>
          </cell>
          <cell r="AL1385">
            <v>0</v>
          </cell>
        </row>
        <row r="1386">
          <cell r="A1386" t="str">
            <v>05</v>
          </cell>
          <cell r="B1386" t="str">
            <v>Westgodavari</v>
          </cell>
          <cell r="C1386" t="str">
            <v>10</v>
          </cell>
          <cell r="D1386" t="str">
            <v>Narsapur</v>
          </cell>
          <cell r="E1386" t="str">
            <v>063</v>
          </cell>
          <cell r="F1386" t="str">
            <v>Undi</v>
          </cell>
          <cell r="G1386" t="str">
            <v>34</v>
          </cell>
          <cell r="H1386" t="str">
            <v>Akividu</v>
          </cell>
          <cell r="I1386" t="str">
            <v>02</v>
          </cell>
          <cell r="J1386" t="str">
            <v>Chinakapavaram</v>
          </cell>
          <cell r="K1386" t="str">
            <v>003</v>
          </cell>
          <cell r="L1386" t="str">
            <v>Chinakapavaram</v>
          </cell>
          <cell r="M1386" t="str">
            <v>0534003</v>
          </cell>
          <cell r="N1386" t="str">
            <v>04</v>
          </cell>
          <cell r="O1386" t="str">
            <v>Mahalakshmipuram</v>
          </cell>
          <cell r="P1386" t="str">
            <v>Mahalaxmipuram</v>
          </cell>
          <cell r="Q1386" t="str">
            <v>053400304</v>
          </cell>
          <cell r="R1386" t="str">
            <v>053400304</v>
          </cell>
          <cell r="S1386" t="str">
            <v>05100633400304</v>
          </cell>
          <cell r="T1386">
            <v>426</v>
          </cell>
          <cell r="U1386">
            <v>1</v>
          </cell>
          <cell r="V1386">
            <v>0</v>
          </cell>
          <cell r="W1386" t="str">
            <v>PC</v>
          </cell>
          <cell r="X1386" t="str">
            <v>PC4</v>
          </cell>
          <cell r="AA1386" t="str">
            <v>053400301600</v>
          </cell>
          <cell r="AB1386" t="str">
            <v>053400301600</v>
          </cell>
          <cell r="AC1386" t="str">
            <v>Chinakapavaram</v>
          </cell>
          <cell r="AD1386" t="str">
            <v>Chinakapavaram</v>
          </cell>
          <cell r="AE1386" t="str">
            <v>PWS</v>
          </cell>
          <cell r="AF1386">
            <v>0</v>
          </cell>
          <cell r="AG1386">
            <v>0</v>
          </cell>
          <cell r="AH1386">
            <v>0</v>
          </cell>
          <cell r="AI1386">
            <v>0</v>
          </cell>
          <cell r="AJ1386">
            <v>0</v>
          </cell>
          <cell r="AK1386">
            <v>0</v>
          </cell>
          <cell r="AL1386">
            <v>0</v>
          </cell>
        </row>
        <row r="1387">
          <cell r="A1387" t="str">
            <v>05</v>
          </cell>
          <cell r="B1387" t="str">
            <v>Westgodavari</v>
          </cell>
          <cell r="C1387" t="str">
            <v>10</v>
          </cell>
          <cell r="D1387" t="str">
            <v>Narsapur</v>
          </cell>
          <cell r="E1387" t="str">
            <v>063</v>
          </cell>
          <cell r="F1387" t="str">
            <v>Undi</v>
          </cell>
          <cell r="G1387" t="str">
            <v>34</v>
          </cell>
          <cell r="H1387" t="str">
            <v>Akividu</v>
          </cell>
          <cell r="I1387" t="str">
            <v>02</v>
          </cell>
          <cell r="J1387" t="str">
            <v>Chinakapavaram</v>
          </cell>
          <cell r="K1387" t="str">
            <v>003</v>
          </cell>
          <cell r="L1387" t="str">
            <v>Chinakapavaram</v>
          </cell>
          <cell r="M1387" t="str">
            <v>0534003</v>
          </cell>
          <cell r="N1387" t="str">
            <v>05</v>
          </cell>
          <cell r="O1387" t="str">
            <v>Bangaladoddi</v>
          </cell>
          <cell r="Q1387" t="str">
            <v>053400305</v>
          </cell>
          <cell r="S1387" t="str">
            <v>05100633400305</v>
          </cell>
          <cell r="T1387">
            <v>180</v>
          </cell>
          <cell r="U1387">
            <v>2</v>
          </cell>
          <cell r="V1387">
            <v>0</v>
          </cell>
          <cell r="W1387" t="str">
            <v>NSS</v>
          </cell>
          <cell r="X1387" t="str">
            <v>BR</v>
          </cell>
          <cell r="Y1387">
            <v>196</v>
          </cell>
          <cell r="Z1387">
            <v>36099</v>
          </cell>
          <cell r="AF1387">
            <v>0</v>
          </cell>
          <cell r="AG1387">
            <v>0</v>
          </cell>
          <cell r="AH1387">
            <v>0</v>
          </cell>
          <cell r="AI1387">
            <v>1</v>
          </cell>
          <cell r="AJ1387">
            <v>0</v>
          </cell>
          <cell r="AK1387">
            <v>0</v>
          </cell>
          <cell r="AL1387">
            <v>0</v>
          </cell>
        </row>
        <row r="1388">
          <cell r="A1388" t="str">
            <v>05</v>
          </cell>
          <cell r="B1388" t="str">
            <v>Westgodavari</v>
          </cell>
          <cell r="C1388" t="str">
            <v>10</v>
          </cell>
          <cell r="D1388" t="str">
            <v>Narsapur</v>
          </cell>
          <cell r="E1388" t="str">
            <v>063</v>
          </cell>
          <cell r="F1388" t="str">
            <v>Undi</v>
          </cell>
          <cell r="G1388" t="str">
            <v>34</v>
          </cell>
          <cell r="H1388" t="str">
            <v>Akividu</v>
          </cell>
          <cell r="I1388" t="str">
            <v>02</v>
          </cell>
          <cell r="J1388" t="str">
            <v>Chinakapavaram</v>
          </cell>
          <cell r="K1388" t="str">
            <v>003</v>
          </cell>
          <cell r="L1388" t="str">
            <v>Chinakapavaram</v>
          </cell>
          <cell r="M1388" t="str">
            <v>0534003</v>
          </cell>
          <cell r="N1388" t="str">
            <v>06</v>
          </cell>
          <cell r="O1388" t="str">
            <v>Ramayyagudem</v>
          </cell>
          <cell r="P1388" t="str">
            <v>Ramayyagudem</v>
          </cell>
          <cell r="Q1388" t="str">
            <v>053400306</v>
          </cell>
          <cell r="R1388" t="str">
            <v>053400306</v>
          </cell>
          <cell r="S1388" t="str">
            <v>05100633400306</v>
          </cell>
          <cell r="T1388">
            <v>449</v>
          </cell>
          <cell r="U1388">
            <v>16</v>
          </cell>
          <cell r="V1388">
            <v>0</v>
          </cell>
          <cell r="W1388" t="str">
            <v>PC</v>
          </cell>
          <cell r="X1388" t="str">
            <v>PC4</v>
          </cell>
          <cell r="AA1388" t="str">
            <v>053400301600</v>
          </cell>
          <cell r="AB1388" t="str">
            <v>053400301600</v>
          </cell>
          <cell r="AC1388" t="str">
            <v>Chinakapavaram</v>
          </cell>
          <cell r="AD1388" t="str">
            <v>Chinakapavaram</v>
          </cell>
          <cell r="AE1388" t="str">
            <v>PWS</v>
          </cell>
          <cell r="AF1388">
            <v>0</v>
          </cell>
          <cell r="AG1388">
            <v>0</v>
          </cell>
          <cell r="AH1388">
            <v>0</v>
          </cell>
          <cell r="AI1388">
            <v>0</v>
          </cell>
          <cell r="AJ1388">
            <v>0</v>
          </cell>
          <cell r="AK1388">
            <v>0</v>
          </cell>
          <cell r="AL1388">
            <v>0</v>
          </cell>
        </row>
        <row r="1389">
          <cell r="A1389" t="str">
            <v>05</v>
          </cell>
          <cell r="B1389" t="str">
            <v>Westgodavari</v>
          </cell>
          <cell r="C1389" t="str">
            <v>10</v>
          </cell>
          <cell r="D1389" t="str">
            <v>Narsapur</v>
          </cell>
          <cell r="E1389" t="str">
            <v>063</v>
          </cell>
          <cell r="F1389" t="str">
            <v>Undi</v>
          </cell>
          <cell r="G1389" t="str">
            <v>34</v>
          </cell>
          <cell r="H1389" t="str">
            <v>Akividu</v>
          </cell>
          <cell r="I1389" t="str">
            <v>03</v>
          </cell>
          <cell r="J1389" t="str">
            <v>Gummuluru</v>
          </cell>
          <cell r="K1389" t="str">
            <v>004</v>
          </cell>
          <cell r="L1389" t="str">
            <v>Gummuluru</v>
          </cell>
          <cell r="M1389" t="str">
            <v>0534004</v>
          </cell>
          <cell r="N1389" t="str">
            <v>01</v>
          </cell>
          <cell r="O1389" t="str">
            <v>Gummuluru</v>
          </cell>
          <cell r="P1389" t="str">
            <v>Gummuluru</v>
          </cell>
          <cell r="Q1389" t="str">
            <v>053400401</v>
          </cell>
          <cell r="R1389" t="str">
            <v>053400401</v>
          </cell>
          <cell r="S1389" t="str">
            <v>05100633400401</v>
          </cell>
          <cell r="T1389">
            <v>2807</v>
          </cell>
          <cell r="U1389">
            <v>292</v>
          </cell>
          <cell r="V1389">
            <v>0</v>
          </cell>
          <cell r="W1389" t="str">
            <v>PC</v>
          </cell>
          <cell r="X1389" t="str">
            <v>PC4</v>
          </cell>
          <cell r="AA1389" t="str">
            <v>053400401600</v>
          </cell>
          <cell r="AB1389" t="str">
            <v>053400401600</v>
          </cell>
          <cell r="AC1389" t="str">
            <v>Gummuluru</v>
          </cell>
          <cell r="AD1389" t="str">
            <v>Gummuluru</v>
          </cell>
          <cell r="AE1389" t="str">
            <v>PWS</v>
          </cell>
          <cell r="AF1389">
            <v>0</v>
          </cell>
          <cell r="AG1389">
            <v>0</v>
          </cell>
          <cell r="AH1389">
            <v>0</v>
          </cell>
          <cell r="AI1389">
            <v>0</v>
          </cell>
          <cell r="AJ1389">
            <v>0</v>
          </cell>
          <cell r="AK1389">
            <v>0</v>
          </cell>
          <cell r="AL1389">
            <v>0</v>
          </cell>
        </row>
        <row r="1390">
          <cell r="A1390" t="str">
            <v>05</v>
          </cell>
          <cell r="B1390" t="str">
            <v>Westgodavari</v>
          </cell>
          <cell r="C1390" t="str">
            <v>10</v>
          </cell>
          <cell r="D1390" t="str">
            <v>Narsapur</v>
          </cell>
          <cell r="E1390" t="str">
            <v>063</v>
          </cell>
          <cell r="F1390" t="str">
            <v>Undi</v>
          </cell>
          <cell r="G1390" t="str">
            <v>34</v>
          </cell>
          <cell r="H1390" t="str">
            <v>Akividu</v>
          </cell>
          <cell r="I1390" t="str">
            <v>04</v>
          </cell>
          <cell r="J1390" t="str">
            <v>Apparaopeta</v>
          </cell>
          <cell r="K1390" t="str">
            <v>004</v>
          </cell>
          <cell r="L1390" t="str">
            <v>Gummuluru</v>
          </cell>
          <cell r="M1390" t="str">
            <v>0534004</v>
          </cell>
          <cell r="N1390" t="str">
            <v>02</v>
          </cell>
          <cell r="O1390" t="str">
            <v>Apparaopeta</v>
          </cell>
          <cell r="P1390" t="str">
            <v>Apparaopeta</v>
          </cell>
          <cell r="Q1390" t="str">
            <v>053400402</v>
          </cell>
          <cell r="R1390" t="str">
            <v>053400402</v>
          </cell>
          <cell r="S1390" t="str">
            <v>05100633400402</v>
          </cell>
          <cell r="T1390">
            <v>1429</v>
          </cell>
          <cell r="U1390">
            <v>229</v>
          </cell>
          <cell r="V1390">
            <v>0</v>
          </cell>
          <cell r="W1390" t="str">
            <v>PC</v>
          </cell>
          <cell r="X1390" t="str">
            <v>PC4</v>
          </cell>
          <cell r="AA1390" t="str">
            <v>053400402600</v>
          </cell>
          <cell r="AB1390" t="str">
            <v>053400402600</v>
          </cell>
          <cell r="AC1390" t="str">
            <v>Apparaopeta</v>
          </cell>
          <cell r="AD1390" t="str">
            <v>Apparaopeta</v>
          </cell>
          <cell r="AE1390" t="str">
            <v>PWS</v>
          </cell>
          <cell r="AF1390">
            <v>0</v>
          </cell>
          <cell r="AG1390">
            <v>0</v>
          </cell>
          <cell r="AH1390">
            <v>0</v>
          </cell>
          <cell r="AI1390">
            <v>1</v>
          </cell>
          <cell r="AJ1390">
            <v>0</v>
          </cell>
          <cell r="AK1390">
            <v>0</v>
          </cell>
          <cell r="AL1390">
            <v>0</v>
          </cell>
        </row>
        <row r="1391">
          <cell r="A1391" t="str">
            <v>05</v>
          </cell>
          <cell r="B1391" t="str">
            <v>Westgodavari</v>
          </cell>
          <cell r="C1391" t="str">
            <v>10</v>
          </cell>
          <cell r="D1391" t="str">
            <v>Narsapur</v>
          </cell>
          <cell r="E1391" t="str">
            <v>063</v>
          </cell>
          <cell r="F1391" t="str">
            <v>Undi</v>
          </cell>
          <cell r="G1391" t="str">
            <v>34</v>
          </cell>
          <cell r="H1391" t="str">
            <v>Akividu</v>
          </cell>
          <cell r="I1391" t="str">
            <v>05</v>
          </cell>
          <cell r="J1391" t="str">
            <v>Taratava</v>
          </cell>
          <cell r="K1391" t="str">
            <v>005</v>
          </cell>
          <cell r="L1391" t="str">
            <v>Taratava</v>
          </cell>
          <cell r="M1391" t="str">
            <v>0534005</v>
          </cell>
          <cell r="N1391" t="str">
            <v>01</v>
          </cell>
          <cell r="O1391" t="str">
            <v>Taratavau</v>
          </cell>
          <cell r="P1391" t="str">
            <v>Taratavau</v>
          </cell>
          <cell r="Q1391" t="str">
            <v>053400501</v>
          </cell>
          <cell r="R1391" t="str">
            <v>053400501</v>
          </cell>
          <cell r="S1391" t="str">
            <v>05100633400501</v>
          </cell>
          <cell r="T1391">
            <v>639</v>
          </cell>
          <cell r="U1391">
            <v>112</v>
          </cell>
          <cell r="V1391">
            <v>0</v>
          </cell>
          <cell r="W1391" t="str">
            <v>PC</v>
          </cell>
          <cell r="X1391" t="str">
            <v>PC4</v>
          </cell>
          <cell r="Z1391">
            <v>36690</v>
          </cell>
          <cell r="AA1391" t="str">
            <v>053400501600</v>
          </cell>
          <cell r="AB1391" t="str">
            <v>053400501600</v>
          </cell>
          <cell r="AC1391" t="str">
            <v>Taratavau</v>
          </cell>
          <cell r="AD1391" t="str">
            <v>Taratavau</v>
          </cell>
          <cell r="AE1391" t="str">
            <v>PWS</v>
          </cell>
          <cell r="AF1391">
            <v>0</v>
          </cell>
          <cell r="AG1391">
            <v>0</v>
          </cell>
          <cell r="AH1391">
            <v>0</v>
          </cell>
          <cell r="AI1391">
            <v>0</v>
          </cell>
          <cell r="AJ1391">
            <v>0</v>
          </cell>
          <cell r="AK1391">
            <v>0</v>
          </cell>
          <cell r="AL1391">
            <v>0</v>
          </cell>
        </row>
        <row r="1392">
          <cell r="A1392" t="str">
            <v>05</v>
          </cell>
          <cell r="B1392" t="str">
            <v>Westgodavari</v>
          </cell>
          <cell r="C1392" t="str">
            <v>10</v>
          </cell>
          <cell r="D1392" t="str">
            <v>Narsapur</v>
          </cell>
          <cell r="E1392" t="str">
            <v>063</v>
          </cell>
          <cell r="F1392" t="str">
            <v>Undi</v>
          </cell>
          <cell r="G1392" t="str">
            <v>34</v>
          </cell>
          <cell r="H1392" t="str">
            <v>Akividu</v>
          </cell>
          <cell r="I1392" t="str">
            <v>06</v>
          </cell>
          <cell r="J1392" t="str">
            <v>Kollaparru</v>
          </cell>
          <cell r="K1392" t="str">
            <v>006</v>
          </cell>
          <cell r="L1392" t="str">
            <v>Kollaparru</v>
          </cell>
          <cell r="M1392" t="str">
            <v>0534006</v>
          </cell>
          <cell r="N1392" t="str">
            <v>01</v>
          </cell>
          <cell r="O1392" t="str">
            <v>Kollaparru</v>
          </cell>
          <cell r="P1392" t="str">
            <v>Kollaparru</v>
          </cell>
          <cell r="Q1392" t="str">
            <v>053400601</v>
          </cell>
          <cell r="R1392" t="str">
            <v>053400601</v>
          </cell>
          <cell r="S1392" t="str">
            <v>05100633400601</v>
          </cell>
          <cell r="T1392">
            <v>1934</v>
          </cell>
          <cell r="U1392">
            <v>389</v>
          </cell>
          <cell r="V1392">
            <v>0</v>
          </cell>
          <cell r="W1392" t="str">
            <v>PC</v>
          </cell>
          <cell r="X1392" t="str">
            <v>PC4</v>
          </cell>
          <cell r="Z1392">
            <v>36690</v>
          </cell>
          <cell r="AA1392" t="str">
            <v>053400601600</v>
          </cell>
          <cell r="AB1392" t="str">
            <v>053400601600</v>
          </cell>
          <cell r="AC1392" t="str">
            <v>Kollaparru</v>
          </cell>
          <cell r="AD1392" t="str">
            <v>Kollaparru</v>
          </cell>
          <cell r="AE1392" t="str">
            <v>PWS</v>
          </cell>
          <cell r="AF1392">
            <v>0</v>
          </cell>
          <cell r="AG1392">
            <v>0</v>
          </cell>
          <cell r="AH1392">
            <v>0</v>
          </cell>
          <cell r="AI1392">
            <v>0</v>
          </cell>
          <cell r="AJ1392">
            <v>0</v>
          </cell>
          <cell r="AK1392">
            <v>0</v>
          </cell>
          <cell r="AL1392">
            <v>0</v>
          </cell>
        </row>
        <row r="1393">
          <cell r="A1393" t="str">
            <v>05</v>
          </cell>
          <cell r="B1393" t="str">
            <v>Westgodavari</v>
          </cell>
          <cell r="C1393" t="str">
            <v>10</v>
          </cell>
          <cell r="D1393" t="str">
            <v>Narsapur</v>
          </cell>
          <cell r="E1393" t="str">
            <v>063</v>
          </cell>
          <cell r="F1393" t="str">
            <v>Undi</v>
          </cell>
          <cell r="G1393" t="str">
            <v>34</v>
          </cell>
          <cell r="H1393" t="str">
            <v>Akividu</v>
          </cell>
          <cell r="I1393" t="str">
            <v>07</v>
          </cell>
          <cell r="J1393" t="str">
            <v>Rajulapeta</v>
          </cell>
          <cell r="K1393" t="str">
            <v>006</v>
          </cell>
          <cell r="L1393" t="str">
            <v>Kollaparru</v>
          </cell>
          <cell r="M1393" t="str">
            <v>0534006</v>
          </cell>
          <cell r="N1393" t="str">
            <v>02</v>
          </cell>
          <cell r="O1393" t="str">
            <v>Rajulapeta</v>
          </cell>
          <cell r="P1393" t="str">
            <v>Rajulapeta</v>
          </cell>
          <cell r="Q1393" t="str">
            <v>053400602</v>
          </cell>
          <cell r="R1393" t="str">
            <v>053400602</v>
          </cell>
          <cell r="S1393" t="str">
            <v>05100633400602</v>
          </cell>
          <cell r="T1393">
            <v>410</v>
          </cell>
          <cell r="U1393">
            <v>0</v>
          </cell>
          <cell r="V1393">
            <v>0</v>
          </cell>
          <cell r="W1393" t="str">
            <v>PC</v>
          </cell>
          <cell r="X1393" t="str">
            <v>PC4</v>
          </cell>
          <cell r="AA1393" t="str">
            <v>053400602600</v>
          </cell>
          <cell r="AB1393" t="str">
            <v>053400602600</v>
          </cell>
          <cell r="AC1393" t="str">
            <v>Rajulapeta</v>
          </cell>
          <cell r="AD1393" t="str">
            <v>Rajulapeta</v>
          </cell>
          <cell r="AE1393" t="str">
            <v>PWS</v>
          </cell>
          <cell r="AF1393">
            <v>0</v>
          </cell>
          <cell r="AG1393">
            <v>0</v>
          </cell>
          <cell r="AH1393">
            <v>0</v>
          </cell>
          <cell r="AI1393">
            <v>0</v>
          </cell>
          <cell r="AJ1393">
            <v>0</v>
          </cell>
          <cell r="AK1393">
            <v>0</v>
          </cell>
          <cell r="AL1393">
            <v>0</v>
          </cell>
        </row>
        <row r="1394">
          <cell r="A1394" t="str">
            <v>05</v>
          </cell>
          <cell r="B1394" t="str">
            <v>Westgodavari</v>
          </cell>
          <cell r="C1394" t="str">
            <v>10</v>
          </cell>
          <cell r="D1394" t="str">
            <v>Narsapur</v>
          </cell>
          <cell r="E1394" t="str">
            <v>063</v>
          </cell>
          <cell r="F1394" t="str">
            <v>Undi</v>
          </cell>
          <cell r="G1394" t="str">
            <v>34</v>
          </cell>
          <cell r="H1394" t="str">
            <v>Akividu</v>
          </cell>
          <cell r="I1394" t="str">
            <v>07</v>
          </cell>
          <cell r="J1394" t="str">
            <v>Rajulapeta</v>
          </cell>
          <cell r="K1394" t="str">
            <v>006</v>
          </cell>
          <cell r="L1394" t="str">
            <v>Kollaparru</v>
          </cell>
          <cell r="M1394" t="str">
            <v>0534006</v>
          </cell>
          <cell r="N1394" t="str">
            <v>03</v>
          </cell>
          <cell r="O1394" t="str">
            <v>Kothacheruvu</v>
          </cell>
          <cell r="P1394" t="str">
            <v>Kothacheruvu</v>
          </cell>
          <cell r="Q1394" t="str">
            <v>053400603</v>
          </cell>
          <cell r="R1394" t="str">
            <v>053400603</v>
          </cell>
          <cell r="S1394" t="str">
            <v>05100633400603</v>
          </cell>
          <cell r="T1394">
            <v>241</v>
          </cell>
          <cell r="U1394">
            <v>12</v>
          </cell>
          <cell r="V1394">
            <v>0</v>
          </cell>
          <cell r="W1394" t="str">
            <v>PC</v>
          </cell>
          <cell r="X1394" t="str">
            <v>PC4</v>
          </cell>
          <cell r="AA1394" t="str">
            <v>053400602600</v>
          </cell>
          <cell r="AB1394" t="str">
            <v>053400602600</v>
          </cell>
          <cell r="AC1394" t="str">
            <v>Rajulapeta</v>
          </cell>
          <cell r="AD1394" t="str">
            <v>Rajulapeta</v>
          </cell>
          <cell r="AE1394" t="str">
            <v>PWS</v>
          </cell>
          <cell r="AF1394">
            <v>0</v>
          </cell>
          <cell r="AG1394">
            <v>0</v>
          </cell>
          <cell r="AH1394">
            <v>0</v>
          </cell>
          <cell r="AI1394">
            <v>1</v>
          </cell>
          <cell r="AJ1394">
            <v>0</v>
          </cell>
          <cell r="AK1394">
            <v>0</v>
          </cell>
          <cell r="AL1394">
            <v>0</v>
          </cell>
        </row>
        <row r="1395">
          <cell r="A1395" t="str">
            <v>05</v>
          </cell>
          <cell r="B1395" t="str">
            <v>Westgodavari</v>
          </cell>
          <cell r="C1395" t="str">
            <v>10</v>
          </cell>
          <cell r="D1395" t="str">
            <v>Narsapur</v>
          </cell>
          <cell r="E1395" t="str">
            <v>063</v>
          </cell>
          <cell r="F1395" t="str">
            <v>Undi</v>
          </cell>
          <cell r="G1395" t="str">
            <v>34</v>
          </cell>
          <cell r="H1395" t="str">
            <v>Akividu</v>
          </cell>
          <cell r="I1395" t="str">
            <v>08</v>
          </cell>
          <cell r="J1395" t="str">
            <v>Siddapuram</v>
          </cell>
          <cell r="K1395" t="str">
            <v>007</v>
          </cell>
          <cell r="L1395" t="str">
            <v>Siddapuram</v>
          </cell>
          <cell r="M1395" t="str">
            <v>0534007</v>
          </cell>
          <cell r="N1395" t="str">
            <v>01</v>
          </cell>
          <cell r="O1395" t="str">
            <v>Siddapuram</v>
          </cell>
          <cell r="P1395" t="str">
            <v>Siddapuram</v>
          </cell>
          <cell r="Q1395" t="str">
            <v>053400701</v>
          </cell>
          <cell r="R1395" t="str">
            <v>053400701</v>
          </cell>
          <cell r="S1395" t="str">
            <v>05100633400701</v>
          </cell>
          <cell r="T1395">
            <v>1805</v>
          </cell>
          <cell r="U1395">
            <v>101</v>
          </cell>
          <cell r="V1395">
            <v>1</v>
          </cell>
          <cell r="W1395" t="str">
            <v>PC</v>
          </cell>
          <cell r="X1395" t="str">
            <v>PC4</v>
          </cell>
          <cell r="AA1395" t="str">
            <v>053400701600</v>
          </cell>
          <cell r="AB1395" t="str">
            <v>053400701600</v>
          </cell>
          <cell r="AC1395" t="str">
            <v>Siddapuram-34</v>
          </cell>
          <cell r="AD1395" t="str">
            <v>Siddapuram-34</v>
          </cell>
          <cell r="AE1395" t="str">
            <v>PWS</v>
          </cell>
          <cell r="AF1395">
            <v>0</v>
          </cell>
          <cell r="AG1395">
            <v>0</v>
          </cell>
          <cell r="AH1395">
            <v>0</v>
          </cell>
          <cell r="AI1395">
            <v>0</v>
          </cell>
          <cell r="AJ1395">
            <v>0</v>
          </cell>
          <cell r="AK1395">
            <v>0</v>
          </cell>
          <cell r="AL1395">
            <v>0</v>
          </cell>
        </row>
        <row r="1396">
          <cell r="A1396" t="str">
            <v>05</v>
          </cell>
          <cell r="B1396" t="str">
            <v>Westgodavari</v>
          </cell>
          <cell r="C1396" t="str">
            <v>10</v>
          </cell>
          <cell r="D1396" t="str">
            <v>Narsapur</v>
          </cell>
          <cell r="E1396" t="str">
            <v>063</v>
          </cell>
          <cell r="F1396" t="str">
            <v>Undi</v>
          </cell>
          <cell r="G1396" t="str">
            <v>34</v>
          </cell>
          <cell r="H1396" t="str">
            <v>Akividu</v>
          </cell>
          <cell r="I1396" t="str">
            <v>08</v>
          </cell>
          <cell r="J1396" t="str">
            <v>Siddapuram</v>
          </cell>
          <cell r="K1396" t="str">
            <v>007</v>
          </cell>
          <cell r="L1396" t="str">
            <v>Siddapuram</v>
          </cell>
          <cell r="M1396" t="str">
            <v>0534007</v>
          </cell>
          <cell r="N1396" t="str">
            <v>02</v>
          </cell>
          <cell r="O1396" t="str">
            <v>Kurupaka</v>
          </cell>
          <cell r="P1396" t="str">
            <v>Kurupak</v>
          </cell>
          <cell r="Q1396" t="str">
            <v>053400702</v>
          </cell>
          <cell r="R1396" t="str">
            <v>053400702</v>
          </cell>
          <cell r="S1396" t="str">
            <v>05100633400702</v>
          </cell>
          <cell r="T1396">
            <v>1050</v>
          </cell>
          <cell r="U1396">
            <v>240</v>
          </cell>
          <cell r="V1396">
            <v>21</v>
          </cell>
          <cell r="W1396" t="str">
            <v>PC</v>
          </cell>
          <cell r="X1396" t="str">
            <v>PC4</v>
          </cell>
          <cell r="AA1396" t="str">
            <v>053400701600</v>
          </cell>
          <cell r="AB1396" t="str">
            <v>053400701600</v>
          </cell>
          <cell r="AC1396" t="str">
            <v>Siddapuram-34</v>
          </cell>
          <cell r="AD1396" t="str">
            <v>Siddapuram-34</v>
          </cell>
          <cell r="AE1396" t="str">
            <v>PWS</v>
          </cell>
          <cell r="AF1396">
            <v>0</v>
          </cell>
          <cell r="AG1396">
            <v>0</v>
          </cell>
          <cell r="AH1396">
            <v>0</v>
          </cell>
          <cell r="AI1396">
            <v>0</v>
          </cell>
          <cell r="AJ1396">
            <v>0</v>
          </cell>
          <cell r="AK1396">
            <v>0</v>
          </cell>
          <cell r="AL1396">
            <v>0</v>
          </cell>
        </row>
        <row r="1397">
          <cell r="A1397" t="str">
            <v>05</v>
          </cell>
          <cell r="B1397" t="str">
            <v>Westgodavari</v>
          </cell>
          <cell r="C1397" t="str">
            <v>10</v>
          </cell>
          <cell r="D1397" t="str">
            <v>Narsapur</v>
          </cell>
          <cell r="E1397" t="str">
            <v>063</v>
          </cell>
          <cell r="F1397" t="str">
            <v>Undi</v>
          </cell>
          <cell r="G1397" t="str">
            <v>34</v>
          </cell>
          <cell r="H1397" t="str">
            <v>Akividu</v>
          </cell>
          <cell r="I1397" t="str">
            <v>08</v>
          </cell>
          <cell r="J1397" t="str">
            <v>Siddapuram</v>
          </cell>
          <cell r="K1397" t="str">
            <v>007</v>
          </cell>
          <cell r="L1397" t="str">
            <v>Siddapuram</v>
          </cell>
          <cell r="M1397" t="str">
            <v>0534007</v>
          </cell>
          <cell r="N1397" t="str">
            <v>03</v>
          </cell>
          <cell r="O1397" t="str">
            <v>Nandamillipadu</v>
          </cell>
          <cell r="P1397" t="str">
            <v>Nandamillipadu</v>
          </cell>
          <cell r="Q1397" t="str">
            <v>053400703</v>
          </cell>
          <cell r="R1397" t="str">
            <v>053400703</v>
          </cell>
          <cell r="S1397" t="str">
            <v>05100633400703</v>
          </cell>
          <cell r="T1397">
            <v>1167</v>
          </cell>
          <cell r="U1397">
            <v>1</v>
          </cell>
          <cell r="V1397">
            <v>0</v>
          </cell>
          <cell r="W1397" t="str">
            <v>PC</v>
          </cell>
          <cell r="X1397" t="str">
            <v>PC4</v>
          </cell>
          <cell r="AA1397" t="str">
            <v>053400701600</v>
          </cell>
          <cell r="AB1397" t="str">
            <v>053400701600</v>
          </cell>
          <cell r="AC1397" t="str">
            <v>Siddapuram-34</v>
          </cell>
          <cell r="AD1397" t="str">
            <v>Siddapuram-34</v>
          </cell>
          <cell r="AE1397" t="str">
            <v>PWS</v>
          </cell>
          <cell r="AF1397">
            <v>0</v>
          </cell>
          <cell r="AG1397">
            <v>0</v>
          </cell>
          <cell r="AH1397">
            <v>0</v>
          </cell>
          <cell r="AI1397">
            <v>0</v>
          </cell>
          <cell r="AJ1397">
            <v>0</v>
          </cell>
          <cell r="AK1397">
            <v>0</v>
          </cell>
          <cell r="AL1397">
            <v>0</v>
          </cell>
        </row>
        <row r="1398">
          <cell r="A1398" t="str">
            <v>05</v>
          </cell>
          <cell r="B1398" t="str">
            <v>Westgodavari</v>
          </cell>
          <cell r="C1398" t="str">
            <v>10</v>
          </cell>
          <cell r="D1398" t="str">
            <v>Narsapur</v>
          </cell>
          <cell r="E1398" t="str">
            <v>063</v>
          </cell>
          <cell r="F1398" t="str">
            <v>Undi</v>
          </cell>
          <cell r="G1398" t="str">
            <v>34</v>
          </cell>
          <cell r="H1398" t="str">
            <v>Akividu</v>
          </cell>
          <cell r="I1398" t="str">
            <v>09</v>
          </cell>
          <cell r="J1398" t="str">
            <v>Chinamillipadu   M.palli</v>
          </cell>
          <cell r="K1398" t="str">
            <v>007</v>
          </cell>
          <cell r="L1398" t="str">
            <v>Siddapuram</v>
          </cell>
          <cell r="M1398" t="str">
            <v>0534007</v>
          </cell>
          <cell r="N1398" t="str">
            <v>04</v>
          </cell>
          <cell r="O1398" t="str">
            <v>Kalingagudem</v>
          </cell>
          <cell r="P1398" t="str">
            <v>Kalingagudem</v>
          </cell>
          <cell r="Q1398" t="str">
            <v>053400704</v>
          </cell>
          <cell r="R1398" t="str">
            <v>053400704</v>
          </cell>
          <cell r="S1398" t="str">
            <v>05100633400704</v>
          </cell>
          <cell r="T1398">
            <v>529</v>
          </cell>
          <cell r="U1398">
            <v>6</v>
          </cell>
          <cell r="V1398">
            <v>0</v>
          </cell>
          <cell r="W1398" t="str">
            <v>PC</v>
          </cell>
          <cell r="X1398" t="str">
            <v>PC4</v>
          </cell>
          <cell r="Z1398">
            <v>36099</v>
          </cell>
          <cell r="AA1398" t="str">
            <v>053400706600</v>
          </cell>
          <cell r="AB1398" t="str">
            <v>053400706600</v>
          </cell>
          <cell r="AC1398" t="str">
            <v>Chinamillipadu M.palli</v>
          </cell>
          <cell r="AD1398" t="str">
            <v>Chinamillipadu M.palli</v>
          </cell>
          <cell r="AE1398" t="str">
            <v>PWS</v>
          </cell>
          <cell r="AF1398">
            <v>0</v>
          </cell>
          <cell r="AG1398">
            <v>0</v>
          </cell>
          <cell r="AH1398">
            <v>0</v>
          </cell>
          <cell r="AI1398">
            <v>0</v>
          </cell>
          <cell r="AJ1398">
            <v>0</v>
          </cell>
          <cell r="AK1398">
            <v>0</v>
          </cell>
          <cell r="AL1398">
            <v>0</v>
          </cell>
        </row>
        <row r="1399">
          <cell r="A1399" t="str">
            <v>05</v>
          </cell>
          <cell r="B1399" t="str">
            <v>Westgodavari</v>
          </cell>
          <cell r="C1399" t="str">
            <v>10</v>
          </cell>
          <cell r="D1399" t="str">
            <v>Narsapur</v>
          </cell>
          <cell r="E1399" t="str">
            <v>063</v>
          </cell>
          <cell r="F1399" t="str">
            <v>Undi</v>
          </cell>
          <cell r="G1399" t="str">
            <v>34</v>
          </cell>
          <cell r="H1399" t="str">
            <v>Akividu</v>
          </cell>
          <cell r="I1399" t="str">
            <v>09</v>
          </cell>
          <cell r="J1399" t="str">
            <v>Chinamillipadu   M.palli</v>
          </cell>
          <cell r="K1399" t="str">
            <v>007</v>
          </cell>
          <cell r="L1399" t="str">
            <v>Siddapuram</v>
          </cell>
          <cell r="M1399" t="str">
            <v>0534007</v>
          </cell>
          <cell r="N1399" t="str">
            <v>05</v>
          </cell>
          <cell r="O1399" t="str">
            <v>Kothapeta</v>
          </cell>
          <cell r="P1399" t="str">
            <v>Kothapeta</v>
          </cell>
          <cell r="Q1399" t="str">
            <v>053400705</v>
          </cell>
          <cell r="R1399" t="str">
            <v>053400705</v>
          </cell>
          <cell r="S1399" t="str">
            <v>05100633400705</v>
          </cell>
          <cell r="T1399">
            <v>255</v>
          </cell>
          <cell r="U1399">
            <v>0</v>
          </cell>
          <cell r="V1399">
            <v>0</v>
          </cell>
          <cell r="W1399" t="str">
            <v>PC</v>
          </cell>
          <cell r="X1399" t="str">
            <v>PC4</v>
          </cell>
          <cell r="AA1399" t="str">
            <v>053400602600</v>
          </cell>
          <cell r="AB1399" t="str">
            <v>053400602600</v>
          </cell>
          <cell r="AC1399" t="str">
            <v>Rajulapeta</v>
          </cell>
          <cell r="AD1399" t="str">
            <v>Rajulapeta</v>
          </cell>
          <cell r="AE1399" t="str">
            <v>PWS</v>
          </cell>
          <cell r="AF1399">
            <v>0</v>
          </cell>
          <cell r="AG1399">
            <v>0</v>
          </cell>
          <cell r="AH1399">
            <v>0</v>
          </cell>
          <cell r="AI1399">
            <v>1</v>
          </cell>
          <cell r="AJ1399">
            <v>0</v>
          </cell>
          <cell r="AK1399">
            <v>0</v>
          </cell>
          <cell r="AL1399">
            <v>0</v>
          </cell>
        </row>
        <row r="1400">
          <cell r="A1400" t="str">
            <v>05</v>
          </cell>
          <cell r="B1400" t="str">
            <v>Westgodavari</v>
          </cell>
          <cell r="C1400" t="str">
            <v>10</v>
          </cell>
          <cell r="D1400" t="str">
            <v>Narsapur</v>
          </cell>
          <cell r="E1400" t="str">
            <v>063</v>
          </cell>
          <cell r="F1400" t="str">
            <v>Undi</v>
          </cell>
          <cell r="G1400" t="str">
            <v>34</v>
          </cell>
          <cell r="H1400" t="str">
            <v>Akividu</v>
          </cell>
          <cell r="I1400" t="str">
            <v>09</v>
          </cell>
          <cell r="J1400" t="str">
            <v>Chinamillipadu   M.palli</v>
          </cell>
          <cell r="K1400" t="str">
            <v>007</v>
          </cell>
          <cell r="L1400" t="str">
            <v>Siddapuram</v>
          </cell>
          <cell r="M1400" t="str">
            <v>0534007</v>
          </cell>
          <cell r="N1400" t="str">
            <v>06</v>
          </cell>
          <cell r="O1400" t="str">
            <v>Chinamillipadu M.palli</v>
          </cell>
          <cell r="P1400" t="str">
            <v>Chinamillipadu M.palli</v>
          </cell>
          <cell r="Q1400" t="str">
            <v>053400706</v>
          </cell>
          <cell r="R1400" t="str">
            <v>053400706</v>
          </cell>
          <cell r="S1400" t="str">
            <v>05100633400706</v>
          </cell>
          <cell r="T1400">
            <v>909</v>
          </cell>
          <cell r="U1400">
            <v>79</v>
          </cell>
          <cell r="V1400">
            <v>0</v>
          </cell>
          <cell r="W1400" t="str">
            <v>PC</v>
          </cell>
          <cell r="X1400" t="str">
            <v>PC4</v>
          </cell>
          <cell r="Z1400">
            <v>36865</v>
          </cell>
          <cell r="AA1400" t="str">
            <v>053400706600</v>
          </cell>
          <cell r="AB1400" t="str">
            <v>053400706600</v>
          </cell>
          <cell r="AC1400" t="str">
            <v>Chinamillipadu M.palli</v>
          </cell>
          <cell r="AD1400" t="str">
            <v>Chinamillipadu M.palli</v>
          </cell>
          <cell r="AE1400" t="str">
            <v>PWS</v>
          </cell>
          <cell r="AF1400">
            <v>0</v>
          </cell>
          <cell r="AG1400">
            <v>0</v>
          </cell>
          <cell r="AH1400">
            <v>0</v>
          </cell>
          <cell r="AI1400">
            <v>1</v>
          </cell>
          <cell r="AJ1400">
            <v>0</v>
          </cell>
          <cell r="AK1400">
            <v>0</v>
          </cell>
          <cell r="AL1400">
            <v>0</v>
          </cell>
        </row>
        <row r="1401">
          <cell r="A1401" t="str">
            <v>05</v>
          </cell>
          <cell r="B1401" t="str">
            <v>Westgodavari</v>
          </cell>
          <cell r="C1401" t="str">
            <v>10</v>
          </cell>
          <cell r="D1401" t="str">
            <v>Narsapur</v>
          </cell>
          <cell r="E1401" t="str">
            <v>063</v>
          </cell>
          <cell r="F1401" t="str">
            <v>Undi</v>
          </cell>
          <cell r="G1401" t="str">
            <v>34</v>
          </cell>
          <cell r="H1401" t="str">
            <v>Akividu</v>
          </cell>
          <cell r="I1401" t="str">
            <v>09</v>
          </cell>
          <cell r="J1401" t="str">
            <v>Chinamillipadu   M.palli</v>
          </cell>
          <cell r="K1401" t="str">
            <v>007</v>
          </cell>
          <cell r="L1401" t="str">
            <v>Siddapuram</v>
          </cell>
          <cell r="M1401" t="str">
            <v>0534007</v>
          </cell>
          <cell r="N1401" t="str">
            <v>07</v>
          </cell>
          <cell r="O1401" t="str">
            <v>Chinamillipadu   V.gudem.</v>
          </cell>
          <cell r="P1401" t="str">
            <v>Chinamillipadu   V.gudem.</v>
          </cell>
          <cell r="Q1401" t="str">
            <v>053400707</v>
          </cell>
          <cell r="R1401" t="str">
            <v>053400707</v>
          </cell>
          <cell r="S1401" t="str">
            <v>05100633400707</v>
          </cell>
          <cell r="T1401">
            <v>1040</v>
          </cell>
          <cell r="U1401">
            <v>0</v>
          </cell>
          <cell r="V1401">
            <v>0</v>
          </cell>
          <cell r="W1401" t="str">
            <v>PC</v>
          </cell>
          <cell r="X1401" t="str">
            <v>PC4</v>
          </cell>
          <cell r="AA1401" t="str">
            <v>053400706600</v>
          </cell>
          <cell r="AB1401" t="str">
            <v>053400706600</v>
          </cell>
          <cell r="AC1401" t="str">
            <v>Chinamillipadu M.palli</v>
          </cell>
          <cell r="AD1401" t="str">
            <v>Chinamillipadu M.palli</v>
          </cell>
          <cell r="AE1401" t="str">
            <v>PWS</v>
          </cell>
          <cell r="AF1401">
            <v>0</v>
          </cell>
          <cell r="AG1401">
            <v>0</v>
          </cell>
          <cell r="AH1401">
            <v>0</v>
          </cell>
          <cell r="AI1401">
            <v>1</v>
          </cell>
          <cell r="AJ1401">
            <v>0</v>
          </cell>
          <cell r="AK1401">
            <v>0</v>
          </cell>
          <cell r="AL1401">
            <v>0</v>
          </cell>
        </row>
        <row r="1402">
          <cell r="A1402" t="str">
            <v>05</v>
          </cell>
          <cell r="B1402" t="str">
            <v>Westgodavari</v>
          </cell>
          <cell r="C1402" t="str">
            <v>10</v>
          </cell>
          <cell r="D1402" t="str">
            <v>Narsapur</v>
          </cell>
          <cell r="E1402" t="str">
            <v>063</v>
          </cell>
          <cell r="F1402" t="str">
            <v>Undi</v>
          </cell>
          <cell r="G1402" t="str">
            <v>34</v>
          </cell>
          <cell r="H1402" t="str">
            <v>Akividu</v>
          </cell>
          <cell r="I1402" t="str">
            <v>10</v>
          </cell>
          <cell r="J1402" t="str">
            <v>Akividu</v>
          </cell>
          <cell r="K1402" t="str">
            <v>008</v>
          </cell>
          <cell r="L1402" t="str">
            <v>Dharmapuram</v>
          </cell>
          <cell r="M1402" t="str">
            <v>0534008</v>
          </cell>
          <cell r="N1402" t="str">
            <v>01</v>
          </cell>
          <cell r="O1402" t="str">
            <v>Dharmapuram</v>
          </cell>
          <cell r="P1402" t="str">
            <v>Dharmapuram</v>
          </cell>
          <cell r="Q1402" t="str">
            <v>053400801</v>
          </cell>
          <cell r="R1402" t="str">
            <v>053400801</v>
          </cell>
          <cell r="S1402" t="str">
            <v>05100633400801</v>
          </cell>
          <cell r="T1402">
            <v>900</v>
          </cell>
          <cell r="U1402">
            <v>800</v>
          </cell>
          <cell r="V1402">
            <v>0</v>
          </cell>
          <cell r="W1402" t="str">
            <v>PC</v>
          </cell>
          <cell r="X1402" t="str">
            <v>PC4</v>
          </cell>
          <cell r="Z1402">
            <v>36711</v>
          </cell>
          <cell r="AA1402" t="str">
            <v>053400801600</v>
          </cell>
          <cell r="AB1402" t="str">
            <v>053400801600</v>
          </cell>
          <cell r="AC1402" t="str">
            <v>Dharmapuram</v>
          </cell>
          <cell r="AD1402" t="str">
            <v>Dharmapuram</v>
          </cell>
          <cell r="AE1402" t="str">
            <v>PWS</v>
          </cell>
          <cell r="AF1402">
            <v>0</v>
          </cell>
          <cell r="AG1402">
            <v>0</v>
          </cell>
          <cell r="AH1402">
            <v>0</v>
          </cell>
          <cell r="AI1402">
            <v>0</v>
          </cell>
          <cell r="AJ1402">
            <v>0</v>
          </cell>
          <cell r="AK1402">
            <v>0</v>
          </cell>
          <cell r="AL1402">
            <v>0</v>
          </cell>
        </row>
        <row r="1403">
          <cell r="A1403" t="str">
            <v>05</v>
          </cell>
          <cell r="B1403" t="str">
            <v>Westgodavari</v>
          </cell>
          <cell r="C1403" t="str">
            <v>10</v>
          </cell>
          <cell r="D1403" t="str">
            <v>Narsapur</v>
          </cell>
          <cell r="E1403" t="str">
            <v>063</v>
          </cell>
          <cell r="F1403" t="str">
            <v>Undi</v>
          </cell>
          <cell r="G1403" t="str">
            <v>34</v>
          </cell>
          <cell r="H1403" t="str">
            <v>Akividu</v>
          </cell>
          <cell r="I1403" t="str">
            <v>11</v>
          </cell>
          <cell r="J1403" t="str">
            <v>Dumpagadapa</v>
          </cell>
          <cell r="K1403" t="str">
            <v>009</v>
          </cell>
          <cell r="L1403" t="str">
            <v>Dumpagadapa</v>
          </cell>
          <cell r="M1403" t="str">
            <v>0534009</v>
          </cell>
          <cell r="N1403" t="str">
            <v>01</v>
          </cell>
          <cell r="O1403" t="str">
            <v>Dumpagadapa</v>
          </cell>
          <cell r="P1403" t="str">
            <v>Dumpagadapa</v>
          </cell>
          <cell r="Q1403" t="str">
            <v>053400901</v>
          </cell>
          <cell r="R1403" t="str">
            <v>053400901</v>
          </cell>
          <cell r="S1403" t="str">
            <v>05100633400901</v>
          </cell>
          <cell r="T1403">
            <v>4298</v>
          </cell>
          <cell r="U1403">
            <v>98</v>
          </cell>
          <cell r="V1403">
            <v>7</v>
          </cell>
          <cell r="W1403" t="str">
            <v>PC</v>
          </cell>
          <cell r="X1403" t="str">
            <v>PC3</v>
          </cell>
          <cell r="Z1403">
            <v>36711</v>
          </cell>
          <cell r="AA1403" t="str">
            <v>053400901600</v>
          </cell>
          <cell r="AB1403" t="str">
            <v>053400901600</v>
          </cell>
          <cell r="AC1403" t="str">
            <v>Dumpagadapa</v>
          </cell>
          <cell r="AD1403" t="str">
            <v>Dumpagadapa</v>
          </cell>
          <cell r="AE1403" t="str">
            <v>PWS</v>
          </cell>
          <cell r="AF1403">
            <v>0</v>
          </cell>
          <cell r="AG1403">
            <v>0</v>
          </cell>
          <cell r="AH1403">
            <v>0</v>
          </cell>
          <cell r="AI1403">
            <v>0</v>
          </cell>
          <cell r="AJ1403">
            <v>0</v>
          </cell>
          <cell r="AK1403">
            <v>0</v>
          </cell>
          <cell r="AL1403">
            <v>0</v>
          </cell>
        </row>
        <row r="1404">
          <cell r="A1404" t="str">
            <v>05</v>
          </cell>
          <cell r="B1404" t="str">
            <v>Westgodavari</v>
          </cell>
          <cell r="C1404" t="str">
            <v>10</v>
          </cell>
          <cell r="D1404" t="str">
            <v>Narsapur</v>
          </cell>
          <cell r="E1404" t="str">
            <v>063</v>
          </cell>
          <cell r="F1404" t="str">
            <v>Undi</v>
          </cell>
          <cell r="G1404" t="str">
            <v>34</v>
          </cell>
          <cell r="H1404" t="str">
            <v>Akividu</v>
          </cell>
          <cell r="I1404" t="str">
            <v>11</v>
          </cell>
          <cell r="J1404" t="str">
            <v>Dumpagadapa</v>
          </cell>
          <cell r="K1404" t="str">
            <v>009</v>
          </cell>
          <cell r="L1404" t="str">
            <v>Dumpagadapa</v>
          </cell>
          <cell r="M1404" t="str">
            <v>0534009</v>
          </cell>
          <cell r="N1404" t="str">
            <v>02</v>
          </cell>
          <cell r="O1404" t="str">
            <v>Pallipallam</v>
          </cell>
          <cell r="P1404" t="str">
            <v>Pallipallam</v>
          </cell>
          <cell r="Q1404" t="str">
            <v>053400902</v>
          </cell>
          <cell r="R1404" t="str">
            <v>053400902</v>
          </cell>
          <cell r="S1404" t="str">
            <v>05100633400902</v>
          </cell>
          <cell r="T1404">
            <v>500</v>
          </cell>
          <cell r="U1404">
            <v>0</v>
          </cell>
          <cell r="V1404">
            <v>0</v>
          </cell>
          <cell r="W1404" t="str">
            <v>PC</v>
          </cell>
          <cell r="X1404" t="str">
            <v>PC3</v>
          </cell>
          <cell r="AA1404" t="str">
            <v>053400901600</v>
          </cell>
          <cell r="AB1404" t="str">
            <v>053400901600</v>
          </cell>
          <cell r="AC1404" t="str">
            <v>Dumpagadapa</v>
          </cell>
          <cell r="AD1404" t="str">
            <v>Dumpagadapa</v>
          </cell>
          <cell r="AE1404" t="str">
            <v>PWS</v>
          </cell>
          <cell r="AF1404">
            <v>0</v>
          </cell>
          <cell r="AG1404">
            <v>0</v>
          </cell>
          <cell r="AH1404">
            <v>0</v>
          </cell>
          <cell r="AI1404">
            <v>0</v>
          </cell>
          <cell r="AJ1404">
            <v>0</v>
          </cell>
          <cell r="AK1404">
            <v>0</v>
          </cell>
          <cell r="AL1404">
            <v>0</v>
          </cell>
        </row>
        <row r="1405">
          <cell r="A1405" t="str">
            <v>05</v>
          </cell>
          <cell r="B1405" t="str">
            <v>Westgodavari</v>
          </cell>
          <cell r="C1405" t="str">
            <v>10</v>
          </cell>
          <cell r="D1405" t="str">
            <v>Narsapur</v>
          </cell>
          <cell r="E1405" t="str">
            <v>063</v>
          </cell>
          <cell r="F1405" t="str">
            <v>Undi</v>
          </cell>
          <cell r="G1405" t="str">
            <v>34</v>
          </cell>
          <cell r="H1405" t="str">
            <v>Akividu</v>
          </cell>
          <cell r="I1405" t="str">
            <v>10</v>
          </cell>
          <cell r="J1405" t="str">
            <v>Akividu</v>
          </cell>
          <cell r="K1405" t="str">
            <v>010</v>
          </cell>
          <cell r="L1405" t="str">
            <v>Akividu</v>
          </cell>
          <cell r="M1405" t="str">
            <v>0534010</v>
          </cell>
          <cell r="N1405" t="str">
            <v>01</v>
          </cell>
          <cell r="O1405" t="str">
            <v>Akiveedu</v>
          </cell>
          <cell r="P1405" t="str">
            <v>Akiveedu</v>
          </cell>
          <cell r="Q1405" t="str">
            <v>053401001</v>
          </cell>
          <cell r="R1405" t="str">
            <v>053401001</v>
          </cell>
          <cell r="S1405" t="str">
            <v>05100633401001</v>
          </cell>
          <cell r="T1405">
            <v>16100</v>
          </cell>
          <cell r="U1405">
            <v>704</v>
          </cell>
          <cell r="V1405">
            <v>100</v>
          </cell>
          <cell r="W1405" t="str">
            <v>PC</v>
          </cell>
          <cell r="X1405" t="str">
            <v>PC3</v>
          </cell>
          <cell r="Z1405">
            <v>36565</v>
          </cell>
          <cell r="AA1405" t="str">
            <v>053401001600</v>
          </cell>
          <cell r="AB1405" t="str">
            <v>053401001600</v>
          </cell>
          <cell r="AC1405" t="str">
            <v>Akividu</v>
          </cell>
          <cell r="AD1405" t="str">
            <v>Akividu</v>
          </cell>
          <cell r="AE1405" t="str">
            <v>PWS</v>
          </cell>
          <cell r="AF1405">
            <v>0</v>
          </cell>
          <cell r="AG1405">
            <v>0</v>
          </cell>
          <cell r="AH1405">
            <v>0</v>
          </cell>
          <cell r="AI1405">
            <v>0</v>
          </cell>
          <cell r="AJ1405">
            <v>0</v>
          </cell>
          <cell r="AK1405">
            <v>0</v>
          </cell>
          <cell r="AL1405">
            <v>0</v>
          </cell>
        </row>
        <row r="1406">
          <cell r="A1406" t="str">
            <v>05</v>
          </cell>
          <cell r="B1406" t="str">
            <v>Westgodavari</v>
          </cell>
          <cell r="C1406" t="str">
            <v>10</v>
          </cell>
          <cell r="D1406" t="str">
            <v>Narsapur</v>
          </cell>
          <cell r="E1406" t="str">
            <v>063</v>
          </cell>
          <cell r="F1406" t="str">
            <v>Undi</v>
          </cell>
          <cell r="G1406" t="str">
            <v>34</v>
          </cell>
          <cell r="H1406" t="str">
            <v>Akividu</v>
          </cell>
          <cell r="I1406" t="str">
            <v>10</v>
          </cell>
          <cell r="J1406" t="str">
            <v>Akividu</v>
          </cell>
          <cell r="K1406" t="str">
            <v>011</v>
          </cell>
          <cell r="L1406" t="str">
            <v>Madiwada</v>
          </cell>
          <cell r="M1406" t="str">
            <v>0534011</v>
          </cell>
          <cell r="N1406" t="str">
            <v>01</v>
          </cell>
          <cell r="O1406" t="str">
            <v>Madiwada</v>
          </cell>
          <cell r="P1406" t="str">
            <v>Madiwada</v>
          </cell>
          <cell r="Q1406" t="str">
            <v>053401101</v>
          </cell>
          <cell r="R1406" t="str">
            <v>053401101</v>
          </cell>
          <cell r="S1406" t="str">
            <v>05100633401101</v>
          </cell>
          <cell r="T1406">
            <v>12419</v>
          </cell>
          <cell r="U1406">
            <v>500</v>
          </cell>
          <cell r="V1406">
            <v>175</v>
          </cell>
          <cell r="W1406" t="str">
            <v>PC</v>
          </cell>
          <cell r="X1406" t="str">
            <v>PC3</v>
          </cell>
          <cell r="AA1406" t="str">
            <v>053401001600</v>
          </cell>
          <cell r="AB1406" t="str">
            <v>053401001600</v>
          </cell>
          <cell r="AC1406" t="str">
            <v>Akividu</v>
          </cell>
          <cell r="AD1406" t="str">
            <v>Akividu</v>
          </cell>
          <cell r="AE1406" t="str">
            <v>PWS</v>
          </cell>
          <cell r="AF1406">
            <v>0</v>
          </cell>
          <cell r="AG1406">
            <v>0</v>
          </cell>
          <cell r="AH1406">
            <v>0</v>
          </cell>
          <cell r="AI1406">
            <v>0</v>
          </cell>
          <cell r="AJ1406">
            <v>0</v>
          </cell>
          <cell r="AK1406">
            <v>0</v>
          </cell>
          <cell r="AL1406">
            <v>0</v>
          </cell>
        </row>
        <row r="1407">
          <cell r="A1407" t="str">
            <v>05</v>
          </cell>
          <cell r="B1407" t="str">
            <v>Westgodavari</v>
          </cell>
          <cell r="C1407" t="str">
            <v>10</v>
          </cell>
          <cell r="D1407" t="str">
            <v>Narsapur</v>
          </cell>
          <cell r="E1407" t="str">
            <v>063</v>
          </cell>
          <cell r="F1407" t="str">
            <v>Undi</v>
          </cell>
          <cell r="G1407" t="str">
            <v>34</v>
          </cell>
          <cell r="H1407" t="str">
            <v>Akividu</v>
          </cell>
          <cell r="I1407" t="str">
            <v>12</v>
          </cell>
          <cell r="J1407" t="str">
            <v>Ajjamuru</v>
          </cell>
          <cell r="K1407" t="str">
            <v>012</v>
          </cell>
          <cell r="L1407" t="str">
            <v>Ajjamuru</v>
          </cell>
          <cell r="M1407" t="str">
            <v>0534012</v>
          </cell>
          <cell r="N1407" t="str">
            <v>01</v>
          </cell>
          <cell r="O1407" t="str">
            <v>Ajjamuru</v>
          </cell>
          <cell r="P1407" t="str">
            <v>Ajjamuru</v>
          </cell>
          <cell r="Q1407" t="str">
            <v>053401201</v>
          </cell>
          <cell r="R1407" t="str">
            <v>053401201</v>
          </cell>
          <cell r="S1407" t="str">
            <v>05100633401201</v>
          </cell>
          <cell r="T1407">
            <v>652</v>
          </cell>
          <cell r="U1407">
            <v>31</v>
          </cell>
          <cell r="V1407">
            <v>0</v>
          </cell>
          <cell r="W1407" t="str">
            <v>PC</v>
          </cell>
          <cell r="X1407" t="str">
            <v>PC1</v>
          </cell>
          <cell r="Z1407">
            <v>36775</v>
          </cell>
          <cell r="AA1407" t="str">
            <v>053401201600</v>
          </cell>
          <cell r="AB1407" t="str">
            <v>053401201600</v>
          </cell>
          <cell r="AC1407" t="str">
            <v>Ajjamuru</v>
          </cell>
          <cell r="AD1407" t="str">
            <v>Ajjamuru</v>
          </cell>
          <cell r="AE1407" t="str">
            <v>PWS</v>
          </cell>
          <cell r="AF1407">
            <v>0</v>
          </cell>
          <cell r="AG1407">
            <v>0</v>
          </cell>
          <cell r="AH1407">
            <v>0</v>
          </cell>
          <cell r="AI1407">
            <v>0</v>
          </cell>
          <cell r="AJ1407">
            <v>0</v>
          </cell>
          <cell r="AK1407">
            <v>0</v>
          </cell>
          <cell r="AL1407">
            <v>0</v>
          </cell>
        </row>
        <row r="1408">
          <cell r="A1408" t="str">
            <v>05</v>
          </cell>
          <cell r="B1408" t="str">
            <v>Westgodavari</v>
          </cell>
          <cell r="C1408" t="str">
            <v>10</v>
          </cell>
          <cell r="D1408" t="str">
            <v>Narsapur</v>
          </cell>
          <cell r="E1408" t="str">
            <v>063</v>
          </cell>
          <cell r="F1408" t="str">
            <v>Undi</v>
          </cell>
          <cell r="G1408" t="str">
            <v>34</v>
          </cell>
          <cell r="H1408" t="str">
            <v>Akividu</v>
          </cell>
          <cell r="I1408" t="str">
            <v>12</v>
          </cell>
          <cell r="J1408" t="str">
            <v>Ajjamuru</v>
          </cell>
          <cell r="K1408" t="str">
            <v>012</v>
          </cell>
          <cell r="L1408" t="str">
            <v>Ajjamuru</v>
          </cell>
          <cell r="M1408" t="str">
            <v>0534012</v>
          </cell>
          <cell r="N1408" t="str">
            <v>02</v>
          </cell>
          <cell r="O1408" t="str">
            <v>Ajjamurugaruvu</v>
          </cell>
          <cell r="P1408" t="str">
            <v>Ajjamurugaruvu</v>
          </cell>
          <cell r="Q1408" t="str">
            <v>053401202</v>
          </cell>
          <cell r="R1408" t="str">
            <v>053401202</v>
          </cell>
          <cell r="S1408" t="str">
            <v>05100633401202</v>
          </cell>
          <cell r="T1408">
            <v>656</v>
          </cell>
          <cell r="U1408">
            <v>190</v>
          </cell>
          <cell r="V1408">
            <v>0</v>
          </cell>
          <cell r="W1408" t="str">
            <v>FC</v>
          </cell>
          <cell r="X1408" t="str">
            <v>FC</v>
          </cell>
          <cell r="AA1408" t="str">
            <v>053401201600</v>
          </cell>
          <cell r="AB1408" t="str">
            <v>053401201600</v>
          </cell>
          <cell r="AC1408" t="str">
            <v>Ajjamuru</v>
          </cell>
          <cell r="AD1408" t="str">
            <v>Ajjamuru</v>
          </cell>
          <cell r="AE1408" t="str">
            <v>PWS</v>
          </cell>
          <cell r="AF1408">
            <v>0</v>
          </cell>
          <cell r="AG1408">
            <v>0</v>
          </cell>
          <cell r="AH1408">
            <v>0</v>
          </cell>
          <cell r="AI1408">
            <v>0</v>
          </cell>
          <cell r="AJ1408">
            <v>0</v>
          </cell>
          <cell r="AK1408">
            <v>0</v>
          </cell>
          <cell r="AL1408">
            <v>0</v>
          </cell>
        </row>
        <row r="1409">
          <cell r="A1409" t="str">
            <v>05</v>
          </cell>
          <cell r="B1409" t="str">
            <v>Westgodavari</v>
          </cell>
          <cell r="C1409" t="str">
            <v>10</v>
          </cell>
          <cell r="D1409" t="str">
            <v>Narsapur</v>
          </cell>
          <cell r="E1409" t="str">
            <v>063</v>
          </cell>
          <cell r="F1409" t="str">
            <v>Undi</v>
          </cell>
          <cell r="G1409" t="str">
            <v>34</v>
          </cell>
          <cell r="H1409" t="str">
            <v>Akividu</v>
          </cell>
          <cell r="I1409" t="str">
            <v>13</v>
          </cell>
          <cell r="J1409" t="str">
            <v>Kuppanapudi</v>
          </cell>
          <cell r="K1409" t="str">
            <v>013</v>
          </cell>
          <cell r="L1409" t="str">
            <v>Kuppanapudi</v>
          </cell>
          <cell r="M1409" t="str">
            <v>0534013</v>
          </cell>
          <cell r="N1409" t="str">
            <v>01</v>
          </cell>
          <cell r="O1409" t="str">
            <v>Kuppanapudi</v>
          </cell>
          <cell r="P1409" t="str">
            <v>Kuppanapudi</v>
          </cell>
          <cell r="Q1409" t="str">
            <v>053401301</v>
          </cell>
          <cell r="R1409" t="str">
            <v>053401301</v>
          </cell>
          <cell r="S1409" t="str">
            <v>05100633401301</v>
          </cell>
          <cell r="T1409">
            <v>3059</v>
          </cell>
          <cell r="U1409">
            <v>76</v>
          </cell>
          <cell r="V1409">
            <v>5</v>
          </cell>
          <cell r="W1409" t="str">
            <v>PC</v>
          </cell>
          <cell r="X1409" t="str">
            <v>PC3</v>
          </cell>
          <cell r="Z1409">
            <v>36865</v>
          </cell>
          <cell r="AA1409" t="str">
            <v>053401301600</v>
          </cell>
          <cell r="AB1409" t="str">
            <v>053401301600</v>
          </cell>
          <cell r="AC1409" t="str">
            <v>Kuppanapudi</v>
          </cell>
          <cell r="AD1409" t="str">
            <v>Kuppanapudi</v>
          </cell>
          <cell r="AE1409" t="str">
            <v>PWS</v>
          </cell>
          <cell r="AF1409">
            <v>0</v>
          </cell>
          <cell r="AG1409">
            <v>0</v>
          </cell>
          <cell r="AH1409">
            <v>0</v>
          </cell>
          <cell r="AI1409">
            <v>0</v>
          </cell>
          <cell r="AJ1409">
            <v>0</v>
          </cell>
          <cell r="AK1409">
            <v>0</v>
          </cell>
          <cell r="AL1409">
            <v>0</v>
          </cell>
        </row>
        <row r="1410">
          <cell r="A1410" t="str">
            <v>05</v>
          </cell>
          <cell r="B1410" t="str">
            <v>Westgodavari</v>
          </cell>
          <cell r="C1410" t="str">
            <v>10</v>
          </cell>
          <cell r="D1410" t="str">
            <v>Narsapur</v>
          </cell>
          <cell r="E1410" t="str">
            <v>063</v>
          </cell>
          <cell r="F1410" t="str">
            <v>Undi</v>
          </cell>
          <cell r="G1410" t="str">
            <v>34</v>
          </cell>
          <cell r="H1410" t="str">
            <v>Akividu</v>
          </cell>
          <cell r="I1410" t="str">
            <v>13</v>
          </cell>
          <cell r="J1410" t="str">
            <v>Kuppanapudi</v>
          </cell>
          <cell r="K1410" t="str">
            <v>013</v>
          </cell>
          <cell r="L1410" t="str">
            <v>Kuppanapudi</v>
          </cell>
          <cell r="M1410" t="str">
            <v>0534013</v>
          </cell>
          <cell r="N1410" t="str">
            <v>02</v>
          </cell>
          <cell r="O1410" t="str">
            <v>Ankodumalapalli</v>
          </cell>
          <cell r="P1410" t="str">
            <v>Ankodumalapalli</v>
          </cell>
          <cell r="Q1410" t="str">
            <v>053401302</v>
          </cell>
          <cell r="R1410" t="str">
            <v>053401302</v>
          </cell>
          <cell r="S1410" t="str">
            <v>05100633401302</v>
          </cell>
          <cell r="T1410">
            <v>393</v>
          </cell>
          <cell r="U1410">
            <v>370</v>
          </cell>
          <cell r="V1410">
            <v>0</v>
          </cell>
          <cell r="W1410" t="str">
            <v>PC</v>
          </cell>
          <cell r="X1410" t="str">
            <v>PC3</v>
          </cell>
          <cell r="AA1410" t="str">
            <v>053401301600</v>
          </cell>
          <cell r="AB1410" t="str">
            <v>053401301600</v>
          </cell>
          <cell r="AC1410" t="str">
            <v>Kuppanapudi</v>
          </cell>
          <cell r="AD1410" t="str">
            <v>Kuppanapudi</v>
          </cell>
          <cell r="AE1410" t="str">
            <v>PWS</v>
          </cell>
          <cell r="AF1410">
            <v>0</v>
          </cell>
          <cell r="AG1410">
            <v>0</v>
          </cell>
          <cell r="AH1410">
            <v>0</v>
          </cell>
          <cell r="AI1410">
            <v>0</v>
          </cell>
          <cell r="AJ1410">
            <v>0</v>
          </cell>
          <cell r="AK1410">
            <v>0</v>
          </cell>
          <cell r="AL1410">
            <v>0</v>
          </cell>
        </row>
        <row r="1411">
          <cell r="A1411" t="str">
            <v>05</v>
          </cell>
          <cell r="B1411" t="str">
            <v>Westgodavari</v>
          </cell>
          <cell r="C1411" t="str">
            <v>10</v>
          </cell>
          <cell r="D1411" t="str">
            <v>Narsapur</v>
          </cell>
          <cell r="E1411" t="str">
            <v>063</v>
          </cell>
          <cell r="F1411" t="str">
            <v>Undi</v>
          </cell>
          <cell r="G1411" t="str">
            <v>34</v>
          </cell>
          <cell r="H1411" t="str">
            <v>Akividu</v>
          </cell>
          <cell r="I1411" t="str">
            <v>13</v>
          </cell>
          <cell r="J1411" t="str">
            <v>Kuppanapudi</v>
          </cell>
          <cell r="K1411" t="str">
            <v>013</v>
          </cell>
          <cell r="L1411" t="str">
            <v>Kuppanapudi</v>
          </cell>
          <cell r="M1411" t="str">
            <v>0534013</v>
          </cell>
          <cell r="N1411" t="str">
            <v>03</v>
          </cell>
          <cell r="O1411" t="str">
            <v>Tallakodu</v>
          </cell>
          <cell r="Q1411" t="str">
            <v>053401303</v>
          </cell>
          <cell r="S1411" t="str">
            <v>05100633401303</v>
          </cell>
          <cell r="T1411">
            <v>642</v>
          </cell>
          <cell r="U1411">
            <v>0</v>
          </cell>
          <cell r="V1411">
            <v>5</v>
          </cell>
          <cell r="W1411" t="str">
            <v>NSS</v>
          </cell>
          <cell r="X1411" t="str">
            <v>BR</v>
          </cell>
          <cell r="Y1411">
            <v>130</v>
          </cell>
          <cell r="Z1411">
            <v>36099</v>
          </cell>
          <cell r="AF1411">
            <v>0</v>
          </cell>
          <cell r="AG1411">
            <v>0</v>
          </cell>
          <cell r="AH1411">
            <v>0</v>
          </cell>
          <cell r="AI1411">
            <v>1</v>
          </cell>
          <cell r="AJ1411">
            <v>0</v>
          </cell>
          <cell r="AK1411">
            <v>0</v>
          </cell>
          <cell r="AL1411">
            <v>0</v>
          </cell>
        </row>
        <row r="1412">
          <cell r="A1412" t="str">
            <v>05</v>
          </cell>
          <cell r="B1412" t="str">
            <v>Westgodavari</v>
          </cell>
          <cell r="C1412" t="str">
            <v>10</v>
          </cell>
          <cell r="D1412" t="str">
            <v>Narsapur</v>
          </cell>
          <cell r="E1412" t="str">
            <v>063</v>
          </cell>
          <cell r="F1412" t="str">
            <v>Undi</v>
          </cell>
          <cell r="G1412" t="str">
            <v>34</v>
          </cell>
          <cell r="H1412" t="str">
            <v>Akividu</v>
          </cell>
          <cell r="I1412" t="str">
            <v>14</v>
          </cell>
          <cell r="J1412" t="str">
            <v>Ai.bhimavaram</v>
          </cell>
          <cell r="K1412" t="str">
            <v>014</v>
          </cell>
          <cell r="L1412" t="str">
            <v>Ai.bhimavaram</v>
          </cell>
          <cell r="M1412" t="str">
            <v>0534014</v>
          </cell>
          <cell r="N1412" t="str">
            <v>01</v>
          </cell>
          <cell r="O1412" t="str">
            <v>A.i.bheemavaram</v>
          </cell>
          <cell r="P1412" t="str">
            <v>A.i.bheemavaram</v>
          </cell>
          <cell r="Q1412" t="str">
            <v>053401401</v>
          </cell>
          <cell r="R1412" t="str">
            <v>053401401</v>
          </cell>
          <cell r="S1412" t="str">
            <v>05100633401401</v>
          </cell>
          <cell r="T1412">
            <v>3550</v>
          </cell>
          <cell r="U1412">
            <v>398</v>
          </cell>
          <cell r="V1412">
            <v>4</v>
          </cell>
          <cell r="W1412" t="str">
            <v>PC</v>
          </cell>
          <cell r="X1412" t="str">
            <v>PC2</v>
          </cell>
          <cell r="Z1412">
            <v>36865</v>
          </cell>
          <cell r="AA1412" t="str">
            <v>053401401600</v>
          </cell>
          <cell r="AB1412" t="str">
            <v>053401401600</v>
          </cell>
          <cell r="AC1412" t="str">
            <v>A.i.bheemavaram</v>
          </cell>
          <cell r="AD1412" t="str">
            <v>A.i.bheemavaram</v>
          </cell>
          <cell r="AE1412" t="str">
            <v>PWS</v>
          </cell>
          <cell r="AF1412">
            <v>0</v>
          </cell>
          <cell r="AG1412">
            <v>0</v>
          </cell>
          <cell r="AH1412">
            <v>0</v>
          </cell>
          <cell r="AI1412">
            <v>0</v>
          </cell>
          <cell r="AJ1412">
            <v>0</v>
          </cell>
          <cell r="AK1412">
            <v>0</v>
          </cell>
          <cell r="AL1412">
            <v>0</v>
          </cell>
        </row>
        <row r="1413">
          <cell r="A1413" t="str">
            <v>05</v>
          </cell>
          <cell r="B1413" t="str">
            <v>Westgodavari</v>
          </cell>
          <cell r="C1413" t="str">
            <v>10</v>
          </cell>
          <cell r="D1413" t="str">
            <v>Narsapur</v>
          </cell>
          <cell r="E1413" t="str">
            <v>063</v>
          </cell>
          <cell r="F1413" t="str">
            <v>Undi</v>
          </cell>
          <cell r="G1413" t="str">
            <v>34</v>
          </cell>
          <cell r="H1413" t="str">
            <v>Akividu</v>
          </cell>
          <cell r="I1413" t="str">
            <v>15</v>
          </cell>
          <cell r="J1413" t="str">
            <v>Mandapadu</v>
          </cell>
          <cell r="K1413" t="str">
            <v>014</v>
          </cell>
          <cell r="L1413" t="str">
            <v>Ai.bhimavaram</v>
          </cell>
          <cell r="M1413" t="str">
            <v>0534014</v>
          </cell>
          <cell r="N1413" t="str">
            <v>02</v>
          </cell>
          <cell r="O1413" t="str">
            <v>Mandapadu</v>
          </cell>
          <cell r="Q1413" t="str">
            <v>053401402</v>
          </cell>
          <cell r="S1413" t="str">
            <v>05100633401402</v>
          </cell>
          <cell r="T1413">
            <v>571</v>
          </cell>
          <cell r="U1413">
            <v>4</v>
          </cell>
          <cell r="V1413">
            <v>0</v>
          </cell>
          <cell r="W1413" t="str">
            <v>NSS</v>
          </cell>
          <cell r="X1413" t="str">
            <v>BR</v>
          </cell>
          <cell r="Y1413">
            <v>544</v>
          </cell>
          <cell r="Z1413">
            <v>36099</v>
          </cell>
          <cell r="AF1413">
            <v>0</v>
          </cell>
          <cell r="AG1413">
            <v>0</v>
          </cell>
          <cell r="AH1413">
            <v>0</v>
          </cell>
          <cell r="AI1413">
            <v>1</v>
          </cell>
          <cell r="AJ1413">
            <v>0</v>
          </cell>
          <cell r="AK1413">
            <v>0</v>
          </cell>
          <cell r="AL1413">
            <v>0</v>
          </cell>
        </row>
        <row r="1414">
          <cell r="A1414" t="str">
            <v>05</v>
          </cell>
          <cell r="B1414" t="str">
            <v>Westgodavari</v>
          </cell>
          <cell r="C1414" t="str">
            <v>10</v>
          </cell>
          <cell r="D1414" t="str">
            <v>Narsapur</v>
          </cell>
          <cell r="E1414" t="str">
            <v>063</v>
          </cell>
          <cell r="F1414" t="str">
            <v>Undi</v>
          </cell>
          <cell r="G1414" t="str">
            <v>34</v>
          </cell>
          <cell r="H1414" t="str">
            <v>Akividu</v>
          </cell>
          <cell r="I1414" t="str">
            <v>15</v>
          </cell>
          <cell r="J1414" t="str">
            <v>Mandapadu</v>
          </cell>
          <cell r="K1414" t="str">
            <v>014</v>
          </cell>
          <cell r="L1414" t="str">
            <v>Ai.bhimavaram</v>
          </cell>
          <cell r="M1414" t="str">
            <v>0534014</v>
          </cell>
          <cell r="N1414" t="str">
            <v>03</v>
          </cell>
          <cell r="O1414" t="str">
            <v>Upparagudem</v>
          </cell>
          <cell r="P1414" t="str">
            <v>Upparagudem</v>
          </cell>
          <cell r="Q1414" t="str">
            <v>053401403</v>
          </cell>
          <cell r="R1414" t="str">
            <v>053401403</v>
          </cell>
          <cell r="S1414" t="str">
            <v>05100633401403</v>
          </cell>
          <cell r="T1414">
            <v>608</v>
          </cell>
          <cell r="U1414">
            <v>3</v>
          </cell>
          <cell r="V1414">
            <v>0</v>
          </cell>
          <cell r="W1414" t="str">
            <v>NSS</v>
          </cell>
          <cell r="X1414" t="str">
            <v>BR</v>
          </cell>
          <cell r="Y1414">
            <v>544</v>
          </cell>
          <cell r="Z1414">
            <v>36099</v>
          </cell>
          <cell r="AA1414" t="str">
            <v>053401401600</v>
          </cell>
          <cell r="AB1414" t="str">
            <v>053401401600</v>
          </cell>
          <cell r="AC1414" t="str">
            <v>A.i.bheemavaram</v>
          </cell>
          <cell r="AD1414" t="str">
            <v>A.i.bheemavaram</v>
          </cell>
          <cell r="AE1414" t="str">
            <v>PWS</v>
          </cell>
          <cell r="AF1414">
            <v>0</v>
          </cell>
          <cell r="AG1414">
            <v>0</v>
          </cell>
          <cell r="AH1414">
            <v>0</v>
          </cell>
          <cell r="AI1414">
            <v>1</v>
          </cell>
          <cell r="AJ1414">
            <v>0</v>
          </cell>
          <cell r="AK1414">
            <v>0</v>
          </cell>
          <cell r="AL1414">
            <v>0</v>
          </cell>
        </row>
        <row r="1415">
          <cell r="A1415" t="str">
            <v>05</v>
          </cell>
          <cell r="B1415" t="str">
            <v>Westgodavari</v>
          </cell>
          <cell r="C1415" t="str">
            <v>10</v>
          </cell>
          <cell r="D1415" t="str">
            <v>Narsapur</v>
          </cell>
          <cell r="E1415" t="str">
            <v>063</v>
          </cell>
          <cell r="F1415" t="str">
            <v>Undi</v>
          </cell>
          <cell r="G1415" t="str">
            <v>34</v>
          </cell>
          <cell r="H1415" t="str">
            <v>Akividu</v>
          </cell>
          <cell r="I1415" t="str">
            <v>16</v>
          </cell>
          <cell r="J1415" t="str">
            <v>Cherukumilli</v>
          </cell>
          <cell r="K1415" t="str">
            <v>015</v>
          </cell>
          <cell r="L1415" t="str">
            <v>Cherukumilli</v>
          </cell>
          <cell r="M1415" t="str">
            <v>0534015</v>
          </cell>
          <cell r="N1415" t="str">
            <v>01</v>
          </cell>
          <cell r="O1415" t="str">
            <v>Cherukumilli</v>
          </cell>
          <cell r="P1415" t="str">
            <v>Cherukumilli</v>
          </cell>
          <cell r="Q1415" t="str">
            <v>053401501</v>
          </cell>
          <cell r="R1415" t="str">
            <v>053401501</v>
          </cell>
          <cell r="S1415" t="str">
            <v>05100633401501</v>
          </cell>
          <cell r="T1415">
            <v>3158</v>
          </cell>
          <cell r="U1415">
            <v>1589</v>
          </cell>
          <cell r="V1415">
            <v>0</v>
          </cell>
          <cell r="W1415" t="str">
            <v>PC</v>
          </cell>
          <cell r="X1415" t="str">
            <v>PC1</v>
          </cell>
          <cell r="Z1415">
            <v>36865</v>
          </cell>
          <cell r="AA1415" t="str">
            <v>053401501600</v>
          </cell>
          <cell r="AB1415" t="str">
            <v>053401501600</v>
          </cell>
          <cell r="AC1415" t="str">
            <v>Cherukumilli-34</v>
          </cell>
          <cell r="AD1415" t="str">
            <v>Cherukumilli-34</v>
          </cell>
          <cell r="AE1415" t="str">
            <v>PWS</v>
          </cell>
          <cell r="AF1415">
            <v>0</v>
          </cell>
          <cell r="AG1415">
            <v>0</v>
          </cell>
          <cell r="AH1415">
            <v>0</v>
          </cell>
          <cell r="AI1415">
            <v>0</v>
          </cell>
          <cell r="AJ1415">
            <v>0</v>
          </cell>
          <cell r="AK1415">
            <v>0</v>
          </cell>
          <cell r="AL1415">
            <v>0</v>
          </cell>
        </row>
        <row r="1416">
          <cell r="A1416" t="str">
            <v>05</v>
          </cell>
          <cell r="B1416" t="str">
            <v>Westgodavari</v>
          </cell>
          <cell r="C1416" t="str">
            <v>10</v>
          </cell>
          <cell r="D1416" t="str">
            <v>Narsapur</v>
          </cell>
          <cell r="E1416" t="str">
            <v>063</v>
          </cell>
          <cell r="F1416" t="str">
            <v>Undi</v>
          </cell>
          <cell r="G1416" t="str">
            <v>34</v>
          </cell>
          <cell r="H1416" t="str">
            <v>Akividu</v>
          </cell>
          <cell r="I1416" t="str">
            <v>16</v>
          </cell>
          <cell r="J1416" t="str">
            <v>Cherukumilli</v>
          </cell>
          <cell r="K1416" t="str">
            <v>015</v>
          </cell>
          <cell r="L1416" t="str">
            <v>Cherukumilli</v>
          </cell>
          <cell r="M1416" t="str">
            <v>0534015</v>
          </cell>
          <cell r="N1416" t="str">
            <v>02</v>
          </cell>
          <cell r="O1416" t="str">
            <v>Kamatavanigudem</v>
          </cell>
          <cell r="P1416" t="str">
            <v>Kamatavanigudem</v>
          </cell>
          <cell r="Q1416" t="str">
            <v>053401502</v>
          </cell>
          <cell r="R1416" t="str">
            <v>053401502</v>
          </cell>
          <cell r="S1416" t="str">
            <v>05100633401502</v>
          </cell>
          <cell r="T1416">
            <v>616</v>
          </cell>
          <cell r="U1416">
            <v>226</v>
          </cell>
          <cell r="V1416">
            <v>0</v>
          </cell>
          <cell r="W1416" t="str">
            <v>PC</v>
          </cell>
          <cell r="X1416" t="str">
            <v>PC1</v>
          </cell>
          <cell r="Z1416">
            <v>36099</v>
          </cell>
          <cell r="AA1416" t="str">
            <v>053401501600</v>
          </cell>
          <cell r="AB1416" t="str">
            <v>053401501600</v>
          </cell>
          <cell r="AC1416" t="str">
            <v>Cherukumilli-34</v>
          </cell>
          <cell r="AD1416" t="str">
            <v>Cherukumilli-34</v>
          </cell>
          <cell r="AE1416" t="str">
            <v>PWS</v>
          </cell>
          <cell r="AF1416">
            <v>0</v>
          </cell>
          <cell r="AG1416">
            <v>0</v>
          </cell>
          <cell r="AH1416">
            <v>0</v>
          </cell>
          <cell r="AI1416">
            <v>0</v>
          </cell>
          <cell r="AJ1416">
            <v>0</v>
          </cell>
          <cell r="AK1416">
            <v>0</v>
          </cell>
          <cell r="AL1416">
            <v>0</v>
          </cell>
        </row>
        <row r="1417">
          <cell r="A1417" t="str">
            <v>05</v>
          </cell>
          <cell r="B1417" t="str">
            <v>Westgodavari</v>
          </cell>
          <cell r="C1417" t="str">
            <v>10</v>
          </cell>
          <cell r="D1417" t="str">
            <v>Narsapur</v>
          </cell>
          <cell r="E1417" t="str">
            <v>063</v>
          </cell>
          <cell r="F1417" t="str">
            <v>Undi</v>
          </cell>
          <cell r="G1417" t="str">
            <v>34</v>
          </cell>
          <cell r="H1417" t="str">
            <v>Akividu</v>
          </cell>
          <cell r="I1417" t="str">
            <v>16</v>
          </cell>
          <cell r="J1417" t="str">
            <v>Cherukumilli</v>
          </cell>
          <cell r="K1417" t="str">
            <v>015</v>
          </cell>
          <cell r="L1417" t="str">
            <v>Cherukumilli</v>
          </cell>
          <cell r="M1417" t="str">
            <v>0534015</v>
          </cell>
          <cell r="N1417" t="str">
            <v>03</v>
          </cell>
          <cell r="O1417" t="str">
            <v>Chinaupparagudem</v>
          </cell>
          <cell r="Q1417" t="str">
            <v>053401503</v>
          </cell>
          <cell r="S1417" t="str">
            <v>05100633401503</v>
          </cell>
          <cell r="T1417">
            <v>197</v>
          </cell>
          <cell r="U1417">
            <v>0</v>
          </cell>
          <cell r="V1417">
            <v>0</v>
          </cell>
          <cell r="W1417" t="str">
            <v>NSS</v>
          </cell>
          <cell r="X1417" t="str">
            <v>BR</v>
          </cell>
          <cell r="Y1417">
            <v>102</v>
          </cell>
          <cell r="Z1417">
            <v>36099</v>
          </cell>
          <cell r="AF1417">
            <v>0</v>
          </cell>
          <cell r="AG1417">
            <v>0</v>
          </cell>
          <cell r="AH1417">
            <v>0</v>
          </cell>
          <cell r="AI1417">
            <v>1</v>
          </cell>
          <cell r="AJ1417">
            <v>0</v>
          </cell>
          <cell r="AK1417">
            <v>0</v>
          </cell>
          <cell r="AL1417">
            <v>0</v>
          </cell>
        </row>
        <row r="1418">
          <cell r="A1418" t="str">
            <v>05</v>
          </cell>
          <cell r="B1418" t="str">
            <v>Westgodavari</v>
          </cell>
          <cell r="C1418" t="str">
            <v>10</v>
          </cell>
          <cell r="D1418" t="str">
            <v>Narsapur</v>
          </cell>
          <cell r="E1418" t="str">
            <v>063</v>
          </cell>
          <cell r="F1418" t="str">
            <v>Undi</v>
          </cell>
          <cell r="G1418" t="str">
            <v>35</v>
          </cell>
          <cell r="H1418" t="str">
            <v>Kalla</v>
          </cell>
          <cell r="I1418" t="str">
            <v>01</v>
          </cell>
          <cell r="J1418" t="str">
            <v>Elurupadu</v>
          </cell>
          <cell r="K1418" t="str">
            <v>001</v>
          </cell>
          <cell r="L1418" t="str">
            <v>Elurupadu</v>
          </cell>
          <cell r="M1418" t="str">
            <v>0535001</v>
          </cell>
          <cell r="N1418" t="str">
            <v>01</v>
          </cell>
          <cell r="O1418" t="str">
            <v>Elurupadu</v>
          </cell>
          <cell r="P1418" t="str">
            <v>Elurupadu</v>
          </cell>
          <cell r="Q1418" t="str">
            <v>053500101</v>
          </cell>
          <cell r="R1418" t="str">
            <v>053500101</v>
          </cell>
          <cell r="S1418" t="str">
            <v>05100633500101</v>
          </cell>
          <cell r="T1418">
            <v>6118</v>
          </cell>
          <cell r="U1418">
            <v>0</v>
          </cell>
          <cell r="V1418">
            <v>44</v>
          </cell>
          <cell r="W1418" t="str">
            <v>PC</v>
          </cell>
          <cell r="X1418" t="str">
            <v>PC4</v>
          </cell>
          <cell r="Z1418">
            <v>36865</v>
          </cell>
          <cell r="AA1418" t="str">
            <v>053500101600</v>
          </cell>
          <cell r="AB1418" t="str">
            <v>053500101600</v>
          </cell>
          <cell r="AC1418" t="str">
            <v>Elurupadu</v>
          </cell>
          <cell r="AD1418" t="str">
            <v>Elurupadu</v>
          </cell>
          <cell r="AE1418" t="str">
            <v>PWS</v>
          </cell>
          <cell r="AF1418">
            <v>0</v>
          </cell>
          <cell r="AG1418">
            <v>0</v>
          </cell>
          <cell r="AH1418">
            <v>0</v>
          </cell>
          <cell r="AI1418">
            <v>0</v>
          </cell>
          <cell r="AJ1418">
            <v>0</v>
          </cell>
          <cell r="AK1418">
            <v>0</v>
          </cell>
          <cell r="AL1418">
            <v>0</v>
          </cell>
        </row>
        <row r="1419">
          <cell r="A1419" t="str">
            <v>05</v>
          </cell>
          <cell r="B1419" t="str">
            <v>Westgodavari</v>
          </cell>
          <cell r="C1419" t="str">
            <v>10</v>
          </cell>
          <cell r="D1419" t="str">
            <v>Narsapur</v>
          </cell>
          <cell r="E1419" t="str">
            <v>063</v>
          </cell>
          <cell r="F1419" t="str">
            <v>Undi</v>
          </cell>
          <cell r="G1419" t="str">
            <v>35</v>
          </cell>
          <cell r="H1419" t="str">
            <v>Kalla</v>
          </cell>
          <cell r="I1419" t="str">
            <v>02</v>
          </cell>
          <cell r="J1419" t="str">
            <v>Juvvalapalem</v>
          </cell>
          <cell r="K1419" t="str">
            <v>001</v>
          </cell>
          <cell r="L1419" t="str">
            <v>Elurupadu</v>
          </cell>
          <cell r="M1419" t="str">
            <v>0535001</v>
          </cell>
          <cell r="N1419" t="str">
            <v>02</v>
          </cell>
          <cell r="O1419" t="str">
            <v>Juvvalapalem</v>
          </cell>
          <cell r="P1419" t="str">
            <v>Juvvalapalem</v>
          </cell>
          <cell r="Q1419" t="str">
            <v>053500102</v>
          </cell>
          <cell r="R1419" t="str">
            <v>053500102</v>
          </cell>
          <cell r="S1419" t="str">
            <v>05100633500102</v>
          </cell>
          <cell r="T1419">
            <v>3463</v>
          </cell>
          <cell r="U1419">
            <v>0</v>
          </cell>
          <cell r="V1419">
            <v>0</v>
          </cell>
          <cell r="W1419" t="str">
            <v>PC</v>
          </cell>
          <cell r="X1419" t="str">
            <v>PC4</v>
          </cell>
          <cell r="Z1419">
            <v>36865</v>
          </cell>
          <cell r="AA1419" t="str">
            <v>053500102600</v>
          </cell>
          <cell r="AB1419" t="str">
            <v>053500102600</v>
          </cell>
          <cell r="AC1419" t="str">
            <v>Juvvalapalem</v>
          </cell>
          <cell r="AD1419" t="str">
            <v>Juvvalapalem</v>
          </cell>
          <cell r="AE1419" t="str">
            <v>PWS</v>
          </cell>
          <cell r="AF1419">
            <v>0</v>
          </cell>
          <cell r="AG1419">
            <v>0</v>
          </cell>
          <cell r="AH1419">
            <v>0</v>
          </cell>
          <cell r="AI1419">
            <v>0</v>
          </cell>
          <cell r="AJ1419">
            <v>0</v>
          </cell>
          <cell r="AK1419">
            <v>0</v>
          </cell>
          <cell r="AL1419">
            <v>0</v>
          </cell>
        </row>
        <row r="1420">
          <cell r="A1420" t="str">
            <v>05</v>
          </cell>
          <cell r="B1420" t="str">
            <v>Westgodavari</v>
          </cell>
          <cell r="C1420" t="str">
            <v>10</v>
          </cell>
          <cell r="D1420" t="str">
            <v>Narsapur</v>
          </cell>
          <cell r="E1420" t="str">
            <v>063</v>
          </cell>
          <cell r="F1420" t="str">
            <v>Undi</v>
          </cell>
          <cell r="G1420" t="str">
            <v>35</v>
          </cell>
          <cell r="H1420" t="str">
            <v>Kalla</v>
          </cell>
          <cell r="I1420" t="str">
            <v>01</v>
          </cell>
          <cell r="J1420" t="str">
            <v>Elurupadu</v>
          </cell>
          <cell r="K1420" t="str">
            <v>001</v>
          </cell>
          <cell r="L1420" t="str">
            <v>Elurupadu</v>
          </cell>
          <cell r="M1420" t="str">
            <v>0535001</v>
          </cell>
          <cell r="N1420" t="str">
            <v>03</v>
          </cell>
          <cell r="O1420" t="str">
            <v>E.n.h. Colony</v>
          </cell>
          <cell r="P1420" t="str">
            <v>E.n.h. Colony</v>
          </cell>
          <cell r="Q1420" t="str">
            <v>053500103</v>
          </cell>
          <cell r="R1420" t="str">
            <v>053500103</v>
          </cell>
          <cell r="S1420" t="str">
            <v>05100633500103</v>
          </cell>
          <cell r="T1420">
            <v>205</v>
          </cell>
          <cell r="U1420">
            <v>205</v>
          </cell>
          <cell r="V1420">
            <v>0</v>
          </cell>
          <cell r="W1420" t="str">
            <v>PC</v>
          </cell>
          <cell r="X1420" t="str">
            <v>PC4</v>
          </cell>
          <cell r="Z1420">
            <v>36335</v>
          </cell>
          <cell r="AA1420" t="str">
            <v>053500101600</v>
          </cell>
          <cell r="AB1420" t="str">
            <v>053500101600</v>
          </cell>
          <cell r="AC1420" t="str">
            <v>Elurupadu</v>
          </cell>
          <cell r="AD1420" t="str">
            <v>Elurupadu</v>
          </cell>
          <cell r="AE1420" t="str">
            <v>PWS</v>
          </cell>
          <cell r="AF1420">
            <v>0</v>
          </cell>
          <cell r="AG1420">
            <v>0</v>
          </cell>
          <cell r="AH1420">
            <v>0</v>
          </cell>
          <cell r="AI1420">
            <v>0</v>
          </cell>
          <cell r="AJ1420">
            <v>0</v>
          </cell>
          <cell r="AK1420">
            <v>0</v>
          </cell>
          <cell r="AL1420">
            <v>0</v>
          </cell>
        </row>
        <row r="1421">
          <cell r="A1421" t="str">
            <v>05</v>
          </cell>
          <cell r="B1421" t="str">
            <v>Westgodavari</v>
          </cell>
          <cell r="C1421" t="str">
            <v>10</v>
          </cell>
          <cell r="D1421" t="str">
            <v>Narsapur</v>
          </cell>
          <cell r="E1421" t="str">
            <v>063</v>
          </cell>
          <cell r="F1421" t="str">
            <v>Undi</v>
          </cell>
          <cell r="G1421" t="str">
            <v>35</v>
          </cell>
          <cell r="H1421" t="str">
            <v>Kalla</v>
          </cell>
          <cell r="I1421" t="str">
            <v>03</v>
          </cell>
          <cell r="J1421" t="str">
            <v>Kallakuru</v>
          </cell>
          <cell r="K1421" t="str">
            <v>002</v>
          </cell>
          <cell r="L1421" t="str">
            <v>Kallakuru</v>
          </cell>
          <cell r="M1421" t="str">
            <v>0535002</v>
          </cell>
          <cell r="N1421" t="str">
            <v>01</v>
          </cell>
          <cell r="O1421" t="str">
            <v>Kallakuru</v>
          </cell>
          <cell r="P1421" t="str">
            <v>Kallakuru</v>
          </cell>
          <cell r="Q1421" t="str">
            <v>053500201</v>
          </cell>
          <cell r="R1421" t="str">
            <v>053500201</v>
          </cell>
          <cell r="S1421" t="str">
            <v>05100633500201</v>
          </cell>
          <cell r="T1421">
            <v>3019</v>
          </cell>
          <cell r="U1421">
            <v>206</v>
          </cell>
          <cell r="V1421">
            <v>11</v>
          </cell>
          <cell r="W1421" t="str">
            <v>PC</v>
          </cell>
          <cell r="X1421" t="str">
            <v>PC2</v>
          </cell>
          <cell r="Z1421">
            <v>36865</v>
          </cell>
          <cell r="AA1421" t="str">
            <v>053500201600</v>
          </cell>
          <cell r="AB1421" t="str">
            <v>053500201600</v>
          </cell>
          <cell r="AC1421" t="str">
            <v>Kallakuru</v>
          </cell>
          <cell r="AD1421" t="str">
            <v>Kallakuru</v>
          </cell>
          <cell r="AE1421" t="str">
            <v>PWS</v>
          </cell>
          <cell r="AF1421">
            <v>0</v>
          </cell>
          <cell r="AG1421">
            <v>0</v>
          </cell>
          <cell r="AH1421">
            <v>0</v>
          </cell>
          <cell r="AI1421">
            <v>0</v>
          </cell>
          <cell r="AJ1421">
            <v>0</v>
          </cell>
          <cell r="AK1421">
            <v>0</v>
          </cell>
          <cell r="AL1421">
            <v>0</v>
          </cell>
        </row>
        <row r="1422">
          <cell r="A1422" t="str">
            <v>05</v>
          </cell>
          <cell r="B1422" t="str">
            <v>Westgodavari</v>
          </cell>
          <cell r="C1422" t="str">
            <v>10</v>
          </cell>
          <cell r="D1422" t="str">
            <v>Narsapur</v>
          </cell>
          <cell r="E1422" t="str">
            <v>063</v>
          </cell>
          <cell r="F1422" t="str">
            <v>Undi</v>
          </cell>
          <cell r="G1422" t="str">
            <v>35</v>
          </cell>
          <cell r="H1422" t="str">
            <v>Kalla</v>
          </cell>
          <cell r="I1422" t="str">
            <v>03</v>
          </cell>
          <cell r="J1422" t="str">
            <v>Kallakuru</v>
          </cell>
          <cell r="K1422" t="str">
            <v>002</v>
          </cell>
          <cell r="L1422" t="str">
            <v>Kallakuru</v>
          </cell>
          <cell r="M1422" t="str">
            <v>0535002</v>
          </cell>
          <cell r="N1422" t="str">
            <v>02</v>
          </cell>
          <cell r="O1422" t="str">
            <v>Venkatapuram</v>
          </cell>
          <cell r="P1422" t="str">
            <v>Venkatapuram</v>
          </cell>
          <cell r="Q1422" t="str">
            <v>053500202</v>
          </cell>
          <cell r="R1422" t="str">
            <v>053500202</v>
          </cell>
          <cell r="S1422" t="str">
            <v>05100633500202</v>
          </cell>
          <cell r="T1422">
            <v>500</v>
          </cell>
          <cell r="U1422">
            <v>0</v>
          </cell>
          <cell r="V1422">
            <v>0</v>
          </cell>
          <cell r="W1422" t="str">
            <v>PC</v>
          </cell>
          <cell r="X1422" t="str">
            <v>PC2</v>
          </cell>
          <cell r="Z1422">
            <v>36335</v>
          </cell>
          <cell r="AA1422" t="str">
            <v>053500201600</v>
          </cell>
          <cell r="AB1422" t="str">
            <v>053500201600</v>
          </cell>
          <cell r="AC1422" t="str">
            <v>Kallakuru</v>
          </cell>
          <cell r="AD1422" t="str">
            <v>Kallakuru</v>
          </cell>
          <cell r="AE1422" t="str">
            <v>PWS</v>
          </cell>
          <cell r="AF1422">
            <v>0</v>
          </cell>
          <cell r="AG1422">
            <v>0</v>
          </cell>
          <cell r="AH1422">
            <v>0</v>
          </cell>
          <cell r="AI1422">
            <v>0</v>
          </cell>
          <cell r="AJ1422">
            <v>0</v>
          </cell>
          <cell r="AK1422">
            <v>0</v>
          </cell>
          <cell r="AL1422">
            <v>0</v>
          </cell>
        </row>
        <row r="1423">
          <cell r="A1423" t="str">
            <v>05</v>
          </cell>
          <cell r="B1423" t="str">
            <v>Westgodavari</v>
          </cell>
          <cell r="C1423" t="str">
            <v>10</v>
          </cell>
          <cell r="D1423" t="str">
            <v>Narsapur</v>
          </cell>
          <cell r="E1423" t="str">
            <v>063</v>
          </cell>
          <cell r="F1423" t="str">
            <v>Undi</v>
          </cell>
          <cell r="G1423" t="str">
            <v>35</v>
          </cell>
          <cell r="H1423" t="str">
            <v>Kalla</v>
          </cell>
          <cell r="I1423" t="str">
            <v>04</v>
          </cell>
          <cell r="J1423" t="str">
            <v>Kolanapalli</v>
          </cell>
          <cell r="K1423" t="str">
            <v>003</v>
          </cell>
          <cell r="L1423" t="str">
            <v>Kolanapalli</v>
          </cell>
          <cell r="M1423" t="str">
            <v>0535003</v>
          </cell>
          <cell r="N1423" t="str">
            <v>01</v>
          </cell>
          <cell r="O1423" t="str">
            <v>Kolanapalle</v>
          </cell>
          <cell r="P1423" t="str">
            <v>Kolanapalle</v>
          </cell>
          <cell r="Q1423" t="str">
            <v>053500301</v>
          </cell>
          <cell r="R1423" t="str">
            <v>053500301</v>
          </cell>
          <cell r="S1423" t="str">
            <v>05100633500301</v>
          </cell>
          <cell r="T1423">
            <v>1826</v>
          </cell>
          <cell r="U1423">
            <v>233</v>
          </cell>
          <cell r="V1423">
            <v>8</v>
          </cell>
          <cell r="W1423" t="str">
            <v>PC</v>
          </cell>
          <cell r="X1423" t="str">
            <v>PC2</v>
          </cell>
          <cell r="Z1423">
            <v>36865</v>
          </cell>
          <cell r="AA1423" t="str">
            <v>053500301600</v>
          </cell>
          <cell r="AB1423" t="str">
            <v>053500301600</v>
          </cell>
          <cell r="AC1423" t="str">
            <v>Kolanapalle</v>
          </cell>
          <cell r="AD1423" t="str">
            <v>Kolanapalle</v>
          </cell>
          <cell r="AE1423" t="str">
            <v>PWS</v>
          </cell>
          <cell r="AF1423">
            <v>0</v>
          </cell>
          <cell r="AG1423">
            <v>0</v>
          </cell>
          <cell r="AH1423">
            <v>0</v>
          </cell>
          <cell r="AI1423">
            <v>0</v>
          </cell>
          <cell r="AJ1423">
            <v>0</v>
          </cell>
          <cell r="AK1423">
            <v>0</v>
          </cell>
          <cell r="AL1423">
            <v>0</v>
          </cell>
        </row>
        <row r="1424">
          <cell r="A1424" t="str">
            <v>05</v>
          </cell>
          <cell r="B1424" t="str">
            <v>Westgodavari</v>
          </cell>
          <cell r="C1424" t="str">
            <v>10</v>
          </cell>
          <cell r="D1424" t="str">
            <v>Narsapur</v>
          </cell>
          <cell r="E1424" t="str">
            <v>063</v>
          </cell>
          <cell r="F1424" t="str">
            <v>Undi</v>
          </cell>
          <cell r="G1424" t="str">
            <v>35</v>
          </cell>
          <cell r="H1424" t="str">
            <v>Kalla</v>
          </cell>
          <cell r="I1424" t="str">
            <v>05</v>
          </cell>
          <cell r="J1424" t="str">
            <v>Komatigunta</v>
          </cell>
          <cell r="K1424" t="str">
            <v>003</v>
          </cell>
          <cell r="L1424" t="str">
            <v>Kolanapalli</v>
          </cell>
          <cell r="M1424" t="str">
            <v>0535003</v>
          </cell>
          <cell r="N1424" t="str">
            <v>02</v>
          </cell>
          <cell r="O1424" t="str">
            <v>Komatigunta</v>
          </cell>
          <cell r="P1424" t="str">
            <v>Komatigunta</v>
          </cell>
          <cell r="Q1424" t="str">
            <v>053500302</v>
          </cell>
          <cell r="R1424" t="str">
            <v>053500302</v>
          </cell>
          <cell r="S1424" t="str">
            <v>05100633500302</v>
          </cell>
          <cell r="T1424">
            <v>1184</v>
          </cell>
          <cell r="U1424">
            <v>233</v>
          </cell>
          <cell r="V1424">
            <v>8</v>
          </cell>
          <cell r="W1424" t="str">
            <v>PC</v>
          </cell>
          <cell r="X1424" t="str">
            <v>PC3</v>
          </cell>
          <cell r="Z1424">
            <v>36865</v>
          </cell>
          <cell r="AA1424" t="str">
            <v>053500302600</v>
          </cell>
          <cell r="AB1424" t="str">
            <v>053500302600</v>
          </cell>
          <cell r="AC1424" t="str">
            <v>Komatigunta-35</v>
          </cell>
          <cell r="AD1424" t="str">
            <v>Komatigunta-35</v>
          </cell>
          <cell r="AE1424" t="str">
            <v>PWS</v>
          </cell>
          <cell r="AF1424">
            <v>0</v>
          </cell>
          <cell r="AG1424">
            <v>0</v>
          </cell>
          <cell r="AH1424">
            <v>0</v>
          </cell>
          <cell r="AI1424">
            <v>0</v>
          </cell>
          <cell r="AJ1424">
            <v>0</v>
          </cell>
          <cell r="AK1424">
            <v>0</v>
          </cell>
          <cell r="AL1424">
            <v>0</v>
          </cell>
        </row>
        <row r="1425">
          <cell r="A1425" t="str">
            <v>05</v>
          </cell>
          <cell r="B1425" t="str">
            <v>Westgodavari</v>
          </cell>
          <cell r="C1425" t="str">
            <v>10</v>
          </cell>
          <cell r="D1425" t="str">
            <v>Narsapur</v>
          </cell>
          <cell r="E1425" t="str">
            <v>063</v>
          </cell>
          <cell r="F1425" t="str">
            <v>Undi</v>
          </cell>
          <cell r="G1425" t="str">
            <v>35</v>
          </cell>
          <cell r="H1425" t="str">
            <v>Kalla</v>
          </cell>
          <cell r="I1425" t="str">
            <v>05</v>
          </cell>
          <cell r="J1425" t="str">
            <v>Komatigunta</v>
          </cell>
          <cell r="K1425" t="str">
            <v>003</v>
          </cell>
          <cell r="L1425" t="str">
            <v>Kolanapalli</v>
          </cell>
          <cell r="M1425" t="str">
            <v>0535003</v>
          </cell>
          <cell r="N1425" t="str">
            <v>03</v>
          </cell>
          <cell r="O1425" t="str">
            <v>Suryaraopeta</v>
          </cell>
          <cell r="Q1425" t="str">
            <v>053500303</v>
          </cell>
          <cell r="S1425" t="str">
            <v>05100633500303</v>
          </cell>
          <cell r="T1425">
            <v>440</v>
          </cell>
          <cell r="U1425">
            <v>0</v>
          </cell>
          <cell r="V1425">
            <v>0</v>
          </cell>
          <cell r="W1425" t="str">
            <v>NSS</v>
          </cell>
          <cell r="X1425" t="str">
            <v>BR</v>
          </cell>
          <cell r="Y1425">
            <v>98</v>
          </cell>
          <cell r="Z1425">
            <v>36335</v>
          </cell>
          <cell r="AF1425">
            <v>0</v>
          </cell>
          <cell r="AG1425">
            <v>0</v>
          </cell>
          <cell r="AH1425">
            <v>0</v>
          </cell>
          <cell r="AI1425">
            <v>1</v>
          </cell>
          <cell r="AJ1425">
            <v>0</v>
          </cell>
          <cell r="AK1425">
            <v>0</v>
          </cell>
          <cell r="AL1425">
            <v>0</v>
          </cell>
        </row>
        <row r="1426">
          <cell r="A1426" t="str">
            <v>05</v>
          </cell>
          <cell r="B1426" t="str">
            <v>Westgodavari</v>
          </cell>
          <cell r="C1426" t="str">
            <v>10</v>
          </cell>
          <cell r="D1426" t="str">
            <v>Narsapur</v>
          </cell>
          <cell r="E1426" t="str">
            <v>063</v>
          </cell>
          <cell r="F1426" t="str">
            <v>Undi</v>
          </cell>
          <cell r="G1426" t="str">
            <v>35</v>
          </cell>
          <cell r="H1426" t="str">
            <v>Kalla</v>
          </cell>
          <cell r="I1426" t="str">
            <v>06</v>
          </cell>
          <cell r="J1426" t="str">
            <v>Seesali</v>
          </cell>
          <cell r="K1426" t="str">
            <v>004</v>
          </cell>
          <cell r="L1426" t="str">
            <v>Seesali</v>
          </cell>
          <cell r="M1426" t="str">
            <v>0535004</v>
          </cell>
          <cell r="N1426" t="str">
            <v>01</v>
          </cell>
          <cell r="O1426" t="str">
            <v>Seesali</v>
          </cell>
          <cell r="P1426" t="str">
            <v>Seesali</v>
          </cell>
          <cell r="Q1426" t="str">
            <v>053500401</v>
          </cell>
          <cell r="R1426" t="str">
            <v>053500401</v>
          </cell>
          <cell r="S1426" t="str">
            <v>05100633500401</v>
          </cell>
          <cell r="T1426">
            <v>3336</v>
          </cell>
          <cell r="U1426">
            <v>422</v>
          </cell>
          <cell r="V1426">
            <v>11</v>
          </cell>
          <cell r="W1426" t="str">
            <v>PC</v>
          </cell>
          <cell r="X1426" t="str">
            <v>PC4</v>
          </cell>
          <cell r="Z1426">
            <v>36623</v>
          </cell>
          <cell r="AA1426" t="str">
            <v>053500401600</v>
          </cell>
          <cell r="AB1426" t="str">
            <v>053500401600</v>
          </cell>
          <cell r="AC1426" t="str">
            <v>Seesali</v>
          </cell>
          <cell r="AD1426" t="str">
            <v>Seesali</v>
          </cell>
          <cell r="AE1426" t="str">
            <v>PWS</v>
          </cell>
          <cell r="AF1426">
            <v>0</v>
          </cell>
          <cell r="AG1426">
            <v>0</v>
          </cell>
          <cell r="AH1426">
            <v>0</v>
          </cell>
          <cell r="AI1426">
            <v>0</v>
          </cell>
          <cell r="AJ1426">
            <v>0</v>
          </cell>
          <cell r="AK1426">
            <v>0</v>
          </cell>
          <cell r="AL1426">
            <v>0</v>
          </cell>
        </row>
        <row r="1427">
          <cell r="A1427" t="str">
            <v>05</v>
          </cell>
          <cell r="B1427" t="str">
            <v>Westgodavari</v>
          </cell>
          <cell r="C1427" t="str">
            <v>10</v>
          </cell>
          <cell r="D1427" t="str">
            <v>Narsapur</v>
          </cell>
          <cell r="E1427" t="str">
            <v>063</v>
          </cell>
          <cell r="F1427" t="str">
            <v>Undi</v>
          </cell>
          <cell r="G1427" t="str">
            <v>35</v>
          </cell>
          <cell r="H1427" t="str">
            <v>Kalla</v>
          </cell>
          <cell r="I1427" t="str">
            <v>06</v>
          </cell>
          <cell r="J1427" t="str">
            <v>Seesali</v>
          </cell>
          <cell r="K1427" t="str">
            <v>004</v>
          </cell>
          <cell r="L1427" t="str">
            <v>Seesali</v>
          </cell>
          <cell r="M1427" t="str">
            <v>0535004</v>
          </cell>
          <cell r="N1427" t="str">
            <v>02</v>
          </cell>
          <cell r="O1427" t="str">
            <v>Satyanarayanapuram</v>
          </cell>
          <cell r="P1427" t="str">
            <v>Satyanarayanapuram</v>
          </cell>
          <cell r="Q1427" t="str">
            <v>053500402</v>
          </cell>
          <cell r="R1427" t="str">
            <v>053500402</v>
          </cell>
          <cell r="S1427" t="str">
            <v>05100633500402</v>
          </cell>
          <cell r="T1427">
            <v>473</v>
          </cell>
          <cell r="U1427">
            <v>0</v>
          </cell>
          <cell r="V1427">
            <v>0</v>
          </cell>
          <cell r="W1427" t="str">
            <v>NSS</v>
          </cell>
          <cell r="X1427" t="str">
            <v>BR</v>
          </cell>
          <cell r="Y1427">
            <v>96</v>
          </cell>
          <cell r="Z1427">
            <v>36335</v>
          </cell>
          <cell r="AA1427" t="str">
            <v>053500906600</v>
          </cell>
          <cell r="AB1427" t="str">
            <v>053500906600</v>
          </cell>
          <cell r="AC1427" t="str">
            <v>Mekaladibba</v>
          </cell>
          <cell r="AD1427" t="str">
            <v>Mekaladibba</v>
          </cell>
          <cell r="AE1427" t="str">
            <v>PWS</v>
          </cell>
          <cell r="AF1427">
            <v>0</v>
          </cell>
          <cell r="AG1427">
            <v>0</v>
          </cell>
          <cell r="AH1427">
            <v>0</v>
          </cell>
          <cell r="AI1427">
            <v>1</v>
          </cell>
          <cell r="AJ1427">
            <v>0</v>
          </cell>
          <cell r="AK1427">
            <v>0</v>
          </cell>
          <cell r="AL1427">
            <v>0</v>
          </cell>
        </row>
        <row r="1428">
          <cell r="A1428" t="str">
            <v>05</v>
          </cell>
          <cell r="B1428" t="str">
            <v>Westgodavari</v>
          </cell>
          <cell r="C1428" t="str">
            <v>10</v>
          </cell>
          <cell r="D1428" t="str">
            <v>Narsapur</v>
          </cell>
          <cell r="E1428" t="str">
            <v>063</v>
          </cell>
          <cell r="F1428" t="str">
            <v>Undi</v>
          </cell>
          <cell r="G1428" t="str">
            <v>35</v>
          </cell>
          <cell r="H1428" t="str">
            <v>Kalla</v>
          </cell>
          <cell r="I1428" t="str">
            <v>07</v>
          </cell>
          <cell r="J1428" t="str">
            <v>Jakkaram</v>
          </cell>
          <cell r="K1428" t="str">
            <v>005</v>
          </cell>
          <cell r="L1428" t="str">
            <v>Jakkaram</v>
          </cell>
          <cell r="M1428" t="str">
            <v>0535005</v>
          </cell>
          <cell r="N1428" t="str">
            <v>01</v>
          </cell>
          <cell r="O1428" t="str">
            <v>Jakkaram</v>
          </cell>
          <cell r="P1428" t="str">
            <v>Jakkaram</v>
          </cell>
          <cell r="Q1428" t="str">
            <v>053500501</v>
          </cell>
          <cell r="R1428" t="str">
            <v>053500501</v>
          </cell>
          <cell r="S1428" t="str">
            <v>05100633500501</v>
          </cell>
          <cell r="T1428">
            <v>1020</v>
          </cell>
          <cell r="U1428">
            <v>67</v>
          </cell>
          <cell r="V1428">
            <v>0</v>
          </cell>
          <cell r="W1428" t="str">
            <v>PC</v>
          </cell>
          <cell r="X1428" t="str">
            <v>PC4</v>
          </cell>
          <cell r="Z1428">
            <v>36623</v>
          </cell>
          <cell r="AA1428" t="str">
            <v>053500501600</v>
          </cell>
          <cell r="AB1428" t="str">
            <v>053500501600</v>
          </cell>
          <cell r="AC1428" t="str">
            <v>Jakkaram</v>
          </cell>
          <cell r="AD1428" t="str">
            <v>Jakkaram</v>
          </cell>
          <cell r="AE1428" t="str">
            <v>PWS</v>
          </cell>
          <cell r="AF1428">
            <v>0</v>
          </cell>
          <cell r="AG1428">
            <v>0</v>
          </cell>
          <cell r="AH1428">
            <v>0</v>
          </cell>
          <cell r="AI1428">
            <v>0</v>
          </cell>
          <cell r="AJ1428">
            <v>0</v>
          </cell>
          <cell r="AK1428">
            <v>0</v>
          </cell>
          <cell r="AL1428">
            <v>0</v>
          </cell>
        </row>
        <row r="1429">
          <cell r="A1429" t="str">
            <v>05</v>
          </cell>
          <cell r="B1429" t="str">
            <v>Westgodavari</v>
          </cell>
          <cell r="C1429" t="str">
            <v>10</v>
          </cell>
          <cell r="D1429" t="str">
            <v>Narsapur</v>
          </cell>
          <cell r="E1429" t="str">
            <v>063</v>
          </cell>
          <cell r="F1429" t="str">
            <v>Undi</v>
          </cell>
          <cell r="G1429" t="str">
            <v>35</v>
          </cell>
          <cell r="H1429" t="str">
            <v>Kalla</v>
          </cell>
          <cell r="I1429" t="str">
            <v>08</v>
          </cell>
          <cell r="J1429" t="str">
            <v>Pedamiram</v>
          </cell>
          <cell r="K1429" t="str">
            <v>006</v>
          </cell>
          <cell r="L1429" t="str">
            <v>Pedamiram</v>
          </cell>
          <cell r="M1429" t="str">
            <v>0535006</v>
          </cell>
          <cell r="N1429" t="str">
            <v>01</v>
          </cell>
          <cell r="O1429" t="str">
            <v>Pedamiram</v>
          </cell>
          <cell r="P1429" t="str">
            <v>Pedamiram</v>
          </cell>
          <cell r="Q1429" t="str">
            <v>053500601</v>
          </cell>
          <cell r="R1429" t="str">
            <v>053500601</v>
          </cell>
          <cell r="S1429" t="str">
            <v>05100633500601</v>
          </cell>
          <cell r="T1429">
            <v>4251</v>
          </cell>
          <cell r="U1429">
            <v>426</v>
          </cell>
          <cell r="V1429">
            <v>18</v>
          </cell>
          <cell r="W1429" t="str">
            <v>PC</v>
          </cell>
          <cell r="X1429" t="str">
            <v>PC2</v>
          </cell>
          <cell r="Z1429">
            <v>36623</v>
          </cell>
          <cell r="AA1429" t="str">
            <v>053500601600</v>
          </cell>
          <cell r="AB1429" t="str">
            <v>053500601600</v>
          </cell>
          <cell r="AC1429" t="str">
            <v>Pedamiram</v>
          </cell>
          <cell r="AD1429" t="str">
            <v>Pedamiram</v>
          </cell>
          <cell r="AE1429" t="str">
            <v>PWS</v>
          </cell>
          <cell r="AF1429">
            <v>0</v>
          </cell>
          <cell r="AG1429">
            <v>0</v>
          </cell>
          <cell r="AH1429">
            <v>0</v>
          </cell>
          <cell r="AI1429">
            <v>0</v>
          </cell>
          <cell r="AJ1429">
            <v>0</v>
          </cell>
          <cell r="AK1429">
            <v>0</v>
          </cell>
          <cell r="AL1429">
            <v>0</v>
          </cell>
        </row>
        <row r="1430">
          <cell r="A1430" t="str">
            <v>05</v>
          </cell>
          <cell r="B1430" t="str">
            <v>Westgodavari</v>
          </cell>
          <cell r="C1430" t="str">
            <v>10</v>
          </cell>
          <cell r="D1430" t="str">
            <v>Narsapur</v>
          </cell>
          <cell r="E1430" t="str">
            <v>063</v>
          </cell>
          <cell r="F1430" t="str">
            <v>Undi</v>
          </cell>
          <cell r="G1430" t="str">
            <v>35</v>
          </cell>
          <cell r="H1430" t="str">
            <v>Kalla</v>
          </cell>
          <cell r="I1430" t="str">
            <v>08</v>
          </cell>
          <cell r="J1430" t="str">
            <v>Pedamiram</v>
          </cell>
          <cell r="K1430" t="str">
            <v>006</v>
          </cell>
          <cell r="L1430" t="str">
            <v>Pedamiram</v>
          </cell>
          <cell r="M1430" t="str">
            <v>0535006</v>
          </cell>
          <cell r="N1430" t="str">
            <v>02</v>
          </cell>
          <cell r="O1430" t="str">
            <v>Upparagudem</v>
          </cell>
          <cell r="P1430" t="str">
            <v>Upparagudem</v>
          </cell>
          <cell r="Q1430" t="str">
            <v>053500602</v>
          </cell>
          <cell r="R1430" t="str">
            <v>053500602</v>
          </cell>
          <cell r="S1430" t="str">
            <v>05100633500602</v>
          </cell>
          <cell r="T1430">
            <v>300</v>
          </cell>
          <cell r="U1430">
            <v>0</v>
          </cell>
          <cell r="V1430">
            <v>0</v>
          </cell>
          <cell r="W1430" t="str">
            <v>PC</v>
          </cell>
          <cell r="X1430" t="str">
            <v>PC2</v>
          </cell>
          <cell r="Z1430">
            <v>36335</v>
          </cell>
          <cell r="AA1430" t="str">
            <v>053500601600</v>
          </cell>
          <cell r="AB1430" t="str">
            <v>053500601600</v>
          </cell>
          <cell r="AC1430" t="str">
            <v>Pedamiram</v>
          </cell>
          <cell r="AD1430" t="str">
            <v>Pedamiram</v>
          </cell>
          <cell r="AE1430" t="str">
            <v>PWS</v>
          </cell>
          <cell r="AF1430">
            <v>0</v>
          </cell>
          <cell r="AG1430">
            <v>0</v>
          </cell>
          <cell r="AH1430">
            <v>0</v>
          </cell>
          <cell r="AI1430">
            <v>0</v>
          </cell>
          <cell r="AJ1430">
            <v>0</v>
          </cell>
          <cell r="AK1430">
            <v>0</v>
          </cell>
          <cell r="AL1430">
            <v>0</v>
          </cell>
        </row>
        <row r="1431">
          <cell r="A1431" t="str">
            <v>05</v>
          </cell>
          <cell r="B1431" t="str">
            <v>Westgodavari</v>
          </cell>
          <cell r="C1431" t="str">
            <v>10</v>
          </cell>
          <cell r="D1431" t="str">
            <v>Narsapur</v>
          </cell>
          <cell r="E1431" t="str">
            <v>063</v>
          </cell>
          <cell r="F1431" t="str">
            <v>Undi</v>
          </cell>
          <cell r="G1431" t="str">
            <v>35</v>
          </cell>
          <cell r="H1431" t="str">
            <v>Kalla</v>
          </cell>
          <cell r="I1431" t="str">
            <v>09</v>
          </cell>
          <cell r="J1431" t="str">
            <v>Vempadu</v>
          </cell>
          <cell r="K1431" t="str">
            <v>007</v>
          </cell>
          <cell r="L1431" t="str">
            <v>Vempadu</v>
          </cell>
          <cell r="M1431" t="str">
            <v>0535007</v>
          </cell>
          <cell r="N1431" t="str">
            <v>01</v>
          </cell>
          <cell r="O1431" t="str">
            <v>Vempadu</v>
          </cell>
          <cell r="P1431" t="str">
            <v>Vempadu</v>
          </cell>
          <cell r="Q1431" t="str">
            <v>053500701</v>
          </cell>
          <cell r="R1431" t="str">
            <v>053500701</v>
          </cell>
          <cell r="S1431" t="str">
            <v>05100633500701</v>
          </cell>
          <cell r="T1431">
            <v>2163</v>
          </cell>
          <cell r="U1431">
            <v>53</v>
          </cell>
          <cell r="V1431">
            <v>0</v>
          </cell>
          <cell r="W1431" t="str">
            <v>PC</v>
          </cell>
          <cell r="X1431" t="str">
            <v>PC3</v>
          </cell>
          <cell r="Z1431">
            <v>36335</v>
          </cell>
          <cell r="AA1431" t="str">
            <v>053500701600</v>
          </cell>
          <cell r="AB1431" t="str">
            <v>053500701600</v>
          </cell>
          <cell r="AC1431" t="str">
            <v>Vempadu-35</v>
          </cell>
          <cell r="AD1431" t="str">
            <v>Vempadu-35</v>
          </cell>
          <cell r="AE1431" t="str">
            <v>PWS</v>
          </cell>
          <cell r="AF1431">
            <v>0</v>
          </cell>
          <cell r="AG1431">
            <v>0</v>
          </cell>
          <cell r="AH1431">
            <v>0</v>
          </cell>
          <cell r="AI1431">
            <v>0</v>
          </cell>
          <cell r="AJ1431">
            <v>0</v>
          </cell>
          <cell r="AK1431">
            <v>0</v>
          </cell>
          <cell r="AL1431">
            <v>0</v>
          </cell>
        </row>
        <row r="1432">
          <cell r="A1432" t="str">
            <v>05</v>
          </cell>
          <cell r="B1432" t="str">
            <v>Westgodavari</v>
          </cell>
          <cell r="C1432" t="str">
            <v>10</v>
          </cell>
          <cell r="D1432" t="str">
            <v>Narsapur</v>
          </cell>
          <cell r="E1432" t="str">
            <v>063</v>
          </cell>
          <cell r="F1432" t="str">
            <v>Undi</v>
          </cell>
          <cell r="G1432" t="str">
            <v>35</v>
          </cell>
          <cell r="H1432" t="str">
            <v>Kalla</v>
          </cell>
          <cell r="I1432" t="str">
            <v>10</v>
          </cell>
          <cell r="J1432" t="str">
            <v>Kopalle</v>
          </cell>
          <cell r="K1432" t="str">
            <v>008</v>
          </cell>
          <cell r="L1432" t="str">
            <v>Kopalle</v>
          </cell>
          <cell r="M1432" t="str">
            <v>0535008</v>
          </cell>
          <cell r="N1432" t="str">
            <v>01</v>
          </cell>
          <cell r="O1432" t="str">
            <v>Kopalle</v>
          </cell>
          <cell r="P1432" t="str">
            <v>Kopalle</v>
          </cell>
          <cell r="Q1432" t="str">
            <v>053500801</v>
          </cell>
          <cell r="R1432" t="str">
            <v>053500801</v>
          </cell>
          <cell r="S1432" t="str">
            <v>05100633500801</v>
          </cell>
          <cell r="T1432">
            <v>4048</v>
          </cell>
          <cell r="U1432">
            <v>133</v>
          </cell>
          <cell r="V1432">
            <v>42</v>
          </cell>
          <cell r="W1432" t="str">
            <v>PC</v>
          </cell>
          <cell r="X1432" t="str">
            <v>PC1</v>
          </cell>
          <cell r="Z1432">
            <v>36711</v>
          </cell>
          <cell r="AA1432" t="str">
            <v>053500801600</v>
          </cell>
          <cell r="AB1432" t="str">
            <v>053500801600</v>
          </cell>
          <cell r="AC1432" t="str">
            <v>Kopalle</v>
          </cell>
          <cell r="AD1432" t="str">
            <v>Kopalle</v>
          </cell>
          <cell r="AE1432" t="str">
            <v>PWS</v>
          </cell>
          <cell r="AF1432">
            <v>0</v>
          </cell>
          <cell r="AG1432">
            <v>0</v>
          </cell>
          <cell r="AH1432">
            <v>0</v>
          </cell>
          <cell r="AI1432">
            <v>0</v>
          </cell>
          <cell r="AJ1432">
            <v>0</v>
          </cell>
          <cell r="AK1432">
            <v>0</v>
          </cell>
          <cell r="AL1432">
            <v>0</v>
          </cell>
        </row>
        <row r="1433">
          <cell r="A1433" t="str">
            <v>05</v>
          </cell>
          <cell r="B1433" t="str">
            <v>Westgodavari</v>
          </cell>
          <cell r="C1433" t="str">
            <v>10</v>
          </cell>
          <cell r="D1433" t="str">
            <v>Narsapur</v>
          </cell>
          <cell r="E1433" t="str">
            <v>063</v>
          </cell>
          <cell r="F1433" t="str">
            <v>Undi</v>
          </cell>
          <cell r="G1433" t="str">
            <v>35</v>
          </cell>
          <cell r="H1433" t="str">
            <v>Kalla</v>
          </cell>
          <cell r="I1433" t="str">
            <v>10</v>
          </cell>
          <cell r="J1433" t="str">
            <v>Kopalle</v>
          </cell>
          <cell r="K1433" t="str">
            <v>008</v>
          </cell>
          <cell r="L1433" t="str">
            <v>Kopalle</v>
          </cell>
          <cell r="M1433" t="str">
            <v>0535008</v>
          </cell>
          <cell r="N1433" t="str">
            <v>02</v>
          </cell>
          <cell r="O1433" t="str">
            <v>Nagendrapuram</v>
          </cell>
          <cell r="P1433" t="str">
            <v>Nagendrapuram</v>
          </cell>
          <cell r="Q1433" t="str">
            <v>053500802</v>
          </cell>
          <cell r="R1433" t="str">
            <v>053500802</v>
          </cell>
          <cell r="S1433" t="str">
            <v>05100633500802</v>
          </cell>
          <cell r="T1433">
            <v>400</v>
          </cell>
          <cell r="U1433">
            <v>0</v>
          </cell>
          <cell r="V1433">
            <v>0</v>
          </cell>
          <cell r="W1433" t="str">
            <v>PC</v>
          </cell>
          <cell r="X1433" t="str">
            <v>PC1</v>
          </cell>
          <cell r="Z1433">
            <v>36335</v>
          </cell>
          <cell r="AA1433" t="str">
            <v>053500801600</v>
          </cell>
          <cell r="AB1433" t="str">
            <v>053500801600</v>
          </cell>
          <cell r="AC1433" t="str">
            <v>Kopalle</v>
          </cell>
          <cell r="AD1433" t="str">
            <v>Kopalle</v>
          </cell>
          <cell r="AE1433" t="str">
            <v>PWS</v>
          </cell>
          <cell r="AF1433">
            <v>0</v>
          </cell>
          <cell r="AG1433">
            <v>0</v>
          </cell>
          <cell r="AH1433">
            <v>2</v>
          </cell>
          <cell r="AI1433">
            <v>0</v>
          </cell>
          <cell r="AJ1433">
            <v>0</v>
          </cell>
          <cell r="AK1433">
            <v>0</v>
          </cell>
          <cell r="AL1433">
            <v>0</v>
          </cell>
        </row>
        <row r="1434">
          <cell r="A1434" t="str">
            <v>05</v>
          </cell>
          <cell r="B1434" t="str">
            <v>Westgodavari</v>
          </cell>
          <cell r="C1434" t="str">
            <v>10</v>
          </cell>
          <cell r="D1434" t="str">
            <v>Narsapur</v>
          </cell>
          <cell r="E1434" t="str">
            <v>063</v>
          </cell>
          <cell r="F1434" t="str">
            <v>Undi</v>
          </cell>
          <cell r="G1434" t="str">
            <v>35</v>
          </cell>
          <cell r="H1434" t="str">
            <v>Kalla</v>
          </cell>
          <cell r="I1434" t="str">
            <v>11</v>
          </cell>
          <cell r="J1434" t="str">
            <v>Bondada</v>
          </cell>
          <cell r="K1434" t="str">
            <v>009</v>
          </cell>
          <cell r="L1434" t="str">
            <v>Bondada</v>
          </cell>
          <cell r="M1434" t="str">
            <v>0535009</v>
          </cell>
          <cell r="N1434" t="str">
            <v>01</v>
          </cell>
          <cell r="O1434" t="str">
            <v>Bondada</v>
          </cell>
          <cell r="P1434" t="str">
            <v>Bondada</v>
          </cell>
          <cell r="Q1434" t="str">
            <v>053500901</v>
          </cell>
          <cell r="R1434" t="str">
            <v>053500901</v>
          </cell>
          <cell r="S1434" t="str">
            <v>05100633500901</v>
          </cell>
          <cell r="T1434">
            <v>3828</v>
          </cell>
          <cell r="U1434">
            <v>128</v>
          </cell>
          <cell r="V1434">
            <v>48</v>
          </cell>
          <cell r="W1434" t="str">
            <v>PC</v>
          </cell>
          <cell r="X1434" t="str">
            <v>PC2</v>
          </cell>
          <cell r="Z1434">
            <v>36623</v>
          </cell>
          <cell r="AA1434" t="str">
            <v>053500901600</v>
          </cell>
          <cell r="AB1434" t="str">
            <v>053500901600</v>
          </cell>
          <cell r="AC1434" t="str">
            <v>Bondada</v>
          </cell>
          <cell r="AD1434" t="str">
            <v>Bondada</v>
          </cell>
          <cell r="AE1434" t="str">
            <v>PWS</v>
          </cell>
          <cell r="AF1434">
            <v>0</v>
          </cell>
          <cell r="AG1434">
            <v>0</v>
          </cell>
          <cell r="AH1434">
            <v>0</v>
          </cell>
          <cell r="AI1434">
            <v>0</v>
          </cell>
          <cell r="AJ1434">
            <v>0</v>
          </cell>
          <cell r="AK1434">
            <v>0</v>
          </cell>
          <cell r="AL1434">
            <v>0</v>
          </cell>
        </row>
        <row r="1435">
          <cell r="A1435" t="str">
            <v>05</v>
          </cell>
          <cell r="B1435" t="str">
            <v>Westgodavari</v>
          </cell>
          <cell r="C1435" t="str">
            <v>10</v>
          </cell>
          <cell r="D1435" t="str">
            <v>Narsapur</v>
          </cell>
          <cell r="E1435" t="str">
            <v>063</v>
          </cell>
          <cell r="F1435" t="str">
            <v>Undi</v>
          </cell>
          <cell r="G1435" t="str">
            <v>35</v>
          </cell>
          <cell r="H1435" t="str">
            <v>Kalla</v>
          </cell>
          <cell r="I1435" t="str">
            <v>12</v>
          </cell>
          <cell r="J1435" t="str">
            <v>Bandadapeta</v>
          </cell>
          <cell r="K1435" t="str">
            <v>009</v>
          </cell>
          <cell r="L1435" t="str">
            <v>Bondada</v>
          </cell>
          <cell r="M1435" t="str">
            <v>0535009</v>
          </cell>
          <cell r="N1435" t="str">
            <v>02</v>
          </cell>
          <cell r="O1435" t="str">
            <v>Bandadapeta</v>
          </cell>
          <cell r="P1435" t="str">
            <v>Bandadapeta</v>
          </cell>
          <cell r="Q1435" t="str">
            <v>053500902</v>
          </cell>
          <cell r="R1435" t="str">
            <v>053500902</v>
          </cell>
          <cell r="S1435" t="str">
            <v>05100633500902</v>
          </cell>
          <cell r="T1435">
            <v>2439</v>
          </cell>
          <cell r="U1435">
            <v>30</v>
          </cell>
          <cell r="V1435">
            <v>5</v>
          </cell>
          <cell r="W1435" t="str">
            <v>PC</v>
          </cell>
          <cell r="X1435" t="str">
            <v>PC3</v>
          </cell>
          <cell r="Z1435">
            <v>36623</v>
          </cell>
          <cell r="AA1435" t="str">
            <v>053500902600</v>
          </cell>
          <cell r="AB1435" t="str">
            <v>053500902600</v>
          </cell>
          <cell r="AC1435" t="str">
            <v>Bandadapeta</v>
          </cell>
          <cell r="AD1435" t="str">
            <v>Bandadapeta</v>
          </cell>
          <cell r="AE1435" t="str">
            <v>PWS</v>
          </cell>
          <cell r="AF1435">
            <v>0</v>
          </cell>
          <cell r="AG1435">
            <v>0</v>
          </cell>
          <cell r="AH1435">
            <v>0</v>
          </cell>
          <cell r="AI1435">
            <v>0</v>
          </cell>
          <cell r="AJ1435">
            <v>0</v>
          </cell>
          <cell r="AK1435">
            <v>0</v>
          </cell>
          <cell r="AL1435">
            <v>0</v>
          </cell>
        </row>
        <row r="1436">
          <cell r="A1436" t="str">
            <v>05</v>
          </cell>
          <cell r="B1436" t="str">
            <v>Westgodavari</v>
          </cell>
          <cell r="C1436" t="str">
            <v>10</v>
          </cell>
          <cell r="D1436" t="str">
            <v>Narsapur</v>
          </cell>
          <cell r="E1436" t="str">
            <v>063</v>
          </cell>
          <cell r="F1436" t="str">
            <v>Undi</v>
          </cell>
          <cell r="G1436" t="str">
            <v>35</v>
          </cell>
          <cell r="H1436" t="str">
            <v>Kalla</v>
          </cell>
          <cell r="I1436" t="str">
            <v>13</v>
          </cell>
          <cell r="J1436" t="str">
            <v>L.n.puram</v>
          </cell>
          <cell r="K1436" t="str">
            <v>009</v>
          </cell>
          <cell r="L1436" t="str">
            <v>Bondada</v>
          </cell>
          <cell r="M1436" t="str">
            <v>0535009</v>
          </cell>
          <cell r="N1436" t="str">
            <v>03</v>
          </cell>
          <cell r="O1436" t="str">
            <v>L.n.puram</v>
          </cell>
          <cell r="P1436" t="str">
            <v>L.N.Puram</v>
          </cell>
          <cell r="Q1436" t="str">
            <v>053500903</v>
          </cell>
          <cell r="R1436" t="str">
            <v>053500903</v>
          </cell>
          <cell r="S1436" t="str">
            <v>05100633500903</v>
          </cell>
          <cell r="T1436">
            <v>1804</v>
          </cell>
          <cell r="U1436">
            <v>234</v>
          </cell>
          <cell r="V1436">
            <v>7</v>
          </cell>
          <cell r="W1436" t="str">
            <v>PC</v>
          </cell>
          <cell r="X1436" t="str">
            <v>PC4</v>
          </cell>
          <cell r="Z1436">
            <v>36775</v>
          </cell>
          <cell r="AA1436" t="str">
            <v>053500903600</v>
          </cell>
          <cell r="AB1436" t="str">
            <v>053500903600</v>
          </cell>
          <cell r="AC1436" t="str">
            <v>L.n.puram</v>
          </cell>
          <cell r="AD1436" t="str">
            <v>L.n. Puram</v>
          </cell>
          <cell r="AE1436" t="str">
            <v>PWS</v>
          </cell>
          <cell r="AF1436">
            <v>0</v>
          </cell>
          <cell r="AG1436">
            <v>0</v>
          </cell>
          <cell r="AH1436">
            <v>0</v>
          </cell>
          <cell r="AI1436">
            <v>1</v>
          </cell>
          <cell r="AJ1436">
            <v>0</v>
          </cell>
          <cell r="AK1436">
            <v>0</v>
          </cell>
          <cell r="AL1436">
            <v>0</v>
          </cell>
        </row>
        <row r="1437">
          <cell r="A1437" t="str">
            <v>05</v>
          </cell>
          <cell r="B1437" t="str">
            <v>Westgodavari</v>
          </cell>
          <cell r="C1437" t="str">
            <v>10</v>
          </cell>
          <cell r="D1437" t="str">
            <v>Narsapur</v>
          </cell>
          <cell r="E1437" t="str">
            <v>063</v>
          </cell>
          <cell r="F1437" t="str">
            <v>Undi</v>
          </cell>
          <cell r="G1437" t="str">
            <v>35</v>
          </cell>
          <cell r="H1437" t="str">
            <v>Kalla</v>
          </cell>
          <cell r="I1437" t="str">
            <v>13</v>
          </cell>
          <cell r="J1437" t="str">
            <v>L.n.puram</v>
          </cell>
          <cell r="K1437" t="str">
            <v>009</v>
          </cell>
          <cell r="L1437" t="str">
            <v>Bondada</v>
          </cell>
          <cell r="M1437" t="str">
            <v>0535009</v>
          </cell>
          <cell r="N1437" t="str">
            <v>04</v>
          </cell>
          <cell r="O1437" t="str">
            <v>Mendi</v>
          </cell>
          <cell r="P1437" t="str">
            <v>Mendi</v>
          </cell>
          <cell r="Q1437" t="str">
            <v>053500904</v>
          </cell>
          <cell r="R1437" t="str">
            <v>053500904</v>
          </cell>
          <cell r="S1437" t="str">
            <v>05100633500904</v>
          </cell>
          <cell r="T1437">
            <v>207</v>
          </cell>
          <cell r="U1437">
            <v>30</v>
          </cell>
          <cell r="V1437">
            <v>0</v>
          </cell>
          <cell r="W1437" t="str">
            <v>PC</v>
          </cell>
          <cell r="X1437" t="str">
            <v>PC4</v>
          </cell>
          <cell r="Z1437">
            <v>36335</v>
          </cell>
          <cell r="AA1437" t="str">
            <v>053500903600</v>
          </cell>
          <cell r="AB1437" t="str">
            <v>053500903600</v>
          </cell>
          <cell r="AC1437" t="str">
            <v>L.n.puram</v>
          </cell>
          <cell r="AD1437" t="str">
            <v>L.n. Puram</v>
          </cell>
          <cell r="AE1437" t="str">
            <v>PWS</v>
          </cell>
          <cell r="AF1437">
            <v>0</v>
          </cell>
          <cell r="AG1437">
            <v>0</v>
          </cell>
          <cell r="AH1437">
            <v>0</v>
          </cell>
          <cell r="AI1437">
            <v>1</v>
          </cell>
          <cell r="AJ1437">
            <v>0</v>
          </cell>
          <cell r="AK1437">
            <v>0</v>
          </cell>
          <cell r="AL1437">
            <v>0</v>
          </cell>
          <cell r="AM1437" t="str">
            <v>Canal Water</v>
          </cell>
        </row>
        <row r="1438">
          <cell r="A1438" t="str">
            <v>05</v>
          </cell>
          <cell r="B1438" t="str">
            <v>Westgodavari</v>
          </cell>
          <cell r="C1438" t="str">
            <v>10</v>
          </cell>
          <cell r="D1438" t="str">
            <v>Narsapur</v>
          </cell>
          <cell r="E1438" t="str">
            <v>063</v>
          </cell>
          <cell r="F1438" t="str">
            <v>Undi</v>
          </cell>
          <cell r="G1438" t="str">
            <v>35</v>
          </cell>
          <cell r="H1438" t="str">
            <v>Kalla</v>
          </cell>
          <cell r="I1438" t="str">
            <v>14</v>
          </cell>
          <cell r="J1438" t="str">
            <v>Anandapuram</v>
          </cell>
          <cell r="K1438" t="str">
            <v>009</v>
          </cell>
          <cell r="L1438" t="str">
            <v>Bondada</v>
          </cell>
          <cell r="M1438" t="str">
            <v>0535009</v>
          </cell>
          <cell r="N1438" t="str">
            <v>05</v>
          </cell>
          <cell r="O1438" t="str">
            <v>Anandapuram</v>
          </cell>
          <cell r="P1438" t="str">
            <v>Anandapuram</v>
          </cell>
          <cell r="Q1438" t="str">
            <v>053500905</v>
          </cell>
          <cell r="R1438" t="str">
            <v>053500905</v>
          </cell>
          <cell r="S1438" t="str">
            <v>05100633500905</v>
          </cell>
          <cell r="T1438">
            <v>204</v>
          </cell>
          <cell r="U1438">
            <v>0</v>
          </cell>
          <cell r="V1438">
            <v>0</v>
          </cell>
          <cell r="W1438" t="str">
            <v>PC</v>
          </cell>
          <cell r="X1438" t="str">
            <v>PC4</v>
          </cell>
          <cell r="Z1438">
            <v>36335</v>
          </cell>
          <cell r="AA1438" t="str">
            <v>053500906600</v>
          </cell>
          <cell r="AB1438" t="str">
            <v>053500906600</v>
          </cell>
          <cell r="AC1438" t="str">
            <v>Mekaladibba</v>
          </cell>
          <cell r="AD1438" t="str">
            <v>Mekaladibba</v>
          </cell>
          <cell r="AE1438" t="str">
            <v>PWS</v>
          </cell>
          <cell r="AF1438">
            <v>0</v>
          </cell>
          <cell r="AG1438">
            <v>0</v>
          </cell>
          <cell r="AH1438">
            <v>0</v>
          </cell>
          <cell r="AI1438">
            <v>1</v>
          </cell>
          <cell r="AJ1438">
            <v>0</v>
          </cell>
          <cell r="AK1438">
            <v>0</v>
          </cell>
          <cell r="AL1438">
            <v>0</v>
          </cell>
        </row>
        <row r="1439">
          <cell r="A1439" t="str">
            <v>05</v>
          </cell>
          <cell r="B1439" t="str">
            <v>Westgodavari</v>
          </cell>
          <cell r="C1439" t="str">
            <v>10</v>
          </cell>
          <cell r="D1439" t="str">
            <v>Narsapur</v>
          </cell>
          <cell r="E1439" t="str">
            <v>063</v>
          </cell>
          <cell r="F1439" t="str">
            <v>Undi</v>
          </cell>
          <cell r="G1439" t="str">
            <v>35</v>
          </cell>
          <cell r="H1439" t="str">
            <v>Kalla</v>
          </cell>
          <cell r="I1439" t="str">
            <v>14</v>
          </cell>
          <cell r="J1439" t="str">
            <v>Anandapuram</v>
          </cell>
          <cell r="K1439" t="str">
            <v>009</v>
          </cell>
          <cell r="L1439" t="str">
            <v>Bondada</v>
          </cell>
          <cell r="M1439" t="str">
            <v>0535009</v>
          </cell>
          <cell r="N1439" t="str">
            <v>06</v>
          </cell>
          <cell r="O1439" t="str">
            <v>Mekaladibba</v>
          </cell>
          <cell r="P1439" t="str">
            <v>Mekaladibba</v>
          </cell>
          <cell r="Q1439" t="str">
            <v>053500906</v>
          </cell>
          <cell r="R1439" t="str">
            <v>053500906</v>
          </cell>
          <cell r="S1439" t="str">
            <v>05100633500906</v>
          </cell>
          <cell r="T1439">
            <v>196</v>
          </cell>
          <cell r="U1439">
            <v>0</v>
          </cell>
          <cell r="V1439">
            <v>0</v>
          </cell>
          <cell r="W1439" t="str">
            <v>PC</v>
          </cell>
          <cell r="X1439" t="str">
            <v>PC4</v>
          </cell>
          <cell r="Z1439">
            <v>36335</v>
          </cell>
          <cell r="AA1439" t="str">
            <v>053500906600</v>
          </cell>
          <cell r="AB1439" t="str">
            <v>053500906600</v>
          </cell>
          <cell r="AC1439" t="str">
            <v>Mekaladibba</v>
          </cell>
          <cell r="AD1439" t="str">
            <v>Mekaladibba</v>
          </cell>
          <cell r="AE1439" t="str">
            <v>PWS</v>
          </cell>
          <cell r="AF1439">
            <v>0</v>
          </cell>
          <cell r="AG1439">
            <v>0</v>
          </cell>
          <cell r="AH1439">
            <v>0</v>
          </cell>
          <cell r="AI1439">
            <v>1</v>
          </cell>
          <cell r="AJ1439">
            <v>0</v>
          </cell>
          <cell r="AK1439">
            <v>0</v>
          </cell>
          <cell r="AL1439">
            <v>0</v>
          </cell>
        </row>
        <row r="1440">
          <cell r="A1440" t="str">
            <v>05</v>
          </cell>
          <cell r="B1440" t="str">
            <v>Westgodavari</v>
          </cell>
          <cell r="C1440" t="str">
            <v>10</v>
          </cell>
          <cell r="D1440" t="str">
            <v>Narsapur</v>
          </cell>
          <cell r="E1440" t="str">
            <v>063</v>
          </cell>
          <cell r="F1440" t="str">
            <v>Undi</v>
          </cell>
          <cell r="G1440" t="str">
            <v>35</v>
          </cell>
          <cell r="H1440" t="str">
            <v>Kalla</v>
          </cell>
          <cell r="I1440" t="str">
            <v>15</v>
          </cell>
          <cell r="J1440" t="str">
            <v>Kalla</v>
          </cell>
          <cell r="K1440" t="str">
            <v>010</v>
          </cell>
          <cell r="L1440" t="str">
            <v>Kalla</v>
          </cell>
          <cell r="M1440" t="str">
            <v>0535010</v>
          </cell>
          <cell r="N1440" t="str">
            <v>01</v>
          </cell>
          <cell r="O1440" t="str">
            <v>Kalla</v>
          </cell>
          <cell r="P1440" t="str">
            <v>Kalla</v>
          </cell>
          <cell r="Q1440" t="str">
            <v>053501001</v>
          </cell>
          <cell r="R1440" t="str">
            <v>053501001</v>
          </cell>
          <cell r="S1440" t="str">
            <v>05100633501001</v>
          </cell>
          <cell r="T1440">
            <v>5961</v>
          </cell>
          <cell r="U1440">
            <v>161</v>
          </cell>
          <cell r="V1440">
            <v>42</v>
          </cell>
          <cell r="W1440" t="str">
            <v>PC</v>
          </cell>
          <cell r="X1440" t="str">
            <v>PC3</v>
          </cell>
          <cell r="Z1440">
            <v>36623</v>
          </cell>
          <cell r="AA1440" t="str">
            <v>053501001600</v>
          </cell>
          <cell r="AB1440" t="str">
            <v>053501001600</v>
          </cell>
          <cell r="AC1440" t="str">
            <v>Kalla</v>
          </cell>
          <cell r="AD1440" t="str">
            <v>Kalla</v>
          </cell>
          <cell r="AE1440" t="str">
            <v>PWS</v>
          </cell>
          <cell r="AF1440">
            <v>0</v>
          </cell>
          <cell r="AG1440">
            <v>0</v>
          </cell>
          <cell r="AH1440">
            <v>0</v>
          </cell>
          <cell r="AI1440">
            <v>0</v>
          </cell>
          <cell r="AJ1440">
            <v>0</v>
          </cell>
          <cell r="AK1440">
            <v>0</v>
          </cell>
          <cell r="AL1440">
            <v>0</v>
          </cell>
        </row>
        <row r="1441">
          <cell r="A1441" t="str">
            <v>05</v>
          </cell>
          <cell r="B1441" t="str">
            <v>Westgodavari</v>
          </cell>
          <cell r="C1441" t="str">
            <v>10</v>
          </cell>
          <cell r="D1441" t="str">
            <v>Narsapur</v>
          </cell>
          <cell r="E1441" t="str">
            <v>063</v>
          </cell>
          <cell r="F1441" t="str">
            <v>Undi</v>
          </cell>
          <cell r="G1441" t="str">
            <v>35</v>
          </cell>
          <cell r="H1441" t="str">
            <v>Kalla</v>
          </cell>
          <cell r="I1441" t="str">
            <v>15</v>
          </cell>
          <cell r="J1441" t="str">
            <v>Kalla</v>
          </cell>
          <cell r="K1441" t="str">
            <v>010</v>
          </cell>
          <cell r="L1441" t="str">
            <v>Kalla</v>
          </cell>
          <cell r="M1441" t="str">
            <v>0535010</v>
          </cell>
          <cell r="N1441" t="str">
            <v>02</v>
          </cell>
          <cell r="O1441" t="str">
            <v>Gandhinagar</v>
          </cell>
          <cell r="Q1441" t="str">
            <v>053501002</v>
          </cell>
          <cell r="S1441" t="str">
            <v>05100633501002</v>
          </cell>
          <cell r="T1441">
            <v>455</v>
          </cell>
          <cell r="U1441">
            <v>0</v>
          </cell>
          <cell r="V1441">
            <v>0</v>
          </cell>
          <cell r="W1441" t="str">
            <v>NSS</v>
          </cell>
          <cell r="X1441" t="str">
            <v>BR</v>
          </cell>
          <cell r="Y1441">
            <v>263</v>
          </cell>
          <cell r="Z1441">
            <v>36335</v>
          </cell>
          <cell r="AF1441">
            <v>0</v>
          </cell>
          <cell r="AG1441">
            <v>0</v>
          </cell>
          <cell r="AH1441">
            <v>0</v>
          </cell>
          <cell r="AI1441">
            <v>1</v>
          </cell>
          <cell r="AJ1441">
            <v>0</v>
          </cell>
          <cell r="AK1441">
            <v>0</v>
          </cell>
          <cell r="AL1441">
            <v>0</v>
          </cell>
        </row>
        <row r="1442">
          <cell r="A1442" t="str">
            <v>05</v>
          </cell>
          <cell r="B1442" t="str">
            <v>Westgodavari</v>
          </cell>
          <cell r="C1442" t="str">
            <v>10</v>
          </cell>
          <cell r="D1442" t="str">
            <v>Narsapur</v>
          </cell>
          <cell r="E1442" t="str">
            <v>063</v>
          </cell>
          <cell r="F1442" t="str">
            <v>Undi</v>
          </cell>
          <cell r="G1442" t="str">
            <v>35</v>
          </cell>
          <cell r="H1442" t="str">
            <v>Kalla</v>
          </cell>
          <cell r="I1442" t="str">
            <v>16</v>
          </cell>
          <cell r="J1442" t="str">
            <v>Doddanapudi</v>
          </cell>
          <cell r="K1442" t="str">
            <v>011</v>
          </cell>
          <cell r="L1442" t="str">
            <v>Doddanapudi</v>
          </cell>
          <cell r="M1442" t="str">
            <v>0535011</v>
          </cell>
          <cell r="N1442" t="str">
            <v>01</v>
          </cell>
          <cell r="O1442" t="str">
            <v>Doddanapudi</v>
          </cell>
          <cell r="P1442" t="str">
            <v>Doddanapudi</v>
          </cell>
          <cell r="Q1442" t="str">
            <v>053501101</v>
          </cell>
          <cell r="R1442" t="str">
            <v>053501101</v>
          </cell>
          <cell r="S1442" t="str">
            <v>05100633501101</v>
          </cell>
          <cell r="T1442">
            <v>5000</v>
          </cell>
          <cell r="U1442">
            <v>205</v>
          </cell>
          <cell r="V1442">
            <v>65</v>
          </cell>
          <cell r="W1442" t="str">
            <v>PC</v>
          </cell>
          <cell r="X1442" t="str">
            <v>PC3</v>
          </cell>
          <cell r="Z1442">
            <v>36865</v>
          </cell>
          <cell r="AA1442" t="str">
            <v>053501101600</v>
          </cell>
          <cell r="AB1442" t="str">
            <v>053501101600</v>
          </cell>
          <cell r="AC1442" t="str">
            <v>Doddanapudi</v>
          </cell>
          <cell r="AD1442" t="str">
            <v>Doddanapudi</v>
          </cell>
          <cell r="AE1442" t="str">
            <v>PWS</v>
          </cell>
          <cell r="AF1442">
            <v>0</v>
          </cell>
          <cell r="AG1442">
            <v>0</v>
          </cell>
          <cell r="AH1442">
            <v>0</v>
          </cell>
          <cell r="AI1442">
            <v>0</v>
          </cell>
          <cell r="AJ1442">
            <v>0</v>
          </cell>
          <cell r="AK1442">
            <v>0</v>
          </cell>
          <cell r="AL1442">
            <v>0</v>
          </cell>
        </row>
        <row r="1443">
          <cell r="A1443" t="str">
            <v>05</v>
          </cell>
          <cell r="B1443" t="str">
            <v>Westgodavari</v>
          </cell>
          <cell r="C1443" t="str">
            <v>10</v>
          </cell>
          <cell r="D1443" t="str">
            <v>Narsapur</v>
          </cell>
          <cell r="E1443" t="str">
            <v>063</v>
          </cell>
          <cell r="F1443" t="str">
            <v>Undi</v>
          </cell>
          <cell r="G1443" t="str">
            <v>35</v>
          </cell>
          <cell r="H1443" t="str">
            <v>Kalla</v>
          </cell>
          <cell r="I1443" t="str">
            <v>16</v>
          </cell>
          <cell r="J1443" t="str">
            <v>Doddanapudi</v>
          </cell>
          <cell r="K1443" t="str">
            <v>011</v>
          </cell>
          <cell r="L1443" t="str">
            <v>Doddanapudi</v>
          </cell>
          <cell r="M1443" t="str">
            <v>0535011</v>
          </cell>
          <cell r="N1443" t="str">
            <v>02</v>
          </cell>
          <cell r="O1443" t="str">
            <v>Upparagudem</v>
          </cell>
          <cell r="P1443" t="str">
            <v>Upparagudem</v>
          </cell>
          <cell r="Q1443" t="str">
            <v>053501102</v>
          </cell>
          <cell r="R1443" t="str">
            <v>053501102</v>
          </cell>
          <cell r="S1443" t="str">
            <v>05100633501102</v>
          </cell>
          <cell r="T1443">
            <v>270</v>
          </cell>
          <cell r="U1443">
            <v>90</v>
          </cell>
          <cell r="V1443">
            <v>0</v>
          </cell>
          <cell r="W1443" t="str">
            <v>PC</v>
          </cell>
          <cell r="X1443" t="str">
            <v>PC3</v>
          </cell>
          <cell r="Z1443">
            <v>36335</v>
          </cell>
          <cell r="AA1443" t="str">
            <v>053501101600</v>
          </cell>
          <cell r="AB1443" t="str">
            <v>053501101600</v>
          </cell>
          <cell r="AC1443" t="str">
            <v>Doddanapudi</v>
          </cell>
          <cell r="AD1443" t="str">
            <v>Doddanapudi</v>
          </cell>
          <cell r="AE1443" t="str">
            <v>PWS</v>
          </cell>
          <cell r="AF1443">
            <v>0</v>
          </cell>
          <cell r="AG1443">
            <v>0</v>
          </cell>
          <cell r="AH1443">
            <v>0</v>
          </cell>
          <cell r="AI1443">
            <v>0</v>
          </cell>
          <cell r="AJ1443">
            <v>0</v>
          </cell>
          <cell r="AK1443">
            <v>0</v>
          </cell>
          <cell r="AL1443">
            <v>0</v>
          </cell>
        </row>
        <row r="1444">
          <cell r="A1444" t="str">
            <v>05</v>
          </cell>
          <cell r="B1444" t="str">
            <v>Westgodavari</v>
          </cell>
          <cell r="C1444" t="str">
            <v>10</v>
          </cell>
          <cell r="D1444" t="str">
            <v>Narsapur</v>
          </cell>
          <cell r="E1444" t="str">
            <v>063</v>
          </cell>
          <cell r="F1444" t="str">
            <v>Undi</v>
          </cell>
          <cell r="G1444" t="str">
            <v>35</v>
          </cell>
          <cell r="H1444" t="str">
            <v>Kalla</v>
          </cell>
          <cell r="I1444" t="str">
            <v>17</v>
          </cell>
          <cell r="J1444" t="str">
            <v>Prathallameraka</v>
          </cell>
          <cell r="K1444" t="str">
            <v>012</v>
          </cell>
          <cell r="L1444" t="str">
            <v>Prathallameraka</v>
          </cell>
          <cell r="M1444" t="str">
            <v>0535012</v>
          </cell>
          <cell r="N1444" t="str">
            <v>01</v>
          </cell>
          <cell r="O1444" t="str">
            <v>Pathallameraka</v>
          </cell>
          <cell r="P1444" t="str">
            <v>Pathallameraka</v>
          </cell>
          <cell r="Q1444" t="str">
            <v>053501201</v>
          </cell>
          <cell r="R1444" t="str">
            <v>053501201</v>
          </cell>
          <cell r="S1444" t="str">
            <v>05100633501201</v>
          </cell>
          <cell r="T1444">
            <v>1266</v>
          </cell>
          <cell r="U1444">
            <v>79</v>
          </cell>
          <cell r="V1444">
            <v>15</v>
          </cell>
          <cell r="W1444" t="str">
            <v>PC</v>
          </cell>
          <cell r="X1444" t="str">
            <v>PC4</v>
          </cell>
          <cell r="Z1444">
            <v>36865</v>
          </cell>
          <cell r="AA1444" t="str">
            <v>053501201600</v>
          </cell>
          <cell r="AB1444" t="str">
            <v>053501201600</v>
          </cell>
          <cell r="AC1444" t="str">
            <v>Pathallameraka</v>
          </cell>
          <cell r="AD1444" t="str">
            <v>Pathallameraka</v>
          </cell>
          <cell r="AE1444" t="str">
            <v>PWS</v>
          </cell>
          <cell r="AF1444">
            <v>0</v>
          </cell>
          <cell r="AG1444">
            <v>0</v>
          </cell>
          <cell r="AH1444">
            <v>0</v>
          </cell>
          <cell r="AI1444">
            <v>0</v>
          </cell>
          <cell r="AJ1444">
            <v>0</v>
          </cell>
          <cell r="AK1444">
            <v>0</v>
          </cell>
          <cell r="AL1444">
            <v>0</v>
          </cell>
        </row>
        <row r="1445">
          <cell r="A1445" t="str">
            <v>05</v>
          </cell>
          <cell r="B1445" t="str">
            <v>Westgodavari</v>
          </cell>
          <cell r="C1445" t="str">
            <v>10</v>
          </cell>
          <cell r="D1445" t="str">
            <v>Narsapur</v>
          </cell>
          <cell r="E1445" t="str">
            <v>063</v>
          </cell>
          <cell r="F1445" t="str">
            <v>Undi</v>
          </cell>
          <cell r="G1445" t="str">
            <v>35</v>
          </cell>
          <cell r="H1445" t="str">
            <v>Kalla</v>
          </cell>
          <cell r="I1445" t="str">
            <v>18</v>
          </cell>
          <cell r="J1445" t="str">
            <v>Kalavapudi</v>
          </cell>
          <cell r="K1445" t="str">
            <v>013</v>
          </cell>
          <cell r="L1445" t="str">
            <v>Kalavapudi</v>
          </cell>
          <cell r="M1445" t="str">
            <v>0535013</v>
          </cell>
          <cell r="N1445" t="str">
            <v>01</v>
          </cell>
          <cell r="O1445" t="str">
            <v>Kalavapudi</v>
          </cell>
          <cell r="P1445" t="str">
            <v>Kalavapudi</v>
          </cell>
          <cell r="Q1445" t="str">
            <v>053501301</v>
          </cell>
          <cell r="R1445" t="str">
            <v>053501301</v>
          </cell>
          <cell r="S1445" t="str">
            <v>05100633501301</v>
          </cell>
          <cell r="T1445">
            <v>1260</v>
          </cell>
          <cell r="U1445">
            <v>0</v>
          </cell>
          <cell r="V1445">
            <v>0</v>
          </cell>
          <cell r="W1445" t="str">
            <v>PC</v>
          </cell>
          <cell r="X1445" t="str">
            <v>PC4</v>
          </cell>
          <cell r="Z1445">
            <v>36335</v>
          </cell>
          <cell r="AA1445" t="str">
            <v>053501301600</v>
          </cell>
          <cell r="AB1445" t="str">
            <v>053501301600</v>
          </cell>
          <cell r="AC1445" t="str">
            <v>Kalavapudi</v>
          </cell>
          <cell r="AD1445" t="str">
            <v>Kalavapudi</v>
          </cell>
          <cell r="AE1445" t="str">
            <v>PWS</v>
          </cell>
          <cell r="AF1445">
            <v>0</v>
          </cell>
          <cell r="AG1445">
            <v>0</v>
          </cell>
          <cell r="AH1445">
            <v>0</v>
          </cell>
          <cell r="AI1445">
            <v>0</v>
          </cell>
          <cell r="AJ1445">
            <v>0</v>
          </cell>
          <cell r="AK1445">
            <v>0</v>
          </cell>
          <cell r="AL1445">
            <v>0</v>
          </cell>
        </row>
        <row r="1446">
          <cell r="A1446" t="str">
            <v>05</v>
          </cell>
          <cell r="B1446" t="str">
            <v>Westgodavari</v>
          </cell>
          <cell r="C1446" t="str">
            <v>10</v>
          </cell>
          <cell r="D1446" t="str">
            <v>Narsapur</v>
          </cell>
          <cell r="E1446" t="str">
            <v>063</v>
          </cell>
          <cell r="F1446" t="str">
            <v>Undi</v>
          </cell>
          <cell r="G1446" t="str">
            <v>35</v>
          </cell>
          <cell r="H1446" t="str">
            <v>Kalla</v>
          </cell>
          <cell r="I1446" t="str">
            <v>18</v>
          </cell>
          <cell r="J1446" t="str">
            <v>Kalavapudi</v>
          </cell>
          <cell r="K1446" t="str">
            <v>013</v>
          </cell>
          <cell r="L1446" t="str">
            <v>Kalavapudi</v>
          </cell>
          <cell r="M1446" t="str">
            <v>0535013</v>
          </cell>
          <cell r="N1446" t="str">
            <v>02</v>
          </cell>
          <cell r="O1446" t="str">
            <v>Mamidipudi</v>
          </cell>
          <cell r="P1446" t="str">
            <v>Mamidipudi</v>
          </cell>
          <cell r="Q1446" t="str">
            <v>053501302</v>
          </cell>
          <cell r="R1446" t="str">
            <v>053501302</v>
          </cell>
          <cell r="S1446" t="str">
            <v>05100633501302</v>
          </cell>
          <cell r="T1446">
            <v>193</v>
          </cell>
          <cell r="U1446">
            <v>10</v>
          </cell>
          <cell r="V1446">
            <v>0</v>
          </cell>
          <cell r="W1446" t="str">
            <v>PC</v>
          </cell>
          <cell r="X1446" t="str">
            <v>PC4</v>
          </cell>
          <cell r="Z1446">
            <v>36335</v>
          </cell>
          <cell r="AA1446" t="str">
            <v>053501301600</v>
          </cell>
          <cell r="AB1446" t="str">
            <v>053501301600</v>
          </cell>
          <cell r="AC1446" t="str">
            <v>Kalavapudi</v>
          </cell>
          <cell r="AD1446" t="str">
            <v>Kalavapudi</v>
          </cell>
          <cell r="AE1446" t="str">
            <v>PWS</v>
          </cell>
          <cell r="AF1446">
            <v>0</v>
          </cell>
          <cell r="AG1446">
            <v>0</v>
          </cell>
          <cell r="AH1446">
            <v>0</v>
          </cell>
          <cell r="AI1446">
            <v>0</v>
          </cell>
          <cell r="AJ1446">
            <v>0</v>
          </cell>
          <cell r="AK1446">
            <v>0</v>
          </cell>
          <cell r="AL1446">
            <v>0</v>
          </cell>
        </row>
        <row r="1447">
          <cell r="A1447" t="str">
            <v>05</v>
          </cell>
          <cell r="B1447" t="str">
            <v>Westgodavari</v>
          </cell>
          <cell r="C1447" t="str">
            <v>10</v>
          </cell>
          <cell r="D1447" t="str">
            <v>Narsapur</v>
          </cell>
          <cell r="E1447" t="str">
            <v>063</v>
          </cell>
          <cell r="F1447" t="str">
            <v>Undi</v>
          </cell>
          <cell r="G1447" t="str">
            <v>35</v>
          </cell>
          <cell r="H1447" t="str">
            <v>Kalla</v>
          </cell>
          <cell r="I1447" t="str">
            <v>18</v>
          </cell>
          <cell r="J1447" t="str">
            <v>Kalavapudi</v>
          </cell>
          <cell r="K1447" t="str">
            <v>013</v>
          </cell>
          <cell r="L1447" t="str">
            <v>Kalavapudi</v>
          </cell>
          <cell r="M1447" t="str">
            <v>0535013</v>
          </cell>
          <cell r="N1447" t="str">
            <v>03</v>
          </cell>
          <cell r="O1447" t="str">
            <v>Vavilalapadu</v>
          </cell>
          <cell r="P1447" t="str">
            <v>Vavikalapadu</v>
          </cell>
          <cell r="Q1447" t="str">
            <v>053501303</v>
          </cell>
          <cell r="R1447" t="str">
            <v>053501303</v>
          </cell>
          <cell r="S1447" t="str">
            <v>05100633501303</v>
          </cell>
          <cell r="T1447">
            <v>715</v>
          </cell>
          <cell r="U1447">
            <v>19</v>
          </cell>
          <cell r="V1447">
            <v>14</v>
          </cell>
          <cell r="W1447" t="str">
            <v>PC</v>
          </cell>
          <cell r="X1447" t="str">
            <v>PC4</v>
          </cell>
          <cell r="Z1447">
            <v>36335</v>
          </cell>
          <cell r="AA1447" t="str">
            <v>053501301600</v>
          </cell>
          <cell r="AB1447" t="str">
            <v>053501301600</v>
          </cell>
          <cell r="AC1447" t="str">
            <v>Kalavapudi</v>
          </cell>
          <cell r="AD1447" t="str">
            <v>Kalavapudi</v>
          </cell>
          <cell r="AE1447" t="str">
            <v>PWS</v>
          </cell>
          <cell r="AF1447">
            <v>0</v>
          </cell>
          <cell r="AG1447">
            <v>0</v>
          </cell>
          <cell r="AH1447">
            <v>0</v>
          </cell>
          <cell r="AI1447">
            <v>0</v>
          </cell>
          <cell r="AJ1447">
            <v>0</v>
          </cell>
          <cell r="AK1447">
            <v>0</v>
          </cell>
          <cell r="AL1447">
            <v>0</v>
          </cell>
        </row>
        <row r="1448">
          <cell r="A1448" t="str">
            <v>05</v>
          </cell>
          <cell r="B1448" t="str">
            <v>Westgodavari</v>
          </cell>
          <cell r="C1448" t="str">
            <v>10</v>
          </cell>
          <cell r="D1448" t="str">
            <v>Narsapur</v>
          </cell>
          <cell r="E1448" t="str">
            <v>063</v>
          </cell>
          <cell r="F1448" t="str">
            <v>Undi</v>
          </cell>
          <cell r="G1448" t="str">
            <v>35</v>
          </cell>
          <cell r="H1448" t="str">
            <v>Kalla</v>
          </cell>
          <cell r="I1448" t="str">
            <v>18</v>
          </cell>
          <cell r="J1448" t="str">
            <v>Kalavapudi</v>
          </cell>
          <cell r="K1448" t="str">
            <v>013</v>
          </cell>
          <cell r="L1448" t="str">
            <v>Kalavapudi</v>
          </cell>
          <cell r="M1448" t="str">
            <v>0535013</v>
          </cell>
          <cell r="N1448" t="str">
            <v>04</v>
          </cell>
          <cell r="O1448" t="str">
            <v>Modi</v>
          </cell>
          <cell r="P1448" t="str">
            <v>Modi</v>
          </cell>
          <cell r="Q1448" t="str">
            <v>053501304</v>
          </cell>
          <cell r="R1448" t="str">
            <v>053501304</v>
          </cell>
          <cell r="S1448" t="str">
            <v>05100633501304</v>
          </cell>
          <cell r="T1448">
            <v>1519</v>
          </cell>
          <cell r="U1448">
            <v>14</v>
          </cell>
          <cell r="V1448">
            <v>0</v>
          </cell>
          <cell r="W1448" t="str">
            <v>PC</v>
          </cell>
          <cell r="X1448" t="str">
            <v>PC4</v>
          </cell>
          <cell r="Z1448">
            <v>36335</v>
          </cell>
          <cell r="AA1448" t="str">
            <v>053501301600</v>
          </cell>
          <cell r="AB1448" t="str">
            <v>053501301600</v>
          </cell>
          <cell r="AC1448" t="str">
            <v>Kalavapudi</v>
          </cell>
          <cell r="AD1448" t="str">
            <v>Kalavapudi</v>
          </cell>
          <cell r="AE1448" t="str">
            <v>PWS</v>
          </cell>
          <cell r="AF1448">
            <v>0</v>
          </cell>
          <cell r="AG1448">
            <v>0</v>
          </cell>
          <cell r="AH1448">
            <v>0</v>
          </cell>
          <cell r="AI1448">
            <v>0</v>
          </cell>
          <cell r="AJ1448">
            <v>0</v>
          </cell>
          <cell r="AK1448">
            <v>0</v>
          </cell>
          <cell r="AL1448">
            <v>0</v>
          </cell>
        </row>
        <row r="1449">
          <cell r="A1449" t="str">
            <v>05</v>
          </cell>
          <cell r="B1449" t="str">
            <v>Westgodavari</v>
          </cell>
          <cell r="C1449" t="str">
            <v>10</v>
          </cell>
          <cell r="D1449" t="str">
            <v>Narsapur</v>
          </cell>
          <cell r="E1449" t="str">
            <v>063</v>
          </cell>
          <cell r="F1449" t="str">
            <v>Undi</v>
          </cell>
          <cell r="G1449" t="str">
            <v>35</v>
          </cell>
          <cell r="H1449" t="str">
            <v>Kalla</v>
          </cell>
          <cell r="I1449" t="str">
            <v>19</v>
          </cell>
          <cell r="J1449" t="str">
            <v>Pallipalem</v>
          </cell>
          <cell r="K1449" t="str">
            <v>013</v>
          </cell>
          <cell r="L1449" t="str">
            <v>Kalavapudi</v>
          </cell>
          <cell r="M1449" t="str">
            <v>0535013</v>
          </cell>
          <cell r="N1449" t="str">
            <v>05</v>
          </cell>
          <cell r="O1449" t="str">
            <v>Pallipalem</v>
          </cell>
          <cell r="Q1449" t="str">
            <v>053501305</v>
          </cell>
          <cell r="S1449" t="str">
            <v>05100633501305</v>
          </cell>
          <cell r="T1449">
            <v>1318</v>
          </cell>
          <cell r="U1449">
            <v>13</v>
          </cell>
          <cell r="V1449">
            <v>0</v>
          </cell>
          <cell r="W1449" t="str">
            <v>NSS</v>
          </cell>
          <cell r="X1449" t="str">
            <v>BR</v>
          </cell>
          <cell r="Y1449">
            <v>174</v>
          </cell>
          <cell r="Z1449">
            <v>36335</v>
          </cell>
          <cell r="AF1449">
            <v>0</v>
          </cell>
          <cell r="AG1449">
            <v>0</v>
          </cell>
          <cell r="AH1449">
            <v>0</v>
          </cell>
          <cell r="AI1449">
            <v>1</v>
          </cell>
          <cell r="AJ1449">
            <v>0</v>
          </cell>
          <cell r="AK1449">
            <v>0</v>
          </cell>
          <cell r="AL1449">
            <v>0</v>
          </cell>
        </row>
        <row r="1450">
          <cell r="A1450" t="str">
            <v>05</v>
          </cell>
          <cell r="B1450" t="str">
            <v>Westgodavari</v>
          </cell>
          <cell r="C1450" t="str">
            <v>10</v>
          </cell>
          <cell r="D1450" t="str">
            <v>Narsapur</v>
          </cell>
          <cell r="E1450" t="str">
            <v>063</v>
          </cell>
          <cell r="F1450" t="str">
            <v>Undi</v>
          </cell>
          <cell r="G1450" t="str">
            <v>35</v>
          </cell>
          <cell r="H1450" t="str">
            <v>Kalla</v>
          </cell>
          <cell r="I1450" t="str">
            <v>20</v>
          </cell>
          <cell r="J1450" t="str">
            <v>s.c.Bose Maji Sainik</v>
          </cell>
          <cell r="K1450" t="str">
            <v>013</v>
          </cell>
          <cell r="L1450" t="str">
            <v>Kalavapudi</v>
          </cell>
          <cell r="M1450" t="str">
            <v>0535013</v>
          </cell>
          <cell r="N1450" t="str">
            <v>06</v>
          </cell>
          <cell r="O1450" t="str">
            <v>Colony.no.1</v>
          </cell>
          <cell r="Q1450" t="str">
            <v>053501306</v>
          </cell>
          <cell r="S1450" t="str">
            <v>05100633501306</v>
          </cell>
          <cell r="T1450">
            <v>481</v>
          </cell>
          <cell r="U1450">
            <v>403</v>
          </cell>
          <cell r="V1450">
            <v>0</v>
          </cell>
          <cell r="W1450" t="str">
            <v>NSS</v>
          </cell>
          <cell r="X1450" t="str">
            <v>BR</v>
          </cell>
          <cell r="Y1450">
            <v>178</v>
          </cell>
          <cell r="Z1450">
            <v>36335</v>
          </cell>
          <cell r="AF1450">
            <v>0</v>
          </cell>
          <cell r="AG1450">
            <v>0</v>
          </cell>
          <cell r="AH1450">
            <v>0</v>
          </cell>
          <cell r="AI1450">
            <v>1</v>
          </cell>
          <cell r="AJ1450">
            <v>0</v>
          </cell>
          <cell r="AK1450">
            <v>0</v>
          </cell>
          <cell r="AL1450">
            <v>0</v>
          </cell>
        </row>
        <row r="1451">
          <cell r="A1451" t="str">
            <v>05</v>
          </cell>
          <cell r="B1451" t="str">
            <v>Westgodavari</v>
          </cell>
          <cell r="C1451" t="str">
            <v>10</v>
          </cell>
          <cell r="D1451" t="str">
            <v>Narsapur</v>
          </cell>
          <cell r="E1451" t="str">
            <v>063</v>
          </cell>
          <cell r="F1451" t="str">
            <v>Undi</v>
          </cell>
          <cell r="G1451" t="str">
            <v>35</v>
          </cell>
          <cell r="H1451" t="str">
            <v>Kalla</v>
          </cell>
          <cell r="I1451" t="str">
            <v>20</v>
          </cell>
          <cell r="J1451" t="str">
            <v>s.c.Bose Maji Sainik</v>
          </cell>
          <cell r="K1451" t="str">
            <v>013</v>
          </cell>
          <cell r="L1451" t="str">
            <v>Kalavapudi</v>
          </cell>
          <cell r="M1451" t="str">
            <v>0535013</v>
          </cell>
          <cell r="N1451" t="str">
            <v>07</v>
          </cell>
          <cell r="O1451" t="str">
            <v>Colony No.3</v>
          </cell>
          <cell r="Q1451" t="str">
            <v>053501307</v>
          </cell>
          <cell r="S1451" t="str">
            <v>05100633501307</v>
          </cell>
          <cell r="T1451">
            <v>423</v>
          </cell>
          <cell r="U1451">
            <v>0</v>
          </cell>
          <cell r="V1451">
            <v>0</v>
          </cell>
          <cell r="W1451" t="str">
            <v>NSS</v>
          </cell>
          <cell r="X1451" t="str">
            <v>BR</v>
          </cell>
          <cell r="Y1451">
            <v>264</v>
          </cell>
          <cell r="Z1451">
            <v>36335</v>
          </cell>
          <cell r="AF1451">
            <v>0</v>
          </cell>
          <cell r="AG1451">
            <v>0</v>
          </cell>
          <cell r="AH1451">
            <v>0</v>
          </cell>
          <cell r="AI1451">
            <v>1</v>
          </cell>
          <cell r="AJ1451">
            <v>0</v>
          </cell>
          <cell r="AK1451">
            <v>0</v>
          </cell>
          <cell r="AL1451">
            <v>0</v>
          </cell>
        </row>
        <row r="1452">
          <cell r="A1452" t="str">
            <v>05</v>
          </cell>
          <cell r="B1452" t="str">
            <v>Westgodavari</v>
          </cell>
          <cell r="C1452" t="str">
            <v>10</v>
          </cell>
          <cell r="D1452" t="str">
            <v>Narsapur</v>
          </cell>
          <cell r="E1452" t="str">
            <v>063</v>
          </cell>
          <cell r="F1452" t="str">
            <v>Undi</v>
          </cell>
          <cell r="G1452" t="str">
            <v>35</v>
          </cell>
          <cell r="H1452" t="str">
            <v>Kalla</v>
          </cell>
          <cell r="I1452" t="str">
            <v>20</v>
          </cell>
          <cell r="J1452" t="str">
            <v>s.c.Bose Maji Sainik</v>
          </cell>
          <cell r="K1452" t="str">
            <v>013</v>
          </cell>
          <cell r="L1452" t="str">
            <v>Kalavapudi</v>
          </cell>
          <cell r="M1452" t="str">
            <v>0535013</v>
          </cell>
          <cell r="N1452" t="str">
            <v>08</v>
          </cell>
          <cell r="O1452" t="str">
            <v>Isukalanka</v>
          </cell>
          <cell r="Q1452" t="str">
            <v>053501308</v>
          </cell>
          <cell r="S1452" t="str">
            <v>05100633501308</v>
          </cell>
          <cell r="T1452">
            <v>408</v>
          </cell>
          <cell r="U1452">
            <v>0</v>
          </cell>
          <cell r="V1452">
            <v>0</v>
          </cell>
          <cell r="W1452" t="str">
            <v>PC</v>
          </cell>
          <cell r="X1452" t="str">
            <v>PC3</v>
          </cell>
          <cell r="Z1452">
            <v>36335</v>
          </cell>
          <cell r="AA1452" t="str">
            <v>53501309600</v>
          </cell>
          <cell r="AC1452" t="str">
            <v>Malavanithippa</v>
          </cell>
          <cell r="AE1452" t="str">
            <v>PWS</v>
          </cell>
          <cell r="AF1452">
            <v>0</v>
          </cell>
          <cell r="AG1452">
            <v>0</v>
          </cell>
          <cell r="AH1452">
            <v>0</v>
          </cell>
          <cell r="AI1452">
            <v>1</v>
          </cell>
          <cell r="AJ1452">
            <v>0</v>
          </cell>
          <cell r="AK1452">
            <v>0</v>
          </cell>
          <cell r="AL1452">
            <v>0</v>
          </cell>
          <cell r="AM1452" t="str">
            <v>In progress</v>
          </cell>
        </row>
        <row r="1453">
          <cell r="A1453" t="str">
            <v>05</v>
          </cell>
          <cell r="B1453" t="str">
            <v>Westgodavari</v>
          </cell>
          <cell r="C1453" t="str">
            <v>10</v>
          </cell>
          <cell r="D1453" t="str">
            <v>Narsapur</v>
          </cell>
          <cell r="E1453" t="str">
            <v>063</v>
          </cell>
          <cell r="F1453" t="str">
            <v>Undi</v>
          </cell>
          <cell r="G1453" t="str">
            <v>35</v>
          </cell>
          <cell r="H1453" t="str">
            <v>Kalla</v>
          </cell>
          <cell r="I1453" t="str">
            <v>18</v>
          </cell>
          <cell r="J1453" t="str">
            <v>Kalavapudi</v>
          </cell>
          <cell r="K1453" t="str">
            <v>013</v>
          </cell>
          <cell r="L1453" t="str">
            <v>Kalavapudi</v>
          </cell>
          <cell r="M1453" t="str">
            <v>0535013</v>
          </cell>
          <cell r="N1453" t="str">
            <v>09</v>
          </cell>
          <cell r="O1453" t="str">
            <v>Malavanithippa</v>
          </cell>
          <cell r="P1453" t="str">
            <v>Malavanithippa</v>
          </cell>
          <cell r="Q1453" t="str">
            <v>053501309</v>
          </cell>
          <cell r="R1453" t="str">
            <v>053501309</v>
          </cell>
          <cell r="S1453" t="str">
            <v>05100633501309</v>
          </cell>
          <cell r="T1453">
            <v>812</v>
          </cell>
          <cell r="U1453">
            <v>0</v>
          </cell>
          <cell r="V1453">
            <v>0</v>
          </cell>
          <cell r="W1453" t="str">
            <v>PC</v>
          </cell>
          <cell r="X1453" t="str">
            <v>PC4</v>
          </cell>
          <cell r="Z1453">
            <v>36335</v>
          </cell>
          <cell r="AA1453" t="str">
            <v>53501309600</v>
          </cell>
          <cell r="AB1453" t="str">
            <v>053501309600</v>
          </cell>
          <cell r="AC1453" t="str">
            <v>Malavanithippa</v>
          </cell>
          <cell r="AD1453" t="str">
            <v>Malavanithippa</v>
          </cell>
          <cell r="AE1453" t="str">
            <v>PWS</v>
          </cell>
          <cell r="AF1453">
            <v>0</v>
          </cell>
          <cell r="AG1453">
            <v>0</v>
          </cell>
          <cell r="AH1453">
            <v>0</v>
          </cell>
          <cell r="AI1453">
            <v>1</v>
          </cell>
          <cell r="AJ1453">
            <v>0</v>
          </cell>
          <cell r="AK1453">
            <v>0</v>
          </cell>
          <cell r="AL1453">
            <v>0</v>
          </cell>
        </row>
        <row r="1454">
          <cell r="A1454" t="str">
            <v>05</v>
          </cell>
          <cell r="B1454" t="str">
            <v>Westgodavari</v>
          </cell>
          <cell r="C1454" t="str">
            <v>10</v>
          </cell>
          <cell r="D1454" t="str">
            <v>Narsapur</v>
          </cell>
          <cell r="E1454" t="str">
            <v>063</v>
          </cell>
          <cell r="F1454" t="str">
            <v>Undi</v>
          </cell>
          <cell r="G1454" t="str">
            <v>35</v>
          </cell>
          <cell r="H1454" t="str">
            <v>Kalla</v>
          </cell>
          <cell r="I1454" t="str">
            <v>20</v>
          </cell>
          <cell r="J1454" t="str">
            <v>s.c.Bose Maji Sainik</v>
          </cell>
          <cell r="K1454" t="str">
            <v>013</v>
          </cell>
          <cell r="L1454" t="str">
            <v>Kalavapudi</v>
          </cell>
          <cell r="M1454" t="str">
            <v>0535013</v>
          </cell>
          <cell r="N1454" t="str">
            <v>10</v>
          </cell>
          <cell r="O1454" t="str">
            <v>Gothippa</v>
          </cell>
          <cell r="P1454" t="str">
            <v>Gotippa</v>
          </cell>
          <cell r="Q1454" t="str">
            <v>053501310</v>
          </cell>
          <cell r="R1454" t="str">
            <v>053501310</v>
          </cell>
          <cell r="S1454" t="str">
            <v>05100633501310</v>
          </cell>
          <cell r="T1454">
            <v>598</v>
          </cell>
          <cell r="U1454">
            <v>0</v>
          </cell>
          <cell r="V1454">
            <v>0</v>
          </cell>
          <cell r="W1454" t="str">
            <v>PC</v>
          </cell>
          <cell r="X1454" t="str">
            <v>PC3</v>
          </cell>
          <cell r="Z1454">
            <v>36335</v>
          </cell>
          <cell r="AA1454" t="str">
            <v>53501309600</v>
          </cell>
          <cell r="AB1454" t="str">
            <v>053501309600</v>
          </cell>
          <cell r="AC1454" t="str">
            <v>Malavanithippa</v>
          </cell>
          <cell r="AD1454" t="str">
            <v>Malavanithippa</v>
          </cell>
          <cell r="AE1454" t="str">
            <v>PWS</v>
          </cell>
          <cell r="AF1454">
            <v>0</v>
          </cell>
          <cell r="AG1454">
            <v>0</v>
          </cell>
          <cell r="AH1454">
            <v>0</v>
          </cell>
          <cell r="AI1454">
            <v>1</v>
          </cell>
          <cell r="AJ1454">
            <v>0</v>
          </cell>
          <cell r="AK1454">
            <v>0</v>
          </cell>
          <cell r="AL1454">
            <v>0</v>
          </cell>
        </row>
        <row r="1455">
          <cell r="A1455" t="str">
            <v>05</v>
          </cell>
          <cell r="B1455" t="str">
            <v>Westgodavari</v>
          </cell>
          <cell r="C1455" t="str">
            <v>10</v>
          </cell>
          <cell r="D1455" t="str">
            <v>Narsapur</v>
          </cell>
          <cell r="E1455" t="str">
            <v>062</v>
          </cell>
          <cell r="F1455" t="str">
            <v>Bhimavaram</v>
          </cell>
          <cell r="G1455" t="str">
            <v>36</v>
          </cell>
          <cell r="H1455" t="str">
            <v>Bhimavaram</v>
          </cell>
          <cell r="I1455" t="str">
            <v>01</v>
          </cell>
          <cell r="J1455" t="str">
            <v>Annavaram</v>
          </cell>
          <cell r="K1455" t="str">
            <v>001</v>
          </cell>
          <cell r="L1455" t="str">
            <v>Annavaram</v>
          </cell>
          <cell r="M1455" t="str">
            <v>0536001</v>
          </cell>
          <cell r="N1455" t="str">
            <v>01</v>
          </cell>
          <cell r="O1455" t="str">
            <v>Annavaram</v>
          </cell>
          <cell r="P1455" t="str">
            <v>Annavaram</v>
          </cell>
          <cell r="Q1455" t="str">
            <v>053600101</v>
          </cell>
          <cell r="R1455" t="str">
            <v>053600101</v>
          </cell>
          <cell r="S1455" t="str">
            <v>05100623600101</v>
          </cell>
          <cell r="T1455">
            <v>1092</v>
          </cell>
          <cell r="U1455">
            <v>11</v>
          </cell>
          <cell r="V1455">
            <v>17</v>
          </cell>
          <cell r="W1455" t="str">
            <v>PC</v>
          </cell>
          <cell r="X1455" t="str">
            <v>PC3</v>
          </cell>
          <cell r="Z1455">
            <v>36652</v>
          </cell>
          <cell r="AA1455" t="str">
            <v>053600101600</v>
          </cell>
          <cell r="AB1455" t="str">
            <v>053600101600</v>
          </cell>
          <cell r="AC1455" t="str">
            <v>Annavaram</v>
          </cell>
          <cell r="AD1455" t="str">
            <v>Annavaram</v>
          </cell>
          <cell r="AE1455" t="str">
            <v>PWS</v>
          </cell>
          <cell r="AF1455">
            <v>0</v>
          </cell>
          <cell r="AG1455">
            <v>0</v>
          </cell>
          <cell r="AH1455">
            <v>0</v>
          </cell>
          <cell r="AI1455">
            <v>0</v>
          </cell>
          <cell r="AJ1455">
            <v>0</v>
          </cell>
          <cell r="AK1455">
            <v>0</v>
          </cell>
          <cell r="AL1455">
            <v>0</v>
          </cell>
        </row>
        <row r="1456">
          <cell r="A1456" t="str">
            <v>05</v>
          </cell>
          <cell r="B1456" t="str">
            <v>Westgodavari</v>
          </cell>
          <cell r="C1456" t="str">
            <v>10</v>
          </cell>
          <cell r="D1456" t="str">
            <v>Narsapur</v>
          </cell>
          <cell r="E1456" t="str">
            <v>062</v>
          </cell>
          <cell r="F1456" t="str">
            <v>Bhimavaram</v>
          </cell>
          <cell r="G1456" t="str">
            <v>36</v>
          </cell>
          <cell r="H1456" t="str">
            <v>Bhimavaram</v>
          </cell>
          <cell r="I1456" t="str">
            <v>01</v>
          </cell>
          <cell r="J1456" t="str">
            <v>Annavaram</v>
          </cell>
          <cell r="K1456" t="str">
            <v>001</v>
          </cell>
          <cell r="L1456" t="str">
            <v>Annavaram</v>
          </cell>
          <cell r="M1456" t="str">
            <v>0536001</v>
          </cell>
          <cell r="N1456" t="str">
            <v>02</v>
          </cell>
          <cell r="O1456" t="str">
            <v>Vellaturu</v>
          </cell>
          <cell r="P1456" t="str">
            <v>Vellaturu</v>
          </cell>
          <cell r="Q1456" t="str">
            <v>053600102</v>
          </cell>
          <cell r="R1456" t="str">
            <v>053600102</v>
          </cell>
          <cell r="S1456" t="str">
            <v>05100623600102</v>
          </cell>
          <cell r="T1456">
            <v>491</v>
          </cell>
          <cell r="U1456">
            <v>11</v>
          </cell>
          <cell r="V1456">
            <v>0</v>
          </cell>
          <cell r="W1456" t="str">
            <v>PC</v>
          </cell>
          <cell r="X1456" t="str">
            <v>PC3</v>
          </cell>
          <cell r="Z1456">
            <v>36652</v>
          </cell>
          <cell r="AA1456" t="str">
            <v>053600101600</v>
          </cell>
          <cell r="AB1456" t="str">
            <v>053600101600</v>
          </cell>
          <cell r="AC1456" t="str">
            <v>Annavaram</v>
          </cell>
          <cell r="AD1456" t="str">
            <v>Annavaram</v>
          </cell>
          <cell r="AE1456" t="str">
            <v>PWS</v>
          </cell>
          <cell r="AF1456">
            <v>0</v>
          </cell>
          <cell r="AG1456">
            <v>0</v>
          </cell>
          <cell r="AH1456">
            <v>0</v>
          </cell>
          <cell r="AI1456">
            <v>0</v>
          </cell>
          <cell r="AJ1456">
            <v>0</v>
          </cell>
          <cell r="AK1456">
            <v>0</v>
          </cell>
          <cell r="AL1456">
            <v>0</v>
          </cell>
        </row>
        <row r="1457">
          <cell r="A1457" t="str">
            <v>05</v>
          </cell>
          <cell r="B1457" t="str">
            <v>Westgodavari</v>
          </cell>
          <cell r="C1457" t="str">
            <v>10</v>
          </cell>
          <cell r="D1457" t="str">
            <v>Narsapur</v>
          </cell>
          <cell r="E1457" t="str">
            <v>062</v>
          </cell>
          <cell r="F1457" t="str">
            <v>Bhimavaram</v>
          </cell>
          <cell r="G1457" t="str">
            <v>36</v>
          </cell>
          <cell r="H1457" t="str">
            <v>Bhimavaram</v>
          </cell>
          <cell r="I1457" t="str">
            <v>01</v>
          </cell>
          <cell r="J1457" t="str">
            <v>Annavaram</v>
          </cell>
          <cell r="K1457" t="str">
            <v>002</v>
          </cell>
          <cell r="L1457" t="str">
            <v>Kovvada</v>
          </cell>
          <cell r="M1457" t="str">
            <v>0536002</v>
          </cell>
          <cell r="N1457" t="str">
            <v>01</v>
          </cell>
          <cell r="O1457" t="str">
            <v>Kovvada</v>
          </cell>
          <cell r="P1457" t="str">
            <v>Kovvada</v>
          </cell>
          <cell r="Q1457" t="str">
            <v>053600201</v>
          </cell>
          <cell r="R1457" t="str">
            <v>053600201</v>
          </cell>
          <cell r="S1457" t="str">
            <v>05100623600201</v>
          </cell>
          <cell r="T1457">
            <v>1616</v>
          </cell>
          <cell r="U1457">
            <v>0</v>
          </cell>
          <cell r="V1457">
            <v>0</v>
          </cell>
          <cell r="W1457" t="str">
            <v>PC</v>
          </cell>
          <cell r="X1457" t="str">
            <v>PC3</v>
          </cell>
          <cell r="Z1457">
            <v>36652</v>
          </cell>
          <cell r="AA1457" t="str">
            <v>053600101600</v>
          </cell>
          <cell r="AB1457" t="str">
            <v>053600101600</v>
          </cell>
          <cell r="AC1457" t="str">
            <v>Annavaram</v>
          </cell>
          <cell r="AD1457" t="str">
            <v>Annavaram</v>
          </cell>
          <cell r="AE1457" t="str">
            <v>PWS</v>
          </cell>
          <cell r="AF1457">
            <v>0</v>
          </cell>
          <cell r="AG1457">
            <v>0</v>
          </cell>
          <cell r="AH1457">
            <v>0</v>
          </cell>
          <cell r="AI1457">
            <v>0</v>
          </cell>
          <cell r="AJ1457">
            <v>0</v>
          </cell>
          <cell r="AK1457">
            <v>0</v>
          </cell>
          <cell r="AL1457">
            <v>0</v>
          </cell>
        </row>
        <row r="1458">
          <cell r="A1458" t="str">
            <v>05</v>
          </cell>
          <cell r="B1458" t="str">
            <v>Westgodavari</v>
          </cell>
          <cell r="C1458" t="str">
            <v>10</v>
          </cell>
          <cell r="D1458" t="str">
            <v>Narsapur</v>
          </cell>
          <cell r="E1458" t="str">
            <v>062</v>
          </cell>
          <cell r="F1458" t="str">
            <v>Bhimavaram</v>
          </cell>
          <cell r="G1458" t="str">
            <v>36</v>
          </cell>
          <cell r="H1458" t="str">
            <v>Bhimavaram</v>
          </cell>
          <cell r="I1458" t="str">
            <v>02</v>
          </cell>
          <cell r="J1458" t="str">
            <v>Narasimhapuram</v>
          </cell>
          <cell r="K1458" t="str">
            <v>003</v>
          </cell>
          <cell r="L1458" t="str">
            <v>Narasimhapuram</v>
          </cell>
          <cell r="M1458" t="str">
            <v>0536003</v>
          </cell>
          <cell r="N1458" t="str">
            <v>01</v>
          </cell>
          <cell r="O1458" t="str">
            <v>Narasimhapuram</v>
          </cell>
          <cell r="P1458" t="str">
            <v>Narasimhapuram</v>
          </cell>
          <cell r="Q1458" t="str">
            <v>053600301</v>
          </cell>
          <cell r="R1458" t="str">
            <v>053600301</v>
          </cell>
          <cell r="S1458" t="str">
            <v>05100623600301</v>
          </cell>
          <cell r="T1458">
            <v>1673</v>
          </cell>
          <cell r="U1458">
            <v>72</v>
          </cell>
          <cell r="V1458">
            <v>0</v>
          </cell>
          <cell r="W1458" t="str">
            <v>PC</v>
          </cell>
          <cell r="X1458" t="str">
            <v>PC4</v>
          </cell>
          <cell r="Z1458">
            <v>36349</v>
          </cell>
          <cell r="AA1458" t="str">
            <v>053600301600</v>
          </cell>
          <cell r="AB1458" t="str">
            <v>053600301600</v>
          </cell>
          <cell r="AC1458" t="str">
            <v>Narasimhapuram</v>
          </cell>
          <cell r="AD1458" t="str">
            <v>Narasimhapuram</v>
          </cell>
          <cell r="AE1458" t="str">
            <v>PWS</v>
          </cell>
          <cell r="AF1458">
            <v>0</v>
          </cell>
          <cell r="AG1458">
            <v>0</v>
          </cell>
          <cell r="AH1458">
            <v>0</v>
          </cell>
          <cell r="AI1458">
            <v>0</v>
          </cell>
          <cell r="AJ1458">
            <v>0</v>
          </cell>
          <cell r="AK1458">
            <v>0</v>
          </cell>
          <cell r="AL1458">
            <v>0</v>
          </cell>
        </row>
        <row r="1459">
          <cell r="A1459" t="str">
            <v>05</v>
          </cell>
          <cell r="B1459" t="str">
            <v>Westgodavari</v>
          </cell>
          <cell r="C1459" t="str">
            <v>10</v>
          </cell>
          <cell r="D1459" t="str">
            <v>Narsapur</v>
          </cell>
          <cell r="E1459" t="str">
            <v>063</v>
          </cell>
          <cell r="F1459" t="str">
            <v>Undi</v>
          </cell>
          <cell r="G1459" t="str">
            <v>36</v>
          </cell>
          <cell r="H1459" t="str">
            <v>Bhimavaram</v>
          </cell>
          <cell r="I1459" t="str">
            <v>03</v>
          </cell>
          <cell r="J1459" t="str">
            <v>Chinamiram</v>
          </cell>
          <cell r="K1459" t="str">
            <v>004</v>
          </cell>
          <cell r="L1459" t="str">
            <v>Chinamiram</v>
          </cell>
          <cell r="M1459" t="str">
            <v>0536004</v>
          </cell>
          <cell r="N1459" t="str">
            <v>01</v>
          </cell>
          <cell r="O1459" t="str">
            <v>Chinamiram</v>
          </cell>
          <cell r="P1459" t="str">
            <v>Chinamiram</v>
          </cell>
          <cell r="Q1459" t="str">
            <v>053600401</v>
          </cell>
          <cell r="R1459" t="str">
            <v>053600401</v>
          </cell>
          <cell r="S1459" t="str">
            <v>05100633600401</v>
          </cell>
          <cell r="T1459">
            <v>4933</v>
          </cell>
          <cell r="U1459">
            <v>771</v>
          </cell>
          <cell r="V1459">
            <v>21</v>
          </cell>
          <cell r="W1459" t="str">
            <v>PC</v>
          </cell>
          <cell r="X1459" t="str">
            <v>PC3</v>
          </cell>
          <cell r="Z1459">
            <v>36652</v>
          </cell>
          <cell r="AA1459" t="str">
            <v>053600401600</v>
          </cell>
          <cell r="AB1459" t="str">
            <v>053600401600</v>
          </cell>
          <cell r="AC1459" t="str">
            <v>Chinamiram</v>
          </cell>
          <cell r="AD1459" t="str">
            <v>Chinamiram</v>
          </cell>
          <cell r="AE1459" t="str">
            <v>PWS</v>
          </cell>
          <cell r="AF1459">
            <v>0</v>
          </cell>
          <cell r="AG1459">
            <v>0</v>
          </cell>
          <cell r="AH1459">
            <v>0</v>
          </cell>
          <cell r="AI1459">
            <v>0</v>
          </cell>
          <cell r="AJ1459">
            <v>0</v>
          </cell>
          <cell r="AK1459">
            <v>0</v>
          </cell>
          <cell r="AL1459">
            <v>0</v>
          </cell>
        </row>
        <row r="1460">
          <cell r="A1460" t="str">
            <v>05</v>
          </cell>
          <cell r="B1460" t="str">
            <v>Westgodavari</v>
          </cell>
          <cell r="C1460" t="str">
            <v>10</v>
          </cell>
          <cell r="D1460" t="str">
            <v>Narsapur</v>
          </cell>
          <cell r="E1460" t="str">
            <v>062</v>
          </cell>
          <cell r="F1460" t="str">
            <v>Bhimavaram</v>
          </cell>
          <cell r="G1460" t="str">
            <v>36</v>
          </cell>
          <cell r="H1460" t="str">
            <v>Bhimavaram</v>
          </cell>
          <cell r="I1460" t="str">
            <v>04</v>
          </cell>
          <cell r="J1460" t="str">
            <v>Rayalam</v>
          </cell>
          <cell r="K1460" t="str">
            <v>005</v>
          </cell>
          <cell r="L1460" t="str">
            <v>Rayalam</v>
          </cell>
          <cell r="M1460" t="str">
            <v>0536005</v>
          </cell>
          <cell r="N1460" t="str">
            <v>01</v>
          </cell>
          <cell r="O1460" t="str">
            <v>Rayalam</v>
          </cell>
          <cell r="P1460" t="str">
            <v>Rayalam</v>
          </cell>
          <cell r="Q1460" t="str">
            <v>053600501</v>
          </cell>
          <cell r="R1460" t="str">
            <v>053600501</v>
          </cell>
          <cell r="S1460" t="str">
            <v>05100623600501</v>
          </cell>
          <cell r="T1460">
            <v>4960</v>
          </cell>
          <cell r="U1460">
            <v>581</v>
          </cell>
          <cell r="V1460">
            <v>11</v>
          </cell>
          <cell r="W1460" t="str">
            <v>PC</v>
          </cell>
          <cell r="X1460" t="str">
            <v>PC3</v>
          </cell>
          <cell r="Z1460">
            <v>36652</v>
          </cell>
          <cell r="AA1460" t="str">
            <v>053600501600</v>
          </cell>
          <cell r="AB1460" t="str">
            <v>053600501600</v>
          </cell>
          <cell r="AC1460" t="str">
            <v>Rayalam</v>
          </cell>
          <cell r="AD1460" t="str">
            <v>Rayalam</v>
          </cell>
          <cell r="AE1460" t="str">
            <v>PWS</v>
          </cell>
          <cell r="AF1460">
            <v>0</v>
          </cell>
          <cell r="AG1460">
            <v>0</v>
          </cell>
          <cell r="AH1460">
            <v>0</v>
          </cell>
          <cell r="AI1460">
            <v>0</v>
          </cell>
          <cell r="AJ1460">
            <v>0</v>
          </cell>
          <cell r="AK1460">
            <v>0</v>
          </cell>
          <cell r="AL1460">
            <v>0</v>
          </cell>
        </row>
        <row r="1461">
          <cell r="A1461" t="str">
            <v>05</v>
          </cell>
          <cell r="B1461" t="str">
            <v>Westgodavari</v>
          </cell>
          <cell r="C1461" t="str">
            <v>10</v>
          </cell>
          <cell r="D1461" t="str">
            <v>Narsapur</v>
          </cell>
          <cell r="E1461" t="str">
            <v>062</v>
          </cell>
          <cell r="F1461" t="str">
            <v>Bhimavaram</v>
          </cell>
          <cell r="G1461" t="str">
            <v>36</v>
          </cell>
          <cell r="H1461" t="str">
            <v>Bhimavaram</v>
          </cell>
          <cell r="I1461" t="str">
            <v>05</v>
          </cell>
          <cell r="J1461" t="str">
            <v>Taderu</v>
          </cell>
          <cell r="K1461" t="str">
            <v>008</v>
          </cell>
          <cell r="L1461" t="str">
            <v>Taderu</v>
          </cell>
          <cell r="M1461" t="str">
            <v>0536008</v>
          </cell>
          <cell r="N1461" t="str">
            <v>01</v>
          </cell>
          <cell r="O1461" t="str">
            <v>Taderu</v>
          </cell>
          <cell r="P1461" t="str">
            <v>Taderu</v>
          </cell>
          <cell r="Q1461" t="str">
            <v>053600801</v>
          </cell>
          <cell r="R1461" t="str">
            <v>053600801</v>
          </cell>
          <cell r="S1461" t="str">
            <v>05100623600801</v>
          </cell>
          <cell r="T1461">
            <v>3008</v>
          </cell>
          <cell r="U1461">
            <v>0</v>
          </cell>
          <cell r="V1461">
            <v>14</v>
          </cell>
          <cell r="W1461" t="str">
            <v>PC</v>
          </cell>
          <cell r="X1461" t="str">
            <v>PC3</v>
          </cell>
          <cell r="Z1461">
            <v>36349</v>
          </cell>
          <cell r="AA1461" t="str">
            <v>053600801600</v>
          </cell>
          <cell r="AB1461" t="str">
            <v>053600801600</v>
          </cell>
          <cell r="AC1461" t="str">
            <v>Taderu</v>
          </cell>
          <cell r="AD1461" t="str">
            <v>Taderu</v>
          </cell>
          <cell r="AE1461" t="str">
            <v>PWS</v>
          </cell>
          <cell r="AF1461">
            <v>0</v>
          </cell>
          <cell r="AG1461">
            <v>0</v>
          </cell>
          <cell r="AH1461">
            <v>0</v>
          </cell>
          <cell r="AI1461">
            <v>0</v>
          </cell>
          <cell r="AJ1461">
            <v>0</v>
          </cell>
          <cell r="AK1461">
            <v>0</v>
          </cell>
          <cell r="AL1461">
            <v>0</v>
          </cell>
        </row>
        <row r="1462">
          <cell r="A1462" t="str">
            <v>05</v>
          </cell>
          <cell r="B1462" t="str">
            <v>Westgodavari</v>
          </cell>
          <cell r="C1462" t="str">
            <v>10</v>
          </cell>
          <cell r="D1462" t="str">
            <v>Narsapur</v>
          </cell>
          <cell r="E1462" t="str">
            <v>062</v>
          </cell>
          <cell r="F1462" t="str">
            <v>Bhimavaram</v>
          </cell>
          <cell r="G1462" t="str">
            <v>36</v>
          </cell>
          <cell r="H1462" t="str">
            <v>Bhimavaram</v>
          </cell>
          <cell r="I1462" t="str">
            <v>05</v>
          </cell>
          <cell r="J1462" t="str">
            <v>Taderu</v>
          </cell>
          <cell r="K1462" t="str">
            <v>008</v>
          </cell>
          <cell r="L1462" t="str">
            <v>Taderu</v>
          </cell>
          <cell r="M1462" t="str">
            <v>0536008</v>
          </cell>
          <cell r="N1462" t="str">
            <v>02</v>
          </cell>
          <cell r="O1462" t="str">
            <v>Harijanawada</v>
          </cell>
          <cell r="P1462" t="str">
            <v>Harijanawada</v>
          </cell>
          <cell r="Q1462" t="str">
            <v>053600802</v>
          </cell>
          <cell r="R1462" t="str">
            <v>053600802</v>
          </cell>
          <cell r="S1462" t="str">
            <v>05100623600802</v>
          </cell>
          <cell r="T1462">
            <v>404</v>
          </cell>
          <cell r="U1462">
            <v>104</v>
          </cell>
          <cell r="V1462">
            <v>0</v>
          </cell>
          <cell r="W1462" t="str">
            <v>PC</v>
          </cell>
          <cell r="X1462" t="str">
            <v>PC3</v>
          </cell>
          <cell r="Z1462">
            <v>36652</v>
          </cell>
          <cell r="AA1462" t="str">
            <v>053600801600</v>
          </cell>
          <cell r="AB1462" t="str">
            <v>053600801600</v>
          </cell>
          <cell r="AC1462" t="str">
            <v>Taderu</v>
          </cell>
          <cell r="AD1462" t="str">
            <v>Taderu</v>
          </cell>
          <cell r="AE1462" t="str">
            <v>PWS</v>
          </cell>
          <cell r="AF1462">
            <v>0</v>
          </cell>
          <cell r="AG1462">
            <v>0</v>
          </cell>
          <cell r="AH1462">
            <v>0</v>
          </cell>
          <cell r="AI1462">
            <v>0</v>
          </cell>
          <cell r="AJ1462">
            <v>0</v>
          </cell>
          <cell r="AK1462">
            <v>0</v>
          </cell>
          <cell r="AL1462">
            <v>0</v>
          </cell>
        </row>
        <row r="1463">
          <cell r="A1463" t="str">
            <v>05</v>
          </cell>
          <cell r="B1463" t="str">
            <v>Westgodavari</v>
          </cell>
          <cell r="C1463" t="str">
            <v>10</v>
          </cell>
          <cell r="D1463" t="str">
            <v>Narsapur</v>
          </cell>
          <cell r="E1463" t="str">
            <v>062</v>
          </cell>
          <cell r="F1463" t="str">
            <v>Bhimavaram</v>
          </cell>
          <cell r="G1463" t="str">
            <v>36</v>
          </cell>
          <cell r="H1463" t="str">
            <v>Bhimavaram</v>
          </cell>
          <cell r="I1463" t="str">
            <v>06</v>
          </cell>
          <cell r="J1463" t="str">
            <v>Yenamadurru</v>
          </cell>
          <cell r="K1463" t="str">
            <v>009</v>
          </cell>
          <cell r="L1463" t="str">
            <v>Yenamadurru</v>
          </cell>
          <cell r="M1463" t="str">
            <v>0536009</v>
          </cell>
          <cell r="N1463" t="str">
            <v>01</v>
          </cell>
          <cell r="O1463" t="str">
            <v>Yenamadurru</v>
          </cell>
          <cell r="P1463" t="str">
            <v>Yenamadurru</v>
          </cell>
          <cell r="Q1463" t="str">
            <v>053600901</v>
          </cell>
          <cell r="R1463" t="str">
            <v>053600901</v>
          </cell>
          <cell r="S1463" t="str">
            <v>05100623600901</v>
          </cell>
          <cell r="T1463">
            <v>3059</v>
          </cell>
          <cell r="U1463">
            <v>417</v>
          </cell>
          <cell r="V1463">
            <v>15</v>
          </cell>
          <cell r="W1463" t="str">
            <v>PC</v>
          </cell>
          <cell r="X1463" t="str">
            <v>PC3</v>
          </cell>
          <cell r="Z1463">
            <v>36349</v>
          </cell>
          <cell r="AA1463" t="str">
            <v>053600901600</v>
          </cell>
          <cell r="AB1463" t="str">
            <v>053600901600</v>
          </cell>
          <cell r="AC1463" t="str">
            <v>Yenamadurru</v>
          </cell>
          <cell r="AD1463" t="str">
            <v>Yenamadurru</v>
          </cell>
          <cell r="AE1463" t="str">
            <v>PWS</v>
          </cell>
          <cell r="AF1463">
            <v>0</v>
          </cell>
          <cell r="AG1463">
            <v>0</v>
          </cell>
          <cell r="AH1463">
            <v>0</v>
          </cell>
          <cell r="AI1463">
            <v>0</v>
          </cell>
          <cell r="AJ1463">
            <v>0</v>
          </cell>
          <cell r="AK1463">
            <v>0</v>
          </cell>
          <cell r="AL1463">
            <v>0</v>
          </cell>
        </row>
        <row r="1464">
          <cell r="A1464" t="str">
            <v>05</v>
          </cell>
          <cell r="B1464" t="str">
            <v>Westgodavari</v>
          </cell>
          <cell r="C1464" t="str">
            <v>10</v>
          </cell>
          <cell r="D1464" t="str">
            <v>Narsapur</v>
          </cell>
          <cell r="E1464" t="str">
            <v>062</v>
          </cell>
          <cell r="F1464" t="str">
            <v>Bhimavaram</v>
          </cell>
          <cell r="G1464" t="str">
            <v>36</v>
          </cell>
          <cell r="H1464" t="str">
            <v>Bhimavaram</v>
          </cell>
          <cell r="I1464" t="str">
            <v>06</v>
          </cell>
          <cell r="J1464" t="str">
            <v>Yenamadurru</v>
          </cell>
          <cell r="K1464" t="str">
            <v>009</v>
          </cell>
          <cell r="L1464" t="str">
            <v>Yenamadurru</v>
          </cell>
          <cell r="M1464" t="str">
            <v>0536009</v>
          </cell>
          <cell r="N1464" t="str">
            <v>02</v>
          </cell>
          <cell r="O1464" t="str">
            <v>Degapuram</v>
          </cell>
          <cell r="P1464" t="str">
            <v>Degapuram</v>
          </cell>
          <cell r="Q1464" t="str">
            <v>053600902</v>
          </cell>
          <cell r="R1464" t="str">
            <v>053600902</v>
          </cell>
          <cell r="S1464" t="str">
            <v>05100623600902</v>
          </cell>
          <cell r="T1464">
            <v>303</v>
          </cell>
          <cell r="U1464">
            <v>0</v>
          </cell>
          <cell r="V1464">
            <v>0</v>
          </cell>
          <cell r="W1464" t="str">
            <v>PC</v>
          </cell>
          <cell r="X1464" t="str">
            <v>PC3</v>
          </cell>
          <cell r="Z1464">
            <v>36349</v>
          </cell>
          <cell r="AA1464" t="str">
            <v>053600901600</v>
          </cell>
          <cell r="AB1464" t="str">
            <v>053600901600</v>
          </cell>
          <cell r="AC1464" t="str">
            <v>Yenamadurru</v>
          </cell>
          <cell r="AD1464" t="str">
            <v>Yenamadurru</v>
          </cell>
          <cell r="AE1464" t="str">
            <v>PWS</v>
          </cell>
          <cell r="AF1464">
            <v>0</v>
          </cell>
          <cell r="AG1464">
            <v>0</v>
          </cell>
          <cell r="AH1464">
            <v>0</v>
          </cell>
          <cell r="AI1464">
            <v>0</v>
          </cell>
          <cell r="AJ1464">
            <v>0</v>
          </cell>
          <cell r="AK1464">
            <v>0</v>
          </cell>
          <cell r="AL1464">
            <v>0</v>
          </cell>
        </row>
        <row r="1465">
          <cell r="A1465" t="str">
            <v>05</v>
          </cell>
          <cell r="B1465" t="str">
            <v>Westgodavari</v>
          </cell>
          <cell r="C1465" t="str">
            <v>10</v>
          </cell>
          <cell r="D1465" t="str">
            <v>Narsapur</v>
          </cell>
          <cell r="E1465" t="str">
            <v>062</v>
          </cell>
          <cell r="F1465" t="str">
            <v>Bhimavaram</v>
          </cell>
          <cell r="G1465" t="str">
            <v>36</v>
          </cell>
          <cell r="H1465" t="str">
            <v>Bhimavaram</v>
          </cell>
          <cell r="I1465" t="str">
            <v>06</v>
          </cell>
          <cell r="J1465" t="str">
            <v>Yenamadurru</v>
          </cell>
          <cell r="K1465" t="str">
            <v>009</v>
          </cell>
          <cell r="L1465" t="str">
            <v>Yenamadurru</v>
          </cell>
          <cell r="M1465" t="str">
            <v>0536009</v>
          </cell>
          <cell r="N1465" t="str">
            <v>03</v>
          </cell>
          <cell r="O1465" t="str">
            <v>Venkataramapuram</v>
          </cell>
          <cell r="P1465" t="str">
            <v>Venkataramapuram</v>
          </cell>
          <cell r="Q1465" t="str">
            <v>053600903</v>
          </cell>
          <cell r="R1465" t="str">
            <v>053600903</v>
          </cell>
          <cell r="S1465" t="str">
            <v>05100623600903</v>
          </cell>
          <cell r="T1465">
            <v>102</v>
          </cell>
          <cell r="U1465">
            <v>0</v>
          </cell>
          <cell r="V1465">
            <v>0</v>
          </cell>
          <cell r="W1465" t="str">
            <v>PC</v>
          </cell>
          <cell r="X1465" t="str">
            <v>PC3</v>
          </cell>
          <cell r="Z1465">
            <v>36349</v>
          </cell>
          <cell r="AA1465" t="str">
            <v>053600901600</v>
          </cell>
          <cell r="AB1465" t="str">
            <v>053600901600</v>
          </cell>
          <cell r="AC1465" t="str">
            <v>Yenamadurru</v>
          </cell>
          <cell r="AD1465" t="str">
            <v>Yenamadurru</v>
          </cell>
          <cell r="AE1465" t="str">
            <v>PWS</v>
          </cell>
          <cell r="AF1465">
            <v>0</v>
          </cell>
          <cell r="AG1465">
            <v>0</v>
          </cell>
          <cell r="AH1465">
            <v>1</v>
          </cell>
          <cell r="AI1465">
            <v>0</v>
          </cell>
          <cell r="AJ1465">
            <v>0</v>
          </cell>
          <cell r="AK1465">
            <v>0</v>
          </cell>
          <cell r="AL1465">
            <v>0</v>
          </cell>
        </row>
        <row r="1466">
          <cell r="A1466" t="str">
            <v>05</v>
          </cell>
          <cell r="B1466" t="str">
            <v>Westgodavari</v>
          </cell>
          <cell r="C1466" t="str">
            <v>10</v>
          </cell>
          <cell r="D1466" t="str">
            <v>Narsapur</v>
          </cell>
          <cell r="E1466" t="str">
            <v>062</v>
          </cell>
          <cell r="F1466" t="str">
            <v>Bhimavaram</v>
          </cell>
          <cell r="G1466" t="str">
            <v>36</v>
          </cell>
          <cell r="H1466" t="str">
            <v>Bhimavaram</v>
          </cell>
          <cell r="I1466" t="str">
            <v>06</v>
          </cell>
          <cell r="J1466" t="str">
            <v>Yenamadurru</v>
          </cell>
          <cell r="K1466" t="str">
            <v>009</v>
          </cell>
          <cell r="L1466" t="str">
            <v>Yenamadurru</v>
          </cell>
          <cell r="M1466" t="str">
            <v>0536009</v>
          </cell>
          <cell r="N1466" t="str">
            <v>04</v>
          </cell>
          <cell r="O1466" t="str">
            <v>Srichakrapuram</v>
          </cell>
          <cell r="P1466" t="str">
            <v>Srichakrapuram</v>
          </cell>
          <cell r="Q1466" t="str">
            <v>053600904</v>
          </cell>
          <cell r="R1466" t="str">
            <v>053600904</v>
          </cell>
          <cell r="S1466" t="str">
            <v>05100623600904</v>
          </cell>
          <cell r="T1466">
            <v>153</v>
          </cell>
          <cell r="U1466">
            <v>0</v>
          </cell>
          <cell r="V1466">
            <v>0</v>
          </cell>
          <cell r="W1466" t="str">
            <v>PC</v>
          </cell>
          <cell r="X1466" t="str">
            <v>PC3</v>
          </cell>
          <cell r="Z1466">
            <v>36349</v>
          </cell>
          <cell r="AA1466" t="str">
            <v>053600901600</v>
          </cell>
          <cell r="AB1466" t="str">
            <v>053600901600</v>
          </cell>
          <cell r="AC1466" t="str">
            <v>Yenamadurru</v>
          </cell>
          <cell r="AD1466" t="str">
            <v>Yenamadurru</v>
          </cell>
          <cell r="AE1466" t="str">
            <v>PWS</v>
          </cell>
          <cell r="AF1466">
            <v>0</v>
          </cell>
          <cell r="AG1466">
            <v>0</v>
          </cell>
          <cell r="AH1466">
            <v>1</v>
          </cell>
          <cell r="AI1466">
            <v>0</v>
          </cell>
          <cell r="AJ1466">
            <v>0</v>
          </cell>
          <cell r="AK1466">
            <v>0</v>
          </cell>
          <cell r="AL1466">
            <v>0</v>
          </cell>
        </row>
        <row r="1467">
          <cell r="A1467" t="str">
            <v>05</v>
          </cell>
          <cell r="B1467" t="str">
            <v>Westgodavari</v>
          </cell>
          <cell r="C1467" t="str">
            <v>10</v>
          </cell>
          <cell r="D1467" t="str">
            <v>Narsapur</v>
          </cell>
          <cell r="E1467" t="str">
            <v>062</v>
          </cell>
          <cell r="F1467" t="str">
            <v>Bhimavaram</v>
          </cell>
          <cell r="G1467" t="str">
            <v>36</v>
          </cell>
          <cell r="H1467" t="str">
            <v>Bhimavaram</v>
          </cell>
          <cell r="I1467" t="str">
            <v>07</v>
          </cell>
          <cell r="J1467" t="str">
            <v>Komarada</v>
          </cell>
          <cell r="K1467" t="str">
            <v>010</v>
          </cell>
          <cell r="L1467" t="str">
            <v>Komarada</v>
          </cell>
          <cell r="M1467" t="str">
            <v>0536010</v>
          </cell>
          <cell r="N1467" t="str">
            <v>01</v>
          </cell>
          <cell r="O1467" t="str">
            <v>Komarada</v>
          </cell>
          <cell r="P1467" t="str">
            <v>Komarada</v>
          </cell>
          <cell r="Q1467" t="str">
            <v>053601001</v>
          </cell>
          <cell r="R1467" t="str">
            <v>053601001</v>
          </cell>
          <cell r="S1467" t="str">
            <v>05100623601001</v>
          </cell>
          <cell r="T1467">
            <v>1360</v>
          </cell>
          <cell r="U1467">
            <v>11</v>
          </cell>
          <cell r="V1467">
            <v>23</v>
          </cell>
          <cell r="W1467" t="str">
            <v>FC</v>
          </cell>
          <cell r="X1467" t="str">
            <v>FC</v>
          </cell>
          <cell r="Z1467">
            <v>36775</v>
          </cell>
          <cell r="AA1467" t="str">
            <v>053601001600</v>
          </cell>
          <cell r="AB1467" t="str">
            <v>053601001600</v>
          </cell>
          <cell r="AC1467" t="str">
            <v>Komarada</v>
          </cell>
          <cell r="AD1467" t="str">
            <v>Komarada</v>
          </cell>
          <cell r="AE1467" t="str">
            <v>PWS</v>
          </cell>
          <cell r="AF1467">
            <v>0</v>
          </cell>
          <cell r="AG1467">
            <v>0</v>
          </cell>
          <cell r="AH1467">
            <v>0</v>
          </cell>
          <cell r="AI1467">
            <v>0</v>
          </cell>
          <cell r="AJ1467">
            <v>0</v>
          </cell>
          <cell r="AK1467">
            <v>0</v>
          </cell>
          <cell r="AL1467">
            <v>0</v>
          </cell>
        </row>
        <row r="1468">
          <cell r="A1468" t="str">
            <v>05</v>
          </cell>
          <cell r="B1468" t="str">
            <v>Westgodavari</v>
          </cell>
          <cell r="C1468" t="str">
            <v>10</v>
          </cell>
          <cell r="D1468" t="str">
            <v>Narsapur</v>
          </cell>
          <cell r="E1468" t="str">
            <v>062</v>
          </cell>
          <cell r="F1468" t="str">
            <v>Bhimavaram</v>
          </cell>
          <cell r="G1468" t="str">
            <v>36</v>
          </cell>
          <cell r="H1468" t="str">
            <v>Bhimavaram</v>
          </cell>
          <cell r="I1468" t="str">
            <v>07</v>
          </cell>
          <cell r="J1468" t="str">
            <v>Komarada</v>
          </cell>
          <cell r="K1468" t="str">
            <v>010</v>
          </cell>
          <cell r="L1468" t="str">
            <v>Komarada</v>
          </cell>
          <cell r="M1468" t="str">
            <v>0536010</v>
          </cell>
          <cell r="N1468" t="str">
            <v>02</v>
          </cell>
          <cell r="O1468" t="str">
            <v>Gorlamudi</v>
          </cell>
          <cell r="P1468" t="str">
            <v>Gorlamudi</v>
          </cell>
          <cell r="Q1468" t="str">
            <v>053601002</v>
          </cell>
          <cell r="R1468" t="str">
            <v>053601002</v>
          </cell>
          <cell r="S1468" t="str">
            <v>05100623601002</v>
          </cell>
          <cell r="T1468">
            <v>606</v>
          </cell>
          <cell r="U1468">
            <v>595</v>
          </cell>
          <cell r="V1468">
            <v>0</v>
          </cell>
          <cell r="W1468" t="str">
            <v>FC</v>
          </cell>
          <cell r="X1468" t="str">
            <v>FC</v>
          </cell>
          <cell r="Z1468">
            <v>36775</v>
          </cell>
          <cell r="AA1468" t="str">
            <v>053601001600</v>
          </cell>
          <cell r="AB1468" t="str">
            <v>053601001600</v>
          </cell>
          <cell r="AC1468" t="str">
            <v>Komarada</v>
          </cell>
          <cell r="AD1468" t="str">
            <v>Komarada</v>
          </cell>
          <cell r="AE1468" t="str">
            <v>PWS</v>
          </cell>
          <cell r="AF1468">
            <v>0</v>
          </cell>
          <cell r="AG1468">
            <v>0</v>
          </cell>
          <cell r="AH1468">
            <v>0</v>
          </cell>
          <cell r="AI1468">
            <v>0</v>
          </cell>
          <cell r="AJ1468">
            <v>0</v>
          </cell>
          <cell r="AK1468">
            <v>0</v>
          </cell>
          <cell r="AL1468">
            <v>0</v>
          </cell>
        </row>
        <row r="1469">
          <cell r="A1469" t="str">
            <v>05</v>
          </cell>
          <cell r="B1469" t="str">
            <v>Westgodavari</v>
          </cell>
          <cell r="C1469" t="str">
            <v>10</v>
          </cell>
          <cell r="D1469" t="str">
            <v>Narsapur</v>
          </cell>
          <cell r="E1469" t="str">
            <v>062</v>
          </cell>
          <cell r="F1469" t="str">
            <v>Bhimavaram</v>
          </cell>
          <cell r="G1469" t="str">
            <v>36</v>
          </cell>
          <cell r="H1469" t="str">
            <v>Bhimavaram</v>
          </cell>
          <cell r="I1469" t="str">
            <v>08</v>
          </cell>
          <cell r="J1469" t="str">
            <v>Anakoderu</v>
          </cell>
          <cell r="K1469" t="str">
            <v>011</v>
          </cell>
          <cell r="L1469" t="str">
            <v>Anakoderu</v>
          </cell>
          <cell r="M1469" t="str">
            <v>0536011</v>
          </cell>
          <cell r="N1469" t="str">
            <v>01</v>
          </cell>
          <cell r="O1469" t="str">
            <v>Anakaderu</v>
          </cell>
          <cell r="P1469" t="str">
            <v>Anakaderu</v>
          </cell>
          <cell r="Q1469" t="str">
            <v>053601101</v>
          </cell>
          <cell r="R1469" t="str">
            <v>053601101</v>
          </cell>
          <cell r="S1469" t="str">
            <v>05100623601101</v>
          </cell>
          <cell r="T1469">
            <v>1518</v>
          </cell>
          <cell r="U1469">
            <v>253</v>
          </cell>
          <cell r="V1469">
            <v>0</v>
          </cell>
          <cell r="W1469" t="str">
            <v>PC</v>
          </cell>
          <cell r="X1469" t="str">
            <v>PC4</v>
          </cell>
          <cell r="Z1469">
            <v>36775</v>
          </cell>
          <cell r="AA1469" t="str">
            <v>053601101600</v>
          </cell>
          <cell r="AB1469" t="str">
            <v>053601101600</v>
          </cell>
          <cell r="AC1469" t="str">
            <v>Anakaderu</v>
          </cell>
          <cell r="AD1469" t="str">
            <v>Anakaderu</v>
          </cell>
          <cell r="AE1469" t="str">
            <v>PWS</v>
          </cell>
          <cell r="AF1469">
            <v>0</v>
          </cell>
          <cell r="AG1469">
            <v>0</v>
          </cell>
          <cell r="AH1469">
            <v>0</v>
          </cell>
          <cell r="AI1469">
            <v>0</v>
          </cell>
          <cell r="AJ1469">
            <v>0</v>
          </cell>
          <cell r="AK1469">
            <v>0</v>
          </cell>
          <cell r="AL1469">
            <v>0</v>
          </cell>
        </row>
        <row r="1470">
          <cell r="A1470" t="str">
            <v>05</v>
          </cell>
          <cell r="B1470" t="str">
            <v>Westgodavari</v>
          </cell>
          <cell r="C1470" t="str">
            <v>10</v>
          </cell>
          <cell r="D1470" t="str">
            <v>Narsapur</v>
          </cell>
          <cell r="E1470" t="str">
            <v>062</v>
          </cell>
          <cell r="F1470" t="str">
            <v>Bhimavaram</v>
          </cell>
          <cell r="G1470" t="str">
            <v>36</v>
          </cell>
          <cell r="H1470" t="str">
            <v>Bhimavaram</v>
          </cell>
          <cell r="I1470" t="str">
            <v>08</v>
          </cell>
          <cell r="J1470" t="str">
            <v>Anakoderu</v>
          </cell>
          <cell r="K1470" t="str">
            <v>011</v>
          </cell>
          <cell r="L1470" t="str">
            <v>Anakoderu</v>
          </cell>
          <cell r="M1470" t="str">
            <v>0536011</v>
          </cell>
          <cell r="N1470" t="str">
            <v>02</v>
          </cell>
          <cell r="O1470" t="str">
            <v>Tummaguppa</v>
          </cell>
          <cell r="P1470" t="str">
            <v>Tummaguppa</v>
          </cell>
          <cell r="Q1470" t="str">
            <v>053601102</v>
          </cell>
          <cell r="R1470" t="str">
            <v>053601102</v>
          </cell>
          <cell r="S1470" t="str">
            <v>05100623601102</v>
          </cell>
          <cell r="T1470">
            <v>667</v>
          </cell>
          <cell r="U1470">
            <v>88</v>
          </cell>
          <cell r="V1470">
            <v>0</v>
          </cell>
          <cell r="W1470" t="str">
            <v>PC</v>
          </cell>
          <cell r="X1470" t="str">
            <v>PC4</v>
          </cell>
          <cell r="Z1470">
            <v>36349</v>
          </cell>
          <cell r="AA1470" t="str">
            <v>053601101600</v>
          </cell>
          <cell r="AB1470" t="str">
            <v>053601101600</v>
          </cell>
          <cell r="AC1470" t="str">
            <v>Anakaderu</v>
          </cell>
          <cell r="AD1470" t="str">
            <v>Anakaderu</v>
          </cell>
          <cell r="AE1470" t="str">
            <v>PWS</v>
          </cell>
          <cell r="AF1470">
            <v>0</v>
          </cell>
          <cell r="AG1470">
            <v>0</v>
          </cell>
          <cell r="AH1470">
            <v>0</v>
          </cell>
          <cell r="AI1470">
            <v>0</v>
          </cell>
          <cell r="AJ1470">
            <v>0</v>
          </cell>
          <cell r="AK1470">
            <v>0</v>
          </cell>
          <cell r="AL1470">
            <v>0</v>
          </cell>
        </row>
        <row r="1471">
          <cell r="A1471" t="str">
            <v>05</v>
          </cell>
          <cell r="B1471" t="str">
            <v>Westgodavari</v>
          </cell>
          <cell r="C1471" t="str">
            <v>10</v>
          </cell>
          <cell r="D1471" t="str">
            <v>Narsapur</v>
          </cell>
          <cell r="E1471" t="str">
            <v>062</v>
          </cell>
          <cell r="F1471" t="str">
            <v>Bhimavaram</v>
          </cell>
          <cell r="G1471" t="str">
            <v>36</v>
          </cell>
          <cell r="H1471" t="str">
            <v>Bhimavaram</v>
          </cell>
          <cell r="I1471" t="str">
            <v>08</v>
          </cell>
          <cell r="J1471" t="str">
            <v>Anakoderu</v>
          </cell>
          <cell r="K1471" t="str">
            <v>011</v>
          </cell>
          <cell r="L1471" t="str">
            <v>Anakoderu</v>
          </cell>
          <cell r="M1471" t="str">
            <v>0536011</v>
          </cell>
          <cell r="N1471" t="str">
            <v>03</v>
          </cell>
          <cell r="O1471" t="str">
            <v>Eelampudi</v>
          </cell>
          <cell r="P1471" t="str">
            <v>Eelampudi</v>
          </cell>
          <cell r="Q1471" t="str">
            <v>053601103</v>
          </cell>
          <cell r="R1471" t="str">
            <v>053601103</v>
          </cell>
          <cell r="S1471" t="str">
            <v>05100623601103</v>
          </cell>
          <cell r="T1471">
            <v>1002</v>
          </cell>
          <cell r="U1471">
            <v>94</v>
          </cell>
          <cell r="V1471">
            <v>0</v>
          </cell>
          <cell r="W1471" t="str">
            <v>PC</v>
          </cell>
          <cell r="X1471" t="str">
            <v>PC4</v>
          </cell>
          <cell r="Z1471">
            <v>36775</v>
          </cell>
          <cell r="AA1471" t="str">
            <v>053601101600</v>
          </cell>
          <cell r="AB1471" t="str">
            <v>053601101600</v>
          </cell>
          <cell r="AC1471" t="str">
            <v>Anakaderu</v>
          </cell>
          <cell r="AD1471" t="str">
            <v>Anakaderu</v>
          </cell>
          <cell r="AE1471" t="str">
            <v>PWS</v>
          </cell>
          <cell r="AF1471">
            <v>0</v>
          </cell>
          <cell r="AG1471">
            <v>0</v>
          </cell>
          <cell r="AH1471">
            <v>0</v>
          </cell>
          <cell r="AI1471">
            <v>0</v>
          </cell>
          <cell r="AJ1471">
            <v>0</v>
          </cell>
          <cell r="AK1471">
            <v>0</v>
          </cell>
          <cell r="AL1471">
            <v>0</v>
          </cell>
        </row>
        <row r="1472">
          <cell r="A1472" t="str">
            <v>05</v>
          </cell>
          <cell r="B1472" t="str">
            <v>Westgodavari</v>
          </cell>
          <cell r="C1472" t="str">
            <v>10</v>
          </cell>
          <cell r="D1472" t="str">
            <v>Narsapur</v>
          </cell>
          <cell r="E1472" t="str">
            <v>062</v>
          </cell>
          <cell r="F1472" t="str">
            <v>Bhimavaram</v>
          </cell>
          <cell r="G1472" t="str">
            <v>36</v>
          </cell>
          <cell r="H1472" t="str">
            <v>Bhimavaram</v>
          </cell>
          <cell r="I1472" t="str">
            <v>09</v>
          </cell>
          <cell r="J1472" t="str">
            <v>Lvn Puram</v>
          </cell>
          <cell r="K1472" t="str">
            <v>011</v>
          </cell>
          <cell r="L1472" t="str">
            <v>Anakoderu</v>
          </cell>
          <cell r="M1472" t="str">
            <v>0536011</v>
          </cell>
          <cell r="N1472" t="str">
            <v>04</v>
          </cell>
          <cell r="O1472" t="str">
            <v>Pallipalem</v>
          </cell>
          <cell r="P1472" t="str">
            <v>Pallipalem</v>
          </cell>
          <cell r="Q1472" t="str">
            <v>053601104</v>
          </cell>
          <cell r="R1472" t="str">
            <v>053601104</v>
          </cell>
          <cell r="S1472" t="str">
            <v>05100623601104</v>
          </cell>
          <cell r="T1472">
            <v>789</v>
          </cell>
          <cell r="U1472">
            <v>80</v>
          </cell>
          <cell r="V1472">
            <v>0</v>
          </cell>
          <cell r="W1472" t="str">
            <v>PC</v>
          </cell>
          <cell r="X1472" t="str">
            <v>PC1</v>
          </cell>
          <cell r="Z1472">
            <v>36349</v>
          </cell>
          <cell r="AA1472" t="str">
            <v>053601106600</v>
          </cell>
          <cell r="AB1472" t="str">
            <v>053601106600</v>
          </cell>
          <cell r="AC1472" t="str">
            <v>Lvnpuram</v>
          </cell>
          <cell r="AD1472" t="str">
            <v>Lvnpuram</v>
          </cell>
          <cell r="AE1472" t="str">
            <v>PWS</v>
          </cell>
          <cell r="AF1472">
            <v>0</v>
          </cell>
          <cell r="AG1472">
            <v>0</v>
          </cell>
          <cell r="AH1472">
            <v>3</v>
          </cell>
          <cell r="AI1472">
            <v>2</v>
          </cell>
          <cell r="AJ1472">
            <v>0</v>
          </cell>
          <cell r="AK1472">
            <v>0</v>
          </cell>
          <cell r="AL1472">
            <v>0</v>
          </cell>
        </row>
        <row r="1473">
          <cell r="A1473" t="str">
            <v>05</v>
          </cell>
          <cell r="B1473" t="str">
            <v>Westgodavari</v>
          </cell>
          <cell r="C1473" t="str">
            <v>10</v>
          </cell>
          <cell r="D1473" t="str">
            <v>Narsapur</v>
          </cell>
          <cell r="E1473" t="str">
            <v>062</v>
          </cell>
          <cell r="F1473" t="str">
            <v>Bhimavaram</v>
          </cell>
          <cell r="G1473" t="str">
            <v>36</v>
          </cell>
          <cell r="H1473" t="str">
            <v>Bhimavaram</v>
          </cell>
          <cell r="I1473" t="str">
            <v>09</v>
          </cell>
          <cell r="J1473" t="str">
            <v>Lvn Puram</v>
          </cell>
          <cell r="K1473" t="str">
            <v>011</v>
          </cell>
          <cell r="L1473" t="str">
            <v>Anakoderu</v>
          </cell>
          <cell r="M1473" t="str">
            <v>0536011</v>
          </cell>
          <cell r="N1473" t="str">
            <v>05</v>
          </cell>
          <cell r="O1473" t="str">
            <v>Lvn Puram</v>
          </cell>
          <cell r="P1473" t="str">
            <v>Lvn Puram</v>
          </cell>
          <cell r="Q1473" t="str">
            <v>053601105</v>
          </cell>
          <cell r="R1473" t="str">
            <v>053601105</v>
          </cell>
          <cell r="S1473" t="str">
            <v>05100623601105</v>
          </cell>
          <cell r="T1473">
            <v>330</v>
          </cell>
          <cell r="U1473">
            <v>141</v>
          </cell>
          <cell r="V1473">
            <v>0</v>
          </cell>
          <cell r="W1473" t="str">
            <v>PC</v>
          </cell>
          <cell r="X1473" t="str">
            <v>PC4</v>
          </cell>
          <cell r="Z1473">
            <v>36349</v>
          </cell>
          <cell r="AA1473" t="str">
            <v>053601106600</v>
          </cell>
          <cell r="AB1473" t="str">
            <v>053601106600</v>
          </cell>
          <cell r="AC1473" t="str">
            <v>Lvnpuram</v>
          </cell>
          <cell r="AD1473" t="str">
            <v>Lvnpuram</v>
          </cell>
          <cell r="AE1473" t="str">
            <v>PWS</v>
          </cell>
          <cell r="AF1473">
            <v>0</v>
          </cell>
          <cell r="AG1473">
            <v>0</v>
          </cell>
          <cell r="AH1473">
            <v>0</v>
          </cell>
          <cell r="AI1473">
            <v>0</v>
          </cell>
          <cell r="AJ1473">
            <v>0</v>
          </cell>
          <cell r="AK1473">
            <v>0</v>
          </cell>
          <cell r="AL1473">
            <v>0</v>
          </cell>
        </row>
        <row r="1474">
          <cell r="A1474" t="str">
            <v>05</v>
          </cell>
          <cell r="B1474" t="str">
            <v>Westgodavari</v>
          </cell>
          <cell r="C1474" t="str">
            <v>10</v>
          </cell>
          <cell r="D1474" t="str">
            <v>Narsapur</v>
          </cell>
          <cell r="E1474" t="str">
            <v>062</v>
          </cell>
          <cell r="F1474" t="str">
            <v>Bhimavaram</v>
          </cell>
          <cell r="G1474" t="str">
            <v>36</v>
          </cell>
          <cell r="H1474" t="str">
            <v>Bhimavaram</v>
          </cell>
          <cell r="I1474" t="str">
            <v>08</v>
          </cell>
          <cell r="J1474" t="str">
            <v>Anakoderu</v>
          </cell>
          <cell r="K1474" t="str">
            <v>011</v>
          </cell>
          <cell r="L1474" t="str">
            <v>Anakoderu</v>
          </cell>
          <cell r="M1474" t="str">
            <v>0536011</v>
          </cell>
          <cell r="N1474" t="str">
            <v>06</v>
          </cell>
          <cell r="O1474" t="str">
            <v>Cad Company</v>
          </cell>
          <cell r="P1474" t="str">
            <v>Cad Company</v>
          </cell>
          <cell r="Q1474" t="str">
            <v>053601106</v>
          </cell>
          <cell r="R1474" t="str">
            <v>053601106</v>
          </cell>
          <cell r="S1474" t="str">
            <v>05100623601106</v>
          </cell>
          <cell r="T1474">
            <v>955</v>
          </cell>
          <cell r="U1474">
            <v>0</v>
          </cell>
          <cell r="V1474">
            <v>0</v>
          </cell>
          <cell r="W1474" t="str">
            <v>FC</v>
          </cell>
          <cell r="X1474" t="str">
            <v>FC</v>
          </cell>
          <cell r="Z1474">
            <v>36775</v>
          </cell>
          <cell r="AA1474" t="str">
            <v>053601106600</v>
          </cell>
          <cell r="AB1474" t="str">
            <v>053601106600</v>
          </cell>
          <cell r="AC1474" t="str">
            <v>Lvnpuram</v>
          </cell>
          <cell r="AD1474" t="str">
            <v>Lvnpuram</v>
          </cell>
          <cell r="AE1474" t="str">
            <v>PWS</v>
          </cell>
          <cell r="AF1474">
            <v>0</v>
          </cell>
          <cell r="AG1474">
            <v>0</v>
          </cell>
          <cell r="AH1474">
            <v>0</v>
          </cell>
          <cell r="AI1474">
            <v>0</v>
          </cell>
          <cell r="AJ1474">
            <v>0</v>
          </cell>
          <cell r="AK1474">
            <v>0</v>
          </cell>
          <cell r="AL1474">
            <v>0</v>
          </cell>
        </row>
        <row r="1475">
          <cell r="A1475" t="str">
            <v>05</v>
          </cell>
          <cell r="B1475" t="str">
            <v>Westgodavari</v>
          </cell>
          <cell r="C1475" t="str">
            <v>10</v>
          </cell>
          <cell r="D1475" t="str">
            <v>Narsapur</v>
          </cell>
          <cell r="E1475" t="str">
            <v>062</v>
          </cell>
          <cell r="F1475" t="str">
            <v>Bhimavaram</v>
          </cell>
          <cell r="G1475" t="str">
            <v>36</v>
          </cell>
          <cell r="H1475" t="str">
            <v>Bhimavaram</v>
          </cell>
          <cell r="I1475" t="str">
            <v>10</v>
          </cell>
          <cell r="J1475" t="str">
            <v>Gutlapadu</v>
          </cell>
          <cell r="K1475" t="str">
            <v>012</v>
          </cell>
          <cell r="L1475" t="str">
            <v>Gutlapadu</v>
          </cell>
          <cell r="M1475" t="str">
            <v>0536012</v>
          </cell>
          <cell r="N1475" t="str">
            <v>02</v>
          </cell>
          <cell r="O1475" t="str">
            <v>Gutlapadu</v>
          </cell>
          <cell r="P1475" t="str">
            <v>Gutlapadu</v>
          </cell>
          <cell r="Q1475" t="str">
            <v>053601202</v>
          </cell>
          <cell r="R1475" t="str">
            <v>053601202</v>
          </cell>
          <cell r="S1475" t="str">
            <v>05100623601202</v>
          </cell>
          <cell r="T1475">
            <v>3766</v>
          </cell>
          <cell r="U1475">
            <v>153</v>
          </cell>
          <cell r="V1475">
            <v>63</v>
          </cell>
          <cell r="W1475" t="str">
            <v>PC</v>
          </cell>
          <cell r="X1475" t="str">
            <v>PC4</v>
          </cell>
          <cell r="Z1475">
            <v>36349</v>
          </cell>
          <cell r="AA1475" t="str">
            <v>053601202600</v>
          </cell>
          <cell r="AB1475" t="str">
            <v>053601202600</v>
          </cell>
          <cell r="AC1475" t="str">
            <v>Gutlapadu</v>
          </cell>
          <cell r="AD1475" t="str">
            <v>Gutlapadu</v>
          </cell>
          <cell r="AE1475" t="str">
            <v>PWS</v>
          </cell>
          <cell r="AF1475">
            <v>0</v>
          </cell>
          <cell r="AG1475">
            <v>0</v>
          </cell>
          <cell r="AH1475">
            <v>0</v>
          </cell>
          <cell r="AI1475">
            <v>0</v>
          </cell>
          <cell r="AJ1475">
            <v>0</v>
          </cell>
          <cell r="AK1475">
            <v>0</v>
          </cell>
          <cell r="AL1475">
            <v>0</v>
          </cell>
        </row>
        <row r="1476">
          <cell r="A1476" t="str">
            <v>05</v>
          </cell>
          <cell r="B1476" t="str">
            <v>Westgodavari</v>
          </cell>
          <cell r="C1476" t="str">
            <v>10</v>
          </cell>
          <cell r="D1476" t="str">
            <v>Narsapur</v>
          </cell>
          <cell r="E1476" t="str">
            <v>062</v>
          </cell>
          <cell r="F1476" t="str">
            <v>Bhimavaram</v>
          </cell>
          <cell r="G1476" t="str">
            <v>36</v>
          </cell>
          <cell r="H1476" t="str">
            <v>Bhimavaram</v>
          </cell>
          <cell r="I1476" t="str">
            <v>12</v>
          </cell>
          <cell r="J1476" t="str">
            <v>Losari</v>
          </cell>
          <cell r="K1476" t="str">
            <v>012</v>
          </cell>
          <cell r="L1476" t="str">
            <v>Gutlapadu</v>
          </cell>
          <cell r="M1476" t="str">
            <v>0536012</v>
          </cell>
          <cell r="N1476" t="str">
            <v>03</v>
          </cell>
          <cell r="O1476" t="str">
            <v>Losari</v>
          </cell>
          <cell r="P1476" t="str">
            <v>Losari</v>
          </cell>
          <cell r="Q1476" t="str">
            <v>053601203</v>
          </cell>
          <cell r="R1476" t="str">
            <v>053601203</v>
          </cell>
          <cell r="S1476" t="str">
            <v>05100623601203</v>
          </cell>
          <cell r="T1476">
            <v>557</v>
          </cell>
          <cell r="U1476">
            <v>0</v>
          </cell>
          <cell r="V1476">
            <v>5</v>
          </cell>
          <cell r="W1476" t="str">
            <v>PC</v>
          </cell>
          <cell r="X1476" t="str">
            <v>PC2</v>
          </cell>
          <cell r="Z1476">
            <v>36349</v>
          </cell>
          <cell r="AA1476" t="str">
            <v>053601203600</v>
          </cell>
          <cell r="AB1476" t="str">
            <v>053601203600</v>
          </cell>
          <cell r="AC1476" t="str">
            <v>Losari</v>
          </cell>
          <cell r="AD1476" t="str">
            <v>Losari</v>
          </cell>
          <cell r="AE1476" t="str">
            <v>PWS</v>
          </cell>
          <cell r="AF1476">
            <v>0</v>
          </cell>
          <cell r="AG1476">
            <v>0</v>
          </cell>
          <cell r="AH1476">
            <v>0</v>
          </cell>
          <cell r="AI1476">
            <v>0</v>
          </cell>
          <cell r="AJ1476">
            <v>0</v>
          </cell>
          <cell r="AK1476">
            <v>0</v>
          </cell>
          <cell r="AL1476">
            <v>0</v>
          </cell>
        </row>
        <row r="1477">
          <cell r="A1477" t="str">
            <v>05</v>
          </cell>
          <cell r="B1477" t="str">
            <v>Westgodavari</v>
          </cell>
          <cell r="C1477" t="str">
            <v>10</v>
          </cell>
          <cell r="D1477" t="str">
            <v>Narsapur</v>
          </cell>
          <cell r="E1477" t="str">
            <v>062</v>
          </cell>
          <cell r="F1477" t="str">
            <v>Bhimavaram</v>
          </cell>
          <cell r="G1477" t="str">
            <v>36</v>
          </cell>
          <cell r="H1477" t="str">
            <v>Bhimavaram</v>
          </cell>
          <cell r="I1477" t="str">
            <v>12</v>
          </cell>
          <cell r="J1477" t="str">
            <v>Losari</v>
          </cell>
          <cell r="K1477" t="str">
            <v>012</v>
          </cell>
          <cell r="L1477" t="str">
            <v>Gutlapadu</v>
          </cell>
          <cell r="M1477" t="str">
            <v>0536012</v>
          </cell>
          <cell r="N1477" t="str">
            <v>04</v>
          </cell>
          <cell r="O1477" t="str">
            <v>Garimelladibba</v>
          </cell>
          <cell r="P1477" t="str">
            <v>Garimelladibba</v>
          </cell>
          <cell r="Q1477" t="str">
            <v>053601204</v>
          </cell>
          <cell r="R1477" t="str">
            <v>053601204</v>
          </cell>
          <cell r="S1477" t="str">
            <v>05100623601204</v>
          </cell>
          <cell r="T1477">
            <v>244</v>
          </cell>
          <cell r="U1477">
            <v>0</v>
          </cell>
          <cell r="V1477">
            <v>0</v>
          </cell>
          <cell r="W1477" t="str">
            <v>PC</v>
          </cell>
          <cell r="X1477" t="str">
            <v>PC2</v>
          </cell>
          <cell r="Z1477">
            <v>36349</v>
          </cell>
          <cell r="AA1477" t="str">
            <v>053601203600</v>
          </cell>
          <cell r="AB1477" t="str">
            <v>053601203600</v>
          </cell>
          <cell r="AC1477" t="str">
            <v>Losari</v>
          </cell>
          <cell r="AD1477" t="str">
            <v>Losari</v>
          </cell>
          <cell r="AE1477" t="str">
            <v>PWS</v>
          </cell>
          <cell r="AF1477">
            <v>0</v>
          </cell>
          <cell r="AG1477">
            <v>0</v>
          </cell>
          <cell r="AH1477">
            <v>0</v>
          </cell>
          <cell r="AI1477">
            <v>0</v>
          </cell>
          <cell r="AJ1477">
            <v>0</v>
          </cell>
          <cell r="AK1477">
            <v>0</v>
          </cell>
          <cell r="AL1477">
            <v>0</v>
          </cell>
        </row>
        <row r="1478">
          <cell r="A1478" t="str">
            <v>05</v>
          </cell>
          <cell r="B1478" t="str">
            <v>Westgodavari</v>
          </cell>
          <cell r="C1478" t="str">
            <v>10</v>
          </cell>
          <cell r="D1478" t="str">
            <v>Narsapur</v>
          </cell>
          <cell r="E1478" t="str">
            <v>062</v>
          </cell>
          <cell r="F1478" t="str">
            <v>Bhimavaram</v>
          </cell>
          <cell r="G1478" t="str">
            <v>36</v>
          </cell>
          <cell r="H1478" t="str">
            <v>Bhimavaram</v>
          </cell>
          <cell r="I1478" t="str">
            <v>12</v>
          </cell>
          <cell r="J1478" t="str">
            <v>Losari</v>
          </cell>
          <cell r="K1478" t="str">
            <v>012</v>
          </cell>
          <cell r="L1478" t="str">
            <v>Gutlapadu</v>
          </cell>
          <cell r="M1478" t="str">
            <v>0536012</v>
          </cell>
          <cell r="N1478" t="str">
            <v>05</v>
          </cell>
          <cell r="O1478" t="str">
            <v>Barrivanipeta</v>
          </cell>
          <cell r="P1478" t="str">
            <v>Barrivanipeta</v>
          </cell>
          <cell r="Q1478" t="str">
            <v>053601205</v>
          </cell>
          <cell r="R1478" t="str">
            <v>053601205</v>
          </cell>
          <cell r="S1478" t="str">
            <v>05100623601205</v>
          </cell>
          <cell r="T1478">
            <v>533</v>
          </cell>
          <cell r="U1478">
            <v>7</v>
          </cell>
          <cell r="V1478">
            <v>0</v>
          </cell>
          <cell r="W1478" t="str">
            <v>PC</v>
          </cell>
          <cell r="X1478" t="str">
            <v>PC2</v>
          </cell>
          <cell r="Z1478">
            <v>36349</v>
          </cell>
          <cell r="AA1478" t="str">
            <v>053601203600</v>
          </cell>
          <cell r="AB1478" t="str">
            <v>053601203600</v>
          </cell>
          <cell r="AC1478" t="str">
            <v>Losari</v>
          </cell>
          <cell r="AD1478" t="str">
            <v>Losari</v>
          </cell>
          <cell r="AE1478" t="str">
            <v>PWs</v>
          </cell>
          <cell r="AF1478">
            <v>0</v>
          </cell>
          <cell r="AG1478">
            <v>0</v>
          </cell>
          <cell r="AH1478">
            <v>0</v>
          </cell>
          <cell r="AI1478">
            <v>0</v>
          </cell>
          <cell r="AJ1478">
            <v>0</v>
          </cell>
          <cell r="AK1478">
            <v>0</v>
          </cell>
          <cell r="AL1478">
            <v>0</v>
          </cell>
        </row>
        <row r="1479">
          <cell r="A1479" t="str">
            <v>05</v>
          </cell>
          <cell r="B1479" t="str">
            <v>Westgodavari</v>
          </cell>
          <cell r="C1479" t="str">
            <v>10</v>
          </cell>
          <cell r="D1479" t="str">
            <v>Narsapur</v>
          </cell>
          <cell r="E1479" t="str">
            <v>062</v>
          </cell>
          <cell r="F1479" t="str">
            <v>Bhimavaram</v>
          </cell>
          <cell r="G1479" t="str">
            <v>36</v>
          </cell>
          <cell r="H1479" t="str">
            <v>Bhimavaram</v>
          </cell>
          <cell r="I1479" t="str">
            <v>12</v>
          </cell>
          <cell r="J1479" t="str">
            <v>Thokathippa</v>
          </cell>
          <cell r="K1479" t="str">
            <v>012</v>
          </cell>
          <cell r="L1479" t="str">
            <v>Gutlapadu</v>
          </cell>
          <cell r="M1479" t="str">
            <v>0536012</v>
          </cell>
          <cell r="N1479" t="str">
            <v>06</v>
          </cell>
          <cell r="O1479" t="str">
            <v>Thokathippa</v>
          </cell>
          <cell r="P1479" t="str">
            <v>Thokathippa</v>
          </cell>
          <cell r="Q1479" t="str">
            <v>053601206</v>
          </cell>
          <cell r="R1479" t="str">
            <v>053601206</v>
          </cell>
          <cell r="S1479" t="str">
            <v>05100623601206</v>
          </cell>
          <cell r="T1479">
            <v>1548</v>
          </cell>
          <cell r="U1479">
            <v>12</v>
          </cell>
          <cell r="V1479">
            <v>0</v>
          </cell>
          <cell r="W1479" t="str">
            <v>PC</v>
          </cell>
          <cell r="X1479" t="str">
            <v>PC2</v>
          </cell>
          <cell r="Z1479">
            <v>36349</v>
          </cell>
          <cell r="AA1479" t="str">
            <v>053601206600</v>
          </cell>
          <cell r="AB1479" t="str">
            <v>053601206600</v>
          </cell>
          <cell r="AC1479" t="str">
            <v>Thokathippa</v>
          </cell>
          <cell r="AD1479" t="str">
            <v>Thokathippa</v>
          </cell>
          <cell r="AE1479" t="str">
            <v>PWS</v>
          </cell>
          <cell r="AF1479">
            <v>0</v>
          </cell>
          <cell r="AG1479">
            <v>0</v>
          </cell>
          <cell r="AH1479">
            <v>0</v>
          </cell>
          <cell r="AI1479">
            <v>2</v>
          </cell>
          <cell r="AJ1479">
            <v>0</v>
          </cell>
          <cell r="AK1479">
            <v>0</v>
          </cell>
          <cell r="AL1479">
            <v>0</v>
          </cell>
        </row>
        <row r="1480">
          <cell r="A1480" t="str">
            <v>05</v>
          </cell>
          <cell r="B1480" t="str">
            <v>Westgodavari</v>
          </cell>
          <cell r="C1480" t="str">
            <v>10</v>
          </cell>
          <cell r="D1480" t="str">
            <v>Narsapur</v>
          </cell>
          <cell r="E1480" t="str">
            <v>062</v>
          </cell>
          <cell r="F1480" t="str">
            <v>Bhimavaram</v>
          </cell>
          <cell r="G1480" t="str">
            <v>36</v>
          </cell>
          <cell r="H1480" t="str">
            <v>Bhimavaram</v>
          </cell>
          <cell r="I1480" t="str">
            <v>13</v>
          </cell>
          <cell r="J1480" t="str">
            <v>Gollavanitippa</v>
          </cell>
          <cell r="K1480" t="str">
            <v>012</v>
          </cell>
          <cell r="L1480" t="str">
            <v>Gutlapadu</v>
          </cell>
          <cell r="M1480" t="str">
            <v>0536012</v>
          </cell>
          <cell r="N1480" t="str">
            <v>07</v>
          </cell>
          <cell r="O1480" t="str">
            <v>Gollavanitippa</v>
          </cell>
          <cell r="P1480" t="str">
            <v>Gollavanitippa</v>
          </cell>
          <cell r="Q1480" t="str">
            <v>053601207</v>
          </cell>
          <cell r="R1480" t="str">
            <v>053601207</v>
          </cell>
          <cell r="S1480" t="str">
            <v>05100623601207</v>
          </cell>
          <cell r="T1480">
            <v>4557</v>
          </cell>
          <cell r="U1480">
            <v>985</v>
          </cell>
          <cell r="V1480">
            <v>12</v>
          </cell>
          <cell r="W1480" t="str">
            <v>PC</v>
          </cell>
          <cell r="X1480" t="str">
            <v>PC2</v>
          </cell>
          <cell r="Z1480">
            <v>36349</v>
          </cell>
          <cell r="AA1480" t="str">
            <v>053601207600</v>
          </cell>
          <cell r="AB1480" t="str">
            <v>053601207600</v>
          </cell>
          <cell r="AC1480" t="str">
            <v>Gollavanitippa</v>
          </cell>
          <cell r="AD1480" t="str">
            <v>Gollavanitippa</v>
          </cell>
          <cell r="AE1480" t="str">
            <v>PWS</v>
          </cell>
          <cell r="AF1480">
            <v>0</v>
          </cell>
          <cell r="AG1480">
            <v>0</v>
          </cell>
          <cell r="AH1480">
            <v>0</v>
          </cell>
          <cell r="AI1480">
            <v>0</v>
          </cell>
          <cell r="AJ1480">
            <v>0</v>
          </cell>
          <cell r="AK1480">
            <v>0</v>
          </cell>
          <cell r="AL1480">
            <v>0</v>
          </cell>
        </row>
        <row r="1481">
          <cell r="A1481" t="str">
            <v>05</v>
          </cell>
          <cell r="B1481" t="str">
            <v>Westgodavari</v>
          </cell>
          <cell r="C1481" t="str">
            <v>10</v>
          </cell>
          <cell r="D1481" t="str">
            <v>Narsapur</v>
          </cell>
          <cell r="E1481" t="str">
            <v>062</v>
          </cell>
          <cell r="F1481" t="str">
            <v>Bhimavaram</v>
          </cell>
          <cell r="G1481" t="str">
            <v>36</v>
          </cell>
          <cell r="H1481" t="str">
            <v>Bhimavaram</v>
          </cell>
          <cell r="I1481" t="str">
            <v>14</v>
          </cell>
          <cell r="J1481" t="str">
            <v>Kothapusalamarru</v>
          </cell>
          <cell r="K1481" t="str">
            <v>012</v>
          </cell>
          <cell r="L1481" t="str">
            <v>Gutlapadu</v>
          </cell>
          <cell r="M1481" t="str">
            <v>0536012</v>
          </cell>
          <cell r="N1481" t="str">
            <v>08</v>
          </cell>
          <cell r="O1481" t="str">
            <v>Kothapusalamarru</v>
          </cell>
          <cell r="P1481" t="str">
            <v>Kothapusalamarru</v>
          </cell>
          <cell r="Q1481" t="str">
            <v>053601208</v>
          </cell>
          <cell r="R1481" t="str">
            <v>053601208</v>
          </cell>
          <cell r="S1481" t="str">
            <v>05100623601208</v>
          </cell>
          <cell r="T1481">
            <v>2637</v>
          </cell>
          <cell r="U1481">
            <v>29</v>
          </cell>
          <cell r="V1481">
            <v>0</v>
          </cell>
          <cell r="W1481" t="str">
            <v>PC</v>
          </cell>
          <cell r="X1481" t="str">
            <v>PC3</v>
          </cell>
          <cell r="Z1481">
            <v>36349</v>
          </cell>
          <cell r="AA1481" t="str">
            <v>053601208600</v>
          </cell>
          <cell r="AB1481" t="str">
            <v>053601208600</v>
          </cell>
          <cell r="AC1481" t="str">
            <v>Kothapusalamarru</v>
          </cell>
          <cell r="AD1481" t="str">
            <v>Kothapusalamarru</v>
          </cell>
          <cell r="AE1481" t="str">
            <v>PWS</v>
          </cell>
          <cell r="AF1481">
            <v>0</v>
          </cell>
          <cell r="AG1481">
            <v>0</v>
          </cell>
          <cell r="AH1481">
            <v>0</v>
          </cell>
          <cell r="AI1481">
            <v>2</v>
          </cell>
          <cell r="AJ1481">
            <v>0</v>
          </cell>
          <cell r="AK1481">
            <v>0</v>
          </cell>
          <cell r="AL1481">
            <v>0</v>
          </cell>
        </row>
        <row r="1482">
          <cell r="A1482" t="str">
            <v>05</v>
          </cell>
          <cell r="B1482" t="str">
            <v>Westgodavari</v>
          </cell>
          <cell r="C1482" t="str">
            <v>10</v>
          </cell>
          <cell r="D1482" t="str">
            <v>Narsapur</v>
          </cell>
          <cell r="E1482" t="str">
            <v>062</v>
          </cell>
          <cell r="F1482" t="str">
            <v>Bhimavaram</v>
          </cell>
          <cell r="G1482" t="str">
            <v>36</v>
          </cell>
          <cell r="H1482" t="str">
            <v>Bhimavaram</v>
          </cell>
          <cell r="I1482" t="str">
            <v>15</v>
          </cell>
          <cell r="J1482" t="str">
            <v>Dongapindi</v>
          </cell>
          <cell r="K1482" t="str">
            <v>012</v>
          </cell>
          <cell r="L1482" t="str">
            <v>Gutlapadu</v>
          </cell>
          <cell r="M1482" t="str">
            <v>0536012</v>
          </cell>
          <cell r="N1482" t="str">
            <v>09</v>
          </cell>
          <cell r="O1482" t="str">
            <v>Dongapindi</v>
          </cell>
          <cell r="P1482" t="str">
            <v>Dongapindi</v>
          </cell>
          <cell r="Q1482" t="str">
            <v>053601209</v>
          </cell>
          <cell r="R1482" t="str">
            <v>053601209</v>
          </cell>
          <cell r="S1482" t="str">
            <v>05100623601209</v>
          </cell>
          <cell r="T1482">
            <v>2306</v>
          </cell>
          <cell r="U1482">
            <v>18</v>
          </cell>
          <cell r="V1482">
            <v>0</v>
          </cell>
          <cell r="W1482" t="str">
            <v>PC</v>
          </cell>
          <cell r="X1482" t="str">
            <v>PC1</v>
          </cell>
          <cell r="Z1482">
            <v>36349</v>
          </cell>
          <cell r="AA1482" t="str">
            <v>053601209600</v>
          </cell>
          <cell r="AB1482" t="str">
            <v>053601209600</v>
          </cell>
          <cell r="AC1482" t="str">
            <v>Dongapindi</v>
          </cell>
          <cell r="AD1482" t="str">
            <v>Dongapindi</v>
          </cell>
          <cell r="AE1482" t="str">
            <v>PWS</v>
          </cell>
          <cell r="AF1482">
            <v>0</v>
          </cell>
          <cell r="AG1482">
            <v>0</v>
          </cell>
          <cell r="AH1482">
            <v>0</v>
          </cell>
          <cell r="AI1482">
            <v>1</v>
          </cell>
          <cell r="AJ1482">
            <v>0</v>
          </cell>
          <cell r="AK1482">
            <v>0</v>
          </cell>
          <cell r="AL1482">
            <v>0</v>
          </cell>
        </row>
        <row r="1483">
          <cell r="A1483" t="str">
            <v>05</v>
          </cell>
          <cell r="B1483" t="str">
            <v>Westgodavari</v>
          </cell>
          <cell r="C1483" t="str">
            <v>10</v>
          </cell>
          <cell r="D1483" t="str">
            <v>Narsapur</v>
          </cell>
          <cell r="E1483" t="str">
            <v>062</v>
          </cell>
          <cell r="F1483" t="str">
            <v>Bhimavaram</v>
          </cell>
          <cell r="G1483" t="str">
            <v>36</v>
          </cell>
          <cell r="H1483" t="str">
            <v>Bhimavaram</v>
          </cell>
          <cell r="I1483" t="str">
            <v>16</v>
          </cell>
          <cell r="J1483" t="str">
            <v>Nagidipalem</v>
          </cell>
          <cell r="K1483" t="str">
            <v>012</v>
          </cell>
          <cell r="L1483" t="str">
            <v>Gutlapadu</v>
          </cell>
          <cell r="M1483" t="str">
            <v>0536012</v>
          </cell>
          <cell r="N1483" t="str">
            <v>10</v>
          </cell>
          <cell r="O1483" t="str">
            <v>Nagidipalem</v>
          </cell>
          <cell r="Q1483" t="str">
            <v>053601210</v>
          </cell>
          <cell r="S1483" t="str">
            <v>05100623601210</v>
          </cell>
          <cell r="T1483">
            <v>1256</v>
          </cell>
          <cell r="U1483">
            <v>5</v>
          </cell>
          <cell r="V1483">
            <v>0</v>
          </cell>
          <cell r="W1483" t="str">
            <v>NSS</v>
          </cell>
          <cell r="X1483" t="str">
            <v>BR</v>
          </cell>
          <cell r="Y1483">
            <v>288</v>
          </cell>
          <cell r="Z1483">
            <v>35957</v>
          </cell>
          <cell r="AF1483">
            <v>0</v>
          </cell>
          <cell r="AG1483">
            <v>0</v>
          </cell>
          <cell r="AH1483">
            <v>0</v>
          </cell>
          <cell r="AI1483">
            <v>1</v>
          </cell>
          <cell r="AJ1483">
            <v>0</v>
          </cell>
          <cell r="AK1483">
            <v>0</v>
          </cell>
          <cell r="AL1483">
            <v>0</v>
          </cell>
        </row>
        <row r="1484">
          <cell r="A1484" t="str">
            <v>05</v>
          </cell>
          <cell r="B1484" t="str">
            <v>Westgodavari</v>
          </cell>
          <cell r="C1484" t="str">
            <v>10</v>
          </cell>
          <cell r="D1484" t="str">
            <v>Narsapur</v>
          </cell>
          <cell r="E1484" t="str">
            <v>062</v>
          </cell>
          <cell r="F1484" t="str">
            <v>Bhimavaram</v>
          </cell>
          <cell r="G1484" t="str">
            <v>36</v>
          </cell>
          <cell r="H1484" t="str">
            <v>Bhimavaram</v>
          </cell>
          <cell r="I1484" t="str">
            <v>16</v>
          </cell>
          <cell r="J1484" t="str">
            <v>Nagidipalem</v>
          </cell>
          <cell r="K1484" t="str">
            <v>012</v>
          </cell>
          <cell r="L1484" t="str">
            <v>Gutlapadu</v>
          </cell>
          <cell r="M1484" t="str">
            <v>0536012</v>
          </cell>
          <cell r="N1484" t="str">
            <v>11</v>
          </cell>
          <cell r="O1484" t="str">
            <v>Nagendrapuram</v>
          </cell>
          <cell r="Q1484" t="str">
            <v>053601211</v>
          </cell>
          <cell r="S1484" t="str">
            <v>05100623601211</v>
          </cell>
          <cell r="T1484">
            <v>1028</v>
          </cell>
          <cell r="U1484">
            <v>24</v>
          </cell>
          <cell r="V1484">
            <v>0</v>
          </cell>
          <cell r="W1484" t="str">
            <v>NSS</v>
          </cell>
          <cell r="X1484" t="str">
            <v>BR</v>
          </cell>
          <cell r="Y1484">
            <v>172</v>
          </cell>
          <cell r="Z1484">
            <v>36349</v>
          </cell>
          <cell r="AF1484">
            <v>0</v>
          </cell>
          <cell r="AG1484">
            <v>0</v>
          </cell>
          <cell r="AH1484">
            <v>0</v>
          </cell>
          <cell r="AI1484">
            <v>1</v>
          </cell>
          <cell r="AJ1484">
            <v>0</v>
          </cell>
          <cell r="AK1484">
            <v>0</v>
          </cell>
          <cell r="AL1484">
            <v>0</v>
          </cell>
        </row>
        <row r="1485">
          <cell r="A1485" t="str">
            <v>05</v>
          </cell>
          <cell r="B1485" t="str">
            <v>Westgodavari</v>
          </cell>
          <cell r="C1485" t="str">
            <v>10</v>
          </cell>
          <cell r="D1485" t="str">
            <v>Narsapur</v>
          </cell>
          <cell r="E1485" t="str">
            <v>062</v>
          </cell>
          <cell r="F1485" t="str">
            <v>Bhimavaram</v>
          </cell>
          <cell r="G1485" t="str">
            <v>36</v>
          </cell>
          <cell r="H1485" t="str">
            <v>Bhimavaram</v>
          </cell>
          <cell r="I1485" t="str">
            <v>17</v>
          </cell>
          <cell r="J1485" t="str">
            <v>Deyyalathippa</v>
          </cell>
          <cell r="K1485" t="str">
            <v>012</v>
          </cell>
          <cell r="L1485" t="str">
            <v>Gutlapadu</v>
          </cell>
          <cell r="M1485" t="str">
            <v>0536012</v>
          </cell>
          <cell r="N1485" t="str">
            <v>12</v>
          </cell>
          <cell r="O1485" t="str">
            <v>Deyyalathippa</v>
          </cell>
          <cell r="P1485" t="str">
            <v>Deyyalatippa</v>
          </cell>
          <cell r="Q1485" t="str">
            <v>053601212</v>
          </cell>
          <cell r="R1485" t="str">
            <v>053601212</v>
          </cell>
          <cell r="S1485" t="str">
            <v>05100623601212</v>
          </cell>
          <cell r="T1485">
            <v>1654</v>
          </cell>
          <cell r="U1485">
            <v>297</v>
          </cell>
          <cell r="V1485">
            <v>12</v>
          </cell>
          <cell r="W1485" t="str">
            <v>PC</v>
          </cell>
          <cell r="X1485" t="str">
            <v>PC3</v>
          </cell>
          <cell r="Z1485">
            <v>36349</v>
          </cell>
          <cell r="AA1485" t="str">
            <v>053601208600</v>
          </cell>
          <cell r="AB1485" t="str">
            <v>053601212600</v>
          </cell>
          <cell r="AC1485" t="str">
            <v>Deyyalatippa</v>
          </cell>
          <cell r="AD1485" t="str">
            <v>Deyyalatippa</v>
          </cell>
          <cell r="AE1485" t="str">
            <v>PWS</v>
          </cell>
          <cell r="AF1485">
            <v>0</v>
          </cell>
          <cell r="AG1485">
            <v>0</v>
          </cell>
          <cell r="AH1485">
            <v>0</v>
          </cell>
          <cell r="AI1485">
            <v>0</v>
          </cell>
          <cell r="AJ1485">
            <v>0</v>
          </cell>
          <cell r="AK1485">
            <v>0</v>
          </cell>
          <cell r="AL1485">
            <v>0</v>
          </cell>
        </row>
        <row r="1486">
          <cell r="A1486" t="str">
            <v>05</v>
          </cell>
          <cell r="B1486" t="str">
            <v>Westgodavari</v>
          </cell>
          <cell r="C1486" t="str">
            <v>10</v>
          </cell>
          <cell r="D1486" t="str">
            <v>Narsapur</v>
          </cell>
          <cell r="E1486" t="str">
            <v>062</v>
          </cell>
          <cell r="F1486" t="str">
            <v>Bhimavaram</v>
          </cell>
          <cell r="G1486" t="str">
            <v>36</v>
          </cell>
          <cell r="H1486" t="str">
            <v>Bhimavaram</v>
          </cell>
          <cell r="I1486" t="str">
            <v>13</v>
          </cell>
          <cell r="J1486" t="str">
            <v>Gollavanitippa</v>
          </cell>
          <cell r="K1486" t="str">
            <v>012</v>
          </cell>
          <cell r="L1486" t="str">
            <v>Gutlapadu</v>
          </cell>
          <cell r="M1486" t="str">
            <v>0536012</v>
          </cell>
          <cell r="N1486" t="str">
            <v>13</v>
          </cell>
          <cell r="O1486" t="str">
            <v>Yanadula Colony</v>
          </cell>
          <cell r="P1486" t="str">
            <v>Yanadula Colony</v>
          </cell>
          <cell r="Q1486" t="str">
            <v>053601213</v>
          </cell>
          <cell r="R1486" t="str">
            <v>053601213</v>
          </cell>
          <cell r="S1486" t="str">
            <v>05100623601213</v>
          </cell>
          <cell r="T1486">
            <v>701</v>
          </cell>
          <cell r="U1486">
            <v>5</v>
          </cell>
          <cell r="V1486">
            <v>43</v>
          </cell>
          <cell r="W1486" t="str">
            <v>PC</v>
          </cell>
          <cell r="X1486" t="str">
            <v>PC2</v>
          </cell>
          <cell r="Z1486">
            <v>36349</v>
          </cell>
          <cell r="AA1486" t="str">
            <v>053601207600</v>
          </cell>
          <cell r="AB1486" t="str">
            <v>053601207600</v>
          </cell>
          <cell r="AC1486" t="str">
            <v>Gollavanitippa</v>
          </cell>
          <cell r="AD1486" t="str">
            <v>Gollavanitippa</v>
          </cell>
          <cell r="AE1486" t="str">
            <v>PWS</v>
          </cell>
          <cell r="AF1486">
            <v>0</v>
          </cell>
          <cell r="AG1486">
            <v>0</v>
          </cell>
          <cell r="AH1486">
            <v>0</v>
          </cell>
          <cell r="AI1486">
            <v>0</v>
          </cell>
          <cell r="AJ1486">
            <v>0</v>
          </cell>
          <cell r="AK1486">
            <v>0</v>
          </cell>
          <cell r="AL1486">
            <v>0</v>
          </cell>
        </row>
        <row r="1487">
          <cell r="A1487" t="str">
            <v>05</v>
          </cell>
          <cell r="B1487" t="str">
            <v>Westgodavari</v>
          </cell>
          <cell r="C1487" t="str">
            <v>10</v>
          </cell>
          <cell r="D1487" t="str">
            <v>Narsapur</v>
          </cell>
          <cell r="E1487" t="str">
            <v>062</v>
          </cell>
          <cell r="F1487" t="str">
            <v>Bhimavaram</v>
          </cell>
          <cell r="G1487" t="str">
            <v>36</v>
          </cell>
          <cell r="H1487" t="str">
            <v>Bhimavaram</v>
          </cell>
          <cell r="I1487" t="str">
            <v>16</v>
          </cell>
          <cell r="J1487" t="str">
            <v>Nagidipalem</v>
          </cell>
          <cell r="K1487" t="str">
            <v>012</v>
          </cell>
          <cell r="L1487" t="str">
            <v>Gutlapadu</v>
          </cell>
          <cell r="M1487" t="str">
            <v>0536012</v>
          </cell>
          <cell r="N1487" t="str">
            <v>14</v>
          </cell>
          <cell r="O1487" t="str">
            <v>Reddycheruvu</v>
          </cell>
          <cell r="Q1487" t="str">
            <v>053601214</v>
          </cell>
          <cell r="S1487" t="str">
            <v>05100623601214</v>
          </cell>
          <cell r="T1487">
            <v>152</v>
          </cell>
          <cell r="U1487">
            <v>5</v>
          </cell>
          <cell r="V1487">
            <v>0</v>
          </cell>
          <cell r="W1487" t="str">
            <v>NSS</v>
          </cell>
          <cell r="X1487" t="str">
            <v>BR</v>
          </cell>
          <cell r="Y1487">
            <v>244</v>
          </cell>
          <cell r="Z1487">
            <v>35957</v>
          </cell>
          <cell r="AF1487">
            <v>0</v>
          </cell>
          <cell r="AG1487">
            <v>0</v>
          </cell>
          <cell r="AH1487">
            <v>0</v>
          </cell>
          <cell r="AI1487">
            <v>1</v>
          </cell>
          <cell r="AJ1487">
            <v>0</v>
          </cell>
          <cell r="AK1487">
            <v>0</v>
          </cell>
          <cell r="AL1487">
            <v>0</v>
          </cell>
        </row>
        <row r="1488">
          <cell r="A1488" t="str">
            <v>05</v>
          </cell>
          <cell r="B1488" t="str">
            <v>Westgodavari</v>
          </cell>
          <cell r="C1488" t="str">
            <v>10</v>
          </cell>
          <cell r="D1488" t="str">
            <v>Narsapur</v>
          </cell>
          <cell r="E1488" t="str">
            <v>062</v>
          </cell>
          <cell r="F1488" t="str">
            <v>Bhimavaram</v>
          </cell>
          <cell r="G1488" t="str">
            <v>36</v>
          </cell>
          <cell r="H1488" t="str">
            <v>Bhimavaram</v>
          </cell>
          <cell r="I1488" t="str">
            <v>18</v>
          </cell>
          <cell r="J1488" t="str">
            <v>Dirusumarru</v>
          </cell>
          <cell r="K1488" t="str">
            <v>013</v>
          </cell>
          <cell r="L1488" t="str">
            <v>Dirusumarru</v>
          </cell>
          <cell r="M1488" t="str">
            <v>0536013</v>
          </cell>
          <cell r="N1488" t="str">
            <v>01</v>
          </cell>
          <cell r="O1488" t="str">
            <v>Dirusumarru</v>
          </cell>
          <cell r="P1488" t="str">
            <v>Dirusumarru</v>
          </cell>
          <cell r="Q1488" t="str">
            <v>053601301</v>
          </cell>
          <cell r="R1488" t="str">
            <v>053601301</v>
          </cell>
          <cell r="S1488" t="str">
            <v>05100623601301</v>
          </cell>
          <cell r="T1488">
            <v>2382</v>
          </cell>
          <cell r="U1488">
            <v>151</v>
          </cell>
          <cell r="V1488">
            <v>0</v>
          </cell>
          <cell r="W1488" t="str">
            <v>PC</v>
          </cell>
          <cell r="X1488" t="str">
            <v>PC1</v>
          </cell>
          <cell r="Z1488">
            <v>36349</v>
          </cell>
          <cell r="AA1488" t="str">
            <v>053601301600</v>
          </cell>
          <cell r="AB1488" t="str">
            <v>053601301600</v>
          </cell>
          <cell r="AC1488" t="str">
            <v>Dirusumarru</v>
          </cell>
          <cell r="AD1488" t="str">
            <v>Dirusumarru</v>
          </cell>
          <cell r="AE1488" t="str">
            <v>PWS</v>
          </cell>
          <cell r="AF1488">
            <v>0</v>
          </cell>
          <cell r="AG1488">
            <v>0</v>
          </cell>
          <cell r="AH1488">
            <v>0</v>
          </cell>
          <cell r="AI1488">
            <v>0</v>
          </cell>
          <cell r="AJ1488">
            <v>0</v>
          </cell>
          <cell r="AK1488">
            <v>0</v>
          </cell>
          <cell r="AL1488">
            <v>0</v>
          </cell>
        </row>
        <row r="1489">
          <cell r="A1489" t="str">
            <v>05</v>
          </cell>
          <cell r="B1489" t="str">
            <v>Westgodavari</v>
          </cell>
          <cell r="C1489" t="str">
            <v>10</v>
          </cell>
          <cell r="D1489" t="str">
            <v>Narsapur</v>
          </cell>
          <cell r="E1489" t="str">
            <v>062</v>
          </cell>
          <cell r="F1489" t="str">
            <v>Bhimavaram</v>
          </cell>
          <cell r="G1489" t="str">
            <v>36</v>
          </cell>
          <cell r="H1489" t="str">
            <v>Bhimavaram</v>
          </cell>
          <cell r="I1489" t="str">
            <v>18</v>
          </cell>
          <cell r="J1489" t="str">
            <v>Dirusumarru</v>
          </cell>
          <cell r="K1489" t="str">
            <v>013</v>
          </cell>
          <cell r="L1489" t="str">
            <v>Dirusumarru</v>
          </cell>
          <cell r="M1489" t="str">
            <v>0536013</v>
          </cell>
          <cell r="N1489" t="str">
            <v>02</v>
          </cell>
          <cell r="O1489" t="str">
            <v>Pallipallam</v>
          </cell>
          <cell r="P1489" t="str">
            <v>Pallipallam</v>
          </cell>
          <cell r="Q1489" t="str">
            <v>053601302</v>
          </cell>
          <cell r="R1489" t="str">
            <v>053601302</v>
          </cell>
          <cell r="S1489" t="str">
            <v>05100623601302</v>
          </cell>
          <cell r="T1489">
            <v>403</v>
          </cell>
          <cell r="U1489">
            <v>0</v>
          </cell>
          <cell r="V1489">
            <v>0</v>
          </cell>
          <cell r="W1489" t="str">
            <v>PC</v>
          </cell>
          <cell r="X1489" t="str">
            <v>PC1</v>
          </cell>
          <cell r="Z1489">
            <v>36349</v>
          </cell>
          <cell r="AA1489" t="str">
            <v>053601301600</v>
          </cell>
          <cell r="AB1489" t="str">
            <v>053601301600</v>
          </cell>
          <cell r="AC1489" t="str">
            <v>Dirusumarru</v>
          </cell>
          <cell r="AD1489" t="str">
            <v>Dirusumarru</v>
          </cell>
          <cell r="AE1489" t="str">
            <v>PWS</v>
          </cell>
          <cell r="AF1489">
            <v>0</v>
          </cell>
          <cell r="AG1489">
            <v>0</v>
          </cell>
          <cell r="AH1489">
            <v>0</v>
          </cell>
          <cell r="AI1489">
            <v>0</v>
          </cell>
          <cell r="AJ1489">
            <v>0</v>
          </cell>
          <cell r="AK1489">
            <v>0</v>
          </cell>
          <cell r="AL1489">
            <v>0</v>
          </cell>
        </row>
        <row r="1490">
          <cell r="A1490" t="str">
            <v>05</v>
          </cell>
          <cell r="B1490" t="str">
            <v>Westgodavari</v>
          </cell>
          <cell r="C1490" t="str">
            <v>10</v>
          </cell>
          <cell r="D1490" t="str">
            <v>Narsapur</v>
          </cell>
          <cell r="E1490" t="str">
            <v>062</v>
          </cell>
          <cell r="F1490" t="str">
            <v>Bhimavaram</v>
          </cell>
          <cell r="G1490" t="str">
            <v>36</v>
          </cell>
          <cell r="H1490" t="str">
            <v>Bhimavaram</v>
          </cell>
          <cell r="I1490" t="str">
            <v>18</v>
          </cell>
          <cell r="J1490" t="str">
            <v>Dirusumarru</v>
          </cell>
          <cell r="K1490" t="str">
            <v>013</v>
          </cell>
          <cell r="L1490" t="str">
            <v>Dirusumarru</v>
          </cell>
          <cell r="M1490" t="str">
            <v>0536013</v>
          </cell>
          <cell r="N1490" t="str">
            <v>03</v>
          </cell>
          <cell r="O1490" t="str">
            <v>Ramayanapuram</v>
          </cell>
          <cell r="Q1490" t="str">
            <v>053601303</v>
          </cell>
          <cell r="S1490" t="str">
            <v>05100623601303</v>
          </cell>
          <cell r="T1490">
            <v>974</v>
          </cell>
          <cell r="U1490">
            <v>37</v>
          </cell>
          <cell r="V1490">
            <v>0</v>
          </cell>
          <cell r="W1490" t="str">
            <v>PC</v>
          </cell>
          <cell r="X1490" t="str">
            <v>PC1</v>
          </cell>
          <cell r="Z1490">
            <v>36349</v>
          </cell>
          <cell r="AF1490">
            <v>0</v>
          </cell>
          <cell r="AG1490">
            <v>0</v>
          </cell>
          <cell r="AH1490">
            <v>0</v>
          </cell>
          <cell r="AI1490">
            <v>1</v>
          </cell>
          <cell r="AJ1490">
            <v>0</v>
          </cell>
          <cell r="AK1490">
            <v>0</v>
          </cell>
          <cell r="AL1490">
            <v>0</v>
          </cell>
        </row>
        <row r="1491">
          <cell r="A1491" t="str">
            <v>05</v>
          </cell>
          <cell r="B1491" t="str">
            <v>Westgodavari</v>
          </cell>
          <cell r="C1491" t="str">
            <v>10</v>
          </cell>
          <cell r="D1491" t="str">
            <v>Narsapur</v>
          </cell>
          <cell r="E1491" t="str">
            <v>062</v>
          </cell>
          <cell r="F1491" t="str">
            <v>Bhimavaram</v>
          </cell>
          <cell r="G1491" t="str">
            <v>36</v>
          </cell>
          <cell r="H1491" t="str">
            <v>Bhimavaram</v>
          </cell>
          <cell r="I1491" t="str">
            <v>18</v>
          </cell>
          <cell r="J1491" t="str">
            <v>Dirusumarru</v>
          </cell>
          <cell r="K1491" t="str">
            <v>013</v>
          </cell>
          <cell r="L1491" t="str">
            <v>Dirusumarru</v>
          </cell>
          <cell r="M1491" t="str">
            <v>0536013</v>
          </cell>
          <cell r="N1491" t="str">
            <v>04</v>
          </cell>
          <cell r="O1491" t="str">
            <v>Singarajupalem</v>
          </cell>
          <cell r="Q1491" t="str">
            <v>053601304</v>
          </cell>
          <cell r="S1491" t="str">
            <v>05100623601304</v>
          </cell>
          <cell r="T1491">
            <v>800</v>
          </cell>
          <cell r="U1491">
            <v>10</v>
          </cell>
          <cell r="V1491">
            <v>0</v>
          </cell>
          <cell r="W1491" t="str">
            <v>PC</v>
          </cell>
          <cell r="X1491" t="str">
            <v>PC1</v>
          </cell>
          <cell r="Z1491">
            <v>36349</v>
          </cell>
          <cell r="AF1491">
            <v>0</v>
          </cell>
          <cell r="AG1491">
            <v>0</v>
          </cell>
          <cell r="AH1491">
            <v>0</v>
          </cell>
          <cell r="AI1491">
            <v>1</v>
          </cell>
          <cell r="AJ1491">
            <v>0</v>
          </cell>
          <cell r="AK1491">
            <v>0</v>
          </cell>
          <cell r="AL1491">
            <v>0</v>
          </cell>
        </row>
        <row r="1492">
          <cell r="A1492" t="str">
            <v>05</v>
          </cell>
          <cell r="B1492" t="str">
            <v>Westgodavari</v>
          </cell>
          <cell r="C1492" t="str">
            <v>10</v>
          </cell>
          <cell r="D1492" t="str">
            <v>Narsapur</v>
          </cell>
          <cell r="E1492" t="str">
            <v>062</v>
          </cell>
          <cell r="F1492" t="str">
            <v>Bhimavaram</v>
          </cell>
          <cell r="G1492" t="str">
            <v>36</v>
          </cell>
          <cell r="H1492" t="str">
            <v>Bhimavaram</v>
          </cell>
          <cell r="I1492" t="str">
            <v>18</v>
          </cell>
          <cell r="J1492" t="str">
            <v>Dirusumarru</v>
          </cell>
          <cell r="K1492" t="str">
            <v>013</v>
          </cell>
          <cell r="L1492" t="str">
            <v>Dirusumarru</v>
          </cell>
          <cell r="M1492" t="str">
            <v>0536013</v>
          </cell>
          <cell r="N1492" t="str">
            <v>05</v>
          </cell>
          <cell r="O1492" t="str">
            <v>Settibalijapeta</v>
          </cell>
          <cell r="P1492" t="str">
            <v>Settibalijapeta</v>
          </cell>
          <cell r="Q1492" t="str">
            <v>053601305</v>
          </cell>
          <cell r="R1492" t="str">
            <v>053601305</v>
          </cell>
          <cell r="S1492" t="str">
            <v>05100623601305</v>
          </cell>
          <cell r="T1492">
            <v>363</v>
          </cell>
          <cell r="U1492">
            <v>0</v>
          </cell>
          <cell r="V1492">
            <v>0</v>
          </cell>
          <cell r="W1492" t="str">
            <v>PC</v>
          </cell>
          <cell r="X1492" t="str">
            <v>PC1</v>
          </cell>
          <cell r="Z1492">
            <v>36349</v>
          </cell>
          <cell r="AA1492" t="str">
            <v>053601301600</v>
          </cell>
          <cell r="AB1492" t="str">
            <v>053601301600</v>
          </cell>
          <cell r="AC1492" t="str">
            <v>Dirusumarru</v>
          </cell>
          <cell r="AD1492" t="str">
            <v>Dirusumarru</v>
          </cell>
          <cell r="AE1492" t="str">
            <v>PWS</v>
          </cell>
          <cell r="AF1492">
            <v>0</v>
          </cell>
          <cell r="AG1492">
            <v>0</v>
          </cell>
          <cell r="AH1492">
            <v>0</v>
          </cell>
          <cell r="AI1492">
            <v>1</v>
          </cell>
          <cell r="AJ1492">
            <v>0</v>
          </cell>
          <cell r="AK1492">
            <v>0</v>
          </cell>
          <cell r="AL1492">
            <v>0</v>
          </cell>
        </row>
        <row r="1493">
          <cell r="A1493" t="str">
            <v>05</v>
          </cell>
          <cell r="B1493" t="str">
            <v>Westgodavari</v>
          </cell>
          <cell r="C1493" t="str">
            <v>10</v>
          </cell>
          <cell r="D1493" t="str">
            <v>Narsapur</v>
          </cell>
          <cell r="E1493" t="str">
            <v>062</v>
          </cell>
          <cell r="F1493" t="str">
            <v>Bhimavaram</v>
          </cell>
          <cell r="G1493" t="str">
            <v>36</v>
          </cell>
          <cell r="H1493" t="str">
            <v>Bhimavaram</v>
          </cell>
          <cell r="I1493" t="str">
            <v>18</v>
          </cell>
          <cell r="J1493" t="str">
            <v>Dirusumarru</v>
          </cell>
          <cell r="K1493" t="str">
            <v>013</v>
          </cell>
          <cell r="L1493" t="str">
            <v>Dirusumarru</v>
          </cell>
          <cell r="M1493" t="str">
            <v>0536013</v>
          </cell>
          <cell r="N1493" t="str">
            <v>06</v>
          </cell>
          <cell r="O1493" t="str">
            <v>Santhoshapuram</v>
          </cell>
          <cell r="Q1493" t="str">
            <v>053601306</v>
          </cell>
          <cell r="S1493" t="str">
            <v>05100623601306</v>
          </cell>
          <cell r="T1493">
            <v>972</v>
          </cell>
          <cell r="U1493">
            <v>111</v>
          </cell>
          <cell r="V1493">
            <v>0</v>
          </cell>
          <cell r="W1493" t="str">
            <v>PC</v>
          </cell>
          <cell r="X1493" t="str">
            <v>PC1</v>
          </cell>
          <cell r="Z1493">
            <v>36349</v>
          </cell>
          <cell r="AF1493">
            <v>0</v>
          </cell>
          <cell r="AG1493">
            <v>0</v>
          </cell>
          <cell r="AH1493">
            <v>0</v>
          </cell>
          <cell r="AI1493">
            <v>1</v>
          </cell>
          <cell r="AJ1493">
            <v>0</v>
          </cell>
          <cell r="AK1493">
            <v>0</v>
          </cell>
          <cell r="AL1493">
            <v>0</v>
          </cell>
        </row>
        <row r="1494">
          <cell r="A1494" t="str">
            <v>05</v>
          </cell>
          <cell r="B1494" t="str">
            <v>Westgodavari</v>
          </cell>
          <cell r="C1494" t="str">
            <v>10</v>
          </cell>
          <cell r="D1494" t="str">
            <v>Narsapur</v>
          </cell>
          <cell r="E1494" t="str">
            <v>062</v>
          </cell>
          <cell r="F1494" t="str">
            <v>Bhimavaram</v>
          </cell>
          <cell r="G1494" t="str">
            <v>36</v>
          </cell>
          <cell r="H1494" t="str">
            <v>Bhimavaram</v>
          </cell>
          <cell r="I1494" t="str">
            <v>18</v>
          </cell>
          <cell r="J1494" t="str">
            <v>Dirusumarru</v>
          </cell>
          <cell r="K1494" t="str">
            <v>013</v>
          </cell>
          <cell r="L1494" t="str">
            <v>Dirusumarru</v>
          </cell>
          <cell r="M1494" t="str">
            <v>0536013</v>
          </cell>
          <cell r="N1494" t="str">
            <v>07</v>
          </cell>
          <cell r="O1494" t="str">
            <v>Ramabhadrapuram</v>
          </cell>
          <cell r="Q1494" t="str">
            <v>053601307</v>
          </cell>
          <cell r="S1494" t="str">
            <v>05100623601307</v>
          </cell>
          <cell r="T1494">
            <v>515</v>
          </cell>
          <cell r="U1494">
            <v>4</v>
          </cell>
          <cell r="V1494">
            <v>0</v>
          </cell>
          <cell r="W1494" t="str">
            <v>PC</v>
          </cell>
          <cell r="X1494" t="str">
            <v>PC1</v>
          </cell>
          <cell r="Z1494">
            <v>36349</v>
          </cell>
          <cell r="AF1494">
            <v>0</v>
          </cell>
          <cell r="AG1494">
            <v>0</v>
          </cell>
          <cell r="AH1494">
            <v>0</v>
          </cell>
          <cell r="AI1494">
            <v>1</v>
          </cell>
          <cell r="AJ1494">
            <v>0</v>
          </cell>
          <cell r="AK1494">
            <v>0</v>
          </cell>
          <cell r="AL1494">
            <v>0</v>
          </cell>
        </row>
        <row r="1495">
          <cell r="A1495" t="str">
            <v>05</v>
          </cell>
          <cell r="B1495" t="str">
            <v>Westgodavari</v>
          </cell>
          <cell r="C1495" t="str">
            <v>10</v>
          </cell>
          <cell r="D1495" t="str">
            <v>Narsapur</v>
          </cell>
          <cell r="E1495" t="str">
            <v>062</v>
          </cell>
          <cell r="F1495" t="str">
            <v>Bhimavaram</v>
          </cell>
          <cell r="G1495" t="str">
            <v>36</v>
          </cell>
          <cell r="H1495" t="str">
            <v>Bhimavaram</v>
          </cell>
          <cell r="I1495" t="str">
            <v>18</v>
          </cell>
          <cell r="J1495" t="str">
            <v>Dirusumarru</v>
          </cell>
          <cell r="K1495" t="str">
            <v>013</v>
          </cell>
          <cell r="L1495" t="str">
            <v>Dirusumarru</v>
          </cell>
          <cell r="M1495" t="str">
            <v>0536013</v>
          </cell>
          <cell r="N1495" t="str">
            <v>08</v>
          </cell>
          <cell r="O1495" t="str">
            <v>Pathuru</v>
          </cell>
          <cell r="P1495" t="str">
            <v>Pathuru</v>
          </cell>
          <cell r="Q1495" t="str">
            <v>053601308</v>
          </cell>
          <cell r="R1495" t="str">
            <v>053601308</v>
          </cell>
          <cell r="S1495" t="str">
            <v>05100623601308</v>
          </cell>
          <cell r="T1495">
            <v>346</v>
          </cell>
          <cell r="U1495">
            <v>11</v>
          </cell>
          <cell r="V1495">
            <v>0</v>
          </cell>
          <cell r="W1495" t="str">
            <v>PC</v>
          </cell>
          <cell r="X1495" t="str">
            <v>PC1</v>
          </cell>
          <cell r="Z1495">
            <v>36349</v>
          </cell>
          <cell r="AA1495" t="str">
            <v>053601301600</v>
          </cell>
          <cell r="AB1495" t="str">
            <v>053601301600</v>
          </cell>
          <cell r="AC1495" t="str">
            <v>Dirusumarru</v>
          </cell>
          <cell r="AD1495" t="str">
            <v>Dirusumarru</v>
          </cell>
          <cell r="AE1495" t="str">
            <v>PWS</v>
          </cell>
          <cell r="AF1495">
            <v>0</v>
          </cell>
          <cell r="AG1495">
            <v>0</v>
          </cell>
          <cell r="AH1495">
            <v>4</v>
          </cell>
          <cell r="AI1495">
            <v>0</v>
          </cell>
          <cell r="AJ1495">
            <v>0</v>
          </cell>
          <cell r="AK1495">
            <v>0</v>
          </cell>
          <cell r="AL1495">
            <v>0</v>
          </cell>
        </row>
        <row r="1496">
          <cell r="A1496" t="str">
            <v>05</v>
          </cell>
          <cell r="B1496" t="str">
            <v>Westgodavari</v>
          </cell>
          <cell r="C1496" t="str">
            <v>10</v>
          </cell>
          <cell r="D1496" t="str">
            <v>Narsapur</v>
          </cell>
          <cell r="E1496" t="str">
            <v>062</v>
          </cell>
          <cell r="F1496" t="str">
            <v>Bhimavaram</v>
          </cell>
          <cell r="G1496" t="str">
            <v>36</v>
          </cell>
          <cell r="H1496" t="str">
            <v>Bhimavaram</v>
          </cell>
          <cell r="I1496" t="str">
            <v>19</v>
          </cell>
          <cell r="J1496" t="str">
            <v>Bethapudi</v>
          </cell>
          <cell r="K1496" t="str">
            <v>014</v>
          </cell>
          <cell r="L1496" t="str">
            <v>Bethapudi</v>
          </cell>
          <cell r="M1496" t="str">
            <v>0536014</v>
          </cell>
          <cell r="N1496" t="str">
            <v>01</v>
          </cell>
          <cell r="O1496" t="str">
            <v>Bethapudi</v>
          </cell>
          <cell r="P1496" t="str">
            <v>Bethapudi</v>
          </cell>
          <cell r="Q1496" t="str">
            <v>053601401</v>
          </cell>
          <cell r="R1496" t="str">
            <v>053601401</v>
          </cell>
          <cell r="S1496" t="str">
            <v>05100623601401</v>
          </cell>
          <cell r="T1496">
            <v>1022</v>
          </cell>
          <cell r="U1496">
            <v>12</v>
          </cell>
          <cell r="V1496">
            <v>10</v>
          </cell>
          <cell r="W1496" t="str">
            <v>PC</v>
          </cell>
          <cell r="X1496" t="str">
            <v>PC2</v>
          </cell>
          <cell r="Z1496">
            <v>36349</v>
          </cell>
          <cell r="AA1496" t="str">
            <v>053601401600</v>
          </cell>
          <cell r="AB1496" t="str">
            <v>053601401600</v>
          </cell>
          <cell r="AC1496" t="str">
            <v>Bethapudi</v>
          </cell>
          <cell r="AD1496" t="str">
            <v>Bethapudi</v>
          </cell>
          <cell r="AE1496" t="str">
            <v>PWS</v>
          </cell>
          <cell r="AF1496">
            <v>0</v>
          </cell>
          <cell r="AG1496">
            <v>0</v>
          </cell>
          <cell r="AH1496">
            <v>0</v>
          </cell>
          <cell r="AI1496">
            <v>0</v>
          </cell>
          <cell r="AJ1496">
            <v>0</v>
          </cell>
          <cell r="AK1496">
            <v>0</v>
          </cell>
          <cell r="AL1496">
            <v>0</v>
          </cell>
        </row>
        <row r="1497">
          <cell r="A1497" t="str">
            <v>05</v>
          </cell>
          <cell r="B1497" t="str">
            <v>Westgodavari</v>
          </cell>
          <cell r="C1497" t="str">
            <v>10</v>
          </cell>
          <cell r="D1497" t="str">
            <v>Narsapur</v>
          </cell>
          <cell r="E1497" t="str">
            <v>062</v>
          </cell>
          <cell r="F1497" t="str">
            <v>Bhimavaram</v>
          </cell>
          <cell r="G1497" t="str">
            <v>36</v>
          </cell>
          <cell r="H1497" t="str">
            <v>Bhimavaram</v>
          </cell>
          <cell r="I1497" t="str">
            <v>19</v>
          </cell>
          <cell r="J1497" t="str">
            <v>Bethapudi</v>
          </cell>
          <cell r="K1497" t="str">
            <v>014</v>
          </cell>
          <cell r="L1497" t="str">
            <v>Bethapudi</v>
          </cell>
          <cell r="M1497" t="str">
            <v>0536014</v>
          </cell>
          <cell r="N1497" t="str">
            <v>02</v>
          </cell>
          <cell r="O1497" t="str">
            <v>Karukuwada</v>
          </cell>
          <cell r="P1497" t="str">
            <v>Karukuwada</v>
          </cell>
          <cell r="Q1497" t="str">
            <v>053601402</v>
          </cell>
          <cell r="R1497" t="str">
            <v>053601402</v>
          </cell>
          <cell r="S1497" t="str">
            <v>05100623601402</v>
          </cell>
          <cell r="T1497">
            <v>514</v>
          </cell>
          <cell r="U1497">
            <v>0</v>
          </cell>
          <cell r="V1497">
            <v>0</v>
          </cell>
          <cell r="W1497" t="str">
            <v>PC</v>
          </cell>
          <cell r="X1497" t="str">
            <v>PC2</v>
          </cell>
          <cell r="Z1497">
            <v>36349</v>
          </cell>
          <cell r="AA1497" t="str">
            <v>053601401600</v>
          </cell>
          <cell r="AB1497" t="str">
            <v>053601401600</v>
          </cell>
          <cell r="AC1497" t="str">
            <v>Bethapudi</v>
          </cell>
          <cell r="AD1497" t="str">
            <v>Bethapudi</v>
          </cell>
          <cell r="AE1497" t="str">
            <v>PWS</v>
          </cell>
          <cell r="AF1497">
            <v>0</v>
          </cell>
          <cell r="AG1497">
            <v>0</v>
          </cell>
          <cell r="AH1497">
            <v>4</v>
          </cell>
          <cell r="AI1497">
            <v>0</v>
          </cell>
          <cell r="AJ1497">
            <v>0</v>
          </cell>
          <cell r="AK1497">
            <v>0</v>
          </cell>
          <cell r="AL1497">
            <v>0</v>
          </cell>
        </row>
        <row r="1498">
          <cell r="A1498" t="str">
            <v>05</v>
          </cell>
          <cell r="B1498" t="str">
            <v>Westgodavari</v>
          </cell>
          <cell r="C1498" t="str">
            <v>10</v>
          </cell>
          <cell r="D1498" t="str">
            <v>Narsapur</v>
          </cell>
          <cell r="E1498" t="str">
            <v>062</v>
          </cell>
          <cell r="F1498" t="str">
            <v>Bhimavaram</v>
          </cell>
          <cell r="G1498" t="str">
            <v>36</v>
          </cell>
          <cell r="H1498" t="str">
            <v>Bhimavaram</v>
          </cell>
          <cell r="I1498" t="str">
            <v>19</v>
          </cell>
          <cell r="J1498" t="str">
            <v>Bethapudi</v>
          </cell>
          <cell r="K1498" t="str">
            <v>014</v>
          </cell>
          <cell r="L1498" t="str">
            <v>Bethapudi</v>
          </cell>
          <cell r="M1498" t="str">
            <v>0536014</v>
          </cell>
          <cell r="N1498" t="str">
            <v>03</v>
          </cell>
          <cell r="O1498" t="str">
            <v>Adiandhrapalli</v>
          </cell>
          <cell r="P1498" t="str">
            <v>Adiandhrapalli</v>
          </cell>
          <cell r="Q1498" t="str">
            <v>053601403</v>
          </cell>
          <cell r="R1498" t="str">
            <v>053601403</v>
          </cell>
          <cell r="S1498" t="str">
            <v>05100623601403</v>
          </cell>
          <cell r="T1498">
            <v>659</v>
          </cell>
          <cell r="U1498">
            <v>275</v>
          </cell>
          <cell r="V1498">
            <v>0</v>
          </cell>
          <cell r="W1498" t="str">
            <v>PC</v>
          </cell>
          <cell r="X1498" t="str">
            <v>PC2</v>
          </cell>
          <cell r="Z1498">
            <v>36349</v>
          </cell>
          <cell r="AA1498" t="str">
            <v>053601401600</v>
          </cell>
          <cell r="AB1498" t="str">
            <v>053601401600</v>
          </cell>
          <cell r="AC1498" t="str">
            <v>Bethapudi</v>
          </cell>
          <cell r="AD1498" t="str">
            <v>Bethapudi</v>
          </cell>
          <cell r="AE1498" t="str">
            <v>PWS</v>
          </cell>
          <cell r="AF1498">
            <v>0</v>
          </cell>
          <cell r="AG1498">
            <v>0</v>
          </cell>
          <cell r="AH1498">
            <v>2</v>
          </cell>
          <cell r="AI1498">
            <v>0</v>
          </cell>
          <cell r="AJ1498">
            <v>0</v>
          </cell>
          <cell r="AK1498">
            <v>0</v>
          </cell>
          <cell r="AL1498">
            <v>0</v>
          </cell>
        </row>
        <row r="1499">
          <cell r="A1499" t="str">
            <v>05</v>
          </cell>
          <cell r="B1499" t="str">
            <v>Westgodavari</v>
          </cell>
          <cell r="C1499" t="str">
            <v>10</v>
          </cell>
          <cell r="D1499" t="str">
            <v>Narsapur</v>
          </cell>
          <cell r="E1499" t="str">
            <v>062</v>
          </cell>
          <cell r="F1499" t="str">
            <v>Bhimavaram</v>
          </cell>
          <cell r="G1499" t="str">
            <v>36</v>
          </cell>
          <cell r="H1499" t="str">
            <v>Bhimavaram</v>
          </cell>
          <cell r="I1499" t="str">
            <v>19</v>
          </cell>
          <cell r="J1499" t="str">
            <v>Bethapudi</v>
          </cell>
          <cell r="K1499" t="str">
            <v>014</v>
          </cell>
          <cell r="L1499" t="str">
            <v>Bethapudi</v>
          </cell>
          <cell r="M1499" t="str">
            <v>0536014</v>
          </cell>
          <cell r="N1499" t="str">
            <v>04</v>
          </cell>
          <cell r="O1499" t="str">
            <v>Yamunipalli</v>
          </cell>
          <cell r="Q1499" t="str">
            <v>053601404</v>
          </cell>
          <cell r="S1499" t="str">
            <v>05100623601404</v>
          </cell>
          <cell r="T1499">
            <v>609</v>
          </cell>
          <cell r="U1499">
            <v>362</v>
          </cell>
          <cell r="V1499">
            <v>0</v>
          </cell>
          <cell r="W1499" t="str">
            <v>PC</v>
          </cell>
          <cell r="X1499" t="str">
            <v>PC2</v>
          </cell>
          <cell r="Z1499">
            <v>36349</v>
          </cell>
          <cell r="AF1499">
            <v>0</v>
          </cell>
          <cell r="AG1499">
            <v>0</v>
          </cell>
          <cell r="AH1499">
            <v>2</v>
          </cell>
          <cell r="AI1499">
            <v>1</v>
          </cell>
          <cell r="AJ1499">
            <v>0</v>
          </cell>
          <cell r="AK1499">
            <v>0</v>
          </cell>
          <cell r="AL1499">
            <v>0</v>
          </cell>
        </row>
        <row r="1500">
          <cell r="A1500" t="str">
            <v>05</v>
          </cell>
          <cell r="B1500" t="str">
            <v>Westgodavari</v>
          </cell>
          <cell r="C1500" t="str">
            <v>10</v>
          </cell>
          <cell r="D1500" t="str">
            <v>Narsapur</v>
          </cell>
          <cell r="E1500" t="str">
            <v>062</v>
          </cell>
          <cell r="F1500" t="str">
            <v>Bhimavaram</v>
          </cell>
          <cell r="G1500" t="str">
            <v>36</v>
          </cell>
          <cell r="H1500" t="str">
            <v>Bhimavaram</v>
          </cell>
          <cell r="I1500" t="str">
            <v>19</v>
          </cell>
          <cell r="J1500" t="str">
            <v>Bethapudi</v>
          </cell>
          <cell r="K1500" t="str">
            <v>014</v>
          </cell>
          <cell r="L1500" t="str">
            <v>Bethapudi</v>
          </cell>
          <cell r="M1500" t="str">
            <v>0536014</v>
          </cell>
          <cell r="N1500" t="str">
            <v>05</v>
          </cell>
          <cell r="O1500" t="str">
            <v>Korrapadu</v>
          </cell>
          <cell r="Q1500" t="str">
            <v>053601405</v>
          </cell>
          <cell r="S1500" t="str">
            <v>05100623601405</v>
          </cell>
          <cell r="T1500">
            <v>305</v>
          </cell>
          <cell r="U1500">
            <v>40</v>
          </cell>
          <cell r="V1500">
            <v>0</v>
          </cell>
          <cell r="W1500" t="str">
            <v>PC</v>
          </cell>
          <cell r="X1500" t="str">
            <v>PC2</v>
          </cell>
          <cell r="Z1500">
            <v>36349</v>
          </cell>
          <cell r="AF1500">
            <v>0</v>
          </cell>
          <cell r="AG1500">
            <v>0</v>
          </cell>
          <cell r="AH1500">
            <v>2</v>
          </cell>
          <cell r="AI1500">
            <v>1</v>
          </cell>
          <cell r="AJ1500">
            <v>0</v>
          </cell>
          <cell r="AK1500">
            <v>0</v>
          </cell>
          <cell r="AL1500">
            <v>0</v>
          </cell>
        </row>
        <row r="1501">
          <cell r="A1501" t="str">
            <v>05</v>
          </cell>
          <cell r="B1501" t="str">
            <v>Westgodavari</v>
          </cell>
          <cell r="C1501" t="str">
            <v>10</v>
          </cell>
          <cell r="D1501" t="str">
            <v>Narsapur</v>
          </cell>
          <cell r="E1501" t="str">
            <v>062</v>
          </cell>
          <cell r="F1501" t="str">
            <v>Bhimavaram</v>
          </cell>
          <cell r="G1501" t="str">
            <v>36</v>
          </cell>
          <cell r="H1501" t="str">
            <v>Bhimavaram</v>
          </cell>
          <cell r="I1501" t="str">
            <v>19</v>
          </cell>
          <cell r="J1501" t="str">
            <v>Bethapudi</v>
          </cell>
          <cell r="K1501" t="str">
            <v>014</v>
          </cell>
          <cell r="L1501" t="str">
            <v>Bethapudi</v>
          </cell>
          <cell r="M1501" t="str">
            <v>0536014</v>
          </cell>
          <cell r="N1501" t="str">
            <v>06</v>
          </cell>
          <cell r="O1501" t="str">
            <v>Nadipalli</v>
          </cell>
          <cell r="P1501" t="str">
            <v>Nadipalli</v>
          </cell>
          <cell r="Q1501" t="str">
            <v>053601406</v>
          </cell>
          <cell r="R1501" t="str">
            <v>053601406</v>
          </cell>
          <cell r="S1501" t="str">
            <v>05100623601406</v>
          </cell>
          <cell r="T1501">
            <v>303</v>
          </cell>
          <cell r="U1501">
            <v>35</v>
          </cell>
          <cell r="V1501">
            <v>0</v>
          </cell>
          <cell r="W1501" t="str">
            <v>PC</v>
          </cell>
          <cell r="X1501" t="str">
            <v>PC2</v>
          </cell>
          <cell r="Z1501">
            <v>36349</v>
          </cell>
          <cell r="AA1501" t="str">
            <v>053601401600</v>
          </cell>
          <cell r="AB1501" t="str">
            <v>053601401600</v>
          </cell>
          <cell r="AC1501" t="str">
            <v>Bethapudi</v>
          </cell>
          <cell r="AD1501" t="str">
            <v>Bethapudi</v>
          </cell>
          <cell r="AE1501" t="str">
            <v>PWS</v>
          </cell>
          <cell r="AF1501">
            <v>0</v>
          </cell>
          <cell r="AG1501">
            <v>0</v>
          </cell>
          <cell r="AH1501">
            <v>2</v>
          </cell>
          <cell r="AI1501">
            <v>0</v>
          </cell>
          <cell r="AJ1501">
            <v>0</v>
          </cell>
          <cell r="AK1501">
            <v>0</v>
          </cell>
          <cell r="AL1501">
            <v>0</v>
          </cell>
        </row>
        <row r="1502">
          <cell r="A1502" t="str">
            <v>05</v>
          </cell>
          <cell r="B1502" t="str">
            <v>Westgodavari</v>
          </cell>
          <cell r="C1502" t="str">
            <v>10</v>
          </cell>
          <cell r="D1502" t="str">
            <v>Narsapur</v>
          </cell>
          <cell r="E1502" t="str">
            <v>060</v>
          </cell>
          <cell r="F1502" t="str">
            <v>Palacole</v>
          </cell>
          <cell r="G1502" t="str">
            <v>36</v>
          </cell>
          <cell r="H1502" t="str">
            <v>Bhimavaram</v>
          </cell>
          <cell r="I1502" t="str">
            <v>20</v>
          </cell>
          <cell r="J1502" t="str">
            <v>Tundurru</v>
          </cell>
          <cell r="K1502" t="str">
            <v>015</v>
          </cell>
          <cell r="L1502" t="str">
            <v>Tundurru</v>
          </cell>
          <cell r="M1502" t="str">
            <v>0536015</v>
          </cell>
          <cell r="N1502" t="str">
            <v>01</v>
          </cell>
          <cell r="O1502" t="str">
            <v>Tundurru</v>
          </cell>
          <cell r="P1502" t="str">
            <v>Tundurru</v>
          </cell>
          <cell r="Q1502" t="str">
            <v>053601501</v>
          </cell>
          <cell r="R1502" t="str">
            <v>053601501</v>
          </cell>
          <cell r="S1502" t="str">
            <v>05100603601501</v>
          </cell>
          <cell r="T1502">
            <v>2721</v>
          </cell>
          <cell r="U1502">
            <v>50</v>
          </cell>
          <cell r="V1502">
            <v>14</v>
          </cell>
          <cell r="W1502" t="str">
            <v>PC</v>
          </cell>
          <cell r="X1502" t="str">
            <v>PC2</v>
          </cell>
          <cell r="AA1502" t="str">
            <v>053601501600</v>
          </cell>
          <cell r="AB1502" t="str">
            <v>053601501600</v>
          </cell>
          <cell r="AC1502" t="str">
            <v>Tundurru</v>
          </cell>
          <cell r="AD1502" t="str">
            <v>Tundurru</v>
          </cell>
          <cell r="AE1502" t="str">
            <v>PWS</v>
          </cell>
          <cell r="AF1502">
            <v>0</v>
          </cell>
          <cell r="AG1502">
            <v>0</v>
          </cell>
          <cell r="AH1502">
            <v>0</v>
          </cell>
          <cell r="AI1502">
            <v>0</v>
          </cell>
          <cell r="AJ1502">
            <v>0</v>
          </cell>
          <cell r="AK1502">
            <v>0</v>
          </cell>
          <cell r="AL1502">
            <v>0</v>
          </cell>
        </row>
        <row r="1503">
          <cell r="A1503" t="str">
            <v>05</v>
          </cell>
          <cell r="B1503" t="str">
            <v>Westgodavari</v>
          </cell>
          <cell r="C1503" t="str">
            <v>10</v>
          </cell>
          <cell r="D1503" t="str">
            <v>Narsapur</v>
          </cell>
          <cell r="E1503" t="str">
            <v>060</v>
          </cell>
          <cell r="F1503" t="str">
            <v>Palacole</v>
          </cell>
          <cell r="G1503" t="str">
            <v>36</v>
          </cell>
          <cell r="H1503" t="str">
            <v>Bhimavaram</v>
          </cell>
          <cell r="I1503" t="str">
            <v>21</v>
          </cell>
          <cell r="J1503" t="str">
            <v>Jonnalagaruvu</v>
          </cell>
          <cell r="K1503" t="str">
            <v>015</v>
          </cell>
          <cell r="L1503" t="str">
            <v>Tundurru</v>
          </cell>
          <cell r="M1503" t="str">
            <v>0536015</v>
          </cell>
          <cell r="N1503" t="str">
            <v>02</v>
          </cell>
          <cell r="O1503" t="str">
            <v>Jonnalagaruvu</v>
          </cell>
          <cell r="Q1503" t="str">
            <v>053601502</v>
          </cell>
          <cell r="S1503" t="str">
            <v>05100603601502</v>
          </cell>
          <cell r="T1503">
            <v>708</v>
          </cell>
          <cell r="U1503">
            <v>182</v>
          </cell>
          <cell r="V1503">
            <v>23</v>
          </cell>
          <cell r="W1503" t="str">
            <v>NSS</v>
          </cell>
          <cell r="X1503" t="str">
            <v>BR</v>
          </cell>
          <cell r="Y1503">
            <v>260</v>
          </cell>
          <cell r="Z1503">
            <v>36349</v>
          </cell>
          <cell r="AF1503">
            <v>0</v>
          </cell>
          <cell r="AG1503">
            <v>0</v>
          </cell>
          <cell r="AH1503">
            <v>0</v>
          </cell>
          <cell r="AI1503">
            <v>1</v>
          </cell>
          <cell r="AJ1503">
            <v>0</v>
          </cell>
          <cell r="AK1503">
            <v>0</v>
          </cell>
          <cell r="AL1503">
            <v>0</v>
          </cell>
        </row>
        <row r="1504">
          <cell r="A1504" t="str">
            <v>05</v>
          </cell>
          <cell r="B1504" t="str">
            <v>Westgodavari</v>
          </cell>
          <cell r="C1504" t="str">
            <v>10</v>
          </cell>
          <cell r="D1504" t="str">
            <v>Narsapur</v>
          </cell>
          <cell r="E1504" t="str">
            <v>060</v>
          </cell>
          <cell r="F1504" t="str">
            <v>Palacole</v>
          </cell>
          <cell r="G1504" t="str">
            <v>36</v>
          </cell>
          <cell r="H1504" t="str">
            <v>Bhimavaram</v>
          </cell>
          <cell r="I1504" t="str">
            <v>15</v>
          </cell>
          <cell r="J1504" t="str">
            <v>Pedagaruvu</v>
          </cell>
          <cell r="K1504" t="str">
            <v>015</v>
          </cell>
          <cell r="L1504" t="str">
            <v>Tundurru</v>
          </cell>
          <cell r="M1504" t="str">
            <v>0536015</v>
          </cell>
          <cell r="N1504" t="str">
            <v>03</v>
          </cell>
          <cell r="O1504" t="str">
            <v>Pedagaruvu</v>
          </cell>
          <cell r="P1504" t="str">
            <v>Pedagaruvu</v>
          </cell>
          <cell r="Q1504" t="str">
            <v>053601503</v>
          </cell>
          <cell r="R1504" t="str">
            <v>053601503</v>
          </cell>
          <cell r="S1504" t="str">
            <v>05100603601503</v>
          </cell>
          <cell r="T1504">
            <v>1001</v>
          </cell>
          <cell r="U1504">
            <v>5</v>
          </cell>
          <cell r="V1504">
            <v>0</v>
          </cell>
          <cell r="W1504" t="str">
            <v>PC</v>
          </cell>
          <cell r="X1504" t="str">
            <v>PC3</v>
          </cell>
          <cell r="AA1504" t="str">
            <v>053601503600</v>
          </cell>
          <cell r="AB1504" t="str">
            <v>053601503600</v>
          </cell>
          <cell r="AC1504" t="str">
            <v>Pedagaruvu</v>
          </cell>
          <cell r="AD1504" t="str">
            <v>Pedagaruvu</v>
          </cell>
          <cell r="AE1504" t="str">
            <v>PWS</v>
          </cell>
          <cell r="AF1504">
            <v>0</v>
          </cell>
          <cell r="AG1504">
            <v>0</v>
          </cell>
          <cell r="AH1504">
            <v>0</v>
          </cell>
          <cell r="AI1504">
            <v>0</v>
          </cell>
          <cell r="AJ1504">
            <v>0</v>
          </cell>
          <cell r="AK1504">
            <v>0</v>
          </cell>
          <cell r="AL1504">
            <v>0</v>
          </cell>
        </row>
        <row r="1505">
          <cell r="A1505" t="str">
            <v>05</v>
          </cell>
          <cell r="B1505" t="str">
            <v>Westgodavari</v>
          </cell>
          <cell r="C1505" t="str">
            <v>10</v>
          </cell>
          <cell r="D1505" t="str">
            <v>Narsapur</v>
          </cell>
          <cell r="E1505" t="str">
            <v>060</v>
          </cell>
          <cell r="F1505" t="str">
            <v>Palacole</v>
          </cell>
          <cell r="G1505" t="str">
            <v>36</v>
          </cell>
          <cell r="H1505" t="str">
            <v>Bhimavaram</v>
          </cell>
          <cell r="I1505" t="str">
            <v>15</v>
          </cell>
          <cell r="J1505" t="str">
            <v>Pedagaruvu</v>
          </cell>
          <cell r="K1505" t="str">
            <v>015</v>
          </cell>
          <cell r="L1505" t="str">
            <v>Tundurru</v>
          </cell>
          <cell r="M1505" t="str">
            <v>0536015</v>
          </cell>
          <cell r="N1505" t="str">
            <v>04</v>
          </cell>
          <cell r="O1505" t="str">
            <v>Chinagaruvu</v>
          </cell>
          <cell r="P1505" t="str">
            <v>Chinagaruvu</v>
          </cell>
          <cell r="Q1505" t="str">
            <v>053601504</v>
          </cell>
          <cell r="R1505" t="str">
            <v>053601504</v>
          </cell>
          <cell r="S1505" t="str">
            <v>05100603601504</v>
          </cell>
          <cell r="T1505">
            <v>559</v>
          </cell>
          <cell r="U1505">
            <v>8</v>
          </cell>
          <cell r="V1505">
            <v>0</v>
          </cell>
          <cell r="W1505" t="str">
            <v>PC</v>
          </cell>
          <cell r="X1505" t="str">
            <v>PC3</v>
          </cell>
          <cell r="AA1505" t="str">
            <v>053601503600</v>
          </cell>
          <cell r="AB1505" t="str">
            <v>053601503600</v>
          </cell>
          <cell r="AC1505" t="str">
            <v>Pedagaruvu</v>
          </cell>
          <cell r="AD1505" t="str">
            <v>Pedagaruvu</v>
          </cell>
          <cell r="AE1505" t="str">
            <v>PWS</v>
          </cell>
          <cell r="AF1505">
            <v>0</v>
          </cell>
          <cell r="AG1505">
            <v>0</v>
          </cell>
          <cell r="AH1505">
            <v>0</v>
          </cell>
          <cell r="AI1505">
            <v>0</v>
          </cell>
          <cell r="AJ1505">
            <v>0</v>
          </cell>
          <cell r="AK1505">
            <v>0</v>
          </cell>
          <cell r="AL1505">
            <v>0</v>
          </cell>
        </row>
        <row r="1506">
          <cell r="A1506" t="str">
            <v>05</v>
          </cell>
          <cell r="B1506" t="str">
            <v>Westgodavari</v>
          </cell>
          <cell r="C1506" t="str">
            <v>10</v>
          </cell>
          <cell r="D1506" t="str">
            <v>Narsapur</v>
          </cell>
          <cell r="E1506" t="str">
            <v>060</v>
          </cell>
          <cell r="F1506" t="str">
            <v>Palacole</v>
          </cell>
          <cell r="G1506" t="str">
            <v>36</v>
          </cell>
          <cell r="H1506" t="str">
            <v>Bhimavaram</v>
          </cell>
          <cell r="I1506" t="str">
            <v>20</v>
          </cell>
          <cell r="J1506" t="str">
            <v>Tundurru</v>
          </cell>
          <cell r="K1506" t="str">
            <v>015</v>
          </cell>
          <cell r="L1506" t="str">
            <v>Tundurru</v>
          </cell>
          <cell r="M1506" t="str">
            <v>0536015</v>
          </cell>
          <cell r="N1506" t="str">
            <v>05</v>
          </cell>
          <cell r="O1506" t="str">
            <v>Upparagudem</v>
          </cell>
          <cell r="P1506" t="str">
            <v>Upparagudem</v>
          </cell>
          <cell r="Q1506" t="str">
            <v>053601505</v>
          </cell>
          <cell r="R1506" t="str">
            <v>053601505</v>
          </cell>
          <cell r="S1506" t="str">
            <v>05100603601505</v>
          </cell>
          <cell r="T1506">
            <v>261</v>
          </cell>
          <cell r="U1506">
            <v>0</v>
          </cell>
          <cell r="V1506">
            <v>0</v>
          </cell>
          <cell r="W1506" t="str">
            <v>PC</v>
          </cell>
          <cell r="X1506" t="str">
            <v>PC3</v>
          </cell>
          <cell r="AA1506" t="str">
            <v>053601501600</v>
          </cell>
          <cell r="AB1506" t="str">
            <v>053601501600</v>
          </cell>
          <cell r="AC1506" t="str">
            <v>Tundurru</v>
          </cell>
          <cell r="AD1506" t="str">
            <v>Tundurru</v>
          </cell>
          <cell r="AE1506" t="str">
            <v>PWS</v>
          </cell>
          <cell r="AF1506">
            <v>0</v>
          </cell>
          <cell r="AG1506">
            <v>0</v>
          </cell>
          <cell r="AH1506">
            <v>0</v>
          </cell>
          <cell r="AI1506">
            <v>0</v>
          </cell>
          <cell r="AJ1506">
            <v>0</v>
          </cell>
          <cell r="AK1506">
            <v>0</v>
          </cell>
          <cell r="AL1506">
            <v>0</v>
          </cell>
        </row>
        <row r="1507">
          <cell r="A1507" t="str">
            <v>05</v>
          </cell>
          <cell r="B1507" t="str">
            <v>Westgodavari</v>
          </cell>
          <cell r="C1507" t="str">
            <v>10</v>
          </cell>
          <cell r="D1507" t="str">
            <v>Narsapur</v>
          </cell>
          <cell r="E1507" t="str">
            <v>060</v>
          </cell>
          <cell r="F1507" t="str">
            <v>Palacole</v>
          </cell>
          <cell r="G1507" t="str">
            <v>36</v>
          </cell>
          <cell r="H1507" t="str">
            <v>Bhimavaram</v>
          </cell>
          <cell r="I1507" t="str">
            <v>23</v>
          </cell>
          <cell r="J1507" t="str">
            <v>Vempa</v>
          </cell>
          <cell r="K1507" t="str">
            <v>016</v>
          </cell>
          <cell r="L1507" t="str">
            <v>Vempa</v>
          </cell>
          <cell r="M1507" t="str">
            <v>0536016</v>
          </cell>
          <cell r="N1507" t="str">
            <v>01</v>
          </cell>
          <cell r="O1507" t="str">
            <v>Vempa</v>
          </cell>
          <cell r="P1507" t="str">
            <v>Vempa</v>
          </cell>
          <cell r="Q1507" t="str">
            <v>053601601</v>
          </cell>
          <cell r="R1507" t="str">
            <v>053601601</v>
          </cell>
          <cell r="S1507" t="str">
            <v>05100603601601</v>
          </cell>
          <cell r="T1507">
            <v>2172</v>
          </cell>
          <cell r="U1507">
            <v>0</v>
          </cell>
          <cell r="V1507">
            <v>0</v>
          </cell>
          <cell r="W1507" t="str">
            <v>PC</v>
          </cell>
          <cell r="X1507" t="str">
            <v>PC3</v>
          </cell>
          <cell r="Z1507">
            <v>36349</v>
          </cell>
          <cell r="AA1507" t="str">
            <v>053601601600</v>
          </cell>
          <cell r="AB1507" t="str">
            <v>053601601600</v>
          </cell>
          <cell r="AC1507" t="str">
            <v>Vempa</v>
          </cell>
          <cell r="AD1507" t="str">
            <v>Vempa</v>
          </cell>
          <cell r="AE1507" t="str">
            <v>PWS</v>
          </cell>
          <cell r="AF1507">
            <v>0</v>
          </cell>
          <cell r="AG1507">
            <v>0</v>
          </cell>
          <cell r="AH1507">
            <v>0</v>
          </cell>
          <cell r="AI1507">
            <v>0</v>
          </cell>
          <cell r="AJ1507">
            <v>0</v>
          </cell>
          <cell r="AK1507">
            <v>0</v>
          </cell>
          <cell r="AL1507">
            <v>0</v>
          </cell>
        </row>
        <row r="1508">
          <cell r="A1508" t="str">
            <v>05</v>
          </cell>
          <cell r="B1508" t="str">
            <v>Westgodavari</v>
          </cell>
          <cell r="C1508" t="str">
            <v>10</v>
          </cell>
          <cell r="D1508" t="str">
            <v>Narsapur</v>
          </cell>
          <cell r="E1508" t="str">
            <v>060</v>
          </cell>
          <cell r="F1508" t="str">
            <v>Palacole</v>
          </cell>
          <cell r="G1508" t="str">
            <v>36</v>
          </cell>
          <cell r="H1508" t="str">
            <v>Bhimavaram</v>
          </cell>
          <cell r="I1508" t="str">
            <v>23</v>
          </cell>
          <cell r="J1508" t="str">
            <v>Vempa</v>
          </cell>
          <cell r="K1508" t="str">
            <v>016</v>
          </cell>
          <cell r="L1508" t="str">
            <v>Vempa</v>
          </cell>
          <cell r="M1508" t="str">
            <v>0536016</v>
          </cell>
          <cell r="N1508" t="str">
            <v>02</v>
          </cell>
          <cell r="O1508" t="str">
            <v>Harijanwada</v>
          </cell>
          <cell r="P1508" t="str">
            <v>Harijanwada</v>
          </cell>
          <cell r="Q1508" t="str">
            <v>053601602</v>
          </cell>
          <cell r="R1508" t="str">
            <v>053601602</v>
          </cell>
          <cell r="S1508" t="str">
            <v>05100603601602</v>
          </cell>
          <cell r="T1508">
            <v>1479</v>
          </cell>
          <cell r="U1508">
            <v>776</v>
          </cell>
          <cell r="V1508">
            <v>0</v>
          </cell>
          <cell r="W1508" t="str">
            <v>PC</v>
          </cell>
          <cell r="X1508" t="str">
            <v>PC3</v>
          </cell>
          <cell r="Z1508">
            <v>36349</v>
          </cell>
          <cell r="AA1508" t="str">
            <v>053601601600</v>
          </cell>
          <cell r="AB1508" t="str">
            <v>053601601600</v>
          </cell>
          <cell r="AC1508" t="str">
            <v>Vempa</v>
          </cell>
          <cell r="AD1508" t="str">
            <v>Vempa</v>
          </cell>
          <cell r="AE1508" t="str">
            <v>PWS</v>
          </cell>
          <cell r="AF1508">
            <v>0</v>
          </cell>
          <cell r="AG1508">
            <v>0</v>
          </cell>
          <cell r="AH1508">
            <v>6</v>
          </cell>
          <cell r="AI1508">
            <v>0</v>
          </cell>
          <cell r="AJ1508">
            <v>0</v>
          </cell>
          <cell r="AK1508">
            <v>0</v>
          </cell>
          <cell r="AL1508">
            <v>0</v>
          </cell>
        </row>
        <row r="1509">
          <cell r="A1509" t="str">
            <v>05</v>
          </cell>
          <cell r="B1509" t="str">
            <v>Westgodavari</v>
          </cell>
          <cell r="C1509" t="str">
            <v>10</v>
          </cell>
          <cell r="D1509" t="str">
            <v>Narsapur</v>
          </cell>
          <cell r="E1509" t="str">
            <v>060</v>
          </cell>
          <cell r="F1509" t="str">
            <v>Palacole</v>
          </cell>
          <cell r="G1509" t="str">
            <v>36</v>
          </cell>
          <cell r="H1509" t="str">
            <v>Bhimavaram</v>
          </cell>
          <cell r="I1509" t="str">
            <v>23</v>
          </cell>
          <cell r="J1509" t="str">
            <v>Vempa</v>
          </cell>
          <cell r="K1509" t="str">
            <v>016</v>
          </cell>
          <cell r="L1509" t="str">
            <v>Vempa</v>
          </cell>
          <cell r="M1509" t="str">
            <v>0536016</v>
          </cell>
          <cell r="N1509" t="str">
            <v>03</v>
          </cell>
          <cell r="O1509" t="str">
            <v>Kothamalapalli</v>
          </cell>
          <cell r="P1509" t="str">
            <v>Kothamalapalli</v>
          </cell>
          <cell r="Q1509" t="str">
            <v>053601603</v>
          </cell>
          <cell r="R1509" t="str">
            <v>053601603</v>
          </cell>
          <cell r="S1509" t="str">
            <v>05100603601603</v>
          </cell>
          <cell r="T1509">
            <v>774</v>
          </cell>
          <cell r="U1509">
            <v>168</v>
          </cell>
          <cell r="V1509">
            <v>0</v>
          </cell>
          <cell r="W1509" t="str">
            <v>PC</v>
          </cell>
          <cell r="X1509" t="str">
            <v>PC3</v>
          </cell>
          <cell r="Z1509">
            <v>36349</v>
          </cell>
          <cell r="AA1509" t="str">
            <v>053601601600</v>
          </cell>
          <cell r="AB1509" t="str">
            <v>053601601600</v>
          </cell>
          <cell r="AC1509" t="str">
            <v>Vempa</v>
          </cell>
          <cell r="AD1509" t="str">
            <v>Vempa</v>
          </cell>
          <cell r="AE1509" t="str">
            <v>PWS</v>
          </cell>
          <cell r="AF1509">
            <v>0</v>
          </cell>
          <cell r="AG1509">
            <v>0</v>
          </cell>
          <cell r="AH1509">
            <v>3</v>
          </cell>
          <cell r="AI1509">
            <v>0</v>
          </cell>
          <cell r="AJ1509">
            <v>0</v>
          </cell>
          <cell r="AK1509">
            <v>0</v>
          </cell>
          <cell r="AL1509">
            <v>0</v>
          </cell>
        </row>
        <row r="1510">
          <cell r="A1510" t="str">
            <v>05</v>
          </cell>
          <cell r="B1510" t="str">
            <v>Westgodavari</v>
          </cell>
          <cell r="C1510" t="str">
            <v>10</v>
          </cell>
          <cell r="D1510" t="str">
            <v>Narsapur</v>
          </cell>
          <cell r="E1510" t="str">
            <v>060</v>
          </cell>
          <cell r="F1510" t="str">
            <v>Palacole</v>
          </cell>
          <cell r="G1510" t="str">
            <v>36</v>
          </cell>
          <cell r="H1510" t="str">
            <v>Bhimavaram</v>
          </cell>
          <cell r="I1510" t="str">
            <v>23</v>
          </cell>
          <cell r="J1510" t="str">
            <v>Vempa</v>
          </cell>
          <cell r="K1510" t="str">
            <v>016</v>
          </cell>
          <cell r="L1510" t="str">
            <v>Vempa</v>
          </cell>
          <cell r="M1510" t="str">
            <v>0536016</v>
          </cell>
          <cell r="N1510" t="str">
            <v>04</v>
          </cell>
          <cell r="O1510" t="str">
            <v>Settibalijapeta</v>
          </cell>
          <cell r="P1510" t="str">
            <v>Settibalijapeta</v>
          </cell>
          <cell r="Q1510" t="str">
            <v>053601604</v>
          </cell>
          <cell r="R1510" t="str">
            <v>053601604</v>
          </cell>
          <cell r="S1510" t="str">
            <v>05100603601604</v>
          </cell>
          <cell r="T1510">
            <v>685</v>
          </cell>
          <cell r="U1510">
            <v>189</v>
          </cell>
          <cell r="V1510">
            <v>0</v>
          </cell>
          <cell r="W1510" t="str">
            <v>PC</v>
          </cell>
          <cell r="X1510" t="str">
            <v>PC3</v>
          </cell>
          <cell r="Z1510">
            <v>36349</v>
          </cell>
          <cell r="AA1510" t="str">
            <v>053601601600</v>
          </cell>
          <cell r="AB1510" t="str">
            <v>053601601600</v>
          </cell>
          <cell r="AC1510" t="str">
            <v>Vempa</v>
          </cell>
          <cell r="AD1510" t="str">
            <v>Vempa</v>
          </cell>
          <cell r="AE1510" t="str">
            <v>PWS</v>
          </cell>
          <cell r="AF1510">
            <v>0</v>
          </cell>
          <cell r="AG1510">
            <v>0</v>
          </cell>
          <cell r="AH1510">
            <v>3</v>
          </cell>
          <cell r="AI1510">
            <v>0</v>
          </cell>
          <cell r="AJ1510">
            <v>0</v>
          </cell>
          <cell r="AK1510">
            <v>0</v>
          </cell>
          <cell r="AL1510">
            <v>0</v>
          </cell>
        </row>
        <row r="1511">
          <cell r="A1511" t="str">
            <v>05</v>
          </cell>
          <cell r="B1511" t="str">
            <v>Westgodavari</v>
          </cell>
          <cell r="C1511" t="str">
            <v>10</v>
          </cell>
          <cell r="D1511" t="str">
            <v>Narsapur</v>
          </cell>
          <cell r="E1511" t="str">
            <v>060</v>
          </cell>
          <cell r="F1511" t="str">
            <v>Palacole</v>
          </cell>
          <cell r="G1511" t="str">
            <v>36</v>
          </cell>
          <cell r="H1511" t="str">
            <v>Bhimavaram</v>
          </cell>
          <cell r="I1511" t="str">
            <v>24</v>
          </cell>
          <cell r="J1511" t="str">
            <v>Sreeramapuram</v>
          </cell>
          <cell r="K1511" t="str">
            <v>016</v>
          </cell>
          <cell r="L1511" t="str">
            <v>Vempa</v>
          </cell>
          <cell r="M1511" t="str">
            <v>0536016</v>
          </cell>
          <cell r="N1511" t="str">
            <v>05</v>
          </cell>
          <cell r="O1511" t="str">
            <v>Sreeramapuram</v>
          </cell>
          <cell r="P1511" t="str">
            <v>Sreerampuram</v>
          </cell>
          <cell r="Q1511" t="str">
            <v>053601605</v>
          </cell>
          <cell r="R1511" t="str">
            <v>053601605</v>
          </cell>
          <cell r="S1511" t="str">
            <v>05100603601605</v>
          </cell>
          <cell r="T1511">
            <v>406</v>
          </cell>
          <cell r="U1511">
            <v>9</v>
          </cell>
          <cell r="V1511">
            <v>0</v>
          </cell>
          <cell r="W1511" t="str">
            <v>PC</v>
          </cell>
          <cell r="X1511" t="str">
            <v>PC1</v>
          </cell>
          <cell r="Z1511">
            <v>36349</v>
          </cell>
          <cell r="AA1511" t="str">
            <v>053601605600</v>
          </cell>
          <cell r="AB1511" t="str">
            <v>053601605600</v>
          </cell>
          <cell r="AC1511" t="str">
            <v>Sreeramapuram</v>
          </cell>
          <cell r="AD1511" t="str">
            <v>Sreerampuram</v>
          </cell>
          <cell r="AE1511" t="str">
            <v>PWS</v>
          </cell>
          <cell r="AF1511">
            <v>0</v>
          </cell>
          <cell r="AG1511">
            <v>0</v>
          </cell>
          <cell r="AH1511">
            <v>0</v>
          </cell>
          <cell r="AI1511">
            <v>1</v>
          </cell>
          <cell r="AJ1511">
            <v>0</v>
          </cell>
          <cell r="AK1511">
            <v>0</v>
          </cell>
          <cell r="AL1511">
            <v>0</v>
          </cell>
        </row>
        <row r="1512">
          <cell r="A1512" t="str">
            <v>05</v>
          </cell>
          <cell r="B1512" t="str">
            <v>Westgodavari</v>
          </cell>
          <cell r="C1512" t="str">
            <v>10</v>
          </cell>
          <cell r="D1512" t="str">
            <v>Narsapur</v>
          </cell>
          <cell r="E1512" t="str">
            <v>060</v>
          </cell>
          <cell r="F1512" t="str">
            <v>Palacole</v>
          </cell>
          <cell r="G1512" t="str">
            <v>36</v>
          </cell>
          <cell r="H1512" t="str">
            <v>Bhimavaram</v>
          </cell>
          <cell r="I1512" t="str">
            <v>24</v>
          </cell>
          <cell r="J1512" t="str">
            <v>Sreeramapuram</v>
          </cell>
          <cell r="K1512" t="str">
            <v>016</v>
          </cell>
          <cell r="L1512" t="str">
            <v>Vempa</v>
          </cell>
          <cell r="M1512" t="str">
            <v>0536016</v>
          </cell>
          <cell r="N1512" t="str">
            <v>06</v>
          </cell>
          <cell r="O1512" t="str">
            <v>Sreeramapuram</v>
          </cell>
          <cell r="P1512" t="str">
            <v>Sivannarayanpuram</v>
          </cell>
          <cell r="Q1512" t="str">
            <v>053601606</v>
          </cell>
          <cell r="R1512" t="str">
            <v>053601606</v>
          </cell>
          <cell r="S1512" t="str">
            <v>05100603601606</v>
          </cell>
          <cell r="T1512">
            <v>466</v>
          </cell>
          <cell r="U1512">
            <v>0</v>
          </cell>
          <cell r="V1512">
            <v>0</v>
          </cell>
          <cell r="W1512" t="str">
            <v>PC</v>
          </cell>
          <cell r="X1512" t="str">
            <v>PC1</v>
          </cell>
          <cell r="Z1512">
            <v>36349</v>
          </cell>
          <cell r="AA1512" t="str">
            <v>053601605600</v>
          </cell>
          <cell r="AB1512" t="str">
            <v>053601605600</v>
          </cell>
          <cell r="AC1512" t="str">
            <v>Sreeramapuram</v>
          </cell>
          <cell r="AD1512" t="str">
            <v>Sreerampuram</v>
          </cell>
          <cell r="AE1512" t="str">
            <v>PWS</v>
          </cell>
          <cell r="AF1512">
            <v>0</v>
          </cell>
          <cell r="AG1512">
            <v>0</v>
          </cell>
          <cell r="AH1512">
            <v>0</v>
          </cell>
          <cell r="AI1512">
            <v>1</v>
          </cell>
          <cell r="AJ1512">
            <v>0</v>
          </cell>
          <cell r="AK1512">
            <v>0</v>
          </cell>
          <cell r="AL1512">
            <v>0</v>
          </cell>
        </row>
        <row r="1513">
          <cell r="A1513" t="str">
            <v>05</v>
          </cell>
          <cell r="B1513" t="str">
            <v>Westgodavari</v>
          </cell>
          <cell r="C1513" t="str">
            <v>10</v>
          </cell>
          <cell r="D1513" t="str">
            <v>Narsapur</v>
          </cell>
          <cell r="E1513" t="str">
            <v>060</v>
          </cell>
          <cell r="F1513" t="str">
            <v>Palacole</v>
          </cell>
          <cell r="G1513" t="str">
            <v>36</v>
          </cell>
          <cell r="H1513" t="str">
            <v>Bhimavaram</v>
          </cell>
          <cell r="I1513" t="str">
            <v>24</v>
          </cell>
          <cell r="J1513" t="str">
            <v>Sreeramapuram</v>
          </cell>
          <cell r="K1513" t="str">
            <v>016</v>
          </cell>
          <cell r="L1513" t="str">
            <v>Vempa</v>
          </cell>
          <cell r="M1513" t="str">
            <v>0536016</v>
          </cell>
          <cell r="N1513" t="str">
            <v>07</v>
          </cell>
          <cell r="O1513" t="str">
            <v>Sadasivaraopeta</v>
          </cell>
          <cell r="P1513" t="str">
            <v>Sadasivaraopeta</v>
          </cell>
          <cell r="Q1513" t="str">
            <v>053601607</v>
          </cell>
          <cell r="R1513" t="str">
            <v>053601607</v>
          </cell>
          <cell r="S1513" t="str">
            <v>05100603601607</v>
          </cell>
          <cell r="T1513">
            <v>187</v>
          </cell>
          <cell r="U1513">
            <v>114</v>
          </cell>
          <cell r="V1513">
            <v>0</v>
          </cell>
          <cell r="W1513" t="str">
            <v>PC</v>
          </cell>
          <cell r="X1513" t="str">
            <v>PC1</v>
          </cell>
          <cell r="Z1513">
            <v>36349</v>
          </cell>
          <cell r="AA1513" t="str">
            <v>053601605600</v>
          </cell>
          <cell r="AB1513" t="str">
            <v>053601605600</v>
          </cell>
          <cell r="AC1513" t="str">
            <v>Sreeramapuram</v>
          </cell>
          <cell r="AD1513" t="str">
            <v>Sreerampuram</v>
          </cell>
          <cell r="AE1513" t="str">
            <v>PWS</v>
          </cell>
          <cell r="AF1513">
            <v>0</v>
          </cell>
          <cell r="AG1513">
            <v>0</v>
          </cell>
          <cell r="AH1513">
            <v>0</v>
          </cell>
          <cell r="AI1513">
            <v>1</v>
          </cell>
          <cell r="AJ1513">
            <v>0</v>
          </cell>
          <cell r="AK1513">
            <v>0</v>
          </cell>
          <cell r="AL1513">
            <v>0</v>
          </cell>
        </row>
        <row r="1514">
          <cell r="A1514" t="str">
            <v>05</v>
          </cell>
          <cell r="B1514" t="str">
            <v>Westgodavari</v>
          </cell>
          <cell r="C1514" t="str">
            <v>10</v>
          </cell>
          <cell r="D1514" t="str">
            <v>Narsapur</v>
          </cell>
          <cell r="E1514" t="str">
            <v>060</v>
          </cell>
          <cell r="F1514" t="str">
            <v>Palacole</v>
          </cell>
          <cell r="G1514" t="str">
            <v>36</v>
          </cell>
          <cell r="H1514" t="str">
            <v>Bhimavaram</v>
          </cell>
          <cell r="I1514" t="str">
            <v>25</v>
          </cell>
          <cell r="J1514" t="str">
            <v>Komatithippa</v>
          </cell>
          <cell r="K1514" t="str">
            <v>016</v>
          </cell>
          <cell r="L1514" t="str">
            <v>Vempa</v>
          </cell>
          <cell r="M1514" t="str">
            <v>0536016</v>
          </cell>
          <cell r="N1514" t="str">
            <v>08</v>
          </cell>
          <cell r="O1514" t="str">
            <v>Komatithippa</v>
          </cell>
          <cell r="Q1514" t="str">
            <v>053601608</v>
          </cell>
          <cell r="S1514" t="str">
            <v>05100603601608</v>
          </cell>
          <cell r="T1514">
            <v>611</v>
          </cell>
          <cell r="U1514">
            <v>252</v>
          </cell>
          <cell r="V1514">
            <v>0</v>
          </cell>
          <cell r="W1514" t="str">
            <v>NSS</v>
          </cell>
          <cell r="X1514" t="str">
            <v>BR</v>
          </cell>
          <cell r="Y1514">
            <v>254</v>
          </cell>
          <cell r="Z1514">
            <v>36349</v>
          </cell>
          <cell r="AF1514">
            <v>0</v>
          </cell>
          <cell r="AG1514">
            <v>0</v>
          </cell>
          <cell r="AH1514">
            <v>0</v>
          </cell>
          <cell r="AI1514">
            <v>1</v>
          </cell>
          <cell r="AJ1514">
            <v>0</v>
          </cell>
          <cell r="AK1514">
            <v>0</v>
          </cell>
          <cell r="AL1514">
            <v>0</v>
          </cell>
        </row>
        <row r="1515">
          <cell r="A1515" t="str">
            <v>05</v>
          </cell>
          <cell r="B1515" t="str">
            <v>Westgodavari</v>
          </cell>
          <cell r="C1515" t="str">
            <v>10</v>
          </cell>
          <cell r="D1515" t="str">
            <v>Narsapur</v>
          </cell>
          <cell r="E1515" t="str">
            <v>060</v>
          </cell>
          <cell r="F1515" t="str">
            <v>Palacole</v>
          </cell>
          <cell r="G1515" t="str">
            <v>36</v>
          </cell>
          <cell r="H1515" t="str">
            <v>Bhimavaram</v>
          </cell>
          <cell r="I1515" t="str">
            <v>25</v>
          </cell>
          <cell r="J1515" t="str">
            <v>Komatithippa</v>
          </cell>
          <cell r="K1515" t="str">
            <v>016</v>
          </cell>
          <cell r="L1515" t="str">
            <v>Vempa</v>
          </cell>
          <cell r="M1515" t="str">
            <v>0536016</v>
          </cell>
          <cell r="N1515" t="str">
            <v>09</v>
          </cell>
          <cell r="O1515" t="str">
            <v>Venkatathippa</v>
          </cell>
          <cell r="Q1515" t="str">
            <v>053601609</v>
          </cell>
          <cell r="S1515" t="str">
            <v>05100603601609</v>
          </cell>
          <cell r="T1515">
            <v>249</v>
          </cell>
          <cell r="U1515">
            <v>12</v>
          </cell>
          <cell r="V1515">
            <v>0</v>
          </cell>
          <cell r="W1515" t="str">
            <v>NSS</v>
          </cell>
          <cell r="X1515" t="str">
            <v>BR</v>
          </cell>
          <cell r="Y1515">
            <v>416</v>
          </cell>
          <cell r="Z1515">
            <v>35957</v>
          </cell>
          <cell r="AF1515">
            <v>0</v>
          </cell>
          <cell r="AG1515">
            <v>0</v>
          </cell>
          <cell r="AH1515">
            <v>0</v>
          </cell>
          <cell r="AI1515">
            <v>1</v>
          </cell>
          <cell r="AJ1515">
            <v>0</v>
          </cell>
          <cell r="AK1515">
            <v>0</v>
          </cell>
          <cell r="AL1515">
            <v>0</v>
          </cell>
        </row>
        <row r="1516">
          <cell r="A1516" t="str">
            <v>05</v>
          </cell>
          <cell r="B1516" t="str">
            <v>Westgodavari</v>
          </cell>
          <cell r="C1516" t="str">
            <v>10</v>
          </cell>
          <cell r="D1516" t="str">
            <v>Narsapur</v>
          </cell>
          <cell r="E1516" t="str">
            <v>062</v>
          </cell>
          <cell r="F1516" t="str">
            <v>Bhimavaram</v>
          </cell>
          <cell r="G1516" t="str">
            <v>37</v>
          </cell>
          <cell r="H1516" t="str">
            <v>Palakoderu</v>
          </cell>
          <cell r="I1516" t="str">
            <v>01</v>
          </cell>
          <cell r="J1516" t="str">
            <v>Mypa</v>
          </cell>
          <cell r="K1516" t="str">
            <v>001</v>
          </cell>
          <cell r="L1516" t="str">
            <v>Mypa</v>
          </cell>
          <cell r="M1516" t="str">
            <v>0537001</v>
          </cell>
          <cell r="N1516" t="str">
            <v>01</v>
          </cell>
          <cell r="O1516" t="str">
            <v>Mypa</v>
          </cell>
          <cell r="P1516" t="str">
            <v>Mypa</v>
          </cell>
          <cell r="Q1516" t="str">
            <v>053700101</v>
          </cell>
          <cell r="R1516" t="str">
            <v>053700101</v>
          </cell>
          <cell r="S1516" t="str">
            <v>05100623700101</v>
          </cell>
          <cell r="T1516">
            <v>918</v>
          </cell>
          <cell r="U1516">
            <v>2</v>
          </cell>
          <cell r="V1516">
            <v>1</v>
          </cell>
          <cell r="W1516" t="str">
            <v>FC</v>
          </cell>
          <cell r="X1516" t="str">
            <v>FC</v>
          </cell>
          <cell r="AA1516" t="str">
            <v>053700101600</v>
          </cell>
          <cell r="AB1516" t="str">
            <v>053700101600</v>
          </cell>
          <cell r="AC1516" t="str">
            <v>Mypa</v>
          </cell>
          <cell r="AD1516" t="str">
            <v>Mypa</v>
          </cell>
          <cell r="AE1516" t="str">
            <v>PWS</v>
          </cell>
          <cell r="AF1516">
            <v>0</v>
          </cell>
          <cell r="AG1516">
            <v>0</v>
          </cell>
          <cell r="AH1516">
            <v>0</v>
          </cell>
          <cell r="AI1516">
            <v>0</v>
          </cell>
          <cell r="AJ1516">
            <v>0</v>
          </cell>
          <cell r="AK1516">
            <v>0</v>
          </cell>
          <cell r="AL1516">
            <v>0</v>
          </cell>
        </row>
        <row r="1517">
          <cell r="A1517" t="str">
            <v>05</v>
          </cell>
          <cell r="B1517" t="str">
            <v>Westgodavari</v>
          </cell>
          <cell r="C1517" t="str">
            <v>10</v>
          </cell>
          <cell r="D1517" t="str">
            <v>Narsapur</v>
          </cell>
          <cell r="E1517" t="str">
            <v>062</v>
          </cell>
          <cell r="F1517" t="str">
            <v>Bhimavaram</v>
          </cell>
          <cell r="G1517" t="str">
            <v>37</v>
          </cell>
          <cell r="H1517" t="str">
            <v>Palakoderu</v>
          </cell>
          <cell r="I1517" t="str">
            <v>01</v>
          </cell>
          <cell r="J1517" t="str">
            <v>Mypa</v>
          </cell>
          <cell r="K1517" t="str">
            <v>001</v>
          </cell>
          <cell r="L1517" t="str">
            <v>Mypa</v>
          </cell>
          <cell r="M1517" t="str">
            <v>0537001</v>
          </cell>
          <cell r="N1517" t="str">
            <v>02</v>
          </cell>
          <cell r="O1517" t="str">
            <v>Vaddigudem</v>
          </cell>
          <cell r="Q1517" t="str">
            <v>053700102</v>
          </cell>
          <cell r="S1517" t="str">
            <v>05100623700102</v>
          </cell>
          <cell r="T1517">
            <v>243</v>
          </cell>
          <cell r="U1517">
            <v>0</v>
          </cell>
          <cell r="V1517">
            <v>0</v>
          </cell>
          <cell r="W1517" t="str">
            <v>NSS</v>
          </cell>
          <cell r="X1517" t="str">
            <v>BR</v>
          </cell>
          <cell r="Y1517">
            <v>620</v>
          </cell>
          <cell r="Z1517">
            <v>36368</v>
          </cell>
          <cell r="AF1517">
            <v>0</v>
          </cell>
          <cell r="AG1517">
            <v>0</v>
          </cell>
          <cell r="AH1517">
            <v>0</v>
          </cell>
          <cell r="AI1517">
            <v>1</v>
          </cell>
          <cell r="AJ1517">
            <v>0</v>
          </cell>
          <cell r="AK1517">
            <v>0</v>
          </cell>
          <cell r="AL1517">
            <v>0</v>
          </cell>
        </row>
        <row r="1518">
          <cell r="A1518" t="str">
            <v>05</v>
          </cell>
          <cell r="B1518" t="str">
            <v>Westgodavari</v>
          </cell>
          <cell r="C1518" t="str">
            <v>10</v>
          </cell>
          <cell r="D1518" t="str">
            <v>Narsapur</v>
          </cell>
          <cell r="E1518" t="str">
            <v>062</v>
          </cell>
          <cell r="F1518" t="str">
            <v>Bhimavaram</v>
          </cell>
          <cell r="G1518" t="str">
            <v>37</v>
          </cell>
          <cell r="H1518" t="str">
            <v>Palakoderu</v>
          </cell>
          <cell r="I1518" t="str">
            <v>02</v>
          </cell>
          <cell r="J1518" t="str">
            <v>Garagaparru</v>
          </cell>
          <cell r="K1518" t="str">
            <v>002</v>
          </cell>
          <cell r="L1518" t="str">
            <v>Garagaparru</v>
          </cell>
          <cell r="M1518" t="str">
            <v>0537002</v>
          </cell>
          <cell r="N1518" t="str">
            <v>01</v>
          </cell>
          <cell r="O1518" t="str">
            <v>Garagaparru</v>
          </cell>
          <cell r="P1518" t="str">
            <v>Garagaparru</v>
          </cell>
          <cell r="Q1518" t="str">
            <v>053700201</v>
          </cell>
          <cell r="R1518" t="str">
            <v>053700201</v>
          </cell>
          <cell r="S1518" t="str">
            <v>05100623700201</v>
          </cell>
          <cell r="T1518">
            <v>4751</v>
          </cell>
          <cell r="U1518">
            <v>244</v>
          </cell>
          <cell r="V1518">
            <v>37</v>
          </cell>
          <cell r="W1518" t="str">
            <v>PC</v>
          </cell>
          <cell r="X1518" t="str">
            <v>PC3</v>
          </cell>
          <cell r="AA1518" t="str">
            <v>053700201600</v>
          </cell>
          <cell r="AB1518" t="str">
            <v>053700201600</v>
          </cell>
          <cell r="AC1518" t="str">
            <v>Garagaparru</v>
          </cell>
          <cell r="AD1518" t="str">
            <v>Garagaparru</v>
          </cell>
          <cell r="AE1518" t="str">
            <v>PWS</v>
          </cell>
          <cell r="AF1518">
            <v>0</v>
          </cell>
          <cell r="AG1518">
            <v>0</v>
          </cell>
          <cell r="AH1518">
            <v>0</v>
          </cell>
          <cell r="AI1518">
            <v>0</v>
          </cell>
          <cell r="AJ1518">
            <v>0</v>
          </cell>
          <cell r="AK1518">
            <v>0</v>
          </cell>
          <cell r="AL1518">
            <v>0</v>
          </cell>
        </row>
        <row r="1519">
          <cell r="A1519" t="str">
            <v>05</v>
          </cell>
          <cell r="B1519" t="str">
            <v>Westgodavari</v>
          </cell>
          <cell r="C1519" t="str">
            <v>10</v>
          </cell>
          <cell r="D1519" t="str">
            <v>Narsapur</v>
          </cell>
          <cell r="E1519" t="str">
            <v>062</v>
          </cell>
          <cell r="F1519" t="str">
            <v>Bhimavaram</v>
          </cell>
          <cell r="G1519" t="str">
            <v>37</v>
          </cell>
          <cell r="H1519" t="str">
            <v>Palakoderu</v>
          </cell>
          <cell r="I1519" t="str">
            <v>02</v>
          </cell>
          <cell r="J1519" t="str">
            <v>Garagaparru</v>
          </cell>
          <cell r="K1519" t="str">
            <v>002</v>
          </cell>
          <cell r="L1519" t="str">
            <v>Garagaparru</v>
          </cell>
          <cell r="M1519" t="str">
            <v>0537002</v>
          </cell>
          <cell r="N1519" t="str">
            <v>02</v>
          </cell>
          <cell r="O1519" t="str">
            <v>Cheregudem</v>
          </cell>
          <cell r="Q1519" t="str">
            <v>053700202</v>
          </cell>
          <cell r="S1519" t="str">
            <v>05100623700202</v>
          </cell>
          <cell r="T1519">
            <v>166</v>
          </cell>
          <cell r="U1519">
            <v>9</v>
          </cell>
          <cell r="V1519">
            <v>0</v>
          </cell>
          <cell r="W1519" t="str">
            <v>NSS</v>
          </cell>
          <cell r="X1519" t="str">
            <v>BR</v>
          </cell>
          <cell r="Y1519">
            <v>552</v>
          </cell>
          <cell r="Z1519">
            <v>36368</v>
          </cell>
          <cell r="AF1519">
            <v>0</v>
          </cell>
          <cell r="AG1519">
            <v>0</v>
          </cell>
          <cell r="AH1519">
            <v>2</v>
          </cell>
          <cell r="AI1519">
            <v>2</v>
          </cell>
          <cell r="AJ1519">
            <v>0</v>
          </cell>
          <cell r="AK1519">
            <v>0</v>
          </cell>
          <cell r="AL1519">
            <v>0</v>
          </cell>
        </row>
        <row r="1520">
          <cell r="A1520" t="str">
            <v>05</v>
          </cell>
          <cell r="B1520" t="str">
            <v>Westgodavari</v>
          </cell>
          <cell r="C1520" t="str">
            <v>10</v>
          </cell>
          <cell r="D1520" t="str">
            <v>Narsapur</v>
          </cell>
          <cell r="E1520" t="str">
            <v>062</v>
          </cell>
          <cell r="F1520" t="str">
            <v>Bhimavaram</v>
          </cell>
          <cell r="G1520" t="str">
            <v>37</v>
          </cell>
          <cell r="H1520" t="str">
            <v>Palakoderu</v>
          </cell>
          <cell r="I1520" t="str">
            <v>02</v>
          </cell>
          <cell r="J1520" t="str">
            <v>Garagaparru</v>
          </cell>
          <cell r="K1520" t="str">
            <v>002</v>
          </cell>
          <cell r="L1520" t="str">
            <v>Garagaparru</v>
          </cell>
          <cell r="M1520" t="str">
            <v>0537002</v>
          </cell>
          <cell r="N1520" t="str">
            <v>03</v>
          </cell>
          <cell r="O1520" t="str">
            <v>Uppara Gudem</v>
          </cell>
          <cell r="Q1520" t="str">
            <v>053700203</v>
          </cell>
          <cell r="S1520" t="str">
            <v>05100623700203</v>
          </cell>
          <cell r="T1520">
            <v>496</v>
          </cell>
          <cell r="U1520">
            <v>0</v>
          </cell>
          <cell r="V1520">
            <v>0</v>
          </cell>
          <cell r="W1520" t="str">
            <v>NSS</v>
          </cell>
          <cell r="X1520" t="str">
            <v>BR</v>
          </cell>
          <cell r="Y1520">
            <v>518</v>
          </cell>
          <cell r="Z1520">
            <v>36368</v>
          </cell>
          <cell r="AF1520">
            <v>0</v>
          </cell>
          <cell r="AG1520">
            <v>0</v>
          </cell>
          <cell r="AH1520">
            <v>2</v>
          </cell>
          <cell r="AI1520">
            <v>1</v>
          </cell>
          <cell r="AJ1520">
            <v>0</v>
          </cell>
          <cell r="AK1520">
            <v>0</v>
          </cell>
          <cell r="AL1520">
            <v>0</v>
          </cell>
        </row>
        <row r="1521">
          <cell r="A1521" t="str">
            <v>05</v>
          </cell>
          <cell r="B1521" t="str">
            <v>Westgodavari</v>
          </cell>
          <cell r="C1521" t="str">
            <v>10</v>
          </cell>
          <cell r="D1521" t="str">
            <v>Narsapur</v>
          </cell>
          <cell r="E1521" t="str">
            <v>062</v>
          </cell>
          <cell r="F1521" t="str">
            <v>Bhimavaram</v>
          </cell>
          <cell r="G1521" t="str">
            <v>37</v>
          </cell>
          <cell r="H1521" t="str">
            <v>Palakoderu</v>
          </cell>
          <cell r="I1521" t="str">
            <v>03</v>
          </cell>
          <cell r="J1521" t="str">
            <v>Korukollu</v>
          </cell>
          <cell r="K1521" t="str">
            <v>003</v>
          </cell>
          <cell r="L1521" t="str">
            <v>Korukollu</v>
          </cell>
          <cell r="M1521" t="str">
            <v>0537003</v>
          </cell>
          <cell r="N1521" t="str">
            <v>01</v>
          </cell>
          <cell r="O1521" t="str">
            <v>Korukollu</v>
          </cell>
          <cell r="P1521" t="str">
            <v>Korukollu</v>
          </cell>
          <cell r="Q1521" t="str">
            <v>053700301</v>
          </cell>
          <cell r="R1521" t="str">
            <v>053700301</v>
          </cell>
          <cell r="S1521" t="str">
            <v>05100623700301</v>
          </cell>
          <cell r="T1521">
            <v>3534</v>
          </cell>
          <cell r="U1521">
            <v>891</v>
          </cell>
          <cell r="V1521">
            <v>77</v>
          </cell>
          <cell r="W1521" t="str">
            <v>PC</v>
          </cell>
          <cell r="X1521" t="str">
            <v>PC4</v>
          </cell>
          <cell r="Z1521">
            <v>36623</v>
          </cell>
          <cell r="AA1521" t="str">
            <v>053700301600</v>
          </cell>
          <cell r="AB1521" t="str">
            <v>053700301600</v>
          </cell>
          <cell r="AC1521" t="str">
            <v>Korukollu</v>
          </cell>
          <cell r="AD1521" t="str">
            <v>Korukollu</v>
          </cell>
          <cell r="AE1521" t="str">
            <v>PWS</v>
          </cell>
          <cell r="AF1521">
            <v>0</v>
          </cell>
          <cell r="AG1521">
            <v>0</v>
          </cell>
          <cell r="AH1521">
            <v>0</v>
          </cell>
          <cell r="AI1521">
            <v>0</v>
          </cell>
          <cell r="AJ1521">
            <v>0</v>
          </cell>
          <cell r="AK1521">
            <v>0</v>
          </cell>
          <cell r="AL1521">
            <v>0</v>
          </cell>
        </row>
        <row r="1522">
          <cell r="A1522" t="str">
            <v>05</v>
          </cell>
          <cell r="B1522" t="str">
            <v>Westgodavari</v>
          </cell>
          <cell r="C1522" t="str">
            <v>10</v>
          </cell>
          <cell r="D1522" t="str">
            <v>Narsapur</v>
          </cell>
          <cell r="E1522" t="str">
            <v>062</v>
          </cell>
          <cell r="F1522" t="str">
            <v>Bhimavaram</v>
          </cell>
          <cell r="G1522" t="str">
            <v>37</v>
          </cell>
          <cell r="H1522" t="str">
            <v>Palakoderu</v>
          </cell>
          <cell r="I1522" t="str">
            <v>04</v>
          </cell>
          <cell r="J1522" t="str">
            <v>Mogallu</v>
          </cell>
          <cell r="K1522" t="str">
            <v>004</v>
          </cell>
          <cell r="L1522" t="str">
            <v>Mogallu</v>
          </cell>
          <cell r="M1522" t="str">
            <v>0537004</v>
          </cell>
          <cell r="N1522" t="str">
            <v>01</v>
          </cell>
          <cell r="O1522" t="str">
            <v>Mogallu</v>
          </cell>
          <cell r="P1522" t="str">
            <v>Mogallu</v>
          </cell>
          <cell r="Q1522" t="str">
            <v>053700401</v>
          </cell>
          <cell r="R1522" t="str">
            <v>053700401</v>
          </cell>
          <cell r="S1522" t="str">
            <v>05100623700401</v>
          </cell>
          <cell r="T1522">
            <v>7407</v>
          </cell>
          <cell r="U1522">
            <v>597</v>
          </cell>
          <cell r="V1522">
            <v>85</v>
          </cell>
          <cell r="W1522" t="str">
            <v>PC</v>
          </cell>
          <cell r="X1522" t="str">
            <v>PC3</v>
          </cell>
          <cell r="Z1522">
            <v>36574</v>
          </cell>
          <cell r="AA1522" t="str">
            <v>053700401600</v>
          </cell>
          <cell r="AB1522" t="str">
            <v>053700401600</v>
          </cell>
          <cell r="AC1522" t="str">
            <v>Mogallu</v>
          </cell>
          <cell r="AD1522" t="str">
            <v>Mogallu</v>
          </cell>
          <cell r="AE1522" t="str">
            <v>PWS</v>
          </cell>
          <cell r="AF1522">
            <v>0</v>
          </cell>
          <cell r="AG1522">
            <v>0</v>
          </cell>
          <cell r="AH1522">
            <v>0</v>
          </cell>
          <cell r="AI1522">
            <v>0</v>
          </cell>
          <cell r="AJ1522">
            <v>0</v>
          </cell>
          <cell r="AK1522">
            <v>0</v>
          </cell>
          <cell r="AL1522">
            <v>0</v>
          </cell>
        </row>
        <row r="1523">
          <cell r="A1523" t="str">
            <v>05</v>
          </cell>
          <cell r="B1523" t="str">
            <v>Westgodavari</v>
          </cell>
          <cell r="C1523" t="str">
            <v>10</v>
          </cell>
          <cell r="D1523" t="str">
            <v>Narsapur</v>
          </cell>
          <cell r="E1523" t="str">
            <v>062</v>
          </cell>
          <cell r="F1523" t="str">
            <v>Bhimavaram</v>
          </cell>
          <cell r="G1523" t="str">
            <v>37</v>
          </cell>
          <cell r="H1523" t="str">
            <v>Palakoderu</v>
          </cell>
          <cell r="I1523" t="str">
            <v>04</v>
          </cell>
          <cell r="J1523" t="str">
            <v>Mogallu</v>
          </cell>
          <cell r="K1523" t="str">
            <v>004</v>
          </cell>
          <cell r="L1523" t="str">
            <v>Mogallu</v>
          </cell>
          <cell r="M1523" t="str">
            <v>0537004</v>
          </cell>
          <cell r="N1523" t="str">
            <v>02</v>
          </cell>
          <cell r="O1523" t="str">
            <v>Guttulavaripalem</v>
          </cell>
          <cell r="P1523" t="str">
            <v>Guttulavaripalem</v>
          </cell>
          <cell r="Q1523" t="str">
            <v>053700402</v>
          </cell>
          <cell r="R1523" t="str">
            <v>053700402</v>
          </cell>
          <cell r="S1523" t="str">
            <v>05100623700402</v>
          </cell>
          <cell r="T1523">
            <v>1600</v>
          </cell>
          <cell r="U1523">
            <v>0</v>
          </cell>
          <cell r="V1523">
            <v>24</v>
          </cell>
          <cell r="W1523" t="str">
            <v>FC</v>
          </cell>
          <cell r="X1523" t="str">
            <v>FC</v>
          </cell>
          <cell r="Z1523">
            <v>36574</v>
          </cell>
          <cell r="AA1523" t="str">
            <v>053700402600</v>
          </cell>
          <cell r="AB1523" t="str">
            <v>053700402600</v>
          </cell>
          <cell r="AC1523" t="str">
            <v>Guttulavaripalem</v>
          </cell>
          <cell r="AD1523" t="str">
            <v>Guttulavaripalem</v>
          </cell>
          <cell r="AE1523" t="str">
            <v>PWS</v>
          </cell>
          <cell r="AF1523">
            <v>0</v>
          </cell>
          <cell r="AG1523">
            <v>0</v>
          </cell>
          <cell r="AH1523">
            <v>0</v>
          </cell>
          <cell r="AI1523">
            <v>0</v>
          </cell>
          <cell r="AJ1523">
            <v>0</v>
          </cell>
          <cell r="AK1523">
            <v>0</v>
          </cell>
          <cell r="AL1523">
            <v>0</v>
          </cell>
        </row>
        <row r="1524">
          <cell r="A1524" t="str">
            <v>05</v>
          </cell>
          <cell r="B1524" t="str">
            <v>Westgodavari</v>
          </cell>
          <cell r="C1524" t="str">
            <v>10</v>
          </cell>
          <cell r="D1524" t="str">
            <v>Narsapur</v>
          </cell>
          <cell r="E1524" t="str">
            <v>062</v>
          </cell>
          <cell r="F1524" t="str">
            <v>Bhimavaram</v>
          </cell>
          <cell r="G1524" t="str">
            <v>37</v>
          </cell>
          <cell r="H1524" t="str">
            <v>Palakoderu</v>
          </cell>
          <cell r="I1524" t="str">
            <v>04</v>
          </cell>
          <cell r="J1524" t="str">
            <v>Mogallu</v>
          </cell>
          <cell r="K1524" t="str">
            <v>004</v>
          </cell>
          <cell r="L1524" t="str">
            <v>Mogallu</v>
          </cell>
          <cell r="M1524" t="str">
            <v>0537004</v>
          </cell>
          <cell r="N1524" t="str">
            <v>03</v>
          </cell>
          <cell r="O1524" t="str">
            <v>Logillu</v>
          </cell>
          <cell r="P1524" t="str">
            <v>Logillu</v>
          </cell>
          <cell r="Q1524" t="str">
            <v>053700403</v>
          </cell>
          <cell r="R1524" t="str">
            <v>053700403</v>
          </cell>
          <cell r="S1524" t="str">
            <v>05100623700403</v>
          </cell>
          <cell r="T1524">
            <v>300</v>
          </cell>
          <cell r="U1524">
            <v>0</v>
          </cell>
          <cell r="V1524">
            <v>30</v>
          </cell>
          <cell r="W1524" t="str">
            <v>FC</v>
          </cell>
          <cell r="X1524" t="str">
            <v>FC</v>
          </cell>
          <cell r="Z1524">
            <v>36574</v>
          </cell>
          <cell r="AA1524" t="str">
            <v>053700403600</v>
          </cell>
          <cell r="AB1524" t="str">
            <v>053700403600</v>
          </cell>
          <cell r="AC1524" t="str">
            <v>Logillu</v>
          </cell>
          <cell r="AD1524" t="str">
            <v>Logillu</v>
          </cell>
          <cell r="AE1524" t="str">
            <v>PWS</v>
          </cell>
          <cell r="AF1524">
            <v>0</v>
          </cell>
          <cell r="AG1524">
            <v>0</v>
          </cell>
          <cell r="AH1524">
            <v>0</v>
          </cell>
          <cell r="AI1524">
            <v>0</v>
          </cell>
          <cell r="AJ1524">
            <v>0</v>
          </cell>
          <cell r="AK1524">
            <v>0</v>
          </cell>
          <cell r="AL1524">
            <v>0</v>
          </cell>
        </row>
        <row r="1525">
          <cell r="A1525" t="str">
            <v>05</v>
          </cell>
          <cell r="B1525" t="str">
            <v>Westgodavari</v>
          </cell>
          <cell r="C1525" t="str">
            <v>10</v>
          </cell>
          <cell r="D1525" t="str">
            <v>Narsapur</v>
          </cell>
          <cell r="E1525" t="str">
            <v>062</v>
          </cell>
          <cell r="F1525" t="str">
            <v>Bhimavaram</v>
          </cell>
          <cell r="G1525" t="str">
            <v>37</v>
          </cell>
          <cell r="H1525" t="str">
            <v>Palakoderu</v>
          </cell>
          <cell r="I1525" t="str">
            <v>05</v>
          </cell>
          <cell r="J1525" t="str">
            <v>Kondepudi</v>
          </cell>
          <cell r="K1525" t="str">
            <v>005</v>
          </cell>
          <cell r="L1525" t="str">
            <v>Kondepudi</v>
          </cell>
          <cell r="M1525" t="str">
            <v>0537005</v>
          </cell>
          <cell r="N1525" t="str">
            <v>01</v>
          </cell>
          <cell r="O1525" t="str">
            <v>Kondepudi</v>
          </cell>
          <cell r="P1525" t="str">
            <v>Kondepudi</v>
          </cell>
          <cell r="Q1525" t="str">
            <v>053700501</v>
          </cell>
          <cell r="R1525" t="str">
            <v>053700501</v>
          </cell>
          <cell r="S1525" t="str">
            <v>05100623700501</v>
          </cell>
          <cell r="T1525">
            <v>1173</v>
          </cell>
          <cell r="U1525">
            <v>14</v>
          </cell>
          <cell r="V1525">
            <v>14</v>
          </cell>
          <cell r="W1525" t="str">
            <v>FC</v>
          </cell>
          <cell r="X1525" t="str">
            <v>FC</v>
          </cell>
          <cell r="Z1525">
            <v>36775</v>
          </cell>
          <cell r="AA1525" t="str">
            <v>053700501600</v>
          </cell>
          <cell r="AB1525" t="str">
            <v>053700501600</v>
          </cell>
          <cell r="AC1525" t="str">
            <v>Kondepudi</v>
          </cell>
          <cell r="AD1525" t="str">
            <v>Kondepudi</v>
          </cell>
          <cell r="AE1525" t="str">
            <v>PWS</v>
          </cell>
          <cell r="AF1525">
            <v>0</v>
          </cell>
          <cell r="AG1525">
            <v>0</v>
          </cell>
          <cell r="AH1525">
            <v>0</v>
          </cell>
          <cell r="AI1525">
            <v>0</v>
          </cell>
          <cell r="AJ1525">
            <v>0</v>
          </cell>
          <cell r="AK1525">
            <v>0</v>
          </cell>
          <cell r="AL1525">
            <v>0</v>
          </cell>
        </row>
        <row r="1526">
          <cell r="A1526" t="str">
            <v>05</v>
          </cell>
          <cell r="B1526" t="str">
            <v>Westgodavari</v>
          </cell>
          <cell r="C1526" t="str">
            <v>10</v>
          </cell>
          <cell r="D1526" t="str">
            <v>Narsapur</v>
          </cell>
          <cell r="E1526" t="str">
            <v>062</v>
          </cell>
          <cell r="F1526" t="str">
            <v>Bhimavaram</v>
          </cell>
          <cell r="G1526" t="str">
            <v>37</v>
          </cell>
          <cell r="H1526" t="str">
            <v>Palakoderu</v>
          </cell>
          <cell r="I1526" t="str">
            <v>05</v>
          </cell>
          <cell r="J1526" t="str">
            <v>Kondepudi</v>
          </cell>
          <cell r="K1526" t="str">
            <v>005</v>
          </cell>
          <cell r="L1526" t="str">
            <v>Kondepudi</v>
          </cell>
          <cell r="M1526" t="str">
            <v>0537005</v>
          </cell>
          <cell r="N1526" t="str">
            <v>02</v>
          </cell>
          <cell r="O1526" t="str">
            <v>Ramachandrapuram</v>
          </cell>
          <cell r="Q1526" t="str">
            <v>053700502</v>
          </cell>
          <cell r="S1526" t="str">
            <v>05100623700502</v>
          </cell>
          <cell r="T1526">
            <v>247</v>
          </cell>
          <cell r="U1526">
            <v>0</v>
          </cell>
          <cell r="V1526">
            <v>0</v>
          </cell>
          <cell r="W1526" t="str">
            <v>NSS</v>
          </cell>
          <cell r="X1526" t="str">
            <v>BR</v>
          </cell>
          <cell r="Y1526">
            <v>1200</v>
          </cell>
          <cell r="Z1526">
            <v>36398</v>
          </cell>
          <cell r="AF1526">
            <v>0</v>
          </cell>
          <cell r="AG1526">
            <v>0</v>
          </cell>
          <cell r="AH1526">
            <v>1</v>
          </cell>
          <cell r="AI1526">
            <v>0</v>
          </cell>
          <cell r="AJ1526">
            <v>0</v>
          </cell>
          <cell r="AK1526">
            <v>0</v>
          </cell>
          <cell r="AL1526">
            <v>0</v>
          </cell>
        </row>
        <row r="1527">
          <cell r="A1527" t="str">
            <v>05</v>
          </cell>
          <cell r="B1527" t="str">
            <v>Westgodavari</v>
          </cell>
          <cell r="C1527" t="str">
            <v>10</v>
          </cell>
          <cell r="D1527" t="str">
            <v>Narsapur</v>
          </cell>
          <cell r="E1527" t="str">
            <v>062</v>
          </cell>
          <cell r="F1527" t="str">
            <v>Bhimavaram</v>
          </cell>
          <cell r="G1527" t="str">
            <v>37</v>
          </cell>
          <cell r="H1527" t="str">
            <v>Palakoderu</v>
          </cell>
          <cell r="I1527" t="str">
            <v>06</v>
          </cell>
          <cell r="J1527" t="str">
            <v>Vendra Agraharam</v>
          </cell>
          <cell r="K1527" t="str">
            <v>006</v>
          </cell>
          <cell r="L1527" t="str">
            <v>Vendra Agraharam</v>
          </cell>
          <cell r="M1527" t="str">
            <v>0537006</v>
          </cell>
          <cell r="N1527" t="str">
            <v>01</v>
          </cell>
          <cell r="O1527" t="str">
            <v>Vendra Agraharam</v>
          </cell>
          <cell r="Q1527" t="str">
            <v>053700601</v>
          </cell>
          <cell r="S1527" t="str">
            <v>05100623700601</v>
          </cell>
          <cell r="T1527">
            <v>648</v>
          </cell>
          <cell r="U1527">
            <v>0</v>
          </cell>
          <cell r="V1527">
            <v>0</v>
          </cell>
          <cell r="W1527" t="str">
            <v>PC</v>
          </cell>
          <cell r="X1527" t="str">
            <v>PC1</v>
          </cell>
          <cell r="Y1527">
            <v>248</v>
          </cell>
          <cell r="Z1527">
            <v>36398</v>
          </cell>
          <cell r="AF1527">
            <v>0</v>
          </cell>
          <cell r="AG1527">
            <v>0</v>
          </cell>
          <cell r="AH1527">
            <v>2</v>
          </cell>
          <cell r="AI1527">
            <v>0</v>
          </cell>
          <cell r="AJ1527">
            <v>0</v>
          </cell>
          <cell r="AK1527">
            <v>0</v>
          </cell>
          <cell r="AL1527">
            <v>0</v>
          </cell>
        </row>
        <row r="1528">
          <cell r="A1528" t="str">
            <v>05</v>
          </cell>
          <cell r="B1528" t="str">
            <v>Westgodavari</v>
          </cell>
          <cell r="C1528" t="str">
            <v>10</v>
          </cell>
          <cell r="D1528" t="str">
            <v>Narsapur</v>
          </cell>
          <cell r="E1528" t="str">
            <v>062</v>
          </cell>
          <cell r="F1528" t="str">
            <v>Bhimavaram</v>
          </cell>
          <cell r="G1528" t="str">
            <v>37</v>
          </cell>
          <cell r="H1528" t="str">
            <v>Palakoderu</v>
          </cell>
          <cell r="I1528" t="str">
            <v>06</v>
          </cell>
          <cell r="J1528" t="str">
            <v>Vendra Agraharam</v>
          </cell>
          <cell r="K1528" t="str">
            <v>006</v>
          </cell>
          <cell r="L1528" t="str">
            <v>Vendra Agraharam</v>
          </cell>
          <cell r="M1528" t="str">
            <v>0537006</v>
          </cell>
          <cell r="N1528" t="str">
            <v>02</v>
          </cell>
          <cell r="O1528" t="str">
            <v>Kattavaripalem</v>
          </cell>
          <cell r="Q1528" t="str">
            <v>053700602</v>
          </cell>
          <cell r="S1528" t="str">
            <v>05100623700602</v>
          </cell>
          <cell r="T1528">
            <v>367</v>
          </cell>
          <cell r="U1528">
            <v>0</v>
          </cell>
          <cell r="V1528">
            <v>0</v>
          </cell>
          <cell r="W1528" t="str">
            <v>NSS</v>
          </cell>
          <cell r="X1528" t="str">
            <v>BR</v>
          </cell>
          <cell r="Y1528">
            <v>134</v>
          </cell>
          <cell r="Z1528">
            <v>36398</v>
          </cell>
          <cell r="AF1528">
            <v>0</v>
          </cell>
          <cell r="AG1528">
            <v>0</v>
          </cell>
          <cell r="AH1528">
            <v>2</v>
          </cell>
          <cell r="AI1528">
            <v>0</v>
          </cell>
          <cell r="AJ1528">
            <v>0</v>
          </cell>
          <cell r="AK1528">
            <v>0</v>
          </cell>
          <cell r="AL1528">
            <v>0</v>
          </cell>
        </row>
        <row r="1529">
          <cell r="A1529" t="str">
            <v>05</v>
          </cell>
          <cell r="B1529" t="str">
            <v>Westgodavari</v>
          </cell>
          <cell r="C1529" t="str">
            <v>10</v>
          </cell>
          <cell r="D1529" t="str">
            <v>Narsapur</v>
          </cell>
          <cell r="E1529" t="str">
            <v>062</v>
          </cell>
          <cell r="F1529" t="str">
            <v>Bhimavaram</v>
          </cell>
          <cell r="G1529" t="str">
            <v>37</v>
          </cell>
          <cell r="H1529" t="str">
            <v>Palakoderu</v>
          </cell>
          <cell r="I1529" t="str">
            <v>07</v>
          </cell>
          <cell r="J1529" t="str">
            <v>Vendra</v>
          </cell>
          <cell r="K1529" t="str">
            <v>007</v>
          </cell>
          <cell r="L1529" t="str">
            <v>Vendra</v>
          </cell>
          <cell r="M1529" t="str">
            <v>0537007</v>
          </cell>
          <cell r="N1529" t="str">
            <v>01</v>
          </cell>
          <cell r="O1529" t="str">
            <v>Vendra</v>
          </cell>
          <cell r="P1529" t="str">
            <v>Vendra</v>
          </cell>
          <cell r="Q1529" t="str">
            <v>053700701</v>
          </cell>
          <cell r="R1529" t="str">
            <v>053700701</v>
          </cell>
          <cell r="S1529" t="str">
            <v>05100623700701</v>
          </cell>
          <cell r="T1529">
            <v>4067</v>
          </cell>
          <cell r="U1529">
            <v>713</v>
          </cell>
          <cell r="V1529">
            <v>17</v>
          </cell>
          <cell r="W1529" t="str">
            <v>PC</v>
          </cell>
          <cell r="X1529" t="str">
            <v>PC4</v>
          </cell>
          <cell r="Z1529">
            <v>36574</v>
          </cell>
          <cell r="AA1529" t="str">
            <v>053700701600</v>
          </cell>
          <cell r="AB1529" t="str">
            <v>053700701600</v>
          </cell>
          <cell r="AC1529" t="str">
            <v>Vendra</v>
          </cell>
          <cell r="AD1529" t="str">
            <v>Vendra</v>
          </cell>
          <cell r="AE1529" t="str">
            <v>PWS</v>
          </cell>
          <cell r="AF1529">
            <v>0</v>
          </cell>
          <cell r="AG1529">
            <v>0</v>
          </cell>
          <cell r="AH1529">
            <v>0</v>
          </cell>
          <cell r="AI1529">
            <v>0</v>
          </cell>
          <cell r="AJ1529">
            <v>0</v>
          </cell>
          <cell r="AK1529">
            <v>0</v>
          </cell>
          <cell r="AL1529">
            <v>0</v>
          </cell>
        </row>
        <row r="1530">
          <cell r="A1530" t="str">
            <v>05</v>
          </cell>
          <cell r="B1530" t="str">
            <v>Westgodavari</v>
          </cell>
          <cell r="C1530" t="str">
            <v>10</v>
          </cell>
          <cell r="D1530" t="str">
            <v>Narsapur</v>
          </cell>
          <cell r="E1530" t="str">
            <v>062</v>
          </cell>
          <cell r="F1530" t="str">
            <v>Bhimavaram</v>
          </cell>
          <cell r="G1530" t="str">
            <v>37</v>
          </cell>
          <cell r="H1530" t="str">
            <v>Palakoderu</v>
          </cell>
          <cell r="I1530" t="str">
            <v>08</v>
          </cell>
          <cell r="J1530" t="str">
            <v>Palakoderu</v>
          </cell>
          <cell r="K1530" t="str">
            <v>008</v>
          </cell>
          <cell r="L1530" t="str">
            <v>Palakoderu</v>
          </cell>
          <cell r="M1530" t="str">
            <v>0537008</v>
          </cell>
          <cell r="N1530" t="str">
            <v>01</v>
          </cell>
          <cell r="O1530" t="str">
            <v>Palakoderu</v>
          </cell>
          <cell r="P1530" t="str">
            <v>Palakoderu</v>
          </cell>
          <cell r="Q1530" t="str">
            <v>053700801</v>
          </cell>
          <cell r="R1530" t="str">
            <v>053700801</v>
          </cell>
          <cell r="S1530" t="str">
            <v>05100623700801</v>
          </cell>
          <cell r="T1530">
            <v>6931</v>
          </cell>
          <cell r="U1530">
            <v>1279</v>
          </cell>
          <cell r="V1530">
            <v>2</v>
          </cell>
          <cell r="W1530" t="str">
            <v>PC</v>
          </cell>
          <cell r="X1530" t="str">
            <v>PC4</v>
          </cell>
          <cell r="Z1530">
            <v>36775</v>
          </cell>
          <cell r="AA1530" t="str">
            <v>053700801600</v>
          </cell>
          <cell r="AB1530" t="str">
            <v>053700801600</v>
          </cell>
          <cell r="AC1530" t="str">
            <v>Palakoderu</v>
          </cell>
          <cell r="AD1530" t="str">
            <v>Palakoderu</v>
          </cell>
          <cell r="AE1530" t="str">
            <v>PWS</v>
          </cell>
          <cell r="AF1530">
            <v>0</v>
          </cell>
          <cell r="AG1530">
            <v>0</v>
          </cell>
          <cell r="AH1530">
            <v>0</v>
          </cell>
          <cell r="AI1530">
            <v>0</v>
          </cell>
          <cell r="AJ1530">
            <v>0</v>
          </cell>
          <cell r="AK1530">
            <v>0</v>
          </cell>
          <cell r="AL1530">
            <v>0</v>
          </cell>
        </row>
        <row r="1531">
          <cell r="A1531" t="str">
            <v>05</v>
          </cell>
          <cell r="B1531" t="str">
            <v>Westgodavari</v>
          </cell>
          <cell r="C1531" t="str">
            <v>10</v>
          </cell>
          <cell r="D1531" t="str">
            <v>Narsapur</v>
          </cell>
          <cell r="E1531" t="str">
            <v>062</v>
          </cell>
          <cell r="F1531" t="str">
            <v>Bhimavaram</v>
          </cell>
          <cell r="G1531" t="str">
            <v>37</v>
          </cell>
          <cell r="H1531" t="str">
            <v>Palakoderu</v>
          </cell>
          <cell r="I1531" t="str">
            <v>09</v>
          </cell>
          <cell r="J1531" t="str">
            <v>Gollalakoderu</v>
          </cell>
          <cell r="K1531" t="str">
            <v>009</v>
          </cell>
          <cell r="L1531" t="str">
            <v>Gollalakoderu</v>
          </cell>
          <cell r="M1531" t="str">
            <v>0537009</v>
          </cell>
          <cell r="N1531" t="str">
            <v>01</v>
          </cell>
          <cell r="O1531" t="str">
            <v>Gollalakoderu</v>
          </cell>
          <cell r="P1531" t="str">
            <v>Gollalakoderu</v>
          </cell>
          <cell r="Q1531" t="str">
            <v>053700901</v>
          </cell>
          <cell r="R1531" t="str">
            <v>053700901</v>
          </cell>
          <cell r="S1531" t="str">
            <v>05100623700901</v>
          </cell>
          <cell r="T1531">
            <v>3760</v>
          </cell>
          <cell r="U1531">
            <v>112</v>
          </cell>
          <cell r="V1531">
            <v>24</v>
          </cell>
          <cell r="W1531" t="str">
            <v>PC</v>
          </cell>
          <cell r="X1531" t="str">
            <v>PC3</v>
          </cell>
          <cell r="Z1531">
            <v>36775</v>
          </cell>
          <cell r="AA1531" t="str">
            <v>053700901600</v>
          </cell>
          <cell r="AB1531" t="str">
            <v>053700901600</v>
          </cell>
          <cell r="AC1531" t="str">
            <v>Gollalakoderu</v>
          </cell>
          <cell r="AD1531" t="str">
            <v>Gollalakoderu</v>
          </cell>
          <cell r="AE1531" t="str">
            <v>PWS</v>
          </cell>
          <cell r="AF1531">
            <v>0</v>
          </cell>
          <cell r="AG1531">
            <v>0</v>
          </cell>
          <cell r="AH1531">
            <v>0</v>
          </cell>
          <cell r="AI1531">
            <v>0</v>
          </cell>
          <cell r="AJ1531">
            <v>0</v>
          </cell>
          <cell r="AK1531">
            <v>0</v>
          </cell>
          <cell r="AL1531">
            <v>0</v>
          </cell>
        </row>
        <row r="1532">
          <cell r="A1532" t="str">
            <v>05</v>
          </cell>
          <cell r="B1532" t="str">
            <v>Westgodavari</v>
          </cell>
          <cell r="C1532" t="str">
            <v>10</v>
          </cell>
          <cell r="D1532" t="str">
            <v>Narsapur</v>
          </cell>
          <cell r="E1532" t="str">
            <v>062</v>
          </cell>
          <cell r="F1532" t="str">
            <v>Bhimavaram</v>
          </cell>
          <cell r="G1532" t="str">
            <v>37</v>
          </cell>
          <cell r="H1532" t="str">
            <v>Palakoderu</v>
          </cell>
          <cell r="I1532" t="str">
            <v>09</v>
          </cell>
          <cell r="J1532" t="str">
            <v>Gollalakoderu</v>
          </cell>
          <cell r="K1532" t="str">
            <v>009</v>
          </cell>
          <cell r="L1532" t="str">
            <v>Gollalakoderu</v>
          </cell>
          <cell r="M1532" t="str">
            <v>0537009</v>
          </cell>
          <cell r="N1532" t="str">
            <v>02</v>
          </cell>
          <cell r="O1532" t="str">
            <v>Seetharamapuram</v>
          </cell>
          <cell r="P1532" t="str">
            <v>Seetharamapuram</v>
          </cell>
          <cell r="Q1532" t="str">
            <v>053700902</v>
          </cell>
          <cell r="R1532" t="str">
            <v>053700902</v>
          </cell>
          <cell r="S1532" t="str">
            <v>05100623700902</v>
          </cell>
          <cell r="T1532">
            <v>137</v>
          </cell>
          <cell r="U1532">
            <v>0</v>
          </cell>
          <cell r="V1532">
            <v>0</v>
          </cell>
          <cell r="W1532" t="str">
            <v>PC</v>
          </cell>
          <cell r="X1532" t="str">
            <v>PC3</v>
          </cell>
          <cell r="Z1532">
            <v>36775</v>
          </cell>
          <cell r="AA1532" t="str">
            <v>053700901600</v>
          </cell>
          <cell r="AB1532" t="str">
            <v>053700901600</v>
          </cell>
          <cell r="AC1532" t="str">
            <v>Gollalakoderu</v>
          </cell>
          <cell r="AD1532" t="str">
            <v>Gollalakoderu</v>
          </cell>
          <cell r="AE1532" t="str">
            <v>DirectPumping</v>
          </cell>
          <cell r="AF1532">
            <v>0</v>
          </cell>
          <cell r="AG1532">
            <v>0</v>
          </cell>
          <cell r="AH1532">
            <v>0</v>
          </cell>
          <cell r="AI1532">
            <v>0</v>
          </cell>
          <cell r="AJ1532">
            <v>0</v>
          </cell>
          <cell r="AK1532">
            <v>0</v>
          </cell>
          <cell r="AL1532">
            <v>0</v>
          </cell>
        </row>
        <row r="1533">
          <cell r="A1533" t="str">
            <v>05</v>
          </cell>
          <cell r="B1533" t="str">
            <v>Westgodavari</v>
          </cell>
          <cell r="C1533" t="str">
            <v>10</v>
          </cell>
          <cell r="D1533" t="str">
            <v>Narsapur</v>
          </cell>
          <cell r="E1533" t="str">
            <v>062</v>
          </cell>
          <cell r="F1533" t="str">
            <v>Bhimavaram</v>
          </cell>
          <cell r="G1533" t="str">
            <v>37</v>
          </cell>
          <cell r="H1533" t="str">
            <v>Palakoderu</v>
          </cell>
          <cell r="I1533" t="str">
            <v>09</v>
          </cell>
          <cell r="J1533" t="str">
            <v>Gollalakoderu</v>
          </cell>
          <cell r="K1533" t="str">
            <v>009</v>
          </cell>
          <cell r="L1533" t="str">
            <v>Gollalakoderu</v>
          </cell>
          <cell r="M1533" t="str">
            <v>0537009</v>
          </cell>
          <cell r="N1533" t="str">
            <v>03</v>
          </cell>
          <cell r="O1533" t="str">
            <v>T.y. Palem</v>
          </cell>
          <cell r="P1533" t="str">
            <v>T.y. Palem</v>
          </cell>
          <cell r="Q1533" t="str">
            <v>053700903</v>
          </cell>
          <cell r="R1533" t="str">
            <v>053700903</v>
          </cell>
          <cell r="S1533" t="str">
            <v>05100623700903</v>
          </cell>
          <cell r="T1533">
            <v>268</v>
          </cell>
          <cell r="U1533">
            <v>0</v>
          </cell>
          <cell r="V1533">
            <v>0</v>
          </cell>
          <cell r="W1533" t="str">
            <v>PC</v>
          </cell>
          <cell r="X1533" t="str">
            <v>PC3</v>
          </cell>
          <cell r="Z1533">
            <v>36775</v>
          </cell>
          <cell r="AA1533" t="str">
            <v>053700901600</v>
          </cell>
          <cell r="AB1533" t="str">
            <v>053700901600</v>
          </cell>
          <cell r="AC1533" t="str">
            <v>Gollalakoderu</v>
          </cell>
          <cell r="AD1533" t="str">
            <v>Gollalakoderu</v>
          </cell>
          <cell r="AE1533" t="str">
            <v>DirectPumping</v>
          </cell>
          <cell r="AF1533">
            <v>0</v>
          </cell>
          <cell r="AG1533">
            <v>0</v>
          </cell>
          <cell r="AH1533">
            <v>0</v>
          </cell>
          <cell r="AI1533">
            <v>0</v>
          </cell>
          <cell r="AJ1533">
            <v>0</v>
          </cell>
          <cell r="AK1533">
            <v>0</v>
          </cell>
          <cell r="AL1533">
            <v>0</v>
          </cell>
        </row>
        <row r="1534">
          <cell r="A1534" t="str">
            <v>05</v>
          </cell>
          <cell r="B1534" t="str">
            <v>Westgodavari</v>
          </cell>
          <cell r="C1534" t="str">
            <v>10</v>
          </cell>
          <cell r="D1534" t="str">
            <v>Narsapur</v>
          </cell>
          <cell r="E1534" t="str">
            <v>062</v>
          </cell>
          <cell r="F1534" t="str">
            <v>Bhimavaram</v>
          </cell>
          <cell r="G1534" t="str">
            <v>37</v>
          </cell>
          <cell r="H1534" t="str">
            <v>Palakoderu</v>
          </cell>
          <cell r="I1534" t="str">
            <v>09</v>
          </cell>
          <cell r="J1534" t="str">
            <v>Gollalakoderu</v>
          </cell>
          <cell r="K1534" t="str">
            <v>009</v>
          </cell>
          <cell r="L1534" t="str">
            <v>Gollalakoderu</v>
          </cell>
          <cell r="M1534" t="str">
            <v>0537009</v>
          </cell>
          <cell r="N1534" t="str">
            <v>04</v>
          </cell>
          <cell r="O1534" t="str">
            <v>G.v.palem</v>
          </cell>
          <cell r="P1534" t="str">
            <v>G.v.palem</v>
          </cell>
          <cell r="Q1534" t="str">
            <v>053700904</v>
          </cell>
          <cell r="R1534" t="str">
            <v>053700904</v>
          </cell>
          <cell r="S1534" t="str">
            <v>05100623700904</v>
          </cell>
          <cell r="T1534">
            <v>271</v>
          </cell>
          <cell r="U1534">
            <v>0</v>
          </cell>
          <cell r="V1534">
            <v>0</v>
          </cell>
          <cell r="W1534" t="str">
            <v>PC</v>
          </cell>
          <cell r="X1534" t="str">
            <v>PC3</v>
          </cell>
          <cell r="Z1534">
            <v>36775</v>
          </cell>
          <cell r="AA1534" t="str">
            <v>053700901600</v>
          </cell>
          <cell r="AB1534" t="str">
            <v>053700901600</v>
          </cell>
          <cell r="AC1534" t="str">
            <v>Gollalakoderu</v>
          </cell>
          <cell r="AD1534" t="str">
            <v>Gollalakoderu</v>
          </cell>
          <cell r="AE1534" t="str">
            <v>DirectPumping</v>
          </cell>
          <cell r="AF1534">
            <v>0</v>
          </cell>
          <cell r="AG1534">
            <v>0</v>
          </cell>
          <cell r="AH1534">
            <v>0</v>
          </cell>
          <cell r="AI1534">
            <v>0</v>
          </cell>
          <cell r="AJ1534">
            <v>0</v>
          </cell>
          <cell r="AK1534">
            <v>0</v>
          </cell>
          <cell r="AL1534">
            <v>0</v>
          </cell>
        </row>
        <row r="1535">
          <cell r="A1535" t="str">
            <v>05</v>
          </cell>
          <cell r="B1535" t="str">
            <v>Westgodavari</v>
          </cell>
          <cell r="C1535" t="str">
            <v>10</v>
          </cell>
          <cell r="D1535" t="str">
            <v>Narsapur</v>
          </cell>
          <cell r="E1535" t="str">
            <v>062</v>
          </cell>
          <cell r="F1535" t="str">
            <v>Bhimavaram</v>
          </cell>
          <cell r="G1535" t="str">
            <v>37</v>
          </cell>
          <cell r="H1535" t="str">
            <v>Palakoderu</v>
          </cell>
          <cell r="I1535" t="str">
            <v>09</v>
          </cell>
          <cell r="J1535" t="str">
            <v>Gollalakoderu</v>
          </cell>
          <cell r="K1535" t="str">
            <v>009</v>
          </cell>
          <cell r="L1535" t="str">
            <v>Gollalakoderu</v>
          </cell>
          <cell r="M1535" t="str">
            <v>0537009</v>
          </cell>
          <cell r="N1535" t="str">
            <v>05</v>
          </cell>
          <cell r="O1535" t="str">
            <v>Chodipallipalem</v>
          </cell>
          <cell r="P1535" t="str">
            <v>Chodipallipalem</v>
          </cell>
          <cell r="Q1535" t="str">
            <v>053700905</v>
          </cell>
          <cell r="R1535" t="str">
            <v>053700905</v>
          </cell>
          <cell r="S1535" t="str">
            <v>05100623700905</v>
          </cell>
          <cell r="T1535">
            <v>217</v>
          </cell>
          <cell r="U1535">
            <v>0</v>
          </cell>
          <cell r="V1535">
            <v>0</v>
          </cell>
          <cell r="W1535" t="str">
            <v>PC</v>
          </cell>
          <cell r="X1535" t="str">
            <v>PC3</v>
          </cell>
          <cell r="Z1535">
            <v>36775</v>
          </cell>
          <cell r="AA1535" t="str">
            <v>053700901600</v>
          </cell>
          <cell r="AB1535" t="str">
            <v>053700901600</v>
          </cell>
          <cell r="AC1535" t="str">
            <v>Gollalakoderu</v>
          </cell>
          <cell r="AD1535" t="str">
            <v>Gollalakoderu</v>
          </cell>
          <cell r="AE1535" t="str">
            <v>DirectPumping</v>
          </cell>
          <cell r="AF1535">
            <v>0</v>
          </cell>
          <cell r="AG1535">
            <v>0</v>
          </cell>
          <cell r="AH1535">
            <v>0</v>
          </cell>
          <cell r="AI1535">
            <v>0</v>
          </cell>
          <cell r="AJ1535">
            <v>0</v>
          </cell>
          <cell r="AK1535">
            <v>0</v>
          </cell>
          <cell r="AL1535">
            <v>0</v>
          </cell>
        </row>
        <row r="1536">
          <cell r="A1536" t="str">
            <v>05</v>
          </cell>
          <cell r="B1536" t="str">
            <v>Westgodavari</v>
          </cell>
          <cell r="C1536" t="str">
            <v>10</v>
          </cell>
          <cell r="D1536" t="str">
            <v>Narsapur</v>
          </cell>
          <cell r="E1536" t="str">
            <v>062</v>
          </cell>
          <cell r="F1536" t="str">
            <v>Bhimavaram</v>
          </cell>
          <cell r="G1536" t="str">
            <v>37</v>
          </cell>
          <cell r="H1536" t="str">
            <v>Palakoderu</v>
          </cell>
          <cell r="I1536" t="str">
            <v>10</v>
          </cell>
          <cell r="J1536" t="str">
            <v>Kumudavalli</v>
          </cell>
          <cell r="K1536" t="str">
            <v>010</v>
          </cell>
          <cell r="L1536" t="str">
            <v>Kumudavalli</v>
          </cell>
          <cell r="M1536" t="str">
            <v>0537010</v>
          </cell>
          <cell r="N1536" t="str">
            <v>01</v>
          </cell>
          <cell r="O1536" t="str">
            <v>Kumudavalli</v>
          </cell>
          <cell r="P1536" t="str">
            <v>Kumudavalli</v>
          </cell>
          <cell r="Q1536" t="str">
            <v>053701001</v>
          </cell>
          <cell r="R1536" t="str">
            <v>053701001</v>
          </cell>
          <cell r="S1536" t="str">
            <v>05100623701001</v>
          </cell>
          <cell r="T1536">
            <v>3791</v>
          </cell>
          <cell r="U1536">
            <v>112</v>
          </cell>
          <cell r="V1536">
            <v>0</v>
          </cell>
          <cell r="W1536" t="str">
            <v>PC</v>
          </cell>
          <cell r="X1536" t="str">
            <v>PC3</v>
          </cell>
          <cell r="Z1536">
            <v>36775</v>
          </cell>
          <cell r="AA1536" t="str">
            <v>53701006600</v>
          </cell>
          <cell r="AB1536" t="str">
            <v>053701001600</v>
          </cell>
          <cell r="AC1536" t="str">
            <v>Kumudavalli</v>
          </cell>
          <cell r="AD1536" t="str">
            <v>Kumudavalli</v>
          </cell>
          <cell r="AE1536" t="str">
            <v>PWS</v>
          </cell>
          <cell r="AF1536">
            <v>0</v>
          </cell>
          <cell r="AG1536">
            <v>0</v>
          </cell>
          <cell r="AH1536">
            <v>0</v>
          </cell>
          <cell r="AI1536">
            <v>0</v>
          </cell>
          <cell r="AJ1536">
            <v>0</v>
          </cell>
          <cell r="AK1536">
            <v>0</v>
          </cell>
          <cell r="AL1536">
            <v>0</v>
          </cell>
        </row>
        <row r="1537">
          <cell r="A1537" t="str">
            <v>05</v>
          </cell>
          <cell r="B1537" t="str">
            <v>Westgodavari</v>
          </cell>
          <cell r="C1537" t="str">
            <v>10</v>
          </cell>
          <cell r="D1537" t="str">
            <v>Narsapur</v>
          </cell>
          <cell r="E1537" t="str">
            <v>062</v>
          </cell>
          <cell r="F1537" t="str">
            <v>Bhimavaram</v>
          </cell>
          <cell r="G1537" t="str">
            <v>37</v>
          </cell>
          <cell r="H1537" t="str">
            <v>Palakoderu</v>
          </cell>
          <cell r="I1537" t="str">
            <v>11</v>
          </cell>
          <cell r="J1537" t="str">
            <v>Vissakoderu</v>
          </cell>
          <cell r="K1537" t="str">
            <v>011</v>
          </cell>
          <cell r="L1537" t="str">
            <v>Vissakoderu</v>
          </cell>
          <cell r="M1537" t="str">
            <v>0537011</v>
          </cell>
          <cell r="N1537" t="str">
            <v>01</v>
          </cell>
          <cell r="O1537" t="str">
            <v>Vissakoderu</v>
          </cell>
          <cell r="P1537" t="str">
            <v>Vissakoderu</v>
          </cell>
          <cell r="Q1537" t="str">
            <v>053701101</v>
          </cell>
          <cell r="R1537" t="str">
            <v>053701101</v>
          </cell>
          <cell r="S1537" t="str">
            <v>05100623701101</v>
          </cell>
          <cell r="T1537">
            <v>8158</v>
          </cell>
          <cell r="U1537">
            <v>899</v>
          </cell>
          <cell r="V1537">
            <v>78</v>
          </cell>
          <cell r="W1537" t="str">
            <v>PC</v>
          </cell>
          <cell r="X1537" t="str">
            <v>PC2</v>
          </cell>
          <cell r="Z1537">
            <v>36865</v>
          </cell>
          <cell r="AA1537" t="str">
            <v>053701101600</v>
          </cell>
          <cell r="AB1537" t="str">
            <v>053701101600</v>
          </cell>
          <cell r="AC1537" t="str">
            <v>Vissakoderu</v>
          </cell>
          <cell r="AD1537" t="str">
            <v>Vissakoderu</v>
          </cell>
          <cell r="AE1537" t="str">
            <v>PWS</v>
          </cell>
          <cell r="AF1537">
            <v>0</v>
          </cell>
          <cell r="AG1537">
            <v>0</v>
          </cell>
          <cell r="AH1537">
            <v>0</v>
          </cell>
          <cell r="AI1537">
            <v>0</v>
          </cell>
          <cell r="AJ1537">
            <v>0</v>
          </cell>
          <cell r="AK1537">
            <v>0</v>
          </cell>
          <cell r="AL1537">
            <v>0</v>
          </cell>
        </row>
        <row r="1538">
          <cell r="A1538" t="str">
            <v>05</v>
          </cell>
          <cell r="B1538" t="str">
            <v>Westgodavari</v>
          </cell>
          <cell r="C1538" t="str">
            <v>10</v>
          </cell>
          <cell r="D1538" t="str">
            <v>Narsapur</v>
          </cell>
          <cell r="E1538" t="str">
            <v>062</v>
          </cell>
          <cell r="F1538" t="str">
            <v>Bhimavaram</v>
          </cell>
          <cell r="G1538" t="str">
            <v>37</v>
          </cell>
          <cell r="H1538" t="str">
            <v>Palakoderu</v>
          </cell>
          <cell r="I1538" t="str">
            <v>11</v>
          </cell>
          <cell r="J1538" t="str">
            <v>Vissakoderu</v>
          </cell>
          <cell r="K1538" t="str">
            <v>011</v>
          </cell>
          <cell r="L1538" t="str">
            <v>Vissakoderu</v>
          </cell>
          <cell r="M1538" t="str">
            <v>0537011</v>
          </cell>
          <cell r="N1538" t="str">
            <v>02</v>
          </cell>
          <cell r="O1538" t="str">
            <v>Vankayalapalem</v>
          </cell>
          <cell r="P1538" t="str">
            <v>Vankayalapalem</v>
          </cell>
          <cell r="Q1538" t="str">
            <v>053701102</v>
          </cell>
          <cell r="R1538" t="str">
            <v>053701102</v>
          </cell>
          <cell r="S1538" t="str">
            <v>05100623701102</v>
          </cell>
          <cell r="T1538">
            <v>2071</v>
          </cell>
          <cell r="U1538">
            <v>80</v>
          </cell>
          <cell r="V1538">
            <v>12</v>
          </cell>
          <cell r="W1538" t="str">
            <v>FC</v>
          </cell>
          <cell r="X1538" t="str">
            <v>FC</v>
          </cell>
          <cell r="Z1538">
            <v>36865</v>
          </cell>
          <cell r="AA1538" t="str">
            <v>053701102600</v>
          </cell>
          <cell r="AB1538" t="str">
            <v>053701102600</v>
          </cell>
          <cell r="AC1538" t="str">
            <v>Vankayalapalem</v>
          </cell>
          <cell r="AD1538" t="str">
            <v>Vankayalapalem</v>
          </cell>
          <cell r="AE1538" t="str">
            <v>PWS</v>
          </cell>
          <cell r="AF1538">
            <v>0</v>
          </cell>
          <cell r="AG1538">
            <v>0</v>
          </cell>
          <cell r="AH1538">
            <v>0</v>
          </cell>
          <cell r="AI1538">
            <v>0</v>
          </cell>
          <cell r="AJ1538">
            <v>0</v>
          </cell>
          <cell r="AK1538">
            <v>0</v>
          </cell>
          <cell r="AL1538">
            <v>0</v>
          </cell>
        </row>
        <row r="1539">
          <cell r="A1539" t="str">
            <v>05</v>
          </cell>
          <cell r="B1539" t="str">
            <v>Westgodavari</v>
          </cell>
          <cell r="C1539" t="str">
            <v>10</v>
          </cell>
          <cell r="D1539" t="str">
            <v>Narsapur</v>
          </cell>
          <cell r="E1539" t="str">
            <v>062</v>
          </cell>
          <cell r="F1539" t="str">
            <v>Bhimavaram</v>
          </cell>
          <cell r="G1539" t="str">
            <v>37</v>
          </cell>
          <cell r="H1539" t="str">
            <v>Palakoderu</v>
          </cell>
          <cell r="I1539" t="str">
            <v>12</v>
          </cell>
          <cell r="J1539" t="str">
            <v>Goraganamudi</v>
          </cell>
          <cell r="K1539" t="str">
            <v>012</v>
          </cell>
          <cell r="L1539" t="str">
            <v>Goraganamudi</v>
          </cell>
          <cell r="M1539" t="str">
            <v>0537012</v>
          </cell>
          <cell r="N1539" t="str">
            <v>01</v>
          </cell>
          <cell r="O1539" t="str">
            <v>Goraganamudi</v>
          </cell>
          <cell r="P1539" t="str">
            <v>Goraganamudi</v>
          </cell>
          <cell r="Q1539" t="str">
            <v>053701201</v>
          </cell>
          <cell r="R1539" t="str">
            <v>053701201</v>
          </cell>
          <cell r="S1539" t="str">
            <v>05100623701201</v>
          </cell>
          <cell r="T1539">
            <v>1913</v>
          </cell>
          <cell r="U1539">
            <v>681</v>
          </cell>
          <cell r="V1539">
            <v>2</v>
          </cell>
          <cell r="W1539" t="str">
            <v>FC</v>
          </cell>
          <cell r="X1539" t="str">
            <v>FC</v>
          </cell>
          <cell r="Z1539">
            <v>36865</v>
          </cell>
          <cell r="AA1539" t="str">
            <v>053701201600</v>
          </cell>
          <cell r="AB1539" t="str">
            <v>053701201600</v>
          </cell>
          <cell r="AC1539" t="str">
            <v>Goraganamudi</v>
          </cell>
          <cell r="AD1539" t="str">
            <v>Goraganamudi</v>
          </cell>
          <cell r="AE1539" t="str">
            <v>PWS</v>
          </cell>
          <cell r="AF1539">
            <v>0</v>
          </cell>
          <cell r="AG1539">
            <v>0</v>
          </cell>
          <cell r="AH1539">
            <v>0</v>
          </cell>
          <cell r="AI1539">
            <v>0</v>
          </cell>
          <cell r="AJ1539">
            <v>0</v>
          </cell>
          <cell r="AK1539">
            <v>0</v>
          </cell>
          <cell r="AL1539">
            <v>0</v>
          </cell>
        </row>
        <row r="1540">
          <cell r="A1540" t="str">
            <v>05</v>
          </cell>
          <cell r="B1540" t="str">
            <v>Westgodavari</v>
          </cell>
          <cell r="C1540" t="str">
            <v>10</v>
          </cell>
          <cell r="D1540" t="str">
            <v>Narsapur</v>
          </cell>
          <cell r="E1540" t="str">
            <v>062</v>
          </cell>
          <cell r="F1540" t="str">
            <v>Bhimavaram</v>
          </cell>
          <cell r="G1540" t="str">
            <v>37</v>
          </cell>
          <cell r="H1540" t="str">
            <v>Palakoderu</v>
          </cell>
          <cell r="I1540" t="str">
            <v>12</v>
          </cell>
          <cell r="J1540" t="str">
            <v>Goraganamudi</v>
          </cell>
          <cell r="K1540" t="str">
            <v>012</v>
          </cell>
          <cell r="L1540" t="str">
            <v>Goraganamudi</v>
          </cell>
          <cell r="M1540" t="str">
            <v>0537012</v>
          </cell>
          <cell r="N1540" t="str">
            <v>02</v>
          </cell>
          <cell r="O1540" t="str">
            <v>G. Palem</v>
          </cell>
          <cell r="P1540" t="str">
            <v>G. Palem</v>
          </cell>
          <cell r="Q1540" t="str">
            <v>053701202</v>
          </cell>
          <cell r="R1540" t="str">
            <v>053701202</v>
          </cell>
          <cell r="S1540" t="str">
            <v>05100623701202</v>
          </cell>
          <cell r="T1540">
            <v>275</v>
          </cell>
          <cell r="U1540">
            <v>0</v>
          </cell>
          <cell r="V1540">
            <v>0</v>
          </cell>
          <cell r="W1540" t="str">
            <v>FC</v>
          </cell>
          <cell r="X1540" t="str">
            <v>FC</v>
          </cell>
          <cell r="Z1540">
            <v>36865</v>
          </cell>
          <cell r="AA1540" t="str">
            <v>053701201600</v>
          </cell>
          <cell r="AB1540" t="str">
            <v>053701201600</v>
          </cell>
          <cell r="AC1540" t="str">
            <v>Goraganamudi</v>
          </cell>
          <cell r="AD1540" t="str">
            <v>Goraganamudi</v>
          </cell>
          <cell r="AE1540" t="str">
            <v>PWS</v>
          </cell>
          <cell r="AF1540">
            <v>0</v>
          </cell>
          <cell r="AG1540">
            <v>0</v>
          </cell>
          <cell r="AH1540">
            <v>0</v>
          </cell>
          <cell r="AI1540">
            <v>0</v>
          </cell>
          <cell r="AJ1540">
            <v>0</v>
          </cell>
          <cell r="AK1540">
            <v>0</v>
          </cell>
          <cell r="AL1540">
            <v>0</v>
          </cell>
        </row>
        <row r="1541">
          <cell r="A1541" t="str">
            <v>05</v>
          </cell>
          <cell r="B1541" t="str">
            <v>Westgodavari</v>
          </cell>
          <cell r="C1541" t="str">
            <v>10</v>
          </cell>
          <cell r="D1541" t="str">
            <v>Narsapur</v>
          </cell>
          <cell r="E1541" t="str">
            <v>062</v>
          </cell>
          <cell r="F1541" t="str">
            <v>Bhimavaram</v>
          </cell>
          <cell r="G1541" t="str">
            <v>37</v>
          </cell>
          <cell r="H1541" t="str">
            <v>Palakoderu</v>
          </cell>
          <cell r="I1541" t="str">
            <v>13</v>
          </cell>
          <cell r="J1541" t="str">
            <v>Pennada Agraharam</v>
          </cell>
          <cell r="K1541" t="str">
            <v>013</v>
          </cell>
          <cell r="L1541" t="str">
            <v>Pennada Agraharam</v>
          </cell>
          <cell r="M1541" t="str">
            <v>0537013</v>
          </cell>
          <cell r="N1541" t="str">
            <v>01</v>
          </cell>
          <cell r="O1541" t="str">
            <v>Pennada Agraharam</v>
          </cell>
          <cell r="P1541" t="str">
            <v>Pennada Agraharam</v>
          </cell>
          <cell r="Q1541" t="str">
            <v>053701301</v>
          </cell>
          <cell r="R1541" t="str">
            <v>053701301</v>
          </cell>
          <cell r="S1541" t="str">
            <v>05100623701301</v>
          </cell>
          <cell r="T1541">
            <v>4925</v>
          </cell>
          <cell r="U1541">
            <v>495</v>
          </cell>
          <cell r="V1541">
            <v>27</v>
          </cell>
          <cell r="W1541" t="str">
            <v>PC</v>
          </cell>
          <cell r="X1541" t="str">
            <v>PC3</v>
          </cell>
          <cell r="Z1541">
            <v>36865</v>
          </cell>
          <cell r="AA1541" t="str">
            <v>053701301600</v>
          </cell>
          <cell r="AB1541" t="str">
            <v>053701301600</v>
          </cell>
          <cell r="AC1541" t="str">
            <v>Pennada Agraharam</v>
          </cell>
          <cell r="AD1541" t="str">
            <v>Pennada Agraharam</v>
          </cell>
          <cell r="AE1541" t="str">
            <v>PWS</v>
          </cell>
          <cell r="AF1541">
            <v>0</v>
          </cell>
          <cell r="AG1541">
            <v>0</v>
          </cell>
          <cell r="AH1541">
            <v>0</v>
          </cell>
          <cell r="AI1541">
            <v>0</v>
          </cell>
          <cell r="AJ1541">
            <v>0</v>
          </cell>
          <cell r="AK1541">
            <v>0</v>
          </cell>
          <cell r="AL1541">
            <v>0</v>
          </cell>
        </row>
        <row r="1542">
          <cell r="A1542" t="str">
            <v>05</v>
          </cell>
          <cell r="B1542" t="str">
            <v>Westgodavari</v>
          </cell>
          <cell r="C1542" t="str">
            <v>10</v>
          </cell>
          <cell r="D1542" t="str">
            <v>Narsapur</v>
          </cell>
          <cell r="E1542" t="str">
            <v>062</v>
          </cell>
          <cell r="F1542" t="str">
            <v>Bhimavaram</v>
          </cell>
          <cell r="G1542" t="str">
            <v>37</v>
          </cell>
          <cell r="H1542" t="str">
            <v>Palakoderu</v>
          </cell>
          <cell r="I1542" t="str">
            <v>13</v>
          </cell>
          <cell r="J1542" t="str">
            <v>Pennada Agraharam</v>
          </cell>
          <cell r="K1542" t="str">
            <v>013</v>
          </cell>
          <cell r="L1542" t="str">
            <v>Pennada Agraharam</v>
          </cell>
          <cell r="M1542" t="str">
            <v>0537013</v>
          </cell>
          <cell r="N1542" t="str">
            <v>02</v>
          </cell>
          <cell r="O1542" t="str">
            <v>Pennada Palem</v>
          </cell>
          <cell r="P1542" t="str">
            <v>Pennada Palem</v>
          </cell>
          <cell r="Q1542" t="str">
            <v>053701302</v>
          </cell>
          <cell r="R1542" t="str">
            <v>053701302</v>
          </cell>
          <cell r="S1542" t="str">
            <v>05100623701302</v>
          </cell>
          <cell r="T1542">
            <v>751</v>
          </cell>
          <cell r="U1542">
            <v>5</v>
          </cell>
          <cell r="V1542">
            <v>0</v>
          </cell>
          <cell r="W1542" t="str">
            <v>PC</v>
          </cell>
          <cell r="X1542" t="str">
            <v>PC3</v>
          </cell>
          <cell r="Z1542">
            <v>36865</v>
          </cell>
          <cell r="AA1542" t="str">
            <v>053701301600</v>
          </cell>
          <cell r="AB1542" t="str">
            <v>053701301600</v>
          </cell>
          <cell r="AC1542" t="str">
            <v>Pennada Agraharam</v>
          </cell>
          <cell r="AD1542" t="str">
            <v>Pennada Agraharam</v>
          </cell>
          <cell r="AE1542" t="str">
            <v>PWS</v>
          </cell>
          <cell r="AF1542">
            <v>0</v>
          </cell>
          <cell r="AG1542">
            <v>0</v>
          </cell>
          <cell r="AH1542">
            <v>0</v>
          </cell>
          <cell r="AI1542">
            <v>0</v>
          </cell>
          <cell r="AJ1542">
            <v>0</v>
          </cell>
          <cell r="AK1542">
            <v>0</v>
          </cell>
          <cell r="AL1542">
            <v>0</v>
          </cell>
        </row>
        <row r="1543">
          <cell r="A1543" t="str">
            <v>05</v>
          </cell>
          <cell r="B1543" t="str">
            <v>Westgodavari</v>
          </cell>
          <cell r="C1543" t="str">
            <v>10</v>
          </cell>
          <cell r="D1543" t="str">
            <v>Narsapur</v>
          </cell>
          <cell r="E1543" t="str">
            <v>062</v>
          </cell>
          <cell r="F1543" t="str">
            <v>Bhimavaram</v>
          </cell>
          <cell r="G1543" t="str">
            <v>37</v>
          </cell>
          <cell r="H1543" t="str">
            <v>Palakoderu</v>
          </cell>
          <cell r="I1543" t="str">
            <v>14</v>
          </cell>
          <cell r="J1543" t="str">
            <v>Srungavruksham</v>
          </cell>
          <cell r="K1543" t="str">
            <v>014</v>
          </cell>
          <cell r="L1543" t="str">
            <v>Srungavruksham</v>
          </cell>
          <cell r="M1543" t="str">
            <v>0537014</v>
          </cell>
          <cell r="N1543" t="str">
            <v>01</v>
          </cell>
          <cell r="O1543" t="str">
            <v>Srungavruksham</v>
          </cell>
          <cell r="P1543" t="str">
            <v>Srungavruksham</v>
          </cell>
          <cell r="Q1543" t="str">
            <v>053701401</v>
          </cell>
          <cell r="R1543" t="str">
            <v>053701401</v>
          </cell>
          <cell r="S1543" t="str">
            <v>05100623701401</v>
          </cell>
          <cell r="T1543">
            <v>10851</v>
          </cell>
          <cell r="U1543">
            <v>1913</v>
          </cell>
          <cell r="V1543">
            <v>43</v>
          </cell>
          <cell r="W1543" t="str">
            <v>PC</v>
          </cell>
          <cell r="X1543" t="str">
            <v>PC2</v>
          </cell>
          <cell r="Z1543">
            <v>36865</v>
          </cell>
          <cell r="AA1543" t="str">
            <v>053701401600</v>
          </cell>
          <cell r="AB1543" t="str">
            <v>053701401600</v>
          </cell>
          <cell r="AC1543" t="str">
            <v>Srungavruksham</v>
          </cell>
          <cell r="AD1543" t="str">
            <v>Srungavruksham</v>
          </cell>
          <cell r="AE1543" t="str">
            <v>PWS</v>
          </cell>
          <cell r="AF1543">
            <v>0</v>
          </cell>
          <cell r="AG1543">
            <v>0</v>
          </cell>
          <cell r="AH1543">
            <v>0</v>
          </cell>
          <cell r="AI1543">
            <v>0</v>
          </cell>
          <cell r="AJ1543">
            <v>0</v>
          </cell>
          <cell r="AK1543">
            <v>0</v>
          </cell>
          <cell r="AL1543">
            <v>0</v>
          </cell>
        </row>
        <row r="1544">
          <cell r="A1544" t="str">
            <v>05</v>
          </cell>
          <cell r="B1544" t="str">
            <v>Westgodavari</v>
          </cell>
          <cell r="C1544" t="str">
            <v>10</v>
          </cell>
          <cell r="D1544" t="str">
            <v>Narsapur</v>
          </cell>
          <cell r="E1544" t="str">
            <v>062</v>
          </cell>
          <cell r="F1544" t="str">
            <v>Bhimavaram</v>
          </cell>
          <cell r="G1544" t="str">
            <v>37</v>
          </cell>
          <cell r="H1544" t="str">
            <v>Palakoderu</v>
          </cell>
          <cell r="I1544" t="str">
            <v>14</v>
          </cell>
          <cell r="J1544" t="str">
            <v>Srungavruksham</v>
          </cell>
          <cell r="K1544" t="str">
            <v>014</v>
          </cell>
          <cell r="L1544" t="str">
            <v>Srungavruksham</v>
          </cell>
          <cell r="M1544" t="str">
            <v>0537014</v>
          </cell>
          <cell r="N1544" t="str">
            <v>02</v>
          </cell>
          <cell r="O1544" t="str">
            <v>Bantumilli</v>
          </cell>
          <cell r="P1544" t="str">
            <v>Bantumilli</v>
          </cell>
          <cell r="Q1544" t="str">
            <v>053701402</v>
          </cell>
          <cell r="R1544" t="str">
            <v>053701402</v>
          </cell>
          <cell r="S1544" t="str">
            <v>05100623701402</v>
          </cell>
          <cell r="T1544">
            <v>1245</v>
          </cell>
          <cell r="U1544">
            <v>217</v>
          </cell>
          <cell r="V1544">
            <v>0</v>
          </cell>
          <cell r="W1544" t="str">
            <v>PC</v>
          </cell>
          <cell r="X1544" t="str">
            <v>PC2</v>
          </cell>
          <cell r="Z1544">
            <v>36865</v>
          </cell>
          <cell r="AA1544" t="str">
            <v>053701401600</v>
          </cell>
          <cell r="AB1544" t="str">
            <v>053701401600</v>
          </cell>
          <cell r="AC1544" t="str">
            <v>Srungavruksham</v>
          </cell>
          <cell r="AD1544" t="str">
            <v>Srungavruksham</v>
          </cell>
          <cell r="AE1544" t="str">
            <v>PWS</v>
          </cell>
          <cell r="AF1544">
            <v>0</v>
          </cell>
          <cell r="AG1544">
            <v>0</v>
          </cell>
          <cell r="AH1544">
            <v>0</v>
          </cell>
          <cell r="AI1544">
            <v>0</v>
          </cell>
          <cell r="AJ1544">
            <v>0</v>
          </cell>
          <cell r="AK1544">
            <v>0</v>
          </cell>
          <cell r="AL1544">
            <v>0</v>
          </cell>
        </row>
        <row r="1545">
          <cell r="A1545" t="str">
            <v>05</v>
          </cell>
          <cell r="B1545" t="str">
            <v>Westgodavari</v>
          </cell>
          <cell r="C1545" t="str">
            <v>10</v>
          </cell>
          <cell r="D1545" t="str">
            <v>Narsapur</v>
          </cell>
          <cell r="E1545" t="str">
            <v>060</v>
          </cell>
          <cell r="F1545" t="str">
            <v>Palacole</v>
          </cell>
          <cell r="G1545" t="str">
            <v>38</v>
          </cell>
          <cell r="H1545" t="str">
            <v>Veeravasaram</v>
          </cell>
          <cell r="I1545" t="str">
            <v>01</v>
          </cell>
          <cell r="J1545" t="str">
            <v>Andaluru</v>
          </cell>
          <cell r="K1545" t="str">
            <v>001</v>
          </cell>
          <cell r="L1545" t="str">
            <v>Andaluru</v>
          </cell>
          <cell r="M1545" t="str">
            <v>0538001</v>
          </cell>
          <cell r="N1545" t="str">
            <v>01</v>
          </cell>
          <cell r="O1545" t="str">
            <v>Andaluru</v>
          </cell>
          <cell r="P1545" t="str">
            <v>Andaluru</v>
          </cell>
          <cell r="Q1545" t="str">
            <v>053800101</v>
          </cell>
          <cell r="R1545" t="str">
            <v>053800101</v>
          </cell>
          <cell r="S1545" t="str">
            <v>05100603800101</v>
          </cell>
          <cell r="T1545">
            <v>2414</v>
          </cell>
          <cell r="U1545">
            <v>941</v>
          </cell>
          <cell r="V1545">
            <v>22</v>
          </cell>
          <cell r="W1545" t="str">
            <v>PC</v>
          </cell>
          <cell r="X1545" t="str">
            <v>PC2</v>
          </cell>
          <cell r="AA1545" t="str">
            <v>053800101600</v>
          </cell>
          <cell r="AB1545" t="str">
            <v>053800101600</v>
          </cell>
          <cell r="AC1545" t="str">
            <v>Andaluru</v>
          </cell>
          <cell r="AD1545" t="str">
            <v>Andaluru</v>
          </cell>
          <cell r="AE1545" t="str">
            <v>PWS</v>
          </cell>
          <cell r="AF1545">
            <v>0</v>
          </cell>
          <cell r="AG1545">
            <v>0</v>
          </cell>
          <cell r="AH1545">
            <v>0</v>
          </cell>
          <cell r="AI1545">
            <v>0</v>
          </cell>
          <cell r="AJ1545">
            <v>0</v>
          </cell>
          <cell r="AK1545">
            <v>0</v>
          </cell>
          <cell r="AL1545">
            <v>0</v>
          </cell>
        </row>
        <row r="1546">
          <cell r="A1546" t="str">
            <v>05</v>
          </cell>
          <cell r="B1546" t="str">
            <v>Westgodavari</v>
          </cell>
          <cell r="C1546" t="str">
            <v>10</v>
          </cell>
          <cell r="D1546" t="str">
            <v>Narsapur</v>
          </cell>
          <cell r="E1546" t="str">
            <v>060</v>
          </cell>
          <cell r="F1546" t="str">
            <v>Palacole</v>
          </cell>
          <cell r="G1546" t="str">
            <v>38</v>
          </cell>
          <cell r="H1546" t="str">
            <v>Veeravasaram</v>
          </cell>
          <cell r="I1546" t="str">
            <v>01</v>
          </cell>
          <cell r="J1546" t="str">
            <v>Andaluru</v>
          </cell>
          <cell r="K1546" t="str">
            <v>001</v>
          </cell>
          <cell r="L1546" t="str">
            <v>Andaluru</v>
          </cell>
          <cell r="M1546" t="str">
            <v>0538001</v>
          </cell>
          <cell r="N1546" t="str">
            <v>02</v>
          </cell>
          <cell r="O1546" t="str">
            <v>Tammineeduvaripalem</v>
          </cell>
          <cell r="Q1546" t="str">
            <v>053800102</v>
          </cell>
          <cell r="S1546" t="str">
            <v>05100603800102</v>
          </cell>
          <cell r="T1546">
            <v>226</v>
          </cell>
          <cell r="U1546">
            <v>0</v>
          </cell>
          <cell r="V1546">
            <v>0</v>
          </cell>
          <cell r="W1546" t="str">
            <v>PC</v>
          </cell>
          <cell r="X1546" t="str">
            <v>PC2</v>
          </cell>
          <cell r="AF1546">
            <v>0</v>
          </cell>
          <cell r="AG1546">
            <v>0</v>
          </cell>
          <cell r="AH1546">
            <v>4</v>
          </cell>
          <cell r="AI1546">
            <v>1</v>
          </cell>
          <cell r="AJ1546">
            <v>0</v>
          </cell>
          <cell r="AK1546">
            <v>0</v>
          </cell>
          <cell r="AL1546">
            <v>0</v>
          </cell>
        </row>
        <row r="1547">
          <cell r="A1547" t="str">
            <v>05</v>
          </cell>
          <cell r="B1547" t="str">
            <v>Westgodavari</v>
          </cell>
          <cell r="C1547" t="str">
            <v>10</v>
          </cell>
          <cell r="D1547" t="str">
            <v>Narsapur</v>
          </cell>
          <cell r="E1547" t="str">
            <v>060</v>
          </cell>
          <cell r="F1547" t="str">
            <v>Palacole</v>
          </cell>
          <cell r="G1547" t="str">
            <v>38</v>
          </cell>
          <cell r="H1547" t="str">
            <v>Veeravasaram</v>
          </cell>
          <cell r="I1547" t="str">
            <v>01</v>
          </cell>
          <cell r="J1547" t="str">
            <v>Andaluru</v>
          </cell>
          <cell r="K1547" t="str">
            <v>001</v>
          </cell>
          <cell r="L1547" t="str">
            <v>Andaluru</v>
          </cell>
          <cell r="M1547" t="str">
            <v>0538001</v>
          </cell>
          <cell r="N1547" t="str">
            <v>03</v>
          </cell>
          <cell r="O1547" t="str">
            <v>Vedullagaruvu</v>
          </cell>
          <cell r="Q1547" t="str">
            <v>053800103</v>
          </cell>
          <cell r="S1547" t="str">
            <v>05100603800103</v>
          </cell>
          <cell r="T1547">
            <v>377</v>
          </cell>
          <cell r="U1547">
            <v>97</v>
          </cell>
          <cell r="V1547">
            <v>0</v>
          </cell>
          <cell r="W1547" t="str">
            <v>NSS</v>
          </cell>
          <cell r="X1547" t="str">
            <v>BR</v>
          </cell>
          <cell r="Y1547">
            <v>1350</v>
          </cell>
          <cell r="Z1547">
            <v>36368</v>
          </cell>
          <cell r="AF1547">
            <v>0</v>
          </cell>
          <cell r="AG1547">
            <v>0</v>
          </cell>
          <cell r="AH1547">
            <v>2</v>
          </cell>
          <cell r="AI1547">
            <v>0</v>
          </cell>
          <cell r="AJ1547">
            <v>0</v>
          </cell>
          <cell r="AK1547">
            <v>0</v>
          </cell>
          <cell r="AL1547">
            <v>0</v>
          </cell>
        </row>
        <row r="1548">
          <cell r="A1548" t="str">
            <v>05</v>
          </cell>
          <cell r="B1548" t="str">
            <v>Westgodavari</v>
          </cell>
          <cell r="C1548" t="str">
            <v>10</v>
          </cell>
          <cell r="D1548" t="str">
            <v>Narsapur</v>
          </cell>
          <cell r="E1548" t="str">
            <v>060</v>
          </cell>
          <cell r="F1548" t="str">
            <v>Palacole</v>
          </cell>
          <cell r="G1548" t="str">
            <v>38</v>
          </cell>
          <cell r="H1548" t="str">
            <v>Veeravasaram</v>
          </cell>
          <cell r="I1548" t="str">
            <v>02</v>
          </cell>
          <cell r="J1548" t="str">
            <v>Navuduru</v>
          </cell>
          <cell r="K1548" t="str">
            <v>002</v>
          </cell>
          <cell r="L1548" t="str">
            <v>Navuduru</v>
          </cell>
          <cell r="M1548" t="str">
            <v>0538002</v>
          </cell>
          <cell r="N1548" t="str">
            <v>01</v>
          </cell>
          <cell r="O1548" t="str">
            <v>Navuduru</v>
          </cell>
          <cell r="P1548" t="str">
            <v>Navuduru</v>
          </cell>
          <cell r="Q1548" t="str">
            <v>053800201</v>
          </cell>
          <cell r="R1548" t="str">
            <v>053800201</v>
          </cell>
          <cell r="S1548" t="str">
            <v>05100603800201</v>
          </cell>
          <cell r="T1548">
            <v>2508</v>
          </cell>
          <cell r="U1548">
            <v>752</v>
          </cell>
          <cell r="V1548">
            <v>15</v>
          </cell>
          <cell r="W1548" t="str">
            <v>PC</v>
          </cell>
          <cell r="X1548" t="str">
            <v>PC4</v>
          </cell>
          <cell r="AA1548" t="str">
            <v>053800201600</v>
          </cell>
          <cell r="AB1548" t="str">
            <v>053800201600</v>
          </cell>
          <cell r="AC1548" t="str">
            <v>Navuduru</v>
          </cell>
          <cell r="AD1548" t="str">
            <v>Navuduru</v>
          </cell>
          <cell r="AE1548" t="str">
            <v>PWS</v>
          </cell>
          <cell r="AF1548">
            <v>0</v>
          </cell>
          <cell r="AG1548">
            <v>0</v>
          </cell>
          <cell r="AH1548">
            <v>0</v>
          </cell>
          <cell r="AI1548">
            <v>0</v>
          </cell>
          <cell r="AJ1548">
            <v>0</v>
          </cell>
          <cell r="AK1548">
            <v>0</v>
          </cell>
          <cell r="AL1548">
            <v>0</v>
          </cell>
        </row>
        <row r="1549">
          <cell r="A1549" t="str">
            <v>05</v>
          </cell>
          <cell r="B1549" t="str">
            <v>Westgodavari</v>
          </cell>
          <cell r="C1549" t="str">
            <v>10</v>
          </cell>
          <cell r="D1549" t="str">
            <v>Narsapur</v>
          </cell>
          <cell r="E1549" t="str">
            <v>060</v>
          </cell>
          <cell r="F1549" t="str">
            <v>Palacole</v>
          </cell>
          <cell r="G1549" t="str">
            <v>38</v>
          </cell>
          <cell r="H1549" t="str">
            <v>Veeravasaram</v>
          </cell>
          <cell r="I1549" t="str">
            <v>02</v>
          </cell>
          <cell r="J1549" t="str">
            <v>Navuduru</v>
          </cell>
          <cell r="K1549" t="str">
            <v>002</v>
          </cell>
          <cell r="L1549" t="str">
            <v>Navuduru</v>
          </cell>
          <cell r="M1549" t="str">
            <v>0538002</v>
          </cell>
          <cell r="N1549" t="str">
            <v>02</v>
          </cell>
          <cell r="O1549" t="str">
            <v>Nowduru Centre</v>
          </cell>
          <cell r="P1549" t="str">
            <v>Nowduru Centre</v>
          </cell>
          <cell r="Q1549" t="str">
            <v>053800202</v>
          </cell>
          <cell r="R1549" t="str">
            <v>053800202</v>
          </cell>
          <cell r="S1549" t="str">
            <v>05100603800202</v>
          </cell>
          <cell r="T1549">
            <v>324</v>
          </cell>
          <cell r="U1549">
            <v>22</v>
          </cell>
          <cell r="V1549">
            <v>0</v>
          </cell>
          <cell r="W1549" t="str">
            <v>PC</v>
          </cell>
          <cell r="X1549" t="str">
            <v>PC4</v>
          </cell>
          <cell r="AA1549" t="str">
            <v>053800201600</v>
          </cell>
          <cell r="AB1549" t="str">
            <v>053800201600</v>
          </cell>
          <cell r="AC1549" t="str">
            <v>Navuduru</v>
          </cell>
          <cell r="AD1549" t="str">
            <v>Navuduru</v>
          </cell>
          <cell r="AE1549" t="str">
            <v>PWS</v>
          </cell>
          <cell r="AF1549">
            <v>0</v>
          </cell>
          <cell r="AG1549">
            <v>0</v>
          </cell>
          <cell r="AH1549">
            <v>0</v>
          </cell>
          <cell r="AI1549">
            <v>0</v>
          </cell>
          <cell r="AJ1549">
            <v>0</v>
          </cell>
          <cell r="AK1549">
            <v>0</v>
          </cell>
          <cell r="AL1549">
            <v>0</v>
          </cell>
        </row>
        <row r="1550">
          <cell r="A1550" t="str">
            <v>05</v>
          </cell>
          <cell r="B1550" t="str">
            <v>Westgodavari</v>
          </cell>
          <cell r="C1550" t="str">
            <v>10</v>
          </cell>
          <cell r="D1550" t="str">
            <v>Narsapur</v>
          </cell>
          <cell r="E1550" t="str">
            <v>060</v>
          </cell>
          <cell r="F1550" t="str">
            <v>Palacole</v>
          </cell>
          <cell r="G1550" t="str">
            <v>38</v>
          </cell>
          <cell r="H1550" t="str">
            <v>Veeravasaram</v>
          </cell>
          <cell r="I1550" t="str">
            <v>02</v>
          </cell>
          <cell r="J1550" t="str">
            <v>Navuduru</v>
          </cell>
          <cell r="K1550" t="str">
            <v>002</v>
          </cell>
          <cell r="L1550" t="str">
            <v>Navuduru</v>
          </cell>
          <cell r="M1550" t="str">
            <v>0538002</v>
          </cell>
          <cell r="N1550" t="str">
            <v>03</v>
          </cell>
          <cell r="O1550" t="str">
            <v>Boppanavaripalem</v>
          </cell>
          <cell r="Q1550" t="str">
            <v>053800203</v>
          </cell>
          <cell r="S1550" t="str">
            <v>05100603800203</v>
          </cell>
          <cell r="T1550">
            <v>828</v>
          </cell>
          <cell r="U1550">
            <v>84</v>
          </cell>
          <cell r="V1550">
            <v>50</v>
          </cell>
          <cell r="W1550" t="str">
            <v>PC</v>
          </cell>
          <cell r="X1550" t="str">
            <v>PC4</v>
          </cell>
          <cell r="AF1550">
            <v>0</v>
          </cell>
          <cell r="AG1550">
            <v>0</v>
          </cell>
          <cell r="AH1550">
            <v>3</v>
          </cell>
          <cell r="AI1550">
            <v>0</v>
          </cell>
          <cell r="AJ1550">
            <v>0</v>
          </cell>
          <cell r="AK1550">
            <v>0</v>
          </cell>
          <cell r="AL1550">
            <v>0</v>
          </cell>
        </row>
        <row r="1551">
          <cell r="A1551" t="str">
            <v>05</v>
          </cell>
          <cell r="B1551" t="str">
            <v>Westgodavari</v>
          </cell>
          <cell r="C1551" t="str">
            <v>10</v>
          </cell>
          <cell r="D1551" t="str">
            <v>Narsapur</v>
          </cell>
          <cell r="E1551" t="str">
            <v>060</v>
          </cell>
          <cell r="F1551" t="str">
            <v>Palacole</v>
          </cell>
          <cell r="G1551" t="str">
            <v>38</v>
          </cell>
          <cell r="H1551" t="str">
            <v>Veeravasaram</v>
          </cell>
          <cell r="I1551" t="str">
            <v>03</v>
          </cell>
          <cell r="J1551" t="str">
            <v>Konithiwada</v>
          </cell>
          <cell r="K1551" t="str">
            <v>003</v>
          </cell>
          <cell r="L1551" t="str">
            <v>Konithiwada</v>
          </cell>
          <cell r="M1551" t="str">
            <v>0538003</v>
          </cell>
          <cell r="N1551" t="str">
            <v>01</v>
          </cell>
          <cell r="O1551" t="str">
            <v>Konithiwada</v>
          </cell>
          <cell r="P1551" t="str">
            <v>Konithiwada</v>
          </cell>
          <cell r="Q1551" t="str">
            <v>053800301</v>
          </cell>
          <cell r="R1551" t="str">
            <v>053800301</v>
          </cell>
          <cell r="S1551" t="str">
            <v>05100603800301</v>
          </cell>
          <cell r="T1551">
            <v>3752</v>
          </cell>
          <cell r="U1551">
            <v>524</v>
          </cell>
          <cell r="V1551">
            <v>98</v>
          </cell>
          <cell r="W1551" t="str">
            <v>PC</v>
          </cell>
          <cell r="X1551" t="str">
            <v>PC2</v>
          </cell>
          <cell r="AA1551" t="str">
            <v>053800301600</v>
          </cell>
          <cell r="AB1551" t="str">
            <v>053800301600</v>
          </cell>
          <cell r="AC1551" t="str">
            <v>Konithiwada</v>
          </cell>
          <cell r="AD1551" t="str">
            <v>Konithiwada</v>
          </cell>
          <cell r="AE1551" t="str">
            <v>PWS</v>
          </cell>
          <cell r="AF1551">
            <v>0</v>
          </cell>
          <cell r="AG1551">
            <v>0</v>
          </cell>
          <cell r="AH1551">
            <v>4</v>
          </cell>
          <cell r="AI1551">
            <v>0</v>
          </cell>
          <cell r="AJ1551">
            <v>0</v>
          </cell>
          <cell r="AK1551">
            <v>0</v>
          </cell>
          <cell r="AL1551">
            <v>0</v>
          </cell>
        </row>
        <row r="1552">
          <cell r="A1552" t="str">
            <v>05</v>
          </cell>
          <cell r="B1552" t="str">
            <v>Westgodavari</v>
          </cell>
          <cell r="C1552" t="str">
            <v>10</v>
          </cell>
          <cell r="D1552" t="str">
            <v>Narsapur</v>
          </cell>
          <cell r="E1552" t="str">
            <v>060</v>
          </cell>
          <cell r="F1552" t="str">
            <v>Palacole</v>
          </cell>
          <cell r="G1552" t="str">
            <v>38</v>
          </cell>
          <cell r="H1552" t="str">
            <v>Veeravasaram</v>
          </cell>
          <cell r="I1552" t="str">
            <v>03</v>
          </cell>
          <cell r="J1552" t="str">
            <v>Konithiwada</v>
          </cell>
          <cell r="K1552" t="str">
            <v>003</v>
          </cell>
          <cell r="L1552" t="str">
            <v>Konithiwada</v>
          </cell>
          <cell r="M1552" t="str">
            <v>0538003</v>
          </cell>
          <cell r="N1552" t="str">
            <v>02</v>
          </cell>
          <cell r="O1552" t="str">
            <v>Padamatipalem</v>
          </cell>
          <cell r="Q1552" t="str">
            <v>053800302</v>
          </cell>
          <cell r="S1552" t="str">
            <v>05100603800302</v>
          </cell>
          <cell r="T1552">
            <v>985</v>
          </cell>
          <cell r="U1552">
            <v>26</v>
          </cell>
          <cell r="V1552">
            <v>1</v>
          </cell>
          <cell r="W1552" t="str">
            <v>PC</v>
          </cell>
          <cell r="X1552" t="str">
            <v>PC2</v>
          </cell>
          <cell r="AF1552">
            <v>0</v>
          </cell>
          <cell r="AG1552">
            <v>0</v>
          </cell>
          <cell r="AH1552">
            <v>4</v>
          </cell>
          <cell r="AI1552">
            <v>0</v>
          </cell>
          <cell r="AJ1552">
            <v>0</v>
          </cell>
          <cell r="AK1552">
            <v>0</v>
          </cell>
          <cell r="AL1552">
            <v>0</v>
          </cell>
        </row>
        <row r="1553">
          <cell r="A1553" t="str">
            <v>05</v>
          </cell>
          <cell r="B1553" t="str">
            <v>Westgodavari</v>
          </cell>
          <cell r="C1553" t="str">
            <v>10</v>
          </cell>
          <cell r="D1553" t="str">
            <v>Narsapur</v>
          </cell>
          <cell r="E1553" t="str">
            <v>060</v>
          </cell>
          <cell r="F1553" t="str">
            <v>Palacole</v>
          </cell>
          <cell r="G1553" t="str">
            <v>38</v>
          </cell>
          <cell r="H1553" t="str">
            <v>Veeravasaram</v>
          </cell>
          <cell r="I1553" t="str">
            <v>04</v>
          </cell>
          <cell r="J1553" t="str">
            <v>Uttarapalem</v>
          </cell>
          <cell r="K1553" t="str">
            <v>003</v>
          </cell>
          <cell r="L1553" t="str">
            <v>Konithiwada</v>
          </cell>
          <cell r="M1553" t="str">
            <v>0538003</v>
          </cell>
          <cell r="N1553" t="str">
            <v>03</v>
          </cell>
          <cell r="O1553" t="str">
            <v>Uttarapalem</v>
          </cell>
          <cell r="Q1553" t="str">
            <v>053800303</v>
          </cell>
          <cell r="S1553" t="str">
            <v>05100603800303</v>
          </cell>
          <cell r="T1553">
            <v>550</v>
          </cell>
          <cell r="U1553">
            <v>0</v>
          </cell>
          <cell r="V1553">
            <v>0</v>
          </cell>
          <cell r="W1553" t="str">
            <v>PC</v>
          </cell>
          <cell r="X1553" t="str">
            <v>PC2</v>
          </cell>
          <cell r="AF1553">
            <v>0</v>
          </cell>
          <cell r="AG1553">
            <v>0</v>
          </cell>
          <cell r="AH1553">
            <v>4</v>
          </cell>
          <cell r="AI1553">
            <v>0</v>
          </cell>
          <cell r="AJ1553">
            <v>0</v>
          </cell>
          <cell r="AK1553">
            <v>0</v>
          </cell>
          <cell r="AL1553">
            <v>0</v>
          </cell>
        </row>
        <row r="1554">
          <cell r="A1554" t="str">
            <v>05</v>
          </cell>
          <cell r="B1554" t="str">
            <v>Westgodavari</v>
          </cell>
          <cell r="C1554" t="str">
            <v>10</v>
          </cell>
          <cell r="D1554" t="str">
            <v>Narsapur</v>
          </cell>
          <cell r="E1554" t="str">
            <v>060</v>
          </cell>
          <cell r="F1554" t="str">
            <v>Palacole</v>
          </cell>
          <cell r="G1554" t="str">
            <v>38</v>
          </cell>
          <cell r="H1554" t="str">
            <v>Veeravasaram</v>
          </cell>
          <cell r="I1554" t="str">
            <v>04</v>
          </cell>
          <cell r="J1554" t="str">
            <v>Uttarapalem</v>
          </cell>
          <cell r="K1554" t="str">
            <v>003</v>
          </cell>
          <cell r="L1554" t="str">
            <v>Konithiwada</v>
          </cell>
          <cell r="M1554" t="str">
            <v>0538003</v>
          </cell>
          <cell r="N1554" t="str">
            <v>04</v>
          </cell>
          <cell r="O1554" t="str">
            <v>Pedajuvipalem</v>
          </cell>
          <cell r="Q1554" t="str">
            <v>053800304</v>
          </cell>
          <cell r="S1554" t="str">
            <v>05100603800304</v>
          </cell>
          <cell r="T1554">
            <v>289</v>
          </cell>
          <cell r="U1554">
            <v>0</v>
          </cell>
          <cell r="V1554">
            <v>0</v>
          </cell>
          <cell r="W1554" t="str">
            <v>PC</v>
          </cell>
          <cell r="X1554" t="str">
            <v>PC2</v>
          </cell>
          <cell r="AF1554">
            <v>0</v>
          </cell>
          <cell r="AG1554">
            <v>0</v>
          </cell>
          <cell r="AH1554">
            <v>4</v>
          </cell>
          <cell r="AI1554">
            <v>0</v>
          </cell>
          <cell r="AJ1554">
            <v>0</v>
          </cell>
          <cell r="AK1554">
            <v>0</v>
          </cell>
          <cell r="AL1554">
            <v>0</v>
          </cell>
        </row>
        <row r="1555">
          <cell r="A1555" t="str">
            <v>05</v>
          </cell>
          <cell r="B1555" t="str">
            <v>Westgodavari</v>
          </cell>
          <cell r="C1555" t="str">
            <v>10</v>
          </cell>
          <cell r="D1555" t="str">
            <v>Narsapur</v>
          </cell>
          <cell r="E1555" t="str">
            <v>060</v>
          </cell>
          <cell r="F1555" t="str">
            <v>Palacole</v>
          </cell>
          <cell r="G1555" t="str">
            <v>38</v>
          </cell>
          <cell r="H1555" t="str">
            <v>Veeravasaram</v>
          </cell>
          <cell r="I1555" t="str">
            <v>04</v>
          </cell>
          <cell r="J1555" t="str">
            <v>Uttarapalem</v>
          </cell>
          <cell r="K1555" t="str">
            <v>003</v>
          </cell>
          <cell r="L1555" t="str">
            <v>Konithiwada</v>
          </cell>
          <cell r="M1555" t="str">
            <v>0538003</v>
          </cell>
          <cell r="N1555" t="str">
            <v>05</v>
          </cell>
          <cell r="O1555" t="str">
            <v>Mangaliguntapalem</v>
          </cell>
          <cell r="Q1555" t="str">
            <v>053800305</v>
          </cell>
          <cell r="S1555" t="str">
            <v>05100603800305</v>
          </cell>
          <cell r="T1555">
            <v>239</v>
          </cell>
          <cell r="U1555">
            <v>0</v>
          </cell>
          <cell r="V1555">
            <v>0</v>
          </cell>
          <cell r="W1555" t="str">
            <v>PC</v>
          </cell>
          <cell r="X1555" t="str">
            <v>PC2</v>
          </cell>
          <cell r="AF1555">
            <v>0</v>
          </cell>
          <cell r="AG1555">
            <v>0</v>
          </cell>
          <cell r="AH1555">
            <v>3</v>
          </cell>
          <cell r="AI1555">
            <v>0</v>
          </cell>
          <cell r="AJ1555">
            <v>0</v>
          </cell>
          <cell r="AK1555">
            <v>0</v>
          </cell>
          <cell r="AL1555">
            <v>0</v>
          </cell>
        </row>
        <row r="1556">
          <cell r="A1556" t="str">
            <v>05</v>
          </cell>
          <cell r="B1556" t="str">
            <v>Westgodavari</v>
          </cell>
          <cell r="C1556" t="str">
            <v>10</v>
          </cell>
          <cell r="D1556" t="str">
            <v>Narsapur</v>
          </cell>
          <cell r="E1556" t="str">
            <v>060</v>
          </cell>
          <cell r="F1556" t="str">
            <v>Palacole</v>
          </cell>
          <cell r="G1556" t="str">
            <v>38</v>
          </cell>
          <cell r="H1556" t="str">
            <v>Veeravasaram</v>
          </cell>
          <cell r="I1556" t="str">
            <v>03</v>
          </cell>
          <cell r="J1556" t="str">
            <v>Konithiwada</v>
          </cell>
          <cell r="K1556" t="str">
            <v>003</v>
          </cell>
          <cell r="L1556" t="str">
            <v>Konithiwada</v>
          </cell>
          <cell r="M1556" t="str">
            <v>0538003</v>
          </cell>
          <cell r="N1556" t="str">
            <v>06</v>
          </cell>
          <cell r="O1556" t="str">
            <v>Gavarapeta</v>
          </cell>
          <cell r="Q1556" t="str">
            <v>053800306</v>
          </cell>
          <cell r="S1556" t="str">
            <v>05100603800306</v>
          </cell>
          <cell r="T1556">
            <v>1315</v>
          </cell>
          <cell r="U1556">
            <v>54</v>
          </cell>
          <cell r="V1556">
            <v>0</v>
          </cell>
          <cell r="W1556" t="str">
            <v>PC</v>
          </cell>
          <cell r="X1556" t="str">
            <v>PC2</v>
          </cell>
          <cell r="AF1556">
            <v>0</v>
          </cell>
          <cell r="AG1556">
            <v>0</v>
          </cell>
          <cell r="AH1556">
            <v>4</v>
          </cell>
          <cell r="AI1556">
            <v>0</v>
          </cell>
          <cell r="AJ1556">
            <v>0</v>
          </cell>
          <cell r="AK1556">
            <v>0</v>
          </cell>
          <cell r="AL1556">
            <v>0</v>
          </cell>
        </row>
        <row r="1557">
          <cell r="A1557" t="str">
            <v>05</v>
          </cell>
          <cell r="B1557" t="str">
            <v>Westgodavari</v>
          </cell>
          <cell r="C1557" t="str">
            <v>10</v>
          </cell>
          <cell r="D1557" t="str">
            <v>Narsapur</v>
          </cell>
          <cell r="E1557" t="str">
            <v>060</v>
          </cell>
          <cell r="F1557" t="str">
            <v>Palacole</v>
          </cell>
          <cell r="G1557" t="str">
            <v>38</v>
          </cell>
          <cell r="H1557" t="str">
            <v>Veeravasaram</v>
          </cell>
          <cell r="I1557" t="str">
            <v>03</v>
          </cell>
          <cell r="J1557" t="str">
            <v>Konithiwada</v>
          </cell>
          <cell r="K1557" t="str">
            <v>003</v>
          </cell>
          <cell r="L1557" t="str">
            <v>Konithiwada</v>
          </cell>
          <cell r="M1557" t="str">
            <v>0538003</v>
          </cell>
          <cell r="N1557" t="str">
            <v>07</v>
          </cell>
          <cell r="O1557" t="str">
            <v>Buddarayuducheruvu</v>
          </cell>
          <cell r="Q1557" t="str">
            <v>053800307</v>
          </cell>
          <cell r="S1557" t="str">
            <v>05100603800307</v>
          </cell>
          <cell r="T1557">
            <v>424</v>
          </cell>
          <cell r="U1557">
            <v>4</v>
          </cell>
          <cell r="V1557">
            <v>0</v>
          </cell>
          <cell r="W1557" t="str">
            <v>PC</v>
          </cell>
          <cell r="X1557" t="str">
            <v>PC2</v>
          </cell>
          <cell r="AF1557">
            <v>0</v>
          </cell>
          <cell r="AG1557">
            <v>0</v>
          </cell>
          <cell r="AH1557">
            <v>5</v>
          </cell>
          <cell r="AI1557">
            <v>0</v>
          </cell>
          <cell r="AJ1557">
            <v>0</v>
          </cell>
          <cell r="AK1557">
            <v>0</v>
          </cell>
          <cell r="AL1557">
            <v>0</v>
          </cell>
        </row>
        <row r="1558">
          <cell r="A1558" t="str">
            <v>05</v>
          </cell>
          <cell r="B1558" t="str">
            <v>Westgodavari</v>
          </cell>
          <cell r="C1558" t="str">
            <v>10</v>
          </cell>
          <cell r="D1558" t="str">
            <v>Narsapur</v>
          </cell>
          <cell r="E1558" t="str">
            <v>060</v>
          </cell>
          <cell r="F1558" t="str">
            <v>Palacole</v>
          </cell>
          <cell r="G1558" t="str">
            <v>38</v>
          </cell>
          <cell r="H1558" t="str">
            <v>Veeravasaram</v>
          </cell>
          <cell r="I1558" t="str">
            <v>03</v>
          </cell>
          <cell r="J1558" t="str">
            <v>Konithiwada</v>
          </cell>
          <cell r="K1558" t="str">
            <v>003</v>
          </cell>
          <cell r="L1558" t="str">
            <v>Konithiwada</v>
          </cell>
          <cell r="M1558" t="str">
            <v>0538003</v>
          </cell>
          <cell r="N1558" t="str">
            <v>08</v>
          </cell>
          <cell r="O1558" t="str">
            <v>Narasannscheruvu</v>
          </cell>
          <cell r="Q1558" t="str">
            <v>053800308</v>
          </cell>
          <cell r="S1558" t="str">
            <v>05100603800308</v>
          </cell>
          <cell r="T1558">
            <v>1007</v>
          </cell>
          <cell r="U1558">
            <v>0</v>
          </cell>
          <cell r="V1558">
            <v>3</v>
          </cell>
          <cell r="W1558" t="str">
            <v>PC</v>
          </cell>
          <cell r="X1558" t="str">
            <v>PC2</v>
          </cell>
          <cell r="AF1558">
            <v>0</v>
          </cell>
          <cell r="AG1558">
            <v>0</v>
          </cell>
          <cell r="AH1558">
            <v>3</v>
          </cell>
          <cell r="AI1558">
            <v>0</v>
          </cell>
          <cell r="AJ1558">
            <v>0</v>
          </cell>
          <cell r="AK1558">
            <v>0</v>
          </cell>
          <cell r="AL1558">
            <v>0</v>
          </cell>
        </row>
        <row r="1559">
          <cell r="A1559" t="str">
            <v>05</v>
          </cell>
          <cell r="B1559" t="str">
            <v>Westgodavari</v>
          </cell>
          <cell r="C1559" t="str">
            <v>10</v>
          </cell>
          <cell r="D1559" t="str">
            <v>Narsapur</v>
          </cell>
          <cell r="E1559" t="str">
            <v>060</v>
          </cell>
          <cell r="F1559" t="str">
            <v>Palacole</v>
          </cell>
          <cell r="G1559" t="str">
            <v>38</v>
          </cell>
          <cell r="H1559" t="str">
            <v>Veeravasaram</v>
          </cell>
          <cell r="I1559" t="str">
            <v>05</v>
          </cell>
          <cell r="J1559" t="str">
            <v>Nelapogula</v>
          </cell>
          <cell r="K1559" t="str">
            <v>004</v>
          </cell>
          <cell r="L1559" t="str">
            <v>Nelapogula</v>
          </cell>
          <cell r="M1559" t="str">
            <v>0538004</v>
          </cell>
          <cell r="N1559" t="str">
            <v>01</v>
          </cell>
          <cell r="O1559" t="str">
            <v>Nelapogula</v>
          </cell>
          <cell r="P1559" t="str">
            <v>Nelapogula</v>
          </cell>
          <cell r="Q1559" t="str">
            <v>053800401</v>
          </cell>
          <cell r="R1559" t="str">
            <v>053800401</v>
          </cell>
          <cell r="S1559" t="str">
            <v>05100603800401</v>
          </cell>
          <cell r="T1559">
            <v>1081</v>
          </cell>
          <cell r="U1559">
            <v>296</v>
          </cell>
          <cell r="V1559">
            <v>0</v>
          </cell>
          <cell r="W1559" t="str">
            <v>PC</v>
          </cell>
          <cell r="X1559" t="str">
            <v>PC1</v>
          </cell>
          <cell r="AA1559" t="str">
            <v>053800401600</v>
          </cell>
          <cell r="AB1559" t="str">
            <v>053800401600</v>
          </cell>
          <cell r="AC1559" t="str">
            <v>Neelapogula</v>
          </cell>
          <cell r="AD1559" t="str">
            <v>Neelapogula</v>
          </cell>
          <cell r="AE1559" t="str">
            <v>PWS</v>
          </cell>
          <cell r="AF1559">
            <v>0</v>
          </cell>
          <cell r="AG1559">
            <v>0</v>
          </cell>
          <cell r="AH1559">
            <v>5</v>
          </cell>
          <cell r="AI1559">
            <v>0</v>
          </cell>
          <cell r="AJ1559">
            <v>0</v>
          </cell>
          <cell r="AK1559">
            <v>0</v>
          </cell>
          <cell r="AL1559">
            <v>0</v>
          </cell>
        </row>
        <row r="1560">
          <cell r="A1560" t="str">
            <v>05</v>
          </cell>
          <cell r="B1560" t="str">
            <v>Westgodavari</v>
          </cell>
          <cell r="C1560" t="str">
            <v>10</v>
          </cell>
          <cell r="D1560" t="str">
            <v>Narsapur</v>
          </cell>
          <cell r="E1560" t="str">
            <v>060</v>
          </cell>
          <cell r="F1560" t="str">
            <v>Palacole</v>
          </cell>
          <cell r="G1560" t="str">
            <v>38</v>
          </cell>
          <cell r="H1560" t="str">
            <v>Veeravasaram</v>
          </cell>
          <cell r="I1560" t="str">
            <v>05</v>
          </cell>
          <cell r="J1560" t="str">
            <v>Nelapogula</v>
          </cell>
          <cell r="K1560" t="str">
            <v>004</v>
          </cell>
          <cell r="L1560" t="str">
            <v>Nelapogula</v>
          </cell>
          <cell r="M1560" t="str">
            <v>0538004</v>
          </cell>
          <cell r="N1560" t="str">
            <v>02</v>
          </cell>
          <cell r="O1560" t="str">
            <v>Chennadacheruvu</v>
          </cell>
          <cell r="Q1560" t="str">
            <v>053800402</v>
          </cell>
          <cell r="S1560" t="str">
            <v>05100603800402</v>
          </cell>
          <cell r="T1560">
            <v>134</v>
          </cell>
          <cell r="U1560">
            <v>134</v>
          </cell>
          <cell r="V1560">
            <v>0</v>
          </cell>
          <cell r="W1560" t="str">
            <v>NSS</v>
          </cell>
          <cell r="X1560" t="str">
            <v>BR</v>
          </cell>
          <cell r="Y1560">
            <v>1423</v>
          </cell>
          <cell r="Z1560">
            <v>36762</v>
          </cell>
          <cell r="AF1560">
            <v>0</v>
          </cell>
          <cell r="AG1560">
            <v>0</v>
          </cell>
          <cell r="AH1560">
            <v>4</v>
          </cell>
          <cell r="AI1560">
            <v>0</v>
          </cell>
          <cell r="AJ1560">
            <v>0</v>
          </cell>
          <cell r="AK1560">
            <v>0</v>
          </cell>
          <cell r="AL1560">
            <v>0</v>
          </cell>
        </row>
        <row r="1561">
          <cell r="A1561" t="str">
            <v>05</v>
          </cell>
          <cell r="B1561" t="str">
            <v>Westgodavari</v>
          </cell>
          <cell r="C1561" t="str">
            <v>10</v>
          </cell>
          <cell r="D1561" t="str">
            <v>Narsapur</v>
          </cell>
          <cell r="E1561" t="str">
            <v>060</v>
          </cell>
          <cell r="F1561" t="str">
            <v>Palacole</v>
          </cell>
          <cell r="G1561" t="str">
            <v>38</v>
          </cell>
          <cell r="H1561" t="str">
            <v>Veeravasaram</v>
          </cell>
          <cell r="I1561" t="str">
            <v>06</v>
          </cell>
          <cell r="J1561" t="str">
            <v>M.polavaram</v>
          </cell>
          <cell r="K1561" t="str">
            <v>005</v>
          </cell>
          <cell r="L1561" t="str">
            <v>M.polavaram</v>
          </cell>
          <cell r="M1561" t="str">
            <v>0538005</v>
          </cell>
          <cell r="N1561" t="str">
            <v>01</v>
          </cell>
          <cell r="O1561" t="str">
            <v>Madugupolavaram</v>
          </cell>
          <cell r="P1561" t="str">
            <v>Madugupolavaram</v>
          </cell>
          <cell r="Q1561" t="str">
            <v>053800501</v>
          </cell>
          <cell r="R1561" t="str">
            <v>053800501</v>
          </cell>
          <cell r="S1561" t="str">
            <v>05100603800501</v>
          </cell>
          <cell r="T1561">
            <v>1244</v>
          </cell>
          <cell r="U1561">
            <v>120</v>
          </cell>
          <cell r="V1561">
            <v>0</v>
          </cell>
          <cell r="W1561" t="str">
            <v>PC</v>
          </cell>
          <cell r="X1561" t="str">
            <v>PC3</v>
          </cell>
          <cell r="AA1561" t="str">
            <v>053800501600</v>
          </cell>
          <cell r="AB1561" t="str">
            <v>053800501600</v>
          </cell>
          <cell r="AC1561" t="str">
            <v>Madugupolavaram</v>
          </cell>
          <cell r="AD1561" t="str">
            <v>Madugupolavaram</v>
          </cell>
          <cell r="AE1561" t="str">
            <v>PWS</v>
          </cell>
          <cell r="AF1561">
            <v>0</v>
          </cell>
          <cell r="AG1561">
            <v>0</v>
          </cell>
          <cell r="AH1561">
            <v>4</v>
          </cell>
          <cell r="AI1561">
            <v>0</v>
          </cell>
          <cell r="AJ1561">
            <v>0</v>
          </cell>
          <cell r="AK1561">
            <v>0</v>
          </cell>
          <cell r="AL1561">
            <v>0</v>
          </cell>
        </row>
        <row r="1562">
          <cell r="A1562" t="str">
            <v>05</v>
          </cell>
          <cell r="B1562" t="str">
            <v>Westgodavari</v>
          </cell>
          <cell r="C1562" t="str">
            <v>10</v>
          </cell>
          <cell r="D1562" t="str">
            <v>Narsapur</v>
          </cell>
          <cell r="E1562" t="str">
            <v>060</v>
          </cell>
          <cell r="F1562" t="str">
            <v>Palacole</v>
          </cell>
          <cell r="G1562" t="str">
            <v>38</v>
          </cell>
          <cell r="H1562" t="str">
            <v>Veeravasaram</v>
          </cell>
          <cell r="I1562" t="str">
            <v>06</v>
          </cell>
          <cell r="J1562" t="str">
            <v>M.polavaram</v>
          </cell>
          <cell r="K1562" t="str">
            <v>005</v>
          </cell>
          <cell r="L1562" t="str">
            <v>M.polavaram</v>
          </cell>
          <cell r="M1562" t="str">
            <v>0538005</v>
          </cell>
          <cell r="N1562" t="str">
            <v>02</v>
          </cell>
          <cell r="O1562" t="str">
            <v>Jonnalapalem 1</v>
          </cell>
          <cell r="Q1562" t="str">
            <v>053800502</v>
          </cell>
          <cell r="S1562" t="str">
            <v>05100603800502</v>
          </cell>
          <cell r="T1562">
            <v>460</v>
          </cell>
          <cell r="U1562">
            <v>193</v>
          </cell>
          <cell r="V1562">
            <v>0</v>
          </cell>
          <cell r="W1562" t="str">
            <v>PC</v>
          </cell>
          <cell r="X1562" t="str">
            <v>PC3</v>
          </cell>
          <cell r="AF1562">
            <v>0</v>
          </cell>
          <cell r="AG1562">
            <v>0</v>
          </cell>
          <cell r="AH1562">
            <v>5</v>
          </cell>
          <cell r="AI1562">
            <v>0</v>
          </cell>
          <cell r="AJ1562">
            <v>0</v>
          </cell>
          <cell r="AK1562">
            <v>0</v>
          </cell>
          <cell r="AL1562">
            <v>0</v>
          </cell>
        </row>
        <row r="1563">
          <cell r="A1563" t="str">
            <v>05</v>
          </cell>
          <cell r="B1563" t="str">
            <v>Westgodavari</v>
          </cell>
          <cell r="C1563" t="str">
            <v>10</v>
          </cell>
          <cell r="D1563" t="str">
            <v>Narsapur</v>
          </cell>
          <cell r="E1563" t="str">
            <v>060</v>
          </cell>
          <cell r="F1563" t="str">
            <v>Palacole</v>
          </cell>
          <cell r="G1563" t="str">
            <v>38</v>
          </cell>
          <cell r="H1563" t="str">
            <v>Veeravasaram</v>
          </cell>
          <cell r="I1563" t="str">
            <v>06</v>
          </cell>
          <cell r="J1563" t="str">
            <v>M.polavaram</v>
          </cell>
          <cell r="K1563" t="str">
            <v>005</v>
          </cell>
          <cell r="L1563" t="str">
            <v>M.polavaram</v>
          </cell>
          <cell r="M1563" t="str">
            <v>0538005</v>
          </cell>
          <cell r="N1563" t="str">
            <v>03</v>
          </cell>
          <cell r="O1563" t="str">
            <v>Christianpeta</v>
          </cell>
          <cell r="Q1563" t="str">
            <v>053800503</v>
          </cell>
          <cell r="S1563" t="str">
            <v>05100603800503</v>
          </cell>
          <cell r="T1563">
            <v>157</v>
          </cell>
          <cell r="U1563">
            <v>35</v>
          </cell>
          <cell r="V1563">
            <v>0</v>
          </cell>
          <cell r="W1563" t="str">
            <v>PC</v>
          </cell>
          <cell r="X1563" t="str">
            <v>PC3</v>
          </cell>
          <cell r="AF1563">
            <v>0</v>
          </cell>
          <cell r="AG1563">
            <v>0</v>
          </cell>
          <cell r="AH1563">
            <v>2</v>
          </cell>
          <cell r="AI1563">
            <v>0</v>
          </cell>
          <cell r="AJ1563">
            <v>0</v>
          </cell>
          <cell r="AK1563">
            <v>0</v>
          </cell>
          <cell r="AL1563">
            <v>0</v>
          </cell>
        </row>
        <row r="1564">
          <cell r="A1564" t="str">
            <v>05</v>
          </cell>
          <cell r="B1564" t="str">
            <v>Westgodavari</v>
          </cell>
          <cell r="C1564" t="str">
            <v>10</v>
          </cell>
          <cell r="D1564" t="str">
            <v>Narsapur</v>
          </cell>
          <cell r="E1564" t="str">
            <v>060</v>
          </cell>
          <cell r="F1564" t="str">
            <v>Palacole</v>
          </cell>
          <cell r="G1564" t="str">
            <v>38</v>
          </cell>
          <cell r="H1564" t="str">
            <v>Veeravasaram</v>
          </cell>
          <cell r="I1564" t="str">
            <v>06</v>
          </cell>
          <cell r="J1564" t="str">
            <v>M.polavaram</v>
          </cell>
          <cell r="K1564" t="str">
            <v>005</v>
          </cell>
          <cell r="L1564" t="str">
            <v>M.polavaram</v>
          </cell>
          <cell r="M1564" t="str">
            <v>0538005</v>
          </cell>
          <cell r="N1564" t="str">
            <v>04</v>
          </cell>
          <cell r="O1564" t="str">
            <v>M.polavaram Lanka</v>
          </cell>
          <cell r="Q1564" t="str">
            <v>053800504</v>
          </cell>
          <cell r="S1564" t="str">
            <v>05100603800504</v>
          </cell>
          <cell r="T1564">
            <v>327</v>
          </cell>
          <cell r="U1564">
            <v>0</v>
          </cell>
          <cell r="V1564">
            <v>0</v>
          </cell>
          <cell r="W1564" t="str">
            <v>FC</v>
          </cell>
          <cell r="X1564" t="str">
            <v>FC</v>
          </cell>
          <cell r="AF1564">
            <v>0</v>
          </cell>
          <cell r="AG1564">
            <v>0</v>
          </cell>
          <cell r="AH1564">
            <v>4</v>
          </cell>
          <cell r="AI1564">
            <v>0</v>
          </cell>
          <cell r="AJ1564">
            <v>0</v>
          </cell>
          <cell r="AK1564">
            <v>0</v>
          </cell>
          <cell r="AL1564">
            <v>0</v>
          </cell>
        </row>
        <row r="1565">
          <cell r="A1565" t="str">
            <v>05</v>
          </cell>
          <cell r="B1565" t="str">
            <v>Westgodavari</v>
          </cell>
          <cell r="C1565" t="str">
            <v>10</v>
          </cell>
          <cell r="D1565" t="str">
            <v>Narsapur</v>
          </cell>
          <cell r="E1565" t="str">
            <v>060</v>
          </cell>
          <cell r="F1565" t="str">
            <v>Palacole</v>
          </cell>
          <cell r="G1565" t="str">
            <v>38</v>
          </cell>
          <cell r="H1565" t="str">
            <v>Veeravasaram</v>
          </cell>
          <cell r="I1565" t="str">
            <v>07</v>
          </cell>
          <cell r="J1565" t="str">
            <v>Rayakuduru</v>
          </cell>
          <cell r="K1565" t="str">
            <v>006</v>
          </cell>
          <cell r="L1565" t="str">
            <v>Rayakuduru</v>
          </cell>
          <cell r="M1565" t="str">
            <v>0538006</v>
          </cell>
          <cell r="N1565" t="str">
            <v>01</v>
          </cell>
          <cell r="O1565" t="str">
            <v>Rayakuduru</v>
          </cell>
          <cell r="P1565" t="str">
            <v>Rayakuduru</v>
          </cell>
          <cell r="Q1565" t="str">
            <v>053800601</v>
          </cell>
          <cell r="R1565" t="str">
            <v>053800601</v>
          </cell>
          <cell r="S1565" t="str">
            <v>05100603800601</v>
          </cell>
          <cell r="T1565">
            <v>5831</v>
          </cell>
          <cell r="U1565">
            <v>860</v>
          </cell>
          <cell r="V1565">
            <v>21</v>
          </cell>
          <cell r="W1565" t="str">
            <v>PC</v>
          </cell>
          <cell r="X1565" t="str">
            <v>PC2</v>
          </cell>
          <cell r="AA1565" t="str">
            <v>053800601600</v>
          </cell>
          <cell r="AB1565" t="str">
            <v>053800601600</v>
          </cell>
          <cell r="AC1565" t="str">
            <v>Rayakuduru</v>
          </cell>
          <cell r="AD1565" t="str">
            <v>Rayakuduru</v>
          </cell>
          <cell r="AE1565" t="str">
            <v>PWS</v>
          </cell>
          <cell r="AF1565">
            <v>0</v>
          </cell>
          <cell r="AG1565">
            <v>0</v>
          </cell>
          <cell r="AH1565">
            <v>8</v>
          </cell>
          <cell r="AI1565">
            <v>0</v>
          </cell>
          <cell r="AJ1565">
            <v>0</v>
          </cell>
          <cell r="AK1565">
            <v>0</v>
          </cell>
          <cell r="AL1565">
            <v>0</v>
          </cell>
        </row>
        <row r="1566">
          <cell r="A1566" t="str">
            <v>05</v>
          </cell>
          <cell r="B1566" t="str">
            <v>Westgodavari</v>
          </cell>
          <cell r="C1566" t="str">
            <v>10</v>
          </cell>
          <cell r="D1566" t="str">
            <v>Narsapur</v>
          </cell>
          <cell r="E1566" t="str">
            <v>060</v>
          </cell>
          <cell r="F1566" t="str">
            <v>Palacole</v>
          </cell>
          <cell r="G1566" t="str">
            <v>38</v>
          </cell>
          <cell r="H1566" t="str">
            <v>Veeravasaram</v>
          </cell>
          <cell r="I1566" t="str">
            <v>07</v>
          </cell>
          <cell r="J1566" t="str">
            <v>Rayakuduru</v>
          </cell>
          <cell r="K1566" t="str">
            <v>006</v>
          </cell>
          <cell r="L1566" t="str">
            <v>Rayakuduru</v>
          </cell>
          <cell r="M1566" t="str">
            <v>0538006</v>
          </cell>
          <cell r="N1566" t="str">
            <v>02</v>
          </cell>
          <cell r="O1566" t="str">
            <v>Pallipalem</v>
          </cell>
          <cell r="Q1566" t="str">
            <v>053800602</v>
          </cell>
          <cell r="S1566" t="str">
            <v>05100603800602</v>
          </cell>
          <cell r="T1566">
            <v>103</v>
          </cell>
          <cell r="U1566">
            <v>0</v>
          </cell>
          <cell r="V1566">
            <v>0</v>
          </cell>
          <cell r="W1566" t="str">
            <v>NSS</v>
          </cell>
          <cell r="X1566" t="str">
            <v>BR</v>
          </cell>
          <cell r="Y1566">
            <v>1124</v>
          </cell>
          <cell r="Z1566">
            <v>36762</v>
          </cell>
          <cell r="AF1566">
            <v>0</v>
          </cell>
          <cell r="AG1566">
            <v>0</v>
          </cell>
          <cell r="AH1566">
            <v>3</v>
          </cell>
          <cell r="AI1566">
            <v>0</v>
          </cell>
          <cell r="AJ1566">
            <v>0</v>
          </cell>
          <cell r="AK1566">
            <v>0</v>
          </cell>
          <cell r="AL1566">
            <v>0</v>
          </cell>
        </row>
        <row r="1567">
          <cell r="A1567" t="str">
            <v>05</v>
          </cell>
          <cell r="B1567" t="str">
            <v>Westgodavari</v>
          </cell>
          <cell r="C1567" t="str">
            <v>10</v>
          </cell>
          <cell r="D1567" t="str">
            <v>Narsapur</v>
          </cell>
          <cell r="E1567" t="str">
            <v>060</v>
          </cell>
          <cell r="F1567" t="str">
            <v>Palacole</v>
          </cell>
          <cell r="G1567" t="str">
            <v>38</v>
          </cell>
          <cell r="H1567" t="str">
            <v>Veeravasaram</v>
          </cell>
          <cell r="I1567" t="str">
            <v>07</v>
          </cell>
          <cell r="J1567" t="str">
            <v>Rayakuduru</v>
          </cell>
          <cell r="K1567" t="str">
            <v>006</v>
          </cell>
          <cell r="L1567" t="str">
            <v>Rayakuduru</v>
          </cell>
          <cell r="M1567" t="str">
            <v>0538006</v>
          </cell>
          <cell r="N1567" t="str">
            <v>03</v>
          </cell>
          <cell r="O1567" t="str">
            <v>Jagannadharaopeta</v>
          </cell>
          <cell r="Q1567" t="str">
            <v>053800603</v>
          </cell>
          <cell r="S1567" t="str">
            <v>05100603800603</v>
          </cell>
          <cell r="T1567">
            <v>636</v>
          </cell>
          <cell r="U1567">
            <v>0</v>
          </cell>
          <cell r="V1567">
            <v>0</v>
          </cell>
          <cell r="W1567" t="str">
            <v>PC</v>
          </cell>
          <cell r="X1567" t="str">
            <v>PC2</v>
          </cell>
          <cell r="AF1567">
            <v>0</v>
          </cell>
          <cell r="AG1567">
            <v>0</v>
          </cell>
          <cell r="AH1567">
            <v>7</v>
          </cell>
          <cell r="AI1567">
            <v>0</v>
          </cell>
          <cell r="AJ1567">
            <v>0</v>
          </cell>
          <cell r="AK1567">
            <v>0</v>
          </cell>
          <cell r="AL1567">
            <v>0</v>
          </cell>
        </row>
        <row r="1568">
          <cell r="A1568" t="str">
            <v>05</v>
          </cell>
          <cell r="B1568" t="str">
            <v>Westgodavari</v>
          </cell>
          <cell r="C1568" t="str">
            <v>10</v>
          </cell>
          <cell r="D1568" t="str">
            <v>Narsapur</v>
          </cell>
          <cell r="E1568" t="str">
            <v>060</v>
          </cell>
          <cell r="F1568" t="str">
            <v>Palacole</v>
          </cell>
          <cell r="G1568" t="str">
            <v>38</v>
          </cell>
          <cell r="H1568" t="str">
            <v>Veeravasaram</v>
          </cell>
          <cell r="I1568" t="str">
            <v>08</v>
          </cell>
          <cell r="J1568" t="str">
            <v>Veeravallipalem</v>
          </cell>
          <cell r="K1568" t="str">
            <v>006</v>
          </cell>
          <cell r="L1568" t="str">
            <v>Rayakuduru</v>
          </cell>
          <cell r="M1568" t="str">
            <v>0538006</v>
          </cell>
          <cell r="N1568" t="str">
            <v>04</v>
          </cell>
          <cell r="O1568" t="str">
            <v>Veeravallipalem</v>
          </cell>
          <cell r="Q1568" t="str">
            <v>053800604</v>
          </cell>
          <cell r="S1568" t="str">
            <v>05100603800604</v>
          </cell>
          <cell r="T1568">
            <v>735</v>
          </cell>
          <cell r="U1568">
            <v>83</v>
          </cell>
          <cell r="V1568">
            <v>1</v>
          </cell>
          <cell r="W1568" t="str">
            <v>PC</v>
          </cell>
          <cell r="X1568" t="str">
            <v>PC2</v>
          </cell>
          <cell r="AF1568">
            <v>0</v>
          </cell>
          <cell r="AG1568">
            <v>0</v>
          </cell>
          <cell r="AH1568">
            <v>6</v>
          </cell>
          <cell r="AI1568">
            <v>1</v>
          </cell>
          <cell r="AJ1568">
            <v>0</v>
          </cell>
          <cell r="AK1568">
            <v>0</v>
          </cell>
          <cell r="AL1568">
            <v>0</v>
          </cell>
        </row>
        <row r="1569">
          <cell r="A1569" t="str">
            <v>05</v>
          </cell>
          <cell r="B1569" t="str">
            <v>Westgodavari</v>
          </cell>
          <cell r="C1569" t="str">
            <v>10</v>
          </cell>
          <cell r="D1569" t="str">
            <v>Narsapur</v>
          </cell>
          <cell r="E1569" t="str">
            <v>060</v>
          </cell>
          <cell r="F1569" t="str">
            <v>Palacole</v>
          </cell>
          <cell r="G1569" t="str">
            <v>38</v>
          </cell>
          <cell r="H1569" t="str">
            <v>Veeravasaram</v>
          </cell>
          <cell r="I1569" t="str">
            <v>09</v>
          </cell>
          <cell r="J1569" t="str">
            <v>Ch.k. Garuvu</v>
          </cell>
          <cell r="K1569" t="str">
            <v>006</v>
          </cell>
          <cell r="L1569" t="str">
            <v>Rayakuduru</v>
          </cell>
          <cell r="M1569" t="str">
            <v>0538006</v>
          </cell>
          <cell r="N1569" t="str">
            <v>05</v>
          </cell>
          <cell r="O1569" t="str">
            <v>Ch.k. Garuvu</v>
          </cell>
          <cell r="P1569" t="str">
            <v>Ch.k. Garuvu</v>
          </cell>
          <cell r="Q1569" t="str">
            <v>053800605</v>
          </cell>
          <cell r="R1569" t="str">
            <v>053800605</v>
          </cell>
          <cell r="S1569" t="str">
            <v>05100603800605</v>
          </cell>
          <cell r="T1569">
            <v>1420</v>
          </cell>
          <cell r="U1569">
            <v>221</v>
          </cell>
          <cell r="V1569">
            <v>0</v>
          </cell>
          <cell r="W1569" t="str">
            <v>PC</v>
          </cell>
          <cell r="X1569" t="str">
            <v>PC3</v>
          </cell>
          <cell r="AA1569" t="str">
            <v>053800605600</v>
          </cell>
          <cell r="AB1569" t="str">
            <v>053800605600</v>
          </cell>
          <cell r="AC1569" t="str">
            <v>Chintalakotigaruvu</v>
          </cell>
          <cell r="AD1569" t="str">
            <v>Chintalakotigaruvu</v>
          </cell>
          <cell r="AE1569" t="str">
            <v>PWS</v>
          </cell>
          <cell r="AF1569">
            <v>0</v>
          </cell>
          <cell r="AG1569">
            <v>0</v>
          </cell>
          <cell r="AH1569">
            <v>3</v>
          </cell>
          <cell r="AI1569">
            <v>0</v>
          </cell>
          <cell r="AJ1569">
            <v>0</v>
          </cell>
          <cell r="AK1569">
            <v>0</v>
          </cell>
          <cell r="AL1569">
            <v>0</v>
          </cell>
        </row>
        <row r="1570">
          <cell r="A1570" t="str">
            <v>05</v>
          </cell>
          <cell r="B1570" t="str">
            <v>Westgodavari</v>
          </cell>
          <cell r="C1570" t="str">
            <v>10</v>
          </cell>
          <cell r="D1570" t="str">
            <v>Narsapur</v>
          </cell>
          <cell r="E1570" t="str">
            <v>060</v>
          </cell>
          <cell r="F1570" t="str">
            <v>Palacole</v>
          </cell>
          <cell r="G1570" t="str">
            <v>38</v>
          </cell>
          <cell r="H1570" t="str">
            <v>Veeravasaram</v>
          </cell>
          <cell r="I1570" t="str">
            <v>09</v>
          </cell>
          <cell r="J1570" t="str">
            <v>Ch.k. Garuvu</v>
          </cell>
          <cell r="K1570" t="str">
            <v>006</v>
          </cell>
          <cell r="L1570" t="str">
            <v>Rayakuduru</v>
          </cell>
          <cell r="M1570" t="str">
            <v>0538006</v>
          </cell>
          <cell r="N1570" t="str">
            <v>06</v>
          </cell>
          <cell r="O1570" t="str">
            <v>Peethanivaripalem</v>
          </cell>
          <cell r="Q1570" t="str">
            <v>053800606</v>
          </cell>
          <cell r="S1570" t="str">
            <v>05100603800606</v>
          </cell>
          <cell r="T1570">
            <v>22</v>
          </cell>
          <cell r="U1570">
            <v>0</v>
          </cell>
          <cell r="V1570">
            <v>0</v>
          </cell>
          <cell r="W1570" t="str">
            <v>PC</v>
          </cell>
          <cell r="X1570" t="str">
            <v>PC3</v>
          </cell>
          <cell r="AF1570">
            <v>0</v>
          </cell>
          <cell r="AG1570">
            <v>0</v>
          </cell>
          <cell r="AH1570">
            <v>3</v>
          </cell>
          <cell r="AI1570">
            <v>0</v>
          </cell>
          <cell r="AJ1570">
            <v>0</v>
          </cell>
          <cell r="AK1570">
            <v>0</v>
          </cell>
          <cell r="AL1570">
            <v>0</v>
          </cell>
        </row>
        <row r="1571">
          <cell r="A1571" t="str">
            <v>05</v>
          </cell>
          <cell r="B1571" t="str">
            <v>Westgodavari</v>
          </cell>
          <cell r="C1571" t="str">
            <v>10</v>
          </cell>
          <cell r="D1571" t="str">
            <v>Narsapur</v>
          </cell>
          <cell r="E1571" t="str">
            <v>060</v>
          </cell>
          <cell r="F1571" t="str">
            <v>Palacole</v>
          </cell>
          <cell r="G1571" t="str">
            <v>38</v>
          </cell>
          <cell r="H1571" t="str">
            <v>Veeravasaram</v>
          </cell>
          <cell r="I1571" t="str">
            <v>09</v>
          </cell>
          <cell r="J1571" t="str">
            <v>Ch.k. Garuvu</v>
          </cell>
          <cell r="K1571" t="str">
            <v>006</v>
          </cell>
          <cell r="L1571" t="str">
            <v>Rayakuduru</v>
          </cell>
          <cell r="M1571" t="str">
            <v>0538006</v>
          </cell>
          <cell r="N1571" t="str">
            <v>07</v>
          </cell>
          <cell r="O1571" t="str">
            <v>Nadapanavaripalem</v>
          </cell>
          <cell r="Q1571" t="str">
            <v>053800607</v>
          </cell>
          <cell r="S1571" t="str">
            <v>05100603800607</v>
          </cell>
          <cell r="T1571">
            <v>388</v>
          </cell>
          <cell r="U1571">
            <v>0</v>
          </cell>
          <cell r="V1571">
            <v>0</v>
          </cell>
          <cell r="W1571" t="str">
            <v>PC</v>
          </cell>
          <cell r="X1571" t="str">
            <v>PC3</v>
          </cell>
          <cell r="AF1571">
            <v>0</v>
          </cell>
          <cell r="AG1571">
            <v>0</v>
          </cell>
          <cell r="AH1571">
            <v>2</v>
          </cell>
          <cell r="AI1571">
            <v>0</v>
          </cell>
          <cell r="AJ1571">
            <v>0</v>
          </cell>
          <cell r="AK1571">
            <v>0</v>
          </cell>
          <cell r="AL1571">
            <v>0</v>
          </cell>
        </row>
        <row r="1572">
          <cell r="A1572" t="str">
            <v>05</v>
          </cell>
          <cell r="B1572" t="str">
            <v>Westgodavari</v>
          </cell>
          <cell r="C1572" t="str">
            <v>10</v>
          </cell>
          <cell r="D1572" t="str">
            <v>Narsapur</v>
          </cell>
          <cell r="E1572" t="str">
            <v>060</v>
          </cell>
          <cell r="F1572" t="str">
            <v>Palacole</v>
          </cell>
          <cell r="G1572" t="str">
            <v>38</v>
          </cell>
          <cell r="H1572" t="str">
            <v>Veeravasaram</v>
          </cell>
          <cell r="I1572" t="str">
            <v>10</v>
          </cell>
          <cell r="J1572" t="str">
            <v>P.vemavaram</v>
          </cell>
          <cell r="K1572" t="str">
            <v>007</v>
          </cell>
          <cell r="L1572" t="str">
            <v>P.vemavaram</v>
          </cell>
          <cell r="M1572" t="str">
            <v>0538007</v>
          </cell>
          <cell r="N1572" t="str">
            <v>01</v>
          </cell>
          <cell r="O1572" t="str">
            <v>P.vemavaram</v>
          </cell>
          <cell r="Q1572" t="str">
            <v>053800701</v>
          </cell>
          <cell r="S1572" t="str">
            <v>05100603800701</v>
          </cell>
          <cell r="T1572">
            <v>1603</v>
          </cell>
          <cell r="U1572">
            <v>324</v>
          </cell>
          <cell r="V1572">
            <v>0</v>
          </cell>
          <cell r="W1572" t="str">
            <v>NSS</v>
          </cell>
          <cell r="X1572" t="str">
            <v>BR</v>
          </cell>
          <cell r="Y1572">
            <v>1234</v>
          </cell>
          <cell r="Z1572">
            <v>36762</v>
          </cell>
          <cell r="AF1572">
            <v>0</v>
          </cell>
          <cell r="AG1572">
            <v>0</v>
          </cell>
          <cell r="AH1572">
            <v>6</v>
          </cell>
          <cell r="AI1572">
            <v>1</v>
          </cell>
          <cell r="AJ1572">
            <v>0</v>
          </cell>
          <cell r="AK1572">
            <v>0</v>
          </cell>
          <cell r="AL1572">
            <v>0</v>
          </cell>
        </row>
        <row r="1573">
          <cell r="A1573" t="str">
            <v>05</v>
          </cell>
          <cell r="B1573" t="str">
            <v>Westgodavari</v>
          </cell>
          <cell r="C1573" t="str">
            <v>10</v>
          </cell>
          <cell r="D1573" t="str">
            <v>Narsapur</v>
          </cell>
          <cell r="E1573" t="str">
            <v>060</v>
          </cell>
          <cell r="F1573" t="str">
            <v>Palacole</v>
          </cell>
          <cell r="G1573" t="str">
            <v>38</v>
          </cell>
          <cell r="H1573" t="str">
            <v>Veeravasaram</v>
          </cell>
          <cell r="I1573" t="str">
            <v>11</v>
          </cell>
          <cell r="J1573" t="str">
            <v>Tholeru</v>
          </cell>
          <cell r="K1573" t="str">
            <v>008</v>
          </cell>
          <cell r="L1573" t="str">
            <v>Tholeru</v>
          </cell>
          <cell r="M1573" t="str">
            <v>0538008</v>
          </cell>
          <cell r="N1573" t="str">
            <v>01</v>
          </cell>
          <cell r="O1573" t="str">
            <v>Tholeru</v>
          </cell>
          <cell r="P1573" t="str">
            <v>Tholeru</v>
          </cell>
          <cell r="Q1573" t="str">
            <v>053800801</v>
          </cell>
          <cell r="R1573" t="str">
            <v>053800801</v>
          </cell>
          <cell r="S1573" t="str">
            <v>05100603800801</v>
          </cell>
          <cell r="T1573">
            <v>1749</v>
          </cell>
          <cell r="U1573">
            <v>544</v>
          </cell>
          <cell r="V1573">
            <v>24</v>
          </cell>
          <cell r="W1573" t="str">
            <v>PC</v>
          </cell>
          <cell r="X1573" t="str">
            <v>PC4</v>
          </cell>
          <cell r="AA1573" t="str">
            <v>053800801600</v>
          </cell>
          <cell r="AB1573" t="str">
            <v>053800801600</v>
          </cell>
          <cell r="AC1573" t="str">
            <v>Tholeru</v>
          </cell>
          <cell r="AD1573" t="str">
            <v>Tholeru</v>
          </cell>
          <cell r="AE1573" t="str">
            <v>PWS</v>
          </cell>
          <cell r="AF1573">
            <v>0</v>
          </cell>
          <cell r="AG1573">
            <v>0</v>
          </cell>
          <cell r="AH1573">
            <v>0</v>
          </cell>
          <cell r="AI1573">
            <v>0</v>
          </cell>
          <cell r="AJ1573">
            <v>0</v>
          </cell>
          <cell r="AK1573">
            <v>0</v>
          </cell>
          <cell r="AL1573">
            <v>0</v>
          </cell>
        </row>
        <row r="1574">
          <cell r="A1574" t="str">
            <v>05</v>
          </cell>
          <cell r="B1574" t="str">
            <v>Westgodavari</v>
          </cell>
          <cell r="C1574" t="str">
            <v>10</v>
          </cell>
          <cell r="D1574" t="str">
            <v>Narsapur</v>
          </cell>
          <cell r="E1574" t="str">
            <v>060</v>
          </cell>
          <cell r="F1574" t="str">
            <v>Palacole</v>
          </cell>
          <cell r="G1574" t="str">
            <v>38</v>
          </cell>
          <cell r="H1574" t="str">
            <v>Veeravasaram</v>
          </cell>
          <cell r="I1574" t="str">
            <v>11</v>
          </cell>
          <cell r="J1574" t="str">
            <v>Tholeru</v>
          </cell>
          <cell r="K1574" t="str">
            <v>008</v>
          </cell>
          <cell r="L1574" t="str">
            <v>Tholeru</v>
          </cell>
          <cell r="M1574" t="str">
            <v>0538008</v>
          </cell>
          <cell r="N1574" t="str">
            <v>02</v>
          </cell>
          <cell r="O1574" t="str">
            <v>Adiandhrapeta</v>
          </cell>
          <cell r="Q1574" t="str">
            <v>053800802</v>
          </cell>
          <cell r="S1574" t="str">
            <v>05100603800802</v>
          </cell>
          <cell r="T1574">
            <v>574</v>
          </cell>
          <cell r="U1574">
            <v>569</v>
          </cell>
          <cell r="V1574">
            <v>5</v>
          </cell>
          <cell r="W1574" t="str">
            <v>PC</v>
          </cell>
          <cell r="X1574" t="str">
            <v>PC4</v>
          </cell>
          <cell r="AF1574">
            <v>0</v>
          </cell>
          <cell r="AG1574">
            <v>0</v>
          </cell>
          <cell r="AH1574">
            <v>2</v>
          </cell>
          <cell r="AI1574">
            <v>0</v>
          </cell>
          <cell r="AJ1574">
            <v>0</v>
          </cell>
          <cell r="AK1574">
            <v>0</v>
          </cell>
          <cell r="AL1574">
            <v>0</v>
          </cell>
        </row>
        <row r="1575">
          <cell r="A1575" t="str">
            <v>05</v>
          </cell>
          <cell r="B1575" t="str">
            <v>Westgodavari</v>
          </cell>
          <cell r="C1575" t="str">
            <v>10</v>
          </cell>
          <cell r="D1575" t="str">
            <v>Narsapur</v>
          </cell>
          <cell r="E1575" t="str">
            <v>060</v>
          </cell>
          <cell r="F1575" t="str">
            <v>Palacole</v>
          </cell>
          <cell r="G1575" t="str">
            <v>38</v>
          </cell>
          <cell r="H1575" t="str">
            <v>Veeravasaram</v>
          </cell>
          <cell r="I1575" t="str">
            <v>11</v>
          </cell>
          <cell r="J1575" t="str">
            <v>Tholeru</v>
          </cell>
          <cell r="K1575" t="str">
            <v>008</v>
          </cell>
          <cell r="L1575" t="str">
            <v>Tholeru</v>
          </cell>
          <cell r="M1575" t="str">
            <v>0538008</v>
          </cell>
          <cell r="N1575" t="str">
            <v>03</v>
          </cell>
          <cell r="O1575" t="str">
            <v>Padamatipalem</v>
          </cell>
          <cell r="Q1575" t="str">
            <v>053800803</v>
          </cell>
          <cell r="S1575" t="str">
            <v>05100603800803</v>
          </cell>
          <cell r="T1575">
            <v>668</v>
          </cell>
          <cell r="U1575">
            <v>0</v>
          </cell>
          <cell r="V1575">
            <v>10</v>
          </cell>
          <cell r="W1575" t="str">
            <v>NSS</v>
          </cell>
          <cell r="X1575" t="str">
            <v>BR</v>
          </cell>
          <cell r="Y1575">
            <v>1268</v>
          </cell>
          <cell r="Z1575">
            <v>36762</v>
          </cell>
          <cell r="AF1575">
            <v>0</v>
          </cell>
          <cell r="AG1575">
            <v>0</v>
          </cell>
          <cell r="AH1575">
            <v>4</v>
          </cell>
          <cell r="AI1575">
            <v>1</v>
          </cell>
          <cell r="AJ1575">
            <v>0</v>
          </cell>
          <cell r="AK1575">
            <v>0</v>
          </cell>
          <cell r="AL1575">
            <v>0</v>
          </cell>
        </row>
        <row r="1576">
          <cell r="A1576" t="str">
            <v>05</v>
          </cell>
          <cell r="B1576" t="str">
            <v>Westgodavari</v>
          </cell>
          <cell r="C1576" t="str">
            <v>10</v>
          </cell>
          <cell r="D1576" t="str">
            <v>Narsapur</v>
          </cell>
          <cell r="E1576" t="str">
            <v>060</v>
          </cell>
          <cell r="F1576" t="str">
            <v>Palacole</v>
          </cell>
          <cell r="G1576" t="str">
            <v>38</v>
          </cell>
          <cell r="H1576" t="str">
            <v>Veeravasaram</v>
          </cell>
          <cell r="I1576" t="str">
            <v>11</v>
          </cell>
          <cell r="J1576" t="str">
            <v>Tholeru</v>
          </cell>
          <cell r="K1576" t="str">
            <v>008</v>
          </cell>
          <cell r="L1576" t="str">
            <v>Tholeru</v>
          </cell>
          <cell r="M1576" t="str">
            <v>0538008</v>
          </cell>
          <cell r="N1576" t="str">
            <v>04</v>
          </cell>
          <cell r="O1576" t="str">
            <v>Subbarajupeta</v>
          </cell>
          <cell r="Q1576" t="str">
            <v>053800804</v>
          </cell>
          <cell r="S1576" t="str">
            <v>05100603800804</v>
          </cell>
          <cell r="T1576">
            <v>159</v>
          </cell>
          <cell r="U1576">
            <v>11</v>
          </cell>
          <cell r="V1576">
            <v>0</v>
          </cell>
          <cell r="W1576" t="str">
            <v>NSS</v>
          </cell>
          <cell r="X1576" t="str">
            <v>BR</v>
          </cell>
          <cell r="Y1576">
            <v>1420</v>
          </cell>
          <cell r="Z1576">
            <v>36762</v>
          </cell>
          <cell r="AF1576">
            <v>0</v>
          </cell>
          <cell r="AG1576">
            <v>0</v>
          </cell>
          <cell r="AH1576">
            <v>2</v>
          </cell>
          <cell r="AI1576">
            <v>0</v>
          </cell>
          <cell r="AJ1576">
            <v>0</v>
          </cell>
          <cell r="AK1576">
            <v>0</v>
          </cell>
          <cell r="AL1576">
            <v>0</v>
          </cell>
        </row>
        <row r="1577">
          <cell r="A1577" t="str">
            <v>05</v>
          </cell>
          <cell r="B1577" t="str">
            <v>Westgodavari</v>
          </cell>
          <cell r="C1577" t="str">
            <v>10</v>
          </cell>
          <cell r="D1577" t="str">
            <v>Narsapur</v>
          </cell>
          <cell r="E1577" t="str">
            <v>060</v>
          </cell>
          <cell r="F1577" t="str">
            <v>Palacole</v>
          </cell>
          <cell r="G1577" t="str">
            <v>38</v>
          </cell>
          <cell r="H1577" t="str">
            <v>Veeravasaram</v>
          </cell>
          <cell r="I1577" t="str">
            <v>11</v>
          </cell>
          <cell r="J1577" t="str">
            <v>Tholeru</v>
          </cell>
          <cell r="K1577" t="str">
            <v>008</v>
          </cell>
          <cell r="L1577" t="str">
            <v>Tholeru</v>
          </cell>
          <cell r="M1577" t="str">
            <v>0538008</v>
          </cell>
          <cell r="N1577" t="str">
            <v>05</v>
          </cell>
          <cell r="O1577" t="str">
            <v>Venkatapuram</v>
          </cell>
          <cell r="Q1577" t="str">
            <v>053800805</v>
          </cell>
          <cell r="S1577" t="str">
            <v>05100603800805</v>
          </cell>
          <cell r="T1577">
            <v>446</v>
          </cell>
          <cell r="U1577">
            <v>178</v>
          </cell>
          <cell r="V1577">
            <v>0</v>
          </cell>
          <cell r="W1577" t="str">
            <v>NSS</v>
          </cell>
          <cell r="X1577" t="str">
            <v>BR</v>
          </cell>
          <cell r="Y1577">
            <v>1325</v>
          </cell>
          <cell r="Z1577">
            <v>36762</v>
          </cell>
          <cell r="AF1577">
            <v>0</v>
          </cell>
          <cell r="AG1577">
            <v>0</v>
          </cell>
          <cell r="AH1577">
            <v>1</v>
          </cell>
          <cell r="AI1577">
            <v>0</v>
          </cell>
          <cell r="AJ1577">
            <v>0</v>
          </cell>
          <cell r="AK1577">
            <v>0</v>
          </cell>
          <cell r="AL1577">
            <v>0</v>
          </cell>
        </row>
        <row r="1578">
          <cell r="A1578" t="str">
            <v>05</v>
          </cell>
          <cell r="B1578" t="str">
            <v>Westgodavari</v>
          </cell>
          <cell r="C1578" t="str">
            <v>10</v>
          </cell>
          <cell r="D1578" t="str">
            <v>Narsapur</v>
          </cell>
          <cell r="E1578" t="str">
            <v>060</v>
          </cell>
          <cell r="F1578" t="str">
            <v>Palacole</v>
          </cell>
          <cell r="G1578" t="str">
            <v>38</v>
          </cell>
          <cell r="H1578" t="str">
            <v>Veeravasaram</v>
          </cell>
          <cell r="I1578" t="str">
            <v>11</v>
          </cell>
          <cell r="J1578" t="str">
            <v>Tholeru</v>
          </cell>
          <cell r="K1578" t="str">
            <v>008</v>
          </cell>
          <cell r="L1578" t="str">
            <v>Tholeru</v>
          </cell>
          <cell r="M1578" t="str">
            <v>0538008</v>
          </cell>
          <cell r="N1578" t="str">
            <v>06</v>
          </cell>
          <cell r="O1578" t="str">
            <v>Uttarapalem</v>
          </cell>
          <cell r="Q1578" t="str">
            <v>053800806</v>
          </cell>
          <cell r="S1578" t="str">
            <v>05100603800806</v>
          </cell>
          <cell r="T1578">
            <v>555</v>
          </cell>
          <cell r="U1578">
            <v>0</v>
          </cell>
          <cell r="V1578">
            <v>0</v>
          </cell>
          <cell r="W1578" t="str">
            <v>NSS</v>
          </cell>
          <cell r="X1578" t="str">
            <v>BR</v>
          </cell>
          <cell r="Y1578">
            <v>1820</v>
          </cell>
          <cell r="Z1578">
            <v>36762</v>
          </cell>
          <cell r="AF1578">
            <v>0</v>
          </cell>
          <cell r="AG1578">
            <v>0</v>
          </cell>
          <cell r="AH1578">
            <v>5</v>
          </cell>
          <cell r="AI1578">
            <v>0</v>
          </cell>
          <cell r="AJ1578">
            <v>0</v>
          </cell>
          <cell r="AK1578">
            <v>0</v>
          </cell>
          <cell r="AL1578">
            <v>0</v>
          </cell>
        </row>
        <row r="1579">
          <cell r="A1579" t="str">
            <v>05</v>
          </cell>
          <cell r="B1579" t="str">
            <v>Westgodavari</v>
          </cell>
          <cell r="C1579" t="str">
            <v>10</v>
          </cell>
          <cell r="D1579" t="str">
            <v>Narsapur</v>
          </cell>
          <cell r="E1579" t="str">
            <v>060</v>
          </cell>
          <cell r="F1579" t="str">
            <v>Palacole</v>
          </cell>
          <cell r="G1579" t="str">
            <v>38</v>
          </cell>
          <cell r="H1579" t="str">
            <v>Veeravasaram</v>
          </cell>
          <cell r="I1579" t="str">
            <v>12</v>
          </cell>
          <cell r="J1579" t="str">
            <v>B.g.palem</v>
          </cell>
          <cell r="K1579" t="str">
            <v>008</v>
          </cell>
          <cell r="L1579" t="str">
            <v>Tholeru</v>
          </cell>
          <cell r="M1579" t="str">
            <v>0538008</v>
          </cell>
          <cell r="N1579" t="str">
            <v>07</v>
          </cell>
          <cell r="O1579" t="str">
            <v>B.g.palem</v>
          </cell>
          <cell r="Q1579" t="str">
            <v>053800807</v>
          </cell>
          <cell r="S1579" t="str">
            <v>05100603800807</v>
          </cell>
          <cell r="T1579">
            <v>765</v>
          </cell>
          <cell r="U1579">
            <v>143</v>
          </cell>
          <cell r="V1579">
            <v>0</v>
          </cell>
          <cell r="W1579" t="str">
            <v>NSS</v>
          </cell>
          <cell r="X1579" t="str">
            <v>BR</v>
          </cell>
          <cell r="Y1579">
            <v>1270</v>
          </cell>
          <cell r="Z1579">
            <v>36368</v>
          </cell>
          <cell r="AF1579">
            <v>0</v>
          </cell>
          <cell r="AG1579">
            <v>0</v>
          </cell>
          <cell r="AH1579">
            <v>4</v>
          </cell>
          <cell r="AI1579">
            <v>0</v>
          </cell>
          <cell r="AJ1579">
            <v>0</v>
          </cell>
          <cell r="AK1579">
            <v>0</v>
          </cell>
          <cell r="AL1579">
            <v>0</v>
          </cell>
        </row>
        <row r="1580">
          <cell r="A1580" t="str">
            <v>05</v>
          </cell>
          <cell r="B1580" t="str">
            <v>Westgodavari</v>
          </cell>
          <cell r="C1580" t="str">
            <v>10</v>
          </cell>
          <cell r="D1580" t="str">
            <v>Narsapur</v>
          </cell>
          <cell r="E1580" t="str">
            <v>060</v>
          </cell>
          <cell r="F1580" t="str">
            <v>Palacole</v>
          </cell>
          <cell r="G1580" t="str">
            <v>38</v>
          </cell>
          <cell r="H1580" t="str">
            <v>Veeravasaram</v>
          </cell>
          <cell r="I1580" t="str">
            <v>12</v>
          </cell>
          <cell r="J1580" t="str">
            <v>B.g.palem</v>
          </cell>
          <cell r="K1580" t="str">
            <v>008</v>
          </cell>
          <cell r="L1580" t="str">
            <v>Tholeru</v>
          </cell>
          <cell r="M1580" t="str">
            <v>0538008</v>
          </cell>
          <cell r="N1580" t="str">
            <v>08</v>
          </cell>
          <cell r="O1580" t="str">
            <v>Veedullagaruvu</v>
          </cell>
          <cell r="Q1580" t="str">
            <v>053800808</v>
          </cell>
          <cell r="S1580" t="str">
            <v>05100603800808</v>
          </cell>
          <cell r="T1580">
            <v>377</v>
          </cell>
          <cell r="U1580">
            <v>97</v>
          </cell>
          <cell r="V1580">
            <v>0</v>
          </cell>
          <cell r="W1580" t="str">
            <v>NSS</v>
          </cell>
          <cell r="X1580" t="str">
            <v>BR</v>
          </cell>
          <cell r="Y1580">
            <v>1436</v>
          </cell>
          <cell r="Z1580">
            <v>36762</v>
          </cell>
          <cell r="AF1580">
            <v>0</v>
          </cell>
          <cell r="AG1580">
            <v>0</v>
          </cell>
          <cell r="AH1580">
            <v>2</v>
          </cell>
          <cell r="AI1580">
            <v>0</v>
          </cell>
          <cell r="AJ1580">
            <v>0</v>
          </cell>
          <cell r="AK1580">
            <v>0</v>
          </cell>
          <cell r="AL1580">
            <v>0</v>
          </cell>
        </row>
        <row r="1581">
          <cell r="A1581" t="str">
            <v>05</v>
          </cell>
          <cell r="B1581" t="str">
            <v>Westgodavari</v>
          </cell>
          <cell r="C1581" t="str">
            <v>10</v>
          </cell>
          <cell r="D1581" t="str">
            <v>Narsapur</v>
          </cell>
          <cell r="E1581" t="str">
            <v>060</v>
          </cell>
          <cell r="F1581" t="str">
            <v>Palacole</v>
          </cell>
          <cell r="G1581" t="str">
            <v>38</v>
          </cell>
          <cell r="H1581" t="str">
            <v>Veeravasaram</v>
          </cell>
          <cell r="I1581" t="str">
            <v>12</v>
          </cell>
          <cell r="J1581" t="str">
            <v>B.g.palem</v>
          </cell>
          <cell r="K1581" t="str">
            <v>008</v>
          </cell>
          <cell r="L1581" t="str">
            <v>Tholeru</v>
          </cell>
          <cell r="M1581" t="str">
            <v>0538008</v>
          </cell>
          <cell r="N1581" t="str">
            <v>09</v>
          </cell>
          <cell r="O1581" t="str">
            <v>Rajulagaruvu</v>
          </cell>
          <cell r="Q1581" t="str">
            <v>053800809</v>
          </cell>
          <cell r="S1581" t="str">
            <v>05100603800809</v>
          </cell>
          <cell r="T1581">
            <v>168</v>
          </cell>
          <cell r="U1581">
            <v>0</v>
          </cell>
          <cell r="V1581">
            <v>0</v>
          </cell>
          <cell r="W1581" t="str">
            <v>NSS</v>
          </cell>
          <cell r="X1581" t="str">
            <v>BR</v>
          </cell>
          <cell r="Y1581">
            <v>1246</v>
          </cell>
          <cell r="Z1581">
            <v>36762</v>
          </cell>
          <cell r="AF1581">
            <v>0</v>
          </cell>
          <cell r="AG1581">
            <v>0</v>
          </cell>
          <cell r="AH1581">
            <v>5</v>
          </cell>
          <cell r="AI1581">
            <v>0</v>
          </cell>
          <cell r="AJ1581">
            <v>0</v>
          </cell>
          <cell r="AK1581">
            <v>0</v>
          </cell>
          <cell r="AL1581">
            <v>0</v>
          </cell>
        </row>
        <row r="1582">
          <cell r="A1582" t="str">
            <v>05</v>
          </cell>
          <cell r="B1582" t="str">
            <v>Westgodavari</v>
          </cell>
          <cell r="C1582" t="str">
            <v>10</v>
          </cell>
          <cell r="D1582" t="str">
            <v>Narsapur</v>
          </cell>
          <cell r="E1582" t="str">
            <v>060</v>
          </cell>
          <cell r="F1582" t="str">
            <v>Palacole</v>
          </cell>
          <cell r="G1582" t="str">
            <v>38</v>
          </cell>
          <cell r="H1582" t="str">
            <v>Veeravasaram</v>
          </cell>
          <cell r="I1582" t="str">
            <v>12</v>
          </cell>
          <cell r="J1582" t="str">
            <v>B.g.palem</v>
          </cell>
          <cell r="K1582" t="str">
            <v>008</v>
          </cell>
          <cell r="L1582" t="str">
            <v>Tholeru</v>
          </cell>
          <cell r="M1582" t="str">
            <v>0538008</v>
          </cell>
          <cell r="N1582" t="str">
            <v>10</v>
          </cell>
          <cell r="O1582" t="str">
            <v>Veeravallipalem</v>
          </cell>
          <cell r="Q1582" t="str">
            <v>053800810</v>
          </cell>
          <cell r="S1582" t="str">
            <v>05100603800810</v>
          </cell>
          <cell r="T1582">
            <v>303</v>
          </cell>
          <cell r="U1582">
            <v>140</v>
          </cell>
          <cell r="V1582">
            <v>0</v>
          </cell>
          <cell r="W1582" t="str">
            <v>NSS</v>
          </cell>
          <cell r="X1582" t="str">
            <v>BR</v>
          </cell>
          <cell r="Y1582">
            <v>1320</v>
          </cell>
          <cell r="Z1582">
            <v>36762</v>
          </cell>
          <cell r="AF1582">
            <v>0</v>
          </cell>
          <cell r="AG1582">
            <v>0</v>
          </cell>
          <cell r="AH1582">
            <v>2</v>
          </cell>
          <cell r="AI1582">
            <v>0</v>
          </cell>
          <cell r="AJ1582">
            <v>0</v>
          </cell>
          <cell r="AK1582">
            <v>0</v>
          </cell>
          <cell r="AL1582">
            <v>0</v>
          </cell>
        </row>
        <row r="1583">
          <cell r="A1583" t="str">
            <v>05</v>
          </cell>
          <cell r="B1583" t="str">
            <v>Westgodavari</v>
          </cell>
          <cell r="C1583" t="str">
            <v>10</v>
          </cell>
          <cell r="D1583" t="str">
            <v>Narsapur</v>
          </cell>
          <cell r="E1583" t="str">
            <v>060</v>
          </cell>
          <cell r="F1583" t="str">
            <v>Palacole</v>
          </cell>
          <cell r="G1583" t="str">
            <v>38</v>
          </cell>
          <cell r="H1583" t="str">
            <v>Veeravasaram</v>
          </cell>
          <cell r="I1583" t="str">
            <v>13</v>
          </cell>
          <cell r="J1583" t="str">
            <v>Tokalapudi</v>
          </cell>
          <cell r="K1583" t="str">
            <v>009</v>
          </cell>
          <cell r="L1583" t="str">
            <v>Tokalapudi</v>
          </cell>
          <cell r="M1583" t="str">
            <v>0538009</v>
          </cell>
          <cell r="N1583" t="str">
            <v>01</v>
          </cell>
          <cell r="O1583" t="str">
            <v>Tokalapudi</v>
          </cell>
          <cell r="Q1583" t="str">
            <v>053800901</v>
          </cell>
          <cell r="S1583" t="str">
            <v>05100603800901</v>
          </cell>
          <cell r="T1583">
            <v>940</v>
          </cell>
          <cell r="U1583">
            <v>135</v>
          </cell>
          <cell r="V1583">
            <v>0</v>
          </cell>
          <cell r="W1583" t="str">
            <v>NSS</v>
          </cell>
          <cell r="X1583" t="str">
            <v>BR</v>
          </cell>
          <cell r="Y1583">
            <v>1366</v>
          </cell>
          <cell r="Z1583">
            <v>36762</v>
          </cell>
          <cell r="AF1583">
            <v>0</v>
          </cell>
          <cell r="AG1583">
            <v>0</v>
          </cell>
          <cell r="AH1583">
            <v>3</v>
          </cell>
          <cell r="AI1583">
            <v>1</v>
          </cell>
          <cell r="AJ1583">
            <v>0</v>
          </cell>
          <cell r="AK1583">
            <v>0</v>
          </cell>
          <cell r="AL1583">
            <v>0</v>
          </cell>
        </row>
        <row r="1584">
          <cell r="A1584" t="str">
            <v>05</v>
          </cell>
          <cell r="B1584" t="str">
            <v>Westgodavari</v>
          </cell>
          <cell r="C1584" t="str">
            <v>10</v>
          </cell>
          <cell r="D1584" t="str">
            <v>Narsapur</v>
          </cell>
          <cell r="E1584" t="str">
            <v>060</v>
          </cell>
          <cell r="F1584" t="str">
            <v>Palacole</v>
          </cell>
          <cell r="G1584" t="str">
            <v>38</v>
          </cell>
          <cell r="H1584" t="str">
            <v>Veeravasaram</v>
          </cell>
          <cell r="I1584" t="str">
            <v>13</v>
          </cell>
          <cell r="J1584" t="str">
            <v>Tokalapudi</v>
          </cell>
          <cell r="K1584" t="str">
            <v>009</v>
          </cell>
          <cell r="L1584" t="str">
            <v>Tokalapudi</v>
          </cell>
          <cell r="M1584" t="str">
            <v>0538009</v>
          </cell>
          <cell r="N1584" t="str">
            <v>02</v>
          </cell>
          <cell r="O1584" t="str">
            <v>Yellabandivaripalem</v>
          </cell>
          <cell r="Q1584" t="str">
            <v>053800902</v>
          </cell>
          <cell r="S1584" t="str">
            <v>05100603800902</v>
          </cell>
          <cell r="T1584">
            <v>49</v>
          </cell>
          <cell r="U1584">
            <v>0</v>
          </cell>
          <cell r="V1584">
            <v>0</v>
          </cell>
          <cell r="W1584" t="str">
            <v>NSS</v>
          </cell>
          <cell r="X1584" t="str">
            <v>BR</v>
          </cell>
          <cell r="Y1584">
            <v>1342</v>
          </cell>
          <cell r="Z1584">
            <v>36762</v>
          </cell>
          <cell r="AF1584">
            <v>0</v>
          </cell>
          <cell r="AG1584">
            <v>0</v>
          </cell>
          <cell r="AH1584">
            <v>3</v>
          </cell>
          <cell r="AI1584">
            <v>0</v>
          </cell>
          <cell r="AJ1584">
            <v>0</v>
          </cell>
          <cell r="AK1584">
            <v>0</v>
          </cell>
          <cell r="AL1584">
            <v>0</v>
          </cell>
        </row>
        <row r="1585">
          <cell r="A1585" t="str">
            <v>05</v>
          </cell>
          <cell r="B1585" t="str">
            <v>Westgodavari</v>
          </cell>
          <cell r="C1585" t="str">
            <v>10</v>
          </cell>
          <cell r="D1585" t="str">
            <v>Narsapur</v>
          </cell>
          <cell r="E1585" t="str">
            <v>060</v>
          </cell>
          <cell r="F1585" t="str">
            <v>Palacole</v>
          </cell>
          <cell r="G1585" t="str">
            <v>38</v>
          </cell>
          <cell r="H1585" t="str">
            <v>Veeravasaram</v>
          </cell>
          <cell r="I1585" t="str">
            <v>13</v>
          </cell>
          <cell r="J1585" t="str">
            <v>Tokalapudi</v>
          </cell>
          <cell r="K1585" t="str">
            <v>009</v>
          </cell>
          <cell r="L1585" t="str">
            <v>Tokalapudi</v>
          </cell>
          <cell r="M1585" t="str">
            <v>0538009</v>
          </cell>
          <cell r="N1585" t="str">
            <v>03</v>
          </cell>
          <cell r="O1585" t="str">
            <v>Edigapalem</v>
          </cell>
          <cell r="Q1585" t="str">
            <v>053800903</v>
          </cell>
          <cell r="S1585" t="str">
            <v>05100603800903</v>
          </cell>
          <cell r="T1585">
            <v>881</v>
          </cell>
          <cell r="U1585">
            <v>0</v>
          </cell>
          <cell r="V1585">
            <v>0</v>
          </cell>
          <cell r="W1585" t="str">
            <v>NSS</v>
          </cell>
          <cell r="X1585" t="str">
            <v>BR</v>
          </cell>
          <cell r="Y1585">
            <v>1174</v>
          </cell>
          <cell r="Z1585">
            <v>36762</v>
          </cell>
          <cell r="AF1585">
            <v>0</v>
          </cell>
          <cell r="AG1585">
            <v>0</v>
          </cell>
          <cell r="AH1585">
            <v>4</v>
          </cell>
          <cell r="AI1585">
            <v>1</v>
          </cell>
          <cell r="AJ1585">
            <v>0</v>
          </cell>
          <cell r="AK1585">
            <v>0</v>
          </cell>
          <cell r="AL1585">
            <v>0</v>
          </cell>
        </row>
        <row r="1586">
          <cell r="A1586" t="str">
            <v>05</v>
          </cell>
          <cell r="B1586" t="str">
            <v>Westgodavari</v>
          </cell>
          <cell r="C1586" t="str">
            <v>10</v>
          </cell>
          <cell r="D1586" t="str">
            <v>Narsapur</v>
          </cell>
          <cell r="E1586" t="str">
            <v>060</v>
          </cell>
          <cell r="F1586" t="str">
            <v>Palacole</v>
          </cell>
          <cell r="G1586" t="str">
            <v>38</v>
          </cell>
          <cell r="H1586" t="str">
            <v>Veeravasaram</v>
          </cell>
          <cell r="I1586" t="str">
            <v>14</v>
          </cell>
          <cell r="J1586" t="str">
            <v>Veeravasaram</v>
          </cell>
          <cell r="K1586" t="str">
            <v>010</v>
          </cell>
          <cell r="L1586" t="str">
            <v>Veeravasaram</v>
          </cell>
          <cell r="M1586" t="str">
            <v>0538010</v>
          </cell>
          <cell r="N1586" t="str">
            <v>01</v>
          </cell>
          <cell r="O1586" t="str">
            <v>Veeravasaram</v>
          </cell>
          <cell r="P1586" t="str">
            <v>Veeravasaram</v>
          </cell>
          <cell r="Q1586" t="str">
            <v>053801001</v>
          </cell>
          <cell r="R1586" t="str">
            <v>053801001</v>
          </cell>
          <cell r="S1586" t="str">
            <v>05100603801001</v>
          </cell>
          <cell r="T1586">
            <v>11731</v>
          </cell>
          <cell r="U1586">
            <v>237</v>
          </cell>
          <cell r="V1586">
            <v>299</v>
          </cell>
          <cell r="W1586" t="str">
            <v>PC</v>
          </cell>
          <cell r="X1586" t="str">
            <v>PC1</v>
          </cell>
          <cell r="AA1586" t="str">
            <v>053801001600</v>
          </cell>
          <cell r="AB1586" t="str">
            <v>053801001600</v>
          </cell>
          <cell r="AC1586" t="str">
            <v>Veeravasaram</v>
          </cell>
          <cell r="AD1586" t="str">
            <v>Veeravasaram</v>
          </cell>
          <cell r="AE1586" t="str">
            <v>PWS</v>
          </cell>
          <cell r="AF1586">
            <v>0</v>
          </cell>
          <cell r="AG1586">
            <v>0</v>
          </cell>
          <cell r="AH1586">
            <v>0</v>
          </cell>
          <cell r="AI1586">
            <v>0</v>
          </cell>
          <cell r="AJ1586">
            <v>0</v>
          </cell>
          <cell r="AK1586">
            <v>0</v>
          </cell>
          <cell r="AL1586">
            <v>0</v>
          </cell>
        </row>
        <row r="1587">
          <cell r="A1587" t="str">
            <v>05</v>
          </cell>
          <cell r="B1587" t="str">
            <v>Westgodavari</v>
          </cell>
          <cell r="C1587" t="str">
            <v>10</v>
          </cell>
          <cell r="D1587" t="str">
            <v>Narsapur</v>
          </cell>
          <cell r="E1587" t="str">
            <v>060</v>
          </cell>
          <cell r="F1587" t="str">
            <v>Palacole</v>
          </cell>
          <cell r="G1587" t="str">
            <v>38</v>
          </cell>
          <cell r="H1587" t="str">
            <v>Veeravasaram</v>
          </cell>
          <cell r="I1587" t="str">
            <v>14</v>
          </cell>
          <cell r="J1587" t="str">
            <v>Veeravasaram</v>
          </cell>
          <cell r="K1587" t="str">
            <v>010</v>
          </cell>
          <cell r="L1587" t="str">
            <v>Veeravasaram</v>
          </cell>
          <cell r="M1587" t="str">
            <v>0538010</v>
          </cell>
          <cell r="N1587" t="str">
            <v>02</v>
          </cell>
          <cell r="O1587" t="str">
            <v>Talatadithippa</v>
          </cell>
          <cell r="Q1587" t="str">
            <v>053801002</v>
          </cell>
          <cell r="S1587" t="str">
            <v>05100603801002</v>
          </cell>
          <cell r="T1587">
            <v>583</v>
          </cell>
          <cell r="U1587">
            <v>275</v>
          </cell>
          <cell r="V1587">
            <v>0</v>
          </cell>
          <cell r="W1587" t="str">
            <v>PC</v>
          </cell>
          <cell r="X1587" t="str">
            <v>PC1</v>
          </cell>
          <cell r="AF1587">
            <v>0</v>
          </cell>
          <cell r="AG1587">
            <v>0</v>
          </cell>
          <cell r="AH1587">
            <v>4</v>
          </cell>
          <cell r="AI1587">
            <v>1</v>
          </cell>
          <cell r="AJ1587">
            <v>0</v>
          </cell>
          <cell r="AK1587">
            <v>0</v>
          </cell>
          <cell r="AL1587">
            <v>0</v>
          </cell>
        </row>
        <row r="1588">
          <cell r="A1588" t="str">
            <v>05</v>
          </cell>
          <cell r="B1588" t="str">
            <v>Westgodavari</v>
          </cell>
          <cell r="C1588" t="str">
            <v>10</v>
          </cell>
          <cell r="D1588" t="str">
            <v>Narsapur</v>
          </cell>
          <cell r="E1588" t="str">
            <v>060</v>
          </cell>
          <cell r="F1588" t="str">
            <v>Palacole</v>
          </cell>
          <cell r="G1588" t="str">
            <v>38</v>
          </cell>
          <cell r="H1588" t="str">
            <v>Veeravasaram</v>
          </cell>
          <cell r="I1588" t="str">
            <v>15</v>
          </cell>
          <cell r="J1588" t="str">
            <v>Vaddigudem</v>
          </cell>
          <cell r="K1588" t="str">
            <v>010</v>
          </cell>
          <cell r="L1588" t="str">
            <v>Veeravasaram</v>
          </cell>
          <cell r="M1588" t="str">
            <v>0538010</v>
          </cell>
          <cell r="N1588" t="str">
            <v>03</v>
          </cell>
          <cell r="O1588" t="str">
            <v>Vaddigudem</v>
          </cell>
          <cell r="P1588" t="str">
            <v>Vaddigudem</v>
          </cell>
          <cell r="Q1588" t="str">
            <v>053801003</v>
          </cell>
          <cell r="R1588" t="str">
            <v>053801003</v>
          </cell>
          <cell r="S1588" t="str">
            <v>05100603801003</v>
          </cell>
          <cell r="T1588">
            <v>1005</v>
          </cell>
          <cell r="U1588">
            <v>0</v>
          </cell>
          <cell r="V1588">
            <v>0</v>
          </cell>
          <cell r="W1588" t="str">
            <v>PC</v>
          </cell>
          <cell r="X1588" t="str">
            <v>PC4</v>
          </cell>
          <cell r="AA1588" t="str">
            <v>053801003600</v>
          </cell>
          <cell r="AB1588" t="str">
            <v>053801003600</v>
          </cell>
          <cell r="AC1588" t="str">
            <v>Vaddigudem</v>
          </cell>
          <cell r="AD1588" t="str">
            <v>Vaddigudem</v>
          </cell>
          <cell r="AE1588" t="str">
            <v>PWS</v>
          </cell>
          <cell r="AF1588">
            <v>0</v>
          </cell>
          <cell r="AG1588">
            <v>0</v>
          </cell>
          <cell r="AH1588">
            <v>0</v>
          </cell>
          <cell r="AI1588">
            <v>0</v>
          </cell>
          <cell r="AJ1588">
            <v>0</v>
          </cell>
          <cell r="AK1588">
            <v>0</v>
          </cell>
          <cell r="AL1588">
            <v>0</v>
          </cell>
        </row>
        <row r="1589">
          <cell r="A1589" t="str">
            <v>05</v>
          </cell>
          <cell r="B1589" t="str">
            <v>Westgodavari</v>
          </cell>
          <cell r="C1589" t="str">
            <v>10</v>
          </cell>
          <cell r="D1589" t="str">
            <v>Narsapur</v>
          </cell>
          <cell r="E1589" t="str">
            <v>060</v>
          </cell>
          <cell r="F1589" t="str">
            <v>Palacole</v>
          </cell>
          <cell r="G1589" t="str">
            <v>38</v>
          </cell>
          <cell r="H1589" t="str">
            <v>Veeravasaram</v>
          </cell>
          <cell r="I1589" t="str">
            <v>16</v>
          </cell>
          <cell r="J1589" t="str">
            <v>Perikipalem</v>
          </cell>
          <cell r="K1589" t="str">
            <v>010</v>
          </cell>
          <cell r="L1589" t="str">
            <v>Veeravasaram</v>
          </cell>
          <cell r="M1589" t="str">
            <v>0538010</v>
          </cell>
          <cell r="N1589" t="str">
            <v>04</v>
          </cell>
          <cell r="O1589" t="str">
            <v>Perikipalem</v>
          </cell>
          <cell r="P1589" t="str">
            <v>Perikipalem</v>
          </cell>
          <cell r="Q1589" t="str">
            <v>053801004</v>
          </cell>
          <cell r="R1589" t="str">
            <v>053801004</v>
          </cell>
          <cell r="S1589" t="str">
            <v>05100603801004</v>
          </cell>
          <cell r="T1589">
            <v>1440</v>
          </cell>
          <cell r="U1589">
            <v>332</v>
          </cell>
          <cell r="V1589">
            <v>0</v>
          </cell>
          <cell r="W1589" t="str">
            <v>PC</v>
          </cell>
          <cell r="X1589" t="str">
            <v>PC2</v>
          </cell>
          <cell r="AA1589" t="str">
            <v>053801004600</v>
          </cell>
          <cell r="AB1589" t="str">
            <v>053801004600</v>
          </cell>
          <cell r="AC1589" t="str">
            <v>Perikipalem</v>
          </cell>
          <cell r="AD1589" t="str">
            <v>Perikipalem</v>
          </cell>
          <cell r="AE1589" t="str">
            <v>PWS</v>
          </cell>
          <cell r="AF1589">
            <v>0</v>
          </cell>
          <cell r="AG1589">
            <v>0</v>
          </cell>
          <cell r="AH1589">
            <v>0</v>
          </cell>
          <cell r="AI1589">
            <v>0</v>
          </cell>
          <cell r="AJ1589">
            <v>0</v>
          </cell>
          <cell r="AK1589">
            <v>0</v>
          </cell>
          <cell r="AL1589">
            <v>0</v>
          </cell>
        </row>
        <row r="1590">
          <cell r="A1590" t="str">
            <v>05</v>
          </cell>
          <cell r="B1590" t="str">
            <v>Westgodavari</v>
          </cell>
          <cell r="C1590" t="str">
            <v>10</v>
          </cell>
          <cell r="D1590" t="str">
            <v>Narsapur</v>
          </cell>
          <cell r="E1590" t="str">
            <v>060</v>
          </cell>
          <cell r="F1590" t="str">
            <v>Palacole</v>
          </cell>
          <cell r="G1590" t="str">
            <v>38</v>
          </cell>
          <cell r="H1590" t="str">
            <v>Veeravasaram</v>
          </cell>
          <cell r="I1590" t="str">
            <v>17</v>
          </cell>
          <cell r="J1590" t="str">
            <v>Nandamurugaruvu</v>
          </cell>
          <cell r="K1590" t="str">
            <v>010</v>
          </cell>
          <cell r="L1590" t="str">
            <v>Veeravasaram</v>
          </cell>
          <cell r="M1590" t="str">
            <v>0538010</v>
          </cell>
          <cell r="N1590" t="str">
            <v>05</v>
          </cell>
          <cell r="O1590" t="str">
            <v>Nandamurugaruvu</v>
          </cell>
          <cell r="P1590" t="str">
            <v>Nandamurugaruvu</v>
          </cell>
          <cell r="Q1590" t="str">
            <v>053801005</v>
          </cell>
          <cell r="R1590" t="str">
            <v>053801005</v>
          </cell>
          <cell r="S1590" t="str">
            <v>05100603801005</v>
          </cell>
          <cell r="T1590">
            <v>2036</v>
          </cell>
          <cell r="U1590">
            <v>326</v>
          </cell>
          <cell r="V1590">
            <v>0</v>
          </cell>
          <cell r="W1590" t="str">
            <v>PC</v>
          </cell>
          <cell r="X1590" t="str">
            <v>PC2</v>
          </cell>
          <cell r="AA1590" t="str">
            <v>053801005600</v>
          </cell>
          <cell r="AB1590" t="str">
            <v>053801005600</v>
          </cell>
          <cell r="AC1590" t="str">
            <v>Nandamurugaruvu</v>
          </cell>
          <cell r="AD1590" t="str">
            <v>Nandamurugaruvu</v>
          </cell>
          <cell r="AE1590" t="str">
            <v>PWS</v>
          </cell>
          <cell r="AF1590">
            <v>0</v>
          </cell>
          <cell r="AG1590">
            <v>0</v>
          </cell>
          <cell r="AH1590">
            <v>0</v>
          </cell>
          <cell r="AI1590">
            <v>0</v>
          </cell>
          <cell r="AJ1590">
            <v>0</v>
          </cell>
          <cell r="AK1590">
            <v>0</v>
          </cell>
          <cell r="AL1590">
            <v>0</v>
          </cell>
        </row>
        <row r="1591">
          <cell r="A1591" t="str">
            <v>05</v>
          </cell>
          <cell r="B1591" t="str">
            <v>Westgodavari</v>
          </cell>
          <cell r="C1591" t="str">
            <v>10</v>
          </cell>
          <cell r="D1591" t="str">
            <v>Narsapur</v>
          </cell>
          <cell r="E1591" t="str">
            <v>060</v>
          </cell>
          <cell r="F1591" t="str">
            <v>Palacole</v>
          </cell>
          <cell r="G1591" t="str">
            <v>38</v>
          </cell>
          <cell r="H1591" t="str">
            <v>Veeravasaram</v>
          </cell>
          <cell r="I1591" t="str">
            <v>14</v>
          </cell>
          <cell r="J1591" t="str">
            <v>Veeravasaram</v>
          </cell>
          <cell r="K1591" t="str">
            <v>010</v>
          </cell>
          <cell r="L1591" t="str">
            <v>Veeravasaram</v>
          </cell>
          <cell r="M1591" t="str">
            <v>0538010</v>
          </cell>
          <cell r="N1591" t="str">
            <v>06</v>
          </cell>
          <cell r="O1591" t="str">
            <v>Balepalli</v>
          </cell>
          <cell r="P1591" t="str">
            <v>Balepalli</v>
          </cell>
          <cell r="Q1591" t="str">
            <v>053801006</v>
          </cell>
          <cell r="R1591" t="str">
            <v>053801006</v>
          </cell>
          <cell r="S1591" t="str">
            <v>05100603801006</v>
          </cell>
          <cell r="T1591">
            <v>1213</v>
          </cell>
          <cell r="U1591">
            <v>458</v>
          </cell>
          <cell r="V1591">
            <v>0</v>
          </cell>
          <cell r="W1591" t="str">
            <v>PC</v>
          </cell>
          <cell r="X1591" t="str">
            <v>PC4</v>
          </cell>
          <cell r="AA1591" t="str">
            <v>053801006600</v>
          </cell>
          <cell r="AB1591" t="str">
            <v>053801006600</v>
          </cell>
          <cell r="AC1591" t="str">
            <v>Balepalli</v>
          </cell>
          <cell r="AD1591" t="str">
            <v>Balepalli</v>
          </cell>
          <cell r="AE1591" t="str">
            <v>PWS</v>
          </cell>
          <cell r="AF1591">
            <v>0</v>
          </cell>
          <cell r="AG1591">
            <v>0</v>
          </cell>
          <cell r="AH1591">
            <v>0</v>
          </cell>
          <cell r="AI1591">
            <v>0</v>
          </cell>
          <cell r="AJ1591">
            <v>0</v>
          </cell>
          <cell r="AK1591">
            <v>0</v>
          </cell>
          <cell r="AL1591">
            <v>0</v>
          </cell>
        </row>
        <row r="1592">
          <cell r="A1592" t="str">
            <v>05</v>
          </cell>
          <cell r="B1592" t="str">
            <v>Westgodavari</v>
          </cell>
          <cell r="C1592" t="str">
            <v>10</v>
          </cell>
          <cell r="D1592" t="str">
            <v>Narsapur</v>
          </cell>
          <cell r="E1592" t="str">
            <v>060</v>
          </cell>
          <cell r="F1592" t="str">
            <v>Palacole</v>
          </cell>
          <cell r="G1592" t="str">
            <v>38</v>
          </cell>
          <cell r="H1592" t="str">
            <v>Veeravasaram</v>
          </cell>
          <cell r="I1592" t="str">
            <v>18</v>
          </cell>
          <cell r="J1592" t="str">
            <v>Dusanapudi</v>
          </cell>
          <cell r="K1592" t="str">
            <v>010</v>
          </cell>
          <cell r="L1592" t="str">
            <v>Veeravasaram</v>
          </cell>
          <cell r="M1592" t="str">
            <v>0538010</v>
          </cell>
          <cell r="N1592" t="str">
            <v>07</v>
          </cell>
          <cell r="O1592" t="str">
            <v>Dusanapudi</v>
          </cell>
          <cell r="P1592" t="str">
            <v>Dusanapudi</v>
          </cell>
          <cell r="Q1592" t="str">
            <v>053801007</v>
          </cell>
          <cell r="R1592" t="str">
            <v>053801007</v>
          </cell>
          <cell r="S1592" t="str">
            <v>05100603801007</v>
          </cell>
          <cell r="T1592">
            <v>1345</v>
          </cell>
          <cell r="U1592">
            <v>352</v>
          </cell>
          <cell r="V1592">
            <v>13</v>
          </cell>
          <cell r="W1592" t="str">
            <v>PC</v>
          </cell>
          <cell r="X1592" t="str">
            <v>PC3</v>
          </cell>
          <cell r="AA1592" t="str">
            <v>053801007600</v>
          </cell>
          <cell r="AB1592" t="str">
            <v>053801007600</v>
          </cell>
          <cell r="AC1592" t="str">
            <v>Dusanapudi</v>
          </cell>
          <cell r="AD1592" t="str">
            <v>Dusanapudi</v>
          </cell>
          <cell r="AE1592" t="str">
            <v>PWS</v>
          </cell>
          <cell r="AF1592">
            <v>0</v>
          </cell>
          <cell r="AG1592">
            <v>0</v>
          </cell>
          <cell r="AH1592">
            <v>3</v>
          </cell>
          <cell r="AI1592">
            <v>0</v>
          </cell>
          <cell r="AJ1592">
            <v>0</v>
          </cell>
          <cell r="AK1592">
            <v>0</v>
          </cell>
          <cell r="AL1592">
            <v>0</v>
          </cell>
        </row>
        <row r="1593">
          <cell r="A1593" t="str">
            <v>05</v>
          </cell>
          <cell r="B1593" t="str">
            <v>Westgodavari</v>
          </cell>
          <cell r="C1593" t="str">
            <v>10</v>
          </cell>
          <cell r="D1593" t="str">
            <v>Narsapur</v>
          </cell>
          <cell r="E1593" t="str">
            <v>060</v>
          </cell>
          <cell r="F1593" t="str">
            <v>Palacole</v>
          </cell>
          <cell r="G1593" t="str">
            <v>38</v>
          </cell>
          <cell r="H1593" t="str">
            <v>Veeravasaram</v>
          </cell>
          <cell r="I1593" t="str">
            <v>18</v>
          </cell>
          <cell r="J1593" t="str">
            <v>Dusanapudi</v>
          </cell>
          <cell r="K1593" t="str">
            <v>010</v>
          </cell>
          <cell r="L1593" t="str">
            <v>Veeravasaram</v>
          </cell>
          <cell r="M1593" t="str">
            <v>0538010</v>
          </cell>
          <cell r="N1593" t="str">
            <v>08</v>
          </cell>
          <cell r="O1593" t="str">
            <v>Kamatalapalli</v>
          </cell>
          <cell r="Q1593" t="str">
            <v>053801008</v>
          </cell>
          <cell r="S1593" t="str">
            <v>05100603801008</v>
          </cell>
          <cell r="T1593">
            <v>812</v>
          </cell>
          <cell r="U1593">
            <v>167</v>
          </cell>
          <cell r="V1593">
            <v>7</v>
          </cell>
          <cell r="W1593" t="str">
            <v>NSS</v>
          </cell>
          <cell r="X1593" t="str">
            <v>BR</v>
          </cell>
          <cell r="Y1593">
            <v>1265</v>
          </cell>
          <cell r="Z1593">
            <v>36368</v>
          </cell>
          <cell r="AF1593">
            <v>0</v>
          </cell>
          <cell r="AG1593">
            <v>0</v>
          </cell>
          <cell r="AH1593">
            <v>0</v>
          </cell>
          <cell r="AI1593">
            <v>1</v>
          </cell>
          <cell r="AJ1593">
            <v>0</v>
          </cell>
          <cell r="AK1593">
            <v>0</v>
          </cell>
          <cell r="AL1593">
            <v>0</v>
          </cell>
        </row>
        <row r="1594">
          <cell r="A1594" t="str">
            <v>05</v>
          </cell>
          <cell r="B1594" t="str">
            <v>Westgodavari</v>
          </cell>
          <cell r="C1594" t="str">
            <v>10</v>
          </cell>
          <cell r="D1594" t="str">
            <v>Narsapur</v>
          </cell>
          <cell r="E1594" t="str">
            <v>060</v>
          </cell>
          <cell r="F1594" t="str">
            <v>Palacole</v>
          </cell>
          <cell r="G1594" t="str">
            <v>38</v>
          </cell>
          <cell r="H1594" t="str">
            <v>Veeravasaram</v>
          </cell>
          <cell r="I1594" t="str">
            <v>19</v>
          </cell>
          <cell r="J1594" t="str">
            <v>Matchipuri</v>
          </cell>
          <cell r="K1594" t="str">
            <v>011</v>
          </cell>
          <cell r="L1594" t="str">
            <v>Matchipuri</v>
          </cell>
          <cell r="M1594" t="str">
            <v>0538011</v>
          </cell>
          <cell r="N1594" t="str">
            <v>01</v>
          </cell>
          <cell r="O1594" t="str">
            <v>Machipuri</v>
          </cell>
          <cell r="P1594" t="str">
            <v>Machipuri</v>
          </cell>
          <cell r="Q1594" t="str">
            <v>053801101</v>
          </cell>
          <cell r="R1594" t="str">
            <v>053801101</v>
          </cell>
          <cell r="S1594" t="str">
            <v>05100603801101</v>
          </cell>
          <cell r="T1594">
            <v>4140</v>
          </cell>
          <cell r="U1594">
            <v>604</v>
          </cell>
          <cell r="V1594">
            <v>22</v>
          </cell>
          <cell r="W1594" t="str">
            <v>PC</v>
          </cell>
          <cell r="X1594" t="str">
            <v>PC2</v>
          </cell>
          <cell r="AA1594" t="str">
            <v>053801101600</v>
          </cell>
          <cell r="AB1594" t="str">
            <v>053801101600</v>
          </cell>
          <cell r="AC1594" t="str">
            <v>Machipuri</v>
          </cell>
          <cell r="AD1594" t="str">
            <v>Machipuri</v>
          </cell>
          <cell r="AE1594" t="str">
            <v>PWS</v>
          </cell>
          <cell r="AF1594">
            <v>0</v>
          </cell>
          <cell r="AG1594">
            <v>0</v>
          </cell>
          <cell r="AH1594">
            <v>5</v>
          </cell>
          <cell r="AI1594">
            <v>0</v>
          </cell>
          <cell r="AJ1594">
            <v>0</v>
          </cell>
          <cell r="AK1594">
            <v>0</v>
          </cell>
          <cell r="AL1594">
            <v>0</v>
          </cell>
        </row>
        <row r="1595">
          <cell r="A1595" t="str">
            <v>05</v>
          </cell>
          <cell r="B1595" t="str">
            <v>Westgodavari</v>
          </cell>
          <cell r="C1595" t="str">
            <v>10</v>
          </cell>
          <cell r="D1595" t="str">
            <v>Narsapur</v>
          </cell>
          <cell r="E1595" t="str">
            <v>060</v>
          </cell>
          <cell r="F1595" t="str">
            <v>Palacole</v>
          </cell>
          <cell r="G1595" t="str">
            <v>38</v>
          </cell>
          <cell r="H1595" t="str">
            <v>Veeravasaram</v>
          </cell>
          <cell r="I1595" t="str">
            <v>19</v>
          </cell>
          <cell r="J1595" t="str">
            <v>Matchipuri</v>
          </cell>
          <cell r="K1595" t="str">
            <v>011</v>
          </cell>
          <cell r="L1595" t="str">
            <v>Matchipuri</v>
          </cell>
          <cell r="M1595" t="str">
            <v>0538011</v>
          </cell>
          <cell r="N1595" t="str">
            <v>02</v>
          </cell>
          <cell r="O1595" t="str">
            <v>Godavani Adiandhrapeta</v>
          </cell>
          <cell r="P1595" t="str">
            <v>Godavani Adiandhrapeta</v>
          </cell>
          <cell r="Q1595" t="str">
            <v>053801102</v>
          </cell>
          <cell r="R1595" t="str">
            <v>053801102</v>
          </cell>
          <cell r="S1595" t="str">
            <v>05100603801102</v>
          </cell>
          <cell r="T1595">
            <v>723</v>
          </cell>
          <cell r="U1595">
            <v>537</v>
          </cell>
          <cell r="V1595">
            <v>0</v>
          </cell>
          <cell r="W1595" t="str">
            <v>PC</v>
          </cell>
          <cell r="X1595" t="str">
            <v>PC2</v>
          </cell>
          <cell r="AA1595" t="str">
            <v>053801101600</v>
          </cell>
          <cell r="AB1595" t="str">
            <v>053801101600</v>
          </cell>
          <cell r="AC1595" t="str">
            <v>Machipuri</v>
          </cell>
          <cell r="AD1595" t="str">
            <v>Machipuri</v>
          </cell>
          <cell r="AE1595" t="str">
            <v>PWS</v>
          </cell>
          <cell r="AF1595">
            <v>0</v>
          </cell>
          <cell r="AG1595">
            <v>0</v>
          </cell>
          <cell r="AH1595">
            <v>0</v>
          </cell>
          <cell r="AI1595">
            <v>0</v>
          </cell>
          <cell r="AJ1595">
            <v>0</v>
          </cell>
          <cell r="AK1595">
            <v>0</v>
          </cell>
          <cell r="AL1595">
            <v>0</v>
          </cell>
        </row>
        <row r="1596">
          <cell r="A1596" t="str">
            <v>05</v>
          </cell>
          <cell r="B1596" t="str">
            <v>Westgodavari</v>
          </cell>
          <cell r="C1596" t="str">
            <v>10</v>
          </cell>
          <cell r="D1596" t="str">
            <v>Narsapur</v>
          </cell>
          <cell r="E1596" t="str">
            <v>060</v>
          </cell>
          <cell r="F1596" t="str">
            <v>Palacole</v>
          </cell>
          <cell r="G1596" t="str">
            <v>38</v>
          </cell>
          <cell r="H1596" t="str">
            <v>Veeravasaram</v>
          </cell>
          <cell r="I1596" t="str">
            <v>20</v>
          </cell>
          <cell r="J1596" t="str">
            <v>Matchipuripalem</v>
          </cell>
          <cell r="K1596" t="str">
            <v>012</v>
          </cell>
          <cell r="L1596" t="str">
            <v>Matchipuripalem</v>
          </cell>
          <cell r="M1596" t="str">
            <v>0538012</v>
          </cell>
          <cell r="N1596" t="str">
            <v>01</v>
          </cell>
          <cell r="O1596" t="str">
            <v>Matchipuripalem</v>
          </cell>
          <cell r="Q1596" t="str">
            <v>053801201</v>
          </cell>
          <cell r="S1596" t="str">
            <v>05100603801201</v>
          </cell>
          <cell r="T1596">
            <v>796</v>
          </cell>
          <cell r="U1596">
            <v>288</v>
          </cell>
          <cell r="V1596">
            <v>0</v>
          </cell>
          <cell r="W1596" t="str">
            <v>NSS</v>
          </cell>
          <cell r="X1596" t="str">
            <v>BR</v>
          </cell>
          <cell r="Y1596">
            <v>1276</v>
          </cell>
          <cell r="Z1596">
            <v>36368</v>
          </cell>
          <cell r="AF1596">
            <v>0</v>
          </cell>
          <cell r="AG1596">
            <v>0</v>
          </cell>
          <cell r="AH1596">
            <v>0</v>
          </cell>
          <cell r="AI1596">
            <v>1</v>
          </cell>
          <cell r="AJ1596">
            <v>0</v>
          </cell>
          <cell r="AK1596">
            <v>0</v>
          </cell>
          <cell r="AL1596">
            <v>0</v>
          </cell>
        </row>
        <row r="1597">
          <cell r="A1597" t="str">
            <v>05</v>
          </cell>
          <cell r="B1597" t="str">
            <v>Westgodavari</v>
          </cell>
          <cell r="C1597" t="str">
            <v>10</v>
          </cell>
          <cell r="D1597" t="str">
            <v>Narsapur</v>
          </cell>
          <cell r="E1597" t="str">
            <v>060</v>
          </cell>
          <cell r="F1597" t="str">
            <v>Palacole</v>
          </cell>
          <cell r="G1597" t="str">
            <v>38</v>
          </cell>
          <cell r="H1597" t="str">
            <v>Veeravasaram</v>
          </cell>
          <cell r="I1597" t="str">
            <v>21</v>
          </cell>
          <cell r="J1597" t="str">
            <v>Mentepudi</v>
          </cell>
          <cell r="K1597" t="str">
            <v>013</v>
          </cell>
          <cell r="L1597" t="str">
            <v>Mentepudi</v>
          </cell>
          <cell r="M1597" t="str">
            <v>0538013</v>
          </cell>
          <cell r="N1597" t="str">
            <v>01</v>
          </cell>
          <cell r="O1597" t="str">
            <v>Mentepudi</v>
          </cell>
          <cell r="P1597" t="str">
            <v>Mentepudi</v>
          </cell>
          <cell r="Q1597" t="str">
            <v>053801301</v>
          </cell>
          <cell r="R1597" t="str">
            <v>053801301</v>
          </cell>
          <cell r="S1597" t="str">
            <v>05100603801301</v>
          </cell>
          <cell r="T1597">
            <v>638</v>
          </cell>
          <cell r="U1597">
            <v>133</v>
          </cell>
          <cell r="V1597">
            <v>0</v>
          </cell>
          <cell r="W1597" t="str">
            <v>PC</v>
          </cell>
          <cell r="X1597" t="str">
            <v>PC4</v>
          </cell>
          <cell r="AA1597" t="str">
            <v>053801301600</v>
          </cell>
          <cell r="AB1597" t="str">
            <v>053801301600</v>
          </cell>
          <cell r="AC1597" t="str">
            <v>Mentepudi</v>
          </cell>
          <cell r="AD1597" t="str">
            <v>Mentepudi</v>
          </cell>
          <cell r="AE1597" t="str">
            <v>PWS</v>
          </cell>
          <cell r="AF1597">
            <v>0</v>
          </cell>
          <cell r="AG1597">
            <v>0</v>
          </cell>
          <cell r="AH1597">
            <v>0</v>
          </cell>
          <cell r="AI1597">
            <v>0</v>
          </cell>
          <cell r="AJ1597">
            <v>0</v>
          </cell>
          <cell r="AK1597">
            <v>0</v>
          </cell>
          <cell r="AL1597">
            <v>0</v>
          </cell>
        </row>
        <row r="1598">
          <cell r="A1598" t="str">
            <v>05</v>
          </cell>
          <cell r="B1598" t="str">
            <v>Westgodavari</v>
          </cell>
          <cell r="C1598" t="str">
            <v>10</v>
          </cell>
          <cell r="D1598" t="str">
            <v>Narsapur</v>
          </cell>
          <cell r="E1598" t="str">
            <v>060</v>
          </cell>
          <cell r="F1598" t="str">
            <v>Palacole</v>
          </cell>
          <cell r="G1598" t="str">
            <v>38</v>
          </cell>
          <cell r="H1598" t="str">
            <v>Veeravasaram</v>
          </cell>
          <cell r="I1598" t="str">
            <v>22</v>
          </cell>
          <cell r="J1598" t="str">
            <v>Bobbanapalli</v>
          </cell>
          <cell r="K1598" t="str">
            <v>014</v>
          </cell>
          <cell r="L1598" t="str">
            <v>Bobbanapalli</v>
          </cell>
          <cell r="M1598" t="str">
            <v>0538014</v>
          </cell>
          <cell r="N1598" t="str">
            <v>01</v>
          </cell>
          <cell r="O1598" t="str">
            <v>Bobbanapalle</v>
          </cell>
          <cell r="P1598" t="str">
            <v>Bobbanapalle</v>
          </cell>
          <cell r="Q1598" t="str">
            <v>053801401</v>
          </cell>
          <cell r="R1598" t="str">
            <v>053801401</v>
          </cell>
          <cell r="S1598" t="str">
            <v>05100603801401</v>
          </cell>
          <cell r="T1598">
            <v>1063</v>
          </cell>
          <cell r="U1598">
            <v>321</v>
          </cell>
          <cell r="V1598">
            <v>20</v>
          </cell>
          <cell r="W1598" t="str">
            <v>PC</v>
          </cell>
          <cell r="X1598" t="str">
            <v>PC3</v>
          </cell>
          <cell r="AA1598" t="str">
            <v>053801401600</v>
          </cell>
          <cell r="AB1598" t="str">
            <v>053801401600</v>
          </cell>
          <cell r="AC1598" t="str">
            <v>Bobbanapalle</v>
          </cell>
          <cell r="AD1598" t="str">
            <v>Bobbanapalle</v>
          </cell>
          <cell r="AE1598" t="str">
            <v>PWS</v>
          </cell>
          <cell r="AF1598">
            <v>0</v>
          </cell>
          <cell r="AG1598">
            <v>0</v>
          </cell>
          <cell r="AH1598">
            <v>0</v>
          </cell>
          <cell r="AI1598">
            <v>0</v>
          </cell>
          <cell r="AJ1598">
            <v>0</v>
          </cell>
          <cell r="AK1598">
            <v>0</v>
          </cell>
          <cell r="AL1598">
            <v>0</v>
          </cell>
        </row>
        <row r="1599">
          <cell r="A1599" t="str">
            <v>05</v>
          </cell>
          <cell r="B1599" t="str">
            <v>Westgodavari</v>
          </cell>
          <cell r="C1599" t="str">
            <v>10</v>
          </cell>
          <cell r="D1599" t="str">
            <v>Narsapur</v>
          </cell>
          <cell r="E1599" t="str">
            <v>066</v>
          </cell>
          <cell r="F1599" t="str">
            <v>Attili</v>
          </cell>
          <cell r="G1599" t="str">
            <v>39</v>
          </cell>
          <cell r="H1599" t="str">
            <v>Penumantra</v>
          </cell>
          <cell r="I1599" t="str">
            <v>01</v>
          </cell>
          <cell r="J1599" t="str">
            <v>S.i. Parru</v>
          </cell>
          <cell r="K1599" t="str">
            <v>001</v>
          </cell>
          <cell r="L1599" t="str">
            <v>S.i. Parru</v>
          </cell>
          <cell r="M1599" t="str">
            <v>0539001</v>
          </cell>
          <cell r="N1599" t="str">
            <v>01</v>
          </cell>
          <cell r="O1599" t="str">
            <v>S.i. Parru</v>
          </cell>
          <cell r="Q1599" t="str">
            <v>053900101</v>
          </cell>
          <cell r="S1599" t="str">
            <v>05100663900101</v>
          </cell>
          <cell r="T1599">
            <v>2506</v>
          </cell>
          <cell r="U1599">
            <v>291</v>
          </cell>
          <cell r="V1599">
            <v>21</v>
          </cell>
          <cell r="W1599" t="str">
            <v>PC</v>
          </cell>
          <cell r="X1599" t="str">
            <v>PC1</v>
          </cell>
          <cell r="AF1599">
            <v>0</v>
          </cell>
          <cell r="AG1599">
            <v>24</v>
          </cell>
          <cell r="AH1599">
            <v>0</v>
          </cell>
          <cell r="AI1599">
            <v>0</v>
          </cell>
          <cell r="AJ1599">
            <v>0</v>
          </cell>
          <cell r="AK1599">
            <v>0</v>
          </cell>
          <cell r="AL1599">
            <v>0</v>
          </cell>
        </row>
        <row r="1600">
          <cell r="A1600" t="str">
            <v>05</v>
          </cell>
          <cell r="B1600" t="str">
            <v>Westgodavari</v>
          </cell>
          <cell r="C1600" t="str">
            <v>10</v>
          </cell>
          <cell r="D1600" t="str">
            <v>Narsapur</v>
          </cell>
          <cell r="E1600" t="str">
            <v>066</v>
          </cell>
          <cell r="F1600" t="str">
            <v>Attili</v>
          </cell>
          <cell r="G1600" t="str">
            <v>39</v>
          </cell>
          <cell r="H1600" t="str">
            <v>Penumantra</v>
          </cell>
          <cell r="I1600" t="str">
            <v>02</v>
          </cell>
          <cell r="J1600" t="str">
            <v>Mallipudi</v>
          </cell>
          <cell r="K1600" t="str">
            <v>002</v>
          </cell>
          <cell r="L1600" t="str">
            <v>Mallipudi</v>
          </cell>
          <cell r="M1600" t="str">
            <v>0539002</v>
          </cell>
          <cell r="N1600" t="str">
            <v>01</v>
          </cell>
          <cell r="O1600" t="str">
            <v>Mallipudi</v>
          </cell>
          <cell r="P1600" t="str">
            <v>Mallipudi</v>
          </cell>
          <cell r="Q1600" t="str">
            <v>053900201</v>
          </cell>
          <cell r="R1600" t="str">
            <v>053900201</v>
          </cell>
          <cell r="S1600" t="str">
            <v>05100663900201</v>
          </cell>
          <cell r="T1600">
            <v>2512</v>
          </cell>
          <cell r="U1600">
            <v>145</v>
          </cell>
          <cell r="V1600">
            <v>7</v>
          </cell>
          <cell r="W1600" t="str">
            <v>FC</v>
          </cell>
          <cell r="X1600" t="str">
            <v>FC</v>
          </cell>
          <cell r="Z1600">
            <v>36944</v>
          </cell>
          <cell r="AA1600" t="str">
            <v>053900201600</v>
          </cell>
          <cell r="AB1600" t="str">
            <v>053900201600</v>
          </cell>
          <cell r="AC1600" t="str">
            <v>Mallipudi</v>
          </cell>
          <cell r="AD1600" t="str">
            <v>Mallipudi</v>
          </cell>
          <cell r="AE1600" t="str">
            <v>PWS</v>
          </cell>
          <cell r="AF1600">
            <v>0</v>
          </cell>
          <cell r="AG1600">
            <v>0</v>
          </cell>
          <cell r="AH1600">
            <v>0</v>
          </cell>
          <cell r="AI1600">
            <v>0</v>
          </cell>
          <cell r="AJ1600">
            <v>0</v>
          </cell>
          <cell r="AK1600">
            <v>0</v>
          </cell>
          <cell r="AL1600">
            <v>0</v>
          </cell>
        </row>
        <row r="1601">
          <cell r="A1601" t="str">
            <v>05</v>
          </cell>
          <cell r="B1601" t="str">
            <v>Westgodavari</v>
          </cell>
          <cell r="C1601" t="str">
            <v>10</v>
          </cell>
          <cell r="D1601" t="str">
            <v>Narsapur</v>
          </cell>
          <cell r="E1601" t="str">
            <v>066</v>
          </cell>
          <cell r="F1601" t="str">
            <v>Attili</v>
          </cell>
          <cell r="G1601" t="str">
            <v>39</v>
          </cell>
          <cell r="H1601" t="str">
            <v>Penumantra</v>
          </cell>
          <cell r="I1601" t="str">
            <v>02</v>
          </cell>
          <cell r="J1601" t="str">
            <v>Mallipudi</v>
          </cell>
          <cell r="K1601" t="str">
            <v>002</v>
          </cell>
          <cell r="L1601" t="str">
            <v>Mallipudi</v>
          </cell>
          <cell r="M1601" t="str">
            <v>0539002</v>
          </cell>
          <cell r="N1601" t="str">
            <v>02</v>
          </cell>
          <cell r="O1601" t="str">
            <v>Arjunudupalem</v>
          </cell>
          <cell r="Q1601" t="str">
            <v>053900202</v>
          </cell>
          <cell r="S1601" t="str">
            <v>05100663900202</v>
          </cell>
          <cell r="T1601">
            <v>447</v>
          </cell>
          <cell r="U1601">
            <v>305</v>
          </cell>
          <cell r="V1601">
            <v>7</v>
          </cell>
          <cell r="W1601" t="str">
            <v>PC</v>
          </cell>
          <cell r="X1601" t="str">
            <v>PC1</v>
          </cell>
          <cell r="Z1601">
            <v>36944</v>
          </cell>
          <cell r="AA1601" t="str">
            <v>053101009600</v>
          </cell>
          <cell r="AC1601" t="str">
            <v>Arjunudupalem</v>
          </cell>
          <cell r="AE1601" t="str">
            <v>PWS</v>
          </cell>
          <cell r="AF1601">
            <v>0</v>
          </cell>
          <cell r="AG1601">
            <v>0</v>
          </cell>
          <cell r="AH1601">
            <v>0</v>
          </cell>
          <cell r="AI1601">
            <v>0</v>
          </cell>
          <cell r="AJ1601">
            <v>0</v>
          </cell>
          <cell r="AK1601">
            <v>0</v>
          </cell>
          <cell r="AL1601">
            <v>0</v>
          </cell>
          <cell r="AM1601" t="str">
            <v>In progress</v>
          </cell>
        </row>
        <row r="1602">
          <cell r="A1602" t="str">
            <v>05</v>
          </cell>
          <cell r="B1602" t="str">
            <v>Westgodavari</v>
          </cell>
          <cell r="C1602" t="str">
            <v>10</v>
          </cell>
          <cell r="D1602" t="str">
            <v>Narsapur</v>
          </cell>
          <cell r="E1602" t="str">
            <v>066</v>
          </cell>
          <cell r="F1602" t="str">
            <v>Attili</v>
          </cell>
          <cell r="G1602" t="str">
            <v>39</v>
          </cell>
          <cell r="H1602" t="str">
            <v>Penumantra</v>
          </cell>
          <cell r="I1602" t="str">
            <v>03</v>
          </cell>
          <cell r="J1602" t="str">
            <v>N. Rameswaram</v>
          </cell>
          <cell r="K1602" t="str">
            <v>003</v>
          </cell>
          <cell r="L1602" t="str">
            <v>N. Rameswaram</v>
          </cell>
          <cell r="M1602" t="str">
            <v>0539003</v>
          </cell>
          <cell r="N1602" t="str">
            <v>01</v>
          </cell>
          <cell r="O1602" t="str">
            <v>Nattarameswaram</v>
          </cell>
          <cell r="P1602" t="str">
            <v>Nattarameswaram</v>
          </cell>
          <cell r="Q1602" t="str">
            <v>053900301</v>
          </cell>
          <cell r="R1602" t="str">
            <v>053900301</v>
          </cell>
          <cell r="S1602" t="str">
            <v>05100663900301</v>
          </cell>
          <cell r="T1602">
            <v>2344</v>
          </cell>
          <cell r="U1602">
            <v>148</v>
          </cell>
          <cell r="V1602">
            <v>39</v>
          </cell>
          <cell r="W1602" t="str">
            <v>FC</v>
          </cell>
          <cell r="X1602" t="str">
            <v>FC</v>
          </cell>
          <cell r="Z1602">
            <v>36944</v>
          </cell>
          <cell r="AA1602" t="str">
            <v>053900301600</v>
          </cell>
          <cell r="AB1602" t="str">
            <v>053900301600</v>
          </cell>
          <cell r="AC1602" t="str">
            <v>Nattarameswaram</v>
          </cell>
          <cell r="AD1602" t="str">
            <v>Nattarameswaram</v>
          </cell>
          <cell r="AE1602" t="str">
            <v>PWS</v>
          </cell>
          <cell r="AF1602">
            <v>0</v>
          </cell>
          <cell r="AG1602">
            <v>2</v>
          </cell>
          <cell r="AH1602">
            <v>0</v>
          </cell>
          <cell r="AI1602">
            <v>0</v>
          </cell>
          <cell r="AJ1602">
            <v>0</v>
          </cell>
          <cell r="AK1602">
            <v>0</v>
          </cell>
          <cell r="AL1602">
            <v>0</v>
          </cell>
        </row>
        <row r="1603">
          <cell r="A1603" t="str">
            <v>05</v>
          </cell>
          <cell r="B1603" t="str">
            <v>Westgodavari</v>
          </cell>
          <cell r="C1603" t="str">
            <v>10</v>
          </cell>
          <cell r="D1603" t="str">
            <v>Narsapur</v>
          </cell>
          <cell r="E1603" t="str">
            <v>066</v>
          </cell>
          <cell r="F1603" t="str">
            <v>Attili</v>
          </cell>
          <cell r="G1603" t="str">
            <v>39</v>
          </cell>
          <cell r="H1603" t="str">
            <v>Penumantra</v>
          </cell>
          <cell r="I1603" t="str">
            <v>03</v>
          </cell>
          <cell r="J1603" t="str">
            <v>N. Rameswaram</v>
          </cell>
          <cell r="K1603" t="str">
            <v>003</v>
          </cell>
          <cell r="L1603" t="str">
            <v>N. Rameswaram</v>
          </cell>
          <cell r="M1603" t="str">
            <v>0539003</v>
          </cell>
          <cell r="N1603" t="str">
            <v>02</v>
          </cell>
          <cell r="O1603" t="str">
            <v>Pampanavaripalem</v>
          </cell>
          <cell r="Q1603" t="str">
            <v>053900302</v>
          </cell>
          <cell r="S1603" t="str">
            <v>05100663900302</v>
          </cell>
          <cell r="T1603">
            <v>301</v>
          </cell>
          <cell r="U1603">
            <v>0</v>
          </cell>
          <cell r="V1603">
            <v>0</v>
          </cell>
          <cell r="W1603" t="str">
            <v>NC</v>
          </cell>
          <cell r="X1603" t="str">
            <v>NC</v>
          </cell>
          <cell r="AF1603">
            <v>0</v>
          </cell>
          <cell r="AG1603">
            <v>0</v>
          </cell>
          <cell r="AH1603">
            <v>2</v>
          </cell>
          <cell r="AI1603">
            <v>0</v>
          </cell>
          <cell r="AJ1603">
            <v>0</v>
          </cell>
          <cell r="AK1603">
            <v>0</v>
          </cell>
          <cell r="AL1603">
            <v>0</v>
          </cell>
        </row>
        <row r="1604">
          <cell r="A1604" t="str">
            <v>05</v>
          </cell>
          <cell r="B1604" t="str">
            <v>Westgodavari</v>
          </cell>
          <cell r="C1604" t="str">
            <v>10</v>
          </cell>
          <cell r="D1604" t="str">
            <v>Narsapur</v>
          </cell>
          <cell r="E1604" t="str">
            <v>066</v>
          </cell>
          <cell r="F1604" t="str">
            <v>Attili</v>
          </cell>
          <cell r="G1604" t="str">
            <v>39</v>
          </cell>
          <cell r="H1604" t="str">
            <v>Penumantra</v>
          </cell>
          <cell r="I1604" t="str">
            <v>04</v>
          </cell>
          <cell r="J1604" t="str">
            <v>Juttiga</v>
          </cell>
          <cell r="K1604" t="str">
            <v>004</v>
          </cell>
          <cell r="L1604" t="str">
            <v>Juttiga</v>
          </cell>
          <cell r="M1604" t="str">
            <v>0539004</v>
          </cell>
          <cell r="N1604" t="str">
            <v>01</v>
          </cell>
          <cell r="O1604" t="str">
            <v>Juttiga</v>
          </cell>
          <cell r="P1604" t="str">
            <v>Juttiga</v>
          </cell>
          <cell r="Q1604" t="str">
            <v>053900401</v>
          </cell>
          <cell r="R1604" t="str">
            <v>053900401</v>
          </cell>
          <cell r="S1604" t="str">
            <v>05100663900401</v>
          </cell>
          <cell r="T1604">
            <v>2863</v>
          </cell>
          <cell r="U1604">
            <v>325</v>
          </cell>
          <cell r="V1604">
            <v>30</v>
          </cell>
          <cell r="W1604" t="str">
            <v>FC</v>
          </cell>
          <cell r="X1604" t="str">
            <v>FC</v>
          </cell>
          <cell r="Z1604">
            <v>36944</v>
          </cell>
          <cell r="AA1604" t="str">
            <v>053900401600</v>
          </cell>
          <cell r="AB1604" t="str">
            <v>053900401600</v>
          </cell>
          <cell r="AC1604" t="str">
            <v>Juttiga</v>
          </cell>
          <cell r="AD1604" t="str">
            <v>Juttiga</v>
          </cell>
          <cell r="AE1604" t="str">
            <v>PWS</v>
          </cell>
          <cell r="AF1604">
            <v>0</v>
          </cell>
          <cell r="AG1604">
            <v>3</v>
          </cell>
          <cell r="AH1604">
            <v>0</v>
          </cell>
          <cell r="AI1604">
            <v>0</v>
          </cell>
          <cell r="AJ1604">
            <v>0</v>
          </cell>
          <cell r="AK1604">
            <v>0</v>
          </cell>
          <cell r="AL1604">
            <v>0</v>
          </cell>
        </row>
        <row r="1605">
          <cell r="A1605" t="str">
            <v>05</v>
          </cell>
          <cell r="B1605" t="str">
            <v>Westgodavari</v>
          </cell>
          <cell r="C1605" t="str">
            <v>10</v>
          </cell>
          <cell r="D1605" t="str">
            <v>Narsapur</v>
          </cell>
          <cell r="E1605" t="str">
            <v>066</v>
          </cell>
          <cell r="F1605" t="str">
            <v>Attili</v>
          </cell>
          <cell r="G1605" t="str">
            <v>39</v>
          </cell>
          <cell r="H1605" t="str">
            <v>Penumantra</v>
          </cell>
          <cell r="I1605" t="str">
            <v>06</v>
          </cell>
          <cell r="J1605" t="str">
            <v>Penumantra</v>
          </cell>
          <cell r="K1605" t="str">
            <v>005</v>
          </cell>
          <cell r="L1605" t="str">
            <v>Penumantra</v>
          </cell>
          <cell r="M1605" t="str">
            <v>0539005</v>
          </cell>
          <cell r="N1605" t="str">
            <v>01</v>
          </cell>
          <cell r="O1605" t="str">
            <v>Penumantra</v>
          </cell>
          <cell r="P1605" t="str">
            <v>Penumantra</v>
          </cell>
          <cell r="Q1605" t="str">
            <v>053900501</v>
          </cell>
          <cell r="R1605" t="str">
            <v>053900501</v>
          </cell>
          <cell r="S1605" t="str">
            <v>05100663900501</v>
          </cell>
          <cell r="T1605">
            <v>5627</v>
          </cell>
          <cell r="U1605">
            <v>1032</v>
          </cell>
          <cell r="V1605">
            <v>18</v>
          </cell>
          <cell r="W1605" t="str">
            <v>FC</v>
          </cell>
          <cell r="X1605" t="str">
            <v>FC</v>
          </cell>
          <cell r="Z1605">
            <v>36944</v>
          </cell>
          <cell r="AA1605" t="str">
            <v>053900501600</v>
          </cell>
          <cell r="AB1605" t="str">
            <v>053900501600</v>
          </cell>
          <cell r="AC1605" t="str">
            <v>Penumantra</v>
          </cell>
          <cell r="AD1605" t="str">
            <v>Penumantra</v>
          </cell>
          <cell r="AE1605" t="str">
            <v>PWS</v>
          </cell>
          <cell r="AF1605">
            <v>0</v>
          </cell>
          <cell r="AG1605">
            <v>7</v>
          </cell>
          <cell r="AH1605">
            <v>0</v>
          </cell>
          <cell r="AI1605">
            <v>0</v>
          </cell>
          <cell r="AJ1605">
            <v>0</v>
          </cell>
          <cell r="AK1605">
            <v>0</v>
          </cell>
          <cell r="AL1605">
            <v>0</v>
          </cell>
        </row>
        <row r="1606">
          <cell r="A1606" t="str">
            <v>05</v>
          </cell>
          <cell r="B1606" t="str">
            <v>Westgodavari</v>
          </cell>
          <cell r="C1606" t="str">
            <v>10</v>
          </cell>
          <cell r="D1606" t="str">
            <v>Narsapur</v>
          </cell>
          <cell r="E1606" t="str">
            <v>066</v>
          </cell>
          <cell r="F1606" t="str">
            <v>Attili</v>
          </cell>
          <cell r="G1606" t="str">
            <v>39</v>
          </cell>
          <cell r="H1606" t="str">
            <v>Penumantra</v>
          </cell>
          <cell r="I1606" t="str">
            <v>06</v>
          </cell>
          <cell r="J1606" t="str">
            <v>Penumantra</v>
          </cell>
          <cell r="K1606" t="str">
            <v>005</v>
          </cell>
          <cell r="L1606" t="str">
            <v>Penumantra</v>
          </cell>
          <cell r="M1606" t="str">
            <v>0539005</v>
          </cell>
          <cell r="N1606" t="str">
            <v>02</v>
          </cell>
          <cell r="O1606" t="str">
            <v>Garuvu Palem</v>
          </cell>
          <cell r="Q1606" t="str">
            <v>053900502</v>
          </cell>
          <cell r="S1606" t="str">
            <v>05100663900502</v>
          </cell>
          <cell r="T1606">
            <v>660</v>
          </cell>
          <cell r="U1606">
            <v>0</v>
          </cell>
          <cell r="V1606">
            <v>0</v>
          </cell>
          <cell r="W1606" t="str">
            <v>PC</v>
          </cell>
          <cell r="X1606" t="str">
            <v>PC1</v>
          </cell>
          <cell r="Z1606">
            <v>36944</v>
          </cell>
          <cell r="AA1606" t="str">
            <v>053900501600</v>
          </cell>
          <cell r="AC1606" t="str">
            <v>Penumantra</v>
          </cell>
          <cell r="AE1606" t="str">
            <v>PWS</v>
          </cell>
          <cell r="AF1606">
            <v>0</v>
          </cell>
          <cell r="AG1606">
            <v>7</v>
          </cell>
          <cell r="AH1606">
            <v>0</v>
          </cell>
          <cell r="AI1606">
            <v>0</v>
          </cell>
          <cell r="AJ1606">
            <v>0</v>
          </cell>
          <cell r="AK1606">
            <v>0</v>
          </cell>
          <cell r="AL1606">
            <v>0</v>
          </cell>
          <cell r="AM1606" t="str">
            <v>In progress</v>
          </cell>
        </row>
        <row r="1607">
          <cell r="A1607" t="str">
            <v>05</v>
          </cell>
          <cell r="B1607" t="str">
            <v>Westgodavari</v>
          </cell>
          <cell r="C1607" t="str">
            <v>10</v>
          </cell>
          <cell r="D1607" t="str">
            <v>Narsapur</v>
          </cell>
          <cell r="E1607" t="str">
            <v>066</v>
          </cell>
          <cell r="F1607" t="str">
            <v>Attili</v>
          </cell>
          <cell r="G1607" t="str">
            <v>39</v>
          </cell>
          <cell r="H1607" t="str">
            <v>Penumantra</v>
          </cell>
          <cell r="I1607" t="str">
            <v>06</v>
          </cell>
          <cell r="J1607" t="str">
            <v>Penumantra</v>
          </cell>
          <cell r="K1607" t="str">
            <v>005</v>
          </cell>
          <cell r="L1607" t="str">
            <v>Penumantra</v>
          </cell>
          <cell r="M1607" t="str">
            <v>0539005</v>
          </cell>
          <cell r="N1607" t="str">
            <v>03</v>
          </cell>
          <cell r="O1607" t="str">
            <v>Sambayyacheruvu</v>
          </cell>
          <cell r="Q1607" t="str">
            <v>053900503</v>
          </cell>
          <cell r="S1607" t="str">
            <v>05100663900503</v>
          </cell>
          <cell r="T1607">
            <v>372</v>
          </cell>
          <cell r="U1607">
            <v>4</v>
          </cell>
          <cell r="V1607">
            <v>0</v>
          </cell>
          <cell r="W1607" t="str">
            <v>FC</v>
          </cell>
          <cell r="X1607" t="str">
            <v>FC</v>
          </cell>
          <cell r="AF1607">
            <v>0</v>
          </cell>
          <cell r="AG1607">
            <v>2</v>
          </cell>
          <cell r="AH1607">
            <v>0</v>
          </cell>
          <cell r="AI1607">
            <v>0</v>
          </cell>
          <cell r="AJ1607">
            <v>0</v>
          </cell>
          <cell r="AK1607">
            <v>0</v>
          </cell>
          <cell r="AL1607">
            <v>0</v>
          </cell>
        </row>
        <row r="1608">
          <cell r="A1608" t="str">
            <v>05</v>
          </cell>
          <cell r="B1608" t="str">
            <v>Westgodavari</v>
          </cell>
          <cell r="C1608" t="str">
            <v>10</v>
          </cell>
          <cell r="D1608" t="str">
            <v>Narsapur</v>
          </cell>
          <cell r="E1608" t="str">
            <v>066</v>
          </cell>
          <cell r="F1608" t="str">
            <v>Attili</v>
          </cell>
          <cell r="G1608" t="str">
            <v>39</v>
          </cell>
          <cell r="H1608" t="str">
            <v>Penumantra</v>
          </cell>
          <cell r="I1608" t="str">
            <v>06</v>
          </cell>
          <cell r="J1608" t="str">
            <v>Penumantra</v>
          </cell>
          <cell r="K1608" t="str">
            <v>005</v>
          </cell>
          <cell r="L1608" t="str">
            <v>Penumantra</v>
          </cell>
          <cell r="M1608" t="str">
            <v>0539005</v>
          </cell>
          <cell r="N1608" t="str">
            <v>04</v>
          </cell>
          <cell r="O1608" t="str">
            <v>Brahmanacheruvu</v>
          </cell>
          <cell r="P1608" t="str">
            <v>Brahmanacheruvu</v>
          </cell>
          <cell r="Q1608" t="str">
            <v>053900504</v>
          </cell>
          <cell r="R1608" t="str">
            <v>053900504</v>
          </cell>
          <cell r="S1608" t="str">
            <v>05100663900504</v>
          </cell>
          <cell r="T1608">
            <v>2149</v>
          </cell>
          <cell r="U1608">
            <v>615</v>
          </cell>
          <cell r="V1608">
            <v>14</v>
          </cell>
          <cell r="W1608" t="str">
            <v>PC</v>
          </cell>
          <cell r="X1608" t="str">
            <v>PC3</v>
          </cell>
          <cell r="Z1608">
            <v>36944</v>
          </cell>
          <cell r="AA1608" t="str">
            <v>053900504600</v>
          </cell>
          <cell r="AB1608" t="str">
            <v>053900504600</v>
          </cell>
          <cell r="AC1608" t="str">
            <v>Brahmanacheruvu</v>
          </cell>
          <cell r="AD1608" t="str">
            <v>Brahmanacheruvu</v>
          </cell>
          <cell r="AE1608" t="str">
            <v>PWS</v>
          </cell>
          <cell r="AF1608">
            <v>0</v>
          </cell>
          <cell r="AG1608">
            <v>4</v>
          </cell>
          <cell r="AH1608">
            <v>0</v>
          </cell>
          <cell r="AI1608">
            <v>0</v>
          </cell>
          <cell r="AJ1608">
            <v>0</v>
          </cell>
          <cell r="AK1608">
            <v>0</v>
          </cell>
          <cell r="AL1608">
            <v>0</v>
          </cell>
        </row>
        <row r="1609">
          <cell r="A1609" t="str">
            <v>05</v>
          </cell>
          <cell r="B1609" t="str">
            <v>Westgodavari</v>
          </cell>
          <cell r="C1609" t="str">
            <v>10</v>
          </cell>
          <cell r="D1609" t="str">
            <v>Narsapur</v>
          </cell>
          <cell r="E1609" t="str">
            <v>066</v>
          </cell>
          <cell r="F1609" t="str">
            <v>Attili</v>
          </cell>
          <cell r="G1609" t="str">
            <v>39</v>
          </cell>
          <cell r="H1609" t="str">
            <v>Penumantra</v>
          </cell>
          <cell r="I1609" t="str">
            <v>06</v>
          </cell>
          <cell r="J1609" t="str">
            <v>Penumantra</v>
          </cell>
          <cell r="K1609" t="str">
            <v>005</v>
          </cell>
          <cell r="L1609" t="str">
            <v>Penumantra</v>
          </cell>
          <cell r="M1609" t="str">
            <v>0539005</v>
          </cell>
          <cell r="N1609" t="str">
            <v>05</v>
          </cell>
          <cell r="O1609" t="str">
            <v>Tallacheruvu</v>
          </cell>
          <cell r="Q1609" t="str">
            <v>053900505</v>
          </cell>
          <cell r="S1609" t="str">
            <v>05100663900505</v>
          </cell>
          <cell r="T1609">
            <v>222</v>
          </cell>
          <cell r="U1609">
            <v>153</v>
          </cell>
          <cell r="V1609">
            <v>0</v>
          </cell>
          <cell r="W1609" t="str">
            <v>PC</v>
          </cell>
          <cell r="X1609" t="str">
            <v>PC1</v>
          </cell>
          <cell r="Z1609">
            <v>36944</v>
          </cell>
          <cell r="AA1609" t="str">
            <v>053900506600</v>
          </cell>
          <cell r="AC1609" t="str">
            <v>Velagalavaripalem Part</v>
          </cell>
          <cell r="AE1609" t="str">
            <v>MPWS</v>
          </cell>
          <cell r="AF1609">
            <v>0</v>
          </cell>
          <cell r="AG1609">
            <v>0</v>
          </cell>
          <cell r="AH1609">
            <v>0</v>
          </cell>
          <cell r="AI1609">
            <v>0</v>
          </cell>
          <cell r="AJ1609">
            <v>0</v>
          </cell>
          <cell r="AK1609">
            <v>0</v>
          </cell>
          <cell r="AL1609">
            <v>0</v>
          </cell>
          <cell r="AM1609" t="str">
            <v>In progress</v>
          </cell>
        </row>
        <row r="1610">
          <cell r="A1610" t="str">
            <v>05</v>
          </cell>
          <cell r="B1610" t="str">
            <v>Westgodavari</v>
          </cell>
          <cell r="C1610" t="str">
            <v>10</v>
          </cell>
          <cell r="D1610" t="str">
            <v>Narsapur</v>
          </cell>
          <cell r="E1610" t="str">
            <v>066</v>
          </cell>
          <cell r="F1610" t="str">
            <v>Attili</v>
          </cell>
          <cell r="G1610" t="str">
            <v>39</v>
          </cell>
          <cell r="H1610" t="str">
            <v>Penumantra</v>
          </cell>
          <cell r="I1610" t="str">
            <v>05</v>
          </cell>
          <cell r="J1610" t="str">
            <v>Velagalavaripalem</v>
          </cell>
          <cell r="K1610" t="str">
            <v>005</v>
          </cell>
          <cell r="L1610" t="str">
            <v>Penumantra</v>
          </cell>
          <cell r="M1610" t="str">
            <v>0539005</v>
          </cell>
          <cell r="N1610" t="str">
            <v>06</v>
          </cell>
          <cell r="O1610" t="str">
            <v>Velagalavaripalem Part</v>
          </cell>
          <cell r="P1610" t="str">
            <v>Velagalavaripalem Part</v>
          </cell>
          <cell r="Q1610" t="str">
            <v>053900506</v>
          </cell>
          <cell r="R1610" t="str">
            <v>053900506</v>
          </cell>
          <cell r="S1610" t="str">
            <v>05100663900506</v>
          </cell>
          <cell r="T1610">
            <v>1857</v>
          </cell>
          <cell r="U1610">
            <v>470</v>
          </cell>
          <cell r="V1610">
            <v>0</v>
          </cell>
          <cell r="W1610" t="str">
            <v>PC</v>
          </cell>
          <cell r="X1610" t="str">
            <v>PC2</v>
          </cell>
          <cell r="Z1610">
            <v>36944</v>
          </cell>
          <cell r="AA1610" t="str">
            <v>053900506600</v>
          </cell>
          <cell r="AB1610" t="str">
            <v>053900506600</v>
          </cell>
          <cell r="AC1610" t="str">
            <v>Velagalavaripalem Part</v>
          </cell>
          <cell r="AD1610" t="str">
            <v>Velagalavaripalem Part</v>
          </cell>
          <cell r="AE1610" t="str">
            <v>MPWS</v>
          </cell>
          <cell r="AF1610">
            <v>0</v>
          </cell>
          <cell r="AG1610">
            <v>11</v>
          </cell>
          <cell r="AH1610">
            <v>0</v>
          </cell>
          <cell r="AI1610">
            <v>0</v>
          </cell>
          <cell r="AJ1610">
            <v>0</v>
          </cell>
          <cell r="AK1610">
            <v>0</v>
          </cell>
          <cell r="AL1610">
            <v>0</v>
          </cell>
        </row>
        <row r="1611">
          <cell r="A1611" t="str">
            <v>05</v>
          </cell>
          <cell r="B1611" t="str">
            <v>Westgodavari</v>
          </cell>
          <cell r="C1611" t="str">
            <v>10</v>
          </cell>
          <cell r="D1611" t="str">
            <v>Narsapur</v>
          </cell>
          <cell r="E1611" t="str">
            <v>066</v>
          </cell>
          <cell r="F1611" t="str">
            <v>Attili</v>
          </cell>
          <cell r="G1611" t="str">
            <v>39</v>
          </cell>
          <cell r="H1611" t="str">
            <v>Penumantra</v>
          </cell>
          <cell r="I1611" t="str">
            <v>07</v>
          </cell>
          <cell r="J1611" t="str">
            <v>Mamuduru</v>
          </cell>
          <cell r="K1611" t="str">
            <v>006</v>
          </cell>
          <cell r="L1611" t="str">
            <v>Mamuduru</v>
          </cell>
          <cell r="M1611" t="str">
            <v>0539006</v>
          </cell>
          <cell r="N1611" t="str">
            <v>01</v>
          </cell>
          <cell r="O1611" t="str">
            <v>Mamuduru</v>
          </cell>
          <cell r="P1611" t="str">
            <v>Mamuduru</v>
          </cell>
          <cell r="Q1611" t="str">
            <v>053900601</v>
          </cell>
          <cell r="R1611" t="str">
            <v>053900601</v>
          </cell>
          <cell r="S1611" t="str">
            <v>05100663900601</v>
          </cell>
          <cell r="T1611">
            <v>2692</v>
          </cell>
          <cell r="U1611">
            <v>494</v>
          </cell>
          <cell r="V1611">
            <v>16</v>
          </cell>
          <cell r="W1611" t="str">
            <v>PC</v>
          </cell>
          <cell r="X1611" t="str">
            <v>PC1</v>
          </cell>
          <cell r="Z1611">
            <v>36944</v>
          </cell>
          <cell r="AA1611" t="str">
            <v>053900601600</v>
          </cell>
          <cell r="AB1611" t="str">
            <v>053900601600</v>
          </cell>
          <cell r="AC1611" t="str">
            <v>Mamuduru</v>
          </cell>
          <cell r="AD1611" t="str">
            <v>Mamuduru</v>
          </cell>
          <cell r="AE1611" t="str">
            <v>PWS</v>
          </cell>
          <cell r="AF1611">
            <v>0</v>
          </cell>
          <cell r="AG1611">
            <v>27</v>
          </cell>
          <cell r="AH1611">
            <v>0</v>
          </cell>
          <cell r="AI1611">
            <v>0</v>
          </cell>
          <cell r="AJ1611">
            <v>0</v>
          </cell>
          <cell r="AK1611">
            <v>0</v>
          </cell>
          <cell r="AL1611">
            <v>0</v>
          </cell>
        </row>
        <row r="1612">
          <cell r="A1612" t="str">
            <v>05</v>
          </cell>
          <cell r="B1612" t="str">
            <v>Westgodavari</v>
          </cell>
          <cell r="C1612" t="str">
            <v>10</v>
          </cell>
          <cell r="D1612" t="str">
            <v>Narsapur</v>
          </cell>
          <cell r="E1612" t="str">
            <v>066</v>
          </cell>
          <cell r="F1612" t="str">
            <v>Attili</v>
          </cell>
          <cell r="G1612" t="str">
            <v>39</v>
          </cell>
          <cell r="H1612" t="str">
            <v>Penumantra</v>
          </cell>
          <cell r="I1612" t="str">
            <v>07</v>
          </cell>
          <cell r="J1612" t="str">
            <v>Mamuduru</v>
          </cell>
          <cell r="K1612" t="str">
            <v>006</v>
          </cell>
          <cell r="L1612" t="str">
            <v>Mamuduru</v>
          </cell>
          <cell r="M1612" t="str">
            <v>0539006</v>
          </cell>
          <cell r="N1612" t="str">
            <v>02</v>
          </cell>
          <cell r="O1612" t="str">
            <v>Chittimatlagaruvu</v>
          </cell>
          <cell r="P1612" t="str">
            <v>Chittimatlagaruvu</v>
          </cell>
          <cell r="Q1612" t="str">
            <v>053900602</v>
          </cell>
          <cell r="R1612" t="str">
            <v>053900602</v>
          </cell>
          <cell r="S1612" t="str">
            <v>05100663900602</v>
          </cell>
          <cell r="T1612">
            <v>897</v>
          </cell>
          <cell r="U1612">
            <v>0</v>
          </cell>
          <cell r="V1612">
            <v>0</v>
          </cell>
          <cell r="W1612" t="str">
            <v>PC</v>
          </cell>
          <cell r="X1612" t="str">
            <v>PC3</v>
          </cell>
          <cell r="Z1612">
            <v>36944</v>
          </cell>
          <cell r="AA1612" t="str">
            <v>053900602600</v>
          </cell>
          <cell r="AB1612" t="str">
            <v>053900602600</v>
          </cell>
          <cell r="AC1612" t="str">
            <v>Chittimatlagaruvu</v>
          </cell>
          <cell r="AD1612" t="str">
            <v>Chittimatlagaruvu</v>
          </cell>
          <cell r="AE1612" t="str">
            <v>MPWS</v>
          </cell>
          <cell r="AF1612">
            <v>0</v>
          </cell>
          <cell r="AG1612">
            <v>0</v>
          </cell>
          <cell r="AH1612">
            <v>2</v>
          </cell>
          <cell r="AI1612">
            <v>0</v>
          </cell>
          <cell r="AJ1612">
            <v>0</v>
          </cell>
          <cell r="AK1612">
            <v>0</v>
          </cell>
          <cell r="AL1612">
            <v>0</v>
          </cell>
        </row>
        <row r="1613">
          <cell r="A1613" t="str">
            <v>05</v>
          </cell>
          <cell r="B1613" t="str">
            <v>Westgodavari</v>
          </cell>
          <cell r="C1613" t="str">
            <v>10</v>
          </cell>
          <cell r="D1613" t="str">
            <v>Narsapur</v>
          </cell>
          <cell r="E1613" t="str">
            <v>066</v>
          </cell>
          <cell r="F1613" t="str">
            <v>Attili</v>
          </cell>
          <cell r="G1613" t="str">
            <v>39</v>
          </cell>
          <cell r="H1613" t="str">
            <v>Penumantra</v>
          </cell>
          <cell r="I1613" t="str">
            <v>07</v>
          </cell>
          <cell r="J1613" t="str">
            <v>Mamuduru</v>
          </cell>
          <cell r="K1613" t="str">
            <v>006</v>
          </cell>
          <cell r="L1613" t="str">
            <v>Mamuduru</v>
          </cell>
          <cell r="M1613" t="str">
            <v>0539006</v>
          </cell>
          <cell r="N1613" t="str">
            <v>03</v>
          </cell>
          <cell r="O1613" t="str">
            <v>Bokkavaripalem</v>
          </cell>
          <cell r="Q1613" t="str">
            <v>053900603</v>
          </cell>
          <cell r="S1613" t="str">
            <v>05100663900603</v>
          </cell>
          <cell r="T1613">
            <v>1073</v>
          </cell>
          <cell r="U1613">
            <v>174</v>
          </cell>
          <cell r="V1613">
            <v>0</v>
          </cell>
          <cell r="W1613" t="str">
            <v>PC</v>
          </cell>
          <cell r="X1613" t="str">
            <v>PC1</v>
          </cell>
          <cell r="AF1613">
            <v>0</v>
          </cell>
          <cell r="AG1613">
            <v>3</v>
          </cell>
          <cell r="AH1613">
            <v>0</v>
          </cell>
          <cell r="AI1613">
            <v>0</v>
          </cell>
          <cell r="AJ1613">
            <v>0</v>
          </cell>
          <cell r="AK1613">
            <v>0</v>
          </cell>
          <cell r="AL1613">
            <v>0</v>
          </cell>
        </row>
        <row r="1614">
          <cell r="A1614" t="str">
            <v>05</v>
          </cell>
          <cell r="B1614" t="str">
            <v>Westgodavari</v>
          </cell>
          <cell r="C1614" t="str">
            <v>10</v>
          </cell>
          <cell r="D1614" t="str">
            <v>Narsapur</v>
          </cell>
          <cell r="E1614" t="str">
            <v>066</v>
          </cell>
          <cell r="F1614" t="str">
            <v>Attili</v>
          </cell>
          <cell r="G1614" t="str">
            <v>39</v>
          </cell>
          <cell r="H1614" t="str">
            <v>Penumantra</v>
          </cell>
          <cell r="I1614" t="str">
            <v>08</v>
          </cell>
          <cell r="J1614" t="str">
            <v>Polamuru</v>
          </cell>
          <cell r="K1614" t="str">
            <v>007</v>
          </cell>
          <cell r="L1614" t="str">
            <v>Polamuru</v>
          </cell>
          <cell r="M1614" t="str">
            <v>0539007</v>
          </cell>
          <cell r="N1614" t="str">
            <v>01</v>
          </cell>
          <cell r="O1614" t="str">
            <v>Polamuru</v>
          </cell>
          <cell r="P1614" t="str">
            <v>Polamuru</v>
          </cell>
          <cell r="Q1614" t="str">
            <v>053900701</v>
          </cell>
          <cell r="R1614" t="str">
            <v>053900701</v>
          </cell>
          <cell r="S1614" t="str">
            <v>05100663900701</v>
          </cell>
          <cell r="T1614">
            <v>5569</v>
          </cell>
          <cell r="U1614">
            <v>840</v>
          </cell>
          <cell r="V1614">
            <v>35</v>
          </cell>
          <cell r="W1614" t="str">
            <v>PC</v>
          </cell>
          <cell r="X1614" t="str">
            <v>PC1</v>
          </cell>
          <cell r="Z1614">
            <v>36944</v>
          </cell>
          <cell r="AA1614" t="str">
            <v>053900701600</v>
          </cell>
          <cell r="AB1614" t="str">
            <v>053900701600</v>
          </cell>
          <cell r="AC1614" t="str">
            <v>Polamuru</v>
          </cell>
          <cell r="AD1614" t="str">
            <v>Polamuru</v>
          </cell>
          <cell r="AE1614" t="str">
            <v>PWS</v>
          </cell>
          <cell r="AF1614">
            <v>0</v>
          </cell>
          <cell r="AG1614">
            <v>16</v>
          </cell>
          <cell r="AH1614">
            <v>0</v>
          </cell>
          <cell r="AI1614">
            <v>0</v>
          </cell>
          <cell r="AJ1614">
            <v>0</v>
          </cell>
          <cell r="AK1614">
            <v>0</v>
          </cell>
          <cell r="AL1614">
            <v>0</v>
          </cell>
        </row>
        <row r="1615">
          <cell r="A1615" t="str">
            <v>05</v>
          </cell>
          <cell r="B1615" t="str">
            <v>Westgodavari</v>
          </cell>
          <cell r="C1615" t="str">
            <v>10</v>
          </cell>
          <cell r="D1615" t="str">
            <v>Narsapur</v>
          </cell>
          <cell r="E1615" t="str">
            <v>066</v>
          </cell>
          <cell r="F1615" t="str">
            <v>Attili</v>
          </cell>
          <cell r="G1615" t="str">
            <v>39</v>
          </cell>
          <cell r="H1615" t="str">
            <v>Penumantra</v>
          </cell>
          <cell r="I1615" t="str">
            <v>08</v>
          </cell>
          <cell r="J1615" t="str">
            <v>Polamuru</v>
          </cell>
          <cell r="K1615" t="str">
            <v>007</v>
          </cell>
          <cell r="L1615" t="str">
            <v>Polamuru</v>
          </cell>
          <cell r="M1615" t="str">
            <v>0539007</v>
          </cell>
          <cell r="N1615" t="str">
            <v>02</v>
          </cell>
          <cell r="O1615" t="str">
            <v>Nagalladibba</v>
          </cell>
          <cell r="Q1615" t="str">
            <v>053900702</v>
          </cell>
          <cell r="S1615" t="str">
            <v>05100663900702</v>
          </cell>
          <cell r="T1615">
            <v>198</v>
          </cell>
          <cell r="U1615">
            <v>3</v>
          </cell>
          <cell r="V1615">
            <v>0</v>
          </cell>
          <cell r="W1615" t="str">
            <v>PC</v>
          </cell>
          <cell r="X1615" t="str">
            <v>PC1</v>
          </cell>
          <cell r="Z1615">
            <v>36944</v>
          </cell>
          <cell r="AA1615" t="str">
            <v>053900701600</v>
          </cell>
          <cell r="AC1615" t="str">
            <v>Polamuru</v>
          </cell>
          <cell r="AE1615" t="str">
            <v>PWS</v>
          </cell>
          <cell r="AF1615">
            <v>0</v>
          </cell>
          <cell r="AG1615">
            <v>0</v>
          </cell>
          <cell r="AH1615">
            <v>0</v>
          </cell>
          <cell r="AI1615">
            <v>0</v>
          </cell>
          <cell r="AJ1615">
            <v>0</v>
          </cell>
          <cell r="AK1615">
            <v>0</v>
          </cell>
          <cell r="AL1615">
            <v>0</v>
          </cell>
          <cell r="AM1615" t="str">
            <v>In progress</v>
          </cell>
        </row>
        <row r="1616">
          <cell r="A1616" t="str">
            <v>05</v>
          </cell>
          <cell r="B1616" t="str">
            <v>Westgodavari</v>
          </cell>
          <cell r="C1616" t="str">
            <v>10</v>
          </cell>
          <cell r="D1616" t="str">
            <v>Narsapur</v>
          </cell>
          <cell r="E1616" t="str">
            <v>066</v>
          </cell>
          <cell r="F1616" t="str">
            <v>Attili</v>
          </cell>
          <cell r="G1616" t="str">
            <v>39</v>
          </cell>
          <cell r="H1616" t="str">
            <v>Penumantra</v>
          </cell>
          <cell r="I1616" t="str">
            <v>08</v>
          </cell>
          <cell r="J1616" t="str">
            <v>Polamuru</v>
          </cell>
          <cell r="K1616" t="str">
            <v>007</v>
          </cell>
          <cell r="L1616" t="str">
            <v>Polamuru</v>
          </cell>
          <cell r="M1616" t="str">
            <v>0539007</v>
          </cell>
          <cell r="N1616" t="str">
            <v>03</v>
          </cell>
          <cell r="O1616" t="str">
            <v>Chennadacheruvu</v>
          </cell>
          <cell r="P1616" t="str">
            <v>Chennadacheruvu</v>
          </cell>
          <cell r="Q1616" t="str">
            <v>053900703</v>
          </cell>
          <cell r="R1616" t="str">
            <v>053900703</v>
          </cell>
          <cell r="S1616" t="str">
            <v>05100663900703</v>
          </cell>
          <cell r="T1616">
            <v>81</v>
          </cell>
          <cell r="U1616">
            <v>81</v>
          </cell>
          <cell r="V1616">
            <v>0</v>
          </cell>
          <cell r="W1616" t="str">
            <v>FC</v>
          </cell>
          <cell r="X1616" t="str">
            <v>FC</v>
          </cell>
          <cell r="Z1616">
            <v>36944</v>
          </cell>
          <cell r="AA1616" t="str">
            <v>053900703600</v>
          </cell>
          <cell r="AB1616" t="str">
            <v>053900703600</v>
          </cell>
          <cell r="AC1616" t="str">
            <v>Chennadacheruvu</v>
          </cell>
          <cell r="AD1616" t="str">
            <v>Chennadacheruvu</v>
          </cell>
          <cell r="AE1616" t="str">
            <v>MPWS</v>
          </cell>
          <cell r="AF1616">
            <v>0</v>
          </cell>
          <cell r="AG1616">
            <v>0</v>
          </cell>
          <cell r="AH1616">
            <v>0</v>
          </cell>
          <cell r="AI1616">
            <v>0</v>
          </cell>
          <cell r="AJ1616">
            <v>0</v>
          </cell>
          <cell r="AK1616">
            <v>0</v>
          </cell>
          <cell r="AL1616">
            <v>0</v>
          </cell>
        </row>
        <row r="1617">
          <cell r="A1617" t="str">
            <v>05</v>
          </cell>
          <cell r="B1617" t="str">
            <v>Westgodavari</v>
          </cell>
          <cell r="C1617" t="str">
            <v>10</v>
          </cell>
          <cell r="D1617" t="str">
            <v>Narsapur</v>
          </cell>
          <cell r="E1617" t="str">
            <v>066</v>
          </cell>
          <cell r="F1617" t="str">
            <v>Attili</v>
          </cell>
          <cell r="G1617" t="str">
            <v>39</v>
          </cell>
          <cell r="H1617" t="str">
            <v>Penumantra</v>
          </cell>
          <cell r="I1617" t="str">
            <v>08</v>
          </cell>
          <cell r="J1617" t="str">
            <v>Polamuru</v>
          </cell>
          <cell r="K1617" t="str">
            <v>007</v>
          </cell>
          <cell r="L1617" t="str">
            <v>Polamuru</v>
          </cell>
          <cell r="M1617" t="str">
            <v>0539007</v>
          </cell>
          <cell r="N1617" t="str">
            <v>04</v>
          </cell>
          <cell r="O1617" t="str">
            <v>Kakaravaripalem</v>
          </cell>
          <cell r="Q1617" t="str">
            <v>053900704</v>
          </cell>
          <cell r="S1617" t="str">
            <v>05100663900704</v>
          </cell>
          <cell r="T1617">
            <v>127</v>
          </cell>
          <cell r="U1617">
            <v>69</v>
          </cell>
          <cell r="V1617">
            <v>0</v>
          </cell>
          <cell r="W1617" t="str">
            <v>PC</v>
          </cell>
          <cell r="X1617" t="str">
            <v>PC1</v>
          </cell>
          <cell r="AF1617">
            <v>0</v>
          </cell>
          <cell r="AG1617">
            <v>4</v>
          </cell>
          <cell r="AH1617">
            <v>1</v>
          </cell>
          <cell r="AI1617">
            <v>0</v>
          </cell>
          <cell r="AJ1617">
            <v>0</v>
          </cell>
          <cell r="AK1617">
            <v>0</v>
          </cell>
          <cell r="AL1617">
            <v>0</v>
          </cell>
        </row>
        <row r="1618">
          <cell r="A1618" t="str">
            <v>05</v>
          </cell>
          <cell r="B1618" t="str">
            <v>Westgodavari</v>
          </cell>
          <cell r="C1618" t="str">
            <v>10</v>
          </cell>
          <cell r="D1618" t="str">
            <v>Narsapur</v>
          </cell>
          <cell r="E1618" t="str">
            <v>066</v>
          </cell>
          <cell r="F1618" t="str">
            <v>Attili</v>
          </cell>
          <cell r="G1618" t="str">
            <v>39</v>
          </cell>
          <cell r="H1618" t="str">
            <v>Penumantra</v>
          </cell>
          <cell r="I1618" t="str">
            <v>09</v>
          </cell>
          <cell r="J1618" t="str">
            <v>Bhatlamagutur</v>
          </cell>
          <cell r="K1618" t="str">
            <v>008</v>
          </cell>
          <cell r="L1618" t="str">
            <v>Bhatlamaguturu</v>
          </cell>
          <cell r="M1618" t="str">
            <v>0539008</v>
          </cell>
          <cell r="N1618" t="str">
            <v>01</v>
          </cell>
          <cell r="O1618" t="str">
            <v>Bhatlamagutur</v>
          </cell>
          <cell r="P1618" t="str">
            <v>Bhatlamagutur</v>
          </cell>
          <cell r="Q1618" t="str">
            <v>053900801</v>
          </cell>
          <cell r="R1618" t="str">
            <v>053900801</v>
          </cell>
          <cell r="S1618" t="str">
            <v>05100663900801</v>
          </cell>
          <cell r="T1618">
            <v>1229</v>
          </cell>
          <cell r="U1618">
            <v>721</v>
          </cell>
          <cell r="V1618">
            <v>14</v>
          </cell>
          <cell r="W1618" t="str">
            <v>PC</v>
          </cell>
          <cell r="X1618" t="str">
            <v>PC3</v>
          </cell>
          <cell r="Z1618">
            <v>36944</v>
          </cell>
          <cell r="AA1618" t="str">
            <v>053900801600</v>
          </cell>
          <cell r="AB1618" t="str">
            <v>053900801600</v>
          </cell>
          <cell r="AC1618" t="str">
            <v>Bhatlamagutur</v>
          </cell>
          <cell r="AD1618" t="str">
            <v>Bhatlamagutur</v>
          </cell>
          <cell r="AE1618" t="str">
            <v>PWS</v>
          </cell>
          <cell r="AF1618">
            <v>0</v>
          </cell>
          <cell r="AG1618">
            <v>0</v>
          </cell>
          <cell r="AH1618">
            <v>0</v>
          </cell>
          <cell r="AI1618">
            <v>1</v>
          </cell>
          <cell r="AJ1618">
            <v>0</v>
          </cell>
          <cell r="AK1618">
            <v>0</v>
          </cell>
          <cell r="AL1618">
            <v>0</v>
          </cell>
        </row>
        <row r="1619">
          <cell r="A1619" t="str">
            <v>05</v>
          </cell>
          <cell r="B1619" t="str">
            <v>Westgodavari</v>
          </cell>
          <cell r="C1619" t="str">
            <v>10</v>
          </cell>
          <cell r="D1619" t="str">
            <v>Narsapur</v>
          </cell>
          <cell r="E1619" t="str">
            <v>066</v>
          </cell>
          <cell r="F1619" t="str">
            <v>Attili</v>
          </cell>
          <cell r="G1619" t="str">
            <v>39</v>
          </cell>
          <cell r="H1619" t="str">
            <v>Penumantra</v>
          </cell>
          <cell r="I1619" t="str">
            <v>09</v>
          </cell>
          <cell r="J1619" t="str">
            <v>Bhatlamagutur</v>
          </cell>
          <cell r="K1619" t="str">
            <v>008</v>
          </cell>
          <cell r="L1619" t="str">
            <v>Bhatlamaguturu</v>
          </cell>
          <cell r="M1619" t="str">
            <v>0539008</v>
          </cell>
          <cell r="N1619" t="str">
            <v>02</v>
          </cell>
          <cell r="O1619" t="str">
            <v>Sriramapuram</v>
          </cell>
          <cell r="Q1619" t="str">
            <v>053900802</v>
          </cell>
          <cell r="S1619" t="str">
            <v>05100663900802</v>
          </cell>
          <cell r="T1619">
            <v>182</v>
          </cell>
          <cell r="U1619">
            <v>0</v>
          </cell>
          <cell r="V1619">
            <v>0</v>
          </cell>
          <cell r="W1619" t="str">
            <v>PC</v>
          </cell>
          <cell r="X1619" t="str">
            <v>PC3</v>
          </cell>
          <cell r="AA1619" t="str">
            <v>053900801600</v>
          </cell>
          <cell r="AC1619" t="str">
            <v>Bhatlamagutur</v>
          </cell>
          <cell r="AE1619" t="str">
            <v>PWS</v>
          </cell>
          <cell r="AF1619">
            <v>0</v>
          </cell>
          <cell r="AG1619">
            <v>0</v>
          </cell>
          <cell r="AH1619">
            <v>0</v>
          </cell>
          <cell r="AI1619">
            <v>0</v>
          </cell>
          <cell r="AJ1619">
            <v>0</v>
          </cell>
          <cell r="AK1619">
            <v>0</v>
          </cell>
          <cell r="AL1619">
            <v>0</v>
          </cell>
          <cell r="AM1619" t="str">
            <v>In progress</v>
          </cell>
        </row>
        <row r="1620">
          <cell r="A1620" t="str">
            <v>05</v>
          </cell>
          <cell r="B1620" t="str">
            <v>Westgodavari</v>
          </cell>
          <cell r="C1620" t="str">
            <v>10</v>
          </cell>
          <cell r="D1620" t="str">
            <v>Narsapur</v>
          </cell>
          <cell r="E1620" t="str">
            <v>066</v>
          </cell>
          <cell r="F1620" t="str">
            <v>Attili</v>
          </cell>
          <cell r="G1620" t="str">
            <v>39</v>
          </cell>
          <cell r="H1620" t="str">
            <v>Penumantra</v>
          </cell>
          <cell r="I1620" t="str">
            <v>10</v>
          </cell>
          <cell r="J1620" t="str">
            <v>Alamuru</v>
          </cell>
          <cell r="K1620" t="str">
            <v>009</v>
          </cell>
          <cell r="L1620" t="str">
            <v>Alamuru</v>
          </cell>
          <cell r="M1620" t="str">
            <v>0539009</v>
          </cell>
          <cell r="N1620" t="str">
            <v>01</v>
          </cell>
          <cell r="O1620" t="str">
            <v>Alamuru</v>
          </cell>
          <cell r="P1620" t="str">
            <v>Alamuru</v>
          </cell>
          <cell r="Q1620" t="str">
            <v>053900901</v>
          </cell>
          <cell r="R1620" t="str">
            <v>053900901</v>
          </cell>
          <cell r="S1620" t="str">
            <v>05100663900901</v>
          </cell>
          <cell r="T1620">
            <v>3792</v>
          </cell>
          <cell r="U1620">
            <v>558</v>
          </cell>
          <cell r="V1620">
            <v>32</v>
          </cell>
          <cell r="W1620" t="str">
            <v>PC</v>
          </cell>
          <cell r="X1620" t="str">
            <v>PC3</v>
          </cell>
          <cell r="Z1620">
            <v>36944</v>
          </cell>
          <cell r="AA1620" t="str">
            <v>053900901600</v>
          </cell>
          <cell r="AB1620" t="str">
            <v>053900901600</v>
          </cell>
          <cell r="AC1620" t="str">
            <v>Alamuru</v>
          </cell>
          <cell r="AD1620" t="str">
            <v>Alamuru</v>
          </cell>
          <cell r="AE1620" t="str">
            <v>PWS</v>
          </cell>
          <cell r="AF1620">
            <v>0</v>
          </cell>
          <cell r="AG1620">
            <v>0</v>
          </cell>
          <cell r="AH1620">
            <v>0</v>
          </cell>
          <cell r="AI1620">
            <v>1</v>
          </cell>
          <cell r="AJ1620">
            <v>0</v>
          </cell>
          <cell r="AK1620">
            <v>0</v>
          </cell>
          <cell r="AL1620">
            <v>0</v>
          </cell>
        </row>
        <row r="1621">
          <cell r="A1621" t="str">
            <v>05</v>
          </cell>
          <cell r="B1621" t="str">
            <v>Westgodavari</v>
          </cell>
          <cell r="C1621" t="str">
            <v>10</v>
          </cell>
          <cell r="D1621" t="str">
            <v>Narsapur</v>
          </cell>
          <cell r="E1621" t="str">
            <v>066</v>
          </cell>
          <cell r="F1621" t="str">
            <v>Attili</v>
          </cell>
          <cell r="G1621" t="str">
            <v>39</v>
          </cell>
          <cell r="H1621" t="str">
            <v>Penumantra</v>
          </cell>
          <cell r="I1621" t="str">
            <v>10</v>
          </cell>
          <cell r="J1621" t="str">
            <v>Alamuru</v>
          </cell>
          <cell r="K1621" t="str">
            <v>009</v>
          </cell>
          <cell r="L1621" t="str">
            <v>Alamuru</v>
          </cell>
          <cell r="M1621" t="str">
            <v>0539009</v>
          </cell>
          <cell r="N1621" t="str">
            <v>02</v>
          </cell>
          <cell r="O1621" t="str">
            <v>Komaticheruvu</v>
          </cell>
          <cell r="Q1621" t="str">
            <v>053900902</v>
          </cell>
          <cell r="S1621" t="str">
            <v>05100663900902</v>
          </cell>
          <cell r="T1621">
            <v>208</v>
          </cell>
          <cell r="U1621">
            <v>208</v>
          </cell>
          <cell r="V1621">
            <v>0</v>
          </cell>
          <cell r="W1621" t="str">
            <v>PC</v>
          </cell>
          <cell r="X1621" t="str">
            <v>PC1</v>
          </cell>
          <cell r="AF1621">
            <v>0</v>
          </cell>
          <cell r="AG1621">
            <v>0</v>
          </cell>
          <cell r="AH1621">
            <v>0</v>
          </cell>
          <cell r="AI1621">
            <v>1</v>
          </cell>
          <cell r="AJ1621">
            <v>0</v>
          </cell>
          <cell r="AK1621">
            <v>0</v>
          </cell>
          <cell r="AL1621">
            <v>0</v>
          </cell>
        </row>
        <row r="1622">
          <cell r="A1622" t="str">
            <v>05</v>
          </cell>
          <cell r="B1622" t="str">
            <v>Westgodavari</v>
          </cell>
          <cell r="C1622" t="str">
            <v>10</v>
          </cell>
          <cell r="D1622" t="str">
            <v>Narsapur</v>
          </cell>
          <cell r="E1622" t="str">
            <v>066</v>
          </cell>
          <cell r="F1622" t="str">
            <v>Attili</v>
          </cell>
          <cell r="G1622" t="str">
            <v>39</v>
          </cell>
          <cell r="H1622" t="str">
            <v>Penumantra</v>
          </cell>
          <cell r="I1622" t="str">
            <v>11</v>
          </cell>
          <cell r="J1622" t="str">
            <v>Koyyetipadu</v>
          </cell>
          <cell r="K1622" t="str">
            <v>010</v>
          </cell>
          <cell r="L1622" t="str">
            <v>Koyyetipadu</v>
          </cell>
          <cell r="M1622" t="str">
            <v>0539010</v>
          </cell>
          <cell r="N1622" t="str">
            <v>01</v>
          </cell>
          <cell r="O1622" t="str">
            <v>Koyyetipadu</v>
          </cell>
          <cell r="P1622" t="str">
            <v>Koyyetipadu</v>
          </cell>
          <cell r="Q1622" t="str">
            <v>053901001</v>
          </cell>
          <cell r="R1622" t="str">
            <v>053901001</v>
          </cell>
          <cell r="S1622" t="str">
            <v>05100663901001</v>
          </cell>
          <cell r="T1622">
            <v>1467</v>
          </cell>
          <cell r="U1622">
            <v>533</v>
          </cell>
          <cell r="V1622">
            <v>5</v>
          </cell>
          <cell r="W1622" t="str">
            <v>FC</v>
          </cell>
          <cell r="X1622" t="str">
            <v>FC</v>
          </cell>
          <cell r="Z1622">
            <v>36944</v>
          </cell>
          <cell r="AA1622" t="str">
            <v>053901001600</v>
          </cell>
          <cell r="AB1622" t="str">
            <v>053901001600</v>
          </cell>
          <cell r="AC1622" t="str">
            <v>Koyyetipadu</v>
          </cell>
          <cell r="AD1622" t="str">
            <v>Koyyetipadu</v>
          </cell>
          <cell r="AE1622" t="str">
            <v>PWS</v>
          </cell>
          <cell r="AF1622">
            <v>0</v>
          </cell>
          <cell r="AG1622">
            <v>7</v>
          </cell>
          <cell r="AH1622">
            <v>3</v>
          </cell>
          <cell r="AI1622">
            <v>0</v>
          </cell>
          <cell r="AJ1622">
            <v>0</v>
          </cell>
          <cell r="AK1622">
            <v>0</v>
          </cell>
          <cell r="AL1622">
            <v>0</v>
          </cell>
        </row>
        <row r="1623">
          <cell r="A1623" t="str">
            <v>05</v>
          </cell>
          <cell r="B1623" t="str">
            <v>Westgodavari</v>
          </cell>
          <cell r="C1623" t="str">
            <v>10</v>
          </cell>
          <cell r="D1623" t="str">
            <v>Narsapur</v>
          </cell>
          <cell r="E1623" t="str">
            <v>066</v>
          </cell>
          <cell r="F1623" t="str">
            <v>Attili</v>
          </cell>
          <cell r="G1623" t="str">
            <v>39</v>
          </cell>
          <cell r="H1623" t="str">
            <v>Penumantra</v>
          </cell>
          <cell r="I1623" t="str">
            <v>12</v>
          </cell>
          <cell r="J1623" t="str">
            <v>Satyavaram</v>
          </cell>
          <cell r="K1623" t="str">
            <v>011</v>
          </cell>
          <cell r="L1623" t="str">
            <v>Satyavaram</v>
          </cell>
          <cell r="M1623" t="str">
            <v>0539011</v>
          </cell>
          <cell r="N1623" t="str">
            <v>01</v>
          </cell>
          <cell r="O1623" t="str">
            <v>Satyavaram</v>
          </cell>
          <cell r="P1623" t="str">
            <v>Satyavaram</v>
          </cell>
          <cell r="Q1623" t="str">
            <v>053901101</v>
          </cell>
          <cell r="R1623" t="str">
            <v>053901101</v>
          </cell>
          <cell r="S1623" t="str">
            <v>05100663901101</v>
          </cell>
          <cell r="T1623">
            <v>1817</v>
          </cell>
          <cell r="U1623">
            <v>632</v>
          </cell>
          <cell r="V1623">
            <v>19</v>
          </cell>
          <cell r="W1623" t="str">
            <v>FC</v>
          </cell>
          <cell r="X1623" t="str">
            <v>FC</v>
          </cell>
          <cell r="Z1623">
            <v>36944</v>
          </cell>
          <cell r="AA1623" t="str">
            <v>053901101600</v>
          </cell>
          <cell r="AB1623" t="str">
            <v>053901101600</v>
          </cell>
          <cell r="AC1623" t="str">
            <v>Satyavaram</v>
          </cell>
          <cell r="AD1623" t="str">
            <v>Satyavaram</v>
          </cell>
          <cell r="AE1623" t="str">
            <v>PWS</v>
          </cell>
          <cell r="AF1623">
            <v>0</v>
          </cell>
          <cell r="AG1623">
            <v>8</v>
          </cell>
          <cell r="AH1623">
            <v>0</v>
          </cell>
          <cell r="AI1623">
            <v>0</v>
          </cell>
          <cell r="AJ1623">
            <v>0</v>
          </cell>
          <cell r="AK1623">
            <v>0</v>
          </cell>
          <cell r="AL1623">
            <v>0</v>
          </cell>
        </row>
        <row r="1624">
          <cell r="A1624" t="str">
            <v>05</v>
          </cell>
          <cell r="B1624" t="str">
            <v>Westgodavari</v>
          </cell>
          <cell r="C1624" t="str">
            <v>10</v>
          </cell>
          <cell r="D1624" t="str">
            <v>Narsapur</v>
          </cell>
          <cell r="E1624" t="str">
            <v>066</v>
          </cell>
          <cell r="F1624" t="str">
            <v>Attili</v>
          </cell>
          <cell r="G1624" t="str">
            <v>39</v>
          </cell>
          <cell r="H1624" t="str">
            <v>Penumantra</v>
          </cell>
          <cell r="I1624" t="str">
            <v>13</v>
          </cell>
          <cell r="J1624" t="str">
            <v>Neggipudi</v>
          </cell>
          <cell r="K1624" t="str">
            <v>012</v>
          </cell>
          <cell r="L1624" t="str">
            <v>Neggipudi</v>
          </cell>
          <cell r="M1624" t="str">
            <v>0539012</v>
          </cell>
          <cell r="N1624" t="str">
            <v>01</v>
          </cell>
          <cell r="O1624" t="str">
            <v>Neggipudi</v>
          </cell>
          <cell r="Q1624" t="str">
            <v>053901201</v>
          </cell>
          <cell r="S1624" t="str">
            <v>05100663901201</v>
          </cell>
          <cell r="T1624">
            <v>3084</v>
          </cell>
          <cell r="U1624">
            <v>517</v>
          </cell>
          <cell r="V1624">
            <v>0</v>
          </cell>
          <cell r="W1624" t="str">
            <v>PC</v>
          </cell>
          <cell r="X1624" t="str">
            <v>PC1</v>
          </cell>
          <cell r="AF1624">
            <v>0</v>
          </cell>
          <cell r="AG1624">
            <v>27</v>
          </cell>
          <cell r="AH1624">
            <v>2</v>
          </cell>
          <cell r="AI1624">
            <v>0</v>
          </cell>
          <cell r="AJ1624">
            <v>0</v>
          </cell>
          <cell r="AK1624">
            <v>0</v>
          </cell>
          <cell r="AL1624">
            <v>0</v>
          </cell>
        </row>
        <row r="1625">
          <cell r="A1625" t="str">
            <v>05</v>
          </cell>
          <cell r="B1625" t="str">
            <v>Westgodavari</v>
          </cell>
          <cell r="C1625" t="str">
            <v>10</v>
          </cell>
          <cell r="D1625" t="str">
            <v>Narsapur</v>
          </cell>
          <cell r="E1625" t="str">
            <v>066</v>
          </cell>
          <cell r="F1625" t="str">
            <v>Attili</v>
          </cell>
          <cell r="G1625" t="str">
            <v>39</v>
          </cell>
          <cell r="H1625" t="str">
            <v>Penumantra</v>
          </cell>
          <cell r="I1625" t="str">
            <v>13</v>
          </cell>
          <cell r="J1625" t="str">
            <v>Neggipudi</v>
          </cell>
          <cell r="K1625" t="str">
            <v>012</v>
          </cell>
          <cell r="L1625" t="str">
            <v>Neggipudi</v>
          </cell>
          <cell r="M1625" t="str">
            <v>0539012</v>
          </cell>
          <cell r="N1625" t="str">
            <v>02</v>
          </cell>
          <cell r="O1625" t="str">
            <v>Vanampalli</v>
          </cell>
          <cell r="Q1625" t="str">
            <v>053901202</v>
          </cell>
          <cell r="S1625" t="str">
            <v>05100663901202</v>
          </cell>
          <cell r="T1625">
            <v>1870</v>
          </cell>
          <cell r="U1625">
            <v>145</v>
          </cell>
          <cell r="V1625">
            <v>0</v>
          </cell>
          <cell r="W1625" t="str">
            <v>PC</v>
          </cell>
          <cell r="X1625" t="str">
            <v>PC1</v>
          </cell>
          <cell r="AF1625">
            <v>0</v>
          </cell>
          <cell r="AG1625">
            <v>12</v>
          </cell>
          <cell r="AH1625">
            <v>1</v>
          </cell>
          <cell r="AI1625">
            <v>0</v>
          </cell>
          <cell r="AJ1625">
            <v>0</v>
          </cell>
          <cell r="AK1625">
            <v>0</v>
          </cell>
          <cell r="AL1625">
            <v>0</v>
          </cell>
        </row>
        <row r="1626">
          <cell r="A1626" t="str">
            <v>05</v>
          </cell>
          <cell r="B1626" t="str">
            <v>Westgodavari</v>
          </cell>
          <cell r="C1626" t="str">
            <v>10</v>
          </cell>
          <cell r="D1626" t="str">
            <v>Narsapur</v>
          </cell>
          <cell r="E1626" t="str">
            <v>066</v>
          </cell>
          <cell r="F1626" t="str">
            <v>Attili</v>
          </cell>
          <cell r="G1626" t="str">
            <v>39</v>
          </cell>
          <cell r="H1626" t="str">
            <v>Penumantra</v>
          </cell>
          <cell r="I1626" t="str">
            <v>14</v>
          </cell>
          <cell r="J1626" t="str">
            <v>Marteru</v>
          </cell>
          <cell r="K1626" t="str">
            <v>013</v>
          </cell>
          <cell r="L1626" t="str">
            <v>Marteru</v>
          </cell>
          <cell r="M1626" t="str">
            <v>0539013</v>
          </cell>
          <cell r="N1626" t="str">
            <v>01</v>
          </cell>
          <cell r="O1626" t="str">
            <v>Marteru</v>
          </cell>
          <cell r="Q1626" t="str">
            <v>053901301</v>
          </cell>
          <cell r="S1626" t="str">
            <v>05100663901301</v>
          </cell>
          <cell r="T1626">
            <v>7958</v>
          </cell>
          <cell r="U1626">
            <v>1275</v>
          </cell>
          <cell r="V1626">
            <v>16</v>
          </cell>
          <cell r="W1626" t="str">
            <v>PC</v>
          </cell>
          <cell r="X1626" t="str">
            <v>PC1</v>
          </cell>
          <cell r="AF1626">
            <v>0</v>
          </cell>
          <cell r="AG1626">
            <v>54</v>
          </cell>
          <cell r="AH1626">
            <v>3</v>
          </cell>
          <cell r="AI1626">
            <v>0</v>
          </cell>
          <cell r="AJ1626">
            <v>0</v>
          </cell>
          <cell r="AK1626">
            <v>0</v>
          </cell>
          <cell r="AL1626">
            <v>0</v>
          </cell>
        </row>
        <row r="1627">
          <cell r="A1627" t="str">
            <v>05</v>
          </cell>
          <cell r="B1627" t="str">
            <v>Westgodavari</v>
          </cell>
          <cell r="C1627" t="str">
            <v>10</v>
          </cell>
          <cell r="D1627" t="str">
            <v>Narsapur</v>
          </cell>
          <cell r="E1627" t="str">
            <v>066</v>
          </cell>
          <cell r="F1627" t="str">
            <v>Attili</v>
          </cell>
          <cell r="G1627" t="str">
            <v>39</v>
          </cell>
          <cell r="H1627" t="str">
            <v>Penumantra</v>
          </cell>
          <cell r="I1627" t="str">
            <v>15</v>
          </cell>
          <cell r="J1627" t="str">
            <v>Velagaleru</v>
          </cell>
          <cell r="K1627" t="str">
            <v>014</v>
          </cell>
          <cell r="L1627" t="str">
            <v>Velagaleru</v>
          </cell>
          <cell r="M1627" t="str">
            <v>0539014</v>
          </cell>
          <cell r="N1627" t="str">
            <v>01</v>
          </cell>
          <cell r="O1627" t="str">
            <v>Velagaleru</v>
          </cell>
          <cell r="P1627" t="str">
            <v>Velagaleru</v>
          </cell>
          <cell r="Q1627" t="str">
            <v>053901401</v>
          </cell>
          <cell r="R1627" t="str">
            <v>053901401</v>
          </cell>
          <cell r="S1627" t="str">
            <v>05100663901401</v>
          </cell>
          <cell r="T1627">
            <v>2059</v>
          </cell>
          <cell r="U1627">
            <v>222</v>
          </cell>
          <cell r="V1627">
            <v>0</v>
          </cell>
          <cell r="W1627" t="str">
            <v>PC</v>
          </cell>
          <cell r="X1627" t="str">
            <v>PC3</v>
          </cell>
          <cell r="Z1627">
            <v>36944</v>
          </cell>
          <cell r="AA1627" t="str">
            <v>053901401600</v>
          </cell>
          <cell r="AB1627" t="str">
            <v>053901401600</v>
          </cell>
          <cell r="AC1627" t="str">
            <v>Velagaleru</v>
          </cell>
          <cell r="AD1627" t="str">
            <v>Velagaleru</v>
          </cell>
          <cell r="AE1627" t="str">
            <v>PWS</v>
          </cell>
          <cell r="AF1627">
            <v>0</v>
          </cell>
          <cell r="AG1627">
            <v>9</v>
          </cell>
          <cell r="AH1627">
            <v>0</v>
          </cell>
          <cell r="AI1627">
            <v>0</v>
          </cell>
          <cell r="AJ1627">
            <v>0</v>
          </cell>
          <cell r="AK1627">
            <v>0</v>
          </cell>
          <cell r="AL1627">
            <v>0</v>
          </cell>
        </row>
        <row r="1628">
          <cell r="A1628" t="str">
            <v>05</v>
          </cell>
          <cell r="B1628" t="str">
            <v>Westgodavari</v>
          </cell>
          <cell r="C1628" t="str">
            <v>10</v>
          </cell>
          <cell r="D1628" t="str">
            <v>Narsapur</v>
          </cell>
          <cell r="E1628" t="str">
            <v>066</v>
          </cell>
          <cell r="F1628" t="str">
            <v>Attili</v>
          </cell>
          <cell r="G1628" t="str">
            <v>39</v>
          </cell>
          <cell r="H1628" t="str">
            <v>Penumantra</v>
          </cell>
          <cell r="I1628" t="str">
            <v>15</v>
          </cell>
          <cell r="J1628" t="str">
            <v>Velagaleru</v>
          </cell>
          <cell r="K1628" t="str">
            <v>014</v>
          </cell>
          <cell r="L1628" t="str">
            <v>Velagaleru</v>
          </cell>
          <cell r="M1628" t="str">
            <v>0539014</v>
          </cell>
          <cell r="N1628" t="str">
            <v>02</v>
          </cell>
          <cell r="O1628" t="str">
            <v>Dubbalakunta</v>
          </cell>
          <cell r="Q1628" t="str">
            <v>053901402</v>
          </cell>
          <cell r="S1628" t="str">
            <v>05100663901402</v>
          </cell>
          <cell r="T1628">
            <v>215</v>
          </cell>
          <cell r="U1628">
            <v>215</v>
          </cell>
          <cell r="V1628">
            <v>0</v>
          </cell>
          <cell r="W1628" t="str">
            <v>PC</v>
          </cell>
          <cell r="X1628" t="str">
            <v>PC3</v>
          </cell>
          <cell r="Z1628">
            <v>36944</v>
          </cell>
          <cell r="AA1628" t="str">
            <v>053901401600</v>
          </cell>
          <cell r="AC1628" t="str">
            <v>Velagaleru</v>
          </cell>
          <cell r="AE1628" t="str">
            <v>PWS</v>
          </cell>
          <cell r="AF1628">
            <v>0</v>
          </cell>
          <cell r="AG1628">
            <v>0</v>
          </cell>
          <cell r="AH1628">
            <v>0</v>
          </cell>
          <cell r="AI1628">
            <v>0</v>
          </cell>
          <cell r="AJ1628">
            <v>0</v>
          </cell>
          <cell r="AK1628">
            <v>0</v>
          </cell>
          <cell r="AL1628">
            <v>0</v>
          </cell>
          <cell r="AM1628" t="str">
            <v>In progress</v>
          </cell>
        </row>
        <row r="1629">
          <cell r="A1629" t="str">
            <v>05</v>
          </cell>
          <cell r="B1629" t="str">
            <v>Westgodavari</v>
          </cell>
          <cell r="C1629" t="str">
            <v>10</v>
          </cell>
          <cell r="D1629" t="str">
            <v>Narsapur</v>
          </cell>
          <cell r="E1629" t="str">
            <v>066</v>
          </cell>
          <cell r="F1629" t="str">
            <v>Attili</v>
          </cell>
          <cell r="G1629" t="str">
            <v>39</v>
          </cell>
          <cell r="H1629" t="str">
            <v>Penumantra</v>
          </cell>
          <cell r="I1629" t="str">
            <v>16</v>
          </cell>
          <cell r="J1629" t="str">
            <v>Oduru</v>
          </cell>
          <cell r="K1629" t="str">
            <v>015</v>
          </cell>
          <cell r="L1629" t="str">
            <v>Oduru</v>
          </cell>
          <cell r="M1629" t="str">
            <v>0539015</v>
          </cell>
          <cell r="N1629" t="str">
            <v>01</v>
          </cell>
          <cell r="O1629" t="str">
            <v>Oduru</v>
          </cell>
          <cell r="P1629" t="str">
            <v>Oduru</v>
          </cell>
          <cell r="Q1629" t="str">
            <v>053901501</v>
          </cell>
          <cell r="R1629" t="str">
            <v>053901501</v>
          </cell>
          <cell r="S1629" t="str">
            <v>05100663901501</v>
          </cell>
          <cell r="T1629">
            <v>2376</v>
          </cell>
          <cell r="U1629">
            <v>1186</v>
          </cell>
          <cell r="V1629">
            <v>24</v>
          </cell>
          <cell r="W1629" t="str">
            <v>FC</v>
          </cell>
          <cell r="X1629" t="str">
            <v>FC</v>
          </cell>
          <cell r="Z1629">
            <v>36944</v>
          </cell>
          <cell r="AA1629" t="str">
            <v>053901501600</v>
          </cell>
          <cell r="AB1629" t="str">
            <v>053901501600</v>
          </cell>
          <cell r="AC1629" t="str">
            <v>Oduru</v>
          </cell>
          <cell r="AD1629" t="str">
            <v>Oduru</v>
          </cell>
          <cell r="AE1629" t="str">
            <v>PWS</v>
          </cell>
          <cell r="AF1629">
            <v>0</v>
          </cell>
          <cell r="AG1629">
            <v>0</v>
          </cell>
          <cell r="AH1629">
            <v>0</v>
          </cell>
          <cell r="AI1629">
            <v>1</v>
          </cell>
          <cell r="AJ1629">
            <v>0</v>
          </cell>
          <cell r="AK1629">
            <v>0</v>
          </cell>
          <cell r="AL1629">
            <v>0</v>
          </cell>
        </row>
        <row r="1630">
          <cell r="A1630" t="str">
            <v>05</v>
          </cell>
          <cell r="B1630" t="str">
            <v>Westgodavari</v>
          </cell>
          <cell r="C1630" t="str">
            <v>10</v>
          </cell>
          <cell r="D1630" t="str">
            <v>Narsapur</v>
          </cell>
          <cell r="E1630" t="str">
            <v>066</v>
          </cell>
          <cell r="F1630" t="str">
            <v>Attili</v>
          </cell>
          <cell r="G1630" t="str">
            <v>39</v>
          </cell>
          <cell r="H1630" t="str">
            <v>Penumantra</v>
          </cell>
          <cell r="I1630" t="str">
            <v>17</v>
          </cell>
          <cell r="J1630" t="str">
            <v>Nelamuru</v>
          </cell>
          <cell r="K1630" t="str">
            <v>016</v>
          </cell>
          <cell r="L1630" t="str">
            <v>Nelamuru</v>
          </cell>
          <cell r="M1630" t="str">
            <v>0539016</v>
          </cell>
          <cell r="N1630" t="str">
            <v>01</v>
          </cell>
          <cell r="O1630" t="str">
            <v>Nelamuru</v>
          </cell>
          <cell r="P1630" t="str">
            <v>Nelamuru</v>
          </cell>
          <cell r="Q1630" t="str">
            <v>053901601</v>
          </cell>
          <cell r="R1630" t="str">
            <v>053901601</v>
          </cell>
          <cell r="S1630" t="str">
            <v>05100663901601</v>
          </cell>
          <cell r="T1630">
            <v>2248</v>
          </cell>
          <cell r="U1630">
            <v>778</v>
          </cell>
          <cell r="V1630">
            <v>11</v>
          </cell>
          <cell r="W1630" t="str">
            <v>FC</v>
          </cell>
          <cell r="X1630" t="str">
            <v>FC</v>
          </cell>
          <cell r="Z1630">
            <v>36944</v>
          </cell>
          <cell r="AA1630" t="str">
            <v>053901601600</v>
          </cell>
          <cell r="AB1630" t="str">
            <v>053901601600</v>
          </cell>
          <cell r="AC1630" t="str">
            <v>Nelamuru</v>
          </cell>
          <cell r="AD1630" t="str">
            <v>Nelamuru</v>
          </cell>
          <cell r="AE1630" t="str">
            <v>PWS</v>
          </cell>
          <cell r="AF1630">
            <v>0</v>
          </cell>
          <cell r="AG1630">
            <v>5</v>
          </cell>
          <cell r="AH1630">
            <v>0</v>
          </cell>
          <cell r="AI1630">
            <v>0</v>
          </cell>
          <cell r="AJ1630">
            <v>0</v>
          </cell>
          <cell r="AK1630">
            <v>0</v>
          </cell>
          <cell r="AL1630">
            <v>0</v>
          </cell>
        </row>
        <row r="1631">
          <cell r="A1631" t="str">
            <v>05</v>
          </cell>
          <cell r="B1631" t="str">
            <v>Westgodavari</v>
          </cell>
          <cell r="C1631" t="str">
            <v>10</v>
          </cell>
          <cell r="D1631" t="str">
            <v>Narsapur</v>
          </cell>
          <cell r="E1631" t="str">
            <v>066</v>
          </cell>
          <cell r="F1631" t="str">
            <v>Attili</v>
          </cell>
          <cell r="G1631" t="str">
            <v>39</v>
          </cell>
          <cell r="H1631" t="str">
            <v>Penumantra</v>
          </cell>
          <cell r="I1631" t="str">
            <v>17</v>
          </cell>
          <cell r="J1631" t="str">
            <v>Nelamuru</v>
          </cell>
          <cell r="K1631" t="str">
            <v>016</v>
          </cell>
          <cell r="L1631" t="str">
            <v>Nelamuru</v>
          </cell>
          <cell r="M1631" t="str">
            <v>0539016</v>
          </cell>
          <cell r="N1631" t="str">
            <v>02</v>
          </cell>
          <cell r="O1631" t="str">
            <v>Subbarayudupeta</v>
          </cell>
          <cell r="Q1631" t="str">
            <v>053901602</v>
          </cell>
          <cell r="S1631" t="str">
            <v>05100663901602</v>
          </cell>
          <cell r="T1631">
            <v>334</v>
          </cell>
          <cell r="U1631">
            <v>132</v>
          </cell>
          <cell r="V1631">
            <v>0</v>
          </cell>
          <cell r="W1631" t="str">
            <v>PC</v>
          </cell>
          <cell r="X1631" t="str">
            <v>PC1</v>
          </cell>
          <cell r="AF1631">
            <v>0</v>
          </cell>
          <cell r="AG1631">
            <v>2</v>
          </cell>
          <cell r="AH1631">
            <v>0</v>
          </cell>
          <cell r="AI1631">
            <v>0</v>
          </cell>
          <cell r="AJ1631">
            <v>0</v>
          </cell>
          <cell r="AK1631">
            <v>0</v>
          </cell>
          <cell r="AL1631">
            <v>0</v>
          </cell>
        </row>
        <row r="1632">
          <cell r="A1632" t="str">
            <v>05</v>
          </cell>
          <cell r="B1632" t="str">
            <v>Westgodavari</v>
          </cell>
          <cell r="C1632" t="str">
            <v>10</v>
          </cell>
          <cell r="D1632" t="str">
            <v>Narsapur</v>
          </cell>
          <cell r="E1632" t="str">
            <v>064</v>
          </cell>
          <cell r="F1632" t="str">
            <v>Penugonda</v>
          </cell>
          <cell r="G1632" t="str">
            <v>40</v>
          </cell>
          <cell r="H1632" t="str">
            <v>Penugonda</v>
          </cell>
          <cell r="I1632" t="str">
            <v>01</v>
          </cell>
          <cell r="J1632" t="str">
            <v>Penugonda</v>
          </cell>
          <cell r="K1632" t="str">
            <v>001</v>
          </cell>
          <cell r="L1632" t="str">
            <v>Cherukuwada</v>
          </cell>
          <cell r="M1632" t="str">
            <v>0540001</v>
          </cell>
          <cell r="N1632" t="str">
            <v>01</v>
          </cell>
          <cell r="O1632" t="str">
            <v>Cherukuwada</v>
          </cell>
          <cell r="P1632" t="str">
            <v>Cherukuwada</v>
          </cell>
          <cell r="Q1632" t="str">
            <v>054000101</v>
          </cell>
          <cell r="R1632" t="str">
            <v>054000101</v>
          </cell>
          <cell r="S1632" t="str">
            <v>05100644000101</v>
          </cell>
          <cell r="T1632">
            <v>5512</v>
          </cell>
          <cell r="U1632">
            <v>823</v>
          </cell>
          <cell r="V1632">
            <v>89</v>
          </cell>
          <cell r="W1632" t="str">
            <v>FC</v>
          </cell>
          <cell r="X1632" t="str">
            <v>FC</v>
          </cell>
          <cell r="Z1632">
            <v>36944</v>
          </cell>
          <cell r="AA1632" t="str">
            <v>054000101600</v>
          </cell>
          <cell r="AB1632" t="str">
            <v>054000101600</v>
          </cell>
          <cell r="AC1632" t="str">
            <v>Cherukuwada-40</v>
          </cell>
          <cell r="AD1632" t="str">
            <v>Cherukuwada-40</v>
          </cell>
          <cell r="AE1632" t="str">
            <v>PWS</v>
          </cell>
          <cell r="AF1632">
            <v>0</v>
          </cell>
          <cell r="AG1632">
            <v>13</v>
          </cell>
          <cell r="AH1632">
            <v>0</v>
          </cell>
          <cell r="AI1632">
            <v>0</v>
          </cell>
          <cell r="AJ1632">
            <v>0</v>
          </cell>
          <cell r="AK1632">
            <v>0</v>
          </cell>
          <cell r="AL1632">
            <v>0</v>
          </cell>
        </row>
        <row r="1633">
          <cell r="A1633" t="str">
            <v>05</v>
          </cell>
          <cell r="B1633" t="str">
            <v>Westgodavari</v>
          </cell>
          <cell r="C1633" t="str">
            <v>10</v>
          </cell>
          <cell r="D1633" t="str">
            <v>Narsapur</v>
          </cell>
          <cell r="E1633" t="str">
            <v>064</v>
          </cell>
          <cell r="F1633" t="str">
            <v>Penugonda</v>
          </cell>
          <cell r="G1633" t="str">
            <v>40</v>
          </cell>
          <cell r="H1633" t="str">
            <v>Penugonda</v>
          </cell>
          <cell r="I1633" t="str">
            <v>01</v>
          </cell>
          <cell r="J1633" t="str">
            <v>Penugonda</v>
          </cell>
          <cell r="K1633" t="str">
            <v>001</v>
          </cell>
          <cell r="L1633" t="str">
            <v>Cherukuwada</v>
          </cell>
          <cell r="M1633" t="str">
            <v>0540001</v>
          </cell>
          <cell r="N1633" t="str">
            <v>02</v>
          </cell>
          <cell r="O1633" t="str">
            <v>Chinnamvaripalem</v>
          </cell>
          <cell r="Q1633" t="str">
            <v>054000102</v>
          </cell>
          <cell r="S1633" t="str">
            <v>05100644000102</v>
          </cell>
          <cell r="T1633">
            <v>427</v>
          </cell>
          <cell r="U1633">
            <v>312</v>
          </cell>
          <cell r="V1633">
            <v>5</v>
          </cell>
          <cell r="W1633" t="str">
            <v>FC</v>
          </cell>
          <cell r="X1633" t="str">
            <v>FC</v>
          </cell>
          <cell r="AF1633">
            <v>0</v>
          </cell>
          <cell r="AG1633">
            <v>7</v>
          </cell>
          <cell r="AH1633">
            <v>0</v>
          </cell>
          <cell r="AI1633">
            <v>0</v>
          </cell>
          <cell r="AJ1633">
            <v>0</v>
          </cell>
          <cell r="AK1633">
            <v>0</v>
          </cell>
          <cell r="AL1633">
            <v>0</v>
          </cell>
        </row>
        <row r="1634">
          <cell r="A1634" t="str">
            <v>05</v>
          </cell>
          <cell r="B1634" t="str">
            <v>Westgodavari</v>
          </cell>
          <cell r="C1634" t="str">
            <v>10</v>
          </cell>
          <cell r="D1634" t="str">
            <v>Narsapur</v>
          </cell>
          <cell r="E1634" t="str">
            <v>064</v>
          </cell>
          <cell r="F1634" t="str">
            <v>Penugonda</v>
          </cell>
          <cell r="G1634" t="str">
            <v>40</v>
          </cell>
          <cell r="H1634" t="str">
            <v>Penugonda</v>
          </cell>
          <cell r="I1634" t="str">
            <v>01</v>
          </cell>
          <cell r="J1634" t="str">
            <v>Penugonda</v>
          </cell>
          <cell r="K1634" t="str">
            <v>001</v>
          </cell>
          <cell r="L1634" t="str">
            <v>Cherukuwada</v>
          </cell>
          <cell r="M1634" t="str">
            <v>0540001</v>
          </cell>
          <cell r="N1634" t="str">
            <v>03</v>
          </cell>
          <cell r="O1634" t="str">
            <v>Chinnamvaripalem Border</v>
          </cell>
          <cell r="Q1634" t="str">
            <v>054000103</v>
          </cell>
          <cell r="S1634" t="str">
            <v>05100644000103</v>
          </cell>
          <cell r="T1634">
            <v>198</v>
          </cell>
          <cell r="U1634">
            <v>0</v>
          </cell>
          <cell r="V1634">
            <v>0</v>
          </cell>
          <cell r="W1634" t="str">
            <v>FC</v>
          </cell>
          <cell r="X1634" t="str">
            <v>FC</v>
          </cell>
          <cell r="AF1634">
            <v>0</v>
          </cell>
          <cell r="AG1634">
            <v>2</v>
          </cell>
          <cell r="AH1634">
            <v>0</v>
          </cell>
          <cell r="AI1634">
            <v>0</v>
          </cell>
          <cell r="AJ1634">
            <v>0</v>
          </cell>
          <cell r="AK1634">
            <v>0</v>
          </cell>
          <cell r="AL1634">
            <v>0</v>
          </cell>
        </row>
        <row r="1635">
          <cell r="A1635" t="str">
            <v>05</v>
          </cell>
          <cell r="B1635" t="str">
            <v>Westgodavari</v>
          </cell>
          <cell r="C1635" t="str">
            <v>10</v>
          </cell>
          <cell r="D1635" t="str">
            <v>Narsapur</v>
          </cell>
          <cell r="E1635" t="str">
            <v>064</v>
          </cell>
          <cell r="F1635" t="str">
            <v>Penugonda</v>
          </cell>
          <cell r="G1635" t="str">
            <v>40</v>
          </cell>
          <cell r="H1635" t="str">
            <v>Penugonda</v>
          </cell>
          <cell r="I1635" t="str">
            <v>02</v>
          </cell>
          <cell r="J1635" t="str">
            <v>Vadali</v>
          </cell>
          <cell r="K1635" t="str">
            <v>002</v>
          </cell>
          <cell r="L1635" t="str">
            <v>Vadali</v>
          </cell>
          <cell r="M1635" t="str">
            <v>0540002</v>
          </cell>
          <cell r="N1635" t="str">
            <v>01</v>
          </cell>
          <cell r="O1635" t="str">
            <v>Vadali</v>
          </cell>
          <cell r="P1635" t="str">
            <v>Vadali</v>
          </cell>
          <cell r="Q1635" t="str">
            <v>054000201</v>
          </cell>
          <cell r="R1635" t="str">
            <v>054000201</v>
          </cell>
          <cell r="S1635" t="str">
            <v>05100644000201</v>
          </cell>
          <cell r="T1635">
            <v>5506</v>
          </cell>
          <cell r="U1635">
            <v>890</v>
          </cell>
          <cell r="V1635">
            <v>45</v>
          </cell>
          <cell r="W1635" t="str">
            <v>PC</v>
          </cell>
          <cell r="X1635" t="str">
            <v>PC3</v>
          </cell>
          <cell r="Z1635">
            <v>36944</v>
          </cell>
          <cell r="AA1635" t="str">
            <v>054000201600</v>
          </cell>
          <cell r="AB1635" t="str">
            <v>054000201600</v>
          </cell>
          <cell r="AC1635" t="str">
            <v>Vadali</v>
          </cell>
          <cell r="AD1635" t="str">
            <v>Vadali</v>
          </cell>
          <cell r="AE1635" t="str">
            <v>PWS</v>
          </cell>
          <cell r="AF1635">
            <v>0</v>
          </cell>
          <cell r="AG1635">
            <v>16</v>
          </cell>
          <cell r="AH1635">
            <v>0</v>
          </cell>
          <cell r="AI1635">
            <v>0</v>
          </cell>
          <cell r="AJ1635">
            <v>0</v>
          </cell>
          <cell r="AK1635">
            <v>0</v>
          </cell>
          <cell r="AL1635">
            <v>0</v>
          </cell>
        </row>
        <row r="1636">
          <cell r="A1636" t="str">
            <v>05</v>
          </cell>
          <cell r="B1636" t="str">
            <v>Westgodavari</v>
          </cell>
          <cell r="C1636" t="str">
            <v>10</v>
          </cell>
          <cell r="D1636" t="str">
            <v>Narsapur</v>
          </cell>
          <cell r="E1636" t="str">
            <v>064</v>
          </cell>
          <cell r="F1636" t="str">
            <v>Penugonda</v>
          </cell>
          <cell r="G1636" t="str">
            <v>40</v>
          </cell>
          <cell r="H1636" t="str">
            <v>Penugonda</v>
          </cell>
          <cell r="I1636" t="str">
            <v>03</v>
          </cell>
          <cell r="J1636" t="str">
            <v>Sidhantham</v>
          </cell>
          <cell r="K1636" t="str">
            <v>003</v>
          </cell>
          <cell r="L1636" t="str">
            <v>Sidhantham</v>
          </cell>
          <cell r="M1636" t="str">
            <v>0540003</v>
          </cell>
          <cell r="N1636" t="str">
            <v>01</v>
          </cell>
          <cell r="O1636" t="str">
            <v>Sidhantham</v>
          </cell>
          <cell r="P1636" t="str">
            <v>Sidhantham</v>
          </cell>
          <cell r="Q1636" t="str">
            <v>054000301</v>
          </cell>
          <cell r="R1636" t="str">
            <v>054000301</v>
          </cell>
          <cell r="S1636" t="str">
            <v>05100644000301</v>
          </cell>
          <cell r="T1636">
            <v>6734</v>
          </cell>
          <cell r="U1636">
            <v>1110</v>
          </cell>
          <cell r="V1636">
            <v>64</v>
          </cell>
          <cell r="W1636" t="str">
            <v>FC</v>
          </cell>
          <cell r="X1636" t="str">
            <v>FC</v>
          </cell>
          <cell r="Z1636">
            <v>36944</v>
          </cell>
          <cell r="AA1636" t="str">
            <v>054000301600</v>
          </cell>
          <cell r="AB1636" t="str">
            <v>054000301600</v>
          </cell>
          <cell r="AC1636" t="str">
            <v>Sidhantham-40</v>
          </cell>
          <cell r="AD1636" t="str">
            <v>Sidhantham-40</v>
          </cell>
          <cell r="AE1636" t="str">
            <v>PWS</v>
          </cell>
          <cell r="AF1636">
            <v>0</v>
          </cell>
          <cell r="AG1636">
            <v>50</v>
          </cell>
          <cell r="AH1636">
            <v>1</v>
          </cell>
          <cell r="AI1636">
            <v>0</v>
          </cell>
          <cell r="AJ1636">
            <v>0</v>
          </cell>
          <cell r="AK1636">
            <v>0</v>
          </cell>
          <cell r="AL1636">
            <v>0</v>
          </cell>
        </row>
        <row r="1637">
          <cell r="A1637" t="str">
            <v>05</v>
          </cell>
          <cell r="B1637" t="str">
            <v>Westgodavari</v>
          </cell>
          <cell r="C1637" t="str">
            <v>10</v>
          </cell>
          <cell r="D1637" t="str">
            <v>Narsapur</v>
          </cell>
          <cell r="E1637" t="str">
            <v>064</v>
          </cell>
          <cell r="F1637" t="str">
            <v>Penugonda</v>
          </cell>
          <cell r="G1637" t="str">
            <v>40</v>
          </cell>
          <cell r="H1637" t="str">
            <v>Penugonda</v>
          </cell>
          <cell r="I1637" t="str">
            <v>03</v>
          </cell>
          <cell r="J1637" t="str">
            <v>Sidhantham</v>
          </cell>
          <cell r="K1637" t="str">
            <v>003</v>
          </cell>
          <cell r="L1637" t="str">
            <v>Sidhantham</v>
          </cell>
          <cell r="M1637" t="str">
            <v>0540003</v>
          </cell>
          <cell r="N1637" t="str">
            <v>02</v>
          </cell>
          <cell r="O1637" t="str">
            <v>Lankamalapalli</v>
          </cell>
          <cell r="P1637" t="str">
            <v>Lankamalapalli</v>
          </cell>
          <cell r="Q1637" t="str">
            <v>054000302</v>
          </cell>
          <cell r="R1637" t="str">
            <v>054000302</v>
          </cell>
          <cell r="S1637" t="str">
            <v>05100644000302</v>
          </cell>
          <cell r="T1637">
            <v>252</v>
          </cell>
          <cell r="U1637">
            <v>234</v>
          </cell>
          <cell r="V1637">
            <v>0</v>
          </cell>
          <cell r="W1637" t="str">
            <v>FC</v>
          </cell>
          <cell r="X1637" t="str">
            <v>FC</v>
          </cell>
          <cell r="Z1637">
            <v>36944</v>
          </cell>
          <cell r="AA1637" t="str">
            <v>054000301600</v>
          </cell>
          <cell r="AB1637" t="str">
            <v>054000301600</v>
          </cell>
          <cell r="AC1637" t="str">
            <v>Sidhantham-40</v>
          </cell>
          <cell r="AD1637" t="str">
            <v>Sidhantham-40</v>
          </cell>
          <cell r="AE1637" t="str">
            <v>PWS</v>
          </cell>
          <cell r="AF1637">
            <v>0</v>
          </cell>
          <cell r="AG1637">
            <v>5</v>
          </cell>
          <cell r="AH1637">
            <v>0</v>
          </cell>
          <cell r="AI1637">
            <v>0</v>
          </cell>
          <cell r="AJ1637">
            <v>0</v>
          </cell>
          <cell r="AK1637">
            <v>0</v>
          </cell>
          <cell r="AL1637">
            <v>0</v>
          </cell>
        </row>
        <row r="1638">
          <cell r="A1638" t="str">
            <v>05</v>
          </cell>
          <cell r="B1638" t="str">
            <v>Westgodavari</v>
          </cell>
          <cell r="C1638" t="str">
            <v>10</v>
          </cell>
          <cell r="D1638" t="str">
            <v>Narsapur</v>
          </cell>
          <cell r="E1638" t="str">
            <v>064</v>
          </cell>
          <cell r="F1638" t="str">
            <v>Penugonda</v>
          </cell>
          <cell r="G1638" t="str">
            <v>40</v>
          </cell>
          <cell r="H1638" t="str">
            <v>Penugonda</v>
          </cell>
          <cell r="I1638" t="str">
            <v>03</v>
          </cell>
          <cell r="J1638" t="str">
            <v>Sidhantham</v>
          </cell>
          <cell r="K1638" t="str">
            <v>003</v>
          </cell>
          <cell r="L1638" t="str">
            <v>Sidhantham</v>
          </cell>
          <cell r="M1638" t="str">
            <v>0540003</v>
          </cell>
          <cell r="N1638" t="str">
            <v>03</v>
          </cell>
          <cell r="O1638" t="str">
            <v>Ghataladibba</v>
          </cell>
          <cell r="P1638" t="str">
            <v>Ghataladibba</v>
          </cell>
          <cell r="Q1638" t="str">
            <v>054000303</v>
          </cell>
          <cell r="R1638" t="str">
            <v>054000303</v>
          </cell>
          <cell r="S1638" t="str">
            <v>05100644000303</v>
          </cell>
          <cell r="T1638">
            <v>1174</v>
          </cell>
          <cell r="U1638">
            <v>0</v>
          </cell>
          <cell r="V1638">
            <v>0</v>
          </cell>
          <cell r="W1638" t="str">
            <v>FC</v>
          </cell>
          <cell r="X1638" t="str">
            <v>FC</v>
          </cell>
          <cell r="Z1638">
            <v>36944</v>
          </cell>
          <cell r="AA1638" t="str">
            <v>054000301600</v>
          </cell>
          <cell r="AB1638" t="str">
            <v>054000301600</v>
          </cell>
          <cell r="AC1638" t="str">
            <v>Sidhantham-40</v>
          </cell>
          <cell r="AD1638" t="str">
            <v>Sidhantham-40</v>
          </cell>
          <cell r="AE1638" t="str">
            <v>PWS</v>
          </cell>
          <cell r="AF1638">
            <v>0</v>
          </cell>
          <cell r="AG1638">
            <v>8</v>
          </cell>
          <cell r="AH1638">
            <v>1</v>
          </cell>
          <cell r="AI1638">
            <v>0</v>
          </cell>
          <cell r="AJ1638">
            <v>0</v>
          </cell>
          <cell r="AK1638">
            <v>0</v>
          </cell>
          <cell r="AL1638">
            <v>0</v>
          </cell>
        </row>
        <row r="1639">
          <cell r="A1639" t="str">
            <v>05</v>
          </cell>
          <cell r="B1639" t="str">
            <v>Westgodavari</v>
          </cell>
          <cell r="C1639" t="str">
            <v>10</v>
          </cell>
          <cell r="D1639" t="str">
            <v>Narsapur</v>
          </cell>
          <cell r="E1639" t="str">
            <v>064</v>
          </cell>
          <cell r="F1639" t="str">
            <v>Penugonda</v>
          </cell>
          <cell r="G1639" t="str">
            <v>40</v>
          </cell>
          <cell r="H1639" t="str">
            <v>Penugonda</v>
          </cell>
          <cell r="I1639" t="str">
            <v>03</v>
          </cell>
          <cell r="J1639" t="str">
            <v>Sidhantham</v>
          </cell>
          <cell r="K1639" t="str">
            <v>003</v>
          </cell>
          <cell r="L1639" t="str">
            <v>Sidhantham</v>
          </cell>
          <cell r="M1639" t="str">
            <v>0540003</v>
          </cell>
          <cell r="N1639" t="str">
            <v>04</v>
          </cell>
          <cell r="O1639" t="str">
            <v>Nakkavaripalem</v>
          </cell>
          <cell r="P1639" t="str">
            <v>Nakkavaripalem</v>
          </cell>
          <cell r="Q1639" t="str">
            <v>054000304</v>
          </cell>
          <cell r="R1639" t="str">
            <v>054000304</v>
          </cell>
          <cell r="S1639" t="str">
            <v>05100644000304</v>
          </cell>
          <cell r="T1639">
            <v>1315</v>
          </cell>
          <cell r="U1639">
            <v>105</v>
          </cell>
          <cell r="V1639">
            <v>0</v>
          </cell>
          <cell r="W1639" t="str">
            <v>FC</v>
          </cell>
          <cell r="X1639" t="str">
            <v>FC</v>
          </cell>
          <cell r="Z1639">
            <v>36944</v>
          </cell>
          <cell r="AA1639" t="str">
            <v>054000304600</v>
          </cell>
          <cell r="AB1639" t="str">
            <v>054000304600</v>
          </cell>
          <cell r="AC1639" t="str">
            <v>Nakkavaripalem</v>
          </cell>
          <cell r="AD1639" t="str">
            <v>Nakkavaripalem</v>
          </cell>
          <cell r="AE1639" t="str">
            <v>PWS</v>
          </cell>
          <cell r="AF1639">
            <v>0</v>
          </cell>
          <cell r="AG1639">
            <v>7</v>
          </cell>
          <cell r="AH1639">
            <v>0</v>
          </cell>
          <cell r="AI1639">
            <v>0</v>
          </cell>
          <cell r="AJ1639">
            <v>0</v>
          </cell>
          <cell r="AK1639">
            <v>0</v>
          </cell>
          <cell r="AL1639">
            <v>0</v>
          </cell>
        </row>
        <row r="1640">
          <cell r="A1640" t="str">
            <v>05</v>
          </cell>
          <cell r="B1640" t="str">
            <v>Westgodavari</v>
          </cell>
          <cell r="C1640" t="str">
            <v>10</v>
          </cell>
          <cell r="D1640" t="str">
            <v>Narsapur</v>
          </cell>
          <cell r="E1640" t="str">
            <v>064</v>
          </cell>
          <cell r="F1640" t="str">
            <v>Penugonda</v>
          </cell>
          <cell r="G1640" t="str">
            <v>40</v>
          </cell>
          <cell r="H1640" t="str">
            <v>Penugonda</v>
          </cell>
          <cell r="I1640" t="str">
            <v>04</v>
          </cell>
          <cell r="J1640" t="str">
            <v>Dongaravipalem</v>
          </cell>
          <cell r="K1640" t="str">
            <v>003</v>
          </cell>
          <cell r="L1640" t="str">
            <v>Sidhantham</v>
          </cell>
          <cell r="M1640" t="str">
            <v>0540003</v>
          </cell>
          <cell r="N1640" t="str">
            <v>05</v>
          </cell>
          <cell r="O1640" t="str">
            <v>Dongaravipalem</v>
          </cell>
          <cell r="Q1640" t="str">
            <v>054000305</v>
          </cell>
          <cell r="S1640" t="str">
            <v>05100644000305</v>
          </cell>
          <cell r="T1640">
            <v>2385</v>
          </cell>
          <cell r="U1640">
            <v>411</v>
          </cell>
          <cell r="V1640">
            <v>5</v>
          </cell>
          <cell r="W1640" t="str">
            <v>FC</v>
          </cell>
          <cell r="X1640" t="str">
            <v>FC</v>
          </cell>
          <cell r="AF1640">
            <v>0</v>
          </cell>
          <cell r="AG1640">
            <v>26</v>
          </cell>
          <cell r="AH1640">
            <v>1</v>
          </cell>
          <cell r="AI1640">
            <v>0</v>
          </cell>
          <cell r="AJ1640">
            <v>0</v>
          </cell>
          <cell r="AK1640">
            <v>0</v>
          </cell>
          <cell r="AL1640">
            <v>0</v>
          </cell>
        </row>
        <row r="1641">
          <cell r="A1641" t="str">
            <v>05</v>
          </cell>
          <cell r="B1641" t="str">
            <v>Westgodavari</v>
          </cell>
          <cell r="C1641" t="str">
            <v>10</v>
          </cell>
          <cell r="D1641" t="str">
            <v>Narsapur</v>
          </cell>
          <cell r="E1641" t="str">
            <v>064</v>
          </cell>
          <cell r="F1641" t="str">
            <v>Penugonda</v>
          </cell>
          <cell r="G1641" t="str">
            <v>40</v>
          </cell>
          <cell r="H1641" t="str">
            <v>Penugonda</v>
          </cell>
          <cell r="I1641" t="str">
            <v>05</v>
          </cell>
          <cell r="J1641" t="str">
            <v>Ilaparru</v>
          </cell>
          <cell r="K1641" t="str">
            <v>004</v>
          </cell>
          <cell r="L1641" t="str">
            <v>Ilaparru</v>
          </cell>
          <cell r="M1641" t="str">
            <v>0540004</v>
          </cell>
          <cell r="N1641" t="str">
            <v>01</v>
          </cell>
          <cell r="O1641" t="str">
            <v>Ilaparru</v>
          </cell>
          <cell r="Q1641" t="str">
            <v>054000401</v>
          </cell>
          <cell r="S1641" t="str">
            <v>05100644000401</v>
          </cell>
          <cell r="T1641">
            <v>1958</v>
          </cell>
          <cell r="U1641">
            <v>610</v>
          </cell>
          <cell r="V1641">
            <v>5</v>
          </cell>
          <cell r="W1641" t="str">
            <v>PC</v>
          </cell>
          <cell r="X1641" t="str">
            <v>PC3</v>
          </cell>
          <cell r="AF1641">
            <v>0</v>
          </cell>
          <cell r="AG1641">
            <v>16</v>
          </cell>
          <cell r="AH1641">
            <v>1</v>
          </cell>
          <cell r="AI1641">
            <v>0</v>
          </cell>
          <cell r="AJ1641">
            <v>0</v>
          </cell>
          <cell r="AK1641">
            <v>0</v>
          </cell>
          <cell r="AL1641">
            <v>0</v>
          </cell>
        </row>
        <row r="1642">
          <cell r="A1642" t="str">
            <v>05</v>
          </cell>
          <cell r="B1642" t="str">
            <v>Westgodavari</v>
          </cell>
          <cell r="C1642" t="str">
            <v>10</v>
          </cell>
          <cell r="D1642" t="str">
            <v>Narsapur</v>
          </cell>
          <cell r="E1642" t="str">
            <v>064</v>
          </cell>
          <cell r="F1642" t="str">
            <v>Penugonda</v>
          </cell>
          <cell r="G1642" t="str">
            <v>40</v>
          </cell>
          <cell r="H1642" t="str">
            <v>Penugonda</v>
          </cell>
          <cell r="I1642" t="str">
            <v>05</v>
          </cell>
          <cell r="J1642" t="str">
            <v>Ilaparru</v>
          </cell>
          <cell r="K1642" t="str">
            <v>004</v>
          </cell>
          <cell r="L1642" t="str">
            <v>Ilaparru</v>
          </cell>
          <cell r="M1642" t="str">
            <v>0540004</v>
          </cell>
          <cell r="N1642" t="str">
            <v>02</v>
          </cell>
          <cell r="O1642" t="str">
            <v>Gudipadu</v>
          </cell>
          <cell r="Q1642" t="str">
            <v>054000402</v>
          </cell>
          <cell r="S1642" t="str">
            <v>05100644000402</v>
          </cell>
          <cell r="T1642">
            <v>679</v>
          </cell>
          <cell r="U1642">
            <v>111</v>
          </cell>
          <cell r="V1642">
            <v>0</v>
          </cell>
          <cell r="W1642" t="str">
            <v>PC</v>
          </cell>
          <cell r="X1642" t="str">
            <v>PC3</v>
          </cell>
          <cell r="AF1642">
            <v>0</v>
          </cell>
          <cell r="AG1642">
            <v>7</v>
          </cell>
          <cell r="AH1642">
            <v>0</v>
          </cell>
          <cell r="AI1642">
            <v>0</v>
          </cell>
          <cell r="AJ1642">
            <v>0</v>
          </cell>
          <cell r="AK1642">
            <v>0</v>
          </cell>
          <cell r="AL1642">
            <v>0</v>
          </cell>
        </row>
        <row r="1643">
          <cell r="A1643" t="str">
            <v>05</v>
          </cell>
          <cell r="B1643" t="str">
            <v>Westgodavari</v>
          </cell>
          <cell r="C1643" t="str">
            <v>10</v>
          </cell>
          <cell r="D1643" t="str">
            <v>Narsapur</v>
          </cell>
          <cell r="E1643" t="str">
            <v>064</v>
          </cell>
          <cell r="F1643" t="str">
            <v>Penugonda</v>
          </cell>
          <cell r="G1643" t="str">
            <v>40</v>
          </cell>
          <cell r="H1643" t="str">
            <v>Penugonda</v>
          </cell>
          <cell r="I1643" t="str">
            <v>05</v>
          </cell>
          <cell r="J1643" t="str">
            <v>Ilaparru</v>
          </cell>
          <cell r="K1643" t="str">
            <v>004</v>
          </cell>
          <cell r="L1643" t="str">
            <v>Ilaparru</v>
          </cell>
          <cell r="M1643" t="str">
            <v>0540004</v>
          </cell>
          <cell r="N1643" t="str">
            <v>03</v>
          </cell>
          <cell r="O1643" t="str">
            <v>Abothula Dibba</v>
          </cell>
          <cell r="Q1643" t="str">
            <v>054000403</v>
          </cell>
          <cell r="S1643" t="str">
            <v>05100644000403</v>
          </cell>
          <cell r="T1643">
            <v>342</v>
          </cell>
          <cell r="U1643">
            <v>310</v>
          </cell>
          <cell r="V1643">
            <v>0</v>
          </cell>
          <cell r="W1643" t="str">
            <v>FC</v>
          </cell>
          <cell r="X1643" t="str">
            <v>FC</v>
          </cell>
          <cell r="AF1643">
            <v>0</v>
          </cell>
          <cell r="AG1643">
            <v>4</v>
          </cell>
          <cell r="AH1643">
            <v>0</v>
          </cell>
          <cell r="AI1643">
            <v>0</v>
          </cell>
          <cell r="AJ1643">
            <v>0</v>
          </cell>
          <cell r="AK1643">
            <v>0</v>
          </cell>
          <cell r="AL1643">
            <v>0</v>
          </cell>
        </row>
        <row r="1644">
          <cell r="A1644" t="str">
            <v>05</v>
          </cell>
          <cell r="B1644" t="str">
            <v>Westgodavari</v>
          </cell>
          <cell r="C1644" t="str">
            <v>10</v>
          </cell>
          <cell r="D1644" t="str">
            <v>Narsapur</v>
          </cell>
          <cell r="E1644" t="str">
            <v>064</v>
          </cell>
          <cell r="F1644" t="str">
            <v>Penugonda</v>
          </cell>
          <cell r="G1644" t="str">
            <v>40</v>
          </cell>
          <cell r="H1644" t="str">
            <v>Penugonda</v>
          </cell>
          <cell r="I1644" t="str">
            <v>06</v>
          </cell>
          <cell r="J1644" t="str">
            <v>Ramannapalem</v>
          </cell>
          <cell r="K1644" t="str">
            <v>005</v>
          </cell>
          <cell r="L1644" t="str">
            <v>Ramannapalem</v>
          </cell>
          <cell r="M1644" t="str">
            <v>0540005</v>
          </cell>
          <cell r="N1644" t="str">
            <v>01</v>
          </cell>
          <cell r="O1644" t="str">
            <v>Ramannapalem</v>
          </cell>
          <cell r="P1644" t="str">
            <v>Ramannapalem</v>
          </cell>
          <cell r="Q1644" t="str">
            <v>054000501</v>
          </cell>
          <cell r="R1644" t="str">
            <v>054000501</v>
          </cell>
          <cell r="S1644" t="str">
            <v>05100644000501</v>
          </cell>
          <cell r="T1644">
            <v>1576</v>
          </cell>
          <cell r="U1644">
            <v>160</v>
          </cell>
          <cell r="V1644">
            <v>8</v>
          </cell>
          <cell r="W1644" t="str">
            <v>FC</v>
          </cell>
          <cell r="X1644" t="str">
            <v>FC</v>
          </cell>
          <cell r="Z1644">
            <v>36944</v>
          </cell>
          <cell r="AA1644" t="str">
            <v>054000501600</v>
          </cell>
          <cell r="AB1644" t="str">
            <v>054000501600</v>
          </cell>
          <cell r="AC1644" t="str">
            <v>Ramannapalem</v>
          </cell>
          <cell r="AD1644" t="str">
            <v>Ramannapalem</v>
          </cell>
          <cell r="AE1644" t="str">
            <v>PWS</v>
          </cell>
          <cell r="AF1644">
            <v>0</v>
          </cell>
          <cell r="AG1644">
            <v>6</v>
          </cell>
          <cell r="AH1644">
            <v>0</v>
          </cell>
          <cell r="AI1644">
            <v>0</v>
          </cell>
          <cell r="AJ1644">
            <v>0</v>
          </cell>
          <cell r="AK1644">
            <v>0</v>
          </cell>
          <cell r="AL1644">
            <v>0</v>
          </cell>
        </row>
        <row r="1645">
          <cell r="A1645" t="str">
            <v>05</v>
          </cell>
          <cell r="B1645" t="str">
            <v>Westgodavari</v>
          </cell>
          <cell r="C1645" t="str">
            <v>10</v>
          </cell>
          <cell r="D1645" t="str">
            <v>Narsapur</v>
          </cell>
          <cell r="E1645" t="str">
            <v>064</v>
          </cell>
          <cell r="F1645" t="str">
            <v>Penugonda</v>
          </cell>
          <cell r="G1645" t="str">
            <v>40</v>
          </cell>
          <cell r="H1645" t="str">
            <v>Penugonda</v>
          </cell>
          <cell r="I1645" t="str">
            <v>06</v>
          </cell>
          <cell r="J1645" t="str">
            <v>Ramannapalem</v>
          </cell>
          <cell r="K1645" t="str">
            <v>005</v>
          </cell>
          <cell r="L1645" t="str">
            <v>Ramannapalem</v>
          </cell>
          <cell r="M1645" t="str">
            <v>0540005</v>
          </cell>
          <cell r="N1645" t="str">
            <v>02</v>
          </cell>
          <cell r="O1645" t="str">
            <v>Yerramsettipalem</v>
          </cell>
          <cell r="P1645" t="str">
            <v>Yerramsettipalem</v>
          </cell>
          <cell r="Q1645" t="str">
            <v>054000502</v>
          </cell>
          <cell r="R1645" t="str">
            <v>054000502</v>
          </cell>
          <cell r="S1645" t="str">
            <v>05100644000502</v>
          </cell>
          <cell r="T1645">
            <v>671</v>
          </cell>
          <cell r="U1645">
            <v>0</v>
          </cell>
          <cell r="V1645">
            <v>10</v>
          </cell>
          <cell r="W1645" t="str">
            <v>FC</v>
          </cell>
          <cell r="X1645" t="str">
            <v>FC</v>
          </cell>
          <cell r="Z1645">
            <v>36944</v>
          </cell>
          <cell r="AA1645" t="str">
            <v>054000501600</v>
          </cell>
          <cell r="AB1645" t="str">
            <v>054000501600</v>
          </cell>
          <cell r="AC1645" t="str">
            <v>Ramannapalem</v>
          </cell>
          <cell r="AD1645" t="str">
            <v>Ramannapalem</v>
          </cell>
          <cell r="AE1645" t="str">
            <v>PWS</v>
          </cell>
          <cell r="AF1645">
            <v>0</v>
          </cell>
          <cell r="AG1645">
            <v>3</v>
          </cell>
          <cell r="AH1645">
            <v>1</v>
          </cell>
          <cell r="AI1645">
            <v>0</v>
          </cell>
          <cell r="AJ1645">
            <v>0</v>
          </cell>
          <cell r="AK1645">
            <v>0</v>
          </cell>
          <cell r="AL1645">
            <v>0</v>
          </cell>
        </row>
        <row r="1646">
          <cell r="A1646" t="str">
            <v>05</v>
          </cell>
          <cell r="B1646" t="str">
            <v>Westgodavari</v>
          </cell>
          <cell r="C1646" t="str">
            <v>10</v>
          </cell>
          <cell r="D1646" t="str">
            <v>Narsapur</v>
          </cell>
          <cell r="E1646" t="str">
            <v>064</v>
          </cell>
          <cell r="F1646" t="str">
            <v>Penugonda</v>
          </cell>
          <cell r="G1646" t="str">
            <v>40</v>
          </cell>
          <cell r="H1646" t="str">
            <v>Penugonda</v>
          </cell>
          <cell r="I1646" t="str">
            <v>06</v>
          </cell>
          <cell r="J1646" t="str">
            <v>Ramannapalem</v>
          </cell>
          <cell r="K1646" t="str">
            <v>005</v>
          </cell>
          <cell r="L1646" t="str">
            <v>Ramannapalem</v>
          </cell>
          <cell r="M1646" t="str">
            <v>0540005</v>
          </cell>
          <cell r="N1646" t="str">
            <v>03</v>
          </cell>
          <cell r="O1646" t="str">
            <v>Madyapalem</v>
          </cell>
          <cell r="P1646" t="str">
            <v>Madyapalem</v>
          </cell>
          <cell r="Q1646" t="str">
            <v>054000503</v>
          </cell>
          <cell r="R1646" t="str">
            <v>054000503</v>
          </cell>
          <cell r="S1646" t="str">
            <v>05100644000503</v>
          </cell>
          <cell r="T1646">
            <v>398</v>
          </cell>
          <cell r="U1646">
            <v>0</v>
          </cell>
          <cell r="V1646">
            <v>0</v>
          </cell>
          <cell r="W1646" t="str">
            <v>FC</v>
          </cell>
          <cell r="X1646" t="str">
            <v>FC</v>
          </cell>
          <cell r="Z1646">
            <v>36944</v>
          </cell>
          <cell r="AA1646" t="str">
            <v>054000501600</v>
          </cell>
          <cell r="AB1646" t="str">
            <v>054000501600</v>
          </cell>
          <cell r="AC1646" t="str">
            <v>Ramannapalem</v>
          </cell>
          <cell r="AD1646" t="str">
            <v>Ramannapalem</v>
          </cell>
          <cell r="AE1646" t="str">
            <v>PWS</v>
          </cell>
          <cell r="AF1646">
            <v>0</v>
          </cell>
          <cell r="AG1646">
            <v>3</v>
          </cell>
          <cell r="AH1646">
            <v>0</v>
          </cell>
          <cell r="AI1646">
            <v>0</v>
          </cell>
          <cell r="AJ1646">
            <v>0</v>
          </cell>
          <cell r="AK1646">
            <v>0</v>
          </cell>
          <cell r="AL1646">
            <v>0</v>
          </cell>
        </row>
        <row r="1647">
          <cell r="A1647" t="str">
            <v>05</v>
          </cell>
          <cell r="B1647" t="str">
            <v>Westgodavari</v>
          </cell>
          <cell r="C1647" t="str">
            <v>10</v>
          </cell>
          <cell r="D1647" t="str">
            <v>Narsapur</v>
          </cell>
          <cell r="E1647" t="str">
            <v>064</v>
          </cell>
          <cell r="F1647" t="str">
            <v>Penugonda</v>
          </cell>
          <cell r="G1647" t="str">
            <v>40</v>
          </cell>
          <cell r="H1647" t="str">
            <v>Penugonda</v>
          </cell>
          <cell r="I1647" t="str">
            <v>06</v>
          </cell>
          <cell r="J1647" t="str">
            <v>Ramannapalem</v>
          </cell>
          <cell r="K1647" t="str">
            <v>005</v>
          </cell>
          <cell r="L1647" t="str">
            <v>Ramannapalem</v>
          </cell>
          <cell r="M1647" t="str">
            <v>0540005</v>
          </cell>
          <cell r="N1647" t="str">
            <v>04</v>
          </cell>
          <cell r="O1647" t="str">
            <v>Aadi Andhra Palem</v>
          </cell>
          <cell r="P1647" t="str">
            <v>Aadi Andhra Palem</v>
          </cell>
          <cell r="Q1647" t="str">
            <v>054000504</v>
          </cell>
          <cell r="R1647" t="str">
            <v>054000504</v>
          </cell>
          <cell r="S1647" t="str">
            <v>05100644000504</v>
          </cell>
          <cell r="T1647">
            <v>397</v>
          </cell>
          <cell r="U1647">
            <v>42</v>
          </cell>
          <cell r="V1647">
            <v>0</v>
          </cell>
          <cell r="W1647" t="str">
            <v>FC</v>
          </cell>
          <cell r="X1647" t="str">
            <v>FC</v>
          </cell>
          <cell r="Z1647">
            <v>36944</v>
          </cell>
          <cell r="AA1647" t="str">
            <v>054000501600</v>
          </cell>
          <cell r="AB1647" t="str">
            <v>054000501600</v>
          </cell>
          <cell r="AC1647" t="str">
            <v>Ramannapalem</v>
          </cell>
          <cell r="AD1647" t="str">
            <v>Ramannapalem</v>
          </cell>
          <cell r="AE1647" t="str">
            <v>PWS</v>
          </cell>
          <cell r="AF1647">
            <v>0</v>
          </cell>
          <cell r="AG1647">
            <v>0</v>
          </cell>
          <cell r="AH1647">
            <v>0</v>
          </cell>
          <cell r="AI1647">
            <v>0</v>
          </cell>
          <cell r="AJ1647">
            <v>0</v>
          </cell>
          <cell r="AK1647">
            <v>0</v>
          </cell>
          <cell r="AL1647">
            <v>0</v>
          </cell>
        </row>
        <row r="1648">
          <cell r="A1648" t="str">
            <v>05</v>
          </cell>
          <cell r="B1648" t="str">
            <v>Westgodavari</v>
          </cell>
          <cell r="C1648" t="str">
            <v>10</v>
          </cell>
          <cell r="D1648" t="str">
            <v>Narsapur</v>
          </cell>
          <cell r="E1648" t="str">
            <v>064</v>
          </cell>
          <cell r="F1648" t="str">
            <v>Penugonda</v>
          </cell>
          <cell r="G1648" t="str">
            <v>40</v>
          </cell>
          <cell r="H1648" t="str">
            <v>Penugonda</v>
          </cell>
          <cell r="I1648" t="str">
            <v>07</v>
          </cell>
          <cell r="J1648" t="str">
            <v>Munamarru</v>
          </cell>
          <cell r="K1648" t="str">
            <v>006</v>
          </cell>
          <cell r="L1648" t="str">
            <v>Munamarru</v>
          </cell>
          <cell r="M1648" t="str">
            <v>0540006</v>
          </cell>
          <cell r="N1648" t="str">
            <v>01</v>
          </cell>
          <cell r="O1648" t="str">
            <v>Munamarru</v>
          </cell>
          <cell r="P1648" t="str">
            <v>Munamarru</v>
          </cell>
          <cell r="Q1648" t="str">
            <v>054000601</v>
          </cell>
          <cell r="R1648" t="str">
            <v>054000601</v>
          </cell>
          <cell r="S1648" t="str">
            <v>05100644000601</v>
          </cell>
          <cell r="T1648">
            <v>1247</v>
          </cell>
          <cell r="U1648">
            <v>279</v>
          </cell>
          <cell r="V1648">
            <v>0</v>
          </cell>
          <cell r="W1648" t="str">
            <v>PC</v>
          </cell>
          <cell r="X1648" t="str">
            <v>PC1</v>
          </cell>
          <cell r="Z1648">
            <v>36944</v>
          </cell>
          <cell r="AA1648" t="str">
            <v>054000601600</v>
          </cell>
          <cell r="AB1648" t="str">
            <v>054000601600</v>
          </cell>
          <cell r="AC1648" t="str">
            <v>Munamarru</v>
          </cell>
          <cell r="AD1648" t="str">
            <v>Munamarru</v>
          </cell>
          <cell r="AE1648" t="str">
            <v>PWS</v>
          </cell>
          <cell r="AF1648">
            <v>0</v>
          </cell>
          <cell r="AG1648">
            <v>3</v>
          </cell>
          <cell r="AH1648">
            <v>0</v>
          </cell>
          <cell r="AI1648">
            <v>0</v>
          </cell>
          <cell r="AJ1648">
            <v>0</v>
          </cell>
          <cell r="AK1648">
            <v>0</v>
          </cell>
          <cell r="AL1648">
            <v>0</v>
          </cell>
        </row>
        <row r="1649">
          <cell r="A1649" t="str">
            <v>05</v>
          </cell>
          <cell r="B1649" t="str">
            <v>Westgodavari</v>
          </cell>
          <cell r="C1649" t="str">
            <v>10</v>
          </cell>
          <cell r="D1649" t="str">
            <v>Narsapur</v>
          </cell>
          <cell r="E1649" t="str">
            <v>064</v>
          </cell>
          <cell r="F1649" t="str">
            <v>Penugonda</v>
          </cell>
          <cell r="G1649" t="str">
            <v>40</v>
          </cell>
          <cell r="H1649" t="str">
            <v>Penugonda</v>
          </cell>
          <cell r="I1649" t="str">
            <v>08</v>
          </cell>
          <cell r="J1649" t="str">
            <v>Venkataramapuram</v>
          </cell>
          <cell r="K1649" t="str">
            <v>007</v>
          </cell>
          <cell r="L1649" t="str">
            <v>Venkataramapuram</v>
          </cell>
          <cell r="M1649" t="str">
            <v>0540007</v>
          </cell>
          <cell r="N1649" t="str">
            <v>01</v>
          </cell>
          <cell r="O1649" t="str">
            <v>Venkataramapuram</v>
          </cell>
          <cell r="Q1649" t="str">
            <v>054000701</v>
          </cell>
          <cell r="S1649" t="str">
            <v>05100644000701</v>
          </cell>
          <cell r="T1649">
            <v>1087</v>
          </cell>
          <cell r="U1649">
            <v>362</v>
          </cell>
          <cell r="V1649">
            <v>11</v>
          </cell>
          <cell r="W1649" t="str">
            <v>PC</v>
          </cell>
          <cell r="X1649" t="str">
            <v>PC3</v>
          </cell>
          <cell r="AF1649">
            <v>0</v>
          </cell>
          <cell r="AG1649">
            <v>11</v>
          </cell>
          <cell r="AH1649">
            <v>0</v>
          </cell>
          <cell r="AI1649">
            <v>0</v>
          </cell>
          <cell r="AJ1649">
            <v>0</v>
          </cell>
          <cell r="AK1649">
            <v>0</v>
          </cell>
          <cell r="AL1649">
            <v>0</v>
          </cell>
        </row>
        <row r="1650">
          <cell r="A1650" t="str">
            <v>05</v>
          </cell>
          <cell r="B1650" t="str">
            <v>Westgodavari</v>
          </cell>
          <cell r="C1650" t="str">
            <v>10</v>
          </cell>
          <cell r="D1650" t="str">
            <v>Narsapur</v>
          </cell>
          <cell r="E1650" t="str">
            <v>064</v>
          </cell>
          <cell r="F1650" t="str">
            <v>Penugonda</v>
          </cell>
          <cell r="G1650" t="str">
            <v>40</v>
          </cell>
          <cell r="H1650" t="str">
            <v>Penugonda</v>
          </cell>
          <cell r="I1650" t="str">
            <v>08</v>
          </cell>
          <cell r="J1650" t="str">
            <v>Venkataramapuram</v>
          </cell>
          <cell r="K1650" t="str">
            <v>007</v>
          </cell>
          <cell r="L1650" t="str">
            <v>Venkataramapuram</v>
          </cell>
          <cell r="M1650" t="str">
            <v>0540007</v>
          </cell>
          <cell r="N1650" t="str">
            <v>02</v>
          </cell>
          <cell r="O1650" t="str">
            <v>Mallapadibba</v>
          </cell>
          <cell r="Q1650" t="str">
            <v>054000702</v>
          </cell>
          <cell r="S1650" t="str">
            <v>05100644000702</v>
          </cell>
          <cell r="T1650">
            <v>347</v>
          </cell>
          <cell r="U1650">
            <v>214</v>
          </cell>
          <cell r="V1650">
            <v>12</v>
          </cell>
          <cell r="W1650" t="str">
            <v>FC</v>
          </cell>
          <cell r="X1650" t="str">
            <v>FC</v>
          </cell>
          <cell r="AF1650">
            <v>0</v>
          </cell>
          <cell r="AG1650">
            <v>4</v>
          </cell>
          <cell r="AH1650">
            <v>0</v>
          </cell>
          <cell r="AI1650">
            <v>0</v>
          </cell>
          <cell r="AJ1650">
            <v>0</v>
          </cell>
          <cell r="AK1650">
            <v>0</v>
          </cell>
          <cell r="AL1650">
            <v>0</v>
          </cell>
        </row>
        <row r="1651">
          <cell r="A1651" t="str">
            <v>05</v>
          </cell>
          <cell r="B1651" t="str">
            <v>Westgodavari</v>
          </cell>
          <cell r="C1651" t="str">
            <v>10</v>
          </cell>
          <cell r="D1651" t="str">
            <v>Narsapur</v>
          </cell>
          <cell r="E1651" t="str">
            <v>064</v>
          </cell>
          <cell r="F1651" t="str">
            <v>Penugonda</v>
          </cell>
          <cell r="G1651" t="str">
            <v>40</v>
          </cell>
          <cell r="H1651" t="str">
            <v>Penugonda</v>
          </cell>
          <cell r="I1651" t="str">
            <v>01</v>
          </cell>
          <cell r="J1651" t="str">
            <v>Penugonda</v>
          </cell>
          <cell r="K1651" t="str">
            <v>008</v>
          </cell>
          <cell r="L1651" t="str">
            <v>Penugonda</v>
          </cell>
          <cell r="M1651" t="str">
            <v>0540008</v>
          </cell>
          <cell r="N1651" t="str">
            <v>01</v>
          </cell>
          <cell r="O1651" t="str">
            <v>Penugonda</v>
          </cell>
          <cell r="P1651" t="str">
            <v>Penugonda</v>
          </cell>
          <cell r="Q1651" t="str">
            <v>054000801</v>
          </cell>
          <cell r="R1651" t="str">
            <v>054000801</v>
          </cell>
          <cell r="S1651" t="str">
            <v>05100644000801</v>
          </cell>
          <cell r="T1651">
            <v>16125</v>
          </cell>
          <cell r="U1651">
            <v>1830</v>
          </cell>
          <cell r="V1651">
            <v>80</v>
          </cell>
          <cell r="W1651" t="str">
            <v>PC</v>
          </cell>
          <cell r="X1651" t="str">
            <v>PC2</v>
          </cell>
          <cell r="Z1651">
            <v>36944</v>
          </cell>
          <cell r="AA1651" t="str">
            <v>054000801600</v>
          </cell>
          <cell r="AB1651" t="str">
            <v>054000801600</v>
          </cell>
          <cell r="AC1651" t="str">
            <v>Penugonda</v>
          </cell>
          <cell r="AD1651" t="str">
            <v>Penugonda</v>
          </cell>
          <cell r="AE1651" t="str">
            <v>PWS</v>
          </cell>
          <cell r="AF1651">
            <v>0</v>
          </cell>
          <cell r="AG1651">
            <v>22</v>
          </cell>
          <cell r="AH1651">
            <v>0</v>
          </cell>
          <cell r="AI1651">
            <v>0</v>
          </cell>
          <cell r="AJ1651">
            <v>0</v>
          </cell>
          <cell r="AK1651">
            <v>0</v>
          </cell>
          <cell r="AL1651">
            <v>0</v>
          </cell>
        </row>
        <row r="1652">
          <cell r="A1652" t="str">
            <v>05</v>
          </cell>
          <cell r="B1652" t="str">
            <v>Westgodavari</v>
          </cell>
          <cell r="C1652" t="str">
            <v>10</v>
          </cell>
          <cell r="D1652" t="str">
            <v>Narsapur</v>
          </cell>
          <cell r="E1652" t="str">
            <v>064</v>
          </cell>
          <cell r="F1652" t="str">
            <v>Penugonda</v>
          </cell>
          <cell r="G1652" t="str">
            <v>40</v>
          </cell>
          <cell r="H1652" t="str">
            <v>Penugonda</v>
          </cell>
          <cell r="I1652" t="str">
            <v>01</v>
          </cell>
          <cell r="J1652" t="str">
            <v>Penugonda</v>
          </cell>
          <cell r="K1652" t="str">
            <v>008</v>
          </cell>
          <cell r="L1652" t="str">
            <v>Penugonda</v>
          </cell>
          <cell r="M1652" t="str">
            <v>0540008</v>
          </cell>
          <cell r="N1652" t="str">
            <v>02</v>
          </cell>
          <cell r="O1652" t="str">
            <v>Jeelamcheruvu</v>
          </cell>
          <cell r="Q1652" t="str">
            <v>054000802</v>
          </cell>
          <cell r="S1652" t="str">
            <v>05100644000802</v>
          </cell>
          <cell r="T1652">
            <v>406</v>
          </cell>
          <cell r="U1652">
            <v>0</v>
          </cell>
          <cell r="V1652">
            <v>0</v>
          </cell>
          <cell r="W1652" t="str">
            <v>FC</v>
          </cell>
          <cell r="X1652" t="str">
            <v>FC</v>
          </cell>
          <cell r="AF1652">
            <v>0</v>
          </cell>
          <cell r="AG1652">
            <v>2</v>
          </cell>
          <cell r="AH1652">
            <v>0</v>
          </cell>
          <cell r="AI1652">
            <v>0</v>
          </cell>
          <cell r="AJ1652">
            <v>0</v>
          </cell>
          <cell r="AK1652">
            <v>0</v>
          </cell>
          <cell r="AL1652">
            <v>0</v>
          </cell>
        </row>
        <row r="1653">
          <cell r="A1653" t="str">
            <v>05</v>
          </cell>
          <cell r="B1653" t="str">
            <v>Westgodavari</v>
          </cell>
          <cell r="C1653" t="str">
            <v>10</v>
          </cell>
          <cell r="D1653" t="str">
            <v>Narsapur</v>
          </cell>
          <cell r="E1653" t="str">
            <v>064</v>
          </cell>
          <cell r="F1653" t="str">
            <v>Penugonda</v>
          </cell>
          <cell r="G1653" t="str">
            <v>40</v>
          </cell>
          <cell r="H1653" t="str">
            <v>Penugonda</v>
          </cell>
          <cell r="I1653" t="str">
            <v>09</v>
          </cell>
          <cell r="J1653" t="str">
            <v>Kothalaparru</v>
          </cell>
          <cell r="K1653" t="str">
            <v>009</v>
          </cell>
          <cell r="L1653" t="str">
            <v>Kotalaparru</v>
          </cell>
          <cell r="M1653" t="str">
            <v>0540009</v>
          </cell>
          <cell r="N1653" t="str">
            <v>01</v>
          </cell>
          <cell r="O1653" t="str">
            <v>Kothalaparru</v>
          </cell>
          <cell r="P1653" t="str">
            <v>Kothalaparru</v>
          </cell>
          <cell r="Q1653" t="str">
            <v>054000901</v>
          </cell>
          <cell r="R1653" t="str">
            <v>054000901</v>
          </cell>
          <cell r="S1653" t="str">
            <v>05100644000901</v>
          </cell>
          <cell r="T1653">
            <v>1631</v>
          </cell>
          <cell r="U1653">
            <v>473</v>
          </cell>
          <cell r="V1653">
            <v>17</v>
          </cell>
          <cell r="W1653" t="str">
            <v>FC</v>
          </cell>
          <cell r="X1653" t="str">
            <v>FC</v>
          </cell>
          <cell r="Z1653">
            <v>36944</v>
          </cell>
          <cell r="AA1653" t="str">
            <v>054000901600</v>
          </cell>
          <cell r="AB1653" t="str">
            <v>054000901600</v>
          </cell>
          <cell r="AC1653" t="str">
            <v>Kothalaparru</v>
          </cell>
          <cell r="AD1653" t="str">
            <v>Kothalaparru</v>
          </cell>
          <cell r="AE1653" t="str">
            <v>PWS</v>
          </cell>
          <cell r="AF1653">
            <v>0</v>
          </cell>
          <cell r="AG1653">
            <v>4</v>
          </cell>
          <cell r="AH1653">
            <v>0</v>
          </cell>
          <cell r="AI1653">
            <v>0</v>
          </cell>
          <cell r="AJ1653">
            <v>0</v>
          </cell>
          <cell r="AK1653">
            <v>0</v>
          </cell>
          <cell r="AL1653">
            <v>0</v>
          </cell>
        </row>
        <row r="1654">
          <cell r="A1654" t="str">
            <v>05</v>
          </cell>
          <cell r="B1654" t="str">
            <v>Westgodavari</v>
          </cell>
          <cell r="C1654" t="str">
            <v>10</v>
          </cell>
          <cell r="D1654" t="str">
            <v>Narsapur</v>
          </cell>
          <cell r="E1654" t="str">
            <v>064</v>
          </cell>
          <cell r="F1654" t="str">
            <v>Penugonda</v>
          </cell>
          <cell r="G1654" t="str">
            <v>40</v>
          </cell>
          <cell r="H1654" t="str">
            <v>Penugonda</v>
          </cell>
          <cell r="I1654" t="str">
            <v>09</v>
          </cell>
          <cell r="J1654" t="str">
            <v>Kothalaparru</v>
          </cell>
          <cell r="K1654" t="str">
            <v>009</v>
          </cell>
          <cell r="L1654" t="str">
            <v>Kotalaparru</v>
          </cell>
          <cell r="M1654" t="str">
            <v>0540009</v>
          </cell>
          <cell r="N1654" t="str">
            <v>02</v>
          </cell>
          <cell r="O1654" t="str">
            <v>Somarapucheruvu</v>
          </cell>
          <cell r="Q1654" t="str">
            <v>054000902</v>
          </cell>
          <cell r="S1654" t="str">
            <v>05100644000902</v>
          </cell>
          <cell r="T1654">
            <v>314</v>
          </cell>
          <cell r="U1654">
            <v>0</v>
          </cell>
          <cell r="V1654">
            <v>0</v>
          </cell>
          <cell r="W1654" t="str">
            <v>FC</v>
          </cell>
          <cell r="X1654" t="str">
            <v>FC</v>
          </cell>
          <cell r="AF1654">
            <v>0</v>
          </cell>
          <cell r="AG1654">
            <v>3</v>
          </cell>
          <cell r="AH1654">
            <v>0</v>
          </cell>
          <cell r="AI1654">
            <v>0</v>
          </cell>
          <cell r="AJ1654">
            <v>0</v>
          </cell>
          <cell r="AK1654">
            <v>0</v>
          </cell>
          <cell r="AL1654">
            <v>0</v>
          </cell>
        </row>
        <row r="1655">
          <cell r="A1655" t="str">
            <v>05</v>
          </cell>
          <cell r="B1655" t="str">
            <v>Westgodavari</v>
          </cell>
          <cell r="C1655" t="str">
            <v>10</v>
          </cell>
          <cell r="D1655" t="str">
            <v>Narsapur</v>
          </cell>
          <cell r="E1655" t="str">
            <v>064</v>
          </cell>
          <cell r="F1655" t="str">
            <v>Penugonda</v>
          </cell>
          <cell r="G1655" t="str">
            <v>40</v>
          </cell>
          <cell r="H1655" t="str">
            <v>Penugonda</v>
          </cell>
          <cell r="I1655" t="str">
            <v>09</v>
          </cell>
          <cell r="J1655" t="str">
            <v>Kothalaparru</v>
          </cell>
          <cell r="K1655" t="str">
            <v>009</v>
          </cell>
          <cell r="L1655" t="str">
            <v>Kotalaparru</v>
          </cell>
          <cell r="M1655" t="str">
            <v>0540009</v>
          </cell>
          <cell r="N1655" t="str">
            <v>03</v>
          </cell>
          <cell r="O1655" t="str">
            <v>Veerappa Cheruvu</v>
          </cell>
          <cell r="P1655" t="str">
            <v>Veerappacheruvu</v>
          </cell>
          <cell r="Q1655" t="str">
            <v>054000903</v>
          </cell>
          <cell r="R1655" t="str">
            <v>054000903</v>
          </cell>
          <cell r="S1655" t="str">
            <v>05100644000903</v>
          </cell>
          <cell r="T1655">
            <v>347</v>
          </cell>
          <cell r="U1655">
            <v>0</v>
          </cell>
          <cell r="V1655">
            <v>0</v>
          </cell>
          <cell r="W1655" t="str">
            <v>FC</v>
          </cell>
          <cell r="X1655" t="str">
            <v>FC</v>
          </cell>
          <cell r="Z1655">
            <v>36944</v>
          </cell>
          <cell r="AA1655" t="str">
            <v>054000901600</v>
          </cell>
          <cell r="AB1655" t="str">
            <v>054000901600</v>
          </cell>
          <cell r="AC1655" t="str">
            <v>Kothalaparru</v>
          </cell>
          <cell r="AD1655" t="str">
            <v>Kothalaparru</v>
          </cell>
          <cell r="AE1655" t="str">
            <v>PWS</v>
          </cell>
          <cell r="AF1655">
            <v>0</v>
          </cell>
          <cell r="AG1655">
            <v>1</v>
          </cell>
          <cell r="AH1655">
            <v>0</v>
          </cell>
          <cell r="AI1655">
            <v>0</v>
          </cell>
          <cell r="AJ1655">
            <v>0</v>
          </cell>
          <cell r="AK1655">
            <v>0</v>
          </cell>
          <cell r="AL1655">
            <v>0</v>
          </cell>
        </row>
        <row r="1656">
          <cell r="A1656" t="str">
            <v>05</v>
          </cell>
          <cell r="B1656" t="str">
            <v>Westgodavari</v>
          </cell>
          <cell r="C1656" t="str">
            <v>10</v>
          </cell>
          <cell r="D1656" t="str">
            <v>Narsapur</v>
          </cell>
          <cell r="E1656" t="str">
            <v>064</v>
          </cell>
          <cell r="F1656" t="str">
            <v>Penugonda</v>
          </cell>
          <cell r="G1656" t="str">
            <v>40</v>
          </cell>
          <cell r="H1656" t="str">
            <v>Penugonda</v>
          </cell>
          <cell r="I1656" t="str">
            <v>09</v>
          </cell>
          <cell r="J1656" t="str">
            <v>Kothalaparru</v>
          </cell>
          <cell r="K1656" t="str">
            <v>009</v>
          </cell>
          <cell r="L1656" t="str">
            <v>Kotalaparru</v>
          </cell>
          <cell r="M1656" t="str">
            <v>0540009</v>
          </cell>
          <cell r="N1656" t="str">
            <v>04</v>
          </cell>
          <cell r="O1656" t="str">
            <v>Seshamma Cheruvu</v>
          </cell>
          <cell r="Q1656" t="str">
            <v>054000904</v>
          </cell>
          <cell r="S1656" t="str">
            <v>05100644000904</v>
          </cell>
          <cell r="T1656">
            <v>54</v>
          </cell>
          <cell r="U1656">
            <v>0</v>
          </cell>
          <cell r="V1656">
            <v>0</v>
          </cell>
          <cell r="W1656" t="str">
            <v>FC</v>
          </cell>
          <cell r="X1656" t="str">
            <v>FC</v>
          </cell>
          <cell r="AF1656">
            <v>0</v>
          </cell>
          <cell r="AG1656">
            <v>1</v>
          </cell>
          <cell r="AH1656">
            <v>0</v>
          </cell>
          <cell r="AI1656">
            <v>0</v>
          </cell>
          <cell r="AJ1656">
            <v>0</v>
          </cell>
          <cell r="AK1656">
            <v>0</v>
          </cell>
          <cell r="AL1656">
            <v>0</v>
          </cell>
        </row>
        <row r="1657">
          <cell r="A1657" t="str">
            <v>05</v>
          </cell>
          <cell r="B1657" t="str">
            <v>Westgodavari</v>
          </cell>
          <cell r="C1657" t="str">
            <v>10</v>
          </cell>
          <cell r="D1657" t="str">
            <v>Narsapur</v>
          </cell>
          <cell r="E1657" t="str">
            <v>064</v>
          </cell>
          <cell r="F1657" t="str">
            <v>Penugonda</v>
          </cell>
          <cell r="G1657" t="str">
            <v>40</v>
          </cell>
          <cell r="H1657" t="str">
            <v>Penugonda</v>
          </cell>
          <cell r="I1657" t="str">
            <v>10</v>
          </cell>
          <cell r="J1657" t="str">
            <v>Tamarada</v>
          </cell>
          <cell r="K1657" t="str">
            <v>010</v>
          </cell>
          <cell r="L1657" t="str">
            <v>Tamarada</v>
          </cell>
          <cell r="M1657" t="str">
            <v>0540010</v>
          </cell>
          <cell r="N1657" t="str">
            <v>01</v>
          </cell>
          <cell r="O1657" t="str">
            <v>Tamarada</v>
          </cell>
          <cell r="P1657" t="str">
            <v>Tamarada</v>
          </cell>
          <cell r="Q1657" t="str">
            <v>054001001</v>
          </cell>
          <cell r="R1657" t="str">
            <v>054001001</v>
          </cell>
          <cell r="S1657" t="str">
            <v>05100644001001</v>
          </cell>
          <cell r="T1657">
            <v>819</v>
          </cell>
          <cell r="U1657">
            <v>110</v>
          </cell>
          <cell r="V1657">
            <v>5</v>
          </cell>
          <cell r="W1657" t="str">
            <v>FC</v>
          </cell>
          <cell r="X1657" t="str">
            <v>FC</v>
          </cell>
          <cell r="Z1657">
            <v>36944</v>
          </cell>
          <cell r="AA1657" t="str">
            <v>054001001600</v>
          </cell>
          <cell r="AB1657" t="str">
            <v>054001001600</v>
          </cell>
          <cell r="AC1657" t="str">
            <v>Tamarada</v>
          </cell>
          <cell r="AD1657" t="str">
            <v>Tamarada</v>
          </cell>
          <cell r="AE1657" t="str">
            <v>PWS</v>
          </cell>
          <cell r="AF1657">
            <v>0</v>
          </cell>
          <cell r="AG1657">
            <v>10</v>
          </cell>
          <cell r="AH1657">
            <v>0</v>
          </cell>
          <cell r="AI1657">
            <v>0</v>
          </cell>
          <cell r="AJ1657">
            <v>0</v>
          </cell>
          <cell r="AK1657">
            <v>0</v>
          </cell>
          <cell r="AL1657">
            <v>0</v>
          </cell>
        </row>
        <row r="1658">
          <cell r="A1658" t="str">
            <v>05</v>
          </cell>
          <cell r="B1658" t="str">
            <v>Westgodavari</v>
          </cell>
          <cell r="C1658" t="str">
            <v>10</v>
          </cell>
          <cell r="D1658" t="str">
            <v>Narsapur</v>
          </cell>
          <cell r="E1658" t="str">
            <v>064</v>
          </cell>
          <cell r="F1658" t="str">
            <v>Penugonda</v>
          </cell>
          <cell r="G1658" t="str">
            <v>40</v>
          </cell>
          <cell r="H1658" t="str">
            <v>Penugonda</v>
          </cell>
          <cell r="I1658" t="str">
            <v>10</v>
          </cell>
          <cell r="J1658" t="str">
            <v>Tamarada</v>
          </cell>
          <cell r="K1658" t="str">
            <v>010</v>
          </cell>
          <cell r="L1658" t="str">
            <v>Tamarada</v>
          </cell>
          <cell r="M1658" t="str">
            <v>0540010</v>
          </cell>
          <cell r="N1658" t="str">
            <v>02</v>
          </cell>
          <cell r="O1658" t="str">
            <v>Somarajucheruvu</v>
          </cell>
          <cell r="Q1658" t="str">
            <v>054001002</v>
          </cell>
          <cell r="S1658" t="str">
            <v>05100644001002</v>
          </cell>
          <cell r="T1658">
            <v>323</v>
          </cell>
          <cell r="U1658">
            <v>0</v>
          </cell>
          <cell r="V1658">
            <v>0</v>
          </cell>
          <cell r="W1658" t="str">
            <v>FC</v>
          </cell>
          <cell r="X1658" t="str">
            <v>FC</v>
          </cell>
          <cell r="AF1658">
            <v>0</v>
          </cell>
          <cell r="AG1658">
            <v>3</v>
          </cell>
          <cell r="AH1658">
            <v>2</v>
          </cell>
          <cell r="AI1658">
            <v>0</v>
          </cell>
          <cell r="AJ1658">
            <v>0</v>
          </cell>
          <cell r="AK1658">
            <v>0</v>
          </cell>
          <cell r="AL1658">
            <v>0</v>
          </cell>
        </row>
        <row r="1659">
          <cell r="A1659" t="str">
            <v>05</v>
          </cell>
          <cell r="B1659" t="str">
            <v>Westgodavari</v>
          </cell>
          <cell r="C1659" t="str">
            <v>10</v>
          </cell>
          <cell r="D1659" t="str">
            <v>Narsapur</v>
          </cell>
          <cell r="E1659" t="str">
            <v>064</v>
          </cell>
          <cell r="F1659" t="str">
            <v>Penugonda</v>
          </cell>
          <cell r="G1659" t="str">
            <v>40</v>
          </cell>
          <cell r="H1659" t="str">
            <v>Penugonda</v>
          </cell>
          <cell r="I1659" t="str">
            <v>10</v>
          </cell>
          <cell r="J1659" t="str">
            <v>Tamarada</v>
          </cell>
          <cell r="K1659" t="str">
            <v>010</v>
          </cell>
          <cell r="L1659" t="str">
            <v>Tamarada</v>
          </cell>
          <cell r="M1659" t="str">
            <v>0540010</v>
          </cell>
          <cell r="N1659" t="str">
            <v>03</v>
          </cell>
          <cell r="O1659" t="str">
            <v>Tamarada Peta</v>
          </cell>
          <cell r="Q1659" t="str">
            <v>054001003</v>
          </cell>
          <cell r="S1659" t="str">
            <v>05100644001003</v>
          </cell>
          <cell r="T1659">
            <v>647</v>
          </cell>
          <cell r="U1659">
            <v>169</v>
          </cell>
          <cell r="V1659">
            <v>5</v>
          </cell>
          <cell r="W1659" t="str">
            <v>FC</v>
          </cell>
          <cell r="X1659" t="str">
            <v>FC</v>
          </cell>
          <cell r="AF1659">
            <v>0</v>
          </cell>
          <cell r="AG1659">
            <v>5</v>
          </cell>
          <cell r="AH1659">
            <v>0</v>
          </cell>
          <cell r="AI1659">
            <v>0</v>
          </cell>
          <cell r="AJ1659">
            <v>0</v>
          </cell>
          <cell r="AK1659">
            <v>0</v>
          </cell>
          <cell r="AL1659">
            <v>0</v>
          </cell>
        </row>
        <row r="1660">
          <cell r="A1660" t="str">
            <v>05</v>
          </cell>
          <cell r="B1660" t="str">
            <v>Westgodavari</v>
          </cell>
          <cell r="C1660" t="str">
            <v>10</v>
          </cell>
          <cell r="D1660" t="str">
            <v>Narsapur</v>
          </cell>
          <cell r="E1660" t="str">
            <v>064</v>
          </cell>
          <cell r="F1660" t="str">
            <v>Penugonda</v>
          </cell>
          <cell r="G1660" t="str">
            <v>40</v>
          </cell>
          <cell r="H1660" t="str">
            <v>Penugonda</v>
          </cell>
          <cell r="I1660" t="str">
            <v>11</v>
          </cell>
          <cell r="J1660" t="str">
            <v>Deva</v>
          </cell>
          <cell r="K1660" t="str">
            <v>011</v>
          </cell>
          <cell r="L1660" t="str">
            <v>Deva</v>
          </cell>
          <cell r="M1660" t="str">
            <v>0540011</v>
          </cell>
          <cell r="N1660" t="str">
            <v>01</v>
          </cell>
          <cell r="O1660" t="str">
            <v>Deva</v>
          </cell>
          <cell r="P1660" t="str">
            <v>Deva</v>
          </cell>
          <cell r="Q1660" t="str">
            <v>054001101</v>
          </cell>
          <cell r="R1660" t="str">
            <v>054001101</v>
          </cell>
          <cell r="S1660" t="str">
            <v>05100644001101</v>
          </cell>
          <cell r="T1660">
            <v>2022</v>
          </cell>
          <cell r="U1660">
            <v>617</v>
          </cell>
          <cell r="V1660">
            <v>13</v>
          </cell>
          <cell r="W1660" t="str">
            <v>PC</v>
          </cell>
          <cell r="X1660" t="str">
            <v>PC1</v>
          </cell>
          <cell r="Z1660">
            <v>36944</v>
          </cell>
          <cell r="AA1660" t="str">
            <v>054001101600</v>
          </cell>
          <cell r="AB1660" t="str">
            <v>054001101600</v>
          </cell>
          <cell r="AC1660" t="str">
            <v>Deva</v>
          </cell>
          <cell r="AD1660" t="str">
            <v>Deva</v>
          </cell>
          <cell r="AE1660" t="str">
            <v>PWS</v>
          </cell>
          <cell r="AF1660">
            <v>0</v>
          </cell>
          <cell r="AG1660">
            <v>7</v>
          </cell>
          <cell r="AH1660">
            <v>0</v>
          </cell>
          <cell r="AI1660">
            <v>0</v>
          </cell>
          <cell r="AJ1660">
            <v>0</v>
          </cell>
          <cell r="AK1660">
            <v>0</v>
          </cell>
          <cell r="AL1660">
            <v>0</v>
          </cell>
        </row>
        <row r="1661">
          <cell r="A1661" t="str">
            <v>05</v>
          </cell>
          <cell r="B1661" t="str">
            <v>Westgodavari</v>
          </cell>
          <cell r="C1661" t="str">
            <v>10</v>
          </cell>
          <cell r="D1661" t="str">
            <v>Narsapur</v>
          </cell>
          <cell r="E1661" t="str">
            <v>064</v>
          </cell>
          <cell r="F1661" t="str">
            <v>Penugonda</v>
          </cell>
          <cell r="G1661" t="str">
            <v>40</v>
          </cell>
          <cell r="H1661" t="str">
            <v>Penugonda</v>
          </cell>
          <cell r="I1661" t="str">
            <v>11</v>
          </cell>
          <cell r="J1661" t="str">
            <v>Deva</v>
          </cell>
          <cell r="K1661" t="str">
            <v>011</v>
          </cell>
          <cell r="L1661" t="str">
            <v>Deva</v>
          </cell>
          <cell r="M1661" t="str">
            <v>0540011</v>
          </cell>
          <cell r="N1661" t="str">
            <v>02</v>
          </cell>
          <cell r="O1661" t="str">
            <v>Pellikuthurammacheruvu</v>
          </cell>
          <cell r="Q1661" t="str">
            <v>054001102</v>
          </cell>
          <cell r="S1661" t="str">
            <v>05100644001102</v>
          </cell>
          <cell r="T1661">
            <v>172</v>
          </cell>
          <cell r="U1661">
            <v>172</v>
          </cell>
          <cell r="V1661">
            <v>0</v>
          </cell>
          <cell r="W1661" t="str">
            <v>FC</v>
          </cell>
          <cell r="X1661" t="str">
            <v>FC</v>
          </cell>
          <cell r="AF1661">
            <v>0</v>
          </cell>
          <cell r="AG1661">
            <v>2</v>
          </cell>
          <cell r="AH1661">
            <v>0</v>
          </cell>
          <cell r="AI1661">
            <v>0</v>
          </cell>
          <cell r="AJ1661">
            <v>0</v>
          </cell>
          <cell r="AK1661">
            <v>0</v>
          </cell>
          <cell r="AL1661">
            <v>0</v>
          </cell>
        </row>
        <row r="1662">
          <cell r="A1662" t="str">
            <v>05</v>
          </cell>
          <cell r="B1662" t="str">
            <v>Westgodavari</v>
          </cell>
          <cell r="C1662" t="str">
            <v>10</v>
          </cell>
          <cell r="D1662" t="str">
            <v>Narsapur</v>
          </cell>
          <cell r="E1662" t="str">
            <v>064</v>
          </cell>
          <cell r="F1662" t="str">
            <v>Penugonda</v>
          </cell>
          <cell r="G1662" t="str">
            <v>40</v>
          </cell>
          <cell r="H1662" t="str">
            <v>Penugonda</v>
          </cell>
          <cell r="I1662" t="str">
            <v>11</v>
          </cell>
          <cell r="J1662" t="str">
            <v>Deva</v>
          </cell>
          <cell r="K1662" t="str">
            <v>011</v>
          </cell>
          <cell r="L1662" t="str">
            <v>Deva</v>
          </cell>
          <cell r="M1662" t="str">
            <v>0540011</v>
          </cell>
          <cell r="N1662" t="str">
            <v>03</v>
          </cell>
          <cell r="O1662" t="str">
            <v>Tallapalem</v>
          </cell>
          <cell r="Q1662" t="str">
            <v>054001103</v>
          </cell>
          <cell r="S1662" t="str">
            <v>05100644001103</v>
          </cell>
          <cell r="T1662">
            <v>250</v>
          </cell>
          <cell r="U1662">
            <v>180</v>
          </cell>
          <cell r="V1662">
            <v>0</v>
          </cell>
          <cell r="W1662" t="str">
            <v>PC</v>
          </cell>
          <cell r="X1662" t="str">
            <v>PC1</v>
          </cell>
          <cell r="AF1662">
            <v>0</v>
          </cell>
          <cell r="AG1662">
            <v>1</v>
          </cell>
          <cell r="AH1662">
            <v>2</v>
          </cell>
          <cell r="AI1662">
            <v>0</v>
          </cell>
          <cell r="AJ1662">
            <v>0</v>
          </cell>
          <cell r="AK1662">
            <v>0</v>
          </cell>
          <cell r="AL1662">
            <v>0</v>
          </cell>
        </row>
        <row r="1663">
          <cell r="A1663" t="str">
            <v>05</v>
          </cell>
          <cell r="B1663" t="str">
            <v>Westgodavari</v>
          </cell>
          <cell r="C1663" t="str">
            <v>10</v>
          </cell>
          <cell r="D1663" t="str">
            <v>Narsapur</v>
          </cell>
          <cell r="E1663" t="str">
            <v>064</v>
          </cell>
          <cell r="F1663" t="str">
            <v>Penugonda</v>
          </cell>
          <cell r="G1663" t="str">
            <v>40</v>
          </cell>
          <cell r="H1663" t="str">
            <v>Penugonda</v>
          </cell>
          <cell r="I1663" t="str">
            <v>11</v>
          </cell>
          <cell r="J1663" t="str">
            <v>Deva</v>
          </cell>
          <cell r="K1663" t="str">
            <v>011</v>
          </cell>
          <cell r="L1663" t="str">
            <v>Deva</v>
          </cell>
          <cell r="M1663" t="str">
            <v>0540011</v>
          </cell>
          <cell r="N1663" t="str">
            <v>04</v>
          </cell>
          <cell r="O1663" t="str">
            <v>Kamedhenucheruvu</v>
          </cell>
          <cell r="P1663" t="str">
            <v>Kamedhenucheruvu</v>
          </cell>
          <cell r="Q1663" t="str">
            <v>054001104</v>
          </cell>
          <cell r="R1663" t="str">
            <v>054001104</v>
          </cell>
          <cell r="S1663" t="str">
            <v>05100644001104</v>
          </cell>
          <cell r="T1663">
            <v>86</v>
          </cell>
          <cell r="U1663">
            <v>0</v>
          </cell>
          <cell r="V1663">
            <v>0</v>
          </cell>
          <cell r="W1663" t="str">
            <v>FC</v>
          </cell>
          <cell r="X1663" t="str">
            <v>FC</v>
          </cell>
          <cell r="Z1663">
            <v>36944</v>
          </cell>
          <cell r="AA1663" t="str">
            <v>054000501600</v>
          </cell>
          <cell r="AB1663" t="str">
            <v>054000501600</v>
          </cell>
          <cell r="AC1663" t="str">
            <v>Ramannapalem</v>
          </cell>
          <cell r="AD1663" t="str">
            <v>Ramannapalem</v>
          </cell>
          <cell r="AE1663" t="str">
            <v>PWS</v>
          </cell>
          <cell r="AF1663">
            <v>0</v>
          </cell>
          <cell r="AG1663">
            <v>1</v>
          </cell>
          <cell r="AH1663">
            <v>0</v>
          </cell>
          <cell r="AI1663">
            <v>0</v>
          </cell>
          <cell r="AJ1663">
            <v>0</v>
          </cell>
          <cell r="AK1663">
            <v>0</v>
          </cell>
          <cell r="AL1663">
            <v>0</v>
          </cell>
        </row>
        <row r="1664">
          <cell r="A1664" t="str">
            <v>05</v>
          </cell>
          <cell r="B1664" t="str">
            <v>Westgodavari</v>
          </cell>
          <cell r="C1664" t="str">
            <v>10</v>
          </cell>
          <cell r="D1664" t="str">
            <v>Narsapur</v>
          </cell>
          <cell r="E1664" t="str">
            <v>064</v>
          </cell>
          <cell r="F1664" t="str">
            <v>Penugonda</v>
          </cell>
          <cell r="G1664" t="str">
            <v>40</v>
          </cell>
          <cell r="H1664" t="str">
            <v>Penugonda</v>
          </cell>
          <cell r="I1664" t="str">
            <v>11</v>
          </cell>
          <cell r="J1664" t="str">
            <v>Deva</v>
          </cell>
          <cell r="K1664" t="str">
            <v>011</v>
          </cell>
          <cell r="L1664" t="str">
            <v>Deva</v>
          </cell>
          <cell r="M1664" t="str">
            <v>0540011</v>
          </cell>
          <cell r="N1664" t="str">
            <v>05</v>
          </cell>
          <cell r="O1664" t="str">
            <v>Vankathalla Cheruvu</v>
          </cell>
          <cell r="Q1664" t="str">
            <v>054001105</v>
          </cell>
          <cell r="S1664" t="str">
            <v>05100644001105</v>
          </cell>
          <cell r="T1664">
            <v>450</v>
          </cell>
          <cell r="U1664">
            <v>141</v>
          </cell>
          <cell r="V1664">
            <v>0</v>
          </cell>
          <cell r="W1664" t="str">
            <v>PC</v>
          </cell>
          <cell r="X1664" t="str">
            <v>PC1</v>
          </cell>
          <cell r="AF1664">
            <v>0</v>
          </cell>
          <cell r="AG1664">
            <v>2</v>
          </cell>
          <cell r="AH1664">
            <v>1</v>
          </cell>
          <cell r="AI1664">
            <v>0</v>
          </cell>
          <cell r="AJ1664">
            <v>0</v>
          </cell>
          <cell r="AK1664">
            <v>0</v>
          </cell>
          <cell r="AL1664">
            <v>0</v>
          </cell>
        </row>
        <row r="1665">
          <cell r="A1665" t="str">
            <v>05</v>
          </cell>
          <cell r="B1665" t="str">
            <v>Westgodavari</v>
          </cell>
          <cell r="C1665" t="str">
            <v>10</v>
          </cell>
          <cell r="D1665" t="str">
            <v>Narsapur</v>
          </cell>
          <cell r="E1665" t="str">
            <v>064</v>
          </cell>
          <cell r="F1665" t="str">
            <v>Penugonda</v>
          </cell>
          <cell r="G1665" t="str">
            <v>40</v>
          </cell>
          <cell r="H1665" t="str">
            <v>Penugonda</v>
          </cell>
          <cell r="I1665" t="str">
            <v>12</v>
          </cell>
          <cell r="J1665" t="str">
            <v>Mulaparru</v>
          </cell>
          <cell r="K1665" t="str">
            <v>012</v>
          </cell>
          <cell r="L1665" t="str">
            <v>Mulaparru</v>
          </cell>
          <cell r="M1665" t="str">
            <v>0540012</v>
          </cell>
          <cell r="N1665" t="str">
            <v>01</v>
          </cell>
          <cell r="O1665" t="str">
            <v>Mulaparru</v>
          </cell>
          <cell r="Q1665" t="str">
            <v>054001201</v>
          </cell>
          <cell r="S1665" t="str">
            <v>05100644001201</v>
          </cell>
          <cell r="T1665">
            <v>1322</v>
          </cell>
          <cell r="U1665">
            <v>13</v>
          </cell>
          <cell r="V1665">
            <v>0</v>
          </cell>
          <cell r="W1665" t="str">
            <v>PC</v>
          </cell>
          <cell r="X1665" t="str">
            <v>PC2</v>
          </cell>
          <cell r="AF1665">
            <v>0</v>
          </cell>
          <cell r="AG1665">
            <v>11</v>
          </cell>
          <cell r="AH1665">
            <v>1</v>
          </cell>
          <cell r="AI1665">
            <v>0</v>
          </cell>
          <cell r="AJ1665">
            <v>0</v>
          </cell>
          <cell r="AK1665">
            <v>0</v>
          </cell>
          <cell r="AL1665">
            <v>0</v>
          </cell>
        </row>
        <row r="1666">
          <cell r="A1666" t="str">
            <v>05</v>
          </cell>
          <cell r="B1666" t="str">
            <v>Westgodavari</v>
          </cell>
          <cell r="C1666" t="str">
            <v>10</v>
          </cell>
          <cell r="D1666" t="str">
            <v>Narsapur</v>
          </cell>
          <cell r="E1666" t="str">
            <v>064</v>
          </cell>
          <cell r="F1666" t="str">
            <v>Penugonda</v>
          </cell>
          <cell r="G1666" t="str">
            <v>40</v>
          </cell>
          <cell r="H1666" t="str">
            <v>Penugonda</v>
          </cell>
          <cell r="I1666" t="str">
            <v>12</v>
          </cell>
          <cell r="J1666" t="str">
            <v>Mulaparru</v>
          </cell>
          <cell r="K1666" t="str">
            <v>012</v>
          </cell>
          <cell r="L1666" t="str">
            <v>Mulaparru</v>
          </cell>
          <cell r="M1666" t="str">
            <v>0540012</v>
          </cell>
          <cell r="N1666" t="str">
            <v>02</v>
          </cell>
          <cell r="O1666" t="str">
            <v>Subbayya Cheruvu</v>
          </cell>
          <cell r="Q1666" t="str">
            <v>054001202</v>
          </cell>
          <cell r="S1666" t="str">
            <v>05100644001202</v>
          </cell>
          <cell r="T1666">
            <v>302</v>
          </cell>
          <cell r="U1666">
            <v>285</v>
          </cell>
          <cell r="V1666">
            <v>13</v>
          </cell>
          <cell r="W1666" t="str">
            <v>FC</v>
          </cell>
          <cell r="X1666" t="str">
            <v>FC</v>
          </cell>
          <cell r="AF1666">
            <v>0</v>
          </cell>
          <cell r="AG1666">
            <v>2</v>
          </cell>
          <cell r="AH1666">
            <v>1</v>
          </cell>
          <cell r="AI1666">
            <v>0</v>
          </cell>
          <cell r="AJ1666">
            <v>0</v>
          </cell>
          <cell r="AK1666">
            <v>0</v>
          </cell>
          <cell r="AL1666">
            <v>0</v>
          </cell>
        </row>
        <row r="1667">
          <cell r="A1667" t="str">
            <v>05</v>
          </cell>
          <cell r="B1667" t="str">
            <v>Westgodavari</v>
          </cell>
          <cell r="C1667" t="str">
            <v>10</v>
          </cell>
          <cell r="D1667" t="str">
            <v>Narsapur</v>
          </cell>
          <cell r="E1667" t="str">
            <v>064</v>
          </cell>
          <cell r="F1667" t="str">
            <v>Penugonda</v>
          </cell>
          <cell r="G1667" t="str">
            <v>40</v>
          </cell>
          <cell r="H1667" t="str">
            <v>Penugonda</v>
          </cell>
          <cell r="I1667" t="str">
            <v>12</v>
          </cell>
          <cell r="J1667" t="str">
            <v>Mulaparru</v>
          </cell>
          <cell r="K1667" t="str">
            <v>012</v>
          </cell>
          <cell r="L1667" t="str">
            <v>Mulaparru</v>
          </cell>
          <cell r="M1667" t="str">
            <v>0540012</v>
          </cell>
          <cell r="N1667" t="str">
            <v>03</v>
          </cell>
          <cell r="O1667" t="str">
            <v>Tallapalem</v>
          </cell>
          <cell r="Q1667" t="str">
            <v>054001203</v>
          </cell>
          <cell r="S1667" t="str">
            <v>05100644001203</v>
          </cell>
          <cell r="T1667">
            <v>305</v>
          </cell>
          <cell r="U1667">
            <v>156</v>
          </cell>
          <cell r="V1667">
            <v>0</v>
          </cell>
          <cell r="W1667" t="str">
            <v>FC</v>
          </cell>
          <cell r="X1667" t="str">
            <v>FC</v>
          </cell>
          <cell r="AF1667">
            <v>0</v>
          </cell>
          <cell r="AG1667">
            <v>0</v>
          </cell>
          <cell r="AH1667">
            <v>2</v>
          </cell>
          <cell r="AI1667">
            <v>0</v>
          </cell>
          <cell r="AJ1667">
            <v>0</v>
          </cell>
          <cell r="AK1667">
            <v>0</v>
          </cell>
          <cell r="AL1667">
            <v>0</v>
          </cell>
        </row>
        <row r="1668">
          <cell r="A1668" t="str">
            <v>05</v>
          </cell>
          <cell r="B1668" t="str">
            <v>Westgodavari</v>
          </cell>
          <cell r="C1668" t="str">
            <v>10</v>
          </cell>
          <cell r="D1668" t="str">
            <v>Narsapur</v>
          </cell>
          <cell r="E1668" t="str">
            <v>064</v>
          </cell>
          <cell r="F1668" t="str">
            <v>Penugonda</v>
          </cell>
          <cell r="G1668" t="str">
            <v>40</v>
          </cell>
          <cell r="H1668" t="str">
            <v>Penugonda</v>
          </cell>
          <cell r="I1668" t="str">
            <v>12</v>
          </cell>
          <cell r="J1668" t="str">
            <v>Mulaparru</v>
          </cell>
          <cell r="K1668" t="str">
            <v>012</v>
          </cell>
          <cell r="L1668" t="str">
            <v>Mulaparru</v>
          </cell>
          <cell r="M1668" t="str">
            <v>0540012</v>
          </cell>
          <cell r="N1668" t="str">
            <v>04</v>
          </cell>
          <cell r="O1668" t="str">
            <v>Kummara Garuvu</v>
          </cell>
          <cell r="Q1668" t="str">
            <v>054001204</v>
          </cell>
          <cell r="S1668" t="str">
            <v>05100644001204</v>
          </cell>
          <cell r="T1668">
            <v>137</v>
          </cell>
          <cell r="U1668">
            <v>59</v>
          </cell>
          <cell r="V1668">
            <v>0</v>
          </cell>
          <cell r="W1668" t="str">
            <v>FC</v>
          </cell>
          <cell r="X1668" t="str">
            <v>FC</v>
          </cell>
          <cell r="AF1668">
            <v>0</v>
          </cell>
          <cell r="AG1668">
            <v>2</v>
          </cell>
          <cell r="AH1668">
            <v>1</v>
          </cell>
          <cell r="AI1668">
            <v>0</v>
          </cell>
          <cell r="AJ1668">
            <v>0</v>
          </cell>
          <cell r="AK1668">
            <v>0</v>
          </cell>
          <cell r="AL1668">
            <v>0</v>
          </cell>
        </row>
        <row r="1669">
          <cell r="A1669" t="str">
            <v>05</v>
          </cell>
          <cell r="B1669" t="str">
            <v>Westgodavari</v>
          </cell>
          <cell r="C1669" t="str">
            <v>10</v>
          </cell>
          <cell r="D1669" t="str">
            <v>Narsapur</v>
          </cell>
          <cell r="E1669" t="str">
            <v>064</v>
          </cell>
          <cell r="F1669" t="str">
            <v>Penugonda</v>
          </cell>
          <cell r="G1669" t="str">
            <v>40</v>
          </cell>
          <cell r="H1669" t="str">
            <v>Penugonda</v>
          </cell>
          <cell r="I1669" t="str">
            <v>12</v>
          </cell>
          <cell r="J1669" t="str">
            <v>Mulaparru</v>
          </cell>
          <cell r="K1669" t="str">
            <v>012</v>
          </cell>
          <cell r="L1669" t="str">
            <v>Mulaparru</v>
          </cell>
          <cell r="M1669" t="str">
            <v>0540012</v>
          </cell>
          <cell r="N1669" t="str">
            <v>05</v>
          </cell>
          <cell r="O1669" t="str">
            <v>Maddigunta Cheruvu</v>
          </cell>
          <cell r="P1669" t="str">
            <v>Maddiguntacheruvu</v>
          </cell>
          <cell r="Q1669" t="str">
            <v>054001205</v>
          </cell>
          <cell r="R1669" t="str">
            <v>054001205</v>
          </cell>
          <cell r="S1669" t="str">
            <v>05100644001205</v>
          </cell>
          <cell r="T1669">
            <v>325</v>
          </cell>
          <cell r="U1669">
            <v>276</v>
          </cell>
          <cell r="V1669">
            <v>18</v>
          </cell>
          <cell r="W1669" t="str">
            <v>PC</v>
          </cell>
          <cell r="X1669" t="str">
            <v>PC1</v>
          </cell>
          <cell r="Z1669">
            <v>36944</v>
          </cell>
          <cell r="AA1669" t="str">
            <v>054001205600</v>
          </cell>
          <cell r="AB1669" t="str">
            <v>054001205600</v>
          </cell>
          <cell r="AC1669" t="str">
            <v>Vaddiguntacheruvu</v>
          </cell>
          <cell r="AD1669" t="str">
            <v>Vaddiguntacheruvu</v>
          </cell>
          <cell r="AE1669" t="str">
            <v>MPWS</v>
          </cell>
          <cell r="AF1669">
            <v>0</v>
          </cell>
          <cell r="AG1669">
            <v>1</v>
          </cell>
          <cell r="AH1669">
            <v>0</v>
          </cell>
          <cell r="AI1669">
            <v>0</v>
          </cell>
          <cell r="AJ1669">
            <v>0</v>
          </cell>
          <cell r="AK1669">
            <v>0</v>
          </cell>
          <cell r="AL1669">
            <v>0</v>
          </cell>
        </row>
        <row r="1670">
          <cell r="A1670" t="str">
            <v>05</v>
          </cell>
          <cell r="B1670" t="str">
            <v>Westgodavari</v>
          </cell>
          <cell r="C1670" t="str">
            <v>10</v>
          </cell>
          <cell r="D1670" t="str">
            <v>Narsapur</v>
          </cell>
          <cell r="E1670" t="str">
            <v>064</v>
          </cell>
          <cell r="F1670" t="str">
            <v>Penugonda</v>
          </cell>
          <cell r="G1670" t="str">
            <v>40</v>
          </cell>
          <cell r="H1670" t="str">
            <v>Penugonda</v>
          </cell>
          <cell r="I1670" t="str">
            <v>12</v>
          </cell>
          <cell r="J1670" t="str">
            <v>Mulaparru</v>
          </cell>
          <cell r="K1670" t="str">
            <v>012</v>
          </cell>
          <cell r="L1670" t="str">
            <v>Mulaparru</v>
          </cell>
          <cell r="M1670" t="str">
            <v>0540012</v>
          </cell>
          <cell r="N1670" t="str">
            <v>06</v>
          </cell>
          <cell r="O1670" t="str">
            <v>Pedagaruvu</v>
          </cell>
          <cell r="P1670" t="str">
            <v>Pedagaruvu</v>
          </cell>
          <cell r="Q1670" t="str">
            <v>054001206</v>
          </cell>
          <cell r="R1670" t="str">
            <v>054001206</v>
          </cell>
          <cell r="S1670" t="str">
            <v>05100644001206</v>
          </cell>
          <cell r="T1670">
            <v>694</v>
          </cell>
          <cell r="U1670">
            <v>500</v>
          </cell>
          <cell r="V1670">
            <v>0</v>
          </cell>
          <cell r="W1670" t="str">
            <v>FC</v>
          </cell>
          <cell r="X1670" t="str">
            <v>FC</v>
          </cell>
          <cell r="Z1670">
            <v>36944</v>
          </cell>
          <cell r="AA1670" t="str">
            <v>054001206600</v>
          </cell>
          <cell r="AB1670" t="str">
            <v>054001206600</v>
          </cell>
          <cell r="AC1670" t="str">
            <v>Pedagaruvu</v>
          </cell>
          <cell r="AD1670" t="str">
            <v>Pedagaruvu</v>
          </cell>
          <cell r="AE1670" t="str">
            <v>PWS</v>
          </cell>
          <cell r="AF1670">
            <v>0</v>
          </cell>
          <cell r="AG1670">
            <v>4</v>
          </cell>
          <cell r="AH1670">
            <v>1</v>
          </cell>
          <cell r="AI1670">
            <v>0</v>
          </cell>
          <cell r="AJ1670">
            <v>0</v>
          </cell>
          <cell r="AK1670">
            <v>0</v>
          </cell>
          <cell r="AL1670">
            <v>0</v>
          </cell>
        </row>
        <row r="1671">
          <cell r="A1671" t="str">
            <v>05</v>
          </cell>
          <cell r="B1671" t="str">
            <v>Westgodavari</v>
          </cell>
          <cell r="C1671" t="str">
            <v>10</v>
          </cell>
          <cell r="D1671" t="str">
            <v>Narsapur</v>
          </cell>
          <cell r="E1671" t="str">
            <v>064</v>
          </cell>
          <cell r="F1671" t="str">
            <v>Penugonda</v>
          </cell>
          <cell r="G1671" t="str">
            <v>40</v>
          </cell>
          <cell r="H1671" t="str">
            <v>Penugonda</v>
          </cell>
          <cell r="I1671" t="str">
            <v>12</v>
          </cell>
          <cell r="J1671" t="str">
            <v>Mulaparru</v>
          </cell>
          <cell r="K1671" t="str">
            <v>012</v>
          </cell>
          <cell r="L1671" t="str">
            <v>Mulaparru</v>
          </cell>
          <cell r="M1671" t="str">
            <v>0540012</v>
          </cell>
          <cell r="N1671" t="str">
            <v>07</v>
          </cell>
          <cell r="O1671" t="str">
            <v>Rajanna Cheruvu</v>
          </cell>
          <cell r="Q1671" t="str">
            <v>054001207</v>
          </cell>
          <cell r="S1671" t="str">
            <v>05100644001207</v>
          </cell>
          <cell r="T1671">
            <v>154</v>
          </cell>
          <cell r="U1671">
            <v>154</v>
          </cell>
          <cell r="V1671">
            <v>0</v>
          </cell>
          <cell r="W1671" t="str">
            <v>FC</v>
          </cell>
          <cell r="X1671" t="str">
            <v>FC</v>
          </cell>
          <cell r="AF1671">
            <v>0</v>
          </cell>
          <cell r="AG1671">
            <v>3</v>
          </cell>
          <cell r="AH1671">
            <v>0</v>
          </cell>
          <cell r="AI1671">
            <v>0</v>
          </cell>
          <cell r="AJ1671">
            <v>0</v>
          </cell>
          <cell r="AK1671">
            <v>0</v>
          </cell>
          <cell r="AL1671">
            <v>0</v>
          </cell>
        </row>
        <row r="1672">
          <cell r="A1672" t="str">
            <v>05</v>
          </cell>
          <cell r="B1672" t="str">
            <v>Westgodavari</v>
          </cell>
          <cell r="C1672" t="str">
            <v>10</v>
          </cell>
          <cell r="D1672" t="str">
            <v>Narsapur</v>
          </cell>
          <cell r="E1672" t="str">
            <v>064</v>
          </cell>
          <cell r="F1672" t="str">
            <v>Penugonda</v>
          </cell>
          <cell r="G1672" t="str">
            <v>40</v>
          </cell>
          <cell r="H1672" t="str">
            <v>Penugonda</v>
          </cell>
          <cell r="I1672" t="str">
            <v>12</v>
          </cell>
          <cell r="J1672" t="str">
            <v>Mulaparru</v>
          </cell>
          <cell r="K1672" t="str">
            <v>012</v>
          </cell>
          <cell r="L1672" t="str">
            <v>Mulaparru</v>
          </cell>
          <cell r="M1672" t="str">
            <v>0540012</v>
          </cell>
          <cell r="N1672" t="str">
            <v>08</v>
          </cell>
          <cell r="O1672" t="str">
            <v>Seetaramudi Cheruvu</v>
          </cell>
          <cell r="Q1672" t="str">
            <v>054001208</v>
          </cell>
          <cell r="S1672" t="str">
            <v>05100644001208</v>
          </cell>
          <cell r="T1672">
            <v>458</v>
          </cell>
          <cell r="U1672">
            <v>458</v>
          </cell>
          <cell r="V1672">
            <v>0</v>
          </cell>
          <cell r="W1672" t="str">
            <v>PC</v>
          </cell>
          <cell r="X1672" t="str">
            <v>PC3</v>
          </cell>
          <cell r="AF1672">
            <v>0</v>
          </cell>
          <cell r="AG1672">
            <v>3</v>
          </cell>
          <cell r="AH1672">
            <v>0</v>
          </cell>
          <cell r="AI1672">
            <v>0</v>
          </cell>
          <cell r="AJ1672">
            <v>0</v>
          </cell>
          <cell r="AK1672">
            <v>0</v>
          </cell>
          <cell r="AL1672">
            <v>0</v>
          </cell>
        </row>
        <row r="1673">
          <cell r="A1673" t="str">
            <v>05</v>
          </cell>
          <cell r="B1673" t="str">
            <v>Westgodavari</v>
          </cell>
          <cell r="C1673" t="str">
            <v>10</v>
          </cell>
          <cell r="D1673" t="str">
            <v>Narsapur</v>
          </cell>
          <cell r="E1673" t="str">
            <v>064</v>
          </cell>
          <cell r="F1673" t="str">
            <v>Penugonda</v>
          </cell>
          <cell r="G1673" t="str">
            <v>40</v>
          </cell>
          <cell r="H1673" t="str">
            <v>Penugonda</v>
          </cell>
          <cell r="I1673" t="str">
            <v>12</v>
          </cell>
          <cell r="J1673" t="str">
            <v>Mulaparru</v>
          </cell>
          <cell r="K1673" t="str">
            <v>012</v>
          </cell>
          <cell r="L1673" t="str">
            <v>Mulaparru</v>
          </cell>
          <cell r="M1673" t="str">
            <v>0540012</v>
          </cell>
          <cell r="N1673" t="str">
            <v>09</v>
          </cell>
          <cell r="O1673" t="str">
            <v>Pullalavaripeta</v>
          </cell>
          <cell r="P1673" t="str">
            <v>Pullellevaripeta</v>
          </cell>
          <cell r="Q1673" t="str">
            <v>054001209</v>
          </cell>
          <cell r="R1673" t="str">
            <v>054001209</v>
          </cell>
          <cell r="S1673" t="str">
            <v>05100644001209</v>
          </cell>
          <cell r="T1673">
            <v>172</v>
          </cell>
          <cell r="U1673">
            <v>172</v>
          </cell>
          <cell r="V1673">
            <v>0</v>
          </cell>
          <cell r="W1673" t="str">
            <v>FC</v>
          </cell>
          <cell r="X1673" t="str">
            <v>FC</v>
          </cell>
          <cell r="Z1673">
            <v>36944</v>
          </cell>
          <cell r="AA1673" t="str">
            <v>054001209600</v>
          </cell>
          <cell r="AB1673" t="str">
            <v>054001209600</v>
          </cell>
          <cell r="AC1673" t="str">
            <v>Pullellavaripeta</v>
          </cell>
          <cell r="AD1673" t="str">
            <v>Pullellavaripeta</v>
          </cell>
          <cell r="AE1673" t="str">
            <v>MPWS</v>
          </cell>
          <cell r="AF1673">
            <v>0</v>
          </cell>
          <cell r="AG1673">
            <v>0</v>
          </cell>
          <cell r="AH1673">
            <v>0</v>
          </cell>
          <cell r="AI1673">
            <v>0</v>
          </cell>
          <cell r="AJ1673">
            <v>0</v>
          </cell>
          <cell r="AK1673">
            <v>0</v>
          </cell>
          <cell r="AL1673">
            <v>0</v>
          </cell>
        </row>
        <row r="1674">
          <cell r="A1674" t="str">
            <v>05</v>
          </cell>
          <cell r="B1674" t="str">
            <v>Westgodavari</v>
          </cell>
          <cell r="C1674" t="str">
            <v>10</v>
          </cell>
          <cell r="D1674" t="str">
            <v>Narsapur</v>
          </cell>
          <cell r="E1674" t="str">
            <v>064</v>
          </cell>
          <cell r="F1674" t="str">
            <v>Penugonda</v>
          </cell>
          <cell r="G1674" t="str">
            <v>40</v>
          </cell>
          <cell r="H1674" t="str">
            <v>Penugonda</v>
          </cell>
          <cell r="I1674" t="str">
            <v>12</v>
          </cell>
          <cell r="J1674" t="str">
            <v>Mulaparru</v>
          </cell>
          <cell r="K1674" t="str">
            <v>012</v>
          </cell>
          <cell r="L1674" t="str">
            <v>Mulaparru</v>
          </cell>
          <cell r="M1674" t="str">
            <v>0540012</v>
          </cell>
          <cell r="N1674" t="str">
            <v>10</v>
          </cell>
          <cell r="O1674" t="str">
            <v>Pamidivaripalem</v>
          </cell>
          <cell r="Q1674" t="str">
            <v>054001210</v>
          </cell>
          <cell r="S1674" t="str">
            <v>05100644001210</v>
          </cell>
          <cell r="T1674">
            <v>166</v>
          </cell>
          <cell r="U1674">
            <v>0</v>
          </cell>
          <cell r="V1674">
            <v>0</v>
          </cell>
          <cell r="W1674" t="str">
            <v>FC</v>
          </cell>
          <cell r="X1674" t="str">
            <v>FC</v>
          </cell>
          <cell r="AF1674">
            <v>0</v>
          </cell>
          <cell r="AG1674">
            <v>1</v>
          </cell>
          <cell r="AH1674">
            <v>1</v>
          </cell>
          <cell r="AI1674">
            <v>0</v>
          </cell>
          <cell r="AJ1674">
            <v>0</v>
          </cell>
          <cell r="AK1674">
            <v>0</v>
          </cell>
          <cell r="AL1674">
            <v>0</v>
          </cell>
        </row>
        <row r="1675">
          <cell r="A1675" t="str">
            <v>05</v>
          </cell>
          <cell r="B1675" t="str">
            <v>Westgodavari</v>
          </cell>
          <cell r="C1675" t="str">
            <v>10</v>
          </cell>
          <cell r="D1675" t="str">
            <v>Narsapur</v>
          </cell>
          <cell r="E1675" t="str">
            <v>064</v>
          </cell>
          <cell r="F1675" t="str">
            <v>Penugonda</v>
          </cell>
          <cell r="G1675" t="str">
            <v>40</v>
          </cell>
          <cell r="H1675" t="str">
            <v>Penugonda</v>
          </cell>
          <cell r="I1675" t="str">
            <v>12</v>
          </cell>
          <cell r="J1675" t="str">
            <v>Mulaparru</v>
          </cell>
          <cell r="K1675" t="str">
            <v>012</v>
          </cell>
          <cell r="L1675" t="str">
            <v>Mulaparru</v>
          </cell>
          <cell r="M1675" t="str">
            <v>0540012</v>
          </cell>
          <cell r="N1675" t="str">
            <v>11</v>
          </cell>
          <cell r="O1675" t="str">
            <v>Peetanivaripalem</v>
          </cell>
          <cell r="P1675" t="str">
            <v>Peetanivaripalem</v>
          </cell>
          <cell r="Q1675" t="str">
            <v>054001211</v>
          </cell>
          <cell r="R1675" t="str">
            <v>054001211</v>
          </cell>
          <cell r="S1675" t="str">
            <v>05100644001211</v>
          </cell>
          <cell r="T1675">
            <v>685</v>
          </cell>
          <cell r="U1675">
            <v>0</v>
          </cell>
          <cell r="V1675">
            <v>0</v>
          </cell>
          <cell r="W1675" t="str">
            <v>FC</v>
          </cell>
          <cell r="X1675" t="str">
            <v>FC</v>
          </cell>
          <cell r="Z1675">
            <v>36944</v>
          </cell>
          <cell r="AA1675" t="str">
            <v>054001211600</v>
          </cell>
          <cell r="AB1675" t="str">
            <v>054001211600</v>
          </cell>
          <cell r="AC1675" t="str">
            <v>Peetanivaripalem</v>
          </cell>
          <cell r="AD1675" t="str">
            <v>Peetanivaripalem</v>
          </cell>
          <cell r="AE1675" t="str">
            <v>PWS</v>
          </cell>
          <cell r="AF1675">
            <v>0</v>
          </cell>
          <cell r="AG1675">
            <v>7</v>
          </cell>
          <cell r="AH1675">
            <v>2</v>
          </cell>
          <cell r="AI1675">
            <v>0</v>
          </cell>
          <cell r="AJ1675">
            <v>0</v>
          </cell>
          <cell r="AK1675">
            <v>0</v>
          </cell>
          <cell r="AL1675">
            <v>0</v>
          </cell>
        </row>
        <row r="1676">
          <cell r="A1676" t="str">
            <v>05</v>
          </cell>
          <cell r="B1676" t="str">
            <v>Westgodavari</v>
          </cell>
          <cell r="C1676" t="str">
            <v>10</v>
          </cell>
          <cell r="D1676" t="str">
            <v>Narsapur</v>
          </cell>
          <cell r="E1676" t="str">
            <v>064</v>
          </cell>
          <cell r="F1676" t="str">
            <v>Penugonda</v>
          </cell>
          <cell r="G1676" t="str">
            <v>40</v>
          </cell>
          <cell r="H1676" t="str">
            <v>Penugonda</v>
          </cell>
          <cell r="I1676" t="str">
            <v>13</v>
          </cell>
          <cell r="J1676" t="str">
            <v>Nadipudi</v>
          </cell>
          <cell r="K1676" t="str">
            <v>013</v>
          </cell>
          <cell r="L1676" t="str">
            <v>Nadipudi</v>
          </cell>
          <cell r="M1676" t="str">
            <v>0540013</v>
          </cell>
          <cell r="N1676" t="str">
            <v>01</v>
          </cell>
          <cell r="O1676" t="str">
            <v>Nadipudi</v>
          </cell>
          <cell r="P1676" t="str">
            <v>Nadipudi</v>
          </cell>
          <cell r="Q1676" t="str">
            <v>054001301</v>
          </cell>
          <cell r="R1676" t="str">
            <v>054001301</v>
          </cell>
          <cell r="S1676" t="str">
            <v>05100644001301</v>
          </cell>
          <cell r="T1676">
            <v>2797</v>
          </cell>
          <cell r="U1676">
            <v>446</v>
          </cell>
          <cell r="V1676">
            <v>35</v>
          </cell>
          <cell r="W1676" t="str">
            <v>PC</v>
          </cell>
          <cell r="X1676" t="str">
            <v>PC1</v>
          </cell>
          <cell r="Z1676">
            <v>36944</v>
          </cell>
          <cell r="AA1676" t="str">
            <v>054001301600</v>
          </cell>
          <cell r="AB1676" t="str">
            <v>054001301600</v>
          </cell>
          <cell r="AC1676" t="str">
            <v>Nadipudi</v>
          </cell>
          <cell r="AD1676" t="str">
            <v>Nadipudi</v>
          </cell>
          <cell r="AE1676" t="str">
            <v>PWS</v>
          </cell>
          <cell r="AF1676">
            <v>0</v>
          </cell>
          <cell r="AG1676">
            <v>3</v>
          </cell>
          <cell r="AH1676">
            <v>0</v>
          </cell>
          <cell r="AI1676">
            <v>0</v>
          </cell>
          <cell r="AJ1676">
            <v>0</v>
          </cell>
          <cell r="AK1676">
            <v>0</v>
          </cell>
          <cell r="AL1676">
            <v>0</v>
          </cell>
        </row>
        <row r="1677">
          <cell r="A1677" t="str">
            <v>05</v>
          </cell>
          <cell r="B1677" t="str">
            <v>Westgodavari</v>
          </cell>
          <cell r="C1677" t="str">
            <v>10</v>
          </cell>
          <cell r="D1677" t="str">
            <v>Narsapur</v>
          </cell>
          <cell r="E1677" t="str">
            <v>064</v>
          </cell>
          <cell r="F1677" t="str">
            <v>Penugonda</v>
          </cell>
          <cell r="G1677" t="str">
            <v>40</v>
          </cell>
          <cell r="H1677" t="str">
            <v>Penugonda</v>
          </cell>
          <cell r="I1677" t="str">
            <v>13</v>
          </cell>
          <cell r="J1677" t="str">
            <v>Nadipudi</v>
          </cell>
          <cell r="K1677" t="str">
            <v>013</v>
          </cell>
          <cell r="L1677" t="str">
            <v>Nadipudi</v>
          </cell>
          <cell r="M1677" t="str">
            <v>0540013</v>
          </cell>
          <cell r="N1677" t="str">
            <v>03</v>
          </cell>
          <cell r="O1677" t="str">
            <v>Middevaripalem</v>
          </cell>
          <cell r="P1677" t="str">
            <v>Middevaripalem</v>
          </cell>
          <cell r="Q1677" t="str">
            <v>054001303</v>
          </cell>
          <cell r="R1677" t="str">
            <v>054001303</v>
          </cell>
          <cell r="S1677" t="str">
            <v>05100644001303</v>
          </cell>
          <cell r="T1677">
            <v>486</v>
          </cell>
          <cell r="U1677">
            <v>83</v>
          </cell>
          <cell r="V1677">
            <v>0</v>
          </cell>
          <cell r="W1677" t="str">
            <v>FC</v>
          </cell>
          <cell r="X1677" t="str">
            <v>FC</v>
          </cell>
          <cell r="Z1677">
            <v>36944</v>
          </cell>
          <cell r="AA1677" t="str">
            <v>054001303600</v>
          </cell>
          <cell r="AB1677" t="str">
            <v>054001303600</v>
          </cell>
          <cell r="AC1677" t="str">
            <v>Middevaripalem</v>
          </cell>
          <cell r="AD1677" t="str">
            <v>Middevaripalem</v>
          </cell>
          <cell r="AE1677" t="str">
            <v>PWS</v>
          </cell>
          <cell r="AF1677">
            <v>0</v>
          </cell>
          <cell r="AG1677">
            <v>1</v>
          </cell>
          <cell r="AH1677">
            <v>0</v>
          </cell>
          <cell r="AI1677">
            <v>0</v>
          </cell>
          <cell r="AJ1677">
            <v>0</v>
          </cell>
          <cell r="AK1677">
            <v>0</v>
          </cell>
          <cell r="AL1677">
            <v>0</v>
          </cell>
        </row>
        <row r="1678">
          <cell r="A1678" t="str">
            <v>05</v>
          </cell>
          <cell r="B1678" t="str">
            <v>Westgodavari</v>
          </cell>
          <cell r="C1678" t="str">
            <v>10</v>
          </cell>
          <cell r="D1678" t="str">
            <v>Narsapur</v>
          </cell>
          <cell r="E1678" t="str">
            <v>064</v>
          </cell>
          <cell r="F1678" t="str">
            <v>Penugonda</v>
          </cell>
          <cell r="G1678" t="str">
            <v>40</v>
          </cell>
          <cell r="H1678" t="str">
            <v>Penugonda</v>
          </cell>
          <cell r="I1678" t="str">
            <v>13</v>
          </cell>
          <cell r="J1678" t="str">
            <v>Nadipudi</v>
          </cell>
          <cell r="K1678" t="str">
            <v>013</v>
          </cell>
          <cell r="L1678" t="str">
            <v>Nadipudi</v>
          </cell>
          <cell r="M1678" t="str">
            <v>0540013</v>
          </cell>
          <cell r="N1678" t="str">
            <v>04</v>
          </cell>
          <cell r="O1678" t="str">
            <v>Kattavaripalem</v>
          </cell>
          <cell r="Q1678" t="str">
            <v>054001304</v>
          </cell>
          <cell r="S1678" t="str">
            <v>05100644001304</v>
          </cell>
          <cell r="T1678">
            <v>287</v>
          </cell>
          <cell r="U1678">
            <v>100</v>
          </cell>
          <cell r="V1678">
            <v>0</v>
          </cell>
          <cell r="W1678" t="str">
            <v>PC</v>
          </cell>
          <cell r="X1678" t="str">
            <v>PC3</v>
          </cell>
          <cell r="AF1678">
            <v>0</v>
          </cell>
          <cell r="AG1678">
            <v>4</v>
          </cell>
          <cell r="AH1678">
            <v>1</v>
          </cell>
          <cell r="AI1678">
            <v>0</v>
          </cell>
          <cell r="AJ1678">
            <v>0</v>
          </cell>
          <cell r="AK1678">
            <v>0</v>
          </cell>
          <cell r="AL1678">
            <v>0</v>
          </cell>
        </row>
        <row r="1679">
          <cell r="A1679" t="str">
            <v>05</v>
          </cell>
          <cell r="B1679" t="str">
            <v>Westgodavari</v>
          </cell>
          <cell r="C1679" t="str">
            <v>10</v>
          </cell>
          <cell r="D1679" t="str">
            <v>Narsapur</v>
          </cell>
          <cell r="E1679" t="str">
            <v>064</v>
          </cell>
          <cell r="F1679" t="str">
            <v>Penugonda</v>
          </cell>
          <cell r="G1679" t="str">
            <v>40</v>
          </cell>
          <cell r="H1679" t="str">
            <v>Penugonda</v>
          </cell>
          <cell r="I1679" t="str">
            <v>14</v>
          </cell>
          <cell r="J1679" t="str">
            <v>Chinamallam</v>
          </cell>
          <cell r="K1679" t="str">
            <v>014</v>
          </cell>
          <cell r="L1679" t="str">
            <v>Chinamallam</v>
          </cell>
          <cell r="M1679" t="str">
            <v>0540014</v>
          </cell>
          <cell r="N1679" t="str">
            <v>01</v>
          </cell>
          <cell r="O1679" t="str">
            <v>Chinamallam</v>
          </cell>
          <cell r="P1679" t="str">
            <v>Chinamallam</v>
          </cell>
          <cell r="Q1679" t="str">
            <v>054001401</v>
          </cell>
          <cell r="R1679" t="str">
            <v>054001401</v>
          </cell>
          <cell r="S1679" t="str">
            <v>05100644001401</v>
          </cell>
          <cell r="T1679">
            <v>2349</v>
          </cell>
          <cell r="U1679">
            <v>448</v>
          </cell>
          <cell r="V1679">
            <v>25</v>
          </cell>
          <cell r="W1679" t="str">
            <v>PC</v>
          </cell>
          <cell r="X1679" t="str">
            <v>PC2</v>
          </cell>
          <cell r="Z1679">
            <v>36944</v>
          </cell>
          <cell r="AA1679" t="str">
            <v>054001401600</v>
          </cell>
          <cell r="AB1679" t="str">
            <v>054001401600</v>
          </cell>
          <cell r="AC1679" t="str">
            <v>Chinamallam</v>
          </cell>
          <cell r="AD1679" t="str">
            <v>Chinamallam</v>
          </cell>
          <cell r="AE1679" t="str">
            <v>PWS</v>
          </cell>
          <cell r="AF1679">
            <v>0</v>
          </cell>
          <cell r="AG1679">
            <v>0</v>
          </cell>
          <cell r="AH1679">
            <v>5</v>
          </cell>
          <cell r="AI1679">
            <v>0</v>
          </cell>
          <cell r="AJ1679">
            <v>0</v>
          </cell>
          <cell r="AK1679">
            <v>0</v>
          </cell>
          <cell r="AL1679">
            <v>0</v>
          </cell>
        </row>
        <row r="1680">
          <cell r="A1680" t="str">
            <v>05</v>
          </cell>
          <cell r="B1680" t="str">
            <v>Westgodavari</v>
          </cell>
          <cell r="C1680" t="str">
            <v>10</v>
          </cell>
          <cell r="D1680" t="str">
            <v>Narsapur</v>
          </cell>
          <cell r="E1680" t="str">
            <v>061</v>
          </cell>
          <cell r="F1680" t="str">
            <v>Achanta</v>
          </cell>
          <cell r="G1680" t="str">
            <v>40</v>
          </cell>
          <cell r="H1680" t="str">
            <v>Penugonda</v>
          </cell>
          <cell r="I1680" t="str">
            <v>14</v>
          </cell>
          <cell r="J1680" t="str">
            <v>Chinamallam</v>
          </cell>
          <cell r="K1680" t="str">
            <v>014</v>
          </cell>
          <cell r="L1680" t="str">
            <v>Chinamallam</v>
          </cell>
          <cell r="M1680" t="str">
            <v>0540014</v>
          </cell>
          <cell r="N1680" t="str">
            <v>02</v>
          </cell>
          <cell r="O1680" t="str">
            <v>Garuvupalem</v>
          </cell>
          <cell r="P1680" t="str">
            <v>Garuvu Palem</v>
          </cell>
          <cell r="Q1680" t="str">
            <v>054001402</v>
          </cell>
          <cell r="R1680" t="str">
            <v>054001402</v>
          </cell>
          <cell r="S1680" t="str">
            <v>05100614001402</v>
          </cell>
          <cell r="T1680">
            <v>308</v>
          </cell>
          <cell r="U1680">
            <v>0</v>
          </cell>
          <cell r="V1680">
            <v>0</v>
          </cell>
          <cell r="W1680" t="str">
            <v>PC</v>
          </cell>
          <cell r="X1680" t="str">
            <v>PC2</v>
          </cell>
          <cell r="Z1680">
            <v>36944</v>
          </cell>
          <cell r="AA1680" t="str">
            <v>054001401600</v>
          </cell>
          <cell r="AB1680" t="str">
            <v>054001401600</v>
          </cell>
          <cell r="AC1680" t="str">
            <v>Chinamallam</v>
          </cell>
          <cell r="AD1680" t="str">
            <v>Chinamallam</v>
          </cell>
          <cell r="AE1680" t="str">
            <v>PWS</v>
          </cell>
          <cell r="AF1680">
            <v>0</v>
          </cell>
          <cell r="AG1680">
            <v>0</v>
          </cell>
          <cell r="AH1680">
            <v>1</v>
          </cell>
          <cell r="AI1680">
            <v>0</v>
          </cell>
          <cell r="AJ1680">
            <v>0</v>
          </cell>
          <cell r="AK1680">
            <v>0</v>
          </cell>
          <cell r="AL1680">
            <v>0</v>
          </cell>
        </row>
        <row r="1681">
          <cell r="A1681" t="str">
            <v>05</v>
          </cell>
          <cell r="B1681" t="str">
            <v>Westgodavari</v>
          </cell>
          <cell r="C1681" t="str">
            <v>10</v>
          </cell>
          <cell r="D1681" t="str">
            <v>Narsapur</v>
          </cell>
          <cell r="E1681" t="str">
            <v>061</v>
          </cell>
          <cell r="F1681" t="str">
            <v>Achanta</v>
          </cell>
          <cell r="G1681" t="str">
            <v>40</v>
          </cell>
          <cell r="H1681" t="str">
            <v>Penugonda</v>
          </cell>
          <cell r="I1681" t="str">
            <v>14</v>
          </cell>
          <cell r="J1681" t="str">
            <v>Chinamallam</v>
          </cell>
          <cell r="K1681" t="str">
            <v>014</v>
          </cell>
          <cell r="L1681" t="str">
            <v>Chinamallam</v>
          </cell>
          <cell r="M1681" t="str">
            <v>0540014</v>
          </cell>
          <cell r="N1681" t="str">
            <v>04</v>
          </cell>
          <cell r="O1681" t="str">
            <v>Madanavaripalem</v>
          </cell>
          <cell r="P1681" t="str">
            <v>Madanavaripalem</v>
          </cell>
          <cell r="Q1681" t="str">
            <v>054001404</v>
          </cell>
          <cell r="R1681" t="str">
            <v>054001404</v>
          </cell>
          <cell r="S1681" t="str">
            <v>05100614001404</v>
          </cell>
          <cell r="T1681">
            <v>282</v>
          </cell>
          <cell r="U1681">
            <v>35</v>
          </cell>
          <cell r="V1681">
            <v>0</v>
          </cell>
          <cell r="W1681" t="str">
            <v>PC</v>
          </cell>
          <cell r="X1681" t="str">
            <v>PC2</v>
          </cell>
          <cell r="Z1681">
            <v>36944</v>
          </cell>
          <cell r="AA1681" t="str">
            <v>054001401600</v>
          </cell>
          <cell r="AB1681" t="str">
            <v>054001401600</v>
          </cell>
          <cell r="AC1681" t="str">
            <v>Chinamallam</v>
          </cell>
          <cell r="AD1681" t="str">
            <v>Chinamallam</v>
          </cell>
          <cell r="AE1681" t="str">
            <v>PWS</v>
          </cell>
          <cell r="AF1681">
            <v>0</v>
          </cell>
          <cell r="AG1681">
            <v>0</v>
          </cell>
          <cell r="AH1681">
            <v>0</v>
          </cell>
          <cell r="AI1681">
            <v>1</v>
          </cell>
          <cell r="AJ1681">
            <v>0</v>
          </cell>
          <cell r="AK1681">
            <v>0</v>
          </cell>
          <cell r="AL1681">
            <v>0</v>
          </cell>
        </row>
        <row r="1682">
          <cell r="A1682" t="str">
            <v>05</v>
          </cell>
          <cell r="B1682" t="str">
            <v>Westgodavari</v>
          </cell>
          <cell r="C1682" t="str">
            <v>10</v>
          </cell>
          <cell r="D1682" t="str">
            <v>Narsapur</v>
          </cell>
          <cell r="E1682" t="str">
            <v>061</v>
          </cell>
          <cell r="F1682" t="str">
            <v>Achanta</v>
          </cell>
          <cell r="G1682" t="str">
            <v>40</v>
          </cell>
          <cell r="H1682" t="str">
            <v>Penugonda</v>
          </cell>
          <cell r="I1682" t="str">
            <v>14</v>
          </cell>
          <cell r="J1682" t="str">
            <v>Chinamallam</v>
          </cell>
          <cell r="K1682" t="str">
            <v>014</v>
          </cell>
          <cell r="L1682" t="str">
            <v>Chinamallam</v>
          </cell>
          <cell r="M1682" t="str">
            <v>0540014</v>
          </cell>
          <cell r="N1682" t="str">
            <v>05</v>
          </cell>
          <cell r="O1682" t="str">
            <v>Tamaracheruvu</v>
          </cell>
          <cell r="P1682" t="str">
            <v>Tamaracheruvu</v>
          </cell>
          <cell r="Q1682" t="str">
            <v>054001405</v>
          </cell>
          <cell r="R1682" t="str">
            <v>054001405</v>
          </cell>
          <cell r="S1682" t="str">
            <v>05100614001405</v>
          </cell>
          <cell r="T1682">
            <v>208</v>
          </cell>
          <cell r="U1682">
            <v>0</v>
          </cell>
          <cell r="V1682">
            <v>0</v>
          </cell>
          <cell r="W1682" t="str">
            <v>PC</v>
          </cell>
          <cell r="X1682" t="str">
            <v>PC2</v>
          </cell>
          <cell r="Z1682">
            <v>36944</v>
          </cell>
          <cell r="AA1682" t="str">
            <v>054001401600</v>
          </cell>
          <cell r="AB1682" t="str">
            <v>054001401600</v>
          </cell>
          <cell r="AC1682" t="str">
            <v>Chinamallam</v>
          </cell>
          <cell r="AD1682" t="str">
            <v>Chinamallam</v>
          </cell>
          <cell r="AE1682" t="str">
            <v>PWS</v>
          </cell>
          <cell r="AF1682">
            <v>0</v>
          </cell>
          <cell r="AG1682">
            <v>0</v>
          </cell>
          <cell r="AH1682">
            <v>0</v>
          </cell>
          <cell r="AI1682">
            <v>1</v>
          </cell>
          <cell r="AJ1682">
            <v>0</v>
          </cell>
          <cell r="AK1682">
            <v>0</v>
          </cell>
          <cell r="AL1682">
            <v>0</v>
          </cell>
        </row>
        <row r="1683">
          <cell r="A1683" t="str">
            <v>05</v>
          </cell>
          <cell r="B1683" t="str">
            <v>Westgodavari</v>
          </cell>
          <cell r="C1683" t="str">
            <v>10</v>
          </cell>
          <cell r="D1683" t="str">
            <v>Narsapur</v>
          </cell>
          <cell r="E1683" t="str">
            <v>061</v>
          </cell>
          <cell r="F1683" t="str">
            <v>Achanta</v>
          </cell>
          <cell r="G1683" t="str">
            <v>40</v>
          </cell>
          <cell r="H1683" t="str">
            <v>Penugonda</v>
          </cell>
          <cell r="I1683" t="str">
            <v>14</v>
          </cell>
          <cell r="J1683" t="str">
            <v>Chinamallam</v>
          </cell>
          <cell r="K1683" t="str">
            <v>014</v>
          </cell>
          <cell r="L1683" t="str">
            <v>Chinamallam</v>
          </cell>
          <cell r="M1683" t="str">
            <v>0540014</v>
          </cell>
          <cell r="N1683" t="str">
            <v>06</v>
          </cell>
          <cell r="O1683" t="str">
            <v>Tallapalem</v>
          </cell>
          <cell r="P1683" t="str">
            <v>Tallapalem</v>
          </cell>
          <cell r="Q1683" t="str">
            <v>054001406</v>
          </cell>
          <cell r="R1683" t="str">
            <v>054001406</v>
          </cell>
          <cell r="S1683" t="str">
            <v>05100614001406</v>
          </cell>
          <cell r="T1683">
            <v>283</v>
          </cell>
          <cell r="U1683">
            <v>250</v>
          </cell>
          <cell r="V1683">
            <v>0</v>
          </cell>
          <cell r="W1683" t="str">
            <v>FC</v>
          </cell>
          <cell r="X1683" t="str">
            <v>FC</v>
          </cell>
          <cell r="Z1683">
            <v>36944</v>
          </cell>
          <cell r="AA1683" t="str">
            <v>054001303600</v>
          </cell>
          <cell r="AB1683" t="str">
            <v>054001303600</v>
          </cell>
          <cell r="AC1683" t="str">
            <v>Middevaripalem</v>
          </cell>
          <cell r="AD1683" t="str">
            <v>Middevaripalem</v>
          </cell>
          <cell r="AE1683" t="str">
            <v>PWS</v>
          </cell>
          <cell r="AF1683">
            <v>0</v>
          </cell>
          <cell r="AG1683">
            <v>0</v>
          </cell>
          <cell r="AH1683">
            <v>0</v>
          </cell>
          <cell r="AI1683">
            <v>0</v>
          </cell>
          <cell r="AJ1683">
            <v>0</v>
          </cell>
          <cell r="AK1683">
            <v>0</v>
          </cell>
          <cell r="AL1683">
            <v>0</v>
          </cell>
        </row>
        <row r="1684">
          <cell r="A1684" t="str">
            <v>05</v>
          </cell>
          <cell r="B1684" t="str">
            <v>Westgodavari</v>
          </cell>
          <cell r="C1684" t="str">
            <v>10</v>
          </cell>
          <cell r="D1684" t="str">
            <v>Narsapur</v>
          </cell>
          <cell r="E1684" t="str">
            <v>061</v>
          </cell>
          <cell r="F1684" t="str">
            <v>Achanta</v>
          </cell>
          <cell r="G1684" t="str">
            <v>41</v>
          </cell>
          <cell r="H1684" t="str">
            <v>Achanta</v>
          </cell>
          <cell r="I1684" t="str">
            <v>01</v>
          </cell>
          <cell r="J1684" t="str">
            <v>Achanta</v>
          </cell>
          <cell r="K1684" t="str">
            <v>001</v>
          </cell>
          <cell r="L1684" t="str">
            <v>Achanta</v>
          </cell>
          <cell r="M1684" t="str">
            <v>0541001</v>
          </cell>
          <cell r="N1684" t="str">
            <v>01</v>
          </cell>
          <cell r="O1684" t="str">
            <v>Achanta</v>
          </cell>
          <cell r="P1684" t="str">
            <v>Achanta</v>
          </cell>
          <cell r="Q1684" t="str">
            <v>054100101</v>
          </cell>
          <cell r="R1684" t="str">
            <v>054100101</v>
          </cell>
          <cell r="S1684" t="str">
            <v>05100614100101</v>
          </cell>
          <cell r="T1684">
            <v>13351</v>
          </cell>
          <cell r="U1684">
            <v>1801</v>
          </cell>
          <cell r="V1684">
            <v>78</v>
          </cell>
          <cell r="W1684" t="str">
            <v>FC</v>
          </cell>
          <cell r="X1684" t="str">
            <v>FC</v>
          </cell>
          <cell r="Z1684">
            <v>36441</v>
          </cell>
          <cell r="AA1684" t="str">
            <v>054100101600</v>
          </cell>
          <cell r="AB1684" t="str">
            <v>054100101600</v>
          </cell>
          <cell r="AC1684" t="str">
            <v>Achanta</v>
          </cell>
          <cell r="AD1684" t="str">
            <v>Achanta</v>
          </cell>
          <cell r="AE1684" t="str">
            <v>PWS</v>
          </cell>
          <cell r="AF1684">
            <v>0</v>
          </cell>
          <cell r="AG1684">
            <v>47</v>
          </cell>
          <cell r="AH1684">
            <v>1</v>
          </cell>
          <cell r="AI1684">
            <v>0</v>
          </cell>
          <cell r="AJ1684">
            <v>0</v>
          </cell>
          <cell r="AK1684">
            <v>0</v>
          </cell>
          <cell r="AL1684">
            <v>0</v>
          </cell>
        </row>
        <row r="1685">
          <cell r="A1685" t="str">
            <v>05</v>
          </cell>
          <cell r="B1685" t="str">
            <v>Westgodavari</v>
          </cell>
          <cell r="C1685" t="str">
            <v>10</v>
          </cell>
          <cell r="D1685" t="str">
            <v>Narsapur</v>
          </cell>
          <cell r="E1685" t="str">
            <v>061</v>
          </cell>
          <cell r="F1685" t="str">
            <v>Achanta</v>
          </cell>
          <cell r="G1685" t="str">
            <v>41</v>
          </cell>
          <cell r="H1685" t="str">
            <v>Achanta</v>
          </cell>
          <cell r="I1685" t="str">
            <v>01</v>
          </cell>
          <cell r="J1685" t="str">
            <v>Achanta</v>
          </cell>
          <cell r="K1685" t="str">
            <v>001</v>
          </cell>
          <cell r="L1685" t="str">
            <v>Achanta</v>
          </cell>
          <cell r="M1685" t="str">
            <v>0541001</v>
          </cell>
          <cell r="N1685" t="str">
            <v>02</v>
          </cell>
          <cell r="O1685" t="str">
            <v>Ravigunta</v>
          </cell>
          <cell r="Q1685" t="str">
            <v>054100102</v>
          </cell>
          <cell r="S1685" t="str">
            <v>05100614100102</v>
          </cell>
          <cell r="T1685">
            <v>351</v>
          </cell>
          <cell r="U1685">
            <v>0</v>
          </cell>
          <cell r="V1685">
            <v>0</v>
          </cell>
          <cell r="W1685" t="str">
            <v>FC</v>
          </cell>
          <cell r="X1685" t="str">
            <v>FC</v>
          </cell>
          <cell r="Z1685">
            <v>36441</v>
          </cell>
          <cell r="AF1685">
            <v>0</v>
          </cell>
          <cell r="AG1685">
            <v>3</v>
          </cell>
          <cell r="AH1685">
            <v>3</v>
          </cell>
          <cell r="AI1685">
            <v>0</v>
          </cell>
          <cell r="AJ1685">
            <v>0</v>
          </cell>
          <cell r="AK1685">
            <v>0</v>
          </cell>
          <cell r="AL1685">
            <v>0</v>
          </cell>
        </row>
        <row r="1686">
          <cell r="A1686" t="str">
            <v>05</v>
          </cell>
          <cell r="B1686" t="str">
            <v>Westgodavari</v>
          </cell>
          <cell r="C1686" t="str">
            <v>10</v>
          </cell>
          <cell r="D1686" t="str">
            <v>Narsapur</v>
          </cell>
          <cell r="E1686" t="str">
            <v>061</v>
          </cell>
          <cell r="F1686" t="str">
            <v>Achanta</v>
          </cell>
          <cell r="G1686" t="str">
            <v>41</v>
          </cell>
          <cell r="H1686" t="str">
            <v>Achanta</v>
          </cell>
          <cell r="I1686" t="str">
            <v>01</v>
          </cell>
          <cell r="J1686" t="str">
            <v>Achanta</v>
          </cell>
          <cell r="K1686" t="str">
            <v>001</v>
          </cell>
          <cell r="L1686" t="str">
            <v>Achanta</v>
          </cell>
          <cell r="M1686" t="str">
            <v>0541001</v>
          </cell>
          <cell r="N1686" t="str">
            <v>03</v>
          </cell>
          <cell r="O1686" t="str">
            <v>Doddivaripalem</v>
          </cell>
          <cell r="Q1686" t="str">
            <v>054100103</v>
          </cell>
          <cell r="S1686" t="str">
            <v>05100614100103</v>
          </cell>
          <cell r="T1686">
            <v>165</v>
          </cell>
          <cell r="U1686">
            <v>155</v>
          </cell>
          <cell r="V1686">
            <v>0</v>
          </cell>
          <cell r="W1686" t="str">
            <v>FC</v>
          </cell>
          <cell r="X1686" t="str">
            <v>FC</v>
          </cell>
          <cell r="Z1686">
            <v>36441</v>
          </cell>
          <cell r="AF1686">
            <v>0</v>
          </cell>
          <cell r="AG1686">
            <v>2</v>
          </cell>
          <cell r="AH1686">
            <v>2</v>
          </cell>
          <cell r="AI1686">
            <v>0</v>
          </cell>
          <cell r="AJ1686">
            <v>0</v>
          </cell>
          <cell r="AK1686">
            <v>0</v>
          </cell>
          <cell r="AL1686">
            <v>0</v>
          </cell>
        </row>
        <row r="1687">
          <cell r="A1687" t="str">
            <v>05</v>
          </cell>
          <cell r="B1687" t="str">
            <v>Westgodavari</v>
          </cell>
          <cell r="C1687" t="str">
            <v>10</v>
          </cell>
          <cell r="D1687" t="str">
            <v>Narsapur</v>
          </cell>
          <cell r="E1687" t="str">
            <v>061</v>
          </cell>
          <cell r="F1687" t="str">
            <v>Achanta</v>
          </cell>
          <cell r="G1687" t="str">
            <v>41</v>
          </cell>
          <cell r="H1687" t="str">
            <v>Achanta</v>
          </cell>
          <cell r="I1687" t="str">
            <v>01</v>
          </cell>
          <cell r="J1687" t="str">
            <v>Achanta</v>
          </cell>
          <cell r="K1687" t="str">
            <v>001</v>
          </cell>
          <cell r="L1687" t="str">
            <v>Achanta</v>
          </cell>
          <cell r="M1687" t="str">
            <v>0541001</v>
          </cell>
          <cell r="N1687" t="str">
            <v>04</v>
          </cell>
          <cell r="O1687" t="str">
            <v>Pora</v>
          </cell>
          <cell r="Q1687" t="str">
            <v>054100104</v>
          </cell>
          <cell r="S1687" t="str">
            <v>05100614100104</v>
          </cell>
          <cell r="T1687">
            <v>263</v>
          </cell>
          <cell r="U1687">
            <v>0</v>
          </cell>
          <cell r="V1687">
            <v>0</v>
          </cell>
          <cell r="W1687" t="str">
            <v>FC</v>
          </cell>
          <cell r="X1687" t="str">
            <v>FC</v>
          </cell>
          <cell r="Z1687">
            <v>36441</v>
          </cell>
          <cell r="AF1687">
            <v>0</v>
          </cell>
          <cell r="AG1687">
            <v>3</v>
          </cell>
          <cell r="AH1687">
            <v>2</v>
          </cell>
          <cell r="AI1687">
            <v>0</v>
          </cell>
          <cell r="AJ1687">
            <v>0</v>
          </cell>
          <cell r="AK1687">
            <v>0</v>
          </cell>
          <cell r="AL1687">
            <v>0</v>
          </cell>
        </row>
        <row r="1688">
          <cell r="A1688" t="str">
            <v>05</v>
          </cell>
          <cell r="B1688" t="str">
            <v>Westgodavari</v>
          </cell>
          <cell r="C1688" t="str">
            <v>10</v>
          </cell>
          <cell r="D1688" t="str">
            <v>Narsapur</v>
          </cell>
          <cell r="E1688" t="str">
            <v>061</v>
          </cell>
          <cell r="F1688" t="str">
            <v>Achanta</v>
          </cell>
          <cell r="G1688" t="str">
            <v>41</v>
          </cell>
          <cell r="H1688" t="str">
            <v>Achanta</v>
          </cell>
          <cell r="I1688" t="str">
            <v>01</v>
          </cell>
          <cell r="J1688" t="str">
            <v>Achanta</v>
          </cell>
          <cell r="K1688" t="str">
            <v>001</v>
          </cell>
          <cell r="L1688" t="str">
            <v>Achanta</v>
          </cell>
          <cell r="M1688" t="str">
            <v>0541001</v>
          </cell>
          <cell r="N1688" t="str">
            <v>05</v>
          </cell>
          <cell r="O1688" t="str">
            <v>Mannevaripalem</v>
          </cell>
          <cell r="Q1688" t="str">
            <v>054100105</v>
          </cell>
          <cell r="S1688" t="str">
            <v>05100614100105</v>
          </cell>
          <cell r="T1688">
            <v>776</v>
          </cell>
          <cell r="U1688">
            <v>0</v>
          </cell>
          <cell r="V1688">
            <v>0</v>
          </cell>
          <cell r="W1688" t="str">
            <v>PC</v>
          </cell>
          <cell r="X1688" t="str">
            <v>PC4</v>
          </cell>
          <cell r="Z1688">
            <v>36441</v>
          </cell>
          <cell r="AF1688">
            <v>0</v>
          </cell>
          <cell r="AG1688">
            <v>4</v>
          </cell>
          <cell r="AH1688">
            <v>3</v>
          </cell>
          <cell r="AI1688">
            <v>0</v>
          </cell>
          <cell r="AJ1688">
            <v>0</v>
          </cell>
          <cell r="AK1688">
            <v>0</v>
          </cell>
          <cell r="AL1688">
            <v>0</v>
          </cell>
        </row>
        <row r="1689">
          <cell r="A1689" t="str">
            <v>05</v>
          </cell>
          <cell r="B1689" t="str">
            <v>Westgodavari</v>
          </cell>
          <cell r="C1689" t="str">
            <v>10</v>
          </cell>
          <cell r="D1689" t="str">
            <v>Narsapur</v>
          </cell>
          <cell r="E1689" t="str">
            <v>061</v>
          </cell>
          <cell r="F1689" t="str">
            <v>Achanta</v>
          </cell>
          <cell r="G1689" t="str">
            <v>41</v>
          </cell>
          <cell r="H1689" t="str">
            <v>Achanta</v>
          </cell>
          <cell r="I1689" t="str">
            <v>01</v>
          </cell>
          <cell r="J1689" t="str">
            <v>Achanta</v>
          </cell>
          <cell r="K1689" t="str">
            <v>001</v>
          </cell>
          <cell r="L1689" t="str">
            <v>Achanta</v>
          </cell>
          <cell r="M1689" t="str">
            <v>0541001</v>
          </cell>
          <cell r="N1689" t="str">
            <v>06</v>
          </cell>
          <cell r="O1689" t="str">
            <v>Konapathugunta</v>
          </cell>
          <cell r="Q1689" t="str">
            <v>054100106</v>
          </cell>
          <cell r="S1689" t="str">
            <v>05100614100106</v>
          </cell>
          <cell r="T1689">
            <v>847</v>
          </cell>
          <cell r="U1689">
            <v>32</v>
          </cell>
          <cell r="V1689">
            <v>0</v>
          </cell>
          <cell r="W1689" t="str">
            <v>FC</v>
          </cell>
          <cell r="X1689" t="str">
            <v>FC</v>
          </cell>
          <cell r="Z1689">
            <v>36441</v>
          </cell>
          <cell r="AF1689">
            <v>0</v>
          </cell>
          <cell r="AG1689">
            <v>0</v>
          </cell>
          <cell r="AH1689">
            <v>2</v>
          </cell>
          <cell r="AI1689">
            <v>0</v>
          </cell>
          <cell r="AJ1689">
            <v>0</v>
          </cell>
          <cell r="AK1689">
            <v>0</v>
          </cell>
          <cell r="AL1689">
            <v>0</v>
          </cell>
        </row>
        <row r="1690">
          <cell r="A1690" t="str">
            <v>05</v>
          </cell>
          <cell r="B1690" t="str">
            <v>Westgodavari</v>
          </cell>
          <cell r="C1690" t="str">
            <v>10</v>
          </cell>
          <cell r="D1690" t="str">
            <v>Narsapur</v>
          </cell>
          <cell r="E1690" t="str">
            <v>061</v>
          </cell>
          <cell r="F1690" t="str">
            <v>Achanta</v>
          </cell>
          <cell r="G1690" t="str">
            <v>41</v>
          </cell>
          <cell r="H1690" t="str">
            <v>Achanta</v>
          </cell>
          <cell r="I1690" t="str">
            <v>01</v>
          </cell>
          <cell r="J1690" t="str">
            <v>Achanta</v>
          </cell>
          <cell r="K1690" t="str">
            <v>001</v>
          </cell>
          <cell r="L1690" t="str">
            <v>Achanta</v>
          </cell>
          <cell r="M1690" t="str">
            <v>0541001</v>
          </cell>
          <cell r="N1690" t="str">
            <v>07</v>
          </cell>
          <cell r="O1690" t="str">
            <v>Kesireddigunta</v>
          </cell>
          <cell r="Q1690" t="str">
            <v>054100107</v>
          </cell>
          <cell r="S1690" t="str">
            <v>05100614100107</v>
          </cell>
          <cell r="T1690">
            <v>961</v>
          </cell>
          <cell r="U1690">
            <v>5</v>
          </cell>
          <cell r="V1690">
            <v>0</v>
          </cell>
          <cell r="W1690" t="str">
            <v>PC</v>
          </cell>
          <cell r="X1690" t="str">
            <v>PC3</v>
          </cell>
          <cell r="Z1690">
            <v>36441</v>
          </cell>
          <cell r="AF1690">
            <v>0</v>
          </cell>
          <cell r="AG1690">
            <v>3</v>
          </cell>
          <cell r="AH1690">
            <v>4</v>
          </cell>
          <cell r="AI1690">
            <v>0</v>
          </cell>
          <cell r="AJ1690">
            <v>0</v>
          </cell>
          <cell r="AK1690">
            <v>0</v>
          </cell>
          <cell r="AL1690">
            <v>0</v>
          </cell>
        </row>
        <row r="1691">
          <cell r="A1691" t="str">
            <v>05</v>
          </cell>
          <cell r="B1691" t="str">
            <v>Westgodavari</v>
          </cell>
          <cell r="C1691" t="str">
            <v>10</v>
          </cell>
          <cell r="D1691" t="str">
            <v>Narsapur</v>
          </cell>
          <cell r="E1691" t="str">
            <v>061</v>
          </cell>
          <cell r="F1691" t="str">
            <v>Achanta</v>
          </cell>
          <cell r="G1691" t="str">
            <v>41</v>
          </cell>
          <cell r="H1691" t="str">
            <v>Achanta</v>
          </cell>
          <cell r="I1691" t="str">
            <v>01</v>
          </cell>
          <cell r="J1691" t="str">
            <v>Achanta</v>
          </cell>
          <cell r="K1691" t="str">
            <v>001</v>
          </cell>
          <cell r="L1691" t="str">
            <v>Achanta</v>
          </cell>
          <cell r="M1691" t="str">
            <v>0541001</v>
          </cell>
          <cell r="N1691" t="str">
            <v>08</v>
          </cell>
          <cell r="O1691" t="str">
            <v>Vennapusavaripalem</v>
          </cell>
          <cell r="Q1691" t="str">
            <v>054100108</v>
          </cell>
          <cell r="S1691" t="str">
            <v>05100614100108</v>
          </cell>
          <cell r="T1691">
            <v>290</v>
          </cell>
          <cell r="U1691">
            <v>290</v>
          </cell>
          <cell r="V1691">
            <v>0</v>
          </cell>
          <cell r="W1691" t="str">
            <v>FC</v>
          </cell>
          <cell r="X1691" t="str">
            <v>FC</v>
          </cell>
          <cell r="Z1691">
            <v>36441</v>
          </cell>
          <cell r="AF1691">
            <v>0</v>
          </cell>
          <cell r="AG1691">
            <v>4</v>
          </cell>
          <cell r="AH1691">
            <v>4</v>
          </cell>
          <cell r="AI1691">
            <v>0</v>
          </cell>
          <cell r="AJ1691">
            <v>0</v>
          </cell>
          <cell r="AK1691">
            <v>0</v>
          </cell>
          <cell r="AL1691">
            <v>0</v>
          </cell>
        </row>
        <row r="1692">
          <cell r="A1692" t="str">
            <v>05</v>
          </cell>
          <cell r="B1692" t="str">
            <v>Westgodavari</v>
          </cell>
          <cell r="C1692" t="str">
            <v>10</v>
          </cell>
          <cell r="D1692" t="str">
            <v>Narsapur</v>
          </cell>
          <cell r="E1692" t="str">
            <v>061</v>
          </cell>
          <cell r="F1692" t="str">
            <v>Achanta</v>
          </cell>
          <cell r="G1692" t="str">
            <v>41</v>
          </cell>
          <cell r="H1692" t="str">
            <v>Achanta</v>
          </cell>
          <cell r="I1692" t="str">
            <v>01</v>
          </cell>
          <cell r="J1692" t="str">
            <v>Achanta</v>
          </cell>
          <cell r="K1692" t="str">
            <v>001</v>
          </cell>
          <cell r="L1692" t="str">
            <v>Achanta</v>
          </cell>
          <cell r="M1692" t="str">
            <v>0541001</v>
          </cell>
          <cell r="N1692" t="str">
            <v>09</v>
          </cell>
          <cell r="O1692" t="str">
            <v>Gollapallicheruvu</v>
          </cell>
          <cell r="Q1692" t="str">
            <v>054100109</v>
          </cell>
          <cell r="S1692" t="str">
            <v>05100614100109</v>
          </cell>
          <cell r="T1692">
            <v>265</v>
          </cell>
          <cell r="U1692">
            <v>245</v>
          </cell>
          <cell r="V1692">
            <v>0</v>
          </cell>
          <cell r="W1692" t="str">
            <v>FC</v>
          </cell>
          <cell r="X1692" t="str">
            <v>FC</v>
          </cell>
          <cell r="Z1692">
            <v>36441</v>
          </cell>
          <cell r="AF1692">
            <v>0</v>
          </cell>
          <cell r="AG1692">
            <v>4</v>
          </cell>
          <cell r="AH1692">
            <v>3</v>
          </cell>
          <cell r="AI1692">
            <v>0</v>
          </cell>
          <cell r="AJ1692">
            <v>0</v>
          </cell>
          <cell r="AK1692">
            <v>0</v>
          </cell>
          <cell r="AL1692">
            <v>0</v>
          </cell>
        </row>
        <row r="1693">
          <cell r="A1693" t="str">
            <v>05</v>
          </cell>
          <cell r="B1693" t="str">
            <v>Westgodavari</v>
          </cell>
          <cell r="C1693" t="str">
            <v>10</v>
          </cell>
          <cell r="D1693" t="str">
            <v>Narsapur</v>
          </cell>
          <cell r="E1693" t="str">
            <v>061</v>
          </cell>
          <cell r="F1693" t="str">
            <v>Achanta</v>
          </cell>
          <cell r="G1693" t="str">
            <v>41</v>
          </cell>
          <cell r="H1693" t="str">
            <v>Achanta</v>
          </cell>
          <cell r="I1693" t="str">
            <v>01</v>
          </cell>
          <cell r="J1693" t="str">
            <v>Achanta</v>
          </cell>
          <cell r="K1693" t="str">
            <v>001</v>
          </cell>
          <cell r="L1693" t="str">
            <v>Achanta</v>
          </cell>
          <cell r="M1693" t="str">
            <v>0541001</v>
          </cell>
          <cell r="N1693" t="str">
            <v>10</v>
          </cell>
          <cell r="O1693" t="str">
            <v>Padamatipalem</v>
          </cell>
          <cell r="Q1693" t="str">
            <v>054100110</v>
          </cell>
          <cell r="S1693" t="str">
            <v>05100614100110</v>
          </cell>
          <cell r="T1693">
            <v>322</v>
          </cell>
          <cell r="U1693">
            <v>64</v>
          </cell>
          <cell r="V1693">
            <v>0</v>
          </cell>
          <cell r="W1693" t="str">
            <v>PC</v>
          </cell>
          <cell r="X1693" t="str">
            <v>PC3</v>
          </cell>
          <cell r="Z1693">
            <v>36441</v>
          </cell>
          <cell r="AF1693">
            <v>0</v>
          </cell>
          <cell r="AG1693">
            <v>3</v>
          </cell>
          <cell r="AH1693">
            <v>3</v>
          </cell>
          <cell r="AI1693">
            <v>0</v>
          </cell>
          <cell r="AJ1693">
            <v>0</v>
          </cell>
          <cell r="AK1693">
            <v>0</v>
          </cell>
          <cell r="AL1693">
            <v>0</v>
          </cell>
        </row>
        <row r="1694">
          <cell r="A1694" t="str">
            <v>05</v>
          </cell>
          <cell r="B1694" t="str">
            <v>Westgodavari</v>
          </cell>
          <cell r="C1694" t="str">
            <v>10</v>
          </cell>
          <cell r="D1694" t="str">
            <v>Narsapur</v>
          </cell>
          <cell r="E1694" t="str">
            <v>061</v>
          </cell>
          <cell r="F1694" t="str">
            <v>Achanta</v>
          </cell>
          <cell r="G1694" t="str">
            <v>41</v>
          </cell>
          <cell r="H1694" t="str">
            <v>Achanta</v>
          </cell>
          <cell r="I1694" t="str">
            <v>01</v>
          </cell>
          <cell r="J1694" t="str">
            <v>Achanta</v>
          </cell>
          <cell r="K1694" t="str">
            <v>001</v>
          </cell>
          <cell r="L1694" t="str">
            <v>Achanta</v>
          </cell>
          <cell r="M1694" t="str">
            <v>0541001</v>
          </cell>
          <cell r="N1694" t="str">
            <v>11</v>
          </cell>
          <cell r="O1694" t="str">
            <v>Vankatallacheruvu</v>
          </cell>
          <cell r="Q1694" t="str">
            <v>054100111</v>
          </cell>
          <cell r="S1694" t="str">
            <v>05100614100111</v>
          </cell>
          <cell r="T1694">
            <v>426</v>
          </cell>
          <cell r="U1694">
            <v>0</v>
          </cell>
          <cell r="V1694">
            <v>0</v>
          </cell>
          <cell r="W1694" t="str">
            <v>PC</v>
          </cell>
          <cell r="X1694" t="str">
            <v>PC3</v>
          </cell>
          <cell r="Z1694">
            <v>36441</v>
          </cell>
          <cell r="AF1694">
            <v>0</v>
          </cell>
          <cell r="AG1694">
            <v>0</v>
          </cell>
          <cell r="AH1694">
            <v>1</v>
          </cell>
          <cell r="AI1694">
            <v>0</v>
          </cell>
          <cell r="AJ1694">
            <v>0</v>
          </cell>
          <cell r="AK1694">
            <v>0</v>
          </cell>
          <cell r="AL1694">
            <v>0</v>
          </cell>
        </row>
        <row r="1695">
          <cell r="A1695" t="str">
            <v>05</v>
          </cell>
          <cell r="B1695" t="str">
            <v>Westgodavari</v>
          </cell>
          <cell r="C1695" t="str">
            <v>10</v>
          </cell>
          <cell r="D1695" t="str">
            <v>Narsapur</v>
          </cell>
          <cell r="E1695" t="str">
            <v>061</v>
          </cell>
          <cell r="F1695" t="str">
            <v>Achanta</v>
          </cell>
          <cell r="G1695" t="str">
            <v>41</v>
          </cell>
          <cell r="H1695" t="str">
            <v>Achanta</v>
          </cell>
          <cell r="I1695" t="str">
            <v>02</v>
          </cell>
          <cell r="J1695" t="str">
            <v>Seshammacheruvu</v>
          </cell>
          <cell r="K1695" t="str">
            <v>001</v>
          </cell>
          <cell r="L1695" t="str">
            <v>Achanta</v>
          </cell>
          <cell r="M1695" t="str">
            <v>0541001</v>
          </cell>
          <cell r="N1695" t="str">
            <v>12</v>
          </cell>
          <cell r="O1695" t="str">
            <v>Tummalapalli</v>
          </cell>
          <cell r="Q1695" t="str">
            <v>054100112</v>
          </cell>
          <cell r="S1695" t="str">
            <v>05100614100112</v>
          </cell>
          <cell r="T1695">
            <v>170</v>
          </cell>
          <cell r="U1695">
            <v>170</v>
          </cell>
          <cell r="V1695">
            <v>0</v>
          </cell>
          <cell r="W1695" t="str">
            <v>FC</v>
          </cell>
          <cell r="X1695" t="str">
            <v>FC</v>
          </cell>
          <cell r="Z1695">
            <v>36441</v>
          </cell>
          <cell r="AF1695">
            <v>0</v>
          </cell>
          <cell r="AG1695">
            <v>5</v>
          </cell>
          <cell r="AH1695">
            <v>5</v>
          </cell>
          <cell r="AI1695">
            <v>0</v>
          </cell>
          <cell r="AJ1695">
            <v>0</v>
          </cell>
          <cell r="AK1695">
            <v>0</v>
          </cell>
          <cell r="AL1695">
            <v>0</v>
          </cell>
        </row>
        <row r="1696">
          <cell r="A1696" t="str">
            <v>05</v>
          </cell>
          <cell r="B1696" t="str">
            <v>Westgodavari</v>
          </cell>
          <cell r="C1696" t="str">
            <v>10</v>
          </cell>
          <cell r="D1696" t="str">
            <v>Narsapur</v>
          </cell>
          <cell r="E1696" t="str">
            <v>061</v>
          </cell>
          <cell r="F1696" t="str">
            <v>Achanta</v>
          </cell>
          <cell r="G1696" t="str">
            <v>41</v>
          </cell>
          <cell r="H1696" t="str">
            <v>Achanta</v>
          </cell>
          <cell r="I1696" t="str">
            <v>02</v>
          </cell>
          <cell r="J1696" t="str">
            <v>Seshammacheruvu</v>
          </cell>
          <cell r="K1696" t="str">
            <v>001</v>
          </cell>
          <cell r="L1696" t="str">
            <v>Achanta</v>
          </cell>
          <cell r="M1696" t="str">
            <v>0541001</v>
          </cell>
          <cell r="N1696" t="str">
            <v>13</v>
          </cell>
          <cell r="O1696" t="str">
            <v>Seshammacheruvu</v>
          </cell>
          <cell r="P1696" t="str">
            <v>Seshammacheruvu</v>
          </cell>
          <cell r="Q1696" t="str">
            <v>054100113</v>
          </cell>
          <cell r="R1696" t="str">
            <v>054100113</v>
          </cell>
          <cell r="S1696" t="str">
            <v>05100614100113</v>
          </cell>
          <cell r="T1696">
            <v>727</v>
          </cell>
          <cell r="U1696">
            <v>75</v>
          </cell>
          <cell r="V1696">
            <v>0</v>
          </cell>
          <cell r="W1696" t="str">
            <v>FC</v>
          </cell>
          <cell r="X1696" t="str">
            <v>FC</v>
          </cell>
          <cell r="Z1696">
            <v>36441</v>
          </cell>
          <cell r="AA1696" t="str">
            <v>054100113600</v>
          </cell>
          <cell r="AB1696" t="str">
            <v>054100113600</v>
          </cell>
          <cell r="AC1696" t="str">
            <v>Seshammacheruvu</v>
          </cell>
          <cell r="AD1696" t="str">
            <v>Seshammacheruvu</v>
          </cell>
          <cell r="AE1696" t="str">
            <v>PWS</v>
          </cell>
          <cell r="AF1696">
            <v>0</v>
          </cell>
          <cell r="AG1696">
            <v>5</v>
          </cell>
          <cell r="AH1696">
            <v>5</v>
          </cell>
          <cell r="AI1696">
            <v>0</v>
          </cell>
          <cell r="AJ1696">
            <v>0</v>
          </cell>
          <cell r="AK1696">
            <v>0</v>
          </cell>
          <cell r="AL1696">
            <v>0</v>
          </cell>
        </row>
        <row r="1697">
          <cell r="A1697" t="str">
            <v>05</v>
          </cell>
          <cell r="B1697" t="str">
            <v>Westgodavari</v>
          </cell>
          <cell r="C1697" t="str">
            <v>10</v>
          </cell>
          <cell r="D1697" t="str">
            <v>Narsapur</v>
          </cell>
          <cell r="E1697" t="str">
            <v>061</v>
          </cell>
          <cell r="F1697" t="str">
            <v>Achanta</v>
          </cell>
          <cell r="G1697" t="str">
            <v>41</v>
          </cell>
          <cell r="H1697" t="str">
            <v>Achanta</v>
          </cell>
          <cell r="I1697" t="str">
            <v>02</v>
          </cell>
          <cell r="J1697" t="str">
            <v>Seshammacheruvu</v>
          </cell>
          <cell r="K1697" t="str">
            <v>001</v>
          </cell>
          <cell r="L1697" t="str">
            <v>Achanta</v>
          </cell>
          <cell r="M1697" t="str">
            <v>0541001</v>
          </cell>
          <cell r="N1697" t="str">
            <v>14</v>
          </cell>
          <cell r="O1697" t="str">
            <v>Kethavaripalem</v>
          </cell>
          <cell r="Q1697" t="str">
            <v>054100114</v>
          </cell>
          <cell r="S1697" t="str">
            <v>05100614100114</v>
          </cell>
          <cell r="T1697">
            <v>333</v>
          </cell>
          <cell r="U1697">
            <v>0</v>
          </cell>
          <cell r="V1697">
            <v>0</v>
          </cell>
          <cell r="W1697" t="str">
            <v>FC</v>
          </cell>
          <cell r="X1697" t="str">
            <v>FC</v>
          </cell>
          <cell r="Z1697">
            <v>36441</v>
          </cell>
          <cell r="AF1697">
            <v>0</v>
          </cell>
          <cell r="AG1697">
            <v>2</v>
          </cell>
          <cell r="AH1697">
            <v>4</v>
          </cell>
          <cell r="AI1697">
            <v>0</v>
          </cell>
          <cell r="AJ1697">
            <v>0</v>
          </cell>
          <cell r="AK1697">
            <v>0</v>
          </cell>
          <cell r="AL1697">
            <v>0</v>
          </cell>
        </row>
        <row r="1698">
          <cell r="A1698" t="str">
            <v>05</v>
          </cell>
          <cell r="B1698" t="str">
            <v>Westgodavari</v>
          </cell>
          <cell r="C1698" t="str">
            <v>10</v>
          </cell>
          <cell r="D1698" t="str">
            <v>Narsapur</v>
          </cell>
          <cell r="E1698" t="str">
            <v>061</v>
          </cell>
          <cell r="F1698" t="str">
            <v>Achanta</v>
          </cell>
          <cell r="G1698" t="str">
            <v>41</v>
          </cell>
          <cell r="H1698" t="str">
            <v>Achanta</v>
          </cell>
          <cell r="I1698" t="str">
            <v>02</v>
          </cell>
          <cell r="J1698" t="str">
            <v>Seshammacheruvu</v>
          </cell>
          <cell r="K1698" t="str">
            <v>001</v>
          </cell>
          <cell r="L1698" t="str">
            <v>Achanta</v>
          </cell>
          <cell r="M1698" t="str">
            <v>0541001</v>
          </cell>
          <cell r="N1698" t="str">
            <v>15</v>
          </cell>
          <cell r="O1698" t="str">
            <v>Padmanabhunicheruvu</v>
          </cell>
          <cell r="Q1698" t="str">
            <v>054100115</v>
          </cell>
          <cell r="S1698" t="str">
            <v>05100614100115</v>
          </cell>
          <cell r="T1698">
            <v>263</v>
          </cell>
          <cell r="U1698">
            <v>81</v>
          </cell>
          <cell r="V1698">
            <v>0</v>
          </cell>
          <cell r="W1698" t="str">
            <v>PC</v>
          </cell>
          <cell r="X1698" t="str">
            <v>PC3</v>
          </cell>
          <cell r="Z1698">
            <v>36441</v>
          </cell>
          <cell r="AF1698">
            <v>0</v>
          </cell>
          <cell r="AG1698">
            <v>3</v>
          </cell>
          <cell r="AH1698">
            <v>1</v>
          </cell>
          <cell r="AI1698">
            <v>0</v>
          </cell>
          <cell r="AJ1698">
            <v>0</v>
          </cell>
          <cell r="AK1698">
            <v>0</v>
          </cell>
          <cell r="AL1698">
            <v>0</v>
          </cell>
        </row>
        <row r="1699">
          <cell r="A1699" t="str">
            <v>05</v>
          </cell>
          <cell r="B1699" t="str">
            <v>Westgodavari</v>
          </cell>
          <cell r="C1699" t="str">
            <v>10</v>
          </cell>
          <cell r="D1699" t="str">
            <v>Narsapur</v>
          </cell>
          <cell r="E1699" t="str">
            <v>061</v>
          </cell>
          <cell r="F1699" t="str">
            <v>Achanta</v>
          </cell>
          <cell r="G1699" t="str">
            <v>41</v>
          </cell>
          <cell r="H1699" t="str">
            <v>Achanta</v>
          </cell>
          <cell r="I1699" t="str">
            <v>03</v>
          </cell>
          <cell r="J1699" t="str">
            <v>Kodamanchili</v>
          </cell>
          <cell r="K1699" t="str">
            <v>002</v>
          </cell>
          <cell r="L1699" t="str">
            <v>Kodamanchili</v>
          </cell>
          <cell r="M1699" t="str">
            <v>0541002</v>
          </cell>
          <cell r="N1699" t="str">
            <v>01</v>
          </cell>
          <cell r="O1699" t="str">
            <v>Kodamanchili</v>
          </cell>
          <cell r="P1699" t="str">
            <v>Kodamanchili</v>
          </cell>
          <cell r="Q1699" t="str">
            <v>054100201</v>
          </cell>
          <cell r="R1699" t="str">
            <v>054100201</v>
          </cell>
          <cell r="S1699" t="str">
            <v>05100614100201</v>
          </cell>
          <cell r="T1699">
            <v>2945</v>
          </cell>
          <cell r="U1699">
            <v>15</v>
          </cell>
          <cell r="V1699">
            <v>19</v>
          </cell>
          <cell r="W1699" t="str">
            <v>FC</v>
          </cell>
          <cell r="X1699" t="str">
            <v>FC</v>
          </cell>
          <cell r="Z1699">
            <v>36441</v>
          </cell>
          <cell r="AA1699" t="str">
            <v>054100201600</v>
          </cell>
          <cell r="AB1699" t="str">
            <v>054100201600</v>
          </cell>
          <cell r="AC1699" t="str">
            <v>Kodamanchili</v>
          </cell>
          <cell r="AD1699" t="str">
            <v>Kodamanchili</v>
          </cell>
          <cell r="AE1699" t="str">
            <v>PWS</v>
          </cell>
          <cell r="AF1699">
            <v>0</v>
          </cell>
          <cell r="AG1699">
            <v>5</v>
          </cell>
          <cell r="AH1699">
            <v>0</v>
          </cell>
          <cell r="AI1699">
            <v>0</v>
          </cell>
          <cell r="AJ1699">
            <v>0</v>
          </cell>
          <cell r="AK1699">
            <v>0</v>
          </cell>
          <cell r="AL1699">
            <v>0</v>
          </cell>
        </row>
        <row r="1700">
          <cell r="A1700" t="str">
            <v>05</v>
          </cell>
          <cell r="B1700" t="str">
            <v>Westgodavari</v>
          </cell>
          <cell r="C1700" t="str">
            <v>10</v>
          </cell>
          <cell r="D1700" t="str">
            <v>Narsapur</v>
          </cell>
          <cell r="E1700" t="str">
            <v>061</v>
          </cell>
          <cell r="F1700" t="str">
            <v>Achanta</v>
          </cell>
          <cell r="G1700" t="str">
            <v>41</v>
          </cell>
          <cell r="H1700" t="str">
            <v>Achanta</v>
          </cell>
          <cell r="I1700" t="str">
            <v>03</v>
          </cell>
          <cell r="J1700" t="str">
            <v>Kodamanchili</v>
          </cell>
          <cell r="K1700" t="str">
            <v>002</v>
          </cell>
          <cell r="L1700" t="str">
            <v>Kodamanchili</v>
          </cell>
          <cell r="M1700" t="str">
            <v>0541002</v>
          </cell>
          <cell r="N1700" t="str">
            <v>02</v>
          </cell>
          <cell r="O1700" t="str">
            <v>Arundathipeta</v>
          </cell>
          <cell r="P1700" t="str">
            <v>Arundathipeta</v>
          </cell>
          <cell r="Q1700" t="str">
            <v>054100202</v>
          </cell>
          <cell r="R1700" t="str">
            <v>054100202</v>
          </cell>
          <cell r="S1700" t="str">
            <v>05100614100202</v>
          </cell>
          <cell r="T1700">
            <v>271</v>
          </cell>
          <cell r="U1700">
            <v>221</v>
          </cell>
          <cell r="V1700">
            <v>0</v>
          </cell>
          <cell r="W1700" t="str">
            <v>FC</v>
          </cell>
          <cell r="X1700" t="str">
            <v>FC</v>
          </cell>
          <cell r="Z1700">
            <v>36441</v>
          </cell>
          <cell r="AA1700" t="str">
            <v>054100201600</v>
          </cell>
          <cell r="AB1700" t="str">
            <v>054100201600</v>
          </cell>
          <cell r="AC1700" t="str">
            <v>Kodamanchili</v>
          </cell>
          <cell r="AD1700" t="str">
            <v>Kodamanchili</v>
          </cell>
          <cell r="AE1700" t="str">
            <v>PWS</v>
          </cell>
          <cell r="AF1700">
            <v>0</v>
          </cell>
          <cell r="AG1700">
            <v>3</v>
          </cell>
          <cell r="AH1700">
            <v>2</v>
          </cell>
          <cell r="AI1700">
            <v>0</v>
          </cell>
          <cell r="AJ1700">
            <v>0</v>
          </cell>
          <cell r="AK1700">
            <v>0</v>
          </cell>
          <cell r="AL1700">
            <v>0</v>
          </cell>
        </row>
        <row r="1701">
          <cell r="A1701" t="str">
            <v>05</v>
          </cell>
          <cell r="B1701" t="str">
            <v>Westgodavari</v>
          </cell>
          <cell r="C1701" t="str">
            <v>10</v>
          </cell>
          <cell r="D1701" t="str">
            <v>Narsapur</v>
          </cell>
          <cell r="E1701" t="str">
            <v>061</v>
          </cell>
          <cell r="F1701" t="str">
            <v>Achanta</v>
          </cell>
          <cell r="G1701" t="str">
            <v>41</v>
          </cell>
          <cell r="H1701" t="str">
            <v>Achanta</v>
          </cell>
          <cell r="I1701" t="str">
            <v>03</v>
          </cell>
          <cell r="J1701" t="str">
            <v>Kodamanchili</v>
          </cell>
          <cell r="K1701" t="str">
            <v>002</v>
          </cell>
          <cell r="L1701" t="str">
            <v>Kodamanchili</v>
          </cell>
          <cell r="M1701" t="str">
            <v>0541002</v>
          </cell>
          <cell r="N1701" t="str">
            <v>03</v>
          </cell>
          <cell r="O1701" t="str">
            <v>Kukkalavaripalem</v>
          </cell>
          <cell r="Q1701" t="str">
            <v>054100203</v>
          </cell>
          <cell r="S1701" t="str">
            <v>05100614100203</v>
          </cell>
          <cell r="T1701">
            <v>138</v>
          </cell>
          <cell r="U1701">
            <v>11</v>
          </cell>
          <cell r="V1701">
            <v>0</v>
          </cell>
          <cell r="W1701" t="str">
            <v>PC</v>
          </cell>
          <cell r="X1701" t="str">
            <v>PC3</v>
          </cell>
          <cell r="Z1701">
            <v>36441</v>
          </cell>
          <cell r="AF1701">
            <v>0</v>
          </cell>
          <cell r="AG1701">
            <v>2</v>
          </cell>
          <cell r="AH1701">
            <v>1</v>
          </cell>
          <cell r="AI1701">
            <v>0</v>
          </cell>
          <cell r="AJ1701">
            <v>0</v>
          </cell>
          <cell r="AK1701">
            <v>0</v>
          </cell>
          <cell r="AL1701">
            <v>0</v>
          </cell>
        </row>
        <row r="1702">
          <cell r="A1702" t="str">
            <v>05</v>
          </cell>
          <cell r="B1702" t="str">
            <v>Westgodavari</v>
          </cell>
          <cell r="C1702" t="str">
            <v>10</v>
          </cell>
          <cell r="D1702" t="str">
            <v>Narsapur</v>
          </cell>
          <cell r="E1702" t="str">
            <v>061</v>
          </cell>
          <cell r="F1702" t="str">
            <v>Achanta</v>
          </cell>
          <cell r="G1702" t="str">
            <v>41</v>
          </cell>
          <cell r="H1702" t="str">
            <v>Achanta</v>
          </cell>
          <cell r="I1702" t="str">
            <v>03</v>
          </cell>
          <cell r="J1702" t="str">
            <v>Kodamanchili</v>
          </cell>
          <cell r="K1702" t="str">
            <v>002</v>
          </cell>
          <cell r="L1702" t="str">
            <v>Kodamanchili</v>
          </cell>
          <cell r="M1702" t="str">
            <v>0541002</v>
          </cell>
          <cell r="N1702" t="str">
            <v>04</v>
          </cell>
          <cell r="O1702" t="str">
            <v>Pedapeta</v>
          </cell>
          <cell r="P1702" t="str">
            <v>Pedapeta</v>
          </cell>
          <cell r="Q1702" t="str">
            <v>054100204</v>
          </cell>
          <cell r="R1702" t="str">
            <v>054100204</v>
          </cell>
          <cell r="S1702" t="str">
            <v>05100614100204</v>
          </cell>
          <cell r="T1702">
            <v>676</v>
          </cell>
          <cell r="U1702">
            <v>544</v>
          </cell>
          <cell r="V1702">
            <v>0</v>
          </cell>
          <cell r="W1702" t="str">
            <v>PC</v>
          </cell>
          <cell r="X1702" t="str">
            <v>PC3</v>
          </cell>
          <cell r="Z1702">
            <v>36441</v>
          </cell>
          <cell r="AA1702" t="str">
            <v>054100201600</v>
          </cell>
          <cell r="AB1702" t="str">
            <v>054100201600</v>
          </cell>
          <cell r="AC1702" t="str">
            <v>Kodamanchili</v>
          </cell>
          <cell r="AD1702" t="str">
            <v>Kodamanchili</v>
          </cell>
          <cell r="AE1702" t="str">
            <v>PWS</v>
          </cell>
          <cell r="AF1702">
            <v>0</v>
          </cell>
          <cell r="AG1702">
            <v>4</v>
          </cell>
          <cell r="AH1702">
            <v>3</v>
          </cell>
          <cell r="AI1702">
            <v>0</v>
          </cell>
          <cell r="AJ1702">
            <v>0</v>
          </cell>
          <cell r="AK1702">
            <v>0</v>
          </cell>
          <cell r="AL1702">
            <v>0</v>
          </cell>
        </row>
        <row r="1703">
          <cell r="A1703" t="str">
            <v>05</v>
          </cell>
          <cell r="B1703" t="str">
            <v>Westgodavari</v>
          </cell>
          <cell r="C1703" t="str">
            <v>10</v>
          </cell>
          <cell r="D1703" t="str">
            <v>Narsapur</v>
          </cell>
          <cell r="E1703" t="str">
            <v>061</v>
          </cell>
          <cell r="F1703" t="str">
            <v>Achanta</v>
          </cell>
          <cell r="G1703" t="str">
            <v>41</v>
          </cell>
          <cell r="H1703" t="str">
            <v>Achanta</v>
          </cell>
          <cell r="I1703" t="str">
            <v>03</v>
          </cell>
          <cell r="J1703" t="str">
            <v>Kodamanchili</v>
          </cell>
          <cell r="K1703" t="str">
            <v>002</v>
          </cell>
          <cell r="L1703" t="str">
            <v>Kodamanchili</v>
          </cell>
          <cell r="M1703" t="str">
            <v>0541002</v>
          </cell>
          <cell r="N1703" t="str">
            <v>05</v>
          </cell>
          <cell r="O1703" t="str">
            <v>Jakkamsettivaripalem</v>
          </cell>
          <cell r="Q1703" t="str">
            <v>054100205</v>
          </cell>
          <cell r="S1703" t="str">
            <v>05100614100205</v>
          </cell>
          <cell r="T1703">
            <v>314</v>
          </cell>
          <cell r="U1703">
            <v>18</v>
          </cell>
          <cell r="V1703">
            <v>4</v>
          </cell>
          <cell r="W1703" t="str">
            <v>FC</v>
          </cell>
          <cell r="X1703" t="str">
            <v>FC</v>
          </cell>
          <cell r="Z1703">
            <v>36441</v>
          </cell>
          <cell r="AF1703">
            <v>0</v>
          </cell>
          <cell r="AG1703">
            <v>3</v>
          </cell>
          <cell r="AH1703">
            <v>2</v>
          </cell>
          <cell r="AI1703">
            <v>0</v>
          </cell>
          <cell r="AJ1703">
            <v>0</v>
          </cell>
          <cell r="AK1703">
            <v>0</v>
          </cell>
          <cell r="AL1703">
            <v>0</v>
          </cell>
        </row>
        <row r="1704">
          <cell r="A1704" t="str">
            <v>05</v>
          </cell>
          <cell r="B1704" t="str">
            <v>Westgodavari</v>
          </cell>
          <cell r="C1704" t="str">
            <v>10</v>
          </cell>
          <cell r="D1704" t="str">
            <v>Narsapur</v>
          </cell>
          <cell r="E1704" t="str">
            <v>061</v>
          </cell>
          <cell r="F1704" t="str">
            <v>Achanta</v>
          </cell>
          <cell r="G1704" t="str">
            <v>41</v>
          </cell>
          <cell r="H1704" t="str">
            <v>Achanta</v>
          </cell>
          <cell r="I1704" t="str">
            <v>03</v>
          </cell>
          <cell r="J1704" t="str">
            <v>Kodamanchili</v>
          </cell>
          <cell r="K1704" t="str">
            <v>002</v>
          </cell>
          <cell r="L1704" t="str">
            <v>Kodamanchili</v>
          </cell>
          <cell r="M1704" t="str">
            <v>0541002</v>
          </cell>
          <cell r="N1704" t="str">
            <v>06</v>
          </cell>
          <cell r="O1704" t="str">
            <v>Ballavaripalem</v>
          </cell>
          <cell r="Q1704" t="str">
            <v>054100206</v>
          </cell>
          <cell r="S1704" t="str">
            <v>05100614100206</v>
          </cell>
          <cell r="T1704">
            <v>316</v>
          </cell>
          <cell r="U1704">
            <v>80</v>
          </cell>
          <cell r="V1704">
            <v>0</v>
          </cell>
          <cell r="W1704" t="str">
            <v>PC</v>
          </cell>
          <cell r="X1704" t="str">
            <v>PC3</v>
          </cell>
          <cell r="Z1704">
            <v>36079</v>
          </cell>
          <cell r="AF1704">
            <v>0</v>
          </cell>
          <cell r="AG1704">
            <v>3</v>
          </cell>
          <cell r="AH1704">
            <v>2</v>
          </cell>
          <cell r="AI1704">
            <v>0</v>
          </cell>
          <cell r="AJ1704">
            <v>0</v>
          </cell>
          <cell r="AK1704">
            <v>0</v>
          </cell>
          <cell r="AL1704">
            <v>0</v>
          </cell>
        </row>
        <row r="1705">
          <cell r="A1705" t="str">
            <v>05</v>
          </cell>
          <cell r="B1705" t="str">
            <v>Westgodavari</v>
          </cell>
          <cell r="C1705" t="str">
            <v>10</v>
          </cell>
          <cell r="D1705" t="str">
            <v>Narsapur</v>
          </cell>
          <cell r="E1705" t="str">
            <v>061</v>
          </cell>
          <cell r="F1705" t="str">
            <v>Achanta</v>
          </cell>
          <cell r="G1705" t="str">
            <v>41</v>
          </cell>
          <cell r="H1705" t="str">
            <v>Achanta</v>
          </cell>
          <cell r="I1705" t="str">
            <v>03</v>
          </cell>
          <cell r="J1705" t="str">
            <v>Kodamanchili</v>
          </cell>
          <cell r="K1705" t="str">
            <v>002</v>
          </cell>
          <cell r="L1705" t="str">
            <v>Kodamanchili</v>
          </cell>
          <cell r="M1705" t="str">
            <v>0541002</v>
          </cell>
          <cell r="N1705" t="str">
            <v>07</v>
          </cell>
          <cell r="O1705" t="str">
            <v>Bandivaripalem</v>
          </cell>
          <cell r="Q1705" t="str">
            <v>054100207</v>
          </cell>
          <cell r="S1705" t="str">
            <v>05100614100207</v>
          </cell>
          <cell r="T1705">
            <v>106</v>
          </cell>
          <cell r="U1705">
            <v>83</v>
          </cell>
          <cell r="V1705">
            <v>0</v>
          </cell>
          <cell r="W1705" t="str">
            <v>PC</v>
          </cell>
          <cell r="X1705" t="str">
            <v>PC4</v>
          </cell>
          <cell r="Z1705">
            <v>36441</v>
          </cell>
          <cell r="AF1705">
            <v>0</v>
          </cell>
          <cell r="AG1705">
            <v>2</v>
          </cell>
          <cell r="AH1705">
            <v>1</v>
          </cell>
          <cell r="AI1705">
            <v>0</v>
          </cell>
          <cell r="AJ1705">
            <v>0</v>
          </cell>
          <cell r="AK1705">
            <v>0</v>
          </cell>
          <cell r="AL1705">
            <v>0</v>
          </cell>
        </row>
        <row r="1706">
          <cell r="A1706" t="str">
            <v>05</v>
          </cell>
          <cell r="B1706" t="str">
            <v>Westgodavari</v>
          </cell>
          <cell r="C1706" t="str">
            <v>10</v>
          </cell>
          <cell r="D1706" t="str">
            <v>Narsapur</v>
          </cell>
          <cell r="E1706" t="str">
            <v>061</v>
          </cell>
          <cell r="F1706" t="str">
            <v>Achanta</v>
          </cell>
          <cell r="G1706" t="str">
            <v>41</v>
          </cell>
          <cell r="H1706" t="str">
            <v>Achanta</v>
          </cell>
          <cell r="I1706" t="str">
            <v>03</v>
          </cell>
          <cell r="J1706" t="str">
            <v>Kodamanchili</v>
          </cell>
          <cell r="K1706" t="str">
            <v>002</v>
          </cell>
          <cell r="L1706" t="str">
            <v>Kodamanchili</v>
          </cell>
          <cell r="M1706" t="str">
            <v>0541002</v>
          </cell>
          <cell r="N1706" t="str">
            <v>08</v>
          </cell>
          <cell r="O1706" t="str">
            <v>Turakavaripalem</v>
          </cell>
          <cell r="P1706" t="str">
            <v>Turakavaripalem</v>
          </cell>
          <cell r="Q1706" t="str">
            <v>054100208</v>
          </cell>
          <cell r="R1706" t="str">
            <v>054100208</v>
          </cell>
          <cell r="S1706" t="str">
            <v>05100614100208</v>
          </cell>
          <cell r="T1706">
            <v>478</v>
          </cell>
          <cell r="U1706">
            <v>420</v>
          </cell>
          <cell r="V1706">
            <v>0</v>
          </cell>
          <cell r="W1706" t="str">
            <v>FC</v>
          </cell>
          <cell r="X1706" t="str">
            <v>FC</v>
          </cell>
          <cell r="Z1706">
            <v>36441</v>
          </cell>
          <cell r="AA1706" t="str">
            <v>054100201600</v>
          </cell>
          <cell r="AB1706" t="str">
            <v>054100201600</v>
          </cell>
          <cell r="AC1706" t="str">
            <v>Kodamanchili</v>
          </cell>
          <cell r="AD1706" t="str">
            <v>Kodamanchili</v>
          </cell>
          <cell r="AE1706" t="str">
            <v>PWS</v>
          </cell>
          <cell r="AF1706">
            <v>0</v>
          </cell>
          <cell r="AG1706">
            <v>0</v>
          </cell>
          <cell r="AH1706">
            <v>0</v>
          </cell>
          <cell r="AI1706">
            <v>0</v>
          </cell>
          <cell r="AJ1706">
            <v>0</v>
          </cell>
          <cell r="AK1706">
            <v>0</v>
          </cell>
          <cell r="AL1706">
            <v>0</v>
          </cell>
        </row>
        <row r="1707">
          <cell r="A1707" t="str">
            <v>05</v>
          </cell>
          <cell r="B1707" t="str">
            <v>Westgodavari</v>
          </cell>
          <cell r="C1707" t="str">
            <v>10</v>
          </cell>
          <cell r="D1707" t="str">
            <v>Narsapur</v>
          </cell>
          <cell r="E1707" t="str">
            <v>061</v>
          </cell>
          <cell r="F1707" t="str">
            <v>Achanta</v>
          </cell>
          <cell r="G1707" t="str">
            <v>41</v>
          </cell>
          <cell r="H1707" t="str">
            <v>Achanta</v>
          </cell>
          <cell r="I1707" t="str">
            <v>03</v>
          </cell>
          <cell r="J1707" t="str">
            <v>Kodamanchili</v>
          </cell>
          <cell r="K1707" t="str">
            <v>002</v>
          </cell>
          <cell r="L1707" t="str">
            <v>Kodamanchili</v>
          </cell>
          <cell r="M1707" t="str">
            <v>0541002</v>
          </cell>
          <cell r="N1707" t="str">
            <v>09</v>
          </cell>
          <cell r="O1707" t="str">
            <v>Bollupragdvariplem</v>
          </cell>
          <cell r="P1707" t="str">
            <v>Bollupragdvariplem</v>
          </cell>
          <cell r="Q1707" t="str">
            <v>054100209</v>
          </cell>
          <cell r="R1707" t="str">
            <v>054100209</v>
          </cell>
          <cell r="S1707" t="str">
            <v>05100614100209</v>
          </cell>
          <cell r="T1707">
            <v>225</v>
          </cell>
          <cell r="U1707">
            <v>224</v>
          </cell>
          <cell r="V1707">
            <v>0</v>
          </cell>
          <cell r="W1707" t="str">
            <v>FC</v>
          </cell>
          <cell r="X1707" t="str">
            <v>FC</v>
          </cell>
          <cell r="Z1707">
            <v>36441</v>
          </cell>
          <cell r="AA1707" t="str">
            <v>054100201600</v>
          </cell>
          <cell r="AB1707" t="str">
            <v>054100201600</v>
          </cell>
          <cell r="AC1707" t="str">
            <v>Kodamanchili</v>
          </cell>
          <cell r="AD1707" t="str">
            <v>Kodamanchili</v>
          </cell>
          <cell r="AE1707" t="str">
            <v>PWS</v>
          </cell>
          <cell r="AF1707">
            <v>0</v>
          </cell>
          <cell r="AG1707">
            <v>0</v>
          </cell>
          <cell r="AH1707">
            <v>1</v>
          </cell>
          <cell r="AI1707">
            <v>0</v>
          </cell>
          <cell r="AJ1707">
            <v>0</v>
          </cell>
          <cell r="AK1707">
            <v>0</v>
          </cell>
          <cell r="AL1707">
            <v>0</v>
          </cell>
        </row>
        <row r="1708">
          <cell r="A1708" t="str">
            <v>05</v>
          </cell>
          <cell r="B1708" t="str">
            <v>Westgodavari</v>
          </cell>
          <cell r="C1708" t="str">
            <v>10</v>
          </cell>
          <cell r="D1708" t="str">
            <v>Narsapur</v>
          </cell>
          <cell r="E1708" t="str">
            <v>061</v>
          </cell>
          <cell r="F1708" t="str">
            <v>Achanta</v>
          </cell>
          <cell r="G1708" t="str">
            <v>41</v>
          </cell>
          <cell r="H1708" t="str">
            <v>Achanta</v>
          </cell>
          <cell r="I1708" t="str">
            <v>03</v>
          </cell>
          <cell r="J1708" t="str">
            <v>Kodamanchili</v>
          </cell>
          <cell r="K1708" t="str">
            <v>002</v>
          </cell>
          <cell r="L1708" t="str">
            <v>Kodamanchili</v>
          </cell>
          <cell r="M1708" t="str">
            <v>0541002</v>
          </cell>
          <cell r="N1708" t="str">
            <v>10</v>
          </cell>
          <cell r="O1708" t="str">
            <v>Thirthalakunta</v>
          </cell>
          <cell r="Q1708" t="str">
            <v>054100210</v>
          </cell>
          <cell r="S1708" t="str">
            <v>05100614100210</v>
          </cell>
          <cell r="T1708">
            <v>150</v>
          </cell>
          <cell r="U1708">
            <v>144</v>
          </cell>
          <cell r="V1708">
            <v>0</v>
          </cell>
          <cell r="W1708" t="str">
            <v>FC</v>
          </cell>
          <cell r="X1708" t="str">
            <v>FC</v>
          </cell>
          <cell r="Z1708">
            <v>36441</v>
          </cell>
          <cell r="AF1708">
            <v>0</v>
          </cell>
          <cell r="AG1708">
            <v>0</v>
          </cell>
          <cell r="AH1708">
            <v>2</v>
          </cell>
          <cell r="AI1708">
            <v>0</v>
          </cell>
          <cell r="AJ1708">
            <v>0</v>
          </cell>
          <cell r="AK1708">
            <v>0</v>
          </cell>
          <cell r="AL1708">
            <v>0</v>
          </cell>
        </row>
        <row r="1709">
          <cell r="A1709" t="str">
            <v>05</v>
          </cell>
          <cell r="B1709" t="str">
            <v>Westgodavari</v>
          </cell>
          <cell r="C1709" t="str">
            <v>10</v>
          </cell>
          <cell r="D1709" t="str">
            <v>Narsapur</v>
          </cell>
          <cell r="E1709" t="str">
            <v>061</v>
          </cell>
          <cell r="F1709" t="str">
            <v>Achanta</v>
          </cell>
          <cell r="G1709" t="str">
            <v>41</v>
          </cell>
          <cell r="H1709" t="str">
            <v>Achanta</v>
          </cell>
          <cell r="I1709" t="str">
            <v>03</v>
          </cell>
          <cell r="J1709" t="str">
            <v>Kodamanchili</v>
          </cell>
          <cell r="K1709" t="str">
            <v>002</v>
          </cell>
          <cell r="L1709" t="str">
            <v>Kodamanchili</v>
          </cell>
          <cell r="M1709" t="str">
            <v>0541002</v>
          </cell>
          <cell r="N1709" t="str">
            <v>11</v>
          </cell>
          <cell r="O1709" t="str">
            <v>Chintala Thota</v>
          </cell>
          <cell r="Q1709" t="str">
            <v>054100211</v>
          </cell>
          <cell r="S1709" t="str">
            <v>05100614100211</v>
          </cell>
          <cell r="T1709">
            <v>265</v>
          </cell>
          <cell r="U1709">
            <v>0</v>
          </cell>
          <cell r="V1709">
            <v>0</v>
          </cell>
          <cell r="W1709" t="str">
            <v>FC</v>
          </cell>
          <cell r="X1709" t="str">
            <v>FC</v>
          </cell>
          <cell r="Z1709">
            <v>36441</v>
          </cell>
          <cell r="AF1709">
            <v>0</v>
          </cell>
          <cell r="AG1709">
            <v>2</v>
          </cell>
          <cell r="AH1709">
            <v>2</v>
          </cell>
          <cell r="AI1709">
            <v>0</v>
          </cell>
          <cell r="AJ1709">
            <v>0</v>
          </cell>
          <cell r="AK1709">
            <v>0</v>
          </cell>
          <cell r="AL1709">
            <v>0</v>
          </cell>
        </row>
        <row r="1710">
          <cell r="A1710" t="str">
            <v>05</v>
          </cell>
          <cell r="B1710" t="str">
            <v>Westgodavari</v>
          </cell>
          <cell r="C1710" t="str">
            <v>10</v>
          </cell>
          <cell r="D1710" t="str">
            <v>Narsapur</v>
          </cell>
          <cell r="E1710" t="str">
            <v>061</v>
          </cell>
          <cell r="F1710" t="str">
            <v>Achanta</v>
          </cell>
          <cell r="G1710" t="str">
            <v>41</v>
          </cell>
          <cell r="H1710" t="str">
            <v>Achanta</v>
          </cell>
          <cell r="I1710" t="str">
            <v>03</v>
          </cell>
          <cell r="J1710" t="str">
            <v>Kodamanchili</v>
          </cell>
          <cell r="K1710" t="str">
            <v>002</v>
          </cell>
          <cell r="L1710" t="str">
            <v>Kodamanchili</v>
          </cell>
          <cell r="M1710" t="str">
            <v>0541002</v>
          </cell>
          <cell r="N1710" t="str">
            <v>12</v>
          </cell>
          <cell r="O1710" t="str">
            <v>Chinapeta</v>
          </cell>
          <cell r="P1710" t="str">
            <v>Chinapeta</v>
          </cell>
          <cell r="Q1710" t="str">
            <v>054100212</v>
          </cell>
          <cell r="R1710" t="str">
            <v>054100212</v>
          </cell>
          <cell r="S1710" t="str">
            <v>05100614100212</v>
          </cell>
          <cell r="T1710">
            <v>579</v>
          </cell>
          <cell r="U1710">
            <v>408</v>
          </cell>
          <cell r="V1710">
            <v>0</v>
          </cell>
          <cell r="W1710" t="str">
            <v>FC</v>
          </cell>
          <cell r="X1710" t="str">
            <v>FC</v>
          </cell>
          <cell r="Z1710">
            <v>36441</v>
          </cell>
          <cell r="AA1710" t="str">
            <v>054100201600</v>
          </cell>
          <cell r="AB1710" t="str">
            <v>054100201600</v>
          </cell>
          <cell r="AC1710" t="str">
            <v>Kodamanchili</v>
          </cell>
          <cell r="AD1710" t="str">
            <v>Kodamanchili</v>
          </cell>
          <cell r="AE1710" t="str">
            <v>PWS</v>
          </cell>
          <cell r="AF1710">
            <v>0</v>
          </cell>
          <cell r="AG1710">
            <v>4</v>
          </cell>
          <cell r="AH1710">
            <v>2</v>
          </cell>
          <cell r="AI1710">
            <v>0</v>
          </cell>
          <cell r="AJ1710">
            <v>0</v>
          </cell>
          <cell r="AK1710">
            <v>0</v>
          </cell>
          <cell r="AL1710">
            <v>0</v>
          </cell>
        </row>
        <row r="1711">
          <cell r="A1711" t="str">
            <v>05</v>
          </cell>
          <cell r="B1711" t="str">
            <v>Westgodavari</v>
          </cell>
          <cell r="C1711" t="str">
            <v>10</v>
          </cell>
          <cell r="D1711" t="str">
            <v>Narsapur</v>
          </cell>
          <cell r="E1711" t="str">
            <v>061</v>
          </cell>
          <cell r="F1711" t="str">
            <v>Achanta</v>
          </cell>
          <cell r="G1711" t="str">
            <v>41</v>
          </cell>
          <cell r="H1711" t="str">
            <v>Achanta</v>
          </cell>
          <cell r="I1711" t="str">
            <v>04</v>
          </cell>
          <cell r="J1711" t="str">
            <v>Pedamallam</v>
          </cell>
          <cell r="K1711" t="str">
            <v>003</v>
          </cell>
          <cell r="L1711" t="str">
            <v>Pedamallam</v>
          </cell>
          <cell r="M1711" t="str">
            <v>0541003</v>
          </cell>
          <cell r="N1711" t="str">
            <v>01</v>
          </cell>
          <cell r="O1711" t="str">
            <v>Pedamallam</v>
          </cell>
          <cell r="P1711" t="str">
            <v>Pedamallam</v>
          </cell>
          <cell r="Q1711" t="str">
            <v>054100301</v>
          </cell>
          <cell r="R1711" t="str">
            <v>054100301</v>
          </cell>
          <cell r="S1711" t="str">
            <v>05100614100301</v>
          </cell>
          <cell r="T1711">
            <v>1094</v>
          </cell>
          <cell r="U1711">
            <v>0</v>
          </cell>
          <cell r="V1711">
            <v>0</v>
          </cell>
          <cell r="W1711" t="str">
            <v>PC</v>
          </cell>
          <cell r="X1711" t="str">
            <v>PC4</v>
          </cell>
          <cell r="Z1711">
            <v>36441</v>
          </cell>
          <cell r="AA1711" t="str">
            <v>054100301600</v>
          </cell>
          <cell r="AB1711" t="str">
            <v>054100301600</v>
          </cell>
          <cell r="AC1711" t="str">
            <v>Pedamallam</v>
          </cell>
          <cell r="AD1711" t="str">
            <v>Pedamallam</v>
          </cell>
          <cell r="AE1711" t="str">
            <v>PWS</v>
          </cell>
          <cell r="AF1711">
            <v>0</v>
          </cell>
          <cell r="AG1711">
            <v>0</v>
          </cell>
          <cell r="AH1711">
            <v>0</v>
          </cell>
          <cell r="AI1711">
            <v>0</v>
          </cell>
          <cell r="AJ1711">
            <v>0</v>
          </cell>
          <cell r="AK1711">
            <v>0</v>
          </cell>
          <cell r="AL1711">
            <v>0</v>
          </cell>
        </row>
        <row r="1712">
          <cell r="A1712" t="str">
            <v>05</v>
          </cell>
          <cell r="B1712" t="str">
            <v>Westgodavari</v>
          </cell>
          <cell r="C1712" t="str">
            <v>10</v>
          </cell>
          <cell r="D1712" t="str">
            <v>Narsapur</v>
          </cell>
          <cell r="E1712" t="str">
            <v>061</v>
          </cell>
          <cell r="F1712" t="str">
            <v>Achanta</v>
          </cell>
          <cell r="G1712" t="str">
            <v>41</v>
          </cell>
          <cell r="H1712" t="str">
            <v>Achanta</v>
          </cell>
          <cell r="I1712" t="str">
            <v>04</v>
          </cell>
          <cell r="J1712" t="str">
            <v>Pedamallam</v>
          </cell>
          <cell r="K1712" t="str">
            <v>003</v>
          </cell>
          <cell r="L1712" t="str">
            <v>Pedamallam</v>
          </cell>
          <cell r="M1712" t="str">
            <v>0541003</v>
          </cell>
          <cell r="N1712" t="str">
            <v>02</v>
          </cell>
          <cell r="O1712" t="str">
            <v>Utter Adiandhrapeta</v>
          </cell>
          <cell r="Q1712" t="str">
            <v>054100302</v>
          </cell>
          <cell r="S1712" t="str">
            <v>05100614100302</v>
          </cell>
          <cell r="T1712">
            <v>405</v>
          </cell>
          <cell r="U1712">
            <v>318</v>
          </cell>
          <cell r="V1712">
            <v>0</v>
          </cell>
          <cell r="W1712" t="str">
            <v>PC</v>
          </cell>
          <cell r="X1712" t="str">
            <v>PC3</v>
          </cell>
          <cell r="Z1712">
            <v>36441</v>
          </cell>
          <cell r="AF1712">
            <v>0</v>
          </cell>
          <cell r="AG1712">
            <v>1</v>
          </cell>
          <cell r="AH1712">
            <v>1</v>
          </cell>
          <cell r="AI1712">
            <v>0</v>
          </cell>
          <cell r="AJ1712">
            <v>0</v>
          </cell>
          <cell r="AK1712">
            <v>0</v>
          </cell>
          <cell r="AL1712">
            <v>0</v>
          </cell>
        </row>
        <row r="1713">
          <cell r="A1713" t="str">
            <v>05</v>
          </cell>
          <cell r="B1713" t="str">
            <v>Westgodavari</v>
          </cell>
          <cell r="C1713" t="str">
            <v>10</v>
          </cell>
          <cell r="D1713" t="str">
            <v>Narsapur</v>
          </cell>
          <cell r="E1713" t="str">
            <v>061</v>
          </cell>
          <cell r="F1713" t="str">
            <v>Achanta</v>
          </cell>
          <cell r="G1713" t="str">
            <v>41</v>
          </cell>
          <cell r="H1713" t="str">
            <v>Achanta</v>
          </cell>
          <cell r="I1713" t="str">
            <v>04</v>
          </cell>
          <cell r="J1713" t="str">
            <v>Pedamallam</v>
          </cell>
          <cell r="K1713" t="str">
            <v>003</v>
          </cell>
          <cell r="L1713" t="str">
            <v>Pedamallam</v>
          </cell>
          <cell r="M1713" t="str">
            <v>0541003</v>
          </cell>
          <cell r="N1713" t="str">
            <v>03</v>
          </cell>
          <cell r="O1713" t="str">
            <v>Gollagudem</v>
          </cell>
          <cell r="Q1713" t="str">
            <v>054100303</v>
          </cell>
          <cell r="S1713" t="str">
            <v>05100614100303</v>
          </cell>
          <cell r="T1713">
            <v>139</v>
          </cell>
          <cell r="U1713">
            <v>0</v>
          </cell>
          <cell r="V1713">
            <v>0</v>
          </cell>
          <cell r="W1713" t="str">
            <v>PC</v>
          </cell>
          <cell r="X1713" t="str">
            <v>PC2</v>
          </cell>
          <cell r="Z1713">
            <v>36441</v>
          </cell>
          <cell r="AF1713">
            <v>0</v>
          </cell>
          <cell r="AG1713">
            <v>0</v>
          </cell>
          <cell r="AH1713">
            <v>1</v>
          </cell>
          <cell r="AI1713">
            <v>0</v>
          </cell>
          <cell r="AJ1713">
            <v>0</v>
          </cell>
          <cell r="AK1713">
            <v>0</v>
          </cell>
          <cell r="AL1713">
            <v>0</v>
          </cell>
        </row>
        <row r="1714">
          <cell r="A1714" t="str">
            <v>05</v>
          </cell>
          <cell r="B1714" t="str">
            <v>Westgodavari</v>
          </cell>
          <cell r="C1714" t="str">
            <v>10</v>
          </cell>
          <cell r="D1714" t="str">
            <v>Narsapur</v>
          </cell>
          <cell r="E1714" t="str">
            <v>061</v>
          </cell>
          <cell r="F1714" t="str">
            <v>Achanta</v>
          </cell>
          <cell r="G1714" t="str">
            <v>41</v>
          </cell>
          <cell r="H1714" t="str">
            <v>Achanta</v>
          </cell>
          <cell r="I1714" t="str">
            <v>04</v>
          </cell>
          <cell r="J1714" t="str">
            <v>Pedamallam</v>
          </cell>
          <cell r="K1714" t="str">
            <v>003</v>
          </cell>
          <cell r="L1714" t="str">
            <v>Pedamallam</v>
          </cell>
          <cell r="M1714" t="str">
            <v>0541003</v>
          </cell>
          <cell r="N1714" t="str">
            <v>04</v>
          </cell>
          <cell r="O1714" t="str">
            <v>Lanka Adiandhrapalli</v>
          </cell>
          <cell r="Q1714" t="str">
            <v>054100304</v>
          </cell>
          <cell r="S1714" t="str">
            <v>05100614100304</v>
          </cell>
          <cell r="T1714">
            <v>106</v>
          </cell>
          <cell r="U1714">
            <v>100</v>
          </cell>
          <cell r="V1714">
            <v>0</v>
          </cell>
          <cell r="W1714" t="str">
            <v>PC</v>
          </cell>
          <cell r="X1714" t="str">
            <v>PC4</v>
          </cell>
          <cell r="Z1714">
            <v>36441</v>
          </cell>
          <cell r="AF1714">
            <v>0</v>
          </cell>
          <cell r="AG1714">
            <v>4</v>
          </cell>
          <cell r="AH1714">
            <v>5</v>
          </cell>
          <cell r="AI1714">
            <v>1</v>
          </cell>
          <cell r="AJ1714">
            <v>0</v>
          </cell>
          <cell r="AK1714">
            <v>0</v>
          </cell>
          <cell r="AL1714">
            <v>0</v>
          </cell>
        </row>
        <row r="1715">
          <cell r="A1715" t="str">
            <v>05</v>
          </cell>
          <cell r="B1715" t="str">
            <v>Westgodavari</v>
          </cell>
          <cell r="C1715" t="str">
            <v>10</v>
          </cell>
          <cell r="D1715" t="str">
            <v>Narsapur</v>
          </cell>
          <cell r="E1715" t="str">
            <v>061</v>
          </cell>
          <cell r="F1715" t="str">
            <v>Achanta</v>
          </cell>
          <cell r="G1715" t="str">
            <v>41</v>
          </cell>
          <cell r="H1715" t="str">
            <v>Achanta</v>
          </cell>
          <cell r="I1715" t="str">
            <v>04</v>
          </cell>
          <cell r="J1715" t="str">
            <v>Pedamallam</v>
          </cell>
          <cell r="K1715" t="str">
            <v>003</v>
          </cell>
          <cell r="L1715" t="str">
            <v>Pedamallam</v>
          </cell>
          <cell r="M1715" t="str">
            <v>0541003</v>
          </cell>
          <cell r="N1715" t="str">
            <v>05</v>
          </cell>
          <cell r="O1715" t="str">
            <v>Dakshina Settibalijapeta</v>
          </cell>
          <cell r="Q1715" t="str">
            <v>054100305</v>
          </cell>
          <cell r="S1715" t="str">
            <v>05100614100305</v>
          </cell>
          <cell r="T1715">
            <v>207</v>
          </cell>
          <cell r="U1715">
            <v>66</v>
          </cell>
          <cell r="V1715">
            <v>0</v>
          </cell>
          <cell r="W1715" t="str">
            <v>PC</v>
          </cell>
          <cell r="X1715" t="str">
            <v>PC3</v>
          </cell>
          <cell r="Z1715">
            <v>36441</v>
          </cell>
          <cell r="AF1715">
            <v>0</v>
          </cell>
          <cell r="AG1715">
            <v>0</v>
          </cell>
          <cell r="AH1715">
            <v>3</v>
          </cell>
          <cell r="AI1715">
            <v>0</v>
          </cell>
          <cell r="AJ1715">
            <v>0</v>
          </cell>
          <cell r="AK1715">
            <v>0</v>
          </cell>
          <cell r="AL1715">
            <v>0</v>
          </cell>
        </row>
        <row r="1716">
          <cell r="A1716" t="str">
            <v>05</v>
          </cell>
          <cell r="B1716" t="str">
            <v>Westgodavari</v>
          </cell>
          <cell r="C1716" t="str">
            <v>10</v>
          </cell>
          <cell r="D1716" t="str">
            <v>Narsapur</v>
          </cell>
          <cell r="E1716" t="str">
            <v>061</v>
          </cell>
          <cell r="F1716" t="str">
            <v>Achanta</v>
          </cell>
          <cell r="G1716" t="str">
            <v>41</v>
          </cell>
          <cell r="H1716" t="str">
            <v>Achanta</v>
          </cell>
          <cell r="I1716" t="str">
            <v>04</v>
          </cell>
          <cell r="J1716" t="str">
            <v>Pedamallam</v>
          </cell>
          <cell r="K1716" t="str">
            <v>003</v>
          </cell>
          <cell r="L1716" t="str">
            <v>Pedamallam</v>
          </cell>
          <cell r="M1716" t="str">
            <v>0541003</v>
          </cell>
          <cell r="N1716" t="str">
            <v>06</v>
          </cell>
          <cell r="O1716" t="str">
            <v>Harijanpeta</v>
          </cell>
          <cell r="P1716" t="str">
            <v>Harijanpeta</v>
          </cell>
          <cell r="Q1716" t="str">
            <v>054100306</v>
          </cell>
          <cell r="R1716" t="str">
            <v>054100306</v>
          </cell>
          <cell r="S1716" t="str">
            <v>05100614100306</v>
          </cell>
          <cell r="T1716">
            <v>159</v>
          </cell>
          <cell r="U1716">
            <v>132</v>
          </cell>
          <cell r="V1716">
            <v>0</v>
          </cell>
          <cell r="W1716" t="str">
            <v>PC</v>
          </cell>
          <cell r="X1716" t="str">
            <v>PC3</v>
          </cell>
          <cell r="Z1716">
            <v>36441</v>
          </cell>
          <cell r="AA1716" t="str">
            <v>054100301600</v>
          </cell>
          <cell r="AB1716" t="str">
            <v>054100301600</v>
          </cell>
          <cell r="AC1716" t="str">
            <v>Pedamallam</v>
          </cell>
          <cell r="AD1716" t="str">
            <v>Pedamallam</v>
          </cell>
          <cell r="AE1716" t="str">
            <v>PWS</v>
          </cell>
          <cell r="AF1716">
            <v>0</v>
          </cell>
          <cell r="AG1716">
            <v>0</v>
          </cell>
          <cell r="AH1716">
            <v>5</v>
          </cell>
          <cell r="AI1716">
            <v>0</v>
          </cell>
          <cell r="AJ1716">
            <v>0</v>
          </cell>
          <cell r="AK1716">
            <v>0</v>
          </cell>
          <cell r="AL1716">
            <v>0</v>
          </cell>
        </row>
        <row r="1717">
          <cell r="A1717" t="str">
            <v>05</v>
          </cell>
          <cell r="B1717" t="str">
            <v>Westgodavari</v>
          </cell>
          <cell r="C1717" t="str">
            <v>10</v>
          </cell>
          <cell r="D1717" t="str">
            <v>Narsapur</v>
          </cell>
          <cell r="E1717" t="str">
            <v>061</v>
          </cell>
          <cell r="F1717" t="str">
            <v>Achanta</v>
          </cell>
          <cell r="G1717" t="str">
            <v>41</v>
          </cell>
          <cell r="H1717" t="str">
            <v>Achanta</v>
          </cell>
          <cell r="I1717" t="str">
            <v>04</v>
          </cell>
          <cell r="J1717" t="str">
            <v>Pedamallam</v>
          </cell>
          <cell r="K1717" t="str">
            <v>003</v>
          </cell>
          <cell r="L1717" t="str">
            <v>Pedamallam</v>
          </cell>
          <cell r="M1717" t="str">
            <v>0541003</v>
          </cell>
          <cell r="N1717" t="str">
            <v>07</v>
          </cell>
          <cell r="O1717" t="str">
            <v>Pedalanka</v>
          </cell>
          <cell r="Q1717" t="str">
            <v>054100307</v>
          </cell>
          <cell r="S1717" t="str">
            <v>05100614100307</v>
          </cell>
          <cell r="T1717">
            <v>485</v>
          </cell>
          <cell r="U1717">
            <v>462</v>
          </cell>
          <cell r="V1717">
            <v>0</v>
          </cell>
          <cell r="W1717" t="str">
            <v>PC</v>
          </cell>
          <cell r="X1717" t="str">
            <v>PC3</v>
          </cell>
          <cell r="Z1717">
            <v>36441</v>
          </cell>
          <cell r="AF1717">
            <v>0</v>
          </cell>
          <cell r="AG1717">
            <v>3</v>
          </cell>
          <cell r="AH1717">
            <v>2</v>
          </cell>
          <cell r="AI1717">
            <v>0</v>
          </cell>
          <cell r="AJ1717">
            <v>0</v>
          </cell>
          <cell r="AK1717">
            <v>0</v>
          </cell>
          <cell r="AL1717">
            <v>0</v>
          </cell>
        </row>
        <row r="1718">
          <cell r="A1718" t="str">
            <v>05</v>
          </cell>
          <cell r="B1718" t="str">
            <v>Westgodavari</v>
          </cell>
          <cell r="C1718" t="str">
            <v>10</v>
          </cell>
          <cell r="D1718" t="str">
            <v>Narsapur</v>
          </cell>
          <cell r="E1718" t="str">
            <v>061</v>
          </cell>
          <cell r="F1718" t="str">
            <v>Achanta</v>
          </cell>
          <cell r="G1718" t="str">
            <v>41</v>
          </cell>
          <cell r="H1718" t="str">
            <v>Achanta</v>
          </cell>
          <cell r="I1718" t="str">
            <v>04</v>
          </cell>
          <cell r="J1718" t="str">
            <v>Pedamallam</v>
          </cell>
          <cell r="K1718" t="str">
            <v>003</v>
          </cell>
          <cell r="L1718" t="str">
            <v>Pedamallam</v>
          </cell>
          <cell r="M1718" t="str">
            <v>0541003</v>
          </cell>
          <cell r="N1718" t="str">
            <v>08</v>
          </cell>
          <cell r="O1718" t="str">
            <v>Angaralanka</v>
          </cell>
          <cell r="Q1718" t="str">
            <v>054100308</v>
          </cell>
          <cell r="S1718" t="str">
            <v>05100614100308</v>
          </cell>
          <cell r="T1718">
            <v>507</v>
          </cell>
          <cell r="U1718">
            <v>505</v>
          </cell>
          <cell r="V1718">
            <v>0</v>
          </cell>
          <cell r="W1718" t="str">
            <v>PC</v>
          </cell>
          <cell r="X1718" t="str">
            <v>PC3</v>
          </cell>
          <cell r="Z1718">
            <v>36441</v>
          </cell>
          <cell r="AF1718">
            <v>0</v>
          </cell>
          <cell r="AG1718">
            <v>2</v>
          </cell>
          <cell r="AH1718">
            <v>5</v>
          </cell>
          <cell r="AI1718">
            <v>0</v>
          </cell>
          <cell r="AJ1718">
            <v>0</v>
          </cell>
          <cell r="AK1718">
            <v>0</v>
          </cell>
          <cell r="AL1718">
            <v>0</v>
          </cell>
        </row>
        <row r="1719">
          <cell r="A1719" t="str">
            <v>05</v>
          </cell>
          <cell r="B1719" t="str">
            <v>Westgodavari</v>
          </cell>
          <cell r="C1719" t="str">
            <v>10</v>
          </cell>
          <cell r="D1719" t="str">
            <v>Narsapur</v>
          </cell>
          <cell r="E1719" t="str">
            <v>061</v>
          </cell>
          <cell r="F1719" t="str">
            <v>Achanta</v>
          </cell>
          <cell r="G1719" t="str">
            <v>41</v>
          </cell>
          <cell r="H1719" t="str">
            <v>Achanta</v>
          </cell>
          <cell r="I1719" t="str">
            <v>05</v>
          </cell>
          <cell r="J1719" t="str">
            <v>Koderu</v>
          </cell>
          <cell r="K1719" t="str">
            <v>004</v>
          </cell>
          <cell r="L1719" t="str">
            <v>Koderu</v>
          </cell>
          <cell r="M1719" t="str">
            <v>0541004</v>
          </cell>
          <cell r="N1719" t="str">
            <v>01</v>
          </cell>
          <cell r="O1719" t="str">
            <v>Koderu</v>
          </cell>
          <cell r="P1719" t="str">
            <v>Koderu</v>
          </cell>
          <cell r="Q1719" t="str">
            <v>054100401</v>
          </cell>
          <cell r="R1719" t="str">
            <v>054100401</v>
          </cell>
          <cell r="S1719" t="str">
            <v>05100614100401</v>
          </cell>
          <cell r="T1719">
            <v>653</v>
          </cell>
          <cell r="U1719">
            <v>0</v>
          </cell>
          <cell r="V1719">
            <v>5</v>
          </cell>
          <cell r="W1719" t="str">
            <v>FC</v>
          </cell>
          <cell r="X1719" t="str">
            <v>FC</v>
          </cell>
          <cell r="Z1719">
            <v>36441</v>
          </cell>
          <cell r="AA1719" t="str">
            <v>054100401600</v>
          </cell>
          <cell r="AB1719" t="str">
            <v>054100401600</v>
          </cell>
          <cell r="AC1719" t="str">
            <v>Koderu</v>
          </cell>
          <cell r="AD1719" t="str">
            <v>Koderu</v>
          </cell>
          <cell r="AE1719" t="str">
            <v>PWS</v>
          </cell>
          <cell r="AF1719">
            <v>0</v>
          </cell>
          <cell r="AG1719">
            <v>0</v>
          </cell>
          <cell r="AH1719">
            <v>4</v>
          </cell>
          <cell r="AI1719">
            <v>0</v>
          </cell>
          <cell r="AJ1719">
            <v>0</v>
          </cell>
          <cell r="AK1719">
            <v>0</v>
          </cell>
          <cell r="AL1719">
            <v>0</v>
          </cell>
        </row>
        <row r="1720">
          <cell r="A1720" t="str">
            <v>05</v>
          </cell>
          <cell r="B1720" t="str">
            <v>Westgodavari</v>
          </cell>
          <cell r="C1720" t="str">
            <v>10</v>
          </cell>
          <cell r="D1720" t="str">
            <v>Narsapur</v>
          </cell>
          <cell r="E1720" t="str">
            <v>061</v>
          </cell>
          <cell r="F1720" t="str">
            <v>Achanta</v>
          </cell>
          <cell r="G1720" t="str">
            <v>41</v>
          </cell>
          <cell r="H1720" t="str">
            <v>Achanta</v>
          </cell>
          <cell r="I1720" t="str">
            <v>05</v>
          </cell>
          <cell r="J1720" t="str">
            <v>Koderu</v>
          </cell>
          <cell r="K1720" t="str">
            <v>004</v>
          </cell>
          <cell r="L1720" t="str">
            <v>Koderu</v>
          </cell>
          <cell r="M1720" t="str">
            <v>0541004</v>
          </cell>
          <cell r="N1720" t="str">
            <v>02</v>
          </cell>
          <cell r="O1720" t="str">
            <v>Dakshinapalem</v>
          </cell>
          <cell r="Q1720" t="str">
            <v>054100402</v>
          </cell>
          <cell r="S1720" t="str">
            <v>05100614100402</v>
          </cell>
          <cell r="T1720">
            <v>242</v>
          </cell>
          <cell r="U1720">
            <v>37</v>
          </cell>
          <cell r="V1720">
            <v>0</v>
          </cell>
          <cell r="W1720" t="str">
            <v>PC</v>
          </cell>
          <cell r="X1720" t="str">
            <v>PC3</v>
          </cell>
          <cell r="Z1720">
            <v>36441</v>
          </cell>
          <cell r="AF1720">
            <v>0</v>
          </cell>
          <cell r="AG1720">
            <v>0</v>
          </cell>
          <cell r="AH1720">
            <v>4</v>
          </cell>
          <cell r="AI1720">
            <v>0</v>
          </cell>
          <cell r="AJ1720">
            <v>0</v>
          </cell>
          <cell r="AK1720">
            <v>0</v>
          </cell>
          <cell r="AL1720">
            <v>0</v>
          </cell>
        </row>
        <row r="1721">
          <cell r="A1721" t="str">
            <v>05</v>
          </cell>
          <cell r="B1721" t="str">
            <v>Westgodavari</v>
          </cell>
          <cell r="C1721" t="str">
            <v>10</v>
          </cell>
          <cell r="D1721" t="str">
            <v>Narsapur</v>
          </cell>
          <cell r="E1721" t="str">
            <v>061</v>
          </cell>
          <cell r="F1721" t="str">
            <v>Achanta</v>
          </cell>
          <cell r="G1721" t="str">
            <v>41</v>
          </cell>
          <cell r="H1721" t="str">
            <v>Achanta</v>
          </cell>
          <cell r="I1721" t="str">
            <v>05</v>
          </cell>
          <cell r="J1721" t="str">
            <v>Koderu</v>
          </cell>
          <cell r="K1721" t="str">
            <v>004</v>
          </cell>
          <cell r="L1721" t="str">
            <v>Koderu</v>
          </cell>
          <cell r="M1721" t="str">
            <v>0541004</v>
          </cell>
          <cell r="N1721" t="str">
            <v>03</v>
          </cell>
          <cell r="O1721" t="str">
            <v>Harijanapeta</v>
          </cell>
          <cell r="Q1721" t="str">
            <v>054100403</v>
          </cell>
          <cell r="S1721" t="str">
            <v>05100614100403</v>
          </cell>
          <cell r="T1721">
            <v>368</v>
          </cell>
          <cell r="U1721">
            <v>348</v>
          </cell>
          <cell r="V1721">
            <v>0</v>
          </cell>
          <cell r="W1721" t="str">
            <v>PC</v>
          </cell>
          <cell r="X1721" t="str">
            <v>PC3</v>
          </cell>
          <cell r="Z1721">
            <v>36441</v>
          </cell>
          <cell r="AF1721">
            <v>0</v>
          </cell>
          <cell r="AG1721">
            <v>0</v>
          </cell>
          <cell r="AH1721">
            <v>1</v>
          </cell>
          <cell r="AI1721">
            <v>0</v>
          </cell>
          <cell r="AJ1721">
            <v>0</v>
          </cell>
          <cell r="AK1721">
            <v>0</v>
          </cell>
          <cell r="AL1721">
            <v>0</v>
          </cell>
        </row>
        <row r="1722">
          <cell r="A1722" t="str">
            <v>05</v>
          </cell>
          <cell r="B1722" t="str">
            <v>Westgodavari</v>
          </cell>
          <cell r="C1722" t="str">
            <v>10</v>
          </cell>
          <cell r="D1722" t="str">
            <v>Narsapur</v>
          </cell>
          <cell r="E1722" t="str">
            <v>061</v>
          </cell>
          <cell r="F1722" t="str">
            <v>Achanta</v>
          </cell>
          <cell r="G1722" t="str">
            <v>41</v>
          </cell>
          <cell r="H1722" t="str">
            <v>Achanta</v>
          </cell>
          <cell r="I1722" t="str">
            <v>05</v>
          </cell>
          <cell r="J1722" t="str">
            <v>Koderu</v>
          </cell>
          <cell r="K1722" t="str">
            <v>004</v>
          </cell>
          <cell r="L1722" t="str">
            <v>Koderu</v>
          </cell>
          <cell r="M1722" t="str">
            <v>0541004</v>
          </cell>
          <cell r="N1722" t="str">
            <v>04</v>
          </cell>
          <cell r="O1722" t="str">
            <v>Uttarapalem</v>
          </cell>
          <cell r="Q1722" t="str">
            <v>054100404</v>
          </cell>
          <cell r="S1722" t="str">
            <v>05100614100404</v>
          </cell>
          <cell r="T1722">
            <v>280</v>
          </cell>
          <cell r="U1722">
            <v>4</v>
          </cell>
          <cell r="V1722">
            <v>0</v>
          </cell>
          <cell r="W1722" t="str">
            <v>PC</v>
          </cell>
          <cell r="X1722" t="str">
            <v>PC4</v>
          </cell>
          <cell r="Z1722">
            <v>36441</v>
          </cell>
          <cell r="AF1722">
            <v>0</v>
          </cell>
          <cell r="AG1722">
            <v>0</v>
          </cell>
          <cell r="AH1722">
            <v>3</v>
          </cell>
          <cell r="AI1722">
            <v>0</v>
          </cell>
          <cell r="AJ1722">
            <v>0</v>
          </cell>
          <cell r="AK1722">
            <v>0</v>
          </cell>
          <cell r="AL1722">
            <v>0</v>
          </cell>
        </row>
        <row r="1723">
          <cell r="A1723" t="str">
            <v>05</v>
          </cell>
          <cell r="B1723" t="str">
            <v>Westgodavari</v>
          </cell>
          <cell r="C1723" t="str">
            <v>10</v>
          </cell>
          <cell r="D1723" t="str">
            <v>Narsapur</v>
          </cell>
          <cell r="E1723" t="str">
            <v>061</v>
          </cell>
          <cell r="F1723" t="str">
            <v>Achanta</v>
          </cell>
          <cell r="G1723" t="str">
            <v>41</v>
          </cell>
          <cell r="H1723" t="str">
            <v>Achanta</v>
          </cell>
          <cell r="I1723" t="str">
            <v>05</v>
          </cell>
          <cell r="J1723" t="str">
            <v>Koderu</v>
          </cell>
          <cell r="K1723" t="str">
            <v>004</v>
          </cell>
          <cell r="L1723" t="str">
            <v>Koderu</v>
          </cell>
          <cell r="M1723" t="str">
            <v>0541004</v>
          </cell>
          <cell r="N1723" t="str">
            <v>05</v>
          </cell>
          <cell r="O1723" t="str">
            <v>Pallipalem</v>
          </cell>
          <cell r="Q1723" t="str">
            <v>054100405</v>
          </cell>
          <cell r="S1723" t="str">
            <v>05100614100405</v>
          </cell>
          <cell r="T1723">
            <v>584</v>
          </cell>
          <cell r="U1723">
            <v>32</v>
          </cell>
          <cell r="V1723">
            <v>0</v>
          </cell>
          <cell r="W1723" t="str">
            <v>PC</v>
          </cell>
          <cell r="X1723" t="str">
            <v>PC3</v>
          </cell>
          <cell r="Z1723">
            <v>36441</v>
          </cell>
          <cell r="AF1723">
            <v>0</v>
          </cell>
          <cell r="AG1723">
            <v>4</v>
          </cell>
          <cell r="AH1723">
            <v>2</v>
          </cell>
          <cell r="AI1723">
            <v>0</v>
          </cell>
          <cell r="AJ1723">
            <v>0</v>
          </cell>
          <cell r="AK1723">
            <v>0</v>
          </cell>
          <cell r="AL1723">
            <v>0</v>
          </cell>
        </row>
        <row r="1724">
          <cell r="A1724" t="str">
            <v>05</v>
          </cell>
          <cell r="B1724" t="str">
            <v>Westgodavari</v>
          </cell>
          <cell r="C1724" t="str">
            <v>10</v>
          </cell>
          <cell r="D1724" t="str">
            <v>Narsapur</v>
          </cell>
          <cell r="E1724" t="str">
            <v>061</v>
          </cell>
          <cell r="F1724" t="str">
            <v>Achanta</v>
          </cell>
          <cell r="G1724" t="str">
            <v>41</v>
          </cell>
          <cell r="H1724" t="str">
            <v>Achanta</v>
          </cell>
          <cell r="I1724" t="str">
            <v>06</v>
          </cell>
          <cell r="J1724" t="str">
            <v>Kandaravalli</v>
          </cell>
          <cell r="K1724" t="str">
            <v>005</v>
          </cell>
          <cell r="L1724" t="str">
            <v>Kandaravalli</v>
          </cell>
          <cell r="M1724" t="str">
            <v>0541005</v>
          </cell>
          <cell r="N1724" t="str">
            <v>01</v>
          </cell>
          <cell r="O1724" t="str">
            <v>Kandaravalli</v>
          </cell>
          <cell r="P1724" t="str">
            <v>Kandaravalli</v>
          </cell>
          <cell r="Q1724" t="str">
            <v>054100501</v>
          </cell>
          <cell r="R1724" t="str">
            <v>054100501</v>
          </cell>
          <cell r="S1724" t="str">
            <v>05100614100501</v>
          </cell>
          <cell r="T1724">
            <v>541</v>
          </cell>
          <cell r="U1724">
            <v>0</v>
          </cell>
          <cell r="V1724">
            <v>8</v>
          </cell>
          <cell r="W1724" t="str">
            <v>FC</v>
          </cell>
          <cell r="X1724" t="str">
            <v>FC</v>
          </cell>
          <cell r="Z1724">
            <v>36441</v>
          </cell>
          <cell r="AA1724" t="str">
            <v>054100501600</v>
          </cell>
          <cell r="AB1724" t="str">
            <v>054100501600</v>
          </cell>
          <cell r="AC1724" t="str">
            <v>Kandaravalli</v>
          </cell>
          <cell r="AD1724" t="str">
            <v>Kandaravalli</v>
          </cell>
          <cell r="AE1724" t="str">
            <v>MPWS</v>
          </cell>
          <cell r="AF1724">
            <v>0</v>
          </cell>
          <cell r="AG1724">
            <v>0</v>
          </cell>
          <cell r="AH1724">
            <v>1</v>
          </cell>
          <cell r="AI1724">
            <v>0</v>
          </cell>
          <cell r="AJ1724">
            <v>0</v>
          </cell>
          <cell r="AK1724">
            <v>0</v>
          </cell>
          <cell r="AL1724">
            <v>0</v>
          </cell>
        </row>
        <row r="1725">
          <cell r="A1725" t="str">
            <v>05</v>
          </cell>
          <cell r="B1725" t="str">
            <v>Westgodavari</v>
          </cell>
          <cell r="C1725" t="str">
            <v>10</v>
          </cell>
          <cell r="D1725" t="str">
            <v>Narsapur</v>
          </cell>
          <cell r="E1725" t="str">
            <v>061</v>
          </cell>
          <cell r="F1725" t="str">
            <v>Achanta</v>
          </cell>
          <cell r="G1725" t="str">
            <v>41</v>
          </cell>
          <cell r="H1725" t="str">
            <v>Achanta</v>
          </cell>
          <cell r="I1725" t="str">
            <v>07</v>
          </cell>
          <cell r="J1725" t="str">
            <v>Karugolumilli</v>
          </cell>
          <cell r="K1725" t="str">
            <v>006</v>
          </cell>
          <cell r="L1725" t="str">
            <v>Karugolumilli</v>
          </cell>
          <cell r="M1725" t="str">
            <v>0541006</v>
          </cell>
          <cell r="N1725" t="str">
            <v>01</v>
          </cell>
          <cell r="O1725" t="str">
            <v>Karugorumilli</v>
          </cell>
          <cell r="Q1725" t="str">
            <v>054100601</v>
          </cell>
          <cell r="S1725" t="str">
            <v>05100614100601</v>
          </cell>
          <cell r="T1725">
            <v>1000</v>
          </cell>
          <cell r="U1725">
            <v>0</v>
          </cell>
          <cell r="V1725">
            <v>0</v>
          </cell>
          <cell r="W1725" t="str">
            <v>FC</v>
          </cell>
          <cell r="X1725" t="str">
            <v>FC</v>
          </cell>
          <cell r="Z1725">
            <v>36441</v>
          </cell>
          <cell r="AF1725">
            <v>0</v>
          </cell>
          <cell r="AG1725">
            <v>10</v>
          </cell>
          <cell r="AH1725">
            <v>8</v>
          </cell>
          <cell r="AI1725">
            <v>0</v>
          </cell>
          <cell r="AJ1725">
            <v>0</v>
          </cell>
          <cell r="AK1725">
            <v>0</v>
          </cell>
          <cell r="AL1725">
            <v>0</v>
          </cell>
        </row>
        <row r="1726">
          <cell r="A1726" t="str">
            <v>05</v>
          </cell>
          <cell r="B1726" t="str">
            <v>Westgodavari</v>
          </cell>
          <cell r="C1726" t="str">
            <v>10</v>
          </cell>
          <cell r="D1726" t="str">
            <v>Narsapur</v>
          </cell>
          <cell r="E1726" t="str">
            <v>061</v>
          </cell>
          <cell r="F1726" t="str">
            <v>Achanta</v>
          </cell>
          <cell r="G1726" t="str">
            <v>41</v>
          </cell>
          <cell r="H1726" t="str">
            <v>Achanta</v>
          </cell>
          <cell r="I1726" t="str">
            <v>07</v>
          </cell>
          <cell r="J1726" t="str">
            <v>Karugolumilli</v>
          </cell>
          <cell r="K1726" t="str">
            <v>006</v>
          </cell>
          <cell r="L1726" t="str">
            <v>Karugolumilli</v>
          </cell>
          <cell r="M1726" t="str">
            <v>0541006</v>
          </cell>
          <cell r="N1726" t="str">
            <v>02</v>
          </cell>
          <cell r="O1726" t="str">
            <v>Settibalijapate</v>
          </cell>
          <cell r="Q1726" t="str">
            <v>054100602</v>
          </cell>
          <cell r="S1726" t="str">
            <v>05100614100602</v>
          </cell>
          <cell r="T1726">
            <v>220</v>
          </cell>
          <cell r="U1726">
            <v>25</v>
          </cell>
          <cell r="V1726">
            <v>0</v>
          </cell>
          <cell r="W1726" t="str">
            <v>FC</v>
          </cell>
          <cell r="X1726" t="str">
            <v>FC</v>
          </cell>
          <cell r="Z1726">
            <v>36441</v>
          </cell>
          <cell r="AF1726">
            <v>0</v>
          </cell>
          <cell r="AG1726">
            <v>4</v>
          </cell>
          <cell r="AH1726">
            <v>4</v>
          </cell>
          <cell r="AI1726">
            <v>0</v>
          </cell>
          <cell r="AJ1726">
            <v>0</v>
          </cell>
          <cell r="AK1726">
            <v>0</v>
          </cell>
          <cell r="AL1726">
            <v>0</v>
          </cell>
        </row>
        <row r="1727">
          <cell r="A1727" t="str">
            <v>05</v>
          </cell>
          <cell r="B1727" t="str">
            <v>Westgodavari</v>
          </cell>
          <cell r="C1727" t="str">
            <v>10</v>
          </cell>
          <cell r="D1727" t="str">
            <v>Narsapur</v>
          </cell>
          <cell r="E1727" t="str">
            <v>061</v>
          </cell>
          <cell r="F1727" t="str">
            <v>Achanta</v>
          </cell>
          <cell r="G1727" t="str">
            <v>41</v>
          </cell>
          <cell r="H1727" t="str">
            <v>Achanta</v>
          </cell>
          <cell r="I1727" t="str">
            <v>07</v>
          </cell>
          <cell r="J1727" t="str">
            <v>Karugolumilli</v>
          </cell>
          <cell r="K1727" t="str">
            <v>006</v>
          </cell>
          <cell r="L1727" t="str">
            <v>Karugolumilli</v>
          </cell>
          <cell r="M1727" t="str">
            <v>0541006</v>
          </cell>
          <cell r="N1727" t="str">
            <v>03</v>
          </cell>
          <cell r="O1727" t="str">
            <v>Kandellivaripalem</v>
          </cell>
          <cell r="Q1727" t="str">
            <v>054100603</v>
          </cell>
          <cell r="S1727" t="str">
            <v>05100614100603</v>
          </cell>
          <cell r="T1727">
            <v>708</v>
          </cell>
          <cell r="U1727">
            <v>74</v>
          </cell>
          <cell r="V1727">
            <v>39</v>
          </cell>
          <cell r="W1727" t="str">
            <v>FC</v>
          </cell>
          <cell r="X1727" t="str">
            <v>FC</v>
          </cell>
          <cell r="Z1727">
            <v>36441</v>
          </cell>
          <cell r="AF1727">
            <v>0</v>
          </cell>
          <cell r="AG1727">
            <v>4</v>
          </cell>
          <cell r="AH1727">
            <v>4</v>
          </cell>
          <cell r="AI1727">
            <v>0</v>
          </cell>
          <cell r="AJ1727">
            <v>0</v>
          </cell>
          <cell r="AK1727">
            <v>0</v>
          </cell>
          <cell r="AL1727">
            <v>0</v>
          </cell>
        </row>
        <row r="1728">
          <cell r="A1728" t="str">
            <v>05</v>
          </cell>
          <cell r="B1728" t="str">
            <v>Westgodavari</v>
          </cell>
          <cell r="C1728" t="str">
            <v>10</v>
          </cell>
          <cell r="D1728" t="str">
            <v>Narsapur</v>
          </cell>
          <cell r="E1728" t="str">
            <v>061</v>
          </cell>
          <cell r="F1728" t="str">
            <v>Achanta</v>
          </cell>
          <cell r="G1728" t="str">
            <v>41</v>
          </cell>
          <cell r="H1728" t="str">
            <v>Achanta</v>
          </cell>
          <cell r="I1728" t="str">
            <v>07</v>
          </cell>
          <cell r="J1728" t="str">
            <v>Karugolumilli</v>
          </cell>
          <cell r="K1728" t="str">
            <v>006</v>
          </cell>
          <cell r="L1728" t="str">
            <v>Karugolumilli</v>
          </cell>
          <cell r="M1728" t="str">
            <v>0541006</v>
          </cell>
          <cell r="N1728" t="str">
            <v>04</v>
          </cell>
          <cell r="O1728" t="str">
            <v>Nellivaripeta</v>
          </cell>
          <cell r="Q1728" t="str">
            <v>054100604</v>
          </cell>
          <cell r="S1728" t="str">
            <v>05100614100604</v>
          </cell>
          <cell r="T1728">
            <v>757</v>
          </cell>
          <cell r="U1728">
            <v>697</v>
          </cell>
          <cell r="V1728">
            <v>0</v>
          </cell>
          <cell r="W1728" t="str">
            <v>PC</v>
          </cell>
          <cell r="X1728" t="str">
            <v>PC2</v>
          </cell>
          <cell r="Z1728">
            <v>36441</v>
          </cell>
          <cell r="AF1728">
            <v>0</v>
          </cell>
          <cell r="AG1728">
            <v>6</v>
          </cell>
          <cell r="AH1728">
            <v>4</v>
          </cell>
          <cell r="AI1728">
            <v>0</v>
          </cell>
          <cell r="AJ1728">
            <v>0</v>
          </cell>
          <cell r="AK1728">
            <v>0</v>
          </cell>
          <cell r="AL1728">
            <v>0</v>
          </cell>
        </row>
        <row r="1729">
          <cell r="A1729" t="str">
            <v>05</v>
          </cell>
          <cell r="B1729" t="str">
            <v>Westgodavari</v>
          </cell>
          <cell r="C1729" t="str">
            <v>10</v>
          </cell>
          <cell r="D1729" t="str">
            <v>Narsapur</v>
          </cell>
          <cell r="E1729" t="str">
            <v>061</v>
          </cell>
          <cell r="F1729" t="str">
            <v>Achanta</v>
          </cell>
          <cell r="G1729" t="str">
            <v>41</v>
          </cell>
          <cell r="H1729" t="str">
            <v>Achanta</v>
          </cell>
          <cell r="I1729" t="str">
            <v>07</v>
          </cell>
          <cell r="J1729" t="str">
            <v>Karugolumilli</v>
          </cell>
          <cell r="K1729" t="str">
            <v>006</v>
          </cell>
          <cell r="L1729" t="str">
            <v>Karugolumilli</v>
          </cell>
          <cell r="M1729" t="str">
            <v>0541006</v>
          </cell>
          <cell r="N1729" t="str">
            <v>06</v>
          </cell>
          <cell r="O1729" t="str">
            <v>Pippalapallivaripalem</v>
          </cell>
          <cell r="Q1729" t="str">
            <v>054100606</v>
          </cell>
          <cell r="S1729" t="str">
            <v>05100614100606</v>
          </cell>
          <cell r="T1729">
            <v>612</v>
          </cell>
          <cell r="U1729">
            <v>363</v>
          </cell>
          <cell r="V1729">
            <v>0</v>
          </cell>
          <cell r="W1729" t="str">
            <v>PC</v>
          </cell>
          <cell r="X1729" t="str">
            <v>PC2</v>
          </cell>
          <cell r="Z1729">
            <v>36441</v>
          </cell>
          <cell r="AF1729">
            <v>0</v>
          </cell>
          <cell r="AG1729">
            <v>4</v>
          </cell>
          <cell r="AH1729">
            <v>4</v>
          </cell>
          <cell r="AI1729">
            <v>0</v>
          </cell>
          <cell r="AJ1729">
            <v>0</v>
          </cell>
          <cell r="AK1729">
            <v>0</v>
          </cell>
          <cell r="AL1729">
            <v>0</v>
          </cell>
        </row>
        <row r="1730">
          <cell r="A1730" t="str">
            <v>05</v>
          </cell>
          <cell r="B1730" t="str">
            <v>Westgodavari</v>
          </cell>
          <cell r="C1730" t="str">
            <v>10</v>
          </cell>
          <cell r="D1730" t="str">
            <v>Narsapur</v>
          </cell>
          <cell r="E1730" t="str">
            <v>061</v>
          </cell>
          <cell r="F1730" t="str">
            <v>Achanta</v>
          </cell>
          <cell r="G1730" t="str">
            <v>41</v>
          </cell>
          <cell r="H1730" t="str">
            <v>Achanta</v>
          </cell>
          <cell r="I1730" t="str">
            <v>08</v>
          </cell>
          <cell r="J1730" t="str">
            <v>Penumanchili</v>
          </cell>
          <cell r="K1730" t="str">
            <v>007</v>
          </cell>
          <cell r="L1730" t="str">
            <v>Penumanchili</v>
          </cell>
          <cell r="M1730" t="str">
            <v>0541007</v>
          </cell>
          <cell r="N1730" t="str">
            <v>01</v>
          </cell>
          <cell r="O1730" t="str">
            <v>Penumanchili</v>
          </cell>
          <cell r="P1730" t="str">
            <v>Penumanchili</v>
          </cell>
          <cell r="Q1730" t="str">
            <v>054100701</v>
          </cell>
          <cell r="R1730" t="str">
            <v>054100701</v>
          </cell>
          <cell r="S1730" t="str">
            <v>05100614100701</v>
          </cell>
          <cell r="T1730">
            <v>1694</v>
          </cell>
          <cell r="U1730">
            <v>188</v>
          </cell>
          <cell r="V1730">
            <v>5</v>
          </cell>
          <cell r="W1730" t="str">
            <v>FC</v>
          </cell>
          <cell r="X1730" t="str">
            <v>FC</v>
          </cell>
          <cell r="Z1730">
            <v>36441</v>
          </cell>
          <cell r="AA1730" t="str">
            <v>054100701600</v>
          </cell>
          <cell r="AB1730" t="str">
            <v>054100701600</v>
          </cell>
          <cell r="AC1730" t="str">
            <v>Penumanchili</v>
          </cell>
          <cell r="AD1730" t="str">
            <v>Penumanchili</v>
          </cell>
          <cell r="AE1730" t="str">
            <v>PWS</v>
          </cell>
          <cell r="AF1730">
            <v>0</v>
          </cell>
          <cell r="AG1730">
            <v>3</v>
          </cell>
          <cell r="AH1730">
            <v>4</v>
          </cell>
          <cell r="AI1730">
            <v>0</v>
          </cell>
          <cell r="AJ1730">
            <v>0</v>
          </cell>
          <cell r="AK1730">
            <v>0</v>
          </cell>
          <cell r="AL1730">
            <v>0</v>
          </cell>
        </row>
        <row r="1731">
          <cell r="A1731" t="str">
            <v>05</v>
          </cell>
          <cell r="B1731" t="str">
            <v>Westgodavari</v>
          </cell>
          <cell r="C1731" t="str">
            <v>10</v>
          </cell>
          <cell r="D1731" t="str">
            <v>Narsapur</v>
          </cell>
          <cell r="E1731" t="str">
            <v>061</v>
          </cell>
          <cell r="F1731" t="str">
            <v>Achanta</v>
          </cell>
          <cell r="G1731" t="str">
            <v>41</v>
          </cell>
          <cell r="H1731" t="str">
            <v>Achanta</v>
          </cell>
          <cell r="I1731" t="str">
            <v>08</v>
          </cell>
          <cell r="J1731" t="str">
            <v>Penumanchili</v>
          </cell>
          <cell r="K1731" t="str">
            <v>007</v>
          </cell>
          <cell r="L1731" t="str">
            <v>Penumanchili</v>
          </cell>
          <cell r="M1731" t="str">
            <v>0541007</v>
          </cell>
          <cell r="N1731" t="str">
            <v>02</v>
          </cell>
          <cell r="O1731" t="str">
            <v>Vardhanapugaruvu</v>
          </cell>
          <cell r="P1731" t="str">
            <v>Vardhanapugaruvu</v>
          </cell>
          <cell r="Q1731" t="str">
            <v>054100702</v>
          </cell>
          <cell r="R1731" t="str">
            <v>054100702</v>
          </cell>
          <cell r="S1731" t="str">
            <v>05100614100702</v>
          </cell>
          <cell r="T1731">
            <v>560</v>
          </cell>
          <cell r="U1731">
            <v>501</v>
          </cell>
          <cell r="V1731">
            <v>16</v>
          </cell>
          <cell r="W1731" t="str">
            <v>PC</v>
          </cell>
          <cell r="X1731" t="str">
            <v>PC3</v>
          </cell>
          <cell r="Z1731">
            <v>36441</v>
          </cell>
          <cell r="AA1731" t="str">
            <v>054100701600</v>
          </cell>
          <cell r="AB1731" t="str">
            <v>054100701600</v>
          </cell>
          <cell r="AC1731" t="str">
            <v>Penumanchili</v>
          </cell>
          <cell r="AD1731" t="str">
            <v>Penumanchili</v>
          </cell>
          <cell r="AE1731" t="str">
            <v>PWS</v>
          </cell>
          <cell r="AF1731">
            <v>0</v>
          </cell>
          <cell r="AG1731">
            <v>2</v>
          </cell>
          <cell r="AH1731">
            <v>3</v>
          </cell>
          <cell r="AI1731">
            <v>0</v>
          </cell>
          <cell r="AJ1731">
            <v>0</v>
          </cell>
          <cell r="AK1731">
            <v>0</v>
          </cell>
          <cell r="AL1731">
            <v>0</v>
          </cell>
        </row>
        <row r="1732">
          <cell r="A1732" t="str">
            <v>05</v>
          </cell>
          <cell r="B1732" t="str">
            <v>Westgodavari</v>
          </cell>
          <cell r="C1732" t="str">
            <v>10</v>
          </cell>
          <cell r="D1732" t="str">
            <v>Narsapur</v>
          </cell>
          <cell r="E1732" t="str">
            <v>061</v>
          </cell>
          <cell r="F1732" t="str">
            <v>Achanta</v>
          </cell>
          <cell r="G1732" t="str">
            <v>41</v>
          </cell>
          <cell r="H1732" t="str">
            <v>Achanta</v>
          </cell>
          <cell r="I1732" t="str">
            <v>08</v>
          </cell>
          <cell r="J1732" t="str">
            <v>Penumanchili</v>
          </cell>
          <cell r="K1732" t="str">
            <v>007</v>
          </cell>
          <cell r="L1732" t="str">
            <v>Penumanchili</v>
          </cell>
          <cell r="M1732" t="str">
            <v>0541007</v>
          </cell>
          <cell r="N1732" t="str">
            <v>03</v>
          </cell>
          <cell r="O1732" t="str">
            <v>Isuka Garuvu</v>
          </cell>
          <cell r="Q1732" t="str">
            <v>054100703</v>
          </cell>
          <cell r="S1732" t="str">
            <v>05100614100703</v>
          </cell>
          <cell r="T1732">
            <v>313</v>
          </cell>
          <cell r="U1732">
            <v>176</v>
          </cell>
          <cell r="V1732">
            <v>0</v>
          </cell>
          <cell r="W1732" t="str">
            <v>PC</v>
          </cell>
          <cell r="X1732" t="str">
            <v>PC2</v>
          </cell>
          <cell r="Z1732">
            <v>36441</v>
          </cell>
          <cell r="AF1732">
            <v>0</v>
          </cell>
          <cell r="AG1732">
            <v>2</v>
          </cell>
          <cell r="AH1732">
            <v>3</v>
          </cell>
          <cell r="AI1732">
            <v>0</v>
          </cell>
          <cell r="AJ1732">
            <v>0</v>
          </cell>
          <cell r="AK1732">
            <v>0</v>
          </cell>
          <cell r="AL1732">
            <v>0</v>
          </cell>
        </row>
        <row r="1733">
          <cell r="A1733" t="str">
            <v>05</v>
          </cell>
          <cell r="B1733" t="str">
            <v>Westgodavari</v>
          </cell>
          <cell r="C1733" t="str">
            <v>10</v>
          </cell>
          <cell r="D1733" t="str">
            <v>Narsapur</v>
          </cell>
          <cell r="E1733" t="str">
            <v>061</v>
          </cell>
          <cell r="F1733" t="str">
            <v>Achanta</v>
          </cell>
          <cell r="G1733" t="str">
            <v>41</v>
          </cell>
          <cell r="H1733" t="str">
            <v>Achanta</v>
          </cell>
          <cell r="I1733" t="str">
            <v>08</v>
          </cell>
          <cell r="J1733" t="str">
            <v>Penumanchili</v>
          </cell>
          <cell r="K1733" t="str">
            <v>007</v>
          </cell>
          <cell r="L1733" t="str">
            <v>Penumanchili</v>
          </cell>
          <cell r="M1733" t="str">
            <v>0541007</v>
          </cell>
          <cell r="N1733" t="str">
            <v>04</v>
          </cell>
          <cell r="O1733" t="str">
            <v>Adiandhrapeta</v>
          </cell>
          <cell r="Q1733" t="str">
            <v>054100704</v>
          </cell>
          <cell r="S1733" t="str">
            <v>05100614100704</v>
          </cell>
          <cell r="T1733">
            <v>387</v>
          </cell>
          <cell r="U1733">
            <v>191</v>
          </cell>
          <cell r="V1733">
            <v>0</v>
          </cell>
          <cell r="W1733" t="str">
            <v>PC</v>
          </cell>
          <cell r="X1733" t="str">
            <v>PC3</v>
          </cell>
          <cell r="Z1733">
            <v>36441</v>
          </cell>
          <cell r="AF1733">
            <v>0</v>
          </cell>
          <cell r="AG1733">
            <v>3</v>
          </cell>
          <cell r="AH1733">
            <v>4</v>
          </cell>
          <cell r="AI1733">
            <v>0</v>
          </cell>
          <cell r="AJ1733">
            <v>0</v>
          </cell>
          <cell r="AK1733">
            <v>0</v>
          </cell>
          <cell r="AL1733">
            <v>0</v>
          </cell>
        </row>
        <row r="1734">
          <cell r="A1734" t="str">
            <v>05</v>
          </cell>
          <cell r="B1734" t="str">
            <v>Westgodavari</v>
          </cell>
          <cell r="C1734" t="str">
            <v>10</v>
          </cell>
          <cell r="D1734" t="str">
            <v>Narsapur</v>
          </cell>
          <cell r="E1734" t="str">
            <v>061</v>
          </cell>
          <cell r="F1734" t="str">
            <v>Achanta</v>
          </cell>
          <cell r="G1734" t="str">
            <v>41</v>
          </cell>
          <cell r="H1734" t="str">
            <v>Achanta</v>
          </cell>
          <cell r="I1734" t="str">
            <v>08</v>
          </cell>
          <cell r="J1734" t="str">
            <v>Penumanchili</v>
          </cell>
          <cell r="K1734" t="str">
            <v>007</v>
          </cell>
          <cell r="L1734" t="str">
            <v>Penumanchili</v>
          </cell>
          <cell r="M1734" t="str">
            <v>0541007</v>
          </cell>
          <cell r="N1734" t="str">
            <v>05</v>
          </cell>
          <cell r="O1734" t="str">
            <v>Kanchivaripalem</v>
          </cell>
          <cell r="Q1734" t="str">
            <v>054100705</v>
          </cell>
          <cell r="S1734" t="str">
            <v>05100614100705</v>
          </cell>
          <cell r="T1734">
            <v>576</v>
          </cell>
          <cell r="U1734">
            <v>289</v>
          </cell>
          <cell r="V1734">
            <v>0</v>
          </cell>
          <cell r="W1734" t="str">
            <v>PC</v>
          </cell>
          <cell r="X1734" t="str">
            <v>PC2</v>
          </cell>
          <cell r="Z1734">
            <v>36441</v>
          </cell>
          <cell r="AF1734">
            <v>0</v>
          </cell>
          <cell r="AG1734">
            <v>0</v>
          </cell>
          <cell r="AH1734">
            <v>3</v>
          </cell>
          <cell r="AI1734">
            <v>0</v>
          </cell>
          <cell r="AJ1734">
            <v>0</v>
          </cell>
          <cell r="AK1734">
            <v>0</v>
          </cell>
          <cell r="AL1734">
            <v>0</v>
          </cell>
        </row>
        <row r="1735">
          <cell r="A1735" t="str">
            <v>05</v>
          </cell>
          <cell r="B1735" t="str">
            <v>Westgodavari</v>
          </cell>
          <cell r="C1735" t="str">
            <v>10</v>
          </cell>
          <cell r="D1735" t="str">
            <v>Narsapur</v>
          </cell>
          <cell r="E1735" t="str">
            <v>061</v>
          </cell>
          <cell r="F1735" t="str">
            <v>Achanta</v>
          </cell>
          <cell r="G1735" t="str">
            <v>41</v>
          </cell>
          <cell r="H1735" t="str">
            <v>Achanta</v>
          </cell>
          <cell r="I1735" t="str">
            <v>08</v>
          </cell>
          <cell r="J1735" t="str">
            <v>Penumanchili</v>
          </cell>
          <cell r="K1735" t="str">
            <v>007</v>
          </cell>
          <cell r="L1735" t="str">
            <v>Penumanchili</v>
          </cell>
          <cell r="M1735" t="str">
            <v>0541007</v>
          </cell>
          <cell r="N1735" t="str">
            <v>06</v>
          </cell>
          <cell r="O1735" t="str">
            <v>Turpu Garuvu</v>
          </cell>
          <cell r="Q1735" t="str">
            <v>054100706</v>
          </cell>
          <cell r="S1735" t="str">
            <v>05100614100706</v>
          </cell>
          <cell r="T1735">
            <v>307</v>
          </cell>
          <cell r="U1735">
            <v>307</v>
          </cell>
          <cell r="V1735">
            <v>0</v>
          </cell>
          <cell r="W1735" t="str">
            <v>PC</v>
          </cell>
          <cell r="X1735" t="str">
            <v>PC3</v>
          </cell>
          <cell r="Z1735">
            <v>36441</v>
          </cell>
          <cell r="AF1735">
            <v>0</v>
          </cell>
          <cell r="AG1735">
            <v>3</v>
          </cell>
          <cell r="AH1735">
            <v>2</v>
          </cell>
          <cell r="AI1735">
            <v>0</v>
          </cell>
          <cell r="AJ1735">
            <v>0</v>
          </cell>
          <cell r="AK1735">
            <v>0</v>
          </cell>
          <cell r="AL1735">
            <v>0</v>
          </cell>
        </row>
        <row r="1736">
          <cell r="A1736" t="str">
            <v>05</v>
          </cell>
          <cell r="B1736" t="str">
            <v>Westgodavari</v>
          </cell>
          <cell r="C1736" t="str">
            <v>10</v>
          </cell>
          <cell r="D1736" t="str">
            <v>Narsapur</v>
          </cell>
          <cell r="E1736" t="str">
            <v>061</v>
          </cell>
          <cell r="F1736" t="str">
            <v>Achanta</v>
          </cell>
          <cell r="G1736" t="str">
            <v>41</v>
          </cell>
          <cell r="H1736" t="str">
            <v>Achanta</v>
          </cell>
          <cell r="I1736" t="str">
            <v>08</v>
          </cell>
          <cell r="J1736" t="str">
            <v>Penumanchili</v>
          </cell>
          <cell r="K1736" t="str">
            <v>007</v>
          </cell>
          <cell r="L1736" t="str">
            <v>Penumanchili</v>
          </cell>
          <cell r="M1736" t="str">
            <v>0541007</v>
          </cell>
          <cell r="N1736" t="str">
            <v>07</v>
          </cell>
          <cell r="O1736" t="str">
            <v>Gamellapalem</v>
          </cell>
          <cell r="P1736" t="str">
            <v>Gamellapalem</v>
          </cell>
          <cell r="Q1736" t="str">
            <v>054100707</v>
          </cell>
          <cell r="R1736" t="str">
            <v>054100707</v>
          </cell>
          <cell r="S1736" t="str">
            <v>05100614100707</v>
          </cell>
          <cell r="T1736">
            <v>370</v>
          </cell>
          <cell r="U1736">
            <v>0</v>
          </cell>
          <cell r="V1736">
            <v>0</v>
          </cell>
          <cell r="W1736" t="str">
            <v>FC</v>
          </cell>
          <cell r="X1736" t="str">
            <v>FC</v>
          </cell>
          <cell r="Z1736">
            <v>36441</v>
          </cell>
          <cell r="AA1736" t="str">
            <v>054100701600</v>
          </cell>
          <cell r="AB1736" t="str">
            <v>054100701600</v>
          </cell>
          <cell r="AC1736" t="str">
            <v>Penumanchili</v>
          </cell>
          <cell r="AD1736" t="str">
            <v>Penumanchili</v>
          </cell>
          <cell r="AE1736" t="str">
            <v>PWS</v>
          </cell>
          <cell r="AF1736">
            <v>0</v>
          </cell>
          <cell r="AG1736">
            <v>1</v>
          </cell>
          <cell r="AH1736">
            <v>2</v>
          </cell>
          <cell r="AI1736">
            <v>0</v>
          </cell>
          <cell r="AJ1736">
            <v>0</v>
          </cell>
          <cell r="AK1736">
            <v>0</v>
          </cell>
          <cell r="AL1736">
            <v>0</v>
          </cell>
        </row>
        <row r="1737">
          <cell r="A1737" t="str">
            <v>05</v>
          </cell>
          <cell r="B1737" t="str">
            <v>Westgodavari</v>
          </cell>
          <cell r="C1737" t="str">
            <v>10</v>
          </cell>
          <cell r="D1737" t="str">
            <v>Narsapur</v>
          </cell>
          <cell r="E1737" t="str">
            <v>061</v>
          </cell>
          <cell r="F1737" t="str">
            <v>Achanta</v>
          </cell>
          <cell r="G1737" t="str">
            <v>41</v>
          </cell>
          <cell r="H1737" t="str">
            <v>Achanta</v>
          </cell>
          <cell r="I1737" t="str">
            <v>09</v>
          </cell>
          <cell r="J1737" t="str">
            <v>Achanta Vemavaram</v>
          </cell>
          <cell r="K1737" t="str">
            <v>007</v>
          </cell>
          <cell r="L1737" t="str">
            <v>Penumanchili</v>
          </cell>
          <cell r="M1737" t="str">
            <v>0541007</v>
          </cell>
          <cell r="N1737" t="str">
            <v>08</v>
          </cell>
          <cell r="O1737" t="str">
            <v>Taderupalem</v>
          </cell>
          <cell r="Q1737" t="str">
            <v>054100708</v>
          </cell>
          <cell r="S1737" t="str">
            <v>05100614100708</v>
          </cell>
          <cell r="T1737">
            <v>268</v>
          </cell>
          <cell r="U1737">
            <v>0</v>
          </cell>
          <cell r="V1737">
            <v>0</v>
          </cell>
          <cell r="W1737" t="str">
            <v>FC</v>
          </cell>
          <cell r="X1737" t="str">
            <v>FC</v>
          </cell>
          <cell r="Z1737">
            <v>36441</v>
          </cell>
          <cell r="AF1737">
            <v>0</v>
          </cell>
          <cell r="AG1737">
            <v>3</v>
          </cell>
          <cell r="AH1737">
            <v>2</v>
          </cell>
          <cell r="AI1737">
            <v>0</v>
          </cell>
          <cell r="AJ1737">
            <v>0</v>
          </cell>
          <cell r="AK1737">
            <v>0</v>
          </cell>
          <cell r="AL1737">
            <v>0</v>
          </cell>
        </row>
        <row r="1738">
          <cell r="A1738" t="str">
            <v>05</v>
          </cell>
          <cell r="B1738" t="str">
            <v>Westgodavari</v>
          </cell>
          <cell r="C1738" t="str">
            <v>10</v>
          </cell>
          <cell r="D1738" t="str">
            <v>Narsapur</v>
          </cell>
          <cell r="E1738" t="str">
            <v>061</v>
          </cell>
          <cell r="F1738" t="str">
            <v>Achanta</v>
          </cell>
          <cell r="G1738" t="str">
            <v>41</v>
          </cell>
          <cell r="H1738" t="str">
            <v>Achanta</v>
          </cell>
          <cell r="I1738" t="str">
            <v>09</v>
          </cell>
          <cell r="J1738" t="str">
            <v>Achanta Vemavaram</v>
          </cell>
          <cell r="K1738" t="str">
            <v>008</v>
          </cell>
          <cell r="L1738" t="str">
            <v>A. Vemavaram</v>
          </cell>
          <cell r="M1738" t="str">
            <v>0541008</v>
          </cell>
          <cell r="N1738" t="str">
            <v>01</v>
          </cell>
          <cell r="O1738" t="str">
            <v>Achanta Vemavaram</v>
          </cell>
          <cell r="P1738" t="str">
            <v>Achanta Vemavaram</v>
          </cell>
          <cell r="Q1738" t="str">
            <v>054100801</v>
          </cell>
          <cell r="R1738" t="str">
            <v>054100801</v>
          </cell>
          <cell r="S1738" t="str">
            <v>05100614100801</v>
          </cell>
          <cell r="T1738">
            <v>3239</v>
          </cell>
          <cell r="U1738">
            <v>47</v>
          </cell>
          <cell r="V1738">
            <v>37</v>
          </cell>
          <cell r="W1738" t="str">
            <v>PC</v>
          </cell>
          <cell r="X1738" t="str">
            <v>PC4</v>
          </cell>
          <cell r="Z1738">
            <v>36441</v>
          </cell>
          <cell r="AA1738" t="str">
            <v>054100801600</v>
          </cell>
          <cell r="AB1738" t="str">
            <v>054100801600</v>
          </cell>
          <cell r="AC1738" t="str">
            <v>Achanta Vemavaram</v>
          </cell>
          <cell r="AD1738" t="str">
            <v>Achanta Vemavaram</v>
          </cell>
          <cell r="AE1738" t="str">
            <v>PWS</v>
          </cell>
          <cell r="AF1738">
            <v>0</v>
          </cell>
          <cell r="AG1738">
            <v>16</v>
          </cell>
          <cell r="AH1738">
            <v>2</v>
          </cell>
          <cell r="AI1738">
            <v>0</v>
          </cell>
          <cell r="AJ1738">
            <v>0</v>
          </cell>
          <cell r="AK1738">
            <v>0</v>
          </cell>
          <cell r="AL1738">
            <v>0</v>
          </cell>
        </row>
        <row r="1739">
          <cell r="A1739" t="str">
            <v>05</v>
          </cell>
          <cell r="B1739" t="str">
            <v>Westgodavari</v>
          </cell>
          <cell r="C1739" t="str">
            <v>10</v>
          </cell>
          <cell r="D1739" t="str">
            <v>Narsapur</v>
          </cell>
          <cell r="E1739" t="str">
            <v>061</v>
          </cell>
          <cell r="F1739" t="str">
            <v>Achanta</v>
          </cell>
          <cell r="G1739" t="str">
            <v>41</v>
          </cell>
          <cell r="H1739" t="str">
            <v>Achanta</v>
          </cell>
          <cell r="I1739" t="str">
            <v>09</v>
          </cell>
          <cell r="J1739" t="str">
            <v>Achanta Vemavaram</v>
          </cell>
          <cell r="K1739" t="str">
            <v>008</v>
          </cell>
          <cell r="L1739" t="str">
            <v>A. Vemavaram</v>
          </cell>
          <cell r="M1739" t="str">
            <v>0541008</v>
          </cell>
          <cell r="N1739" t="str">
            <v>02</v>
          </cell>
          <cell r="O1739" t="str">
            <v>Parvathicheruvu</v>
          </cell>
          <cell r="Q1739" t="str">
            <v>054100802</v>
          </cell>
          <cell r="S1739" t="str">
            <v>05100614100802</v>
          </cell>
          <cell r="T1739">
            <v>205</v>
          </cell>
          <cell r="U1739">
            <v>205</v>
          </cell>
          <cell r="V1739">
            <v>0</v>
          </cell>
          <cell r="W1739" t="str">
            <v>PC</v>
          </cell>
          <cell r="X1739" t="str">
            <v>PC2</v>
          </cell>
          <cell r="Z1739">
            <v>36441</v>
          </cell>
          <cell r="AF1739">
            <v>0</v>
          </cell>
          <cell r="AG1739">
            <v>2</v>
          </cell>
          <cell r="AH1739">
            <v>2</v>
          </cell>
          <cell r="AI1739">
            <v>0</v>
          </cell>
          <cell r="AJ1739">
            <v>0</v>
          </cell>
          <cell r="AK1739">
            <v>0</v>
          </cell>
          <cell r="AL1739">
            <v>0</v>
          </cell>
        </row>
        <row r="1740">
          <cell r="A1740" t="str">
            <v>05</v>
          </cell>
          <cell r="B1740" t="str">
            <v>Westgodavari</v>
          </cell>
          <cell r="C1740" t="str">
            <v>10</v>
          </cell>
          <cell r="D1740" t="str">
            <v>Narsapur</v>
          </cell>
          <cell r="E1740" t="str">
            <v>061</v>
          </cell>
          <cell r="F1740" t="str">
            <v>Achanta</v>
          </cell>
          <cell r="G1740" t="str">
            <v>41</v>
          </cell>
          <cell r="H1740" t="str">
            <v>Achanta</v>
          </cell>
          <cell r="I1740" t="str">
            <v>09</v>
          </cell>
          <cell r="J1740" t="str">
            <v>Achanta Vemavaram</v>
          </cell>
          <cell r="K1740" t="str">
            <v>008</v>
          </cell>
          <cell r="L1740" t="str">
            <v>A. Vemavaram</v>
          </cell>
          <cell r="M1740" t="str">
            <v>0541008</v>
          </cell>
          <cell r="N1740" t="str">
            <v>03</v>
          </cell>
          <cell r="O1740" t="str">
            <v>Balusuvaridibba</v>
          </cell>
          <cell r="Q1740" t="str">
            <v>054100803</v>
          </cell>
          <cell r="S1740" t="str">
            <v>05100614100803</v>
          </cell>
          <cell r="T1740">
            <v>40</v>
          </cell>
          <cell r="U1740">
            <v>0</v>
          </cell>
          <cell r="V1740">
            <v>0</v>
          </cell>
          <cell r="W1740" t="str">
            <v>FC</v>
          </cell>
          <cell r="X1740" t="str">
            <v>FC</v>
          </cell>
          <cell r="Z1740">
            <v>36441</v>
          </cell>
          <cell r="AF1740">
            <v>0</v>
          </cell>
          <cell r="AG1740">
            <v>2</v>
          </cell>
          <cell r="AH1740">
            <v>2</v>
          </cell>
          <cell r="AI1740">
            <v>0</v>
          </cell>
          <cell r="AJ1740">
            <v>0</v>
          </cell>
          <cell r="AK1740">
            <v>0</v>
          </cell>
          <cell r="AL1740">
            <v>0</v>
          </cell>
        </row>
        <row r="1741">
          <cell r="A1741" t="str">
            <v>05</v>
          </cell>
          <cell r="B1741" t="str">
            <v>Westgodavari</v>
          </cell>
          <cell r="C1741" t="str">
            <v>10</v>
          </cell>
          <cell r="D1741" t="str">
            <v>Narsapur</v>
          </cell>
          <cell r="E1741" t="str">
            <v>061</v>
          </cell>
          <cell r="F1741" t="str">
            <v>Achanta</v>
          </cell>
          <cell r="G1741" t="str">
            <v>41</v>
          </cell>
          <cell r="H1741" t="str">
            <v>Achanta</v>
          </cell>
          <cell r="I1741" t="str">
            <v>09</v>
          </cell>
          <cell r="J1741" t="str">
            <v>Achanta Vemavaram</v>
          </cell>
          <cell r="K1741" t="str">
            <v>008</v>
          </cell>
          <cell r="L1741" t="str">
            <v>A. Vemavaram</v>
          </cell>
          <cell r="M1741" t="str">
            <v>0541008</v>
          </cell>
          <cell r="N1741" t="str">
            <v>04</v>
          </cell>
          <cell r="O1741" t="str">
            <v>Mannevarigunta</v>
          </cell>
          <cell r="Q1741" t="str">
            <v>054100804</v>
          </cell>
          <cell r="S1741" t="str">
            <v>05100614100804</v>
          </cell>
          <cell r="T1741">
            <v>67</v>
          </cell>
          <cell r="U1741">
            <v>0</v>
          </cell>
          <cell r="V1741">
            <v>0</v>
          </cell>
          <cell r="W1741" t="str">
            <v>FC</v>
          </cell>
          <cell r="X1741" t="str">
            <v>FC</v>
          </cell>
          <cell r="Z1741">
            <v>36441</v>
          </cell>
          <cell r="AF1741">
            <v>0</v>
          </cell>
          <cell r="AG1741">
            <v>0</v>
          </cell>
          <cell r="AH1741">
            <v>1</v>
          </cell>
          <cell r="AI1741">
            <v>0</v>
          </cell>
          <cell r="AJ1741">
            <v>0</v>
          </cell>
          <cell r="AK1741">
            <v>0</v>
          </cell>
          <cell r="AL1741">
            <v>0</v>
          </cell>
        </row>
        <row r="1742">
          <cell r="A1742" t="str">
            <v>05</v>
          </cell>
          <cell r="B1742" t="str">
            <v>Westgodavari</v>
          </cell>
          <cell r="C1742" t="str">
            <v>10</v>
          </cell>
          <cell r="D1742" t="str">
            <v>Narsapur</v>
          </cell>
          <cell r="E1742" t="str">
            <v>061</v>
          </cell>
          <cell r="F1742" t="str">
            <v>Achanta</v>
          </cell>
          <cell r="G1742" t="str">
            <v>41</v>
          </cell>
          <cell r="H1742" t="str">
            <v>Achanta</v>
          </cell>
          <cell r="I1742" t="str">
            <v>09</v>
          </cell>
          <cell r="J1742" t="str">
            <v>Achanta Vemavaram</v>
          </cell>
          <cell r="K1742" t="str">
            <v>008</v>
          </cell>
          <cell r="L1742" t="str">
            <v>A. Vemavaram</v>
          </cell>
          <cell r="M1742" t="str">
            <v>0541008</v>
          </cell>
          <cell r="N1742" t="str">
            <v>05</v>
          </cell>
          <cell r="O1742" t="str">
            <v>Venkatayapalem</v>
          </cell>
          <cell r="Q1742" t="str">
            <v>054100805</v>
          </cell>
          <cell r="S1742" t="str">
            <v>05100614100805</v>
          </cell>
          <cell r="T1742">
            <v>440</v>
          </cell>
          <cell r="U1742">
            <v>0</v>
          </cell>
          <cell r="V1742">
            <v>0</v>
          </cell>
          <cell r="W1742" t="str">
            <v>PC</v>
          </cell>
          <cell r="X1742" t="str">
            <v>PC2</v>
          </cell>
          <cell r="Z1742">
            <v>36441</v>
          </cell>
          <cell r="AF1742">
            <v>0</v>
          </cell>
          <cell r="AG1742">
            <v>0</v>
          </cell>
          <cell r="AH1742">
            <v>1</v>
          </cell>
          <cell r="AI1742">
            <v>0</v>
          </cell>
          <cell r="AJ1742">
            <v>0</v>
          </cell>
          <cell r="AK1742">
            <v>0</v>
          </cell>
          <cell r="AL1742">
            <v>0</v>
          </cell>
        </row>
        <row r="1743">
          <cell r="A1743" t="str">
            <v>05</v>
          </cell>
          <cell r="B1743" t="str">
            <v>Westgodavari</v>
          </cell>
          <cell r="C1743" t="str">
            <v>10</v>
          </cell>
          <cell r="D1743" t="str">
            <v>Narsapur</v>
          </cell>
          <cell r="E1743" t="str">
            <v>061</v>
          </cell>
          <cell r="F1743" t="str">
            <v>Achanta</v>
          </cell>
          <cell r="G1743" t="str">
            <v>41</v>
          </cell>
          <cell r="H1743" t="str">
            <v>Achanta</v>
          </cell>
          <cell r="I1743" t="str">
            <v>09</v>
          </cell>
          <cell r="J1743" t="str">
            <v>Achanta Vemavaram</v>
          </cell>
          <cell r="K1743" t="str">
            <v>008</v>
          </cell>
          <cell r="L1743" t="str">
            <v>A. Vemavaram</v>
          </cell>
          <cell r="M1743" t="str">
            <v>0541008</v>
          </cell>
          <cell r="N1743" t="str">
            <v>06</v>
          </cell>
          <cell r="O1743" t="str">
            <v>Padamatipalem</v>
          </cell>
          <cell r="Q1743" t="str">
            <v>054100806</v>
          </cell>
          <cell r="S1743" t="str">
            <v>05100614100806</v>
          </cell>
          <cell r="T1743">
            <v>639</v>
          </cell>
          <cell r="U1743">
            <v>119</v>
          </cell>
          <cell r="V1743">
            <v>0</v>
          </cell>
          <cell r="W1743" t="str">
            <v>PC</v>
          </cell>
          <cell r="X1743" t="str">
            <v>PC2</v>
          </cell>
          <cell r="Z1743">
            <v>36441</v>
          </cell>
          <cell r="AF1743">
            <v>0</v>
          </cell>
          <cell r="AG1743">
            <v>3</v>
          </cell>
          <cell r="AH1743">
            <v>4</v>
          </cell>
          <cell r="AI1743">
            <v>0</v>
          </cell>
          <cell r="AJ1743">
            <v>0</v>
          </cell>
          <cell r="AK1743">
            <v>0</v>
          </cell>
          <cell r="AL1743">
            <v>0</v>
          </cell>
        </row>
        <row r="1744">
          <cell r="A1744" t="str">
            <v>05</v>
          </cell>
          <cell r="B1744" t="str">
            <v>Westgodavari</v>
          </cell>
          <cell r="C1744" t="str">
            <v>10</v>
          </cell>
          <cell r="D1744" t="str">
            <v>Narsapur</v>
          </cell>
          <cell r="E1744" t="str">
            <v>061</v>
          </cell>
          <cell r="F1744" t="str">
            <v>Achanta</v>
          </cell>
          <cell r="G1744" t="str">
            <v>41</v>
          </cell>
          <cell r="H1744" t="str">
            <v>Achanta</v>
          </cell>
          <cell r="I1744" t="str">
            <v>09</v>
          </cell>
          <cell r="J1744" t="str">
            <v>Achanta Vemavaram</v>
          </cell>
          <cell r="K1744" t="str">
            <v>008</v>
          </cell>
          <cell r="L1744" t="str">
            <v>A. Vemavaram</v>
          </cell>
          <cell r="M1744" t="str">
            <v>0541008</v>
          </cell>
          <cell r="N1744" t="str">
            <v>07</v>
          </cell>
          <cell r="O1744" t="str">
            <v>Marricheruvu</v>
          </cell>
          <cell r="Q1744" t="str">
            <v>054100807</v>
          </cell>
          <cell r="S1744" t="str">
            <v>05100614100807</v>
          </cell>
          <cell r="T1744">
            <v>26</v>
          </cell>
          <cell r="U1744">
            <v>0</v>
          </cell>
          <cell r="V1744">
            <v>0</v>
          </cell>
          <cell r="W1744" t="str">
            <v>FC</v>
          </cell>
          <cell r="X1744" t="str">
            <v>FC</v>
          </cell>
          <cell r="Z1744">
            <v>36441</v>
          </cell>
          <cell r="AF1744">
            <v>0</v>
          </cell>
          <cell r="AG1744">
            <v>0</v>
          </cell>
          <cell r="AH1744">
            <v>2</v>
          </cell>
          <cell r="AI1744">
            <v>0</v>
          </cell>
          <cell r="AJ1744">
            <v>0</v>
          </cell>
          <cell r="AK1744">
            <v>0</v>
          </cell>
          <cell r="AL1744">
            <v>0</v>
          </cell>
        </row>
        <row r="1745">
          <cell r="A1745" t="str">
            <v>05</v>
          </cell>
          <cell r="B1745" t="str">
            <v>Westgodavari</v>
          </cell>
          <cell r="C1745" t="str">
            <v>10</v>
          </cell>
          <cell r="D1745" t="str">
            <v>Narsapur</v>
          </cell>
          <cell r="E1745" t="str">
            <v>061</v>
          </cell>
          <cell r="F1745" t="str">
            <v>Achanta</v>
          </cell>
          <cell r="G1745" t="str">
            <v>41</v>
          </cell>
          <cell r="H1745" t="str">
            <v>Achanta</v>
          </cell>
          <cell r="I1745" t="str">
            <v>09</v>
          </cell>
          <cell r="J1745" t="str">
            <v>Achanta Vemavaram</v>
          </cell>
          <cell r="K1745" t="str">
            <v>008</v>
          </cell>
          <cell r="L1745" t="str">
            <v>A. Vemavaram</v>
          </cell>
          <cell r="M1745" t="str">
            <v>0541008</v>
          </cell>
          <cell r="N1745" t="str">
            <v>08</v>
          </cell>
          <cell r="O1745" t="str">
            <v>Lingarajucheruvu</v>
          </cell>
          <cell r="Q1745" t="str">
            <v>054100808</v>
          </cell>
          <cell r="S1745" t="str">
            <v>05100614100808</v>
          </cell>
          <cell r="T1745">
            <v>861</v>
          </cell>
          <cell r="U1745">
            <v>0</v>
          </cell>
          <cell r="V1745">
            <v>6</v>
          </cell>
          <cell r="W1745" t="str">
            <v>PC</v>
          </cell>
          <cell r="X1745" t="str">
            <v>PC2</v>
          </cell>
          <cell r="Z1745">
            <v>36441</v>
          </cell>
          <cell r="AF1745">
            <v>0</v>
          </cell>
          <cell r="AG1745">
            <v>3</v>
          </cell>
          <cell r="AH1745">
            <v>2</v>
          </cell>
          <cell r="AI1745">
            <v>0</v>
          </cell>
          <cell r="AJ1745">
            <v>0</v>
          </cell>
          <cell r="AK1745">
            <v>0</v>
          </cell>
          <cell r="AL1745">
            <v>0</v>
          </cell>
        </row>
        <row r="1746">
          <cell r="A1746" t="str">
            <v>05</v>
          </cell>
          <cell r="B1746" t="str">
            <v>Westgodavari</v>
          </cell>
          <cell r="C1746" t="str">
            <v>10</v>
          </cell>
          <cell r="D1746" t="str">
            <v>Narsapur</v>
          </cell>
          <cell r="E1746" t="str">
            <v>061</v>
          </cell>
          <cell r="F1746" t="str">
            <v>Achanta</v>
          </cell>
          <cell r="G1746" t="str">
            <v>41</v>
          </cell>
          <cell r="H1746" t="str">
            <v>Achanta</v>
          </cell>
          <cell r="I1746" t="str">
            <v>09</v>
          </cell>
          <cell r="J1746" t="str">
            <v>Achanta Vemavaram</v>
          </cell>
          <cell r="K1746" t="str">
            <v>008</v>
          </cell>
          <cell r="L1746" t="str">
            <v>A. Vemavaram</v>
          </cell>
          <cell r="M1746" t="str">
            <v>0541008</v>
          </cell>
          <cell r="N1746" t="str">
            <v>09</v>
          </cell>
          <cell r="O1746" t="str">
            <v>Nekkantivaripalem</v>
          </cell>
          <cell r="Q1746" t="str">
            <v>054100809</v>
          </cell>
          <cell r="S1746" t="str">
            <v>05100614100809</v>
          </cell>
          <cell r="T1746">
            <v>11</v>
          </cell>
          <cell r="U1746">
            <v>0</v>
          </cell>
          <cell r="V1746">
            <v>0</v>
          </cell>
          <cell r="W1746" t="str">
            <v>FC</v>
          </cell>
          <cell r="X1746" t="str">
            <v>FC</v>
          </cell>
          <cell r="Z1746">
            <v>36079</v>
          </cell>
          <cell r="AF1746">
            <v>0</v>
          </cell>
          <cell r="AG1746">
            <v>1</v>
          </cell>
          <cell r="AH1746">
            <v>2</v>
          </cell>
          <cell r="AI1746">
            <v>0</v>
          </cell>
          <cell r="AJ1746">
            <v>0</v>
          </cell>
          <cell r="AK1746">
            <v>0</v>
          </cell>
          <cell r="AL1746">
            <v>0</v>
          </cell>
        </row>
        <row r="1747">
          <cell r="A1747" t="str">
            <v>05</v>
          </cell>
          <cell r="B1747" t="str">
            <v>Westgodavari</v>
          </cell>
          <cell r="C1747" t="str">
            <v>10</v>
          </cell>
          <cell r="D1747" t="str">
            <v>Narsapur</v>
          </cell>
          <cell r="E1747" t="str">
            <v>061</v>
          </cell>
          <cell r="F1747" t="str">
            <v>Achanta</v>
          </cell>
          <cell r="G1747" t="str">
            <v>41</v>
          </cell>
          <cell r="H1747" t="str">
            <v>Achanta</v>
          </cell>
          <cell r="I1747" t="str">
            <v>09</v>
          </cell>
          <cell r="J1747" t="str">
            <v>Achanta Vemavaram</v>
          </cell>
          <cell r="K1747" t="str">
            <v>008</v>
          </cell>
          <cell r="L1747" t="str">
            <v>A. Vemavaram</v>
          </cell>
          <cell r="M1747" t="str">
            <v>0541008</v>
          </cell>
          <cell r="N1747" t="str">
            <v>10</v>
          </cell>
          <cell r="O1747" t="str">
            <v>Geddavaripalem</v>
          </cell>
          <cell r="Q1747" t="str">
            <v>054100810</v>
          </cell>
          <cell r="S1747" t="str">
            <v>05100614100810</v>
          </cell>
          <cell r="T1747">
            <v>201</v>
          </cell>
          <cell r="U1747">
            <v>0</v>
          </cell>
          <cell r="V1747">
            <v>0</v>
          </cell>
          <cell r="W1747" t="str">
            <v>FC</v>
          </cell>
          <cell r="X1747" t="str">
            <v>FC</v>
          </cell>
          <cell r="Z1747">
            <v>36441</v>
          </cell>
          <cell r="AF1747">
            <v>0</v>
          </cell>
          <cell r="AG1747">
            <v>3</v>
          </cell>
          <cell r="AH1747">
            <v>2</v>
          </cell>
          <cell r="AI1747">
            <v>0</v>
          </cell>
          <cell r="AJ1747">
            <v>0</v>
          </cell>
          <cell r="AK1747">
            <v>0</v>
          </cell>
          <cell r="AL1747">
            <v>0</v>
          </cell>
        </row>
        <row r="1748">
          <cell r="A1748" t="str">
            <v>05</v>
          </cell>
          <cell r="B1748" t="str">
            <v>Westgodavari</v>
          </cell>
          <cell r="C1748" t="str">
            <v>10</v>
          </cell>
          <cell r="D1748" t="str">
            <v>Narsapur</v>
          </cell>
          <cell r="E1748" t="str">
            <v>061</v>
          </cell>
          <cell r="F1748" t="str">
            <v>Achanta</v>
          </cell>
          <cell r="G1748" t="str">
            <v>41</v>
          </cell>
          <cell r="H1748" t="str">
            <v>Achanta</v>
          </cell>
          <cell r="I1748" t="str">
            <v>09</v>
          </cell>
          <cell r="J1748" t="str">
            <v>Achanta Vemavaram</v>
          </cell>
          <cell r="K1748" t="str">
            <v>008</v>
          </cell>
          <cell r="L1748" t="str">
            <v>A. Vemavaram</v>
          </cell>
          <cell r="M1748" t="str">
            <v>0541008</v>
          </cell>
          <cell r="N1748" t="str">
            <v>11</v>
          </cell>
          <cell r="O1748" t="str">
            <v>Kamsalicheruvu</v>
          </cell>
          <cell r="Q1748" t="str">
            <v>054100811</v>
          </cell>
          <cell r="S1748" t="str">
            <v>05100614100811</v>
          </cell>
          <cell r="T1748">
            <v>48</v>
          </cell>
          <cell r="U1748">
            <v>0</v>
          </cell>
          <cell r="V1748">
            <v>0</v>
          </cell>
          <cell r="W1748" t="str">
            <v>FC</v>
          </cell>
          <cell r="X1748" t="str">
            <v>FC</v>
          </cell>
          <cell r="Z1748">
            <v>36441</v>
          </cell>
          <cell r="AF1748">
            <v>0</v>
          </cell>
          <cell r="AG1748">
            <v>0</v>
          </cell>
          <cell r="AH1748">
            <v>2</v>
          </cell>
          <cell r="AI1748">
            <v>0</v>
          </cell>
          <cell r="AJ1748">
            <v>0</v>
          </cell>
          <cell r="AK1748">
            <v>0</v>
          </cell>
          <cell r="AL1748">
            <v>0</v>
          </cell>
        </row>
        <row r="1749">
          <cell r="A1749" t="str">
            <v>05</v>
          </cell>
          <cell r="B1749" t="str">
            <v>Westgodavari</v>
          </cell>
          <cell r="C1749" t="str">
            <v>10</v>
          </cell>
          <cell r="D1749" t="str">
            <v>Narsapur</v>
          </cell>
          <cell r="E1749" t="str">
            <v>061</v>
          </cell>
          <cell r="F1749" t="str">
            <v>Achanta</v>
          </cell>
          <cell r="G1749" t="str">
            <v>41</v>
          </cell>
          <cell r="H1749" t="str">
            <v>Achanta</v>
          </cell>
          <cell r="I1749" t="str">
            <v>09</v>
          </cell>
          <cell r="J1749" t="str">
            <v>Achanta Vemavaram</v>
          </cell>
          <cell r="K1749" t="str">
            <v>008</v>
          </cell>
          <cell r="L1749" t="str">
            <v>A. Vemavaram</v>
          </cell>
          <cell r="M1749" t="str">
            <v>0541008</v>
          </cell>
          <cell r="N1749" t="str">
            <v>12</v>
          </cell>
          <cell r="O1749" t="str">
            <v>Mangalipalem</v>
          </cell>
          <cell r="Q1749" t="str">
            <v>054100812</v>
          </cell>
          <cell r="S1749" t="str">
            <v>05100614100812</v>
          </cell>
          <cell r="T1749">
            <v>96</v>
          </cell>
          <cell r="U1749">
            <v>0</v>
          </cell>
          <cell r="V1749">
            <v>0</v>
          </cell>
          <cell r="W1749" t="str">
            <v>FC</v>
          </cell>
          <cell r="X1749" t="str">
            <v>FC</v>
          </cell>
          <cell r="Z1749">
            <v>36441</v>
          </cell>
          <cell r="AF1749">
            <v>0</v>
          </cell>
          <cell r="AG1749">
            <v>1</v>
          </cell>
          <cell r="AH1749">
            <v>4</v>
          </cell>
          <cell r="AI1749">
            <v>0</v>
          </cell>
          <cell r="AJ1749">
            <v>0</v>
          </cell>
          <cell r="AK1749">
            <v>0</v>
          </cell>
          <cell r="AL1749">
            <v>0</v>
          </cell>
        </row>
        <row r="1750">
          <cell r="A1750" t="str">
            <v>05</v>
          </cell>
          <cell r="B1750" t="str">
            <v>Westgodavari</v>
          </cell>
          <cell r="C1750" t="str">
            <v>10</v>
          </cell>
          <cell r="D1750" t="str">
            <v>Narsapur</v>
          </cell>
          <cell r="E1750" t="str">
            <v>061</v>
          </cell>
          <cell r="F1750" t="str">
            <v>Achanta</v>
          </cell>
          <cell r="G1750" t="str">
            <v>41</v>
          </cell>
          <cell r="H1750" t="str">
            <v>Achanta</v>
          </cell>
          <cell r="I1750" t="str">
            <v>09</v>
          </cell>
          <cell r="J1750" t="str">
            <v>Achanta Vemavaram</v>
          </cell>
          <cell r="K1750" t="str">
            <v>008</v>
          </cell>
          <cell r="L1750" t="str">
            <v>A. Vemavaram</v>
          </cell>
          <cell r="M1750" t="str">
            <v>0541008</v>
          </cell>
          <cell r="N1750" t="str">
            <v>13</v>
          </cell>
          <cell r="O1750" t="str">
            <v>Peda Arundhatipeta</v>
          </cell>
          <cell r="Q1750" t="str">
            <v>054100813</v>
          </cell>
          <cell r="S1750" t="str">
            <v>05100614100813</v>
          </cell>
          <cell r="T1750">
            <v>570</v>
          </cell>
          <cell r="U1750">
            <v>366</v>
          </cell>
          <cell r="V1750">
            <v>0</v>
          </cell>
          <cell r="W1750" t="str">
            <v>PC</v>
          </cell>
          <cell r="X1750" t="str">
            <v>PC1</v>
          </cell>
          <cell r="Z1750">
            <v>36441</v>
          </cell>
          <cell r="AF1750">
            <v>0</v>
          </cell>
          <cell r="AG1750">
            <v>2</v>
          </cell>
          <cell r="AH1750">
            <v>3</v>
          </cell>
          <cell r="AI1750">
            <v>0</v>
          </cell>
          <cell r="AJ1750">
            <v>0</v>
          </cell>
          <cell r="AK1750">
            <v>0</v>
          </cell>
          <cell r="AL1750">
            <v>0</v>
          </cell>
        </row>
        <row r="1751">
          <cell r="A1751" t="str">
            <v>05</v>
          </cell>
          <cell r="B1751" t="str">
            <v>Westgodavari</v>
          </cell>
          <cell r="C1751" t="str">
            <v>10</v>
          </cell>
          <cell r="D1751" t="str">
            <v>Narsapur</v>
          </cell>
          <cell r="E1751" t="str">
            <v>061</v>
          </cell>
          <cell r="F1751" t="str">
            <v>Achanta</v>
          </cell>
          <cell r="G1751" t="str">
            <v>41</v>
          </cell>
          <cell r="H1751" t="str">
            <v>Achanta</v>
          </cell>
          <cell r="I1751" t="str">
            <v>09</v>
          </cell>
          <cell r="J1751" t="str">
            <v>Achanta Vemavaram</v>
          </cell>
          <cell r="K1751" t="str">
            <v>008</v>
          </cell>
          <cell r="L1751" t="str">
            <v>A. Vemavaram</v>
          </cell>
          <cell r="M1751" t="str">
            <v>0541008</v>
          </cell>
          <cell r="N1751" t="str">
            <v>14</v>
          </cell>
          <cell r="O1751" t="str">
            <v>Isuka Garuvu</v>
          </cell>
          <cell r="Q1751" t="str">
            <v>054100814</v>
          </cell>
          <cell r="S1751" t="str">
            <v>05100614100814</v>
          </cell>
          <cell r="T1751">
            <v>234</v>
          </cell>
          <cell r="U1751">
            <v>0</v>
          </cell>
          <cell r="V1751">
            <v>0</v>
          </cell>
          <cell r="W1751" t="str">
            <v>FC</v>
          </cell>
          <cell r="X1751" t="str">
            <v>FC</v>
          </cell>
          <cell r="Z1751">
            <v>36441</v>
          </cell>
          <cell r="AF1751">
            <v>0</v>
          </cell>
          <cell r="AG1751">
            <v>3</v>
          </cell>
          <cell r="AH1751">
            <v>2</v>
          </cell>
          <cell r="AI1751">
            <v>0</v>
          </cell>
          <cell r="AJ1751">
            <v>0</v>
          </cell>
          <cell r="AK1751">
            <v>0</v>
          </cell>
          <cell r="AL1751">
            <v>0</v>
          </cell>
        </row>
        <row r="1752">
          <cell r="A1752" t="str">
            <v>05</v>
          </cell>
          <cell r="B1752" t="str">
            <v>Westgodavari</v>
          </cell>
          <cell r="C1752" t="str">
            <v>10</v>
          </cell>
          <cell r="D1752" t="str">
            <v>Narsapur</v>
          </cell>
          <cell r="E1752" t="str">
            <v>061</v>
          </cell>
          <cell r="F1752" t="str">
            <v>Achanta</v>
          </cell>
          <cell r="G1752" t="str">
            <v>41</v>
          </cell>
          <cell r="H1752" t="str">
            <v>Achanta</v>
          </cell>
          <cell r="I1752" t="str">
            <v>09</v>
          </cell>
          <cell r="J1752" t="str">
            <v>Achanta Vemavaram</v>
          </cell>
          <cell r="K1752" t="str">
            <v>008</v>
          </cell>
          <cell r="L1752" t="str">
            <v>A. Vemavaram</v>
          </cell>
          <cell r="M1752" t="str">
            <v>0541008</v>
          </cell>
          <cell r="N1752" t="str">
            <v>16</v>
          </cell>
          <cell r="O1752" t="str">
            <v>Pusalavari Arundhatipeta</v>
          </cell>
          <cell r="Q1752" t="str">
            <v>054100816</v>
          </cell>
          <cell r="S1752" t="str">
            <v>05100614100816</v>
          </cell>
          <cell r="T1752">
            <v>348</v>
          </cell>
          <cell r="U1752">
            <v>338</v>
          </cell>
          <cell r="V1752">
            <v>0</v>
          </cell>
          <cell r="W1752" t="str">
            <v>FC</v>
          </cell>
          <cell r="X1752" t="str">
            <v>FC</v>
          </cell>
          <cell r="Z1752">
            <v>36441</v>
          </cell>
          <cell r="AF1752">
            <v>0</v>
          </cell>
          <cell r="AG1752">
            <v>3</v>
          </cell>
          <cell r="AH1752">
            <v>2</v>
          </cell>
          <cell r="AI1752">
            <v>0</v>
          </cell>
          <cell r="AJ1752">
            <v>0</v>
          </cell>
          <cell r="AK1752">
            <v>0</v>
          </cell>
          <cell r="AL1752">
            <v>0</v>
          </cell>
        </row>
        <row r="1753">
          <cell r="A1753" t="str">
            <v>05</v>
          </cell>
          <cell r="B1753" t="str">
            <v>Westgodavari</v>
          </cell>
          <cell r="C1753" t="str">
            <v>10</v>
          </cell>
          <cell r="D1753" t="str">
            <v>Narsapur</v>
          </cell>
          <cell r="E1753" t="str">
            <v>061</v>
          </cell>
          <cell r="F1753" t="str">
            <v>Achanta</v>
          </cell>
          <cell r="G1753" t="str">
            <v>41</v>
          </cell>
          <cell r="H1753" t="str">
            <v>Achanta</v>
          </cell>
          <cell r="I1753" t="str">
            <v>09</v>
          </cell>
          <cell r="J1753" t="str">
            <v>Achanta Vemavaram</v>
          </cell>
          <cell r="K1753" t="str">
            <v>008</v>
          </cell>
          <cell r="L1753" t="str">
            <v>A. Vemavaram</v>
          </cell>
          <cell r="M1753" t="str">
            <v>0541008</v>
          </cell>
          <cell r="N1753" t="str">
            <v>17</v>
          </cell>
          <cell r="O1753" t="str">
            <v>Harijanapeta</v>
          </cell>
          <cell r="Q1753" t="str">
            <v>054100817</v>
          </cell>
          <cell r="S1753" t="str">
            <v>05100614100817</v>
          </cell>
          <cell r="T1753">
            <v>403</v>
          </cell>
          <cell r="U1753">
            <v>351</v>
          </cell>
          <cell r="V1753">
            <v>0</v>
          </cell>
          <cell r="W1753" t="str">
            <v>PC</v>
          </cell>
          <cell r="X1753" t="str">
            <v>PC1</v>
          </cell>
          <cell r="Z1753">
            <v>36441</v>
          </cell>
          <cell r="AF1753">
            <v>0</v>
          </cell>
          <cell r="AG1753">
            <v>2</v>
          </cell>
          <cell r="AH1753">
            <v>2</v>
          </cell>
          <cell r="AI1753">
            <v>0</v>
          </cell>
          <cell r="AJ1753">
            <v>0</v>
          </cell>
          <cell r="AK1753">
            <v>0</v>
          </cell>
          <cell r="AL1753">
            <v>0</v>
          </cell>
        </row>
        <row r="1754">
          <cell r="A1754" t="str">
            <v>05</v>
          </cell>
          <cell r="B1754" t="str">
            <v>Westgodavari</v>
          </cell>
          <cell r="C1754" t="str">
            <v>10</v>
          </cell>
          <cell r="D1754" t="str">
            <v>Narsapur</v>
          </cell>
          <cell r="E1754" t="str">
            <v>061</v>
          </cell>
          <cell r="F1754" t="str">
            <v>Achanta</v>
          </cell>
          <cell r="G1754" t="str">
            <v>41</v>
          </cell>
          <cell r="H1754" t="str">
            <v>Achanta</v>
          </cell>
          <cell r="I1754" t="str">
            <v>10</v>
          </cell>
          <cell r="J1754" t="str">
            <v>Valluru</v>
          </cell>
          <cell r="K1754" t="str">
            <v>009</v>
          </cell>
          <cell r="L1754" t="str">
            <v>Valluru</v>
          </cell>
          <cell r="M1754" t="str">
            <v>0541009</v>
          </cell>
          <cell r="N1754" t="str">
            <v>01</v>
          </cell>
          <cell r="O1754" t="str">
            <v>Valluru</v>
          </cell>
          <cell r="Q1754" t="str">
            <v>054100901</v>
          </cell>
          <cell r="S1754" t="str">
            <v>05100614100901</v>
          </cell>
          <cell r="T1754">
            <v>1249</v>
          </cell>
          <cell r="U1754">
            <v>285</v>
          </cell>
          <cell r="V1754">
            <v>0</v>
          </cell>
          <cell r="W1754" t="str">
            <v>PC</v>
          </cell>
          <cell r="X1754" t="str">
            <v>PC1</v>
          </cell>
          <cell r="Z1754">
            <v>36441</v>
          </cell>
          <cell r="AF1754">
            <v>0</v>
          </cell>
          <cell r="AG1754">
            <v>29</v>
          </cell>
          <cell r="AH1754">
            <v>5</v>
          </cell>
          <cell r="AI1754">
            <v>1</v>
          </cell>
          <cell r="AJ1754">
            <v>0</v>
          </cell>
          <cell r="AK1754">
            <v>0</v>
          </cell>
          <cell r="AL1754">
            <v>0</v>
          </cell>
        </row>
        <row r="1755">
          <cell r="A1755" t="str">
            <v>05</v>
          </cell>
          <cell r="B1755" t="str">
            <v>Westgodavari</v>
          </cell>
          <cell r="C1755" t="str">
            <v>10</v>
          </cell>
          <cell r="D1755" t="str">
            <v>Narsapur</v>
          </cell>
          <cell r="E1755" t="str">
            <v>061</v>
          </cell>
          <cell r="F1755" t="str">
            <v>Achanta</v>
          </cell>
          <cell r="G1755" t="str">
            <v>41</v>
          </cell>
          <cell r="H1755" t="str">
            <v>Achanta</v>
          </cell>
          <cell r="I1755" t="str">
            <v>10</v>
          </cell>
          <cell r="J1755" t="str">
            <v>Valluru</v>
          </cell>
          <cell r="K1755" t="str">
            <v>009</v>
          </cell>
          <cell r="L1755" t="str">
            <v>Valluru</v>
          </cell>
          <cell r="M1755" t="str">
            <v>0541009</v>
          </cell>
          <cell r="N1755" t="str">
            <v>02</v>
          </cell>
          <cell r="O1755" t="str">
            <v>Geddamvaripalem</v>
          </cell>
          <cell r="Q1755" t="str">
            <v>054100902</v>
          </cell>
          <cell r="S1755" t="str">
            <v>05100614100902</v>
          </cell>
          <cell r="T1755">
            <v>729</v>
          </cell>
          <cell r="U1755">
            <v>162</v>
          </cell>
          <cell r="V1755">
            <v>0</v>
          </cell>
          <cell r="W1755" t="str">
            <v>FC</v>
          </cell>
          <cell r="X1755" t="str">
            <v>FC</v>
          </cell>
          <cell r="Z1755">
            <v>36441</v>
          </cell>
          <cell r="AF1755">
            <v>0</v>
          </cell>
          <cell r="AG1755">
            <v>2</v>
          </cell>
          <cell r="AH1755">
            <v>6</v>
          </cell>
          <cell r="AI1755">
            <v>0</v>
          </cell>
          <cell r="AJ1755">
            <v>0</v>
          </cell>
          <cell r="AK1755">
            <v>0</v>
          </cell>
          <cell r="AL1755">
            <v>0</v>
          </cell>
        </row>
        <row r="1756">
          <cell r="A1756" t="str">
            <v>05</v>
          </cell>
          <cell r="B1756" t="str">
            <v>Westgodavari</v>
          </cell>
          <cell r="C1756" t="str">
            <v>10</v>
          </cell>
          <cell r="D1756" t="str">
            <v>Narsapur</v>
          </cell>
          <cell r="E1756" t="str">
            <v>061</v>
          </cell>
          <cell r="F1756" t="str">
            <v>Achanta</v>
          </cell>
          <cell r="G1756" t="str">
            <v>41</v>
          </cell>
          <cell r="H1756" t="str">
            <v>Achanta</v>
          </cell>
          <cell r="I1756" t="str">
            <v>10</v>
          </cell>
          <cell r="J1756" t="str">
            <v>Valluru</v>
          </cell>
          <cell r="K1756" t="str">
            <v>009</v>
          </cell>
          <cell r="L1756" t="str">
            <v>Valluru</v>
          </cell>
          <cell r="M1756" t="str">
            <v>0541009</v>
          </cell>
          <cell r="N1756" t="str">
            <v>03</v>
          </cell>
          <cell r="O1756" t="str">
            <v>Kesarivaripalem</v>
          </cell>
          <cell r="Q1756" t="str">
            <v>054100903</v>
          </cell>
          <cell r="S1756" t="str">
            <v>05100614100903</v>
          </cell>
          <cell r="T1756">
            <v>225</v>
          </cell>
          <cell r="U1756">
            <v>34</v>
          </cell>
          <cell r="V1756">
            <v>0</v>
          </cell>
          <cell r="W1756" t="str">
            <v>FC</v>
          </cell>
          <cell r="X1756" t="str">
            <v>FC</v>
          </cell>
          <cell r="Z1756">
            <v>36441</v>
          </cell>
          <cell r="AF1756">
            <v>0</v>
          </cell>
          <cell r="AG1756">
            <v>3</v>
          </cell>
          <cell r="AH1756">
            <v>7</v>
          </cell>
          <cell r="AI1756">
            <v>0</v>
          </cell>
          <cell r="AJ1756">
            <v>0</v>
          </cell>
          <cell r="AK1756">
            <v>0</v>
          </cell>
          <cell r="AL1756">
            <v>0</v>
          </cell>
        </row>
        <row r="1757">
          <cell r="A1757" t="str">
            <v>05</v>
          </cell>
          <cell r="B1757" t="str">
            <v>Westgodavari</v>
          </cell>
          <cell r="C1757" t="str">
            <v>10</v>
          </cell>
          <cell r="D1757" t="str">
            <v>Narsapur</v>
          </cell>
          <cell r="E1757" t="str">
            <v>061</v>
          </cell>
          <cell r="F1757" t="str">
            <v>Achanta</v>
          </cell>
          <cell r="G1757" t="str">
            <v>41</v>
          </cell>
          <cell r="H1757" t="str">
            <v>Achanta</v>
          </cell>
          <cell r="I1757" t="str">
            <v>10</v>
          </cell>
          <cell r="J1757" t="str">
            <v>Valluru</v>
          </cell>
          <cell r="K1757" t="str">
            <v>009</v>
          </cell>
          <cell r="L1757" t="str">
            <v>Valluru</v>
          </cell>
          <cell r="M1757" t="str">
            <v>0541009</v>
          </cell>
          <cell r="N1757" t="str">
            <v>04</v>
          </cell>
          <cell r="O1757" t="str">
            <v>Repaka Varipalem</v>
          </cell>
          <cell r="Q1757" t="str">
            <v>054100904</v>
          </cell>
          <cell r="S1757" t="str">
            <v>05100614100904</v>
          </cell>
          <cell r="T1757">
            <v>274</v>
          </cell>
          <cell r="U1757">
            <v>243</v>
          </cell>
          <cell r="V1757">
            <v>0</v>
          </cell>
          <cell r="W1757" t="str">
            <v>PC</v>
          </cell>
          <cell r="X1757" t="str">
            <v>PC1</v>
          </cell>
          <cell r="Z1757">
            <v>36441</v>
          </cell>
          <cell r="AF1757">
            <v>0</v>
          </cell>
          <cell r="AG1757">
            <v>3</v>
          </cell>
          <cell r="AH1757">
            <v>7</v>
          </cell>
          <cell r="AI1757">
            <v>0</v>
          </cell>
          <cell r="AJ1757">
            <v>0</v>
          </cell>
          <cell r="AK1757">
            <v>0</v>
          </cell>
          <cell r="AL1757">
            <v>0</v>
          </cell>
        </row>
        <row r="1758">
          <cell r="A1758" t="str">
            <v>05</v>
          </cell>
          <cell r="B1758" t="str">
            <v>Westgodavari</v>
          </cell>
          <cell r="C1758" t="str">
            <v>10</v>
          </cell>
          <cell r="D1758" t="str">
            <v>Narsapur</v>
          </cell>
          <cell r="E1758" t="str">
            <v>061</v>
          </cell>
          <cell r="F1758" t="str">
            <v>Achanta</v>
          </cell>
          <cell r="G1758" t="str">
            <v>41</v>
          </cell>
          <cell r="H1758" t="str">
            <v>Achanta</v>
          </cell>
          <cell r="I1758" t="str">
            <v>10</v>
          </cell>
          <cell r="J1758" t="str">
            <v>Valluru</v>
          </cell>
          <cell r="K1758" t="str">
            <v>009</v>
          </cell>
          <cell r="L1758" t="str">
            <v>Valluru</v>
          </cell>
          <cell r="M1758" t="str">
            <v>0541009</v>
          </cell>
          <cell r="N1758" t="str">
            <v>05</v>
          </cell>
          <cell r="O1758" t="str">
            <v>Neerulla Palem</v>
          </cell>
          <cell r="Q1758" t="str">
            <v>054100905</v>
          </cell>
          <cell r="S1758" t="str">
            <v>05100614100905</v>
          </cell>
          <cell r="T1758">
            <v>667</v>
          </cell>
          <cell r="U1758">
            <v>331</v>
          </cell>
          <cell r="V1758">
            <v>0</v>
          </cell>
          <cell r="W1758" t="str">
            <v>PC</v>
          </cell>
          <cell r="X1758" t="str">
            <v>PC2</v>
          </cell>
          <cell r="Z1758">
            <v>36441</v>
          </cell>
          <cell r="AF1758">
            <v>0</v>
          </cell>
          <cell r="AG1758">
            <v>3</v>
          </cell>
          <cell r="AH1758">
            <v>2</v>
          </cell>
          <cell r="AI1758">
            <v>0</v>
          </cell>
          <cell r="AJ1758">
            <v>0</v>
          </cell>
          <cell r="AK1758">
            <v>0</v>
          </cell>
          <cell r="AL1758">
            <v>0</v>
          </cell>
        </row>
        <row r="1759">
          <cell r="A1759" t="str">
            <v>05</v>
          </cell>
          <cell r="B1759" t="str">
            <v>Westgodavari</v>
          </cell>
          <cell r="C1759" t="str">
            <v>10</v>
          </cell>
          <cell r="D1759" t="str">
            <v>Narsapur</v>
          </cell>
          <cell r="E1759" t="str">
            <v>061</v>
          </cell>
          <cell r="F1759" t="str">
            <v>Achanta</v>
          </cell>
          <cell r="G1759" t="str">
            <v>41</v>
          </cell>
          <cell r="H1759" t="str">
            <v>Achanta</v>
          </cell>
          <cell r="I1759" t="str">
            <v>10</v>
          </cell>
          <cell r="J1759" t="str">
            <v>Valluru</v>
          </cell>
          <cell r="K1759" t="str">
            <v>009</v>
          </cell>
          <cell r="L1759" t="str">
            <v>Valluru</v>
          </cell>
          <cell r="M1759" t="str">
            <v>0541009</v>
          </cell>
          <cell r="N1759" t="str">
            <v>06</v>
          </cell>
          <cell r="O1759" t="str">
            <v>Seelam Vari Palem</v>
          </cell>
          <cell r="Q1759" t="str">
            <v>054100906</v>
          </cell>
          <cell r="S1759" t="str">
            <v>05100614100906</v>
          </cell>
          <cell r="T1759">
            <v>823</v>
          </cell>
          <cell r="U1759">
            <v>293</v>
          </cell>
          <cell r="V1759">
            <v>0</v>
          </cell>
          <cell r="W1759" t="str">
            <v>PC</v>
          </cell>
          <cell r="X1759" t="str">
            <v>PC2</v>
          </cell>
          <cell r="Z1759">
            <v>36441</v>
          </cell>
          <cell r="AF1759">
            <v>0</v>
          </cell>
          <cell r="AG1759">
            <v>6</v>
          </cell>
          <cell r="AH1759">
            <v>8</v>
          </cell>
          <cell r="AI1759">
            <v>0</v>
          </cell>
          <cell r="AJ1759">
            <v>0</v>
          </cell>
          <cell r="AK1759">
            <v>0</v>
          </cell>
          <cell r="AL1759">
            <v>0</v>
          </cell>
        </row>
        <row r="1760">
          <cell r="A1760" t="str">
            <v>05</v>
          </cell>
          <cell r="B1760" t="str">
            <v>Westgodavari</v>
          </cell>
          <cell r="C1760" t="str">
            <v>10</v>
          </cell>
          <cell r="D1760" t="str">
            <v>Narsapur</v>
          </cell>
          <cell r="E1760" t="str">
            <v>061</v>
          </cell>
          <cell r="F1760" t="str">
            <v>Achanta</v>
          </cell>
          <cell r="G1760" t="str">
            <v>41</v>
          </cell>
          <cell r="H1760" t="str">
            <v>Achanta</v>
          </cell>
          <cell r="I1760" t="str">
            <v>10</v>
          </cell>
          <cell r="J1760" t="str">
            <v>Valluru</v>
          </cell>
          <cell r="K1760" t="str">
            <v>009</v>
          </cell>
          <cell r="L1760" t="str">
            <v>Valluru</v>
          </cell>
          <cell r="M1760" t="str">
            <v>0541009</v>
          </cell>
          <cell r="N1760" t="str">
            <v>07</v>
          </cell>
          <cell r="O1760" t="str">
            <v>Valluruthota</v>
          </cell>
          <cell r="Q1760" t="str">
            <v>054100907</v>
          </cell>
          <cell r="S1760" t="str">
            <v>05100614100907</v>
          </cell>
          <cell r="T1760">
            <v>748</v>
          </cell>
          <cell r="U1760">
            <v>0</v>
          </cell>
          <cell r="V1760">
            <v>0</v>
          </cell>
          <cell r="W1760" t="str">
            <v>PC</v>
          </cell>
          <cell r="X1760" t="str">
            <v>PC1</v>
          </cell>
          <cell r="Z1760">
            <v>36441</v>
          </cell>
          <cell r="AF1760">
            <v>0</v>
          </cell>
          <cell r="AG1760">
            <v>5</v>
          </cell>
          <cell r="AH1760">
            <v>4</v>
          </cell>
          <cell r="AI1760">
            <v>0</v>
          </cell>
          <cell r="AJ1760">
            <v>0</v>
          </cell>
          <cell r="AK1760">
            <v>0</v>
          </cell>
          <cell r="AL1760">
            <v>0</v>
          </cell>
        </row>
        <row r="1761">
          <cell r="A1761" t="str">
            <v>05</v>
          </cell>
          <cell r="B1761" t="str">
            <v>Westgodavari</v>
          </cell>
          <cell r="C1761" t="str">
            <v>10</v>
          </cell>
          <cell r="D1761" t="str">
            <v>Narsapur</v>
          </cell>
          <cell r="E1761" t="str">
            <v>061</v>
          </cell>
          <cell r="F1761" t="str">
            <v>Achanta</v>
          </cell>
          <cell r="G1761" t="str">
            <v>41</v>
          </cell>
          <cell r="H1761" t="str">
            <v>Achanta</v>
          </cell>
          <cell r="I1761" t="str">
            <v>10</v>
          </cell>
          <cell r="J1761" t="str">
            <v>Valluru</v>
          </cell>
          <cell r="K1761" t="str">
            <v>009</v>
          </cell>
          <cell r="L1761" t="str">
            <v>Valluru</v>
          </cell>
          <cell r="M1761" t="str">
            <v>0541009</v>
          </cell>
          <cell r="N1761" t="str">
            <v>08</v>
          </cell>
          <cell r="O1761" t="str">
            <v>Chillavaripalem</v>
          </cell>
          <cell r="Q1761" t="str">
            <v>054100908</v>
          </cell>
          <cell r="S1761" t="str">
            <v>05100614100908</v>
          </cell>
          <cell r="T1761">
            <v>385</v>
          </cell>
          <cell r="U1761">
            <v>356</v>
          </cell>
          <cell r="V1761">
            <v>0</v>
          </cell>
          <cell r="W1761" t="str">
            <v>PC</v>
          </cell>
          <cell r="X1761" t="str">
            <v>PC1</v>
          </cell>
          <cell r="Z1761">
            <v>36441</v>
          </cell>
          <cell r="AF1761">
            <v>0</v>
          </cell>
          <cell r="AG1761">
            <v>4</v>
          </cell>
          <cell r="AH1761">
            <v>4</v>
          </cell>
          <cell r="AI1761">
            <v>0</v>
          </cell>
          <cell r="AJ1761">
            <v>0</v>
          </cell>
          <cell r="AK1761">
            <v>0</v>
          </cell>
          <cell r="AL1761">
            <v>0</v>
          </cell>
        </row>
        <row r="1762">
          <cell r="A1762" t="str">
            <v>05</v>
          </cell>
          <cell r="B1762" t="str">
            <v>Westgodavari</v>
          </cell>
          <cell r="C1762" t="str">
            <v>10</v>
          </cell>
          <cell r="D1762" t="str">
            <v>Narsapur</v>
          </cell>
          <cell r="E1762" t="str">
            <v>061</v>
          </cell>
          <cell r="F1762" t="str">
            <v>Achanta</v>
          </cell>
          <cell r="G1762" t="str">
            <v>41</v>
          </cell>
          <cell r="H1762" t="str">
            <v>Achanta</v>
          </cell>
          <cell r="I1762" t="str">
            <v>10</v>
          </cell>
          <cell r="J1762" t="str">
            <v>Valluru</v>
          </cell>
          <cell r="K1762" t="str">
            <v>009</v>
          </cell>
          <cell r="L1762" t="str">
            <v>Valluru</v>
          </cell>
          <cell r="M1762" t="str">
            <v>0541009</v>
          </cell>
          <cell r="N1762" t="str">
            <v>09</v>
          </cell>
          <cell r="O1762" t="str">
            <v>Mattavari Cheruvu</v>
          </cell>
          <cell r="Q1762" t="str">
            <v>054100909</v>
          </cell>
          <cell r="S1762" t="str">
            <v>05100614100909</v>
          </cell>
          <cell r="T1762">
            <v>512</v>
          </cell>
          <cell r="U1762">
            <v>0</v>
          </cell>
          <cell r="V1762">
            <v>0</v>
          </cell>
          <cell r="W1762" t="str">
            <v>PC</v>
          </cell>
          <cell r="X1762" t="str">
            <v>PC1</v>
          </cell>
          <cell r="Z1762">
            <v>36441</v>
          </cell>
          <cell r="AF1762">
            <v>0</v>
          </cell>
          <cell r="AG1762">
            <v>5</v>
          </cell>
          <cell r="AH1762">
            <v>7</v>
          </cell>
          <cell r="AI1762">
            <v>0</v>
          </cell>
          <cell r="AJ1762">
            <v>0</v>
          </cell>
          <cell r="AK1762">
            <v>0</v>
          </cell>
          <cell r="AL1762">
            <v>0</v>
          </cell>
        </row>
        <row r="1763">
          <cell r="A1763" t="str">
            <v>05</v>
          </cell>
          <cell r="B1763" t="str">
            <v>Westgodavari</v>
          </cell>
          <cell r="C1763" t="str">
            <v>10</v>
          </cell>
          <cell r="D1763" t="str">
            <v>Narsapur</v>
          </cell>
          <cell r="E1763" t="str">
            <v>061</v>
          </cell>
          <cell r="F1763" t="str">
            <v>Achanta</v>
          </cell>
          <cell r="G1763" t="str">
            <v>41</v>
          </cell>
          <cell r="H1763" t="str">
            <v>Achanta</v>
          </cell>
          <cell r="I1763" t="str">
            <v>10</v>
          </cell>
          <cell r="J1763" t="str">
            <v>Valluru</v>
          </cell>
          <cell r="K1763" t="str">
            <v>009</v>
          </cell>
          <cell r="L1763" t="str">
            <v>Valluru</v>
          </cell>
          <cell r="M1763" t="str">
            <v>0541009</v>
          </cell>
          <cell r="N1763" t="str">
            <v>10</v>
          </cell>
          <cell r="O1763" t="str">
            <v>Narsimharaopalem</v>
          </cell>
          <cell r="Q1763" t="str">
            <v>054100910</v>
          </cell>
          <cell r="S1763" t="str">
            <v>05100614100910</v>
          </cell>
          <cell r="T1763">
            <v>473</v>
          </cell>
          <cell r="U1763">
            <v>127</v>
          </cell>
          <cell r="V1763">
            <v>0</v>
          </cell>
          <cell r="W1763" t="str">
            <v>PC</v>
          </cell>
          <cell r="X1763" t="str">
            <v>PC1</v>
          </cell>
          <cell r="Z1763">
            <v>36441</v>
          </cell>
          <cell r="AF1763">
            <v>0</v>
          </cell>
          <cell r="AG1763">
            <v>3</v>
          </cell>
          <cell r="AH1763">
            <v>7</v>
          </cell>
          <cell r="AI1763">
            <v>0</v>
          </cell>
          <cell r="AJ1763">
            <v>0</v>
          </cell>
          <cell r="AK1763">
            <v>0</v>
          </cell>
          <cell r="AL1763">
            <v>0</v>
          </cell>
        </row>
        <row r="1764">
          <cell r="A1764" t="str">
            <v>05</v>
          </cell>
          <cell r="B1764" t="str">
            <v>Westgodavari</v>
          </cell>
          <cell r="C1764" t="str">
            <v>10</v>
          </cell>
          <cell r="D1764" t="str">
            <v>Narsapur</v>
          </cell>
          <cell r="E1764" t="str">
            <v>061</v>
          </cell>
          <cell r="F1764" t="str">
            <v>Achanta</v>
          </cell>
          <cell r="G1764" t="str">
            <v>41</v>
          </cell>
          <cell r="H1764" t="str">
            <v>Achanta</v>
          </cell>
          <cell r="I1764" t="str">
            <v>10</v>
          </cell>
          <cell r="J1764" t="str">
            <v>Valluru</v>
          </cell>
          <cell r="K1764" t="str">
            <v>009</v>
          </cell>
          <cell r="L1764" t="str">
            <v>Valluru</v>
          </cell>
          <cell r="M1764" t="str">
            <v>0541009</v>
          </cell>
          <cell r="N1764" t="str">
            <v>11</v>
          </cell>
          <cell r="O1764" t="str">
            <v>Bejavadavaripalem</v>
          </cell>
          <cell r="Q1764" t="str">
            <v>054100911</v>
          </cell>
          <cell r="S1764" t="str">
            <v>05100614100911</v>
          </cell>
          <cell r="T1764">
            <v>193</v>
          </cell>
          <cell r="U1764">
            <v>20</v>
          </cell>
          <cell r="V1764">
            <v>0</v>
          </cell>
          <cell r="W1764" t="str">
            <v>FC</v>
          </cell>
          <cell r="X1764" t="str">
            <v>FC</v>
          </cell>
          <cell r="Z1764">
            <v>36441</v>
          </cell>
          <cell r="AF1764">
            <v>0</v>
          </cell>
          <cell r="AG1764">
            <v>3</v>
          </cell>
          <cell r="AH1764">
            <v>4</v>
          </cell>
          <cell r="AI1764">
            <v>0</v>
          </cell>
          <cell r="AJ1764">
            <v>0</v>
          </cell>
          <cell r="AK1764">
            <v>0</v>
          </cell>
          <cell r="AL1764">
            <v>0</v>
          </cell>
        </row>
        <row r="1765">
          <cell r="A1765" t="str">
            <v>05</v>
          </cell>
          <cell r="B1765" t="str">
            <v>Westgodavari</v>
          </cell>
          <cell r="C1765" t="str">
            <v>10</v>
          </cell>
          <cell r="D1765" t="str">
            <v>Narsapur</v>
          </cell>
          <cell r="E1765" t="str">
            <v>061</v>
          </cell>
          <cell r="F1765" t="str">
            <v>Achanta</v>
          </cell>
          <cell r="G1765" t="str">
            <v>41</v>
          </cell>
          <cell r="H1765" t="str">
            <v>Achanta</v>
          </cell>
          <cell r="I1765" t="str">
            <v>10</v>
          </cell>
          <cell r="J1765" t="str">
            <v>Valluru</v>
          </cell>
          <cell r="K1765" t="str">
            <v>009</v>
          </cell>
          <cell r="L1765" t="str">
            <v>Valluru</v>
          </cell>
          <cell r="M1765" t="str">
            <v>0541009</v>
          </cell>
          <cell r="N1765" t="str">
            <v>12</v>
          </cell>
          <cell r="O1765" t="str">
            <v>Uttarapalem</v>
          </cell>
          <cell r="Q1765" t="str">
            <v>054100912</v>
          </cell>
          <cell r="S1765" t="str">
            <v>05100614100912</v>
          </cell>
          <cell r="T1765">
            <v>488</v>
          </cell>
          <cell r="U1765">
            <v>251</v>
          </cell>
          <cell r="V1765">
            <v>0</v>
          </cell>
          <cell r="W1765" t="str">
            <v>PC</v>
          </cell>
          <cell r="X1765" t="str">
            <v>PC1</v>
          </cell>
          <cell r="Z1765">
            <v>36441</v>
          </cell>
          <cell r="AF1765">
            <v>0</v>
          </cell>
          <cell r="AG1765">
            <v>4</v>
          </cell>
          <cell r="AH1765">
            <v>7</v>
          </cell>
          <cell r="AI1765">
            <v>0</v>
          </cell>
          <cell r="AJ1765">
            <v>0</v>
          </cell>
          <cell r="AK1765">
            <v>0</v>
          </cell>
          <cell r="AL1765">
            <v>0</v>
          </cell>
        </row>
        <row r="1766">
          <cell r="A1766" t="str">
            <v>05</v>
          </cell>
          <cell r="B1766" t="str">
            <v>Westgodavari</v>
          </cell>
          <cell r="C1766" t="str">
            <v>10</v>
          </cell>
          <cell r="D1766" t="str">
            <v>Narsapur</v>
          </cell>
          <cell r="E1766" t="str">
            <v>061</v>
          </cell>
          <cell r="F1766" t="str">
            <v>Achanta</v>
          </cell>
          <cell r="G1766" t="str">
            <v>41</v>
          </cell>
          <cell r="H1766" t="str">
            <v>Achanta</v>
          </cell>
          <cell r="I1766" t="str">
            <v>10</v>
          </cell>
          <cell r="J1766" t="str">
            <v>Valluru</v>
          </cell>
          <cell r="K1766" t="str">
            <v>009</v>
          </cell>
          <cell r="L1766" t="str">
            <v>Valluru</v>
          </cell>
          <cell r="M1766" t="str">
            <v>0541009</v>
          </cell>
          <cell r="N1766" t="str">
            <v>13</v>
          </cell>
          <cell r="O1766" t="str">
            <v>Mattaparthivaripalem</v>
          </cell>
          <cell r="Q1766" t="str">
            <v>054100913</v>
          </cell>
          <cell r="S1766" t="str">
            <v>05100614100913</v>
          </cell>
          <cell r="T1766">
            <v>626</v>
          </cell>
          <cell r="U1766">
            <v>166</v>
          </cell>
          <cell r="V1766">
            <v>0</v>
          </cell>
          <cell r="W1766" t="str">
            <v>PC</v>
          </cell>
          <cell r="X1766" t="str">
            <v>PC1</v>
          </cell>
          <cell r="Z1766">
            <v>36441</v>
          </cell>
          <cell r="AF1766">
            <v>0</v>
          </cell>
          <cell r="AG1766">
            <v>4</v>
          </cell>
          <cell r="AH1766">
            <v>7</v>
          </cell>
          <cell r="AI1766">
            <v>0</v>
          </cell>
          <cell r="AJ1766">
            <v>0</v>
          </cell>
          <cell r="AK1766">
            <v>0</v>
          </cell>
          <cell r="AL1766">
            <v>0</v>
          </cell>
        </row>
        <row r="1767">
          <cell r="A1767" t="str">
            <v>05</v>
          </cell>
          <cell r="B1767" t="str">
            <v>Westgodavari</v>
          </cell>
          <cell r="C1767" t="str">
            <v>10</v>
          </cell>
          <cell r="D1767" t="str">
            <v>Narsapur</v>
          </cell>
          <cell r="E1767" t="str">
            <v>061</v>
          </cell>
          <cell r="F1767" t="str">
            <v>Achanta</v>
          </cell>
          <cell r="G1767" t="str">
            <v>41</v>
          </cell>
          <cell r="H1767" t="str">
            <v>Achanta</v>
          </cell>
          <cell r="I1767" t="str">
            <v>10</v>
          </cell>
          <cell r="J1767" t="str">
            <v>Valluru</v>
          </cell>
          <cell r="K1767" t="str">
            <v>009</v>
          </cell>
          <cell r="L1767" t="str">
            <v>Valluru</v>
          </cell>
          <cell r="M1767" t="str">
            <v>0541009</v>
          </cell>
          <cell r="N1767" t="str">
            <v>14</v>
          </cell>
          <cell r="O1767" t="str">
            <v>Kapulapalem</v>
          </cell>
          <cell r="Q1767" t="str">
            <v>054100914</v>
          </cell>
          <cell r="S1767" t="str">
            <v>05100614100914</v>
          </cell>
          <cell r="T1767">
            <v>876</v>
          </cell>
          <cell r="U1767">
            <v>20</v>
          </cell>
          <cell r="V1767">
            <v>0</v>
          </cell>
          <cell r="W1767" t="str">
            <v>PC</v>
          </cell>
          <cell r="X1767" t="str">
            <v>PC2</v>
          </cell>
          <cell r="Z1767">
            <v>36441</v>
          </cell>
          <cell r="AF1767">
            <v>0</v>
          </cell>
          <cell r="AG1767">
            <v>2</v>
          </cell>
          <cell r="AH1767">
            <v>4</v>
          </cell>
          <cell r="AI1767">
            <v>0</v>
          </cell>
          <cell r="AJ1767">
            <v>0</v>
          </cell>
          <cell r="AK1767">
            <v>0</v>
          </cell>
          <cell r="AL1767">
            <v>0</v>
          </cell>
        </row>
        <row r="1768">
          <cell r="A1768" t="str">
            <v>05</v>
          </cell>
          <cell r="B1768" t="str">
            <v>Westgodavari</v>
          </cell>
          <cell r="C1768" t="str">
            <v>10</v>
          </cell>
          <cell r="D1768" t="str">
            <v>Narsapur</v>
          </cell>
          <cell r="E1768" t="str">
            <v>061</v>
          </cell>
          <cell r="F1768" t="str">
            <v>Achanta</v>
          </cell>
          <cell r="G1768" t="str">
            <v>41</v>
          </cell>
          <cell r="H1768" t="str">
            <v>Achanta</v>
          </cell>
          <cell r="I1768" t="str">
            <v>10</v>
          </cell>
          <cell r="J1768" t="str">
            <v>Valluru</v>
          </cell>
          <cell r="K1768" t="str">
            <v>009</v>
          </cell>
          <cell r="L1768" t="str">
            <v>Valluru</v>
          </cell>
          <cell r="M1768" t="str">
            <v>0541009</v>
          </cell>
          <cell r="N1768" t="str">
            <v>15</v>
          </cell>
          <cell r="O1768" t="str">
            <v>Kambhotlapalem</v>
          </cell>
          <cell r="Q1768" t="str">
            <v>054100915</v>
          </cell>
          <cell r="S1768" t="str">
            <v>05100614100915</v>
          </cell>
          <cell r="T1768">
            <v>607</v>
          </cell>
          <cell r="U1768">
            <v>76</v>
          </cell>
          <cell r="V1768">
            <v>0</v>
          </cell>
          <cell r="W1768" t="str">
            <v>PC</v>
          </cell>
          <cell r="X1768" t="str">
            <v>PC2</v>
          </cell>
          <cell r="Z1768">
            <v>36441</v>
          </cell>
          <cell r="AF1768">
            <v>0</v>
          </cell>
          <cell r="AG1768">
            <v>5</v>
          </cell>
          <cell r="AH1768">
            <v>4</v>
          </cell>
          <cell r="AI1768">
            <v>0</v>
          </cell>
          <cell r="AJ1768">
            <v>0</v>
          </cell>
          <cell r="AK1768">
            <v>0</v>
          </cell>
          <cell r="AL1768">
            <v>0</v>
          </cell>
        </row>
        <row r="1769">
          <cell r="A1769" t="str">
            <v>05</v>
          </cell>
          <cell r="B1769" t="str">
            <v>Westgodavari</v>
          </cell>
          <cell r="C1769" t="str">
            <v>10</v>
          </cell>
          <cell r="D1769" t="str">
            <v>Narsapur</v>
          </cell>
          <cell r="E1769" t="str">
            <v>061</v>
          </cell>
          <cell r="F1769" t="str">
            <v>Achanta</v>
          </cell>
          <cell r="G1769" t="str">
            <v>41</v>
          </cell>
          <cell r="H1769" t="str">
            <v>Achanta</v>
          </cell>
          <cell r="I1769" t="str">
            <v>11</v>
          </cell>
          <cell r="J1769" t="str">
            <v>Bhimalapuram</v>
          </cell>
          <cell r="K1769" t="str">
            <v>010</v>
          </cell>
          <cell r="L1769" t="str">
            <v>Bhimalapuram</v>
          </cell>
          <cell r="M1769" t="str">
            <v>0541010</v>
          </cell>
          <cell r="N1769" t="str">
            <v>01</v>
          </cell>
          <cell r="O1769" t="str">
            <v>Bhimalapuram</v>
          </cell>
          <cell r="Q1769" t="str">
            <v>054101001</v>
          </cell>
          <cell r="S1769" t="str">
            <v>05100614101001</v>
          </cell>
          <cell r="T1769">
            <v>1572</v>
          </cell>
          <cell r="U1769">
            <v>229</v>
          </cell>
          <cell r="V1769">
            <v>14</v>
          </cell>
          <cell r="W1769" t="str">
            <v>PC</v>
          </cell>
          <cell r="X1769" t="str">
            <v>PC1</v>
          </cell>
          <cell r="Z1769">
            <v>36441</v>
          </cell>
          <cell r="AF1769">
            <v>0</v>
          </cell>
          <cell r="AG1769">
            <v>23</v>
          </cell>
          <cell r="AH1769">
            <v>2</v>
          </cell>
          <cell r="AI1769">
            <v>0</v>
          </cell>
          <cell r="AJ1769">
            <v>0</v>
          </cell>
          <cell r="AK1769">
            <v>0</v>
          </cell>
          <cell r="AL1769">
            <v>0</v>
          </cell>
        </row>
        <row r="1770">
          <cell r="A1770" t="str">
            <v>05</v>
          </cell>
          <cell r="B1770" t="str">
            <v>Westgodavari</v>
          </cell>
          <cell r="C1770" t="str">
            <v>10</v>
          </cell>
          <cell r="D1770" t="str">
            <v>Narsapur</v>
          </cell>
          <cell r="E1770" t="str">
            <v>061</v>
          </cell>
          <cell r="F1770" t="str">
            <v>Achanta</v>
          </cell>
          <cell r="G1770" t="str">
            <v>41</v>
          </cell>
          <cell r="H1770" t="str">
            <v>Achanta</v>
          </cell>
          <cell r="I1770" t="str">
            <v>12</v>
          </cell>
          <cell r="J1770" t="str">
            <v>Ayodhyalanka</v>
          </cell>
          <cell r="K1770" t="str">
            <v>010</v>
          </cell>
          <cell r="L1770" t="str">
            <v>Bhimalapuram</v>
          </cell>
          <cell r="M1770" t="str">
            <v>0541010</v>
          </cell>
          <cell r="N1770" t="str">
            <v>02</v>
          </cell>
          <cell r="O1770" t="str">
            <v>Ayodhyalanka</v>
          </cell>
          <cell r="Q1770" t="str">
            <v>054101002</v>
          </cell>
          <cell r="S1770" t="str">
            <v>05100614101002</v>
          </cell>
          <cell r="T1770">
            <v>1489</v>
          </cell>
          <cell r="U1770">
            <v>216</v>
          </cell>
          <cell r="V1770">
            <v>0</v>
          </cell>
          <cell r="W1770" t="str">
            <v>PC</v>
          </cell>
          <cell r="X1770" t="str">
            <v>PC1</v>
          </cell>
          <cell r="Z1770">
            <v>36441</v>
          </cell>
          <cell r="AF1770">
            <v>0</v>
          </cell>
          <cell r="AG1770">
            <v>62</v>
          </cell>
          <cell r="AH1770">
            <v>6</v>
          </cell>
          <cell r="AI1770">
            <v>0</v>
          </cell>
          <cell r="AJ1770">
            <v>0</v>
          </cell>
          <cell r="AK1770">
            <v>0</v>
          </cell>
          <cell r="AL1770">
            <v>0</v>
          </cell>
        </row>
        <row r="1771">
          <cell r="A1771" t="str">
            <v>05</v>
          </cell>
          <cell r="B1771" t="str">
            <v>Westgodavari</v>
          </cell>
          <cell r="C1771" t="str">
            <v>10</v>
          </cell>
          <cell r="D1771" t="str">
            <v>Narsapur</v>
          </cell>
          <cell r="E1771" t="str">
            <v>061</v>
          </cell>
          <cell r="F1771" t="str">
            <v>Achanta</v>
          </cell>
          <cell r="G1771" t="str">
            <v>41</v>
          </cell>
          <cell r="H1771" t="str">
            <v>Achanta</v>
          </cell>
          <cell r="I1771" t="str">
            <v>12</v>
          </cell>
          <cell r="J1771" t="str">
            <v>Ayodhyalanka</v>
          </cell>
          <cell r="K1771" t="str">
            <v>010</v>
          </cell>
          <cell r="L1771" t="str">
            <v>Bhimalapuram</v>
          </cell>
          <cell r="M1771" t="str">
            <v>0541010</v>
          </cell>
          <cell r="N1771" t="str">
            <v>03</v>
          </cell>
          <cell r="O1771" t="str">
            <v>Puchala Lanka</v>
          </cell>
          <cell r="Q1771" t="str">
            <v>054101003</v>
          </cell>
          <cell r="S1771" t="str">
            <v>05100614101003</v>
          </cell>
          <cell r="T1771">
            <v>1574</v>
          </cell>
          <cell r="U1771">
            <v>552</v>
          </cell>
          <cell r="V1771">
            <v>0</v>
          </cell>
          <cell r="W1771" t="str">
            <v>PC</v>
          </cell>
          <cell r="X1771" t="str">
            <v>PC1</v>
          </cell>
          <cell r="Z1771">
            <v>36441</v>
          </cell>
          <cell r="AF1771">
            <v>0</v>
          </cell>
          <cell r="AG1771">
            <v>20</v>
          </cell>
          <cell r="AH1771">
            <v>6</v>
          </cell>
          <cell r="AI1771">
            <v>0</v>
          </cell>
          <cell r="AJ1771">
            <v>0</v>
          </cell>
          <cell r="AK1771">
            <v>0</v>
          </cell>
          <cell r="AL1771">
            <v>0</v>
          </cell>
        </row>
        <row r="1772">
          <cell r="A1772" t="str">
            <v>05</v>
          </cell>
          <cell r="B1772" t="str">
            <v>Westgodavari</v>
          </cell>
          <cell r="C1772" t="str">
            <v>10</v>
          </cell>
          <cell r="D1772" t="str">
            <v>Narsapur</v>
          </cell>
          <cell r="E1772" t="str">
            <v>061</v>
          </cell>
          <cell r="F1772" t="str">
            <v>Achanta</v>
          </cell>
          <cell r="G1772" t="str">
            <v>41</v>
          </cell>
          <cell r="H1772" t="str">
            <v>Achanta</v>
          </cell>
          <cell r="I1772" t="str">
            <v>12</v>
          </cell>
          <cell r="J1772" t="str">
            <v>Ayodhyalanka</v>
          </cell>
          <cell r="K1772" t="str">
            <v>010</v>
          </cell>
          <cell r="L1772" t="str">
            <v>Bhimalapuram</v>
          </cell>
          <cell r="M1772" t="str">
            <v>0541010</v>
          </cell>
          <cell r="N1772" t="str">
            <v>04</v>
          </cell>
          <cell r="O1772" t="str">
            <v>Marrimula</v>
          </cell>
          <cell r="Q1772" t="str">
            <v>054101004</v>
          </cell>
          <cell r="S1772" t="str">
            <v>05100614101004</v>
          </cell>
          <cell r="T1772">
            <v>589</v>
          </cell>
          <cell r="U1772">
            <v>253</v>
          </cell>
          <cell r="V1772">
            <v>0</v>
          </cell>
          <cell r="W1772" t="str">
            <v>FC</v>
          </cell>
          <cell r="X1772" t="str">
            <v>FC</v>
          </cell>
          <cell r="Z1772">
            <v>36441</v>
          </cell>
          <cell r="AF1772">
            <v>0</v>
          </cell>
          <cell r="AG1772">
            <v>31</v>
          </cell>
          <cell r="AH1772">
            <v>3</v>
          </cell>
          <cell r="AI1772">
            <v>0</v>
          </cell>
          <cell r="AJ1772">
            <v>0</v>
          </cell>
          <cell r="AK1772">
            <v>0</v>
          </cell>
          <cell r="AL1772">
            <v>0</v>
          </cell>
        </row>
        <row r="1773">
          <cell r="A1773" t="str">
            <v>05</v>
          </cell>
          <cell r="B1773" t="str">
            <v>Westgodavari</v>
          </cell>
          <cell r="C1773" t="str">
            <v>10</v>
          </cell>
          <cell r="D1773" t="str">
            <v>Narsapur</v>
          </cell>
          <cell r="E1773" t="str">
            <v>061</v>
          </cell>
          <cell r="F1773" t="str">
            <v>Achanta</v>
          </cell>
          <cell r="G1773" t="str">
            <v>41</v>
          </cell>
          <cell r="H1773" t="str">
            <v>Achanta</v>
          </cell>
          <cell r="I1773" t="str">
            <v>12</v>
          </cell>
          <cell r="J1773" t="str">
            <v>Ayodhyalanka</v>
          </cell>
          <cell r="K1773" t="str">
            <v>010</v>
          </cell>
          <cell r="L1773" t="str">
            <v>Bhimalapuram</v>
          </cell>
          <cell r="M1773" t="str">
            <v>0541010</v>
          </cell>
          <cell r="N1773" t="str">
            <v>05</v>
          </cell>
          <cell r="O1773" t="str">
            <v>Nakkidilanka</v>
          </cell>
          <cell r="Q1773" t="str">
            <v>054101005</v>
          </cell>
          <cell r="S1773" t="str">
            <v>05100614101005</v>
          </cell>
          <cell r="T1773">
            <v>685</v>
          </cell>
          <cell r="U1773">
            <v>586</v>
          </cell>
          <cell r="V1773">
            <v>0</v>
          </cell>
          <cell r="W1773" t="str">
            <v>PC</v>
          </cell>
          <cell r="X1773" t="str">
            <v>PC1</v>
          </cell>
          <cell r="Z1773">
            <v>36441</v>
          </cell>
          <cell r="AF1773">
            <v>0</v>
          </cell>
          <cell r="AG1773">
            <v>20</v>
          </cell>
          <cell r="AH1773">
            <v>3</v>
          </cell>
          <cell r="AI1773">
            <v>0</v>
          </cell>
          <cell r="AJ1773">
            <v>0</v>
          </cell>
          <cell r="AK1773">
            <v>0</v>
          </cell>
          <cell r="AL1773">
            <v>0</v>
          </cell>
        </row>
        <row r="1774">
          <cell r="A1774" t="str">
            <v>05</v>
          </cell>
          <cell r="B1774" t="str">
            <v>Westgodavari</v>
          </cell>
          <cell r="C1774" t="str">
            <v>10</v>
          </cell>
          <cell r="D1774" t="str">
            <v>Narsapur</v>
          </cell>
          <cell r="E1774" t="str">
            <v>061</v>
          </cell>
          <cell r="F1774" t="str">
            <v>Achanta</v>
          </cell>
          <cell r="G1774" t="str">
            <v>42</v>
          </cell>
          <cell r="H1774" t="str">
            <v>Poduru</v>
          </cell>
          <cell r="I1774" t="str">
            <v>01</v>
          </cell>
          <cell r="J1774" t="str">
            <v>Kavitam</v>
          </cell>
          <cell r="K1774" t="str">
            <v>001</v>
          </cell>
          <cell r="L1774" t="str">
            <v>Kavitam</v>
          </cell>
          <cell r="M1774" t="str">
            <v>0542001</v>
          </cell>
          <cell r="N1774" t="str">
            <v>01</v>
          </cell>
          <cell r="O1774" t="str">
            <v>Kavitam</v>
          </cell>
          <cell r="P1774" t="str">
            <v>Kavitam</v>
          </cell>
          <cell r="Q1774" t="str">
            <v>054200101</v>
          </cell>
          <cell r="R1774" t="str">
            <v>054200101</v>
          </cell>
          <cell r="S1774" t="str">
            <v>05100614200101</v>
          </cell>
          <cell r="T1774">
            <v>5130</v>
          </cell>
          <cell r="U1774">
            <v>26</v>
          </cell>
          <cell r="V1774">
            <v>8</v>
          </cell>
          <cell r="W1774" t="str">
            <v>PC</v>
          </cell>
          <cell r="X1774" t="str">
            <v>PC1</v>
          </cell>
          <cell r="AA1774" t="str">
            <v>054200101600</v>
          </cell>
          <cell r="AB1774" t="str">
            <v>054200101600</v>
          </cell>
          <cell r="AC1774" t="str">
            <v>Kavitam</v>
          </cell>
          <cell r="AD1774" t="str">
            <v>Kavitam</v>
          </cell>
          <cell r="AE1774" t="str">
            <v>PWS</v>
          </cell>
          <cell r="AF1774">
            <v>0</v>
          </cell>
          <cell r="AG1774">
            <v>0</v>
          </cell>
          <cell r="AH1774">
            <v>0</v>
          </cell>
          <cell r="AI1774">
            <v>1</v>
          </cell>
          <cell r="AJ1774">
            <v>0</v>
          </cell>
          <cell r="AK1774">
            <v>0</v>
          </cell>
          <cell r="AL1774">
            <v>0</v>
          </cell>
        </row>
        <row r="1775">
          <cell r="A1775" t="str">
            <v>05</v>
          </cell>
          <cell r="B1775" t="str">
            <v>Westgodavari</v>
          </cell>
          <cell r="C1775" t="str">
            <v>10</v>
          </cell>
          <cell r="D1775" t="str">
            <v>Narsapur</v>
          </cell>
          <cell r="E1775" t="str">
            <v>061</v>
          </cell>
          <cell r="F1775" t="str">
            <v>Achanta</v>
          </cell>
          <cell r="G1775" t="str">
            <v>42</v>
          </cell>
          <cell r="H1775" t="str">
            <v>Poduru</v>
          </cell>
          <cell r="I1775" t="str">
            <v>01</v>
          </cell>
          <cell r="J1775" t="str">
            <v>Kavitam</v>
          </cell>
          <cell r="K1775" t="str">
            <v>001</v>
          </cell>
          <cell r="L1775" t="str">
            <v>Kavitam</v>
          </cell>
          <cell r="M1775" t="str">
            <v>0542001</v>
          </cell>
          <cell r="N1775" t="str">
            <v>02</v>
          </cell>
          <cell r="O1775" t="str">
            <v>Adiandhrapeta</v>
          </cell>
          <cell r="P1775" t="str">
            <v>Adiandhrapeta</v>
          </cell>
          <cell r="Q1775" t="str">
            <v>054200102</v>
          </cell>
          <cell r="R1775" t="str">
            <v>054200102</v>
          </cell>
          <cell r="S1775" t="str">
            <v>05100614200102</v>
          </cell>
          <cell r="T1775">
            <v>1024</v>
          </cell>
          <cell r="U1775">
            <v>551</v>
          </cell>
          <cell r="V1775">
            <v>15</v>
          </cell>
          <cell r="W1775" t="str">
            <v>PC</v>
          </cell>
          <cell r="X1775" t="str">
            <v>PC1</v>
          </cell>
          <cell r="AA1775" t="str">
            <v>054200101600</v>
          </cell>
          <cell r="AB1775" t="str">
            <v>054200101600</v>
          </cell>
          <cell r="AC1775" t="str">
            <v>Kavitam</v>
          </cell>
          <cell r="AD1775" t="str">
            <v>Kavitam</v>
          </cell>
          <cell r="AE1775" t="str">
            <v>PWS</v>
          </cell>
          <cell r="AF1775">
            <v>0</v>
          </cell>
          <cell r="AG1775">
            <v>2</v>
          </cell>
          <cell r="AH1775">
            <v>0</v>
          </cell>
          <cell r="AI1775">
            <v>0</v>
          </cell>
          <cell r="AJ1775">
            <v>0</v>
          </cell>
          <cell r="AK1775">
            <v>0</v>
          </cell>
          <cell r="AL1775">
            <v>0</v>
          </cell>
        </row>
        <row r="1776">
          <cell r="A1776" t="str">
            <v>05</v>
          </cell>
          <cell r="B1776" t="str">
            <v>Westgodavari</v>
          </cell>
          <cell r="C1776" t="str">
            <v>10</v>
          </cell>
          <cell r="D1776" t="str">
            <v>Narsapur</v>
          </cell>
          <cell r="E1776" t="str">
            <v>061</v>
          </cell>
          <cell r="F1776" t="str">
            <v>Achanta</v>
          </cell>
          <cell r="G1776" t="str">
            <v>42</v>
          </cell>
          <cell r="H1776" t="str">
            <v>Poduru</v>
          </cell>
          <cell r="I1776" t="str">
            <v>01</v>
          </cell>
          <cell r="J1776" t="str">
            <v>Kavitam</v>
          </cell>
          <cell r="K1776" t="str">
            <v>001</v>
          </cell>
          <cell r="L1776" t="str">
            <v>Kavitam</v>
          </cell>
          <cell r="M1776" t="str">
            <v>0542001</v>
          </cell>
          <cell r="N1776" t="str">
            <v>03</v>
          </cell>
          <cell r="O1776" t="str">
            <v>North Kavitam</v>
          </cell>
          <cell r="P1776" t="str">
            <v>North Kavitam</v>
          </cell>
          <cell r="Q1776" t="str">
            <v>054200103</v>
          </cell>
          <cell r="R1776" t="str">
            <v>054200103</v>
          </cell>
          <cell r="S1776" t="str">
            <v>05100614200103</v>
          </cell>
          <cell r="T1776">
            <v>433</v>
          </cell>
          <cell r="U1776">
            <v>433</v>
          </cell>
          <cell r="V1776">
            <v>0</v>
          </cell>
          <cell r="W1776" t="str">
            <v>PC</v>
          </cell>
          <cell r="X1776" t="str">
            <v>PC1</v>
          </cell>
          <cell r="AA1776" t="str">
            <v>054200101600</v>
          </cell>
          <cell r="AB1776" t="str">
            <v>054200101600</v>
          </cell>
          <cell r="AC1776" t="str">
            <v>Kavitam</v>
          </cell>
          <cell r="AD1776" t="str">
            <v>Kavitam</v>
          </cell>
          <cell r="AE1776" t="str">
            <v>PWS</v>
          </cell>
          <cell r="AF1776">
            <v>0</v>
          </cell>
          <cell r="AG1776">
            <v>0</v>
          </cell>
          <cell r="AH1776">
            <v>0</v>
          </cell>
          <cell r="AI1776">
            <v>0</v>
          </cell>
          <cell r="AJ1776">
            <v>0</v>
          </cell>
          <cell r="AK1776">
            <v>0</v>
          </cell>
          <cell r="AL1776">
            <v>0</v>
          </cell>
        </row>
        <row r="1777">
          <cell r="A1777" t="str">
            <v>05</v>
          </cell>
          <cell r="B1777" t="str">
            <v>Westgodavari</v>
          </cell>
          <cell r="C1777" t="str">
            <v>10</v>
          </cell>
          <cell r="D1777" t="str">
            <v>Narsapur</v>
          </cell>
          <cell r="E1777" t="str">
            <v>061</v>
          </cell>
          <cell r="F1777" t="str">
            <v>Achanta</v>
          </cell>
          <cell r="G1777" t="str">
            <v>42</v>
          </cell>
          <cell r="H1777" t="str">
            <v>Poduru</v>
          </cell>
          <cell r="I1777" t="str">
            <v>01</v>
          </cell>
          <cell r="J1777" t="str">
            <v>Kavitam</v>
          </cell>
          <cell r="K1777" t="str">
            <v>001</v>
          </cell>
          <cell r="L1777" t="str">
            <v>Kavitam</v>
          </cell>
          <cell r="M1777" t="str">
            <v>0542001</v>
          </cell>
          <cell r="N1777" t="str">
            <v>04</v>
          </cell>
          <cell r="O1777" t="str">
            <v>N.v.cheruvu</v>
          </cell>
          <cell r="P1777" t="str">
            <v>N.v.cheruvu</v>
          </cell>
          <cell r="Q1777" t="str">
            <v>054200104</v>
          </cell>
          <cell r="R1777" t="str">
            <v>054200104</v>
          </cell>
          <cell r="S1777" t="str">
            <v>05100614200104</v>
          </cell>
          <cell r="T1777">
            <v>718</v>
          </cell>
          <cell r="U1777">
            <v>461</v>
          </cell>
          <cell r="V1777">
            <v>0</v>
          </cell>
          <cell r="W1777" t="str">
            <v>PC</v>
          </cell>
          <cell r="X1777" t="str">
            <v>PC2</v>
          </cell>
          <cell r="AA1777" t="str">
            <v>054200104600</v>
          </cell>
          <cell r="AB1777" t="str">
            <v>054200104600</v>
          </cell>
          <cell r="AC1777" t="str">
            <v>N.v.cheruvu</v>
          </cell>
          <cell r="AD1777" t="str">
            <v>N.v.cheruvu</v>
          </cell>
          <cell r="AE1777" t="str">
            <v>PWS</v>
          </cell>
          <cell r="AF1777">
            <v>0</v>
          </cell>
          <cell r="AG1777">
            <v>0</v>
          </cell>
          <cell r="AH1777">
            <v>0</v>
          </cell>
          <cell r="AI1777">
            <v>0</v>
          </cell>
          <cell r="AJ1777">
            <v>0</v>
          </cell>
          <cell r="AK1777">
            <v>0</v>
          </cell>
          <cell r="AL1777">
            <v>0</v>
          </cell>
        </row>
        <row r="1778">
          <cell r="A1778" t="str">
            <v>05</v>
          </cell>
          <cell r="B1778" t="str">
            <v>Westgodavari</v>
          </cell>
          <cell r="C1778" t="str">
            <v>10</v>
          </cell>
          <cell r="D1778" t="str">
            <v>Narsapur</v>
          </cell>
          <cell r="E1778" t="str">
            <v>061</v>
          </cell>
          <cell r="F1778" t="str">
            <v>Achanta</v>
          </cell>
          <cell r="G1778" t="str">
            <v>42</v>
          </cell>
          <cell r="H1778" t="str">
            <v>Poduru</v>
          </cell>
          <cell r="I1778" t="str">
            <v>01</v>
          </cell>
          <cell r="J1778" t="str">
            <v>Kavitam</v>
          </cell>
          <cell r="K1778" t="str">
            <v>001</v>
          </cell>
          <cell r="L1778" t="str">
            <v>Kavitam</v>
          </cell>
          <cell r="M1778" t="str">
            <v>0542001</v>
          </cell>
          <cell r="N1778" t="str">
            <v>05</v>
          </cell>
          <cell r="O1778" t="str">
            <v>Penkullapalem</v>
          </cell>
          <cell r="Q1778" t="str">
            <v>054200105</v>
          </cell>
          <cell r="S1778" t="str">
            <v>05100614200105</v>
          </cell>
          <cell r="T1778">
            <v>615</v>
          </cell>
          <cell r="U1778">
            <v>4</v>
          </cell>
          <cell r="V1778">
            <v>4</v>
          </cell>
          <cell r="W1778" t="str">
            <v>NSS</v>
          </cell>
          <cell r="X1778" t="str">
            <v>BR</v>
          </cell>
          <cell r="Y1778">
            <v>814</v>
          </cell>
          <cell r="Z1778">
            <v>36368</v>
          </cell>
          <cell r="AF1778">
            <v>0</v>
          </cell>
          <cell r="AG1778">
            <v>4</v>
          </cell>
          <cell r="AH1778">
            <v>0</v>
          </cell>
          <cell r="AI1778">
            <v>0</v>
          </cell>
          <cell r="AJ1778">
            <v>0</v>
          </cell>
          <cell r="AK1778">
            <v>0</v>
          </cell>
          <cell r="AL1778">
            <v>0</v>
          </cell>
        </row>
        <row r="1779">
          <cell r="A1779" t="str">
            <v>05</v>
          </cell>
          <cell r="B1779" t="str">
            <v>Westgodavari</v>
          </cell>
          <cell r="C1779" t="str">
            <v>10</v>
          </cell>
          <cell r="D1779" t="str">
            <v>Narsapur</v>
          </cell>
          <cell r="E1779" t="str">
            <v>061</v>
          </cell>
          <cell r="F1779" t="str">
            <v>Achanta</v>
          </cell>
          <cell r="G1779" t="str">
            <v>42</v>
          </cell>
          <cell r="H1779" t="str">
            <v>Poduru</v>
          </cell>
          <cell r="I1779" t="str">
            <v>01</v>
          </cell>
          <cell r="J1779" t="str">
            <v>Kavitam</v>
          </cell>
          <cell r="K1779" t="str">
            <v>001</v>
          </cell>
          <cell r="L1779" t="str">
            <v>Kavitam</v>
          </cell>
          <cell r="M1779" t="str">
            <v>0542001</v>
          </cell>
          <cell r="N1779" t="str">
            <v>06</v>
          </cell>
          <cell r="O1779" t="str">
            <v>Royapeta</v>
          </cell>
          <cell r="Q1779" t="str">
            <v>054200106</v>
          </cell>
          <cell r="S1779" t="str">
            <v>05100614200106</v>
          </cell>
          <cell r="T1779">
            <v>228</v>
          </cell>
          <cell r="U1779">
            <v>0</v>
          </cell>
          <cell r="V1779">
            <v>0</v>
          </cell>
          <cell r="W1779" t="str">
            <v>NSS</v>
          </cell>
          <cell r="X1779" t="str">
            <v>BR</v>
          </cell>
          <cell r="Y1779">
            <v>814</v>
          </cell>
          <cell r="Z1779">
            <v>36368</v>
          </cell>
          <cell r="AF1779">
            <v>0</v>
          </cell>
          <cell r="AG1779">
            <v>2</v>
          </cell>
          <cell r="AH1779">
            <v>0</v>
          </cell>
          <cell r="AI1779">
            <v>0</v>
          </cell>
          <cell r="AJ1779">
            <v>0</v>
          </cell>
          <cell r="AK1779">
            <v>0</v>
          </cell>
          <cell r="AL1779">
            <v>0</v>
          </cell>
        </row>
        <row r="1780">
          <cell r="A1780" t="str">
            <v>05</v>
          </cell>
          <cell r="B1780" t="str">
            <v>Westgodavari</v>
          </cell>
          <cell r="C1780" t="str">
            <v>10</v>
          </cell>
          <cell r="D1780" t="str">
            <v>Narsapur</v>
          </cell>
          <cell r="E1780" t="str">
            <v>061</v>
          </cell>
          <cell r="F1780" t="str">
            <v>Achanta</v>
          </cell>
          <cell r="G1780" t="str">
            <v>42</v>
          </cell>
          <cell r="H1780" t="str">
            <v>Poduru</v>
          </cell>
          <cell r="I1780" t="str">
            <v>02</v>
          </cell>
          <cell r="J1780" t="str">
            <v>Jagannadhapuram</v>
          </cell>
          <cell r="K1780" t="str">
            <v>002</v>
          </cell>
          <cell r="L1780" t="str">
            <v>Jagannadhapuram</v>
          </cell>
          <cell r="M1780" t="str">
            <v>0542002</v>
          </cell>
          <cell r="N1780" t="str">
            <v>01</v>
          </cell>
          <cell r="O1780" t="str">
            <v>Jagannadhapuram</v>
          </cell>
          <cell r="Q1780" t="str">
            <v>054200201</v>
          </cell>
          <cell r="S1780" t="str">
            <v>05100614200201</v>
          </cell>
          <cell r="T1780">
            <v>549</v>
          </cell>
          <cell r="U1780">
            <v>148</v>
          </cell>
          <cell r="V1780">
            <v>0</v>
          </cell>
          <cell r="W1780" t="str">
            <v>NSS</v>
          </cell>
          <cell r="X1780" t="str">
            <v>BR</v>
          </cell>
          <cell r="Y1780">
            <v>801</v>
          </cell>
          <cell r="Z1780">
            <v>36368</v>
          </cell>
          <cell r="AF1780">
            <v>0</v>
          </cell>
          <cell r="AG1780">
            <v>2</v>
          </cell>
          <cell r="AH1780">
            <v>4</v>
          </cell>
          <cell r="AI1780">
            <v>1</v>
          </cell>
          <cell r="AJ1780">
            <v>0</v>
          </cell>
          <cell r="AK1780">
            <v>0</v>
          </cell>
          <cell r="AL1780">
            <v>0</v>
          </cell>
        </row>
        <row r="1781">
          <cell r="A1781" t="str">
            <v>05</v>
          </cell>
          <cell r="B1781" t="str">
            <v>Westgodavari</v>
          </cell>
          <cell r="C1781" t="str">
            <v>10</v>
          </cell>
          <cell r="D1781" t="str">
            <v>Narsapur</v>
          </cell>
          <cell r="E1781" t="str">
            <v>061</v>
          </cell>
          <cell r="F1781" t="str">
            <v>Achanta</v>
          </cell>
          <cell r="G1781" t="str">
            <v>42</v>
          </cell>
          <cell r="H1781" t="str">
            <v>Poduru</v>
          </cell>
          <cell r="I1781" t="str">
            <v>02</v>
          </cell>
          <cell r="J1781" t="str">
            <v>Jagannadhapuram</v>
          </cell>
          <cell r="K1781" t="str">
            <v>002</v>
          </cell>
          <cell r="L1781" t="str">
            <v>Jagannadhapuram</v>
          </cell>
          <cell r="M1781" t="str">
            <v>0542002</v>
          </cell>
          <cell r="N1781" t="str">
            <v>02</v>
          </cell>
          <cell r="O1781" t="str">
            <v>Christianpeta</v>
          </cell>
          <cell r="Q1781" t="str">
            <v>054200202</v>
          </cell>
          <cell r="S1781" t="str">
            <v>05100614200202</v>
          </cell>
          <cell r="T1781">
            <v>154</v>
          </cell>
          <cell r="U1781">
            <v>144</v>
          </cell>
          <cell r="V1781">
            <v>0</v>
          </cell>
          <cell r="W1781" t="str">
            <v>NSS</v>
          </cell>
          <cell r="X1781" t="str">
            <v>BR</v>
          </cell>
          <cell r="Y1781">
            <v>717</v>
          </cell>
          <cell r="Z1781">
            <v>36368</v>
          </cell>
          <cell r="AF1781">
            <v>0</v>
          </cell>
          <cell r="AG1781">
            <v>0</v>
          </cell>
          <cell r="AH1781">
            <v>1</v>
          </cell>
          <cell r="AI1781">
            <v>0</v>
          </cell>
          <cell r="AJ1781">
            <v>0</v>
          </cell>
          <cell r="AK1781">
            <v>0</v>
          </cell>
          <cell r="AL1781">
            <v>0</v>
          </cell>
        </row>
        <row r="1782">
          <cell r="A1782" t="str">
            <v>05</v>
          </cell>
          <cell r="B1782" t="str">
            <v>Westgodavari</v>
          </cell>
          <cell r="C1782" t="str">
            <v>10</v>
          </cell>
          <cell r="D1782" t="str">
            <v>Narsapur</v>
          </cell>
          <cell r="E1782" t="str">
            <v>061</v>
          </cell>
          <cell r="F1782" t="str">
            <v>Achanta</v>
          </cell>
          <cell r="G1782" t="str">
            <v>42</v>
          </cell>
          <cell r="H1782" t="str">
            <v>Poduru</v>
          </cell>
          <cell r="I1782" t="str">
            <v>02</v>
          </cell>
          <cell r="J1782" t="str">
            <v>Jagannadhapuram</v>
          </cell>
          <cell r="K1782" t="str">
            <v>002</v>
          </cell>
          <cell r="L1782" t="str">
            <v>Jagannadhapuram</v>
          </cell>
          <cell r="M1782" t="str">
            <v>0542002</v>
          </cell>
          <cell r="N1782" t="str">
            <v>03</v>
          </cell>
          <cell r="O1782" t="str">
            <v>Chinapalem</v>
          </cell>
          <cell r="Q1782" t="str">
            <v>054200203</v>
          </cell>
          <cell r="S1782" t="str">
            <v>05100614200203</v>
          </cell>
          <cell r="T1782">
            <v>62</v>
          </cell>
          <cell r="U1782">
            <v>25</v>
          </cell>
          <cell r="V1782">
            <v>0</v>
          </cell>
          <cell r="W1782" t="str">
            <v>NSS</v>
          </cell>
          <cell r="X1782" t="str">
            <v>BR</v>
          </cell>
          <cell r="Y1782">
            <v>646</v>
          </cell>
          <cell r="Z1782">
            <v>36368</v>
          </cell>
          <cell r="AF1782">
            <v>0</v>
          </cell>
          <cell r="AG1782">
            <v>1</v>
          </cell>
          <cell r="AH1782">
            <v>1</v>
          </cell>
          <cell r="AI1782">
            <v>0</v>
          </cell>
          <cell r="AJ1782">
            <v>0</v>
          </cell>
          <cell r="AK1782">
            <v>0</v>
          </cell>
          <cell r="AL1782">
            <v>0</v>
          </cell>
        </row>
        <row r="1783">
          <cell r="A1783" t="str">
            <v>05</v>
          </cell>
          <cell r="B1783" t="str">
            <v>Westgodavari</v>
          </cell>
          <cell r="C1783" t="str">
            <v>10</v>
          </cell>
          <cell r="D1783" t="str">
            <v>Narsapur</v>
          </cell>
          <cell r="E1783" t="str">
            <v>061</v>
          </cell>
          <cell r="F1783" t="str">
            <v>Achanta</v>
          </cell>
          <cell r="G1783" t="str">
            <v>42</v>
          </cell>
          <cell r="H1783" t="str">
            <v>Poduru</v>
          </cell>
          <cell r="I1783" t="str">
            <v>02</v>
          </cell>
          <cell r="J1783" t="str">
            <v>Jagannadhapuram</v>
          </cell>
          <cell r="K1783" t="str">
            <v>002</v>
          </cell>
          <cell r="L1783" t="str">
            <v>Jagannadhapuram</v>
          </cell>
          <cell r="M1783" t="str">
            <v>0542002</v>
          </cell>
          <cell r="N1783" t="str">
            <v>04</v>
          </cell>
          <cell r="O1783" t="str">
            <v>Mangaligunta</v>
          </cell>
          <cell r="Q1783" t="str">
            <v>054200204</v>
          </cell>
          <cell r="S1783" t="str">
            <v>05100614200204</v>
          </cell>
          <cell r="T1783">
            <v>302</v>
          </cell>
          <cell r="U1783">
            <v>290</v>
          </cell>
          <cell r="V1783">
            <v>0</v>
          </cell>
          <cell r="W1783" t="str">
            <v>NSS</v>
          </cell>
          <cell r="X1783" t="str">
            <v>BR</v>
          </cell>
          <cell r="Y1783">
            <v>804</v>
          </cell>
          <cell r="Z1783">
            <v>36368</v>
          </cell>
          <cell r="AF1783">
            <v>0</v>
          </cell>
          <cell r="AG1783">
            <v>2</v>
          </cell>
          <cell r="AH1783">
            <v>2</v>
          </cell>
          <cell r="AI1783">
            <v>0</v>
          </cell>
          <cell r="AJ1783">
            <v>0</v>
          </cell>
          <cell r="AK1783">
            <v>0</v>
          </cell>
          <cell r="AL1783">
            <v>0</v>
          </cell>
        </row>
        <row r="1784">
          <cell r="A1784" t="str">
            <v>05</v>
          </cell>
          <cell r="B1784" t="str">
            <v>Westgodavari</v>
          </cell>
          <cell r="C1784" t="str">
            <v>10</v>
          </cell>
          <cell r="D1784" t="str">
            <v>Narsapur</v>
          </cell>
          <cell r="E1784" t="str">
            <v>061</v>
          </cell>
          <cell r="F1784" t="str">
            <v>Achanta</v>
          </cell>
          <cell r="G1784" t="str">
            <v>42</v>
          </cell>
          <cell r="H1784" t="str">
            <v>Poduru</v>
          </cell>
          <cell r="I1784" t="str">
            <v>02</v>
          </cell>
          <cell r="J1784" t="str">
            <v>Jagannadhapuram</v>
          </cell>
          <cell r="K1784" t="str">
            <v>002</v>
          </cell>
          <cell r="L1784" t="str">
            <v>Jagannadhapuram</v>
          </cell>
          <cell r="M1784" t="str">
            <v>0542002</v>
          </cell>
          <cell r="N1784" t="str">
            <v>05</v>
          </cell>
          <cell r="O1784" t="str">
            <v>Pujarivarigaruvu</v>
          </cell>
          <cell r="Q1784" t="str">
            <v>054200205</v>
          </cell>
          <cell r="S1784" t="str">
            <v>05100614200205</v>
          </cell>
          <cell r="T1784">
            <v>856</v>
          </cell>
          <cell r="U1784">
            <v>0</v>
          </cell>
          <cell r="V1784">
            <v>0</v>
          </cell>
          <cell r="W1784" t="str">
            <v>NSS</v>
          </cell>
          <cell r="X1784" t="str">
            <v>BR</v>
          </cell>
          <cell r="Y1784">
            <v>803</v>
          </cell>
          <cell r="Z1784">
            <v>36368</v>
          </cell>
          <cell r="AF1784">
            <v>0</v>
          </cell>
          <cell r="AG1784">
            <v>1</v>
          </cell>
          <cell r="AH1784">
            <v>3</v>
          </cell>
          <cell r="AI1784">
            <v>0</v>
          </cell>
          <cell r="AJ1784">
            <v>0</v>
          </cell>
          <cell r="AK1784">
            <v>0</v>
          </cell>
          <cell r="AL1784">
            <v>0</v>
          </cell>
        </row>
        <row r="1785">
          <cell r="A1785" t="str">
            <v>05</v>
          </cell>
          <cell r="B1785" t="str">
            <v>Westgodavari</v>
          </cell>
          <cell r="C1785" t="str">
            <v>10</v>
          </cell>
          <cell r="D1785" t="str">
            <v>Narsapur</v>
          </cell>
          <cell r="E1785" t="str">
            <v>061</v>
          </cell>
          <cell r="F1785" t="str">
            <v>Achanta</v>
          </cell>
          <cell r="G1785" t="str">
            <v>42</v>
          </cell>
          <cell r="H1785" t="str">
            <v>Poduru</v>
          </cell>
          <cell r="I1785" t="str">
            <v>02</v>
          </cell>
          <cell r="J1785" t="str">
            <v>Jagannadhapuram</v>
          </cell>
          <cell r="K1785" t="str">
            <v>002</v>
          </cell>
          <cell r="L1785" t="str">
            <v>Jagannadhapuram</v>
          </cell>
          <cell r="M1785" t="str">
            <v>0542002</v>
          </cell>
          <cell r="N1785" t="str">
            <v>06</v>
          </cell>
          <cell r="O1785" t="str">
            <v>Pappugunta</v>
          </cell>
          <cell r="Q1785" t="str">
            <v>054200206</v>
          </cell>
          <cell r="S1785" t="str">
            <v>05100614200206</v>
          </cell>
          <cell r="T1785">
            <v>491</v>
          </cell>
          <cell r="U1785">
            <v>466</v>
          </cell>
          <cell r="V1785">
            <v>0</v>
          </cell>
          <cell r="W1785" t="str">
            <v>NSS</v>
          </cell>
          <cell r="X1785" t="str">
            <v>BR</v>
          </cell>
          <cell r="Y1785">
            <v>804</v>
          </cell>
          <cell r="Z1785">
            <v>36368</v>
          </cell>
          <cell r="AF1785">
            <v>0</v>
          </cell>
          <cell r="AG1785">
            <v>0</v>
          </cell>
          <cell r="AH1785">
            <v>1</v>
          </cell>
          <cell r="AI1785">
            <v>0</v>
          </cell>
          <cell r="AJ1785">
            <v>0</v>
          </cell>
          <cell r="AK1785">
            <v>0</v>
          </cell>
          <cell r="AL1785">
            <v>0</v>
          </cell>
        </row>
        <row r="1786">
          <cell r="A1786" t="str">
            <v>05</v>
          </cell>
          <cell r="B1786" t="str">
            <v>Westgodavari</v>
          </cell>
          <cell r="C1786" t="str">
            <v>10</v>
          </cell>
          <cell r="D1786" t="str">
            <v>Narsapur</v>
          </cell>
          <cell r="E1786" t="str">
            <v>061</v>
          </cell>
          <cell r="F1786" t="str">
            <v>Achanta</v>
          </cell>
          <cell r="G1786" t="str">
            <v>42</v>
          </cell>
          <cell r="H1786" t="str">
            <v>Poduru</v>
          </cell>
          <cell r="I1786" t="str">
            <v>03</v>
          </cell>
          <cell r="J1786" t="str">
            <v>Pandithavilluru</v>
          </cell>
          <cell r="K1786" t="str">
            <v>003</v>
          </cell>
          <cell r="L1786" t="str">
            <v>P. Villuru</v>
          </cell>
          <cell r="M1786" t="str">
            <v>0542003</v>
          </cell>
          <cell r="N1786" t="str">
            <v>01</v>
          </cell>
          <cell r="O1786" t="str">
            <v>Pandithavilluru</v>
          </cell>
          <cell r="P1786" t="str">
            <v>Pandithavilluru</v>
          </cell>
          <cell r="Q1786" t="str">
            <v>054200301</v>
          </cell>
          <cell r="R1786" t="str">
            <v>054200301</v>
          </cell>
          <cell r="S1786" t="str">
            <v>05100614200301</v>
          </cell>
          <cell r="T1786">
            <v>3150</v>
          </cell>
          <cell r="U1786">
            <v>799</v>
          </cell>
          <cell r="V1786">
            <v>18</v>
          </cell>
          <cell r="W1786" t="str">
            <v>PC</v>
          </cell>
          <cell r="X1786" t="str">
            <v>PC3</v>
          </cell>
          <cell r="AA1786" t="str">
            <v>054200301600</v>
          </cell>
          <cell r="AB1786" t="str">
            <v>054200301600</v>
          </cell>
          <cell r="AC1786" t="str">
            <v>Pandithavilluru</v>
          </cell>
          <cell r="AD1786" t="str">
            <v>Pandithavilluru</v>
          </cell>
          <cell r="AE1786" t="str">
            <v>PWS</v>
          </cell>
          <cell r="AF1786">
            <v>0</v>
          </cell>
          <cell r="AG1786">
            <v>0</v>
          </cell>
          <cell r="AH1786">
            <v>0</v>
          </cell>
          <cell r="AI1786">
            <v>1</v>
          </cell>
          <cell r="AJ1786">
            <v>0</v>
          </cell>
          <cell r="AK1786">
            <v>0</v>
          </cell>
          <cell r="AL1786">
            <v>0</v>
          </cell>
        </row>
        <row r="1787">
          <cell r="A1787" t="str">
            <v>05</v>
          </cell>
          <cell r="B1787" t="str">
            <v>Westgodavari</v>
          </cell>
          <cell r="C1787" t="str">
            <v>10</v>
          </cell>
          <cell r="D1787" t="str">
            <v>Narsapur</v>
          </cell>
          <cell r="E1787" t="str">
            <v>061</v>
          </cell>
          <cell r="F1787" t="str">
            <v>Achanta</v>
          </cell>
          <cell r="G1787" t="str">
            <v>42</v>
          </cell>
          <cell r="H1787" t="str">
            <v>Poduru</v>
          </cell>
          <cell r="I1787" t="str">
            <v>03</v>
          </cell>
          <cell r="J1787" t="str">
            <v>Pandithavilluru</v>
          </cell>
          <cell r="K1787" t="str">
            <v>003</v>
          </cell>
          <cell r="L1787" t="str">
            <v>P. Villuru</v>
          </cell>
          <cell r="M1787" t="str">
            <v>0542003</v>
          </cell>
          <cell r="N1787" t="str">
            <v>02</v>
          </cell>
          <cell r="O1787" t="str">
            <v>Adiandhrapeta</v>
          </cell>
          <cell r="P1787" t="str">
            <v>P. Adiandhrapeta</v>
          </cell>
          <cell r="Q1787" t="str">
            <v>054200302</v>
          </cell>
          <cell r="R1787" t="str">
            <v>054200302</v>
          </cell>
          <cell r="S1787" t="str">
            <v>05100614200302</v>
          </cell>
          <cell r="T1787">
            <v>692</v>
          </cell>
          <cell r="U1787">
            <v>78</v>
          </cell>
          <cell r="V1787">
            <v>4</v>
          </cell>
          <cell r="W1787" t="str">
            <v>PC</v>
          </cell>
          <cell r="X1787" t="str">
            <v>PC3</v>
          </cell>
          <cell r="AA1787" t="str">
            <v>054200301600</v>
          </cell>
          <cell r="AB1787" t="str">
            <v>054200301600</v>
          </cell>
          <cell r="AC1787" t="str">
            <v>Pandithavilluru</v>
          </cell>
          <cell r="AD1787" t="str">
            <v>Pandithavilluru</v>
          </cell>
          <cell r="AE1787" t="str">
            <v>PWS</v>
          </cell>
          <cell r="AF1787">
            <v>0</v>
          </cell>
          <cell r="AG1787">
            <v>2</v>
          </cell>
          <cell r="AH1787">
            <v>0</v>
          </cell>
          <cell r="AI1787">
            <v>1</v>
          </cell>
          <cell r="AJ1787">
            <v>0</v>
          </cell>
          <cell r="AK1787">
            <v>0</v>
          </cell>
          <cell r="AL1787">
            <v>0</v>
          </cell>
        </row>
        <row r="1788">
          <cell r="A1788" t="str">
            <v>05</v>
          </cell>
          <cell r="B1788" t="str">
            <v>Westgodavari</v>
          </cell>
          <cell r="C1788" t="str">
            <v>10</v>
          </cell>
          <cell r="D1788" t="str">
            <v>Narsapur</v>
          </cell>
          <cell r="E1788" t="str">
            <v>061</v>
          </cell>
          <cell r="F1788" t="str">
            <v>Achanta</v>
          </cell>
          <cell r="G1788" t="str">
            <v>42</v>
          </cell>
          <cell r="H1788" t="str">
            <v>Poduru</v>
          </cell>
          <cell r="I1788" t="str">
            <v>03</v>
          </cell>
          <cell r="J1788" t="str">
            <v>Pandithavilluru</v>
          </cell>
          <cell r="K1788" t="str">
            <v>003</v>
          </cell>
          <cell r="L1788" t="str">
            <v>P. Villuru</v>
          </cell>
          <cell r="M1788" t="str">
            <v>0542003</v>
          </cell>
          <cell r="N1788" t="str">
            <v>03</v>
          </cell>
          <cell r="O1788" t="str">
            <v>Anandaraopeta</v>
          </cell>
          <cell r="Q1788" t="str">
            <v>054200303</v>
          </cell>
          <cell r="S1788" t="str">
            <v>05100614200303</v>
          </cell>
          <cell r="T1788">
            <v>352</v>
          </cell>
          <cell r="U1788">
            <v>331</v>
          </cell>
          <cell r="V1788">
            <v>0</v>
          </cell>
          <cell r="W1788" t="str">
            <v>NSS</v>
          </cell>
          <cell r="X1788" t="str">
            <v>BR</v>
          </cell>
          <cell r="Y1788">
            <v>1168</v>
          </cell>
          <cell r="Z1788">
            <v>36368</v>
          </cell>
          <cell r="AF1788">
            <v>0</v>
          </cell>
          <cell r="AG1788">
            <v>0</v>
          </cell>
          <cell r="AH1788">
            <v>2</v>
          </cell>
          <cell r="AI1788">
            <v>0</v>
          </cell>
          <cell r="AJ1788">
            <v>0</v>
          </cell>
          <cell r="AK1788">
            <v>0</v>
          </cell>
          <cell r="AL1788">
            <v>0</v>
          </cell>
        </row>
        <row r="1789">
          <cell r="A1789" t="str">
            <v>05</v>
          </cell>
          <cell r="B1789" t="str">
            <v>Westgodavari</v>
          </cell>
          <cell r="C1789" t="str">
            <v>10</v>
          </cell>
          <cell r="D1789" t="str">
            <v>Narsapur</v>
          </cell>
          <cell r="E1789" t="str">
            <v>061</v>
          </cell>
          <cell r="F1789" t="str">
            <v>Achanta</v>
          </cell>
          <cell r="G1789" t="str">
            <v>42</v>
          </cell>
          <cell r="H1789" t="str">
            <v>Poduru</v>
          </cell>
          <cell r="I1789" t="str">
            <v>03</v>
          </cell>
          <cell r="J1789" t="str">
            <v>Pandithavilluru</v>
          </cell>
          <cell r="K1789" t="str">
            <v>003</v>
          </cell>
          <cell r="L1789" t="str">
            <v>P. Villuru</v>
          </cell>
          <cell r="M1789" t="str">
            <v>0542003</v>
          </cell>
          <cell r="N1789" t="str">
            <v>04</v>
          </cell>
          <cell r="O1789" t="str">
            <v>Chakirevucheruvu</v>
          </cell>
          <cell r="Q1789" t="str">
            <v>054200304</v>
          </cell>
          <cell r="S1789" t="str">
            <v>05100614200304</v>
          </cell>
          <cell r="T1789">
            <v>88</v>
          </cell>
          <cell r="U1789">
            <v>57</v>
          </cell>
          <cell r="V1789">
            <v>0</v>
          </cell>
          <cell r="W1789" t="str">
            <v>NSS</v>
          </cell>
          <cell r="X1789" t="str">
            <v>BR</v>
          </cell>
          <cell r="Y1789">
            <v>814</v>
          </cell>
          <cell r="Z1789">
            <v>36368</v>
          </cell>
          <cell r="AF1789">
            <v>0</v>
          </cell>
          <cell r="AG1789">
            <v>1</v>
          </cell>
          <cell r="AH1789">
            <v>0</v>
          </cell>
          <cell r="AI1789">
            <v>1</v>
          </cell>
          <cell r="AJ1789">
            <v>0</v>
          </cell>
          <cell r="AK1789">
            <v>0</v>
          </cell>
          <cell r="AL1789">
            <v>0</v>
          </cell>
        </row>
        <row r="1790">
          <cell r="A1790" t="str">
            <v>05</v>
          </cell>
          <cell r="B1790" t="str">
            <v>Westgodavari</v>
          </cell>
          <cell r="C1790" t="str">
            <v>10</v>
          </cell>
          <cell r="D1790" t="str">
            <v>Narsapur</v>
          </cell>
          <cell r="E1790" t="str">
            <v>061</v>
          </cell>
          <cell r="F1790" t="str">
            <v>Achanta</v>
          </cell>
          <cell r="G1790" t="str">
            <v>42</v>
          </cell>
          <cell r="H1790" t="str">
            <v>Poduru</v>
          </cell>
          <cell r="I1790" t="str">
            <v>03</v>
          </cell>
          <cell r="J1790" t="str">
            <v>Pandithavilluru</v>
          </cell>
          <cell r="K1790" t="str">
            <v>003</v>
          </cell>
          <cell r="L1790" t="str">
            <v>P. Villuru</v>
          </cell>
          <cell r="M1790" t="str">
            <v>0542003</v>
          </cell>
          <cell r="N1790" t="str">
            <v>05</v>
          </cell>
          <cell r="O1790" t="str">
            <v>Mangalipalem</v>
          </cell>
          <cell r="Q1790" t="str">
            <v>054200305</v>
          </cell>
          <cell r="S1790" t="str">
            <v>05100614200305</v>
          </cell>
          <cell r="T1790">
            <v>558</v>
          </cell>
          <cell r="U1790">
            <v>6</v>
          </cell>
          <cell r="V1790">
            <v>7</v>
          </cell>
          <cell r="W1790" t="str">
            <v>NSS</v>
          </cell>
          <cell r="X1790" t="str">
            <v>BR</v>
          </cell>
          <cell r="Y1790">
            <v>1168</v>
          </cell>
          <cell r="Z1790">
            <v>36368</v>
          </cell>
          <cell r="AF1790">
            <v>0</v>
          </cell>
          <cell r="AG1790">
            <v>0</v>
          </cell>
          <cell r="AH1790">
            <v>1</v>
          </cell>
          <cell r="AI1790">
            <v>1</v>
          </cell>
          <cell r="AJ1790">
            <v>0</v>
          </cell>
          <cell r="AK1790">
            <v>0</v>
          </cell>
          <cell r="AL1790">
            <v>0</v>
          </cell>
        </row>
        <row r="1791">
          <cell r="A1791" t="str">
            <v>05</v>
          </cell>
          <cell r="B1791" t="str">
            <v>Westgodavari</v>
          </cell>
          <cell r="C1791" t="str">
            <v>10</v>
          </cell>
          <cell r="D1791" t="str">
            <v>Narsapur</v>
          </cell>
          <cell r="E1791" t="str">
            <v>061</v>
          </cell>
          <cell r="F1791" t="str">
            <v>Achanta</v>
          </cell>
          <cell r="G1791" t="str">
            <v>42</v>
          </cell>
          <cell r="H1791" t="str">
            <v>Poduru</v>
          </cell>
          <cell r="I1791" t="str">
            <v>04</v>
          </cell>
          <cell r="J1791" t="str">
            <v>Turpupalem</v>
          </cell>
          <cell r="K1791" t="str">
            <v>003</v>
          </cell>
          <cell r="L1791" t="str">
            <v>P. Villuru</v>
          </cell>
          <cell r="M1791" t="str">
            <v>0542003</v>
          </cell>
          <cell r="N1791" t="str">
            <v>06</v>
          </cell>
          <cell r="O1791" t="str">
            <v>Turpupalem</v>
          </cell>
          <cell r="P1791" t="str">
            <v>Thurupupalem</v>
          </cell>
          <cell r="Q1791" t="str">
            <v>054200306</v>
          </cell>
          <cell r="R1791" t="str">
            <v>054200306</v>
          </cell>
          <cell r="S1791" t="str">
            <v>05100614200306</v>
          </cell>
          <cell r="T1791">
            <v>941</v>
          </cell>
          <cell r="U1791">
            <v>5</v>
          </cell>
          <cell r="V1791">
            <v>0</v>
          </cell>
          <cell r="W1791" t="str">
            <v>NSS</v>
          </cell>
          <cell r="X1791" t="str">
            <v>BR</v>
          </cell>
          <cell r="Y1791">
            <v>1168</v>
          </cell>
          <cell r="Z1791">
            <v>36368</v>
          </cell>
          <cell r="AA1791" t="str">
            <v>054200306600</v>
          </cell>
          <cell r="AB1791" t="str">
            <v>054200306600</v>
          </cell>
          <cell r="AC1791" t="str">
            <v>Turupupalem</v>
          </cell>
          <cell r="AD1791" t="str">
            <v>Turupupalem</v>
          </cell>
          <cell r="AE1791" t="str">
            <v>PWS</v>
          </cell>
          <cell r="AF1791">
            <v>0</v>
          </cell>
          <cell r="AG1791">
            <v>4</v>
          </cell>
          <cell r="AH1791">
            <v>0</v>
          </cell>
          <cell r="AI1791">
            <v>1</v>
          </cell>
          <cell r="AJ1791">
            <v>0</v>
          </cell>
          <cell r="AK1791">
            <v>0</v>
          </cell>
          <cell r="AL1791">
            <v>0</v>
          </cell>
        </row>
        <row r="1792">
          <cell r="A1792" t="str">
            <v>05</v>
          </cell>
          <cell r="B1792" t="str">
            <v>Westgodavari</v>
          </cell>
          <cell r="C1792" t="str">
            <v>10</v>
          </cell>
          <cell r="D1792" t="str">
            <v>Narsapur</v>
          </cell>
          <cell r="E1792" t="str">
            <v>061</v>
          </cell>
          <cell r="F1792" t="str">
            <v>Achanta</v>
          </cell>
          <cell r="G1792" t="str">
            <v>42</v>
          </cell>
          <cell r="H1792" t="str">
            <v>Poduru</v>
          </cell>
          <cell r="I1792" t="str">
            <v>05</v>
          </cell>
          <cell r="J1792" t="str">
            <v>Miniminchilipadu</v>
          </cell>
          <cell r="K1792" t="str">
            <v>004</v>
          </cell>
          <cell r="L1792" t="str">
            <v>Miniminchilipadu</v>
          </cell>
          <cell r="M1792" t="str">
            <v>0542004</v>
          </cell>
          <cell r="N1792" t="str">
            <v>01</v>
          </cell>
          <cell r="O1792" t="str">
            <v>Miniminchilipadu</v>
          </cell>
          <cell r="P1792" t="str">
            <v>Miniminchilipadu</v>
          </cell>
          <cell r="Q1792" t="str">
            <v>054200401</v>
          </cell>
          <cell r="R1792" t="str">
            <v>054200401</v>
          </cell>
          <cell r="S1792" t="str">
            <v>05100614200401</v>
          </cell>
          <cell r="T1792">
            <v>397</v>
          </cell>
          <cell r="U1792">
            <v>1</v>
          </cell>
          <cell r="V1792">
            <v>0</v>
          </cell>
          <cell r="W1792" t="str">
            <v>PC</v>
          </cell>
          <cell r="X1792" t="str">
            <v>PC3</v>
          </cell>
          <cell r="AA1792" t="str">
            <v>054200401600</v>
          </cell>
          <cell r="AB1792" t="str">
            <v>054200401600</v>
          </cell>
          <cell r="AC1792" t="str">
            <v>Miniminchilipadu</v>
          </cell>
          <cell r="AD1792" t="str">
            <v>Miniminchilipadu</v>
          </cell>
          <cell r="AE1792" t="str">
            <v>PWS</v>
          </cell>
          <cell r="AF1792">
            <v>0</v>
          </cell>
          <cell r="AG1792">
            <v>0</v>
          </cell>
          <cell r="AH1792">
            <v>0</v>
          </cell>
          <cell r="AI1792">
            <v>1</v>
          </cell>
          <cell r="AJ1792">
            <v>0</v>
          </cell>
          <cell r="AK1792">
            <v>0</v>
          </cell>
          <cell r="AL1792">
            <v>0</v>
          </cell>
        </row>
        <row r="1793">
          <cell r="A1793" t="str">
            <v>05</v>
          </cell>
          <cell r="B1793" t="str">
            <v>Westgodavari</v>
          </cell>
          <cell r="C1793" t="str">
            <v>10</v>
          </cell>
          <cell r="D1793" t="str">
            <v>Narsapur</v>
          </cell>
          <cell r="E1793" t="str">
            <v>061</v>
          </cell>
          <cell r="F1793" t="str">
            <v>Achanta</v>
          </cell>
          <cell r="G1793" t="str">
            <v>42</v>
          </cell>
          <cell r="H1793" t="str">
            <v>Poduru</v>
          </cell>
          <cell r="I1793" t="str">
            <v>05</v>
          </cell>
          <cell r="J1793" t="str">
            <v>Miniminchilipadu</v>
          </cell>
          <cell r="K1793" t="str">
            <v>004</v>
          </cell>
          <cell r="L1793" t="str">
            <v>Miniminchilipadu</v>
          </cell>
          <cell r="M1793" t="str">
            <v>0542004</v>
          </cell>
          <cell r="N1793" t="str">
            <v>02</v>
          </cell>
          <cell r="O1793" t="str">
            <v>China H. Peta</v>
          </cell>
          <cell r="Q1793" t="str">
            <v>054200402</v>
          </cell>
          <cell r="S1793" t="str">
            <v>05100614200402</v>
          </cell>
          <cell r="T1793">
            <v>85</v>
          </cell>
          <cell r="U1793">
            <v>85</v>
          </cell>
          <cell r="V1793">
            <v>0</v>
          </cell>
          <cell r="W1793" t="str">
            <v>NSS</v>
          </cell>
          <cell r="X1793" t="str">
            <v>BR</v>
          </cell>
          <cell r="Y1793">
            <v>865</v>
          </cell>
          <cell r="Z1793">
            <v>36368</v>
          </cell>
          <cell r="AF1793">
            <v>0</v>
          </cell>
          <cell r="AG1793">
            <v>1</v>
          </cell>
          <cell r="AH1793">
            <v>0</v>
          </cell>
          <cell r="AI1793">
            <v>0</v>
          </cell>
          <cell r="AJ1793">
            <v>0</v>
          </cell>
          <cell r="AK1793">
            <v>0</v>
          </cell>
          <cell r="AL1793">
            <v>0</v>
          </cell>
        </row>
        <row r="1794">
          <cell r="A1794" t="str">
            <v>05</v>
          </cell>
          <cell r="B1794" t="str">
            <v>Westgodavari</v>
          </cell>
          <cell r="C1794" t="str">
            <v>10</v>
          </cell>
          <cell r="D1794" t="str">
            <v>Narsapur</v>
          </cell>
          <cell r="E1794" t="str">
            <v>061</v>
          </cell>
          <cell r="F1794" t="str">
            <v>Achanta</v>
          </cell>
          <cell r="G1794" t="str">
            <v>42</v>
          </cell>
          <cell r="H1794" t="str">
            <v>Poduru</v>
          </cell>
          <cell r="I1794" t="str">
            <v>05</v>
          </cell>
          <cell r="J1794" t="str">
            <v>Miniminchilipadu</v>
          </cell>
          <cell r="K1794" t="str">
            <v>004</v>
          </cell>
          <cell r="L1794" t="str">
            <v>Miniminchilipadu</v>
          </cell>
          <cell r="M1794" t="str">
            <v>0542004</v>
          </cell>
          <cell r="N1794" t="str">
            <v>03</v>
          </cell>
          <cell r="O1794" t="str">
            <v>Peda H. Peta</v>
          </cell>
          <cell r="Q1794" t="str">
            <v>054200403</v>
          </cell>
          <cell r="S1794" t="str">
            <v>05100614200403</v>
          </cell>
          <cell r="T1794">
            <v>281</v>
          </cell>
          <cell r="U1794">
            <v>281</v>
          </cell>
          <cell r="V1794">
            <v>0</v>
          </cell>
          <cell r="W1794" t="str">
            <v>NSS</v>
          </cell>
          <cell r="X1794" t="str">
            <v>BR</v>
          </cell>
          <cell r="Y1794">
            <v>813</v>
          </cell>
          <cell r="Z1794">
            <v>36368</v>
          </cell>
          <cell r="AF1794">
            <v>0</v>
          </cell>
          <cell r="AG1794">
            <v>2</v>
          </cell>
          <cell r="AH1794">
            <v>0</v>
          </cell>
          <cell r="AI1794">
            <v>1</v>
          </cell>
          <cell r="AJ1794">
            <v>0</v>
          </cell>
          <cell r="AK1794">
            <v>0</v>
          </cell>
          <cell r="AL1794">
            <v>0</v>
          </cell>
        </row>
        <row r="1795">
          <cell r="A1795" t="str">
            <v>05</v>
          </cell>
          <cell r="B1795" t="str">
            <v>Westgodavari</v>
          </cell>
          <cell r="C1795" t="str">
            <v>10</v>
          </cell>
          <cell r="D1795" t="str">
            <v>Narsapur</v>
          </cell>
          <cell r="E1795" t="str">
            <v>061</v>
          </cell>
          <cell r="F1795" t="str">
            <v>Achanta</v>
          </cell>
          <cell r="G1795" t="str">
            <v>42</v>
          </cell>
          <cell r="H1795" t="str">
            <v>Poduru</v>
          </cell>
          <cell r="I1795" t="str">
            <v>06</v>
          </cell>
          <cell r="J1795" t="str">
            <v>Poduru</v>
          </cell>
          <cell r="K1795" t="str">
            <v>005</v>
          </cell>
          <cell r="L1795" t="str">
            <v>Poduru</v>
          </cell>
          <cell r="M1795" t="str">
            <v>0542005</v>
          </cell>
          <cell r="N1795" t="str">
            <v>01</v>
          </cell>
          <cell r="O1795" t="str">
            <v>Poduru</v>
          </cell>
          <cell r="P1795" t="str">
            <v>Poduru</v>
          </cell>
          <cell r="Q1795" t="str">
            <v>054200501</v>
          </cell>
          <cell r="R1795" t="str">
            <v>054200501</v>
          </cell>
          <cell r="S1795" t="str">
            <v>05100614200501</v>
          </cell>
          <cell r="T1795">
            <v>6400</v>
          </cell>
          <cell r="U1795">
            <v>908</v>
          </cell>
          <cell r="V1795">
            <v>65</v>
          </cell>
          <cell r="W1795" t="str">
            <v>PC</v>
          </cell>
          <cell r="X1795" t="str">
            <v>PC3</v>
          </cell>
          <cell r="AA1795" t="str">
            <v>054200501600</v>
          </cell>
          <cell r="AB1795" t="str">
            <v>054200501600</v>
          </cell>
          <cell r="AC1795" t="str">
            <v>Poduru</v>
          </cell>
          <cell r="AD1795" t="str">
            <v>Poduru</v>
          </cell>
          <cell r="AE1795" t="str">
            <v>PWS</v>
          </cell>
          <cell r="AF1795">
            <v>0</v>
          </cell>
          <cell r="AG1795">
            <v>0</v>
          </cell>
          <cell r="AH1795">
            <v>0</v>
          </cell>
          <cell r="AI1795">
            <v>1</v>
          </cell>
          <cell r="AJ1795">
            <v>0</v>
          </cell>
          <cell r="AK1795">
            <v>0</v>
          </cell>
          <cell r="AL1795">
            <v>0</v>
          </cell>
        </row>
        <row r="1796">
          <cell r="A1796" t="str">
            <v>05</v>
          </cell>
          <cell r="B1796" t="str">
            <v>Westgodavari</v>
          </cell>
          <cell r="C1796" t="str">
            <v>10</v>
          </cell>
          <cell r="D1796" t="str">
            <v>Narsapur</v>
          </cell>
          <cell r="E1796" t="str">
            <v>061</v>
          </cell>
          <cell r="F1796" t="str">
            <v>Achanta</v>
          </cell>
          <cell r="G1796" t="str">
            <v>42</v>
          </cell>
          <cell r="H1796" t="str">
            <v>Poduru</v>
          </cell>
          <cell r="I1796" t="str">
            <v>06</v>
          </cell>
          <cell r="J1796" t="str">
            <v>Poduru</v>
          </cell>
          <cell r="K1796" t="str">
            <v>005</v>
          </cell>
          <cell r="L1796" t="str">
            <v>Poduru</v>
          </cell>
          <cell r="M1796" t="str">
            <v>0542005</v>
          </cell>
          <cell r="N1796" t="str">
            <v>02</v>
          </cell>
          <cell r="O1796" t="str">
            <v>Ambativaricheruvu</v>
          </cell>
          <cell r="Q1796" t="str">
            <v>054200502</v>
          </cell>
          <cell r="S1796" t="str">
            <v>05100614200502</v>
          </cell>
          <cell r="T1796">
            <v>530</v>
          </cell>
          <cell r="U1796">
            <v>20</v>
          </cell>
          <cell r="V1796">
            <v>0</v>
          </cell>
          <cell r="W1796" t="str">
            <v>NSS</v>
          </cell>
          <cell r="X1796" t="str">
            <v>BR</v>
          </cell>
          <cell r="Y1796">
            <v>841</v>
          </cell>
          <cell r="Z1796">
            <v>36368</v>
          </cell>
          <cell r="AF1796">
            <v>0</v>
          </cell>
          <cell r="AG1796">
            <v>2</v>
          </cell>
          <cell r="AH1796">
            <v>0</v>
          </cell>
          <cell r="AI1796">
            <v>1</v>
          </cell>
          <cell r="AJ1796">
            <v>0</v>
          </cell>
          <cell r="AK1796">
            <v>0</v>
          </cell>
          <cell r="AL1796">
            <v>0</v>
          </cell>
        </row>
        <row r="1797">
          <cell r="A1797" t="str">
            <v>05</v>
          </cell>
          <cell r="B1797" t="str">
            <v>Westgodavari</v>
          </cell>
          <cell r="C1797" t="str">
            <v>10</v>
          </cell>
          <cell r="D1797" t="str">
            <v>Narsapur</v>
          </cell>
          <cell r="E1797" t="str">
            <v>061</v>
          </cell>
          <cell r="F1797" t="str">
            <v>Achanta</v>
          </cell>
          <cell r="G1797" t="str">
            <v>42</v>
          </cell>
          <cell r="H1797" t="str">
            <v>Poduru</v>
          </cell>
          <cell r="I1797" t="str">
            <v>06</v>
          </cell>
          <cell r="J1797" t="str">
            <v>Poduru</v>
          </cell>
          <cell r="K1797" t="str">
            <v>005</v>
          </cell>
          <cell r="L1797" t="str">
            <v>Poduru</v>
          </cell>
          <cell r="M1797" t="str">
            <v>0542005</v>
          </cell>
          <cell r="N1797" t="str">
            <v>03</v>
          </cell>
          <cell r="O1797" t="str">
            <v>Apparaopeta</v>
          </cell>
          <cell r="P1797" t="str">
            <v>Apparaopeta</v>
          </cell>
          <cell r="Q1797" t="str">
            <v>054200503</v>
          </cell>
          <cell r="R1797" t="str">
            <v>054200503</v>
          </cell>
          <cell r="S1797" t="str">
            <v>05100614200503</v>
          </cell>
          <cell r="T1797">
            <v>647</v>
          </cell>
          <cell r="U1797">
            <v>0</v>
          </cell>
          <cell r="V1797">
            <v>5</v>
          </cell>
          <cell r="W1797" t="str">
            <v>PC</v>
          </cell>
          <cell r="X1797" t="str">
            <v>PC3</v>
          </cell>
          <cell r="AA1797" t="str">
            <v>054200501600</v>
          </cell>
          <cell r="AB1797" t="str">
            <v>054200501600</v>
          </cell>
          <cell r="AC1797" t="str">
            <v>Poduru</v>
          </cell>
          <cell r="AD1797" t="str">
            <v>Poduru</v>
          </cell>
          <cell r="AE1797" t="str">
            <v>PWS</v>
          </cell>
          <cell r="AF1797">
            <v>0</v>
          </cell>
          <cell r="AG1797">
            <v>0</v>
          </cell>
          <cell r="AH1797">
            <v>1</v>
          </cell>
          <cell r="AI1797">
            <v>0</v>
          </cell>
          <cell r="AJ1797">
            <v>0</v>
          </cell>
          <cell r="AK1797">
            <v>0</v>
          </cell>
          <cell r="AL1797">
            <v>0</v>
          </cell>
        </row>
        <row r="1798">
          <cell r="A1798" t="str">
            <v>05</v>
          </cell>
          <cell r="B1798" t="str">
            <v>Westgodavari</v>
          </cell>
          <cell r="C1798" t="str">
            <v>10</v>
          </cell>
          <cell r="D1798" t="str">
            <v>Narsapur</v>
          </cell>
          <cell r="E1798" t="str">
            <v>061</v>
          </cell>
          <cell r="F1798" t="str">
            <v>Achanta</v>
          </cell>
          <cell r="G1798" t="str">
            <v>42</v>
          </cell>
          <cell r="H1798" t="str">
            <v>Poduru</v>
          </cell>
          <cell r="I1798" t="str">
            <v>06</v>
          </cell>
          <cell r="J1798" t="str">
            <v>Poduru</v>
          </cell>
          <cell r="K1798" t="str">
            <v>005</v>
          </cell>
          <cell r="L1798" t="str">
            <v>Poduru</v>
          </cell>
          <cell r="M1798" t="str">
            <v>0542005</v>
          </cell>
          <cell r="N1798" t="str">
            <v>04</v>
          </cell>
          <cell r="O1798" t="str">
            <v>Chandrarajucheruvu</v>
          </cell>
          <cell r="P1798" t="str">
            <v>Chandrarajucheruvu</v>
          </cell>
          <cell r="Q1798" t="str">
            <v>054200504</v>
          </cell>
          <cell r="R1798" t="str">
            <v>054200504</v>
          </cell>
          <cell r="S1798" t="str">
            <v>05100614200504</v>
          </cell>
          <cell r="T1798">
            <v>479</v>
          </cell>
          <cell r="U1798">
            <v>450</v>
          </cell>
          <cell r="V1798">
            <v>0</v>
          </cell>
          <cell r="W1798" t="str">
            <v>PC</v>
          </cell>
          <cell r="X1798" t="str">
            <v>PC3</v>
          </cell>
          <cell r="AA1798" t="str">
            <v>054200501600</v>
          </cell>
          <cell r="AB1798" t="str">
            <v>054200501600</v>
          </cell>
          <cell r="AC1798" t="str">
            <v>Poduru</v>
          </cell>
          <cell r="AD1798" t="str">
            <v>Poduru</v>
          </cell>
          <cell r="AE1798" t="str">
            <v>PWS</v>
          </cell>
          <cell r="AF1798">
            <v>0</v>
          </cell>
          <cell r="AG1798">
            <v>2</v>
          </cell>
          <cell r="AH1798">
            <v>2</v>
          </cell>
          <cell r="AI1798">
            <v>1</v>
          </cell>
          <cell r="AJ1798">
            <v>0</v>
          </cell>
          <cell r="AK1798">
            <v>0</v>
          </cell>
          <cell r="AL1798">
            <v>0</v>
          </cell>
        </row>
        <row r="1799">
          <cell r="A1799" t="str">
            <v>05</v>
          </cell>
          <cell r="B1799" t="str">
            <v>Westgodavari</v>
          </cell>
          <cell r="C1799" t="str">
            <v>10</v>
          </cell>
          <cell r="D1799" t="str">
            <v>Narsapur</v>
          </cell>
          <cell r="E1799" t="str">
            <v>061</v>
          </cell>
          <cell r="F1799" t="str">
            <v>Achanta</v>
          </cell>
          <cell r="G1799" t="str">
            <v>42</v>
          </cell>
          <cell r="H1799" t="str">
            <v>Poduru</v>
          </cell>
          <cell r="I1799" t="str">
            <v>06</v>
          </cell>
          <cell r="J1799" t="str">
            <v>Poduru</v>
          </cell>
          <cell r="K1799" t="str">
            <v>005</v>
          </cell>
          <cell r="L1799" t="str">
            <v>Poduru</v>
          </cell>
          <cell r="M1799" t="str">
            <v>0542005</v>
          </cell>
          <cell r="N1799" t="str">
            <v>05</v>
          </cell>
          <cell r="O1799" t="str">
            <v>Dasaripeta</v>
          </cell>
          <cell r="P1799" t="str">
            <v>Dasaripeta</v>
          </cell>
          <cell r="Q1799" t="str">
            <v>054200505</v>
          </cell>
          <cell r="R1799" t="str">
            <v>054200505</v>
          </cell>
          <cell r="S1799" t="str">
            <v>05100614200505</v>
          </cell>
          <cell r="T1799">
            <v>234</v>
          </cell>
          <cell r="U1799">
            <v>146</v>
          </cell>
          <cell r="V1799">
            <v>0</v>
          </cell>
          <cell r="W1799" t="str">
            <v>PC</v>
          </cell>
          <cell r="X1799" t="str">
            <v>PC3</v>
          </cell>
          <cell r="AA1799" t="str">
            <v>054200501600</v>
          </cell>
          <cell r="AB1799" t="str">
            <v>054200501600</v>
          </cell>
          <cell r="AC1799" t="str">
            <v>Poduru</v>
          </cell>
          <cell r="AD1799" t="str">
            <v>Poduru</v>
          </cell>
          <cell r="AE1799" t="str">
            <v>PWS</v>
          </cell>
          <cell r="AF1799">
            <v>0</v>
          </cell>
          <cell r="AG1799">
            <v>0</v>
          </cell>
          <cell r="AH1799">
            <v>0</v>
          </cell>
          <cell r="AI1799">
            <v>0</v>
          </cell>
          <cell r="AJ1799">
            <v>0</v>
          </cell>
          <cell r="AK1799">
            <v>0</v>
          </cell>
          <cell r="AL1799">
            <v>0</v>
          </cell>
        </row>
        <row r="1800">
          <cell r="A1800" t="str">
            <v>05</v>
          </cell>
          <cell r="B1800" t="str">
            <v>Westgodavari</v>
          </cell>
          <cell r="C1800" t="str">
            <v>10</v>
          </cell>
          <cell r="D1800" t="str">
            <v>Narsapur</v>
          </cell>
          <cell r="E1800" t="str">
            <v>061</v>
          </cell>
          <cell r="F1800" t="str">
            <v>Achanta</v>
          </cell>
          <cell r="G1800" t="str">
            <v>42</v>
          </cell>
          <cell r="H1800" t="str">
            <v>Poduru</v>
          </cell>
          <cell r="I1800" t="str">
            <v>06</v>
          </cell>
          <cell r="J1800" t="str">
            <v>Poduru</v>
          </cell>
          <cell r="K1800" t="str">
            <v>005</v>
          </cell>
          <cell r="L1800" t="str">
            <v>Poduru</v>
          </cell>
          <cell r="M1800" t="str">
            <v>0542005</v>
          </cell>
          <cell r="N1800" t="str">
            <v>06</v>
          </cell>
          <cell r="O1800" t="str">
            <v>Ganganamma Cheruvu</v>
          </cell>
          <cell r="P1800" t="str">
            <v>Ganganamma Cheruvu</v>
          </cell>
          <cell r="Q1800" t="str">
            <v>054200506</v>
          </cell>
          <cell r="R1800" t="str">
            <v>054200506</v>
          </cell>
          <cell r="S1800" t="str">
            <v>05100614200506</v>
          </cell>
          <cell r="T1800">
            <v>556</v>
          </cell>
          <cell r="U1800">
            <v>26</v>
          </cell>
          <cell r="V1800">
            <v>0</v>
          </cell>
          <cell r="W1800" t="str">
            <v>PC</v>
          </cell>
          <cell r="X1800" t="str">
            <v>PC3</v>
          </cell>
          <cell r="AA1800" t="str">
            <v>054200501600</v>
          </cell>
          <cell r="AB1800" t="str">
            <v>054200501600</v>
          </cell>
          <cell r="AC1800" t="str">
            <v>Poduru</v>
          </cell>
          <cell r="AD1800" t="str">
            <v>Poduru</v>
          </cell>
          <cell r="AE1800" t="str">
            <v>PWS</v>
          </cell>
          <cell r="AF1800">
            <v>0</v>
          </cell>
          <cell r="AG1800">
            <v>0</v>
          </cell>
          <cell r="AH1800">
            <v>0</v>
          </cell>
          <cell r="AI1800">
            <v>0</v>
          </cell>
          <cell r="AJ1800">
            <v>0</v>
          </cell>
          <cell r="AK1800">
            <v>0</v>
          </cell>
          <cell r="AL1800">
            <v>0</v>
          </cell>
        </row>
        <row r="1801">
          <cell r="A1801" t="str">
            <v>05</v>
          </cell>
          <cell r="B1801" t="str">
            <v>Westgodavari</v>
          </cell>
          <cell r="C1801" t="str">
            <v>10</v>
          </cell>
          <cell r="D1801" t="str">
            <v>Narsapur</v>
          </cell>
          <cell r="E1801" t="str">
            <v>061</v>
          </cell>
          <cell r="F1801" t="str">
            <v>Achanta</v>
          </cell>
          <cell r="G1801" t="str">
            <v>42</v>
          </cell>
          <cell r="H1801" t="str">
            <v>Poduru</v>
          </cell>
          <cell r="I1801" t="str">
            <v>06</v>
          </cell>
          <cell r="J1801" t="str">
            <v>Poduru</v>
          </cell>
          <cell r="K1801" t="str">
            <v>005</v>
          </cell>
          <cell r="L1801" t="str">
            <v>Poduru</v>
          </cell>
          <cell r="M1801" t="str">
            <v>0542005</v>
          </cell>
          <cell r="N1801" t="str">
            <v>07</v>
          </cell>
          <cell r="O1801" t="str">
            <v>Harizanapeta</v>
          </cell>
          <cell r="P1801" t="str">
            <v>Harizanapeta</v>
          </cell>
          <cell r="Q1801" t="str">
            <v>054200507</v>
          </cell>
          <cell r="R1801" t="str">
            <v>054200507</v>
          </cell>
          <cell r="S1801" t="str">
            <v>05100614200507</v>
          </cell>
          <cell r="T1801">
            <v>526</v>
          </cell>
          <cell r="U1801">
            <v>421</v>
          </cell>
          <cell r="V1801">
            <v>0</v>
          </cell>
          <cell r="W1801" t="str">
            <v>PC</v>
          </cell>
          <cell r="X1801" t="str">
            <v>PC3</v>
          </cell>
          <cell r="AA1801" t="str">
            <v>054200501600</v>
          </cell>
          <cell r="AB1801" t="str">
            <v>054200501600</v>
          </cell>
          <cell r="AC1801" t="str">
            <v>Poduru</v>
          </cell>
          <cell r="AD1801" t="str">
            <v>Poduru</v>
          </cell>
          <cell r="AE1801" t="str">
            <v>PWS</v>
          </cell>
          <cell r="AF1801">
            <v>0</v>
          </cell>
          <cell r="AG1801">
            <v>1</v>
          </cell>
          <cell r="AH1801">
            <v>0</v>
          </cell>
          <cell r="AI1801">
            <v>0</v>
          </cell>
          <cell r="AJ1801">
            <v>0</v>
          </cell>
          <cell r="AK1801">
            <v>0</v>
          </cell>
          <cell r="AL1801">
            <v>0</v>
          </cell>
        </row>
        <row r="1802">
          <cell r="A1802" t="str">
            <v>05</v>
          </cell>
          <cell r="B1802" t="str">
            <v>Westgodavari</v>
          </cell>
          <cell r="C1802" t="str">
            <v>10</v>
          </cell>
          <cell r="D1802" t="str">
            <v>Narsapur</v>
          </cell>
          <cell r="E1802" t="str">
            <v>061</v>
          </cell>
          <cell r="F1802" t="str">
            <v>Achanta</v>
          </cell>
          <cell r="G1802" t="str">
            <v>42</v>
          </cell>
          <cell r="H1802" t="str">
            <v>Poduru</v>
          </cell>
          <cell r="I1802" t="str">
            <v>06</v>
          </cell>
          <cell r="J1802" t="str">
            <v>Poduru</v>
          </cell>
          <cell r="K1802" t="str">
            <v>005</v>
          </cell>
          <cell r="L1802" t="str">
            <v>Poduru</v>
          </cell>
          <cell r="M1802" t="str">
            <v>0542005</v>
          </cell>
          <cell r="N1802" t="str">
            <v>08</v>
          </cell>
          <cell r="O1802" t="str">
            <v>Kummarigunta</v>
          </cell>
          <cell r="Q1802" t="str">
            <v>054200508</v>
          </cell>
          <cell r="S1802" t="str">
            <v>05100614200508</v>
          </cell>
          <cell r="T1802">
            <v>176</v>
          </cell>
          <cell r="U1802">
            <v>162</v>
          </cell>
          <cell r="V1802">
            <v>0</v>
          </cell>
          <cell r="W1802" t="str">
            <v>NSS</v>
          </cell>
          <cell r="X1802" t="str">
            <v>BR</v>
          </cell>
          <cell r="Y1802">
            <v>841</v>
          </cell>
          <cell r="Z1802">
            <v>36368</v>
          </cell>
          <cell r="AF1802">
            <v>0</v>
          </cell>
          <cell r="AG1802">
            <v>2</v>
          </cell>
          <cell r="AH1802">
            <v>1</v>
          </cell>
          <cell r="AI1802">
            <v>0</v>
          </cell>
          <cell r="AJ1802">
            <v>0</v>
          </cell>
          <cell r="AK1802">
            <v>0</v>
          </cell>
          <cell r="AL1802">
            <v>0</v>
          </cell>
        </row>
        <row r="1803">
          <cell r="A1803" t="str">
            <v>05</v>
          </cell>
          <cell r="B1803" t="str">
            <v>Westgodavari</v>
          </cell>
          <cell r="C1803" t="str">
            <v>10</v>
          </cell>
          <cell r="D1803" t="str">
            <v>Narsapur</v>
          </cell>
          <cell r="E1803" t="str">
            <v>061</v>
          </cell>
          <cell r="F1803" t="str">
            <v>Achanta</v>
          </cell>
          <cell r="G1803" t="str">
            <v>42</v>
          </cell>
          <cell r="H1803" t="str">
            <v>Poduru</v>
          </cell>
          <cell r="I1803" t="str">
            <v>06</v>
          </cell>
          <cell r="J1803" t="str">
            <v>Poduru</v>
          </cell>
          <cell r="K1803" t="str">
            <v>005</v>
          </cell>
          <cell r="L1803" t="str">
            <v>Poduru</v>
          </cell>
          <cell r="M1803" t="str">
            <v>0542005</v>
          </cell>
          <cell r="N1803" t="str">
            <v>09</v>
          </cell>
          <cell r="O1803" t="str">
            <v>Namburivarigaruvu</v>
          </cell>
          <cell r="Q1803" t="str">
            <v>054200509</v>
          </cell>
          <cell r="S1803" t="str">
            <v>05100614200509</v>
          </cell>
          <cell r="T1803">
            <v>234</v>
          </cell>
          <cell r="U1803">
            <v>146</v>
          </cell>
          <cell r="V1803">
            <v>0</v>
          </cell>
          <cell r="W1803" t="str">
            <v>NSS</v>
          </cell>
          <cell r="X1803" t="str">
            <v>BR</v>
          </cell>
          <cell r="Y1803">
            <v>841</v>
          </cell>
          <cell r="Z1803">
            <v>36368</v>
          </cell>
          <cell r="AF1803">
            <v>0</v>
          </cell>
          <cell r="AG1803">
            <v>1</v>
          </cell>
          <cell r="AH1803">
            <v>2</v>
          </cell>
          <cell r="AI1803">
            <v>1</v>
          </cell>
          <cell r="AJ1803">
            <v>0</v>
          </cell>
          <cell r="AK1803">
            <v>0</v>
          </cell>
          <cell r="AL1803">
            <v>0</v>
          </cell>
        </row>
        <row r="1804">
          <cell r="A1804" t="str">
            <v>05</v>
          </cell>
          <cell r="B1804" t="str">
            <v>Westgodavari</v>
          </cell>
          <cell r="C1804" t="str">
            <v>10</v>
          </cell>
          <cell r="D1804" t="str">
            <v>Narsapur</v>
          </cell>
          <cell r="E1804" t="str">
            <v>061</v>
          </cell>
          <cell r="F1804" t="str">
            <v>Achanta</v>
          </cell>
          <cell r="G1804" t="str">
            <v>42</v>
          </cell>
          <cell r="H1804" t="str">
            <v>Poduru</v>
          </cell>
          <cell r="I1804" t="str">
            <v>06</v>
          </cell>
          <cell r="J1804" t="str">
            <v>Poduru</v>
          </cell>
          <cell r="K1804" t="str">
            <v>005</v>
          </cell>
          <cell r="L1804" t="str">
            <v>Poduru</v>
          </cell>
          <cell r="M1804" t="str">
            <v>0542005</v>
          </cell>
          <cell r="N1804" t="str">
            <v>11</v>
          </cell>
          <cell r="O1804" t="str">
            <v>Sanapathulagaruvu</v>
          </cell>
          <cell r="Q1804" t="str">
            <v>054200511</v>
          </cell>
          <cell r="S1804" t="str">
            <v>05100614200511</v>
          </cell>
          <cell r="T1804">
            <v>217</v>
          </cell>
          <cell r="U1804">
            <v>0</v>
          </cell>
          <cell r="V1804">
            <v>0</v>
          </cell>
          <cell r="W1804" t="str">
            <v>NSS</v>
          </cell>
          <cell r="X1804" t="str">
            <v>BR</v>
          </cell>
          <cell r="Y1804">
            <v>816</v>
          </cell>
          <cell r="Z1804">
            <v>36368</v>
          </cell>
          <cell r="AF1804">
            <v>0</v>
          </cell>
          <cell r="AG1804">
            <v>0</v>
          </cell>
          <cell r="AH1804">
            <v>1</v>
          </cell>
          <cell r="AI1804">
            <v>1</v>
          </cell>
          <cell r="AJ1804">
            <v>0</v>
          </cell>
          <cell r="AK1804">
            <v>0</v>
          </cell>
          <cell r="AL1804">
            <v>0</v>
          </cell>
        </row>
        <row r="1805">
          <cell r="A1805" t="str">
            <v>05</v>
          </cell>
          <cell r="B1805" t="str">
            <v>Westgodavari</v>
          </cell>
          <cell r="C1805" t="str">
            <v>10</v>
          </cell>
          <cell r="D1805" t="str">
            <v>Narsapur</v>
          </cell>
          <cell r="E1805" t="str">
            <v>061</v>
          </cell>
          <cell r="F1805" t="str">
            <v>Achanta</v>
          </cell>
          <cell r="G1805" t="str">
            <v>42</v>
          </cell>
          <cell r="H1805" t="str">
            <v>Poduru</v>
          </cell>
          <cell r="I1805" t="str">
            <v>06</v>
          </cell>
          <cell r="J1805" t="str">
            <v>Poduru</v>
          </cell>
          <cell r="K1805" t="str">
            <v>005</v>
          </cell>
          <cell r="L1805" t="str">
            <v>Poduru</v>
          </cell>
          <cell r="M1805" t="str">
            <v>0542005</v>
          </cell>
          <cell r="N1805" t="str">
            <v>12</v>
          </cell>
          <cell r="O1805" t="str">
            <v>Vegalamma Tank</v>
          </cell>
          <cell r="P1805" t="str">
            <v>Vegalamma Tank</v>
          </cell>
          <cell r="Q1805" t="str">
            <v>054200512</v>
          </cell>
          <cell r="R1805" t="str">
            <v>054200512</v>
          </cell>
          <cell r="S1805" t="str">
            <v>05100614200512</v>
          </cell>
          <cell r="T1805">
            <v>242</v>
          </cell>
          <cell r="U1805">
            <v>0</v>
          </cell>
          <cell r="V1805">
            <v>0</v>
          </cell>
          <cell r="W1805" t="str">
            <v>PC</v>
          </cell>
          <cell r="X1805" t="str">
            <v>PC3</v>
          </cell>
          <cell r="AA1805" t="str">
            <v>054200501600</v>
          </cell>
          <cell r="AB1805" t="str">
            <v>054200501600</v>
          </cell>
          <cell r="AC1805" t="str">
            <v>Poduru</v>
          </cell>
          <cell r="AD1805" t="str">
            <v>Poduru</v>
          </cell>
          <cell r="AE1805" t="str">
            <v>PWS</v>
          </cell>
          <cell r="AF1805">
            <v>0</v>
          </cell>
          <cell r="AG1805">
            <v>0</v>
          </cell>
          <cell r="AH1805">
            <v>0</v>
          </cell>
          <cell r="AI1805">
            <v>1</v>
          </cell>
          <cell r="AJ1805">
            <v>0</v>
          </cell>
          <cell r="AK1805">
            <v>0</v>
          </cell>
          <cell r="AL1805">
            <v>0</v>
          </cell>
        </row>
        <row r="1806">
          <cell r="A1806" t="str">
            <v>05</v>
          </cell>
          <cell r="B1806" t="str">
            <v>Westgodavari</v>
          </cell>
          <cell r="C1806" t="str">
            <v>10</v>
          </cell>
          <cell r="D1806" t="str">
            <v>Narsapur</v>
          </cell>
          <cell r="E1806" t="str">
            <v>061</v>
          </cell>
          <cell r="F1806" t="str">
            <v>Achanta</v>
          </cell>
          <cell r="G1806" t="str">
            <v>42</v>
          </cell>
          <cell r="H1806" t="str">
            <v>Poduru</v>
          </cell>
          <cell r="I1806" t="str">
            <v>06</v>
          </cell>
          <cell r="J1806" t="str">
            <v>Poduru</v>
          </cell>
          <cell r="K1806" t="str">
            <v>005</v>
          </cell>
          <cell r="L1806" t="str">
            <v>Poduru</v>
          </cell>
          <cell r="M1806" t="str">
            <v>0542005</v>
          </cell>
          <cell r="N1806" t="str">
            <v>13</v>
          </cell>
          <cell r="O1806" t="str">
            <v>Pujarivarigaruvu</v>
          </cell>
          <cell r="Q1806" t="str">
            <v>054200513</v>
          </cell>
          <cell r="S1806" t="str">
            <v>05100614200513</v>
          </cell>
          <cell r="T1806">
            <v>545</v>
          </cell>
          <cell r="U1806">
            <v>8</v>
          </cell>
          <cell r="V1806">
            <v>0</v>
          </cell>
          <cell r="W1806" t="str">
            <v>NSS</v>
          </cell>
          <cell r="X1806" t="str">
            <v>BR</v>
          </cell>
          <cell r="Y1806">
            <v>876</v>
          </cell>
          <cell r="Z1806">
            <v>36368</v>
          </cell>
          <cell r="AF1806">
            <v>0</v>
          </cell>
          <cell r="AG1806">
            <v>2</v>
          </cell>
          <cell r="AH1806">
            <v>0</v>
          </cell>
          <cell r="AI1806">
            <v>0</v>
          </cell>
          <cell r="AJ1806">
            <v>0</v>
          </cell>
          <cell r="AK1806">
            <v>0</v>
          </cell>
          <cell r="AL1806">
            <v>0</v>
          </cell>
        </row>
        <row r="1807">
          <cell r="A1807" t="str">
            <v>05</v>
          </cell>
          <cell r="B1807" t="str">
            <v>Westgodavari</v>
          </cell>
          <cell r="C1807" t="str">
            <v>10</v>
          </cell>
          <cell r="D1807" t="str">
            <v>Narsapur</v>
          </cell>
          <cell r="E1807" t="str">
            <v>061</v>
          </cell>
          <cell r="F1807" t="str">
            <v>Achanta</v>
          </cell>
          <cell r="G1807" t="str">
            <v>42</v>
          </cell>
          <cell r="H1807" t="str">
            <v>Poduru</v>
          </cell>
          <cell r="I1807" t="str">
            <v>07</v>
          </cell>
          <cell r="J1807" t="str">
            <v>P. Polavaram</v>
          </cell>
          <cell r="K1807" t="str">
            <v>006</v>
          </cell>
          <cell r="L1807" t="str">
            <v>P. Polavaram</v>
          </cell>
          <cell r="M1807" t="str">
            <v>0542006</v>
          </cell>
          <cell r="N1807" t="str">
            <v>01</v>
          </cell>
          <cell r="O1807" t="str">
            <v>P.polavaram</v>
          </cell>
          <cell r="P1807" t="str">
            <v>P.polavaram</v>
          </cell>
          <cell r="Q1807" t="str">
            <v>054200601</v>
          </cell>
          <cell r="R1807" t="str">
            <v>054200601</v>
          </cell>
          <cell r="S1807" t="str">
            <v>05100614200601</v>
          </cell>
          <cell r="T1807">
            <v>1302</v>
          </cell>
          <cell r="U1807">
            <v>232</v>
          </cell>
          <cell r="V1807">
            <v>12</v>
          </cell>
          <cell r="W1807" t="str">
            <v>PC</v>
          </cell>
          <cell r="X1807" t="str">
            <v>PC4</v>
          </cell>
          <cell r="AA1807" t="str">
            <v>054200601600</v>
          </cell>
          <cell r="AB1807" t="str">
            <v>054200601600</v>
          </cell>
          <cell r="AC1807" t="str">
            <v>P.polavaram</v>
          </cell>
          <cell r="AD1807" t="str">
            <v>P.polavaram</v>
          </cell>
          <cell r="AE1807" t="str">
            <v>PWS</v>
          </cell>
          <cell r="AF1807">
            <v>0</v>
          </cell>
          <cell r="AG1807">
            <v>7</v>
          </cell>
          <cell r="AH1807">
            <v>7</v>
          </cell>
          <cell r="AI1807">
            <v>1</v>
          </cell>
          <cell r="AJ1807">
            <v>0</v>
          </cell>
          <cell r="AK1807">
            <v>0</v>
          </cell>
          <cell r="AL1807">
            <v>0</v>
          </cell>
        </row>
        <row r="1808">
          <cell r="A1808" t="str">
            <v>05</v>
          </cell>
          <cell r="B1808" t="str">
            <v>Westgodavari</v>
          </cell>
          <cell r="C1808" t="str">
            <v>10</v>
          </cell>
          <cell r="D1808" t="str">
            <v>Narsapur</v>
          </cell>
          <cell r="E1808" t="str">
            <v>061</v>
          </cell>
          <cell r="F1808" t="str">
            <v>Achanta</v>
          </cell>
          <cell r="G1808" t="str">
            <v>42</v>
          </cell>
          <cell r="H1808" t="str">
            <v>Poduru</v>
          </cell>
          <cell r="I1808" t="str">
            <v>08</v>
          </cell>
          <cell r="J1808" t="str">
            <v>Kommuchikkala</v>
          </cell>
          <cell r="K1808" t="str">
            <v>007</v>
          </cell>
          <cell r="L1808" t="str">
            <v>K. Chikkala</v>
          </cell>
          <cell r="M1808" t="str">
            <v>0542007</v>
          </cell>
          <cell r="N1808" t="str">
            <v>01</v>
          </cell>
          <cell r="O1808" t="str">
            <v>Kommuchikkala</v>
          </cell>
          <cell r="P1808" t="str">
            <v>Kommuchikkala</v>
          </cell>
          <cell r="Q1808" t="str">
            <v>054200701</v>
          </cell>
          <cell r="R1808" t="str">
            <v>054200701</v>
          </cell>
          <cell r="S1808" t="str">
            <v>05100614200701</v>
          </cell>
          <cell r="T1808">
            <v>3791</v>
          </cell>
          <cell r="U1808">
            <v>577</v>
          </cell>
          <cell r="V1808">
            <v>6</v>
          </cell>
          <cell r="W1808" t="str">
            <v>PC</v>
          </cell>
          <cell r="X1808" t="str">
            <v>PC4</v>
          </cell>
          <cell r="AA1808" t="str">
            <v>054200701600</v>
          </cell>
          <cell r="AB1808" t="str">
            <v>054200701600</v>
          </cell>
          <cell r="AC1808" t="str">
            <v>Kommuchikkala</v>
          </cell>
          <cell r="AD1808" t="str">
            <v>Kommuchikkala</v>
          </cell>
          <cell r="AE1808" t="str">
            <v>PWS</v>
          </cell>
          <cell r="AF1808">
            <v>0</v>
          </cell>
          <cell r="AG1808">
            <v>10</v>
          </cell>
          <cell r="AH1808">
            <v>17</v>
          </cell>
          <cell r="AI1808">
            <v>1</v>
          </cell>
          <cell r="AJ1808">
            <v>0</v>
          </cell>
          <cell r="AK1808">
            <v>0</v>
          </cell>
          <cell r="AL1808">
            <v>0</v>
          </cell>
        </row>
        <row r="1809">
          <cell r="A1809" t="str">
            <v>05</v>
          </cell>
          <cell r="B1809" t="str">
            <v>Westgodavari</v>
          </cell>
          <cell r="C1809" t="str">
            <v>10</v>
          </cell>
          <cell r="D1809" t="str">
            <v>Narsapur</v>
          </cell>
          <cell r="E1809" t="str">
            <v>061</v>
          </cell>
          <cell r="F1809" t="str">
            <v>Achanta</v>
          </cell>
          <cell r="G1809" t="str">
            <v>42</v>
          </cell>
          <cell r="H1809" t="str">
            <v>Poduru</v>
          </cell>
          <cell r="I1809" t="str">
            <v>09</v>
          </cell>
          <cell r="J1809" t="str">
            <v>Vedangi</v>
          </cell>
          <cell r="K1809" t="str">
            <v>008</v>
          </cell>
          <cell r="L1809" t="str">
            <v>Vedangi</v>
          </cell>
          <cell r="M1809" t="str">
            <v>0542008</v>
          </cell>
          <cell r="N1809" t="str">
            <v>01</v>
          </cell>
          <cell r="O1809" t="str">
            <v>Vedangi</v>
          </cell>
          <cell r="P1809" t="str">
            <v>Vedangi</v>
          </cell>
          <cell r="Q1809" t="str">
            <v>054200801</v>
          </cell>
          <cell r="R1809" t="str">
            <v>054200801</v>
          </cell>
          <cell r="S1809" t="str">
            <v>05100614200801</v>
          </cell>
          <cell r="T1809">
            <v>2166</v>
          </cell>
          <cell r="U1809">
            <v>815</v>
          </cell>
          <cell r="V1809">
            <v>50</v>
          </cell>
          <cell r="W1809" t="str">
            <v>PC</v>
          </cell>
          <cell r="X1809" t="str">
            <v>PC4</v>
          </cell>
          <cell r="AA1809" t="str">
            <v>054200801600</v>
          </cell>
          <cell r="AB1809" t="str">
            <v>054200801600</v>
          </cell>
          <cell r="AC1809" t="str">
            <v>Vedangi</v>
          </cell>
          <cell r="AD1809" t="str">
            <v>Vedangi</v>
          </cell>
          <cell r="AE1809" t="str">
            <v>PWS</v>
          </cell>
          <cell r="AF1809">
            <v>0</v>
          </cell>
          <cell r="AG1809">
            <v>4</v>
          </cell>
          <cell r="AH1809">
            <v>13</v>
          </cell>
          <cell r="AI1809">
            <v>1</v>
          </cell>
          <cell r="AJ1809">
            <v>0</v>
          </cell>
          <cell r="AK1809">
            <v>0</v>
          </cell>
          <cell r="AL1809">
            <v>0</v>
          </cell>
        </row>
        <row r="1810">
          <cell r="A1810" t="str">
            <v>05</v>
          </cell>
          <cell r="B1810" t="str">
            <v>Westgodavari</v>
          </cell>
          <cell r="C1810" t="str">
            <v>10</v>
          </cell>
          <cell r="D1810" t="str">
            <v>Narsapur</v>
          </cell>
          <cell r="E1810" t="str">
            <v>061</v>
          </cell>
          <cell r="F1810" t="str">
            <v>Achanta</v>
          </cell>
          <cell r="G1810" t="str">
            <v>42</v>
          </cell>
          <cell r="H1810" t="str">
            <v>Poduru</v>
          </cell>
          <cell r="I1810" t="str">
            <v>09</v>
          </cell>
          <cell r="J1810" t="str">
            <v>Vedangi</v>
          </cell>
          <cell r="K1810" t="str">
            <v>008</v>
          </cell>
          <cell r="L1810" t="str">
            <v>Vedangi</v>
          </cell>
          <cell r="M1810" t="str">
            <v>0542008</v>
          </cell>
          <cell r="N1810" t="str">
            <v>02</v>
          </cell>
          <cell r="O1810" t="str">
            <v>Gollagunta</v>
          </cell>
          <cell r="P1810" t="str">
            <v>Gollagunta</v>
          </cell>
          <cell r="Q1810" t="str">
            <v>054200802</v>
          </cell>
          <cell r="R1810" t="str">
            <v>054200802</v>
          </cell>
          <cell r="S1810" t="str">
            <v>05100614200802</v>
          </cell>
          <cell r="T1810">
            <v>747</v>
          </cell>
          <cell r="U1810">
            <v>128</v>
          </cell>
          <cell r="V1810">
            <v>0</v>
          </cell>
          <cell r="W1810" t="str">
            <v>PC</v>
          </cell>
          <cell r="X1810" t="str">
            <v>PC4</v>
          </cell>
          <cell r="AA1810" t="str">
            <v>054200801600</v>
          </cell>
          <cell r="AB1810" t="str">
            <v>054200801600</v>
          </cell>
          <cell r="AC1810" t="str">
            <v>Vedangi</v>
          </cell>
          <cell r="AD1810" t="str">
            <v>Vedangi</v>
          </cell>
          <cell r="AE1810" t="str">
            <v>PWS</v>
          </cell>
          <cell r="AF1810">
            <v>0</v>
          </cell>
          <cell r="AG1810">
            <v>1</v>
          </cell>
          <cell r="AH1810">
            <v>2</v>
          </cell>
          <cell r="AI1810">
            <v>0</v>
          </cell>
          <cell r="AJ1810">
            <v>0</v>
          </cell>
          <cell r="AK1810">
            <v>0</v>
          </cell>
          <cell r="AL1810">
            <v>0</v>
          </cell>
        </row>
        <row r="1811">
          <cell r="A1811" t="str">
            <v>05</v>
          </cell>
          <cell r="B1811" t="str">
            <v>Westgodavari</v>
          </cell>
          <cell r="C1811" t="str">
            <v>10</v>
          </cell>
          <cell r="D1811" t="str">
            <v>Narsapur</v>
          </cell>
          <cell r="E1811" t="str">
            <v>061</v>
          </cell>
          <cell r="F1811" t="str">
            <v>Achanta</v>
          </cell>
          <cell r="G1811" t="str">
            <v>42</v>
          </cell>
          <cell r="H1811" t="str">
            <v>Poduru</v>
          </cell>
          <cell r="I1811" t="str">
            <v>09</v>
          </cell>
          <cell r="J1811" t="str">
            <v>Vedangi</v>
          </cell>
          <cell r="K1811" t="str">
            <v>008</v>
          </cell>
          <cell r="L1811" t="str">
            <v>Vedangi</v>
          </cell>
          <cell r="M1811" t="str">
            <v>0542008</v>
          </cell>
          <cell r="N1811" t="str">
            <v>03</v>
          </cell>
          <cell r="O1811" t="str">
            <v>Kummaripalem</v>
          </cell>
          <cell r="Q1811" t="str">
            <v>054200803</v>
          </cell>
          <cell r="S1811" t="str">
            <v>05100614200803</v>
          </cell>
          <cell r="T1811">
            <v>464</v>
          </cell>
          <cell r="U1811">
            <v>22</v>
          </cell>
          <cell r="V1811">
            <v>0</v>
          </cell>
          <cell r="W1811" t="str">
            <v>NSS</v>
          </cell>
          <cell r="X1811" t="str">
            <v>BR</v>
          </cell>
          <cell r="Y1811">
            <v>836</v>
          </cell>
          <cell r="Z1811">
            <v>36368</v>
          </cell>
          <cell r="AF1811">
            <v>0</v>
          </cell>
          <cell r="AG1811">
            <v>4</v>
          </cell>
          <cell r="AH1811">
            <v>2</v>
          </cell>
          <cell r="AI1811">
            <v>0</v>
          </cell>
          <cell r="AJ1811">
            <v>0</v>
          </cell>
          <cell r="AK1811">
            <v>0</v>
          </cell>
          <cell r="AL1811">
            <v>0</v>
          </cell>
        </row>
        <row r="1812">
          <cell r="A1812" t="str">
            <v>05</v>
          </cell>
          <cell r="B1812" t="str">
            <v>Westgodavari</v>
          </cell>
          <cell r="C1812" t="str">
            <v>10</v>
          </cell>
          <cell r="D1812" t="str">
            <v>Narsapur</v>
          </cell>
          <cell r="E1812" t="str">
            <v>061</v>
          </cell>
          <cell r="F1812" t="str">
            <v>Achanta</v>
          </cell>
          <cell r="G1812" t="str">
            <v>42</v>
          </cell>
          <cell r="H1812" t="str">
            <v>Poduru</v>
          </cell>
          <cell r="I1812" t="str">
            <v>09</v>
          </cell>
          <cell r="J1812" t="str">
            <v>Vedangi</v>
          </cell>
          <cell r="K1812" t="str">
            <v>008</v>
          </cell>
          <cell r="L1812" t="str">
            <v>Vedangi</v>
          </cell>
          <cell r="M1812" t="str">
            <v>0542008</v>
          </cell>
          <cell r="N1812" t="str">
            <v>04</v>
          </cell>
          <cell r="O1812" t="str">
            <v>Vedangipalem</v>
          </cell>
          <cell r="Q1812" t="str">
            <v>054200804</v>
          </cell>
          <cell r="S1812" t="str">
            <v>05100614200804</v>
          </cell>
          <cell r="T1812">
            <v>979</v>
          </cell>
          <cell r="U1812">
            <v>431</v>
          </cell>
          <cell r="V1812">
            <v>10</v>
          </cell>
          <cell r="W1812" t="str">
            <v>NSS</v>
          </cell>
          <cell r="X1812" t="str">
            <v>BR</v>
          </cell>
          <cell r="Y1812">
            <v>414</v>
          </cell>
          <cell r="Z1812">
            <v>36368</v>
          </cell>
          <cell r="AF1812">
            <v>0</v>
          </cell>
          <cell r="AG1812">
            <v>4</v>
          </cell>
          <cell r="AH1812">
            <v>3</v>
          </cell>
          <cell r="AI1812">
            <v>0</v>
          </cell>
          <cell r="AJ1812">
            <v>0</v>
          </cell>
          <cell r="AK1812">
            <v>0</v>
          </cell>
          <cell r="AL1812">
            <v>0</v>
          </cell>
        </row>
        <row r="1813">
          <cell r="A1813" t="str">
            <v>05</v>
          </cell>
          <cell r="B1813" t="str">
            <v>Westgodavari</v>
          </cell>
          <cell r="C1813" t="str">
            <v>10</v>
          </cell>
          <cell r="D1813" t="str">
            <v>Narsapur</v>
          </cell>
          <cell r="E1813" t="str">
            <v>061</v>
          </cell>
          <cell r="F1813" t="str">
            <v>Achanta</v>
          </cell>
          <cell r="G1813" t="str">
            <v>42</v>
          </cell>
          <cell r="H1813" t="str">
            <v>Poduru</v>
          </cell>
          <cell r="I1813" t="str">
            <v>10</v>
          </cell>
          <cell r="J1813" t="str">
            <v>Jinnuru</v>
          </cell>
          <cell r="K1813" t="str">
            <v>009</v>
          </cell>
          <cell r="L1813" t="str">
            <v>Jinnuru</v>
          </cell>
          <cell r="M1813" t="str">
            <v>0542009</v>
          </cell>
          <cell r="N1813" t="str">
            <v>01</v>
          </cell>
          <cell r="O1813" t="str">
            <v>Jinnuru</v>
          </cell>
          <cell r="P1813" t="str">
            <v>Jinnuru</v>
          </cell>
          <cell r="Q1813" t="str">
            <v>054200901</v>
          </cell>
          <cell r="R1813" t="str">
            <v>054200901</v>
          </cell>
          <cell r="S1813" t="str">
            <v>05100614200901</v>
          </cell>
          <cell r="T1813">
            <v>2800</v>
          </cell>
          <cell r="U1813">
            <v>0</v>
          </cell>
          <cell r="V1813">
            <v>7</v>
          </cell>
          <cell r="W1813" t="str">
            <v>PC</v>
          </cell>
          <cell r="X1813" t="str">
            <v>PC1</v>
          </cell>
          <cell r="AA1813" t="str">
            <v>054200901600</v>
          </cell>
          <cell r="AB1813" t="str">
            <v>054200901600</v>
          </cell>
          <cell r="AC1813" t="str">
            <v>Jinnuru</v>
          </cell>
          <cell r="AD1813" t="str">
            <v>Jinnuru</v>
          </cell>
          <cell r="AE1813" t="str">
            <v>PWS</v>
          </cell>
          <cell r="AF1813">
            <v>0</v>
          </cell>
          <cell r="AG1813">
            <v>0</v>
          </cell>
          <cell r="AH1813">
            <v>0</v>
          </cell>
          <cell r="AI1813">
            <v>1</v>
          </cell>
          <cell r="AJ1813">
            <v>0</v>
          </cell>
          <cell r="AK1813">
            <v>0</v>
          </cell>
          <cell r="AL1813">
            <v>0</v>
          </cell>
        </row>
        <row r="1814">
          <cell r="A1814" t="str">
            <v>05</v>
          </cell>
          <cell r="B1814" t="str">
            <v>Westgodavari</v>
          </cell>
          <cell r="C1814" t="str">
            <v>10</v>
          </cell>
          <cell r="D1814" t="str">
            <v>Narsapur</v>
          </cell>
          <cell r="E1814" t="str">
            <v>061</v>
          </cell>
          <cell r="F1814" t="str">
            <v>Achanta</v>
          </cell>
          <cell r="G1814" t="str">
            <v>42</v>
          </cell>
          <cell r="H1814" t="str">
            <v>Poduru</v>
          </cell>
          <cell r="I1814" t="str">
            <v>10</v>
          </cell>
          <cell r="J1814" t="str">
            <v>Jinnuru</v>
          </cell>
          <cell r="K1814" t="str">
            <v>009</v>
          </cell>
          <cell r="L1814" t="str">
            <v>Jinnuru</v>
          </cell>
          <cell r="M1814" t="str">
            <v>0542009</v>
          </cell>
          <cell r="N1814" t="str">
            <v>02</v>
          </cell>
          <cell r="O1814" t="str">
            <v>Bupathicheruvu</v>
          </cell>
          <cell r="Q1814" t="str">
            <v>054200902</v>
          </cell>
          <cell r="S1814" t="str">
            <v>05100614200902</v>
          </cell>
          <cell r="T1814">
            <v>576</v>
          </cell>
          <cell r="U1814">
            <v>0</v>
          </cell>
          <cell r="V1814">
            <v>0</v>
          </cell>
          <cell r="W1814" t="str">
            <v>NSS</v>
          </cell>
          <cell r="X1814" t="str">
            <v>BR</v>
          </cell>
          <cell r="Y1814">
            <v>846</v>
          </cell>
          <cell r="Z1814">
            <v>36368</v>
          </cell>
          <cell r="AF1814">
            <v>0</v>
          </cell>
          <cell r="AG1814">
            <v>6</v>
          </cell>
          <cell r="AH1814">
            <v>2</v>
          </cell>
          <cell r="AI1814">
            <v>0</v>
          </cell>
          <cell r="AJ1814">
            <v>0</v>
          </cell>
          <cell r="AK1814">
            <v>0</v>
          </cell>
          <cell r="AL1814">
            <v>0</v>
          </cell>
        </row>
        <row r="1815">
          <cell r="A1815" t="str">
            <v>05</v>
          </cell>
          <cell r="B1815" t="str">
            <v>Westgodavari</v>
          </cell>
          <cell r="C1815" t="str">
            <v>10</v>
          </cell>
          <cell r="D1815" t="str">
            <v>Narsapur</v>
          </cell>
          <cell r="E1815" t="str">
            <v>061</v>
          </cell>
          <cell r="F1815" t="str">
            <v>Achanta</v>
          </cell>
          <cell r="G1815" t="str">
            <v>42</v>
          </cell>
          <cell r="H1815" t="str">
            <v>Poduru</v>
          </cell>
          <cell r="I1815" t="str">
            <v>10</v>
          </cell>
          <cell r="J1815" t="str">
            <v>Jinnuru</v>
          </cell>
          <cell r="K1815" t="str">
            <v>009</v>
          </cell>
          <cell r="L1815" t="str">
            <v>Jinnuru</v>
          </cell>
          <cell r="M1815" t="str">
            <v>0542009</v>
          </cell>
          <cell r="N1815" t="str">
            <v>03</v>
          </cell>
          <cell r="O1815" t="str">
            <v>Chakirevugunta</v>
          </cell>
          <cell r="Q1815" t="str">
            <v>054200903</v>
          </cell>
          <cell r="S1815" t="str">
            <v>05100614200903</v>
          </cell>
          <cell r="T1815">
            <v>272</v>
          </cell>
          <cell r="U1815">
            <v>260</v>
          </cell>
          <cell r="V1815">
            <v>0</v>
          </cell>
          <cell r="W1815" t="str">
            <v>NSS</v>
          </cell>
          <cell r="X1815" t="str">
            <v>BR</v>
          </cell>
          <cell r="Y1815">
            <v>846</v>
          </cell>
          <cell r="Z1815">
            <v>36368</v>
          </cell>
          <cell r="AF1815">
            <v>0</v>
          </cell>
          <cell r="AG1815">
            <v>0</v>
          </cell>
          <cell r="AH1815">
            <v>2</v>
          </cell>
          <cell r="AI1815">
            <v>1</v>
          </cell>
          <cell r="AJ1815">
            <v>0</v>
          </cell>
          <cell r="AK1815">
            <v>0</v>
          </cell>
          <cell r="AL1815">
            <v>0</v>
          </cell>
        </row>
        <row r="1816">
          <cell r="A1816" t="str">
            <v>05</v>
          </cell>
          <cell r="B1816" t="str">
            <v>Westgodavari</v>
          </cell>
          <cell r="C1816" t="str">
            <v>10</v>
          </cell>
          <cell r="D1816" t="str">
            <v>Narsapur</v>
          </cell>
          <cell r="E1816" t="str">
            <v>061</v>
          </cell>
          <cell r="F1816" t="str">
            <v>Achanta</v>
          </cell>
          <cell r="G1816" t="str">
            <v>42</v>
          </cell>
          <cell r="H1816" t="str">
            <v>Poduru</v>
          </cell>
          <cell r="I1816" t="str">
            <v>10</v>
          </cell>
          <cell r="J1816" t="str">
            <v>Jinnuru</v>
          </cell>
          <cell r="K1816" t="str">
            <v>009</v>
          </cell>
          <cell r="L1816" t="str">
            <v>Jinnuru</v>
          </cell>
          <cell r="M1816" t="str">
            <v>0542009</v>
          </cell>
          <cell r="N1816" t="str">
            <v>04</v>
          </cell>
          <cell r="O1816" t="str">
            <v>Jinnurupalem</v>
          </cell>
          <cell r="Q1816" t="str">
            <v>054200904</v>
          </cell>
          <cell r="S1816" t="str">
            <v>05100614200904</v>
          </cell>
          <cell r="T1816">
            <v>802</v>
          </cell>
          <cell r="U1816">
            <v>105</v>
          </cell>
          <cell r="V1816">
            <v>0</v>
          </cell>
          <cell r="W1816" t="str">
            <v>NSS</v>
          </cell>
          <cell r="X1816" t="str">
            <v>BR</v>
          </cell>
          <cell r="Y1816">
            <v>844</v>
          </cell>
          <cell r="Z1816">
            <v>36368</v>
          </cell>
          <cell r="AF1816">
            <v>0</v>
          </cell>
          <cell r="AG1816">
            <v>2</v>
          </cell>
          <cell r="AH1816">
            <v>2</v>
          </cell>
          <cell r="AI1816">
            <v>1</v>
          </cell>
          <cell r="AJ1816">
            <v>0</v>
          </cell>
          <cell r="AK1816">
            <v>0</v>
          </cell>
          <cell r="AL1816">
            <v>0</v>
          </cell>
        </row>
        <row r="1817">
          <cell r="A1817" t="str">
            <v>05</v>
          </cell>
          <cell r="B1817" t="str">
            <v>Westgodavari</v>
          </cell>
          <cell r="C1817" t="str">
            <v>10</v>
          </cell>
          <cell r="D1817" t="str">
            <v>Narsapur</v>
          </cell>
          <cell r="E1817" t="str">
            <v>061</v>
          </cell>
          <cell r="F1817" t="str">
            <v>Achanta</v>
          </cell>
          <cell r="G1817" t="str">
            <v>42</v>
          </cell>
          <cell r="H1817" t="str">
            <v>Poduru</v>
          </cell>
          <cell r="I1817" t="str">
            <v>10</v>
          </cell>
          <cell r="J1817" t="str">
            <v>Jinnuru</v>
          </cell>
          <cell r="K1817" t="str">
            <v>009</v>
          </cell>
          <cell r="L1817" t="str">
            <v>Jinnuru</v>
          </cell>
          <cell r="M1817" t="str">
            <v>0542009</v>
          </cell>
          <cell r="N1817" t="str">
            <v>05</v>
          </cell>
          <cell r="O1817" t="str">
            <v>Narasimharaopeta</v>
          </cell>
          <cell r="P1817" t="str">
            <v>Narasimharaopeta</v>
          </cell>
          <cell r="Q1817" t="str">
            <v>054200905</v>
          </cell>
          <cell r="R1817" t="str">
            <v>054200905</v>
          </cell>
          <cell r="S1817" t="str">
            <v>05100614200905</v>
          </cell>
          <cell r="T1817">
            <v>1351</v>
          </cell>
          <cell r="U1817">
            <v>315</v>
          </cell>
          <cell r="V1817">
            <v>0</v>
          </cell>
          <cell r="W1817" t="str">
            <v>PC</v>
          </cell>
          <cell r="X1817" t="str">
            <v>PC4</v>
          </cell>
          <cell r="AA1817" t="str">
            <v>054200905600</v>
          </cell>
          <cell r="AB1817" t="str">
            <v>054200905600</v>
          </cell>
          <cell r="AC1817" t="str">
            <v>Narasimharaopeta</v>
          </cell>
          <cell r="AD1817" t="str">
            <v>Narasimharaopeta</v>
          </cell>
          <cell r="AE1817" t="str">
            <v>PWS</v>
          </cell>
          <cell r="AF1817">
            <v>0</v>
          </cell>
          <cell r="AG1817">
            <v>3</v>
          </cell>
          <cell r="AH1817">
            <v>4</v>
          </cell>
          <cell r="AI1817">
            <v>0</v>
          </cell>
          <cell r="AJ1817">
            <v>0</v>
          </cell>
          <cell r="AK1817">
            <v>0</v>
          </cell>
          <cell r="AL1817">
            <v>0</v>
          </cell>
        </row>
        <row r="1818">
          <cell r="A1818" t="str">
            <v>05</v>
          </cell>
          <cell r="B1818" t="str">
            <v>Westgodavari</v>
          </cell>
          <cell r="C1818" t="str">
            <v>10</v>
          </cell>
          <cell r="D1818" t="str">
            <v>Narsapur</v>
          </cell>
          <cell r="E1818" t="str">
            <v>061</v>
          </cell>
          <cell r="F1818" t="str">
            <v>Achanta</v>
          </cell>
          <cell r="G1818" t="str">
            <v>42</v>
          </cell>
          <cell r="H1818" t="str">
            <v>Poduru</v>
          </cell>
          <cell r="I1818" t="str">
            <v>10</v>
          </cell>
          <cell r="J1818" t="str">
            <v>Jinnuru</v>
          </cell>
          <cell r="K1818" t="str">
            <v>009</v>
          </cell>
          <cell r="L1818" t="str">
            <v>Jinnuru</v>
          </cell>
          <cell r="M1818" t="str">
            <v>0542009</v>
          </cell>
          <cell r="N1818" t="str">
            <v>06</v>
          </cell>
          <cell r="O1818" t="str">
            <v>Petchettipalem</v>
          </cell>
          <cell r="Q1818" t="str">
            <v>054200906</v>
          </cell>
          <cell r="S1818" t="str">
            <v>05100614200906</v>
          </cell>
          <cell r="T1818">
            <v>148</v>
          </cell>
          <cell r="U1818">
            <v>0</v>
          </cell>
          <cell r="V1818">
            <v>0</v>
          </cell>
          <cell r="W1818" t="str">
            <v>NSS</v>
          </cell>
          <cell r="X1818" t="str">
            <v>BR</v>
          </cell>
          <cell r="Y1818">
            <v>854</v>
          </cell>
          <cell r="Z1818">
            <v>36368</v>
          </cell>
          <cell r="AF1818">
            <v>0</v>
          </cell>
          <cell r="AG1818">
            <v>1</v>
          </cell>
          <cell r="AH1818">
            <v>1</v>
          </cell>
          <cell r="AI1818">
            <v>0</v>
          </cell>
          <cell r="AJ1818">
            <v>0</v>
          </cell>
          <cell r="AK1818">
            <v>0</v>
          </cell>
          <cell r="AL1818">
            <v>0</v>
          </cell>
        </row>
        <row r="1819">
          <cell r="A1819" t="str">
            <v>05</v>
          </cell>
          <cell r="B1819" t="str">
            <v>Westgodavari</v>
          </cell>
          <cell r="C1819" t="str">
            <v>10</v>
          </cell>
          <cell r="D1819" t="str">
            <v>Narsapur</v>
          </cell>
          <cell r="E1819" t="str">
            <v>061</v>
          </cell>
          <cell r="F1819" t="str">
            <v>Achanta</v>
          </cell>
          <cell r="G1819" t="str">
            <v>42</v>
          </cell>
          <cell r="H1819" t="str">
            <v>Poduru</v>
          </cell>
          <cell r="I1819" t="str">
            <v>10</v>
          </cell>
          <cell r="J1819" t="str">
            <v>Jinnuru</v>
          </cell>
          <cell r="K1819" t="str">
            <v>009</v>
          </cell>
          <cell r="L1819" t="str">
            <v>Jinnuru</v>
          </cell>
          <cell r="M1819" t="str">
            <v>0542009</v>
          </cell>
          <cell r="N1819" t="str">
            <v>07</v>
          </cell>
          <cell r="O1819" t="str">
            <v>Peda Harijanpeta</v>
          </cell>
          <cell r="P1819" t="str">
            <v>Peda Harijanpeta</v>
          </cell>
          <cell r="Q1819" t="str">
            <v>054200907</v>
          </cell>
          <cell r="R1819" t="str">
            <v>054200907</v>
          </cell>
          <cell r="S1819" t="str">
            <v>05100614200907</v>
          </cell>
          <cell r="T1819">
            <v>694</v>
          </cell>
          <cell r="U1819">
            <v>646</v>
          </cell>
          <cell r="V1819">
            <v>0</v>
          </cell>
          <cell r="W1819" t="str">
            <v>PC</v>
          </cell>
          <cell r="X1819" t="str">
            <v>PC1</v>
          </cell>
          <cell r="AA1819" t="str">
            <v>054200901600</v>
          </cell>
          <cell r="AB1819" t="str">
            <v>054200901600</v>
          </cell>
          <cell r="AC1819" t="str">
            <v>Jinnuru</v>
          </cell>
          <cell r="AD1819" t="str">
            <v>Jinnuru</v>
          </cell>
          <cell r="AE1819" t="str">
            <v>PWS</v>
          </cell>
          <cell r="AF1819">
            <v>0</v>
          </cell>
          <cell r="AG1819">
            <v>2</v>
          </cell>
          <cell r="AH1819">
            <v>2</v>
          </cell>
          <cell r="AI1819">
            <v>0</v>
          </cell>
          <cell r="AJ1819">
            <v>0</v>
          </cell>
          <cell r="AK1819">
            <v>0</v>
          </cell>
          <cell r="AL1819">
            <v>0</v>
          </cell>
        </row>
        <row r="1820">
          <cell r="A1820" t="str">
            <v>05</v>
          </cell>
          <cell r="B1820" t="str">
            <v>Westgodavari</v>
          </cell>
          <cell r="C1820" t="str">
            <v>10</v>
          </cell>
          <cell r="D1820" t="str">
            <v>Narsapur</v>
          </cell>
          <cell r="E1820" t="str">
            <v>061</v>
          </cell>
          <cell r="F1820" t="str">
            <v>Achanta</v>
          </cell>
          <cell r="G1820" t="str">
            <v>42</v>
          </cell>
          <cell r="H1820" t="str">
            <v>Poduru</v>
          </cell>
          <cell r="I1820" t="str">
            <v>10</v>
          </cell>
          <cell r="J1820" t="str">
            <v>Jinnuru</v>
          </cell>
          <cell r="K1820" t="str">
            <v>009</v>
          </cell>
          <cell r="L1820" t="str">
            <v>Jinnuru</v>
          </cell>
          <cell r="M1820" t="str">
            <v>0542009</v>
          </cell>
          <cell r="N1820" t="str">
            <v>08</v>
          </cell>
          <cell r="O1820" t="str">
            <v>Vipparthivaripalem</v>
          </cell>
          <cell r="Q1820" t="str">
            <v>054200908</v>
          </cell>
          <cell r="S1820" t="str">
            <v>05100614200908</v>
          </cell>
          <cell r="T1820">
            <v>108</v>
          </cell>
          <cell r="U1820">
            <v>47</v>
          </cell>
          <cell r="V1820">
            <v>12</v>
          </cell>
          <cell r="W1820" t="str">
            <v>NSS</v>
          </cell>
          <cell r="X1820" t="str">
            <v>BR</v>
          </cell>
          <cell r="Y1820">
            <v>854</v>
          </cell>
          <cell r="Z1820">
            <v>36368</v>
          </cell>
          <cell r="AF1820">
            <v>0</v>
          </cell>
          <cell r="AG1820">
            <v>2</v>
          </cell>
          <cell r="AH1820">
            <v>2</v>
          </cell>
          <cell r="AI1820">
            <v>0</v>
          </cell>
          <cell r="AJ1820">
            <v>0</v>
          </cell>
          <cell r="AK1820">
            <v>0</v>
          </cell>
          <cell r="AL1820">
            <v>0</v>
          </cell>
        </row>
        <row r="1821">
          <cell r="A1821" t="str">
            <v>05</v>
          </cell>
          <cell r="B1821" t="str">
            <v>Westgodavari</v>
          </cell>
          <cell r="C1821" t="str">
            <v>10</v>
          </cell>
          <cell r="D1821" t="str">
            <v>Narsapur</v>
          </cell>
          <cell r="E1821" t="str">
            <v>061</v>
          </cell>
          <cell r="F1821" t="str">
            <v>Achanta</v>
          </cell>
          <cell r="G1821" t="str">
            <v>42</v>
          </cell>
          <cell r="H1821" t="str">
            <v>Poduru</v>
          </cell>
          <cell r="I1821" t="str">
            <v>10</v>
          </cell>
          <cell r="J1821" t="str">
            <v>Jinnuru</v>
          </cell>
          <cell r="K1821" t="str">
            <v>009</v>
          </cell>
          <cell r="L1821" t="str">
            <v>Jinnuru</v>
          </cell>
          <cell r="M1821" t="str">
            <v>0542009</v>
          </cell>
          <cell r="N1821" t="str">
            <v>09</v>
          </cell>
          <cell r="O1821" t="str">
            <v>Kothapeta</v>
          </cell>
          <cell r="P1821" t="str">
            <v>Kothapeta</v>
          </cell>
          <cell r="Q1821" t="str">
            <v>054200909</v>
          </cell>
          <cell r="R1821" t="str">
            <v>054200909</v>
          </cell>
          <cell r="S1821" t="str">
            <v>05100614200909</v>
          </cell>
          <cell r="T1821">
            <v>343</v>
          </cell>
          <cell r="U1821">
            <v>179</v>
          </cell>
          <cell r="V1821">
            <v>0</v>
          </cell>
          <cell r="W1821" t="str">
            <v>PC</v>
          </cell>
          <cell r="X1821" t="str">
            <v>PC2</v>
          </cell>
          <cell r="AA1821" t="str">
            <v>054200905600</v>
          </cell>
          <cell r="AB1821" t="str">
            <v>054200905600</v>
          </cell>
          <cell r="AC1821" t="str">
            <v>Narasimharaopeta</v>
          </cell>
          <cell r="AD1821" t="str">
            <v>Narasimharaopeta</v>
          </cell>
          <cell r="AE1821" t="str">
            <v>PWS</v>
          </cell>
          <cell r="AF1821">
            <v>0</v>
          </cell>
          <cell r="AG1821">
            <v>2</v>
          </cell>
          <cell r="AH1821">
            <v>0</v>
          </cell>
          <cell r="AI1821">
            <v>0</v>
          </cell>
          <cell r="AJ1821">
            <v>0</v>
          </cell>
          <cell r="AK1821">
            <v>0</v>
          </cell>
          <cell r="AL1821">
            <v>0</v>
          </cell>
        </row>
        <row r="1822">
          <cell r="A1822" t="str">
            <v>05</v>
          </cell>
          <cell r="B1822" t="str">
            <v>Westgodavari</v>
          </cell>
          <cell r="C1822" t="str">
            <v>10</v>
          </cell>
          <cell r="D1822" t="str">
            <v>Narsapur</v>
          </cell>
          <cell r="E1822" t="str">
            <v>061</v>
          </cell>
          <cell r="F1822" t="str">
            <v>Achanta</v>
          </cell>
          <cell r="G1822" t="str">
            <v>42</v>
          </cell>
          <cell r="H1822" t="str">
            <v>Poduru</v>
          </cell>
          <cell r="I1822" t="str">
            <v>11</v>
          </cell>
          <cell r="J1822" t="str">
            <v>Mattaparru</v>
          </cell>
          <cell r="K1822" t="str">
            <v>010</v>
          </cell>
          <cell r="L1822" t="str">
            <v>Mattaparru</v>
          </cell>
          <cell r="M1822" t="str">
            <v>0542010</v>
          </cell>
          <cell r="N1822" t="str">
            <v>01</v>
          </cell>
          <cell r="O1822" t="str">
            <v>Mattaparru</v>
          </cell>
          <cell r="P1822" t="str">
            <v>Mattaparru</v>
          </cell>
          <cell r="Q1822" t="str">
            <v>054201001</v>
          </cell>
          <cell r="R1822" t="str">
            <v>054201001</v>
          </cell>
          <cell r="S1822" t="str">
            <v>05100614201001</v>
          </cell>
          <cell r="T1822">
            <v>1491</v>
          </cell>
          <cell r="U1822">
            <v>423</v>
          </cell>
          <cell r="V1822">
            <v>41</v>
          </cell>
          <cell r="W1822" t="str">
            <v>PC</v>
          </cell>
          <cell r="X1822" t="str">
            <v>PC4</v>
          </cell>
          <cell r="AA1822" t="str">
            <v>054201001600</v>
          </cell>
          <cell r="AB1822" t="str">
            <v>054201001600</v>
          </cell>
          <cell r="AC1822" t="str">
            <v>Mattaparru</v>
          </cell>
          <cell r="AD1822" t="str">
            <v>Mattaparru</v>
          </cell>
          <cell r="AE1822" t="str">
            <v>PWS</v>
          </cell>
          <cell r="AF1822">
            <v>0</v>
          </cell>
          <cell r="AG1822">
            <v>0</v>
          </cell>
          <cell r="AH1822">
            <v>2</v>
          </cell>
          <cell r="AI1822">
            <v>1</v>
          </cell>
          <cell r="AJ1822">
            <v>0</v>
          </cell>
          <cell r="AK1822">
            <v>0</v>
          </cell>
          <cell r="AL1822">
            <v>0</v>
          </cell>
        </row>
        <row r="1823">
          <cell r="A1823" t="str">
            <v>05</v>
          </cell>
          <cell r="B1823" t="str">
            <v>Westgodavari</v>
          </cell>
          <cell r="C1823" t="str">
            <v>10</v>
          </cell>
          <cell r="D1823" t="str">
            <v>Narsapur</v>
          </cell>
          <cell r="E1823" t="str">
            <v>061</v>
          </cell>
          <cell r="F1823" t="str">
            <v>Achanta</v>
          </cell>
          <cell r="G1823" t="str">
            <v>42</v>
          </cell>
          <cell r="H1823" t="str">
            <v>Poduru</v>
          </cell>
          <cell r="I1823" t="str">
            <v>11</v>
          </cell>
          <cell r="J1823" t="str">
            <v>Mattaparru</v>
          </cell>
          <cell r="K1823" t="str">
            <v>010</v>
          </cell>
          <cell r="L1823" t="str">
            <v>Mattaparru</v>
          </cell>
          <cell r="M1823" t="str">
            <v>0542010</v>
          </cell>
          <cell r="N1823" t="str">
            <v>02</v>
          </cell>
          <cell r="O1823" t="str">
            <v>Adiandhrapta</v>
          </cell>
          <cell r="Q1823" t="str">
            <v>054201002</v>
          </cell>
          <cell r="S1823" t="str">
            <v>05100614201002</v>
          </cell>
          <cell r="T1823">
            <v>100</v>
          </cell>
          <cell r="U1823">
            <v>0</v>
          </cell>
          <cell r="V1823">
            <v>0</v>
          </cell>
          <cell r="W1823" t="str">
            <v>NSS</v>
          </cell>
          <cell r="X1823" t="str">
            <v>BR</v>
          </cell>
          <cell r="Y1823">
            <v>964</v>
          </cell>
          <cell r="Z1823">
            <v>36368</v>
          </cell>
          <cell r="AE1823" t="str">
            <v>PWS</v>
          </cell>
          <cell r="AF1823">
            <v>0</v>
          </cell>
          <cell r="AG1823">
            <v>1</v>
          </cell>
          <cell r="AH1823">
            <v>1</v>
          </cell>
          <cell r="AI1823">
            <v>0</v>
          </cell>
          <cell r="AJ1823">
            <v>0</v>
          </cell>
          <cell r="AK1823">
            <v>0</v>
          </cell>
          <cell r="AL1823">
            <v>0</v>
          </cell>
        </row>
        <row r="1824">
          <cell r="A1824" t="str">
            <v>05</v>
          </cell>
          <cell r="B1824" t="str">
            <v>Westgodavari</v>
          </cell>
          <cell r="C1824" t="str">
            <v>10</v>
          </cell>
          <cell r="D1824" t="str">
            <v>Narsapur</v>
          </cell>
          <cell r="E1824" t="str">
            <v>061</v>
          </cell>
          <cell r="F1824" t="str">
            <v>Achanta</v>
          </cell>
          <cell r="G1824" t="str">
            <v>42</v>
          </cell>
          <cell r="H1824" t="str">
            <v>Poduru</v>
          </cell>
          <cell r="I1824" t="str">
            <v>11</v>
          </cell>
          <cell r="J1824" t="str">
            <v>Mattaparru</v>
          </cell>
          <cell r="K1824" t="str">
            <v>010</v>
          </cell>
          <cell r="L1824" t="str">
            <v>Mattaparru</v>
          </cell>
          <cell r="M1824" t="str">
            <v>0542010</v>
          </cell>
          <cell r="N1824" t="str">
            <v>03</v>
          </cell>
          <cell r="O1824" t="str">
            <v>Bolletigunta</v>
          </cell>
          <cell r="Q1824" t="str">
            <v>054201003</v>
          </cell>
          <cell r="S1824" t="str">
            <v>05100614201003</v>
          </cell>
          <cell r="T1824">
            <v>320</v>
          </cell>
          <cell r="U1824">
            <v>242</v>
          </cell>
          <cell r="V1824">
            <v>0</v>
          </cell>
          <cell r="W1824" t="str">
            <v>NSS</v>
          </cell>
          <cell r="X1824" t="str">
            <v>BR</v>
          </cell>
          <cell r="Y1824">
            <v>969</v>
          </cell>
          <cell r="Z1824">
            <v>36368</v>
          </cell>
          <cell r="AF1824">
            <v>0</v>
          </cell>
          <cell r="AG1824">
            <v>2</v>
          </cell>
          <cell r="AH1824">
            <v>2</v>
          </cell>
          <cell r="AI1824">
            <v>0</v>
          </cell>
          <cell r="AJ1824">
            <v>0</v>
          </cell>
          <cell r="AK1824">
            <v>0</v>
          </cell>
          <cell r="AL1824">
            <v>0</v>
          </cell>
        </row>
        <row r="1825">
          <cell r="A1825" t="str">
            <v>05</v>
          </cell>
          <cell r="B1825" t="str">
            <v>Westgodavari</v>
          </cell>
          <cell r="C1825" t="str">
            <v>10</v>
          </cell>
          <cell r="D1825" t="str">
            <v>Narsapur</v>
          </cell>
          <cell r="E1825" t="str">
            <v>061</v>
          </cell>
          <cell r="F1825" t="str">
            <v>Achanta</v>
          </cell>
          <cell r="G1825" t="str">
            <v>42</v>
          </cell>
          <cell r="H1825" t="str">
            <v>Poduru</v>
          </cell>
          <cell r="I1825" t="str">
            <v>11</v>
          </cell>
          <cell r="J1825" t="str">
            <v>Mattaparru</v>
          </cell>
          <cell r="K1825" t="str">
            <v>010</v>
          </cell>
          <cell r="L1825" t="str">
            <v>Mattaparru</v>
          </cell>
          <cell r="M1825" t="str">
            <v>0542010</v>
          </cell>
          <cell r="N1825" t="str">
            <v>04</v>
          </cell>
          <cell r="O1825" t="str">
            <v>Chinapalem</v>
          </cell>
          <cell r="P1825" t="str">
            <v>Chnapalem</v>
          </cell>
          <cell r="Q1825" t="str">
            <v>054201004</v>
          </cell>
          <cell r="R1825" t="str">
            <v>054201004</v>
          </cell>
          <cell r="S1825" t="str">
            <v>05100614201004</v>
          </cell>
          <cell r="T1825">
            <v>539</v>
          </cell>
          <cell r="U1825">
            <v>24</v>
          </cell>
          <cell r="V1825">
            <v>5</v>
          </cell>
          <cell r="W1825" t="str">
            <v>PC</v>
          </cell>
          <cell r="X1825" t="str">
            <v>PC4</v>
          </cell>
          <cell r="AA1825" t="str">
            <v>054201001600</v>
          </cell>
          <cell r="AB1825" t="str">
            <v>054201001600</v>
          </cell>
          <cell r="AC1825" t="str">
            <v>Mattaparru</v>
          </cell>
          <cell r="AD1825" t="str">
            <v>Mattaparru</v>
          </cell>
          <cell r="AE1825" t="str">
            <v>PWS</v>
          </cell>
          <cell r="AF1825">
            <v>0</v>
          </cell>
          <cell r="AG1825">
            <v>2</v>
          </cell>
          <cell r="AH1825">
            <v>0</v>
          </cell>
          <cell r="AI1825">
            <v>0</v>
          </cell>
          <cell r="AJ1825">
            <v>0</v>
          </cell>
          <cell r="AK1825">
            <v>0</v>
          </cell>
          <cell r="AL1825">
            <v>0</v>
          </cell>
        </row>
        <row r="1826">
          <cell r="A1826" t="str">
            <v>05</v>
          </cell>
          <cell r="B1826" t="str">
            <v>Westgodavari</v>
          </cell>
          <cell r="C1826" t="str">
            <v>10</v>
          </cell>
          <cell r="D1826" t="str">
            <v>Narsapur</v>
          </cell>
          <cell r="E1826" t="str">
            <v>061</v>
          </cell>
          <cell r="F1826" t="str">
            <v>Achanta</v>
          </cell>
          <cell r="G1826" t="str">
            <v>42</v>
          </cell>
          <cell r="H1826" t="str">
            <v>Poduru</v>
          </cell>
          <cell r="I1826" t="str">
            <v>11</v>
          </cell>
          <cell r="J1826" t="str">
            <v>Mattaparru</v>
          </cell>
          <cell r="K1826" t="str">
            <v>010</v>
          </cell>
          <cell r="L1826" t="str">
            <v>Mattaparru</v>
          </cell>
          <cell r="M1826" t="str">
            <v>0542010</v>
          </cell>
          <cell r="N1826" t="str">
            <v>05</v>
          </cell>
          <cell r="O1826" t="str">
            <v>Pedapalem</v>
          </cell>
          <cell r="Q1826" t="str">
            <v>054201005</v>
          </cell>
          <cell r="S1826" t="str">
            <v>05100614201005</v>
          </cell>
          <cell r="T1826">
            <v>836</v>
          </cell>
          <cell r="U1826">
            <v>0</v>
          </cell>
          <cell r="V1826">
            <v>0</v>
          </cell>
          <cell r="W1826" t="str">
            <v>NSS</v>
          </cell>
          <cell r="X1826" t="str">
            <v>BR</v>
          </cell>
          <cell r="Y1826">
            <v>1164</v>
          </cell>
          <cell r="Z1826">
            <v>36368</v>
          </cell>
          <cell r="AF1826">
            <v>0</v>
          </cell>
          <cell r="AG1826">
            <v>1</v>
          </cell>
          <cell r="AH1826">
            <v>2</v>
          </cell>
          <cell r="AI1826">
            <v>1</v>
          </cell>
          <cell r="AJ1826">
            <v>0</v>
          </cell>
          <cell r="AK1826">
            <v>0</v>
          </cell>
          <cell r="AL1826">
            <v>0</v>
          </cell>
        </row>
        <row r="1827">
          <cell r="A1827" t="str">
            <v>05</v>
          </cell>
          <cell r="B1827" t="str">
            <v>Westgodavari</v>
          </cell>
          <cell r="C1827" t="str">
            <v>10</v>
          </cell>
          <cell r="D1827" t="str">
            <v>Narsapur</v>
          </cell>
          <cell r="E1827" t="str">
            <v>061</v>
          </cell>
          <cell r="F1827" t="str">
            <v>Achanta</v>
          </cell>
          <cell r="G1827" t="str">
            <v>42</v>
          </cell>
          <cell r="H1827" t="str">
            <v>Poduru</v>
          </cell>
          <cell r="I1827" t="str">
            <v>11</v>
          </cell>
          <cell r="J1827" t="str">
            <v>Mattaparru</v>
          </cell>
          <cell r="K1827" t="str">
            <v>010</v>
          </cell>
          <cell r="L1827" t="str">
            <v>Mattaparru</v>
          </cell>
          <cell r="M1827" t="str">
            <v>0542010</v>
          </cell>
          <cell r="N1827" t="str">
            <v>06</v>
          </cell>
          <cell r="O1827" t="str">
            <v>Petchettipalem</v>
          </cell>
          <cell r="Q1827" t="str">
            <v>054201006</v>
          </cell>
          <cell r="S1827" t="str">
            <v>05100614201006</v>
          </cell>
          <cell r="T1827">
            <v>169</v>
          </cell>
          <cell r="U1827">
            <v>0</v>
          </cell>
          <cell r="V1827">
            <v>0</v>
          </cell>
          <cell r="W1827" t="str">
            <v>NSS</v>
          </cell>
          <cell r="X1827" t="str">
            <v>BR</v>
          </cell>
          <cell r="Y1827">
            <v>1204</v>
          </cell>
          <cell r="Z1827">
            <v>36368</v>
          </cell>
          <cell r="AF1827">
            <v>0</v>
          </cell>
          <cell r="AG1827">
            <v>2</v>
          </cell>
          <cell r="AH1827">
            <v>1</v>
          </cell>
          <cell r="AI1827">
            <v>0</v>
          </cell>
          <cell r="AJ1827">
            <v>0</v>
          </cell>
          <cell r="AK1827">
            <v>0</v>
          </cell>
          <cell r="AL1827">
            <v>0</v>
          </cell>
        </row>
        <row r="1828">
          <cell r="A1828" t="str">
            <v>05</v>
          </cell>
          <cell r="B1828" t="str">
            <v>Westgodavari</v>
          </cell>
          <cell r="C1828" t="str">
            <v>10</v>
          </cell>
          <cell r="D1828" t="str">
            <v>Narsapur</v>
          </cell>
          <cell r="E1828" t="str">
            <v>061</v>
          </cell>
          <cell r="F1828" t="str">
            <v>Achanta</v>
          </cell>
          <cell r="G1828" t="str">
            <v>42</v>
          </cell>
          <cell r="H1828" t="str">
            <v>Poduru</v>
          </cell>
          <cell r="I1828" t="str">
            <v>11</v>
          </cell>
          <cell r="J1828" t="str">
            <v>Mattaparru</v>
          </cell>
          <cell r="K1828" t="str">
            <v>010</v>
          </cell>
          <cell r="L1828" t="str">
            <v>Mattaparru</v>
          </cell>
          <cell r="M1828" t="str">
            <v>0542010</v>
          </cell>
          <cell r="N1828" t="str">
            <v>07</v>
          </cell>
          <cell r="O1828" t="str">
            <v>Anrundatipeta</v>
          </cell>
          <cell r="P1828" t="str">
            <v>Adi Andhrapeta</v>
          </cell>
          <cell r="Q1828" t="str">
            <v>054201007</v>
          </cell>
          <cell r="R1828" t="str">
            <v>054201007</v>
          </cell>
          <cell r="S1828" t="str">
            <v>05100614201007</v>
          </cell>
          <cell r="T1828">
            <v>242</v>
          </cell>
          <cell r="U1828">
            <v>240</v>
          </cell>
          <cell r="V1828">
            <v>0</v>
          </cell>
          <cell r="W1828" t="str">
            <v>PC</v>
          </cell>
          <cell r="X1828" t="str">
            <v>PC4</v>
          </cell>
          <cell r="AA1828" t="str">
            <v>054201001600</v>
          </cell>
          <cell r="AB1828" t="str">
            <v>054201001600</v>
          </cell>
          <cell r="AC1828" t="str">
            <v>Mattaparru</v>
          </cell>
          <cell r="AD1828" t="str">
            <v>Mattaparru</v>
          </cell>
          <cell r="AE1828" t="str">
            <v>PWS</v>
          </cell>
          <cell r="AF1828">
            <v>0</v>
          </cell>
          <cell r="AG1828">
            <v>0</v>
          </cell>
          <cell r="AH1828">
            <v>1</v>
          </cell>
          <cell r="AI1828">
            <v>0</v>
          </cell>
          <cell r="AJ1828">
            <v>0</v>
          </cell>
          <cell r="AK1828">
            <v>0</v>
          </cell>
          <cell r="AL1828">
            <v>0</v>
          </cell>
        </row>
        <row r="1829">
          <cell r="A1829" t="str">
            <v>05</v>
          </cell>
          <cell r="B1829" t="str">
            <v>Westgodavari</v>
          </cell>
          <cell r="C1829" t="str">
            <v>10</v>
          </cell>
          <cell r="D1829" t="str">
            <v>Narsapur</v>
          </cell>
          <cell r="E1829" t="str">
            <v>061</v>
          </cell>
          <cell r="F1829" t="str">
            <v>Achanta</v>
          </cell>
          <cell r="G1829" t="str">
            <v>42</v>
          </cell>
          <cell r="H1829" t="str">
            <v>Poduru</v>
          </cell>
          <cell r="I1829" t="str">
            <v>12</v>
          </cell>
          <cell r="J1829" t="str">
            <v>Penumadam</v>
          </cell>
          <cell r="K1829" t="str">
            <v>011</v>
          </cell>
          <cell r="L1829" t="str">
            <v>Penumadam</v>
          </cell>
          <cell r="M1829" t="str">
            <v>0542011</v>
          </cell>
          <cell r="N1829" t="str">
            <v>01</v>
          </cell>
          <cell r="O1829" t="str">
            <v>Penumadam</v>
          </cell>
          <cell r="P1829" t="str">
            <v>Penumadam</v>
          </cell>
          <cell r="Q1829" t="str">
            <v>054201101</v>
          </cell>
          <cell r="R1829" t="str">
            <v>054201101</v>
          </cell>
          <cell r="S1829" t="str">
            <v>05100614201101</v>
          </cell>
          <cell r="T1829">
            <v>4068</v>
          </cell>
          <cell r="U1829">
            <v>444</v>
          </cell>
          <cell r="V1829">
            <v>47</v>
          </cell>
          <cell r="W1829" t="str">
            <v>FC</v>
          </cell>
          <cell r="X1829" t="str">
            <v>FC</v>
          </cell>
          <cell r="AA1829" t="str">
            <v>054201101600</v>
          </cell>
          <cell r="AB1829" t="str">
            <v>054201101600</v>
          </cell>
          <cell r="AC1829" t="str">
            <v>Penumadam</v>
          </cell>
          <cell r="AD1829" t="str">
            <v>Penumadam</v>
          </cell>
          <cell r="AE1829" t="str">
            <v>PWS</v>
          </cell>
          <cell r="AF1829">
            <v>0</v>
          </cell>
          <cell r="AG1829">
            <v>0</v>
          </cell>
          <cell r="AH1829">
            <v>4</v>
          </cell>
          <cell r="AI1829">
            <v>1</v>
          </cell>
          <cell r="AJ1829">
            <v>0</v>
          </cell>
          <cell r="AK1829">
            <v>0</v>
          </cell>
          <cell r="AL1829">
            <v>0</v>
          </cell>
        </row>
        <row r="1830">
          <cell r="A1830" t="str">
            <v>05</v>
          </cell>
          <cell r="B1830" t="str">
            <v>Westgodavari</v>
          </cell>
          <cell r="C1830" t="str">
            <v>10</v>
          </cell>
          <cell r="D1830" t="str">
            <v>Narsapur</v>
          </cell>
          <cell r="E1830" t="str">
            <v>061</v>
          </cell>
          <cell r="F1830" t="str">
            <v>Achanta</v>
          </cell>
          <cell r="G1830" t="str">
            <v>42</v>
          </cell>
          <cell r="H1830" t="str">
            <v>Poduru</v>
          </cell>
          <cell r="I1830" t="str">
            <v>12</v>
          </cell>
          <cell r="J1830" t="str">
            <v>Penumadam</v>
          </cell>
          <cell r="K1830" t="str">
            <v>011</v>
          </cell>
          <cell r="L1830" t="str">
            <v>Penumadam</v>
          </cell>
          <cell r="M1830" t="str">
            <v>0542011</v>
          </cell>
          <cell r="N1830" t="str">
            <v>02</v>
          </cell>
          <cell r="O1830" t="str">
            <v>Allamgunta</v>
          </cell>
          <cell r="P1830" t="str">
            <v>Allamgunta</v>
          </cell>
          <cell r="Q1830" t="str">
            <v>054201102</v>
          </cell>
          <cell r="R1830" t="str">
            <v>054201102</v>
          </cell>
          <cell r="S1830" t="str">
            <v>05100614201102</v>
          </cell>
          <cell r="T1830">
            <v>449</v>
          </cell>
          <cell r="U1830">
            <v>0</v>
          </cell>
          <cell r="V1830">
            <v>0</v>
          </cell>
          <cell r="W1830" t="str">
            <v>FC</v>
          </cell>
          <cell r="X1830" t="str">
            <v>FC</v>
          </cell>
          <cell r="AA1830" t="str">
            <v>054201101600</v>
          </cell>
          <cell r="AB1830" t="str">
            <v>054201101600</v>
          </cell>
          <cell r="AC1830" t="str">
            <v>Penumadam</v>
          </cell>
          <cell r="AD1830" t="str">
            <v>Penumadam</v>
          </cell>
          <cell r="AE1830" t="str">
            <v>PWS</v>
          </cell>
          <cell r="AF1830">
            <v>0</v>
          </cell>
          <cell r="AG1830">
            <v>1</v>
          </cell>
          <cell r="AH1830">
            <v>1</v>
          </cell>
          <cell r="AI1830">
            <v>1</v>
          </cell>
          <cell r="AJ1830">
            <v>0</v>
          </cell>
          <cell r="AK1830">
            <v>0</v>
          </cell>
          <cell r="AL1830">
            <v>0</v>
          </cell>
        </row>
        <row r="1831">
          <cell r="A1831" t="str">
            <v>05</v>
          </cell>
          <cell r="B1831" t="str">
            <v>Westgodavari</v>
          </cell>
          <cell r="C1831" t="str">
            <v>10</v>
          </cell>
          <cell r="D1831" t="str">
            <v>Narsapur</v>
          </cell>
          <cell r="E1831" t="str">
            <v>061</v>
          </cell>
          <cell r="F1831" t="str">
            <v>Achanta</v>
          </cell>
          <cell r="G1831" t="str">
            <v>42</v>
          </cell>
          <cell r="H1831" t="str">
            <v>Poduru</v>
          </cell>
          <cell r="I1831" t="str">
            <v>12</v>
          </cell>
          <cell r="J1831" t="str">
            <v>Penumadam</v>
          </cell>
          <cell r="K1831" t="str">
            <v>011</v>
          </cell>
          <cell r="L1831" t="str">
            <v>Penumadam</v>
          </cell>
          <cell r="M1831" t="str">
            <v>0542011</v>
          </cell>
          <cell r="N1831" t="str">
            <v>03</v>
          </cell>
          <cell r="O1831" t="str">
            <v>Appicheruvu</v>
          </cell>
          <cell r="Q1831" t="str">
            <v>054201103</v>
          </cell>
          <cell r="S1831" t="str">
            <v>05100614201103</v>
          </cell>
          <cell r="T1831">
            <v>523</v>
          </cell>
          <cell r="U1831">
            <v>189</v>
          </cell>
          <cell r="V1831">
            <v>0</v>
          </cell>
          <cell r="W1831" t="str">
            <v>NSS</v>
          </cell>
          <cell r="X1831" t="str">
            <v>BR</v>
          </cell>
          <cell r="Y1831">
            <v>1564</v>
          </cell>
          <cell r="Z1831">
            <v>36368</v>
          </cell>
          <cell r="AF1831">
            <v>0</v>
          </cell>
          <cell r="AG1831">
            <v>0</v>
          </cell>
          <cell r="AH1831">
            <v>3</v>
          </cell>
          <cell r="AI1831">
            <v>1</v>
          </cell>
          <cell r="AJ1831">
            <v>0</v>
          </cell>
          <cell r="AK1831">
            <v>0</v>
          </cell>
          <cell r="AL1831">
            <v>0</v>
          </cell>
        </row>
        <row r="1832">
          <cell r="A1832" t="str">
            <v>05</v>
          </cell>
          <cell r="B1832" t="str">
            <v>Westgodavari</v>
          </cell>
          <cell r="C1832" t="str">
            <v>10</v>
          </cell>
          <cell r="D1832" t="str">
            <v>Narsapur</v>
          </cell>
          <cell r="E1832" t="str">
            <v>061</v>
          </cell>
          <cell r="F1832" t="str">
            <v>Achanta</v>
          </cell>
          <cell r="G1832" t="str">
            <v>42</v>
          </cell>
          <cell r="H1832" t="str">
            <v>Poduru</v>
          </cell>
          <cell r="I1832" t="str">
            <v>12</v>
          </cell>
          <cell r="J1832" t="str">
            <v>Penumadam</v>
          </cell>
          <cell r="K1832" t="str">
            <v>011</v>
          </cell>
          <cell r="L1832" t="str">
            <v>Penumadam</v>
          </cell>
          <cell r="M1832" t="str">
            <v>0542011</v>
          </cell>
          <cell r="N1832" t="str">
            <v>05</v>
          </cell>
          <cell r="O1832" t="str">
            <v>Chinaadiandhrapeta</v>
          </cell>
          <cell r="P1832" t="str">
            <v>China Adi Andhra Peta</v>
          </cell>
          <cell r="Q1832" t="str">
            <v>054201105</v>
          </cell>
          <cell r="R1832" t="str">
            <v>054201105</v>
          </cell>
          <cell r="S1832" t="str">
            <v>05100614201105</v>
          </cell>
          <cell r="T1832">
            <v>250</v>
          </cell>
          <cell r="U1832">
            <v>0</v>
          </cell>
          <cell r="V1832">
            <v>0</v>
          </cell>
          <cell r="W1832" t="str">
            <v>FC</v>
          </cell>
          <cell r="X1832" t="str">
            <v>FC</v>
          </cell>
          <cell r="AA1832" t="str">
            <v>054201101600</v>
          </cell>
          <cell r="AB1832" t="str">
            <v>054201101600</v>
          </cell>
          <cell r="AC1832" t="str">
            <v>Penumadam</v>
          </cell>
          <cell r="AD1832" t="str">
            <v>Penumadam</v>
          </cell>
          <cell r="AE1832" t="str">
            <v>PWS</v>
          </cell>
          <cell r="AF1832">
            <v>0</v>
          </cell>
          <cell r="AG1832">
            <v>2</v>
          </cell>
          <cell r="AH1832">
            <v>2</v>
          </cell>
          <cell r="AI1832">
            <v>0</v>
          </cell>
          <cell r="AJ1832">
            <v>0</v>
          </cell>
          <cell r="AK1832">
            <v>0</v>
          </cell>
          <cell r="AL1832">
            <v>0</v>
          </cell>
        </row>
        <row r="1833">
          <cell r="A1833" t="str">
            <v>05</v>
          </cell>
          <cell r="B1833" t="str">
            <v>Westgodavari</v>
          </cell>
          <cell r="C1833" t="str">
            <v>10</v>
          </cell>
          <cell r="D1833" t="str">
            <v>Narsapur</v>
          </cell>
          <cell r="E1833" t="str">
            <v>061</v>
          </cell>
          <cell r="F1833" t="str">
            <v>Achanta</v>
          </cell>
          <cell r="G1833" t="str">
            <v>42</v>
          </cell>
          <cell r="H1833" t="str">
            <v>Poduru</v>
          </cell>
          <cell r="I1833" t="str">
            <v>12</v>
          </cell>
          <cell r="J1833" t="str">
            <v>Penumadam</v>
          </cell>
          <cell r="K1833" t="str">
            <v>011</v>
          </cell>
          <cell r="L1833" t="str">
            <v>Penumadam</v>
          </cell>
          <cell r="M1833" t="str">
            <v>0542011</v>
          </cell>
          <cell r="N1833" t="str">
            <v>06</v>
          </cell>
          <cell r="O1833" t="str">
            <v>Chittetagunta</v>
          </cell>
          <cell r="Q1833" t="str">
            <v>054201106</v>
          </cell>
          <cell r="S1833" t="str">
            <v>05100614201106</v>
          </cell>
          <cell r="T1833">
            <v>275</v>
          </cell>
          <cell r="U1833">
            <v>111</v>
          </cell>
          <cell r="V1833">
            <v>0</v>
          </cell>
          <cell r="W1833" t="str">
            <v>NSS</v>
          </cell>
          <cell r="X1833" t="str">
            <v>BR</v>
          </cell>
          <cell r="Y1833">
            <v>846</v>
          </cell>
          <cell r="Z1833">
            <v>36368</v>
          </cell>
          <cell r="AF1833">
            <v>0</v>
          </cell>
          <cell r="AG1833">
            <v>2</v>
          </cell>
          <cell r="AH1833">
            <v>2</v>
          </cell>
          <cell r="AI1833">
            <v>0</v>
          </cell>
          <cell r="AJ1833">
            <v>0</v>
          </cell>
          <cell r="AK1833">
            <v>0</v>
          </cell>
          <cell r="AL1833">
            <v>0</v>
          </cell>
        </row>
        <row r="1834">
          <cell r="A1834" t="str">
            <v>05</v>
          </cell>
          <cell r="B1834" t="str">
            <v>Westgodavari</v>
          </cell>
          <cell r="C1834" t="str">
            <v>10</v>
          </cell>
          <cell r="D1834" t="str">
            <v>Narsapur</v>
          </cell>
          <cell r="E1834" t="str">
            <v>061</v>
          </cell>
          <cell r="F1834" t="str">
            <v>Achanta</v>
          </cell>
          <cell r="G1834" t="str">
            <v>42</v>
          </cell>
          <cell r="H1834" t="str">
            <v>Poduru</v>
          </cell>
          <cell r="I1834" t="str">
            <v>12</v>
          </cell>
          <cell r="J1834" t="str">
            <v>Penumadam</v>
          </cell>
          <cell r="K1834" t="str">
            <v>011</v>
          </cell>
          <cell r="L1834" t="str">
            <v>Penumadam</v>
          </cell>
          <cell r="M1834" t="str">
            <v>0542011</v>
          </cell>
          <cell r="N1834" t="str">
            <v>07</v>
          </cell>
          <cell r="O1834" t="str">
            <v>Dampanaboinagaruvu</v>
          </cell>
          <cell r="P1834" t="str">
            <v>Dampanaboinagaruvu</v>
          </cell>
          <cell r="Q1834" t="str">
            <v>054201107</v>
          </cell>
          <cell r="R1834" t="str">
            <v>054201107</v>
          </cell>
          <cell r="S1834" t="str">
            <v>05100614201107</v>
          </cell>
          <cell r="T1834">
            <v>300</v>
          </cell>
          <cell r="U1834">
            <v>0</v>
          </cell>
          <cell r="V1834">
            <v>0</v>
          </cell>
          <cell r="W1834" t="str">
            <v>FC</v>
          </cell>
          <cell r="X1834" t="str">
            <v>FC</v>
          </cell>
          <cell r="AA1834" t="str">
            <v>054201101600</v>
          </cell>
          <cell r="AB1834" t="str">
            <v>054201101600</v>
          </cell>
          <cell r="AC1834" t="str">
            <v>Penumadam</v>
          </cell>
          <cell r="AD1834" t="str">
            <v>Penumadam</v>
          </cell>
          <cell r="AE1834" t="str">
            <v>PWS</v>
          </cell>
          <cell r="AF1834">
            <v>0</v>
          </cell>
          <cell r="AG1834">
            <v>0</v>
          </cell>
          <cell r="AH1834">
            <v>1</v>
          </cell>
          <cell r="AI1834">
            <v>0</v>
          </cell>
          <cell r="AJ1834">
            <v>0</v>
          </cell>
          <cell r="AK1834">
            <v>0</v>
          </cell>
          <cell r="AL1834">
            <v>0</v>
          </cell>
        </row>
        <row r="1835">
          <cell r="A1835" t="str">
            <v>05</v>
          </cell>
          <cell r="B1835" t="str">
            <v>Westgodavari</v>
          </cell>
          <cell r="C1835" t="str">
            <v>10</v>
          </cell>
          <cell r="D1835" t="str">
            <v>Narsapur</v>
          </cell>
          <cell r="E1835" t="str">
            <v>061</v>
          </cell>
          <cell r="F1835" t="str">
            <v>Achanta</v>
          </cell>
          <cell r="G1835" t="str">
            <v>42</v>
          </cell>
          <cell r="H1835" t="str">
            <v>Poduru</v>
          </cell>
          <cell r="I1835" t="str">
            <v>12</v>
          </cell>
          <cell r="J1835" t="str">
            <v>Penumadam</v>
          </cell>
          <cell r="K1835" t="str">
            <v>011</v>
          </cell>
          <cell r="L1835" t="str">
            <v>Penumadam</v>
          </cell>
          <cell r="M1835" t="str">
            <v>0542011</v>
          </cell>
          <cell r="N1835" t="str">
            <v>08</v>
          </cell>
          <cell r="O1835" t="str">
            <v>Lankavanipalem</v>
          </cell>
          <cell r="Q1835" t="str">
            <v>054201108</v>
          </cell>
          <cell r="S1835" t="str">
            <v>05100614201108</v>
          </cell>
          <cell r="T1835">
            <v>322</v>
          </cell>
          <cell r="U1835">
            <v>322</v>
          </cell>
          <cell r="V1835">
            <v>0</v>
          </cell>
          <cell r="W1835" t="str">
            <v>NSS</v>
          </cell>
          <cell r="X1835" t="str">
            <v>BR</v>
          </cell>
          <cell r="Y1835">
            <v>1068</v>
          </cell>
          <cell r="Z1835">
            <v>36368</v>
          </cell>
          <cell r="AF1835">
            <v>0</v>
          </cell>
          <cell r="AG1835">
            <v>0</v>
          </cell>
          <cell r="AH1835">
            <v>3</v>
          </cell>
          <cell r="AI1835">
            <v>0</v>
          </cell>
          <cell r="AJ1835">
            <v>0</v>
          </cell>
          <cell r="AK1835">
            <v>0</v>
          </cell>
          <cell r="AL1835">
            <v>0</v>
          </cell>
        </row>
        <row r="1836">
          <cell r="A1836" t="str">
            <v>05</v>
          </cell>
          <cell r="B1836" t="str">
            <v>Westgodavari</v>
          </cell>
          <cell r="C1836" t="str">
            <v>10</v>
          </cell>
          <cell r="D1836" t="str">
            <v>Narsapur</v>
          </cell>
          <cell r="E1836" t="str">
            <v>061</v>
          </cell>
          <cell r="F1836" t="str">
            <v>Achanta</v>
          </cell>
          <cell r="G1836" t="str">
            <v>42</v>
          </cell>
          <cell r="H1836" t="str">
            <v>Poduru</v>
          </cell>
          <cell r="I1836" t="str">
            <v>12</v>
          </cell>
          <cell r="J1836" t="str">
            <v>Penumadam</v>
          </cell>
          <cell r="K1836" t="str">
            <v>011</v>
          </cell>
          <cell r="L1836" t="str">
            <v>Penumadam</v>
          </cell>
          <cell r="M1836" t="str">
            <v>0542011</v>
          </cell>
          <cell r="N1836" t="str">
            <v>09</v>
          </cell>
          <cell r="O1836" t="str">
            <v>Muttadicheruvu</v>
          </cell>
          <cell r="Q1836" t="str">
            <v>054201109</v>
          </cell>
          <cell r="S1836" t="str">
            <v>05100614201109</v>
          </cell>
          <cell r="T1836">
            <v>123</v>
          </cell>
          <cell r="U1836">
            <v>88</v>
          </cell>
          <cell r="V1836">
            <v>0</v>
          </cell>
          <cell r="W1836" t="str">
            <v>NSS</v>
          </cell>
          <cell r="X1836" t="str">
            <v>BR</v>
          </cell>
          <cell r="Y1836">
            <v>1564</v>
          </cell>
          <cell r="Z1836">
            <v>36368</v>
          </cell>
          <cell r="AF1836">
            <v>0</v>
          </cell>
          <cell r="AG1836">
            <v>0</v>
          </cell>
          <cell r="AH1836">
            <v>2</v>
          </cell>
          <cell r="AI1836">
            <v>0</v>
          </cell>
          <cell r="AJ1836">
            <v>0</v>
          </cell>
          <cell r="AK1836">
            <v>0</v>
          </cell>
          <cell r="AL1836">
            <v>0</v>
          </cell>
        </row>
        <row r="1837">
          <cell r="A1837" t="str">
            <v>05</v>
          </cell>
          <cell r="B1837" t="str">
            <v>Westgodavari</v>
          </cell>
          <cell r="C1837" t="str">
            <v>10</v>
          </cell>
          <cell r="D1837" t="str">
            <v>Narsapur</v>
          </cell>
          <cell r="E1837" t="str">
            <v>061</v>
          </cell>
          <cell r="F1837" t="str">
            <v>Achanta</v>
          </cell>
          <cell r="G1837" t="str">
            <v>42</v>
          </cell>
          <cell r="H1837" t="str">
            <v>Poduru</v>
          </cell>
          <cell r="I1837" t="str">
            <v>12</v>
          </cell>
          <cell r="J1837" t="str">
            <v>Penumadam</v>
          </cell>
          <cell r="K1837" t="str">
            <v>011</v>
          </cell>
          <cell r="L1837" t="str">
            <v>Penumadam</v>
          </cell>
          <cell r="M1837" t="str">
            <v>0542011</v>
          </cell>
          <cell r="N1837" t="str">
            <v>10</v>
          </cell>
          <cell r="O1837" t="str">
            <v>Peda Harijanpeta</v>
          </cell>
          <cell r="P1837" t="str">
            <v>Peda Harijanpeta</v>
          </cell>
          <cell r="Q1837" t="str">
            <v>054201110</v>
          </cell>
          <cell r="R1837" t="str">
            <v>054201110</v>
          </cell>
          <cell r="S1837" t="str">
            <v>05100614201110</v>
          </cell>
          <cell r="T1837">
            <v>221</v>
          </cell>
          <cell r="U1837">
            <v>198</v>
          </cell>
          <cell r="V1837">
            <v>0</v>
          </cell>
          <cell r="W1837" t="str">
            <v>FC</v>
          </cell>
          <cell r="X1837" t="str">
            <v>FC</v>
          </cell>
          <cell r="AA1837" t="str">
            <v>054201101600</v>
          </cell>
          <cell r="AB1837" t="str">
            <v>054201101600</v>
          </cell>
          <cell r="AC1837" t="str">
            <v>Penumadam</v>
          </cell>
          <cell r="AD1837" t="str">
            <v>Penumadam</v>
          </cell>
          <cell r="AE1837" t="str">
            <v>PWS</v>
          </cell>
          <cell r="AF1837">
            <v>0</v>
          </cell>
          <cell r="AG1837">
            <v>0</v>
          </cell>
          <cell r="AH1837">
            <v>1</v>
          </cell>
          <cell r="AI1837">
            <v>0</v>
          </cell>
          <cell r="AJ1837">
            <v>0</v>
          </cell>
          <cell r="AK1837">
            <v>0</v>
          </cell>
          <cell r="AL1837">
            <v>0</v>
          </cell>
        </row>
        <row r="1838">
          <cell r="A1838" t="str">
            <v>05</v>
          </cell>
          <cell r="B1838" t="str">
            <v>Westgodavari</v>
          </cell>
          <cell r="C1838" t="str">
            <v>10</v>
          </cell>
          <cell r="D1838" t="str">
            <v>Narsapur</v>
          </cell>
          <cell r="E1838" t="str">
            <v>061</v>
          </cell>
          <cell r="F1838" t="str">
            <v>Achanta</v>
          </cell>
          <cell r="G1838" t="str">
            <v>42</v>
          </cell>
          <cell r="H1838" t="str">
            <v>Poduru</v>
          </cell>
          <cell r="I1838" t="str">
            <v>12</v>
          </cell>
          <cell r="J1838" t="str">
            <v>Penumadam</v>
          </cell>
          <cell r="K1838" t="str">
            <v>011</v>
          </cell>
          <cell r="L1838" t="str">
            <v>Penumadam</v>
          </cell>
          <cell r="M1838" t="str">
            <v>0542011</v>
          </cell>
          <cell r="N1838" t="str">
            <v>11</v>
          </cell>
          <cell r="O1838" t="str">
            <v>Pallagunta</v>
          </cell>
          <cell r="P1838" t="str">
            <v>Pallagunta</v>
          </cell>
          <cell r="Q1838" t="str">
            <v>054201111</v>
          </cell>
          <cell r="R1838" t="str">
            <v>054201111</v>
          </cell>
          <cell r="S1838" t="str">
            <v>05100614201111</v>
          </cell>
          <cell r="T1838">
            <v>104</v>
          </cell>
          <cell r="U1838">
            <v>0</v>
          </cell>
          <cell r="V1838">
            <v>0</v>
          </cell>
          <cell r="W1838" t="str">
            <v>FC</v>
          </cell>
          <cell r="X1838" t="str">
            <v>FC</v>
          </cell>
          <cell r="AA1838" t="str">
            <v>054201101600</v>
          </cell>
          <cell r="AB1838" t="str">
            <v>054201101600</v>
          </cell>
          <cell r="AC1838" t="str">
            <v>Penumadam</v>
          </cell>
          <cell r="AD1838" t="str">
            <v>Penumadam</v>
          </cell>
          <cell r="AE1838" t="str">
            <v>PWS</v>
          </cell>
          <cell r="AF1838">
            <v>0</v>
          </cell>
          <cell r="AG1838">
            <v>0</v>
          </cell>
          <cell r="AH1838">
            <v>1</v>
          </cell>
          <cell r="AI1838">
            <v>0</v>
          </cell>
          <cell r="AJ1838">
            <v>0</v>
          </cell>
          <cell r="AK1838">
            <v>0</v>
          </cell>
          <cell r="AL1838">
            <v>0</v>
          </cell>
        </row>
        <row r="1839">
          <cell r="A1839" t="str">
            <v>05</v>
          </cell>
          <cell r="B1839" t="str">
            <v>Westgodavari</v>
          </cell>
          <cell r="C1839" t="str">
            <v>10</v>
          </cell>
          <cell r="D1839" t="str">
            <v>Narsapur</v>
          </cell>
          <cell r="E1839" t="str">
            <v>061</v>
          </cell>
          <cell r="F1839" t="str">
            <v>Achanta</v>
          </cell>
          <cell r="G1839" t="str">
            <v>42</v>
          </cell>
          <cell r="H1839" t="str">
            <v>Poduru</v>
          </cell>
          <cell r="I1839" t="str">
            <v>12</v>
          </cell>
          <cell r="J1839" t="str">
            <v>Penumadam</v>
          </cell>
          <cell r="K1839" t="str">
            <v>011</v>
          </cell>
          <cell r="L1839" t="str">
            <v>Penumadam</v>
          </cell>
          <cell r="M1839" t="str">
            <v>0542011</v>
          </cell>
          <cell r="N1839" t="str">
            <v>12</v>
          </cell>
          <cell r="O1839" t="str">
            <v>Sreeramachandrapeta</v>
          </cell>
          <cell r="P1839" t="str">
            <v>Sreeramachandrapeta</v>
          </cell>
          <cell r="Q1839" t="str">
            <v>054201112</v>
          </cell>
          <cell r="R1839" t="str">
            <v>054201112</v>
          </cell>
          <cell r="S1839" t="str">
            <v>05100614201112</v>
          </cell>
          <cell r="T1839">
            <v>337</v>
          </cell>
          <cell r="U1839">
            <v>223</v>
          </cell>
          <cell r="V1839">
            <v>0</v>
          </cell>
          <cell r="W1839" t="str">
            <v>FC</v>
          </cell>
          <cell r="X1839" t="str">
            <v>FC</v>
          </cell>
          <cell r="AA1839" t="str">
            <v>054201101600</v>
          </cell>
          <cell r="AB1839" t="str">
            <v>054201101600</v>
          </cell>
          <cell r="AC1839" t="str">
            <v>Penumadam</v>
          </cell>
          <cell r="AD1839" t="str">
            <v>Penumadam</v>
          </cell>
          <cell r="AE1839" t="str">
            <v>PWS</v>
          </cell>
          <cell r="AF1839">
            <v>0</v>
          </cell>
          <cell r="AG1839">
            <v>0</v>
          </cell>
          <cell r="AH1839">
            <v>2</v>
          </cell>
          <cell r="AI1839">
            <v>1</v>
          </cell>
          <cell r="AJ1839">
            <v>0</v>
          </cell>
          <cell r="AK1839">
            <v>0</v>
          </cell>
          <cell r="AL1839">
            <v>0</v>
          </cell>
        </row>
        <row r="1840">
          <cell r="A1840" t="str">
            <v>05</v>
          </cell>
          <cell r="B1840" t="str">
            <v>Westgodavari</v>
          </cell>
          <cell r="C1840" t="str">
            <v>10</v>
          </cell>
          <cell r="D1840" t="str">
            <v>Narsapur</v>
          </cell>
          <cell r="E1840" t="str">
            <v>061</v>
          </cell>
          <cell r="F1840" t="str">
            <v>Achanta</v>
          </cell>
          <cell r="G1840" t="str">
            <v>42</v>
          </cell>
          <cell r="H1840" t="str">
            <v>Poduru</v>
          </cell>
          <cell r="I1840" t="str">
            <v>12</v>
          </cell>
          <cell r="J1840" t="str">
            <v>Penumadam</v>
          </cell>
          <cell r="K1840" t="str">
            <v>011</v>
          </cell>
          <cell r="L1840" t="str">
            <v>Penumadam</v>
          </cell>
          <cell r="M1840" t="str">
            <v>0542011</v>
          </cell>
          <cell r="N1840" t="str">
            <v>13</v>
          </cell>
          <cell r="O1840" t="str">
            <v>Rajulagaruvu</v>
          </cell>
          <cell r="Q1840" t="str">
            <v>054201113</v>
          </cell>
          <cell r="S1840" t="str">
            <v>05100614201113</v>
          </cell>
          <cell r="T1840">
            <v>291</v>
          </cell>
          <cell r="U1840">
            <v>172</v>
          </cell>
          <cell r="V1840">
            <v>0</v>
          </cell>
          <cell r="W1840" t="str">
            <v>NSS</v>
          </cell>
          <cell r="X1840" t="str">
            <v>BR</v>
          </cell>
          <cell r="Y1840">
            <v>1604</v>
          </cell>
          <cell r="Z1840">
            <v>36368</v>
          </cell>
          <cell r="AF1840">
            <v>0</v>
          </cell>
          <cell r="AG1840">
            <v>0</v>
          </cell>
          <cell r="AH1840">
            <v>1</v>
          </cell>
          <cell r="AI1840">
            <v>1</v>
          </cell>
          <cell r="AJ1840">
            <v>0</v>
          </cell>
          <cell r="AK1840">
            <v>0</v>
          </cell>
          <cell r="AL1840">
            <v>0</v>
          </cell>
        </row>
        <row r="1841">
          <cell r="A1841" t="str">
            <v>05</v>
          </cell>
          <cell r="B1841" t="str">
            <v>Westgodavari</v>
          </cell>
          <cell r="C1841" t="str">
            <v>10</v>
          </cell>
          <cell r="D1841" t="str">
            <v>Narsapur</v>
          </cell>
          <cell r="E1841" t="str">
            <v>061</v>
          </cell>
          <cell r="F1841" t="str">
            <v>Achanta</v>
          </cell>
          <cell r="G1841" t="str">
            <v>42</v>
          </cell>
          <cell r="H1841" t="str">
            <v>Poduru</v>
          </cell>
          <cell r="I1841" t="str">
            <v>12</v>
          </cell>
          <cell r="J1841" t="str">
            <v>Penumadam</v>
          </cell>
          <cell r="K1841" t="str">
            <v>011</v>
          </cell>
          <cell r="L1841" t="str">
            <v>Penumadam</v>
          </cell>
          <cell r="M1841" t="str">
            <v>0542011</v>
          </cell>
          <cell r="N1841" t="str">
            <v>14</v>
          </cell>
          <cell r="O1841" t="str">
            <v>Sabbevaripeta</v>
          </cell>
          <cell r="Q1841" t="str">
            <v>054201114</v>
          </cell>
          <cell r="S1841" t="str">
            <v>05100614201114</v>
          </cell>
          <cell r="T1841">
            <v>328</v>
          </cell>
          <cell r="U1841">
            <v>237</v>
          </cell>
          <cell r="V1841">
            <v>0</v>
          </cell>
          <cell r="W1841" t="str">
            <v>NSS</v>
          </cell>
          <cell r="X1841" t="str">
            <v>BR</v>
          </cell>
          <cell r="Y1841">
            <v>1604</v>
          </cell>
          <cell r="Z1841">
            <v>36368</v>
          </cell>
          <cell r="AF1841">
            <v>0</v>
          </cell>
          <cell r="AG1841">
            <v>0</v>
          </cell>
          <cell r="AH1841">
            <v>2</v>
          </cell>
          <cell r="AI1841">
            <v>0</v>
          </cell>
          <cell r="AJ1841">
            <v>0</v>
          </cell>
          <cell r="AK1841">
            <v>0</v>
          </cell>
          <cell r="AL1841">
            <v>0</v>
          </cell>
        </row>
        <row r="1842">
          <cell r="A1842" t="str">
            <v>05</v>
          </cell>
          <cell r="B1842" t="str">
            <v>Westgodavari</v>
          </cell>
          <cell r="C1842" t="str">
            <v>10</v>
          </cell>
          <cell r="D1842" t="str">
            <v>Narsapur</v>
          </cell>
          <cell r="E1842" t="str">
            <v>061</v>
          </cell>
          <cell r="F1842" t="str">
            <v>Achanta</v>
          </cell>
          <cell r="G1842" t="str">
            <v>42</v>
          </cell>
          <cell r="H1842" t="str">
            <v>Poduru</v>
          </cell>
          <cell r="I1842" t="str">
            <v>12</v>
          </cell>
          <cell r="J1842" t="str">
            <v>Penumadam</v>
          </cell>
          <cell r="K1842" t="str">
            <v>011</v>
          </cell>
          <cell r="L1842" t="str">
            <v>Penumadam</v>
          </cell>
          <cell r="M1842" t="str">
            <v>0542011</v>
          </cell>
          <cell r="N1842" t="str">
            <v>15</v>
          </cell>
          <cell r="O1842" t="str">
            <v>Turpupeta</v>
          </cell>
          <cell r="Q1842" t="str">
            <v>054201115</v>
          </cell>
          <cell r="S1842" t="str">
            <v>05100614201115</v>
          </cell>
          <cell r="T1842">
            <v>275</v>
          </cell>
          <cell r="U1842">
            <v>275</v>
          </cell>
          <cell r="V1842">
            <v>0</v>
          </cell>
          <cell r="W1842" t="str">
            <v>NSS</v>
          </cell>
          <cell r="X1842" t="str">
            <v>BR</v>
          </cell>
          <cell r="Y1842">
            <v>1549</v>
          </cell>
          <cell r="Z1842">
            <v>36368</v>
          </cell>
          <cell r="AF1842">
            <v>0</v>
          </cell>
          <cell r="AG1842">
            <v>0</v>
          </cell>
          <cell r="AH1842">
            <v>2</v>
          </cell>
          <cell r="AI1842">
            <v>0</v>
          </cell>
          <cell r="AJ1842">
            <v>0</v>
          </cell>
          <cell r="AK1842">
            <v>0</v>
          </cell>
          <cell r="AL1842">
            <v>0</v>
          </cell>
        </row>
        <row r="1843">
          <cell r="A1843" t="str">
            <v>05</v>
          </cell>
          <cell r="B1843" t="str">
            <v>Westgodavari</v>
          </cell>
          <cell r="C1843" t="str">
            <v>10</v>
          </cell>
          <cell r="D1843" t="str">
            <v>Narsapur</v>
          </cell>
          <cell r="E1843" t="str">
            <v>061</v>
          </cell>
          <cell r="F1843" t="str">
            <v>Achanta</v>
          </cell>
          <cell r="G1843" t="str">
            <v>42</v>
          </cell>
          <cell r="H1843" t="str">
            <v>Poduru</v>
          </cell>
          <cell r="I1843" t="str">
            <v>12</v>
          </cell>
          <cell r="J1843" t="str">
            <v>Penumadam</v>
          </cell>
          <cell r="K1843" t="str">
            <v>011</v>
          </cell>
          <cell r="L1843" t="str">
            <v>Penumadam</v>
          </cell>
          <cell r="M1843" t="str">
            <v>0542011</v>
          </cell>
          <cell r="N1843" t="str">
            <v>16</v>
          </cell>
          <cell r="O1843" t="str">
            <v>Telugupalem</v>
          </cell>
          <cell r="Q1843" t="str">
            <v>054201116</v>
          </cell>
          <cell r="S1843" t="str">
            <v>05100614201116</v>
          </cell>
          <cell r="T1843">
            <v>229</v>
          </cell>
          <cell r="U1843">
            <v>0</v>
          </cell>
          <cell r="V1843">
            <v>0</v>
          </cell>
          <cell r="W1843" t="str">
            <v>NSS</v>
          </cell>
          <cell r="X1843" t="str">
            <v>BR</v>
          </cell>
          <cell r="Y1843">
            <v>1549</v>
          </cell>
          <cell r="Z1843">
            <v>36368</v>
          </cell>
          <cell r="AF1843">
            <v>0</v>
          </cell>
          <cell r="AG1843">
            <v>0</v>
          </cell>
          <cell r="AH1843">
            <v>2</v>
          </cell>
          <cell r="AI1843">
            <v>1</v>
          </cell>
          <cell r="AJ1843">
            <v>0</v>
          </cell>
          <cell r="AK1843">
            <v>0</v>
          </cell>
          <cell r="AL1843">
            <v>0</v>
          </cell>
        </row>
        <row r="1844">
          <cell r="A1844" t="str">
            <v>05</v>
          </cell>
          <cell r="B1844" t="str">
            <v>Westgodavari</v>
          </cell>
          <cell r="C1844" t="str">
            <v>10</v>
          </cell>
          <cell r="D1844" t="str">
            <v>Narsapur</v>
          </cell>
          <cell r="E1844" t="str">
            <v>061</v>
          </cell>
          <cell r="F1844" t="str">
            <v>Achanta</v>
          </cell>
          <cell r="G1844" t="str">
            <v>42</v>
          </cell>
          <cell r="H1844" t="str">
            <v>Poduru</v>
          </cell>
          <cell r="I1844" t="str">
            <v>13</v>
          </cell>
          <cell r="J1844" t="str">
            <v>Penumadam</v>
          </cell>
          <cell r="K1844" t="str">
            <v>011</v>
          </cell>
          <cell r="L1844" t="str">
            <v>Penumadam</v>
          </cell>
          <cell r="M1844" t="str">
            <v>0542011</v>
          </cell>
          <cell r="N1844" t="str">
            <v>17</v>
          </cell>
          <cell r="O1844" t="str">
            <v>Appanacheruvu</v>
          </cell>
          <cell r="Q1844" t="str">
            <v>054201117</v>
          </cell>
          <cell r="S1844" t="str">
            <v>05100614201117</v>
          </cell>
          <cell r="T1844">
            <v>1120</v>
          </cell>
          <cell r="U1844">
            <v>859</v>
          </cell>
          <cell r="V1844">
            <v>0</v>
          </cell>
          <cell r="W1844" t="str">
            <v>NSS</v>
          </cell>
          <cell r="X1844" t="str">
            <v>BR</v>
          </cell>
          <cell r="Y1844">
            <v>1564</v>
          </cell>
          <cell r="Z1844">
            <v>36368</v>
          </cell>
          <cell r="AF1844">
            <v>0</v>
          </cell>
          <cell r="AG1844">
            <v>0</v>
          </cell>
          <cell r="AH1844">
            <v>2</v>
          </cell>
          <cell r="AI1844">
            <v>1</v>
          </cell>
          <cell r="AJ1844">
            <v>0</v>
          </cell>
          <cell r="AK1844">
            <v>0</v>
          </cell>
          <cell r="AL1844">
            <v>0</v>
          </cell>
        </row>
        <row r="1845">
          <cell r="A1845" t="str">
            <v>05</v>
          </cell>
          <cell r="B1845" t="str">
            <v>Westgodavari</v>
          </cell>
          <cell r="C1845" t="str">
            <v>10</v>
          </cell>
          <cell r="D1845" t="str">
            <v>Narsapur</v>
          </cell>
          <cell r="E1845" t="str">
            <v>061</v>
          </cell>
          <cell r="F1845" t="str">
            <v>Achanta</v>
          </cell>
          <cell r="G1845" t="str">
            <v>42</v>
          </cell>
          <cell r="H1845" t="str">
            <v>Poduru</v>
          </cell>
          <cell r="I1845" t="str">
            <v>12</v>
          </cell>
          <cell r="J1845" t="str">
            <v>Penumadam</v>
          </cell>
          <cell r="K1845" t="str">
            <v>011</v>
          </cell>
          <cell r="L1845" t="str">
            <v>Penumadam</v>
          </cell>
          <cell r="M1845" t="str">
            <v>0542011</v>
          </cell>
          <cell r="N1845" t="str">
            <v>18</v>
          </cell>
          <cell r="O1845" t="str">
            <v>Adibandarivaricheruvu</v>
          </cell>
          <cell r="Q1845" t="str">
            <v>054201118</v>
          </cell>
          <cell r="S1845" t="str">
            <v>05100614201118</v>
          </cell>
          <cell r="T1845">
            <v>642</v>
          </cell>
          <cell r="U1845">
            <v>362</v>
          </cell>
          <cell r="V1845">
            <v>0</v>
          </cell>
          <cell r="W1845" t="str">
            <v>NSS</v>
          </cell>
          <cell r="X1845" t="str">
            <v>BR</v>
          </cell>
          <cell r="Y1845">
            <v>1244</v>
          </cell>
          <cell r="Z1845">
            <v>36368</v>
          </cell>
          <cell r="AF1845">
            <v>0</v>
          </cell>
          <cell r="AG1845">
            <v>0</v>
          </cell>
          <cell r="AH1845">
            <v>4</v>
          </cell>
          <cell r="AI1845">
            <v>0</v>
          </cell>
          <cell r="AJ1845">
            <v>0</v>
          </cell>
          <cell r="AK1845">
            <v>0</v>
          </cell>
          <cell r="AL1845">
            <v>0</v>
          </cell>
        </row>
        <row r="1846">
          <cell r="A1846" t="str">
            <v>05</v>
          </cell>
          <cell r="B1846" t="str">
            <v>Westgodavari</v>
          </cell>
          <cell r="C1846" t="str">
            <v>10</v>
          </cell>
          <cell r="D1846" t="str">
            <v>Narsapur</v>
          </cell>
          <cell r="E1846" t="str">
            <v>061</v>
          </cell>
          <cell r="F1846" t="str">
            <v>Achanta</v>
          </cell>
          <cell r="G1846" t="str">
            <v>42</v>
          </cell>
          <cell r="H1846" t="str">
            <v>Poduru</v>
          </cell>
          <cell r="I1846" t="str">
            <v>12</v>
          </cell>
          <cell r="J1846" t="str">
            <v>Penumadam</v>
          </cell>
          <cell r="K1846" t="str">
            <v>011</v>
          </cell>
          <cell r="L1846" t="str">
            <v>Penumadam</v>
          </cell>
          <cell r="M1846" t="str">
            <v>0542011</v>
          </cell>
          <cell r="N1846" t="str">
            <v>19</v>
          </cell>
          <cell r="O1846" t="str">
            <v>Mangalivanigoppu</v>
          </cell>
          <cell r="Q1846" t="str">
            <v>054201119</v>
          </cell>
          <cell r="S1846" t="str">
            <v>05100614201119</v>
          </cell>
          <cell r="T1846">
            <v>129</v>
          </cell>
          <cell r="U1846">
            <v>72</v>
          </cell>
          <cell r="V1846">
            <v>0</v>
          </cell>
          <cell r="W1846" t="str">
            <v>NSS</v>
          </cell>
          <cell r="X1846" t="str">
            <v>BR</v>
          </cell>
          <cell r="Y1846">
            <v>1564</v>
          </cell>
          <cell r="Z1846">
            <v>36368</v>
          </cell>
          <cell r="AF1846">
            <v>0</v>
          </cell>
          <cell r="AG1846">
            <v>0</v>
          </cell>
          <cell r="AH1846">
            <v>1</v>
          </cell>
          <cell r="AI1846">
            <v>0</v>
          </cell>
          <cell r="AJ1846">
            <v>0</v>
          </cell>
          <cell r="AK1846">
            <v>0</v>
          </cell>
          <cell r="AL1846">
            <v>0</v>
          </cell>
        </row>
        <row r="1847">
          <cell r="A1847" t="str">
            <v>05</v>
          </cell>
          <cell r="B1847" t="str">
            <v>Westgodavari</v>
          </cell>
          <cell r="C1847" t="str">
            <v>10</v>
          </cell>
          <cell r="D1847" t="str">
            <v>Narsapur</v>
          </cell>
          <cell r="E1847" t="str">
            <v>061</v>
          </cell>
          <cell r="F1847" t="str">
            <v>Achanta</v>
          </cell>
          <cell r="G1847" t="str">
            <v>42</v>
          </cell>
          <cell r="H1847" t="str">
            <v>Poduru</v>
          </cell>
          <cell r="I1847" t="str">
            <v>14</v>
          </cell>
          <cell r="J1847" t="str">
            <v>Gummaluru</v>
          </cell>
          <cell r="K1847" t="str">
            <v>012</v>
          </cell>
          <cell r="L1847" t="str">
            <v>Gummaluru</v>
          </cell>
          <cell r="M1847" t="str">
            <v>0542012</v>
          </cell>
          <cell r="N1847" t="str">
            <v>01</v>
          </cell>
          <cell r="O1847" t="str">
            <v>Gummaluru</v>
          </cell>
          <cell r="P1847" t="str">
            <v>Gummaluru</v>
          </cell>
          <cell r="Q1847" t="str">
            <v>054201201</v>
          </cell>
          <cell r="R1847" t="str">
            <v>054201201</v>
          </cell>
          <cell r="S1847" t="str">
            <v>05100614201201</v>
          </cell>
          <cell r="T1847">
            <v>2652</v>
          </cell>
          <cell r="U1847">
            <v>300</v>
          </cell>
          <cell r="V1847">
            <v>21</v>
          </cell>
          <cell r="W1847" t="str">
            <v>PC</v>
          </cell>
          <cell r="X1847" t="str">
            <v>PC4</v>
          </cell>
          <cell r="AA1847" t="str">
            <v>054201201600</v>
          </cell>
          <cell r="AB1847" t="str">
            <v>054201201600</v>
          </cell>
          <cell r="AC1847" t="str">
            <v>Gummaluru</v>
          </cell>
          <cell r="AD1847" t="str">
            <v>Gummaluru</v>
          </cell>
          <cell r="AE1847" t="str">
            <v>PWS</v>
          </cell>
          <cell r="AF1847">
            <v>0</v>
          </cell>
          <cell r="AG1847">
            <v>0</v>
          </cell>
          <cell r="AH1847">
            <v>4</v>
          </cell>
          <cell r="AI1847">
            <v>2</v>
          </cell>
          <cell r="AJ1847">
            <v>0</v>
          </cell>
          <cell r="AK1847">
            <v>0</v>
          </cell>
          <cell r="AL1847">
            <v>0</v>
          </cell>
        </row>
        <row r="1848">
          <cell r="A1848" t="str">
            <v>05</v>
          </cell>
          <cell r="B1848" t="str">
            <v>Westgodavari</v>
          </cell>
          <cell r="C1848" t="str">
            <v>10</v>
          </cell>
          <cell r="D1848" t="str">
            <v>Narsapur</v>
          </cell>
          <cell r="E1848" t="str">
            <v>061</v>
          </cell>
          <cell r="F1848" t="str">
            <v>Achanta</v>
          </cell>
          <cell r="G1848" t="str">
            <v>42</v>
          </cell>
          <cell r="H1848" t="str">
            <v>Poduru</v>
          </cell>
          <cell r="I1848" t="str">
            <v>14</v>
          </cell>
          <cell r="J1848" t="str">
            <v>Gummaluru</v>
          </cell>
          <cell r="K1848" t="str">
            <v>012</v>
          </cell>
          <cell r="L1848" t="str">
            <v>Gummaluru</v>
          </cell>
          <cell r="M1848" t="str">
            <v>0542012</v>
          </cell>
          <cell r="N1848" t="str">
            <v>02</v>
          </cell>
          <cell r="O1848" t="str">
            <v>Adi Andhrapeta</v>
          </cell>
          <cell r="P1848" t="str">
            <v>Adi Andhrapeta</v>
          </cell>
          <cell r="Q1848" t="str">
            <v>054201202</v>
          </cell>
          <cell r="R1848" t="str">
            <v>054201202</v>
          </cell>
          <cell r="S1848" t="str">
            <v>05100614201202</v>
          </cell>
          <cell r="T1848">
            <v>261</v>
          </cell>
          <cell r="U1848">
            <v>126</v>
          </cell>
          <cell r="V1848">
            <v>0</v>
          </cell>
          <cell r="W1848" t="str">
            <v>PC</v>
          </cell>
          <cell r="X1848" t="str">
            <v>PC4</v>
          </cell>
          <cell r="AA1848" t="str">
            <v>054201201600</v>
          </cell>
          <cell r="AB1848" t="str">
            <v>054201201600</v>
          </cell>
          <cell r="AC1848" t="str">
            <v>Gummaluru</v>
          </cell>
          <cell r="AD1848" t="str">
            <v>Gummaluru</v>
          </cell>
          <cell r="AE1848" t="str">
            <v>PWS</v>
          </cell>
          <cell r="AF1848">
            <v>0</v>
          </cell>
          <cell r="AG1848">
            <v>0</v>
          </cell>
          <cell r="AH1848">
            <v>0</v>
          </cell>
          <cell r="AI1848">
            <v>0</v>
          </cell>
          <cell r="AJ1848">
            <v>0</v>
          </cell>
          <cell r="AK1848">
            <v>0</v>
          </cell>
          <cell r="AL1848">
            <v>0</v>
          </cell>
        </row>
        <row r="1849">
          <cell r="A1849" t="str">
            <v>05</v>
          </cell>
          <cell r="B1849" t="str">
            <v>Westgodavari</v>
          </cell>
          <cell r="C1849" t="str">
            <v>10</v>
          </cell>
          <cell r="D1849" t="str">
            <v>Narsapur</v>
          </cell>
          <cell r="E1849" t="str">
            <v>061</v>
          </cell>
          <cell r="F1849" t="str">
            <v>Achanta</v>
          </cell>
          <cell r="G1849" t="str">
            <v>42</v>
          </cell>
          <cell r="H1849" t="str">
            <v>Poduru</v>
          </cell>
          <cell r="I1849" t="str">
            <v>14</v>
          </cell>
          <cell r="J1849" t="str">
            <v>Gummaluru</v>
          </cell>
          <cell r="K1849" t="str">
            <v>012</v>
          </cell>
          <cell r="L1849" t="str">
            <v>Gummaluru</v>
          </cell>
          <cell r="M1849" t="str">
            <v>0542012</v>
          </cell>
          <cell r="N1849" t="str">
            <v>03</v>
          </cell>
          <cell r="O1849" t="str">
            <v>Chakirevugunta</v>
          </cell>
          <cell r="Q1849" t="str">
            <v>054201203</v>
          </cell>
          <cell r="S1849" t="str">
            <v>05100614201203</v>
          </cell>
          <cell r="T1849">
            <v>88</v>
          </cell>
          <cell r="U1849">
            <v>85</v>
          </cell>
          <cell r="V1849">
            <v>0</v>
          </cell>
          <cell r="W1849" t="str">
            <v>NSS</v>
          </cell>
          <cell r="X1849" t="str">
            <v>BR</v>
          </cell>
          <cell r="Y1849">
            <v>1246</v>
          </cell>
          <cell r="Z1849">
            <v>36368</v>
          </cell>
          <cell r="AF1849">
            <v>0</v>
          </cell>
          <cell r="AG1849">
            <v>0</v>
          </cell>
          <cell r="AH1849">
            <v>1</v>
          </cell>
          <cell r="AI1849">
            <v>0</v>
          </cell>
          <cell r="AJ1849">
            <v>0</v>
          </cell>
          <cell r="AK1849">
            <v>0</v>
          </cell>
          <cell r="AL1849">
            <v>0</v>
          </cell>
        </row>
        <row r="1850">
          <cell r="A1850" t="str">
            <v>05</v>
          </cell>
          <cell r="B1850" t="str">
            <v>Westgodavari</v>
          </cell>
          <cell r="C1850" t="str">
            <v>10</v>
          </cell>
          <cell r="D1850" t="str">
            <v>Narsapur</v>
          </cell>
          <cell r="E1850" t="str">
            <v>061</v>
          </cell>
          <cell r="F1850" t="str">
            <v>Achanta</v>
          </cell>
          <cell r="G1850" t="str">
            <v>42</v>
          </cell>
          <cell r="H1850" t="str">
            <v>Poduru</v>
          </cell>
          <cell r="I1850" t="str">
            <v>14</v>
          </cell>
          <cell r="J1850" t="str">
            <v>Gummaluru</v>
          </cell>
          <cell r="K1850" t="str">
            <v>012</v>
          </cell>
          <cell r="L1850" t="str">
            <v>Gummaluru</v>
          </cell>
          <cell r="M1850" t="str">
            <v>0542012</v>
          </cell>
          <cell r="N1850" t="str">
            <v>04</v>
          </cell>
          <cell r="O1850" t="str">
            <v>Durgammacheruvu</v>
          </cell>
          <cell r="Q1850" t="str">
            <v>054201204</v>
          </cell>
          <cell r="S1850" t="str">
            <v>05100614201204</v>
          </cell>
          <cell r="T1850">
            <v>437</v>
          </cell>
          <cell r="U1850">
            <v>233</v>
          </cell>
          <cell r="V1850">
            <v>0</v>
          </cell>
          <cell r="W1850" t="str">
            <v>NSS</v>
          </cell>
          <cell r="X1850" t="str">
            <v>BR</v>
          </cell>
          <cell r="Y1850">
            <v>1246</v>
          </cell>
          <cell r="Z1850">
            <v>36368</v>
          </cell>
          <cell r="AF1850">
            <v>0</v>
          </cell>
          <cell r="AG1850">
            <v>1</v>
          </cell>
          <cell r="AH1850">
            <v>0</v>
          </cell>
          <cell r="AI1850">
            <v>0</v>
          </cell>
          <cell r="AJ1850">
            <v>0</v>
          </cell>
          <cell r="AK1850">
            <v>0</v>
          </cell>
          <cell r="AL1850">
            <v>0</v>
          </cell>
        </row>
        <row r="1851">
          <cell r="A1851" t="str">
            <v>05</v>
          </cell>
          <cell r="B1851" t="str">
            <v>Westgodavari</v>
          </cell>
          <cell r="C1851" t="str">
            <v>10</v>
          </cell>
          <cell r="D1851" t="str">
            <v>Narsapur</v>
          </cell>
          <cell r="E1851" t="str">
            <v>061</v>
          </cell>
          <cell r="F1851" t="str">
            <v>Achanta</v>
          </cell>
          <cell r="G1851" t="str">
            <v>42</v>
          </cell>
          <cell r="H1851" t="str">
            <v>Poduru</v>
          </cell>
          <cell r="I1851" t="str">
            <v>14</v>
          </cell>
          <cell r="J1851" t="str">
            <v>Gummaluru</v>
          </cell>
          <cell r="K1851" t="str">
            <v>012</v>
          </cell>
          <cell r="L1851" t="str">
            <v>Gummaluru</v>
          </cell>
          <cell r="M1851" t="str">
            <v>0542012</v>
          </cell>
          <cell r="N1851" t="str">
            <v>05</v>
          </cell>
          <cell r="O1851" t="str">
            <v>Dakshinapalem</v>
          </cell>
          <cell r="P1851" t="str">
            <v>Dakshinapalem</v>
          </cell>
          <cell r="Q1851" t="str">
            <v>054201205</v>
          </cell>
          <cell r="R1851" t="str">
            <v>054201205</v>
          </cell>
          <cell r="S1851" t="str">
            <v>05100614201205</v>
          </cell>
          <cell r="T1851">
            <v>22</v>
          </cell>
          <cell r="U1851">
            <v>0</v>
          </cell>
          <cell r="V1851">
            <v>0</v>
          </cell>
          <cell r="W1851" t="str">
            <v>PC</v>
          </cell>
          <cell r="X1851" t="str">
            <v>PC4</v>
          </cell>
          <cell r="AA1851" t="str">
            <v>054201201600</v>
          </cell>
          <cell r="AB1851" t="str">
            <v>054201201600</v>
          </cell>
          <cell r="AC1851" t="str">
            <v>Gummaluru</v>
          </cell>
          <cell r="AD1851" t="str">
            <v>Gummaluru</v>
          </cell>
          <cell r="AE1851" t="str">
            <v>PWS</v>
          </cell>
          <cell r="AF1851">
            <v>0</v>
          </cell>
          <cell r="AG1851">
            <v>2</v>
          </cell>
          <cell r="AH1851">
            <v>2</v>
          </cell>
          <cell r="AI1851">
            <v>0</v>
          </cell>
          <cell r="AJ1851">
            <v>0</v>
          </cell>
          <cell r="AK1851">
            <v>0</v>
          </cell>
          <cell r="AL1851">
            <v>0</v>
          </cell>
        </row>
        <row r="1852">
          <cell r="A1852" t="str">
            <v>05</v>
          </cell>
          <cell r="B1852" t="str">
            <v>Westgodavari</v>
          </cell>
          <cell r="C1852" t="str">
            <v>10</v>
          </cell>
          <cell r="D1852" t="str">
            <v>Narsapur</v>
          </cell>
          <cell r="E1852" t="str">
            <v>061</v>
          </cell>
          <cell r="F1852" t="str">
            <v>Achanta</v>
          </cell>
          <cell r="G1852" t="str">
            <v>42</v>
          </cell>
          <cell r="H1852" t="str">
            <v>Poduru</v>
          </cell>
          <cell r="I1852" t="str">
            <v>14</v>
          </cell>
          <cell r="J1852" t="str">
            <v>Gummaluru</v>
          </cell>
          <cell r="K1852" t="str">
            <v>012</v>
          </cell>
          <cell r="L1852" t="str">
            <v>Gummaluru</v>
          </cell>
          <cell r="M1852" t="str">
            <v>0542012</v>
          </cell>
          <cell r="N1852" t="str">
            <v>06</v>
          </cell>
          <cell r="O1852" t="str">
            <v>Kammavaripalem</v>
          </cell>
          <cell r="Q1852" t="str">
            <v>054201206</v>
          </cell>
          <cell r="S1852" t="str">
            <v>05100614201206</v>
          </cell>
          <cell r="T1852">
            <v>165</v>
          </cell>
          <cell r="U1852">
            <v>0</v>
          </cell>
          <cell r="V1852">
            <v>0</v>
          </cell>
          <cell r="W1852" t="str">
            <v>NSS</v>
          </cell>
          <cell r="X1852" t="str">
            <v>BR</v>
          </cell>
          <cell r="Y1852">
            <v>1246</v>
          </cell>
          <cell r="Z1852">
            <v>36368</v>
          </cell>
          <cell r="AF1852">
            <v>0</v>
          </cell>
          <cell r="AG1852">
            <v>2</v>
          </cell>
          <cell r="AH1852">
            <v>1</v>
          </cell>
          <cell r="AI1852">
            <v>0</v>
          </cell>
          <cell r="AJ1852">
            <v>0</v>
          </cell>
          <cell r="AK1852">
            <v>0</v>
          </cell>
          <cell r="AL1852">
            <v>0</v>
          </cell>
        </row>
        <row r="1853">
          <cell r="A1853" t="str">
            <v>05</v>
          </cell>
          <cell r="B1853" t="str">
            <v>Westgodavari</v>
          </cell>
          <cell r="C1853" t="str">
            <v>10</v>
          </cell>
          <cell r="D1853" t="str">
            <v>Narsapur</v>
          </cell>
          <cell r="E1853" t="str">
            <v>061</v>
          </cell>
          <cell r="F1853" t="str">
            <v>Achanta</v>
          </cell>
          <cell r="G1853" t="str">
            <v>42</v>
          </cell>
          <cell r="H1853" t="str">
            <v>Poduru</v>
          </cell>
          <cell r="I1853" t="str">
            <v>14</v>
          </cell>
          <cell r="J1853" t="str">
            <v>Gummaluru</v>
          </cell>
          <cell r="K1853" t="str">
            <v>012</v>
          </cell>
          <cell r="L1853" t="str">
            <v>Gummaluru</v>
          </cell>
          <cell r="M1853" t="str">
            <v>0542012</v>
          </cell>
          <cell r="N1853" t="str">
            <v>07</v>
          </cell>
          <cell r="O1853" t="str">
            <v>Kothapeta</v>
          </cell>
          <cell r="Q1853" t="str">
            <v>054201207</v>
          </cell>
          <cell r="S1853" t="str">
            <v>05100614201207</v>
          </cell>
          <cell r="T1853">
            <v>426</v>
          </cell>
          <cell r="U1853">
            <v>106</v>
          </cell>
          <cell r="V1853">
            <v>0</v>
          </cell>
          <cell r="W1853" t="str">
            <v>NSS</v>
          </cell>
          <cell r="X1853" t="str">
            <v>BR</v>
          </cell>
          <cell r="Y1853">
            <v>1542</v>
          </cell>
          <cell r="Z1853">
            <v>36368</v>
          </cell>
          <cell r="AF1853">
            <v>0</v>
          </cell>
          <cell r="AG1853">
            <v>0</v>
          </cell>
          <cell r="AH1853">
            <v>3</v>
          </cell>
          <cell r="AI1853">
            <v>1</v>
          </cell>
          <cell r="AJ1853">
            <v>0</v>
          </cell>
          <cell r="AK1853">
            <v>0</v>
          </cell>
          <cell r="AL1853">
            <v>0</v>
          </cell>
        </row>
        <row r="1854">
          <cell r="A1854" t="str">
            <v>05</v>
          </cell>
          <cell r="B1854" t="str">
            <v>Westgodavari</v>
          </cell>
          <cell r="C1854" t="str">
            <v>10</v>
          </cell>
          <cell r="D1854" t="str">
            <v>Narsapur</v>
          </cell>
          <cell r="E1854" t="str">
            <v>061</v>
          </cell>
          <cell r="F1854" t="str">
            <v>Achanta</v>
          </cell>
          <cell r="G1854" t="str">
            <v>42</v>
          </cell>
          <cell r="H1854" t="str">
            <v>Poduru</v>
          </cell>
          <cell r="I1854" t="str">
            <v>14</v>
          </cell>
          <cell r="J1854" t="str">
            <v>Gummaluru</v>
          </cell>
          <cell r="K1854" t="str">
            <v>012</v>
          </cell>
          <cell r="L1854" t="str">
            <v>Gummaluru</v>
          </cell>
          <cell r="M1854" t="str">
            <v>0542012</v>
          </cell>
          <cell r="N1854" t="str">
            <v>08</v>
          </cell>
          <cell r="O1854" t="str">
            <v>Nagulagunta</v>
          </cell>
          <cell r="Q1854" t="str">
            <v>054201208</v>
          </cell>
          <cell r="S1854" t="str">
            <v>05100614201208</v>
          </cell>
          <cell r="T1854">
            <v>72</v>
          </cell>
          <cell r="U1854">
            <v>29</v>
          </cell>
          <cell r="V1854">
            <v>0</v>
          </cell>
          <cell r="W1854" t="str">
            <v>NSS</v>
          </cell>
          <cell r="X1854" t="str">
            <v>BR</v>
          </cell>
          <cell r="Y1854">
            <v>1542</v>
          </cell>
          <cell r="Z1854">
            <v>36368</v>
          </cell>
          <cell r="AF1854">
            <v>0</v>
          </cell>
          <cell r="AG1854">
            <v>0</v>
          </cell>
          <cell r="AH1854">
            <v>2</v>
          </cell>
          <cell r="AI1854">
            <v>1</v>
          </cell>
          <cell r="AJ1854">
            <v>0</v>
          </cell>
          <cell r="AK1854">
            <v>0</v>
          </cell>
          <cell r="AL1854">
            <v>0</v>
          </cell>
        </row>
        <row r="1855">
          <cell r="A1855" t="str">
            <v>05</v>
          </cell>
          <cell r="B1855" t="str">
            <v>Westgodavari</v>
          </cell>
          <cell r="C1855" t="str">
            <v>10</v>
          </cell>
          <cell r="D1855" t="str">
            <v>Narsapur</v>
          </cell>
          <cell r="E1855" t="str">
            <v>061</v>
          </cell>
          <cell r="F1855" t="str">
            <v>Achanta</v>
          </cell>
          <cell r="G1855" t="str">
            <v>42</v>
          </cell>
          <cell r="H1855" t="str">
            <v>Poduru</v>
          </cell>
          <cell r="I1855" t="str">
            <v>14</v>
          </cell>
          <cell r="J1855" t="str">
            <v>Gummaluru</v>
          </cell>
          <cell r="K1855" t="str">
            <v>012</v>
          </cell>
          <cell r="L1855" t="str">
            <v>Gummaluru</v>
          </cell>
          <cell r="M1855" t="str">
            <v>0542012</v>
          </cell>
          <cell r="N1855" t="str">
            <v>09</v>
          </cell>
          <cell r="O1855" t="str">
            <v>Pydava</v>
          </cell>
          <cell r="Q1855" t="str">
            <v>054201209</v>
          </cell>
          <cell r="S1855" t="str">
            <v>05100614201209</v>
          </cell>
          <cell r="T1855">
            <v>459</v>
          </cell>
          <cell r="U1855">
            <v>129</v>
          </cell>
          <cell r="V1855">
            <v>0</v>
          </cell>
          <cell r="W1855" t="str">
            <v>NSS</v>
          </cell>
          <cell r="X1855" t="str">
            <v>BR</v>
          </cell>
          <cell r="Y1855">
            <v>1542</v>
          </cell>
          <cell r="Z1855">
            <v>36368</v>
          </cell>
          <cell r="AF1855">
            <v>0</v>
          </cell>
          <cell r="AG1855">
            <v>2</v>
          </cell>
          <cell r="AH1855">
            <v>3</v>
          </cell>
          <cell r="AI1855">
            <v>1</v>
          </cell>
          <cell r="AJ1855">
            <v>0</v>
          </cell>
          <cell r="AK1855">
            <v>0</v>
          </cell>
          <cell r="AL1855">
            <v>0</v>
          </cell>
        </row>
        <row r="1856">
          <cell r="A1856" t="str">
            <v>05</v>
          </cell>
          <cell r="B1856" t="str">
            <v>Westgodavari</v>
          </cell>
          <cell r="C1856" t="str">
            <v>10</v>
          </cell>
          <cell r="D1856" t="str">
            <v>Narsapur</v>
          </cell>
          <cell r="E1856" t="str">
            <v>061</v>
          </cell>
          <cell r="F1856" t="str">
            <v>Achanta</v>
          </cell>
          <cell r="G1856" t="str">
            <v>42</v>
          </cell>
          <cell r="H1856" t="str">
            <v>Poduru</v>
          </cell>
          <cell r="I1856" t="str">
            <v>14</v>
          </cell>
          <cell r="J1856" t="str">
            <v>Gummaluru</v>
          </cell>
          <cell r="K1856" t="str">
            <v>012</v>
          </cell>
          <cell r="L1856" t="str">
            <v>Gummaluru</v>
          </cell>
          <cell r="M1856" t="str">
            <v>0542012</v>
          </cell>
          <cell r="N1856" t="str">
            <v>10</v>
          </cell>
          <cell r="O1856" t="str">
            <v>Ravigoppu</v>
          </cell>
          <cell r="P1856" t="str">
            <v>Ravigoppu</v>
          </cell>
          <cell r="Q1856" t="str">
            <v>054201210</v>
          </cell>
          <cell r="R1856" t="str">
            <v>054201210</v>
          </cell>
          <cell r="S1856" t="str">
            <v>05100614201210</v>
          </cell>
          <cell r="T1856">
            <v>730</v>
          </cell>
          <cell r="U1856">
            <v>200</v>
          </cell>
          <cell r="V1856">
            <v>9</v>
          </cell>
          <cell r="W1856" t="str">
            <v>PC</v>
          </cell>
          <cell r="X1856" t="str">
            <v>PC4</v>
          </cell>
          <cell r="AA1856" t="str">
            <v>054201201600</v>
          </cell>
          <cell r="AB1856" t="str">
            <v>054201201600</v>
          </cell>
          <cell r="AC1856" t="str">
            <v>Gummaluru</v>
          </cell>
          <cell r="AD1856" t="str">
            <v>Gummaluru</v>
          </cell>
          <cell r="AE1856" t="str">
            <v>PWS</v>
          </cell>
          <cell r="AF1856">
            <v>0</v>
          </cell>
          <cell r="AG1856">
            <v>0</v>
          </cell>
          <cell r="AH1856">
            <v>1</v>
          </cell>
          <cell r="AI1856">
            <v>0</v>
          </cell>
          <cell r="AJ1856">
            <v>0</v>
          </cell>
          <cell r="AK1856">
            <v>0</v>
          </cell>
          <cell r="AL1856">
            <v>0</v>
          </cell>
        </row>
        <row r="1857">
          <cell r="A1857" t="str">
            <v>05</v>
          </cell>
          <cell r="B1857" t="str">
            <v>Westgodavari</v>
          </cell>
          <cell r="C1857" t="str">
            <v>10</v>
          </cell>
          <cell r="D1857" t="str">
            <v>Narsapur</v>
          </cell>
          <cell r="E1857" t="str">
            <v>061</v>
          </cell>
          <cell r="F1857" t="str">
            <v>Achanta</v>
          </cell>
          <cell r="G1857" t="str">
            <v>42</v>
          </cell>
          <cell r="H1857" t="str">
            <v>Poduru</v>
          </cell>
          <cell r="I1857" t="str">
            <v>14</v>
          </cell>
          <cell r="J1857" t="str">
            <v>Gummaluru</v>
          </cell>
          <cell r="K1857" t="str">
            <v>012</v>
          </cell>
          <cell r="L1857" t="str">
            <v>Gummaluru</v>
          </cell>
          <cell r="M1857" t="str">
            <v>0542012</v>
          </cell>
          <cell r="N1857" t="str">
            <v>11</v>
          </cell>
          <cell r="O1857" t="str">
            <v>Rayappanagar</v>
          </cell>
          <cell r="P1857" t="str">
            <v>Rayappanagar</v>
          </cell>
          <cell r="Q1857" t="str">
            <v>054201211</v>
          </cell>
          <cell r="R1857" t="str">
            <v>054201211</v>
          </cell>
          <cell r="S1857" t="str">
            <v>05100614201211</v>
          </cell>
          <cell r="T1857">
            <v>483</v>
          </cell>
          <cell r="U1857">
            <v>443</v>
          </cell>
          <cell r="V1857">
            <v>10</v>
          </cell>
          <cell r="W1857" t="str">
            <v>PC</v>
          </cell>
          <cell r="X1857" t="str">
            <v>PC4</v>
          </cell>
          <cell r="AA1857" t="str">
            <v>054201201600</v>
          </cell>
          <cell r="AB1857" t="str">
            <v>054201201600</v>
          </cell>
          <cell r="AC1857" t="str">
            <v>Gummaluru</v>
          </cell>
          <cell r="AD1857" t="str">
            <v>Gummaluru</v>
          </cell>
          <cell r="AE1857" t="str">
            <v>PWS</v>
          </cell>
          <cell r="AF1857">
            <v>0</v>
          </cell>
          <cell r="AG1857">
            <v>0</v>
          </cell>
          <cell r="AH1857">
            <v>0</v>
          </cell>
          <cell r="AI1857">
            <v>0</v>
          </cell>
          <cell r="AJ1857">
            <v>0</v>
          </cell>
          <cell r="AK1857">
            <v>0</v>
          </cell>
          <cell r="AL1857">
            <v>0</v>
          </cell>
        </row>
        <row r="1858">
          <cell r="A1858" t="str">
            <v>05</v>
          </cell>
          <cell r="B1858" t="str">
            <v>Westgodavari</v>
          </cell>
          <cell r="C1858" t="str">
            <v>10</v>
          </cell>
          <cell r="D1858" t="str">
            <v>Narsapur</v>
          </cell>
          <cell r="E1858" t="str">
            <v>061</v>
          </cell>
          <cell r="F1858" t="str">
            <v>Achanta</v>
          </cell>
          <cell r="G1858" t="str">
            <v>42</v>
          </cell>
          <cell r="H1858" t="str">
            <v>Poduru</v>
          </cell>
          <cell r="I1858" t="str">
            <v>14</v>
          </cell>
          <cell r="J1858" t="str">
            <v>Gummaluru</v>
          </cell>
          <cell r="K1858" t="str">
            <v>012</v>
          </cell>
          <cell r="L1858" t="str">
            <v>Gummaluru</v>
          </cell>
          <cell r="M1858" t="str">
            <v>0542012</v>
          </cell>
          <cell r="N1858" t="str">
            <v>12</v>
          </cell>
          <cell r="O1858" t="str">
            <v>Thotameraka</v>
          </cell>
          <cell r="Q1858" t="str">
            <v>054201212</v>
          </cell>
          <cell r="S1858" t="str">
            <v>05100614201212</v>
          </cell>
          <cell r="T1858">
            <v>357</v>
          </cell>
          <cell r="U1858">
            <v>208</v>
          </cell>
          <cell r="V1858">
            <v>0</v>
          </cell>
          <cell r="W1858" t="str">
            <v>NSS</v>
          </cell>
          <cell r="X1858" t="str">
            <v>BR</v>
          </cell>
          <cell r="Y1858">
            <v>1204</v>
          </cell>
          <cell r="Z1858">
            <v>36368</v>
          </cell>
          <cell r="AF1858">
            <v>0</v>
          </cell>
          <cell r="AG1858">
            <v>0</v>
          </cell>
          <cell r="AH1858">
            <v>2</v>
          </cell>
          <cell r="AI1858">
            <v>1</v>
          </cell>
          <cell r="AJ1858">
            <v>0</v>
          </cell>
          <cell r="AK1858">
            <v>0</v>
          </cell>
          <cell r="AL1858">
            <v>0</v>
          </cell>
        </row>
        <row r="1859">
          <cell r="A1859" t="str">
            <v>05</v>
          </cell>
          <cell r="B1859" t="str">
            <v>Westgodavari</v>
          </cell>
          <cell r="C1859" t="str">
            <v>10</v>
          </cell>
          <cell r="D1859" t="str">
            <v>Narsapur</v>
          </cell>
          <cell r="E1859" t="str">
            <v>061</v>
          </cell>
          <cell r="F1859" t="str">
            <v>Achanta</v>
          </cell>
          <cell r="G1859" t="str">
            <v>42</v>
          </cell>
          <cell r="H1859" t="str">
            <v>Poduru</v>
          </cell>
          <cell r="I1859" t="str">
            <v>15</v>
          </cell>
          <cell r="J1859" t="str">
            <v>Vaddiparru</v>
          </cell>
          <cell r="K1859" t="str">
            <v>013</v>
          </cell>
          <cell r="L1859" t="str">
            <v>Vaddiparru</v>
          </cell>
          <cell r="M1859" t="str">
            <v>0542013</v>
          </cell>
          <cell r="N1859" t="str">
            <v>01</v>
          </cell>
          <cell r="O1859" t="str">
            <v>Vaddiparru</v>
          </cell>
          <cell r="Q1859" t="str">
            <v>054201301</v>
          </cell>
          <cell r="S1859" t="str">
            <v>05100614201301</v>
          </cell>
          <cell r="T1859">
            <v>785</v>
          </cell>
          <cell r="U1859">
            <v>478</v>
          </cell>
          <cell r="V1859">
            <v>11</v>
          </cell>
          <cell r="W1859" t="str">
            <v>NSS</v>
          </cell>
          <cell r="X1859" t="str">
            <v>BR</v>
          </cell>
          <cell r="Y1859">
            <v>946</v>
          </cell>
          <cell r="Z1859">
            <v>36368</v>
          </cell>
          <cell r="AF1859">
            <v>0</v>
          </cell>
          <cell r="AG1859">
            <v>2</v>
          </cell>
          <cell r="AH1859">
            <v>4</v>
          </cell>
          <cell r="AI1859">
            <v>1</v>
          </cell>
          <cell r="AJ1859">
            <v>0</v>
          </cell>
          <cell r="AK1859">
            <v>0</v>
          </cell>
          <cell r="AL1859">
            <v>0</v>
          </cell>
        </row>
        <row r="1860">
          <cell r="A1860" t="str">
            <v>05</v>
          </cell>
          <cell r="B1860" t="str">
            <v>Westgodavari</v>
          </cell>
          <cell r="C1860" t="str">
            <v>10</v>
          </cell>
          <cell r="D1860" t="str">
            <v>Narsapur</v>
          </cell>
          <cell r="E1860" t="str">
            <v>061</v>
          </cell>
          <cell r="F1860" t="str">
            <v>Achanta</v>
          </cell>
          <cell r="G1860" t="str">
            <v>42</v>
          </cell>
          <cell r="H1860" t="str">
            <v>Poduru</v>
          </cell>
          <cell r="I1860" t="str">
            <v>15</v>
          </cell>
          <cell r="J1860" t="str">
            <v>Vaddiparru</v>
          </cell>
          <cell r="K1860" t="str">
            <v>013</v>
          </cell>
          <cell r="L1860" t="str">
            <v>Vaddiparru</v>
          </cell>
          <cell r="M1860" t="str">
            <v>0542013</v>
          </cell>
          <cell r="N1860" t="str">
            <v>02</v>
          </cell>
          <cell r="O1860" t="str">
            <v>Chintalagaruvu</v>
          </cell>
          <cell r="Q1860" t="str">
            <v>054201302</v>
          </cell>
          <cell r="S1860" t="str">
            <v>05100614201302</v>
          </cell>
          <cell r="T1860">
            <v>1213</v>
          </cell>
          <cell r="U1860">
            <v>46</v>
          </cell>
          <cell r="V1860">
            <v>0</v>
          </cell>
          <cell r="W1860" t="str">
            <v>NSS</v>
          </cell>
          <cell r="X1860" t="str">
            <v>BR</v>
          </cell>
          <cell r="Y1860">
            <v>1204</v>
          </cell>
          <cell r="Z1860">
            <v>36368</v>
          </cell>
          <cell r="AF1860">
            <v>0</v>
          </cell>
          <cell r="AG1860">
            <v>2</v>
          </cell>
          <cell r="AH1860">
            <v>4</v>
          </cell>
          <cell r="AI1860">
            <v>0</v>
          </cell>
          <cell r="AJ1860">
            <v>0</v>
          </cell>
          <cell r="AK1860">
            <v>0</v>
          </cell>
          <cell r="AL1860">
            <v>0</v>
          </cell>
        </row>
        <row r="1861">
          <cell r="A1861" t="str">
            <v>05</v>
          </cell>
          <cell r="B1861" t="str">
            <v>Westgodavari</v>
          </cell>
          <cell r="C1861" t="str">
            <v>10</v>
          </cell>
          <cell r="D1861" t="str">
            <v>Narsapur</v>
          </cell>
          <cell r="E1861" t="str">
            <v>061</v>
          </cell>
          <cell r="F1861" t="str">
            <v>Achanta</v>
          </cell>
          <cell r="G1861" t="str">
            <v>42</v>
          </cell>
          <cell r="H1861" t="str">
            <v>Poduru</v>
          </cell>
          <cell r="I1861" t="str">
            <v>15</v>
          </cell>
          <cell r="J1861" t="str">
            <v>Vaddiparru</v>
          </cell>
          <cell r="K1861" t="str">
            <v>013</v>
          </cell>
          <cell r="L1861" t="str">
            <v>Vaddiparru</v>
          </cell>
          <cell r="M1861" t="str">
            <v>0542013</v>
          </cell>
          <cell r="N1861" t="str">
            <v>03</v>
          </cell>
          <cell r="O1861" t="str">
            <v>Konetigattu</v>
          </cell>
          <cell r="Q1861" t="str">
            <v>054201303</v>
          </cell>
          <cell r="S1861" t="str">
            <v>05100614201303</v>
          </cell>
          <cell r="T1861">
            <v>247</v>
          </cell>
          <cell r="U1861">
            <v>117</v>
          </cell>
          <cell r="V1861">
            <v>0</v>
          </cell>
          <cell r="W1861" t="str">
            <v>NSS</v>
          </cell>
          <cell r="X1861" t="str">
            <v>BR</v>
          </cell>
          <cell r="Y1861">
            <v>1204</v>
          </cell>
          <cell r="Z1861">
            <v>36368</v>
          </cell>
          <cell r="AF1861">
            <v>0</v>
          </cell>
          <cell r="AG1861">
            <v>2</v>
          </cell>
          <cell r="AH1861">
            <v>2</v>
          </cell>
          <cell r="AI1861">
            <v>0</v>
          </cell>
          <cell r="AJ1861">
            <v>0</v>
          </cell>
          <cell r="AK1861">
            <v>0</v>
          </cell>
          <cell r="AL1861">
            <v>0</v>
          </cell>
        </row>
        <row r="1862">
          <cell r="A1862" t="str">
            <v>05</v>
          </cell>
          <cell r="B1862" t="str">
            <v>Westgodavari</v>
          </cell>
          <cell r="C1862" t="str">
            <v>10</v>
          </cell>
          <cell r="D1862" t="str">
            <v>Narsapur</v>
          </cell>
          <cell r="E1862" t="str">
            <v>061</v>
          </cell>
          <cell r="F1862" t="str">
            <v>Achanta</v>
          </cell>
          <cell r="G1862" t="str">
            <v>42</v>
          </cell>
          <cell r="H1862" t="str">
            <v>Poduru</v>
          </cell>
          <cell r="I1862" t="str">
            <v>15</v>
          </cell>
          <cell r="J1862" t="str">
            <v>Vaddiparru</v>
          </cell>
          <cell r="K1862" t="str">
            <v>013</v>
          </cell>
          <cell r="L1862" t="str">
            <v>Vaddiparru</v>
          </cell>
          <cell r="M1862" t="str">
            <v>0542013</v>
          </cell>
          <cell r="N1862" t="str">
            <v>04</v>
          </cell>
          <cell r="O1862" t="str">
            <v>Mondigaruvu</v>
          </cell>
          <cell r="Q1862" t="str">
            <v>054201304</v>
          </cell>
          <cell r="S1862" t="str">
            <v>05100614201304</v>
          </cell>
          <cell r="T1862">
            <v>215</v>
          </cell>
          <cell r="U1862">
            <v>61</v>
          </cell>
          <cell r="V1862">
            <v>0</v>
          </cell>
          <cell r="W1862" t="str">
            <v>NSS</v>
          </cell>
          <cell r="X1862" t="str">
            <v>BR</v>
          </cell>
          <cell r="Y1862">
            <v>1204</v>
          </cell>
          <cell r="Z1862">
            <v>36368</v>
          </cell>
          <cell r="AF1862">
            <v>0</v>
          </cell>
          <cell r="AG1862">
            <v>2</v>
          </cell>
          <cell r="AH1862">
            <v>4</v>
          </cell>
          <cell r="AI1862">
            <v>0</v>
          </cell>
          <cell r="AJ1862">
            <v>0</v>
          </cell>
          <cell r="AK1862">
            <v>0</v>
          </cell>
          <cell r="AL1862">
            <v>0</v>
          </cell>
        </row>
        <row r="1863">
          <cell r="A1863" t="str">
            <v>05</v>
          </cell>
          <cell r="B1863" t="str">
            <v>Westgodavari</v>
          </cell>
          <cell r="C1863" t="str">
            <v>10</v>
          </cell>
          <cell r="D1863" t="str">
            <v>Narsapur</v>
          </cell>
          <cell r="E1863" t="str">
            <v>061</v>
          </cell>
          <cell r="F1863" t="str">
            <v>Achanta</v>
          </cell>
          <cell r="G1863" t="str">
            <v>42</v>
          </cell>
          <cell r="H1863" t="str">
            <v>Poduru</v>
          </cell>
          <cell r="I1863" t="str">
            <v>16</v>
          </cell>
          <cell r="J1863" t="str">
            <v>Ravipadu</v>
          </cell>
          <cell r="K1863" t="str">
            <v>014</v>
          </cell>
          <cell r="L1863" t="str">
            <v>Ravipadu</v>
          </cell>
          <cell r="M1863" t="str">
            <v>0542014</v>
          </cell>
          <cell r="N1863" t="str">
            <v>01</v>
          </cell>
          <cell r="O1863" t="str">
            <v>Ravipadu</v>
          </cell>
          <cell r="P1863" t="str">
            <v>Ravipadu</v>
          </cell>
          <cell r="Q1863" t="str">
            <v>054201401</v>
          </cell>
          <cell r="R1863" t="str">
            <v>054201401</v>
          </cell>
          <cell r="S1863" t="str">
            <v>05100614201401</v>
          </cell>
          <cell r="T1863">
            <v>1411</v>
          </cell>
          <cell r="U1863">
            <v>518</v>
          </cell>
          <cell r="V1863">
            <v>8</v>
          </cell>
          <cell r="W1863" t="str">
            <v>PC</v>
          </cell>
          <cell r="X1863" t="str">
            <v>PC4</v>
          </cell>
          <cell r="AA1863" t="str">
            <v>054201401600</v>
          </cell>
          <cell r="AB1863" t="str">
            <v>054201401600</v>
          </cell>
          <cell r="AC1863" t="str">
            <v>Ravipadu-42</v>
          </cell>
          <cell r="AD1863" t="str">
            <v>Ravipadu-42</v>
          </cell>
          <cell r="AE1863" t="str">
            <v>PWS</v>
          </cell>
          <cell r="AF1863">
            <v>0</v>
          </cell>
          <cell r="AG1863">
            <v>3</v>
          </cell>
          <cell r="AH1863">
            <v>4</v>
          </cell>
          <cell r="AI1863">
            <v>1</v>
          </cell>
          <cell r="AJ1863">
            <v>0</v>
          </cell>
          <cell r="AK1863">
            <v>0</v>
          </cell>
          <cell r="AL1863">
            <v>0</v>
          </cell>
        </row>
        <row r="1864">
          <cell r="A1864" t="str">
            <v>05</v>
          </cell>
          <cell r="B1864" t="str">
            <v>Westgodavari</v>
          </cell>
          <cell r="C1864" t="str">
            <v>10</v>
          </cell>
          <cell r="D1864" t="str">
            <v>Narsapur</v>
          </cell>
          <cell r="E1864" t="str">
            <v>061</v>
          </cell>
          <cell r="F1864" t="str">
            <v>Achanta</v>
          </cell>
          <cell r="G1864" t="str">
            <v>42</v>
          </cell>
          <cell r="H1864" t="str">
            <v>Poduru</v>
          </cell>
          <cell r="I1864" t="str">
            <v>16</v>
          </cell>
          <cell r="J1864" t="str">
            <v>Ravipadu</v>
          </cell>
          <cell r="K1864" t="str">
            <v>014</v>
          </cell>
          <cell r="L1864" t="str">
            <v>Ravipadu</v>
          </cell>
          <cell r="M1864" t="str">
            <v>0542014</v>
          </cell>
          <cell r="N1864" t="str">
            <v>02</v>
          </cell>
          <cell r="O1864" t="str">
            <v>Gallagunta</v>
          </cell>
          <cell r="Q1864" t="str">
            <v>054201402</v>
          </cell>
          <cell r="S1864" t="str">
            <v>05100614201402</v>
          </cell>
          <cell r="T1864">
            <v>150</v>
          </cell>
          <cell r="U1864">
            <v>150</v>
          </cell>
          <cell r="V1864">
            <v>0</v>
          </cell>
          <cell r="W1864" t="str">
            <v>NSS</v>
          </cell>
          <cell r="X1864" t="str">
            <v>BR</v>
          </cell>
          <cell r="Y1864">
            <v>1168</v>
          </cell>
          <cell r="Z1864">
            <v>36368</v>
          </cell>
          <cell r="AF1864">
            <v>0</v>
          </cell>
          <cell r="AG1864">
            <v>1</v>
          </cell>
          <cell r="AH1864">
            <v>1</v>
          </cell>
          <cell r="AI1864">
            <v>0</v>
          </cell>
          <cell r="AJ1864">
            <v>0</v>
          </cell>
          <cell r="AK1864">
            <v>0</v>
          </cell>
          <cell r="AL1864">
            <v>0</v>
          </cell>
        </row>
        <row r="1865">
          <cell r="A1865" t="str">
            <v>05</v>
          </cell>
          <cell r="B1865" t="str">
            <v>Westgodavari</v>
          </cell>
          <cell r="C1865" t="str">
            <v>10</v>
          </cell>
          <cell r="D1865" t="str">
            <v>Narsapur</v>
          </cell>
          <cell r="E1865" t="str">
            <v>061</v>
          </cell>
          <cell r="F1865" t="str">
            <v>Achanta</v>
          </cell>
          <cell r="G1865" t="str">
            <v>43</v>
          </cell>
          <cell r="H1865" t="str">
            <v>Palakole</v>
          </cell>
          <cell r="I1865" t="str">
            <v>01</v>
          </cell>
          <cell r="J1865" t="str">
            <v>Aratlakatla</v>
          </cell>
          <cell r="K1865" t="str">
            <v>001</v>
          </cell>
          <cell r="L1865" t="str">
            <v>Aratlakatla</v>
          </cell>
          <cell r="M1865" t="str">
            <v>0543001</v>
          </cell>
          <cell r="N1865" t="str">
            <v>01</v>
          </cell>
          <cell r="O1865" t="str">
            <v>Aratlakatla</v>
          </cell>
          <cell r="Q1865" t="str">
            <v>054300101</v>
          </cell>
          <cell r="S1865" t="str">
            <v>05100614300101</v>
          </cell>
          <cell r="T1865">
            <v>1992</v>
          </cell>
          <cell r="U1865">
            <v>349</v>
          </cell>
          <cell r="V1865">
            <v>8</v>
          </cell>
          <cell r="W1865" t="str">
            <v>NSS</v>
          </cell>
          <cell r="X1865" t="str">
            <v>BR</v>
          </cell>
          <cell r="Y1865">
            <v>848</v>
          </cell>
          <cell r="Z1865">
            <v>36368</v>
          </cell>
          <cell r="AF1865">
            <v>0</v>
          </cell>
          <cell r="AG1865">
            <v>0</v>
          </cell>
          <cell r="AH1865">
            <v>21</v>
          </cell>
          <cell r="AI1865">
            <v>1</v>
          </cell>
          <cell r="AJ1865">
            <v>0</v>
          </cell>
          <cell r="AK1865">
            <v>0</v>
          </cell>
          <cell r="AL1865">
            <v>0</v>
          </cell>
        </row>
        <row r="1866">
          <cell r="A1866" t="str">
            <v>05</v>
          </cell>
          <cell r="B1866" t="str">
            <v>Westgodavari</v>
          </cell>
          <cell r="C1866" t="str">
            <v>10</v>
          </cell>
          <cell r="D1866" t="str">
            <v>Narsapur</v>
          </cell>
          <cell r="E1866" t="str">
            <v>061</v>
          </cell>
          <cell r="F1866" t="str">
            <v>Achanta</v>
          </cell>
          <cell r="G1866" t="str">
            <v>43</v>
          </cell>
          <cell r="H1866" t="str">
            <v>Palakole</v>
          </cell>
          <cell r="I1866" t="str">
            <v>01</v>
          </cell>
          <cell r="J1866" t="str">
            <v>Aratlakatla</v>
          </cell>
          <cell r="K1866" t="str">
            <v>001</v>
          </cell>
          <cell r="L1866" t="str">
            <v>Aratlakatla</v>
          </cell>
          <cell r="M1866" t="str">
            <v>0543001</v>
          </cell>
          <cell r="N1866" t="str">
            <v>02</v>
          </cell>
          <cell r="O1866" t="str">
            <v>Kammu H. Wada</v>
          </cell>
          <cell r="Q1866" t="str">
            <v>054300102</v>
          </cell>
          <cell r="S1866" t="str">
            <v>05100614300102</v>
          </cell>
          <cell r="T1866">
            <v>827</v>
          </cell>
          <cell r="U1866">
            <v>432</v>
          </cell>
          <cell r="V1866">
            <v>0</v>
          </cell>
          <cell r="W1866" t="str">
            <v>NSS</v>
          </cell>
          <cell r="X1866" t="str">
            <v>BR</v>
          </cell>
          <cell r="Y1866">
            <v>849</v>
          </cell>
          <cell r="Z1866">
            <v>36368</v>
          </cell>
          <cell r="AF1866">
            <v>0</v>
          </cell>
          <cell r="AG1866">
            <v>0</v>
          </cell>
          <cell r="AH1866">
            <v>4</v>
          </cell>
          <cell r="AI1866">
            <v>0</v>
          </cell>
          <cell r="AJ1866">
            <v>0</v>
          </cell>
          <cell r="AK1866">
            <v>0</v>
          </cell>
          <cell r="AL1866">
            <v>0</v>
          </cell>
        </row>
        <row r="1867">
          <cell r="A1867" t="str">
            <v>05</v>
          </cell>
          <cell r="B1867" t="str">
            <v>Westgodavari</v>
          </cell>
          <cell r="C1867" t="str">
            <v>10</v>
          </cell>
          <cell r="D1867" t="str">
            <v>Narsapur</v>
          </cell>
          <cell r="E1867" t="str">
            <v>061</v>
          </cell>
          <cell r="F1867" t="str">
            <v>Achanta</v>
          </cell>
          <cell r="G1867" t="str">
            <v>43</v>
          </cell>
          <cell r="H1867" t="str">
            <v>Palakole</v>
          </cell>
          <cell r="I1867" t="str">
            <v>02</v>
          </cell>
          <cell r="J1867" t="str">
            <v>Kapavaram</v>
          </cell>
          <cell r="K1867" t="str">
            <v>002</v>
          </cell>
          <cell r="L1867" t="str">
            <v>Kapavaram</v>
          </cell>
          <cell r="M1867" t="str">
            <v>0543002</v>
          </cell>
          <cell r="N1867" t="str">
            <v>01</v>
          </cell>
          <cell r="O1867" t="str">
            <v>Kapavaram</v>
          </cell>
          <cell r="Q1867" t="str">
            <v>054300201</v>
          </cell>
          <cell r="S1867" t="str">
            <v>05100614300201</v>
          </cell>
          <cell r="T1867">
            <v>2938</v>
          </cell>
          <cell r="U1867">
            <v>400</v>
          </cell>
          <cell r="V1867">
            <v>0</v>
          </cell>
          <cell r="W1867" t="str">
            <v>NSS</v>
          </cell>
          <cell r="X1867" t="str">
            <v>BR</v>
          </cell>
          <cell r="Y1867">
            <v>848</v>
          </cell>
          <cell r="Z1867">
            <v>36368</v>
          </cell>
          <cell r="AF1867">
            <v>0</v>
          </cell>
          <cell r="AG1867">
            <v>4</v>
          </cell>
          <cell r="AH1867">
            <v>8</v>
          </cell>
          <cell r="AI1867">
            <v>1</v>
          </cell>
          <cell r="AJ1867">
            <v>0</v>
          </cell>
          <cell r="AK1867">
            <v>0</v>
          </cell>
          <cell r="AL1867">
            <v>0</v>
          </cell>
        </row>
        <row r="1868">
          <cell r="A1868" t="str">
            <v>05</v>
          </cell>
          <cell r="B1868" t="str">
            <v>Westgodavari</v>
          </cell>
          <cell r="C1868" t="str">
            <v>10</v>
          </cell>
          <cell r="D1868" t="str">
            <v>Narsapur</v>
          </cell>
          <cell r="E1868" t="str">
            <v>061</v>
          </cell>
          <cell r="F1868" t="str">
            <v>Achanta</v>
          </cell>
          <cell r="G1868" t="str">
            <v>43</v>
          </cell>
          <cell r="H1868" t="str">
            <v>Palakole</v>
          </cell>
          <cell r="I1868" t="str">
            <v>02</v>
          </cell>
          <cell r="J1868" t="str">
            <v>Kapavaram</v>
          </cell>
          <cell r="K1868" t="str">
            <v>002</v>
          </cell>
          <cell r="L1868" t="str">
            <v>Kapavaram</v>
          </cell>
          <cell r="M1868" t="str">
            <v>0543002</v>
          </cell>
          <cell r="N1868" t="str">
            <v>02</v>
          </cell>
          <cell r="O1868" t="str">
            <v>Chodavaram</v>
          </cell>
          <cell r="Q1868" t="str">
            <v>054300202</v>
          </cell>
          <cell r="S1868" t="str">
            <v>05100614300202</v>
          </cell>
          <cell r="T1868">
            <v>831</v>
          </cell>
          <cell r="U1868">
            <v>0</v>
          </cell>
          <cell r="V1868">
            <v>5</v>
          </cell>
          <cell r="W1868" t="str">
            <v>NSS</v>
          </cell>
          <cell r="X1868" t="str">
            <v>BR</v>
          </cell>
          <cell r="Y1868">
            <v>1504</v>
          </cell>
          <cell r="Z1868">
            <v>36368</v>
          </cell>
          <cell r="AF1868">
            <v>0</v>
          </cell>
          <cell r="AG1868">
            <v>0</v>
          </cell>
          <cell r="AH1868">
            <v>2</v>
          </cell>
          <cell r="AI1868">
            <v>0</v>
          </cell>
          <cell r="AJ1868">
            <v>0</v>
          </cell>
          <cell r="AK1868">
            <v>0</v>
          </cell>
          <cell r="AL1868">
            <v>0</v>
          </cell>
        </row>
        <row r="1869">
          <cell r="A1869" t="str">
            <v>05</v>
          </cell>
          <cell r="B1869" t="str">
            <v>Westgodavari</v>
          </cell>
          <cell r="C1869" t="str">
            <v>10</v>
          </cell>
          <cell r="D1869" t="str">
            <v>Narsapur</v>
          </cell>
          <cell r="E1869" t="str">
            <v>061</v>
          </cell>
          <cell r="F1869" t="str">
            <v>Achanta</v>
          </cell>
          <cell r="G1869" t="str">
            <v>43</v>
          </cell>
          <cell r="H1869" t="str">
            <v>Palakole</v>
          </cell>
          <cell r="I1869" t="str">
            <v>02</v>
          </cell>
          <cell r="J1869" t="str">
            <v>Kapavaram</v>
          </cell>
          <cell r="K1869" t="str">
            <v>002</v>
          </cell>
          <cell r="L1869" t="str">
            <v>Kapavaram</v>
          </cell>
          <cell r="M1869" t="str">
            <v>0543002</v>
          </cell>
          <cell r="N1869" t="str">
            <v>03</v>
          </cell>
          <cell r="O1869" t="str">
            <v>Gollavanicheruvu</v>
          </cell>
          <cell r="Q1869" t="str">
            <v>054300203</v>
          </cell>
          <cell r="S1869" t="str">
            <v>05100614300203</v>
          </cell>
          <cell r="T1869">
            <v>263</v>
          </cell>
          <cell r="U1869">
            <v>0</v>
          </cell>
          <cell r="V1869">
            <v>0</v>
          </cell>
          <cell r="W1869" t="str">
            <v>NSS</v>
          </cell>
          <cell r="X1869" t="str">
            <v>BR</v>
          </cell>
          <cell r="Y1869">
            <v>1504</v>
          </cell>
          <cell r="Z1869">
            <v>36368</v>
          </cell>
          <cell r="AF1869">
            <v>0</v>
          </cell>
          <cell r="AG1869">
            <v>0</v>
          </cell>
          <cell r="AH1869">
            <v>0</v>
          </cell>
          <cell r="AI1869">
            <v>0</v>
          </cell>
          <cell r="AJ1869">
            <v>0</v>
          </cell>
          <cell r="AK1869">
            <v>0</v>
          </cell>
          <cell r="AL1869">
            <v>0</v>
          </cell>
        </row>
        <row r="1870">
          <cell r="A1870" t="str">
            <v>05</v>
          </cell>
          <cell r="B1870" t="str">
            <v>Westgodavari</v>
          </cell>
          <cell r="C1870" t="str">
            <v>10</v>
          </cell>
          <cell r="D1870" t="str">
            <v>Narsapur</v>
          </cell>
          <cell r="E1870" t="str">
            <v>061</v>
          </cell>
          <cell r="F1870" t="str">
            <v>Achanta</v>
          </cell>
          <cell r="G1870" t="str">
            <v>43</v>
          </cell>
          <cell r="H1870" t="str">
            <v>Palakole</v>
          </cell>
          <cell r="I1870" t="str">
            <v>02</v>
          </cell>
          <cell r="J1870" t="str">
            <v>Kapavaram</v>
          </cell>
          <cell r="K1870" t="str">
            <v>002</v>
          </cell>
          <cell r="L1870" t="str">
            <v>Kapavaram</v>
          </cell>
          <cell r="M1870" t="str">
            <v>0543002</v>
          </cell>
          <cell r="N1870" t="str">
            <v>04</v>
          </cell>
          <cell r="O1870" t="str">
            <v>Chintalapalem</v>
          </cell>
          <cell r="Q1870" t="str">
            <v>054300204</v>
          </cell>
          <cell r="S1870" t="str">
            <v>05100614300204</v>
          </cell>
          <cell r="T1870">
            <v>851</v>
          </cell>
          <cell r="U1870">
            <v>30</v>
          </cell>
          <cell r="V1870">
            <v>0</v>
          </cell>
          <cell r="W1870" t="str">
            <v>NSS</v>
          </cell>
          <cell r="X1870" t="str">
            <v>BR</v>
          </cell>
          <cell r="Y1870">
            <v>848</v>
          </cell>
          <cell r="Z1870">
            <v>36368</v>
          </cell>
          <cell r="AF1870">
            <v>0</v>
          </cell>
          <cell r="AG1870">
            <v>0</v>
          </cell>
          <cell r="AH1870">
            <v>2</v>
          </cell>
          <cell r="AI1870">
            <v>0</v>
          </cell>
          <cell r="AJ1870">
            <v>0</v>
          </cell>
          <cell r="AK1870">
            <v>0</v>
          </cell>
          <cell r="AL1870">
            <v>0</v>
          </cell>
        </row>
        <row r="1871">
          <cell r="A1871" t="str">
            <v>05</v>
          </cell>
          <cell r="B1871" t="str">
            <v>Westgodavari</v>
          </cell>
          <cell r="C1871" t="str">
            <v>10</v>
          </cell>
          <cell r="D1871" t="str">
            <v>Narsapur</v>
          </cell>
          <cell r="E1871" t="str">
            <v>061</v>
          </cell>
          <cell r="F1871" t="str">
            <v>Achanta</v>
          </cell>
          <cell r="G1871" t="str">
            <v>43</v>
          </cell>
          <cell r="H1871" t="str">
            <v>Palakole</v>
          </cell>
          <cell r="I1871" t="str">
            <v>03</v>
          </cell>
          <cell r="J1871" t="str">
            <v>Valamarru</v>
          </cell>
          <cell r="K1871" t="str">
            <v>002</v>
          </cell>
          <cell r="L1871" t="str">
            <v>Kapavaram</v>
          </cell>
          <cell r="M1871" t="str">
            <v>0543002</v>
          </cell>
          <cell r="N1871" t="str">
            <v>05</v>
          </cell>
          <cell r="O1871" t="str">
            <v>Valamarru</v>
          </cell>
          <cell r="Q1871" t="str">
            <v>054300205</v>
          </cell>
          <cell r="S1871" t="str">
            <v>05100614300205</v>
          </cell>
          <cell r="T1871">
            <v>1156</v>
          </cell>
          <cell r="U1871">
            <v>777</v>
          </cell>
          <cell r="V1871">
            <v>10</v>
          </cell>
          <cell r="W1871" t="str">
            <v>NSS</v>
          </cell>
          <cell r="X1871" t="str">
            <v>BR</v>
          </cell>
          <cell r="Y1871">
            <v>848</v>
          </cell>
          <cell r="Z1871">
            <v>36368</v>
          </cell>
          <cell r="AF1871">
            <v>0</v>
          </cell>
          <cell r="AG1871">
            <v>1</v>
          </cell>
          <cell r="AH1871">
            <v>6</v>
          </cell>
          <cell r="AI1871">
            <v>1</v>
          </cell>
          <cell r="AJ1871">
            <v>0</v>
          </cell>
          <cell r="AK1871">
            <v>0</v>
          </cell>
          <cell r="AL1871">
            <v>0</v>
          </cell>
        </row>
        <row r="1872">
          <cell r="A1872" t="str">
            <v>05</v>
          </cell>
          <cell r="B1872" t="str">
            <v>Westgodavari</v>
          </cell>
          <cell r="C1872" t="str">
            <v>10</v>
          </cell>
          <cell r="D1872" t="str">
            <v>Narsapur</v>
          </cell>
          <cell r="E1872" t="str">
            <v>061</v>
          </cell>
          <cell r="F1872" t="str">
            <v>Achanta</v>
          </cell>
          <cell r="G1872" t="str">
            <v>43</v>
          </cell>
          <cell r="H1872" t="str">
            <v>Palakole</v>
          </cell>
          <cell r="I1872" t="str">
            <v>04</v>
          </cell>
          <cell r="J1872" t="str">
            <v>Chintaparru</v>
          </cell>
          <cell r="K1872" t="str">
            <v>003</v>
          </cell>
          <cell r="L1872" t="str">
            <v>Chintaparru</v>
          </cell>
          <cell r="M1872" t="str">
            <v>0543003</v>
          </cell>
          <cell r="N1872" t="str">
            <v>01</v>
          </cell>
          <cell r="O1872" t="str">
            <v>Chintaparru</v>
          </cell>
          <cell r="P1872" t="str">
            <v>Chintaparru</v>
          </cell>
          <cell r="Q1872" t="str">
            <v>054300301</v>
          </cell>
          <cell r="R1872" t="str">
            <v>054300301</v>
          </cell>
          <cell r="S1872" t="str">
            <v>05100614300301</v>
          </cell>
          <cell r="T1872">
            <v>2930</v>
          </cell>
          <cell r="U1872">
            <v>766</v>
          </cell>
          <cell r="V1872">
            <v>41</v>
          </cell>
          <cell r="W1872" t="str">
            <v>PC</v>
          </cell>
          <cell r="X1872" t="str">
            <v>PC2</v>
          </cell>
          <cell r="AA1872" t="str">
            <v>054300301600</v>
          </cell>
          <cell r="AB1872" t="str">
            <v>054300301600</v>
          </cell>
          <cell r="AC1872" t="str">
            <v>Chintaparru</v>
          </cell>
          <cell r="AD1872" t="str">
            <v>Chintaparru</v>
          </cell>
          <cell r="AE1872" t="str">
            <v>PWS</v>
          </cell>
          <cell r="AF1872">
            <v>0</v>
          </cell>
          <cell r="AG1872">
            <v>0</v>
          </cell>
          <cell r="AH1872">
            <v>1</v>
          </cell>
          <cell r="AI1872">
            <v>4</v>
          </cell>
          <cell r="AJ1872">
            <v>0</v>
          </cell>
          <cell r="AK1872">
            <v>0</v>
          </cell>
          <cell r="AL1872">
            <v>0</v>
          </cell>
        </row>
        <row r="1873">
          <cell r="A1873" t="str">
            <v>05</v>
          </cell>
          <cell r="B1873" t="str">
            <v>Westgodavari</v>
          </cell>
          <cell r="C1873" t="str">
            <v>10</v>
          </cell>
          <cell r="D1873" t="str">
            <v>Narsapur</v>
          </cell>
          <cell r="E1873" t="str">
            <v>061</v>
          </cell>
          <cell r="F1873" t="str">
            <v>Achanta</v>
          </cell>
          <cell r="G1873" t="str">
            <v>43</v>
          </cell>
          <cell r="H1873" t="str">
            <v>Palakole</v>
          </cell>
          <cell r="I1873" t="str">
            <v>05</v>
          </cell>
          <cell r="J1873" t="str">
            <v>Ullamparru</v>
          </cell>
          <cell r="K1873" t="str">
            <v>004</v>
          </cell>
          <cell r="L1873" t="str">
            <v>Ullamparru</v>
          </cell>
          <cell r="M1873" t="str">
            <v>0543004</v>
          </cell>
          <cell r="N1873" t="str">
            <v>01</v>
          </cell>
          <cell r="O1873" t="str">
            <v>Ullamparru</v>
          </cell>
          <cell r="P1873" t="str">
            <v>Ullamparru</v>
          </cell>
          <cell r="Q1873" t="str">
            <v>054300401</v>
          </cell>
          <cell r="R1873" t="str">
            <v>054300401</v>
          </cell>
          <cell r="S1873" t="str">
            <v>05100614300401</v>
          </cell>
          <cell r="T1873">
            <v>3297</v>
          </cell>
          <cell r="U1873">
            <v>332</v>
          </cell>
          <cell r="V1873">
            <v>90</v>
          </cell>
          <cell r="W1873" t="str">
            <v>PC</v>
          </cell>
          <cell r="X1873" t="str">
            <v>PC2</v>
          </cell>
          <cell r="AA1873" t="str">
            <v>054300401600</v>
          </cell>
          <cell r="AB1873" t="str">
            <v>054300401600</v>
          </cell>
          <cell r="AC1873" t="str">
            <v>Ullamparru</v>
          </cell>
          <cell r="AD1873" t="str">
            <v>Ullamparru</v>
          </cell>
          <cell r="AE1873" t="str">
            <v>PWS</v>
          </cell>
          <cell r="AF1873">
            <v>0</v>
          </cell>
          <cell r="AG1873">
            <v>5</v>
          </cell>
          <cell r="AH1873">
            <v>0</v>
          </cell>
          <cell r="AI1873">
            <v>1</v>
          </cell>
          <cell r="AJ1873">
            <v>0</v>
          </cell>
          <cell r="AK1873">
            <v>0</v>
          </cell>
          <cell r="AL1873">
            <v>0</v>
          </cell>
        </row>
        <row r="1874">
          <cell r="A1874" t="str">
            <v>05</v>
          </cell>
          <cell r="B1874" t="str">
            <v>Westgodavari</v>
          </cell>
          <cell r="C1874" t="str">
            <v>10</v>
          </cell>
          <cell r="D1874" t="str">
            <v>Narsapur</v>
          </cell>
          <cell r="E1874" t="str">
            <v>061</v>
          </cell>
          <cell r="F1874" t="str">
            <v>Achanta</v>
          </cell>
          <cell r="G1874" t="str">
            <v>43</v>
          </cell>
          <cell r="H1874" t="str">
            <v>Palakole</v>
          </cell>
          <cell r="I1874" t="str">
            <v>06</v>
          </cell>
          <cell r="J1874" t="str">
            <v>Vadlavanipalem</v>
          </cell>
          <cell r="K1874" t="str">
            <v>004</v>
          </cell>
          <cell r="L1874" t="str">
            <v>Ullamparru</v>
          </cell>
          <cell r="M1874" t="str">
            <v>0543004</v>
          </cell>
          <cell r="N1874" t="str">
            <v>02</v>
          </cell>
          <cell r="O1874" t="str">
            <v>Vadlavanipalem</v>
          </cell>
          <cell r="P1874" t="str">
            <v>Vadlavanipalem</v>
          </cell>
          <cell r="Q1874" t="str">
            <v>054300402</v>
          </cell>
          <cell r="R1874" t="str">
            <v>054300402</v>
          </cell>
          <cell r="S1874" t="str">
            <v>05100614300402</v>
          </cell>
          <cell r="T1874">
            <v>1266</v>
          </cell>
          <cell r="U1874">
            <v>147</v>
          </cell>
          <cell r="V1874">
            <v>0</v>
          </cell>
          <cell r="W1874" t="str">
            <v>PC</v>
          </cell>
          <cell r="X1874" t="str">
            <v>PC3</v>
          </cell>
          <cell r="AA1874" t="str">
            <v>054300402600</v>
          </cell>
          <cell r="AB1874" t="str">
            <v>054300402600</v>
          </cell>
          <cell r="AC1874" t="str">
            <v>Vadlavanipalem</v>
          </cell>
          <cell r="AD1874" t="str">
            <v>Vadlavanipalem</v>
          </cell>
          <cell r="AE1874" t="str">
            <v>PWS</v>
          </cell>
          <cell r="AF1874">
            <v>0</v>
          </cell>
          <cell r="AG1874">
            <v>0</v>
          </cell>
          <cell r="AH1874">
            <v>12</v>
          </cell>
          <cell r="AI1874">
            <v>0</v>
          </cell>
          <cell r="AJ1874">
            <v>0</v>
          </cell>
          <cell r="AK1874">
            <v>0</v>
          </cell>
          <cell r="AL1874">
            <v>0</v>
          </cell>
        </row>
        <row r="1875">
          <cell r="A1875" t="str">
            <v>05</v>
          </cell>
          <cell r="B1875" t="str">
            <v>Westgodavari</v>
          </cell>
          <cell r="C1875" t="str">
            <v>10</v>
          </cell>
          <cell r="D1875" t="str">
            <v>Narsapur</v>
          </cell>
          <cell r="E1875" t="str">
            <v>061</v>
          </cell>
          <cell r="F1875" t="str">
            <v>Achanta</v>
          </cell>
          <cell r="G1875" t="str">
            <v>43</v>
          </cell>
          <cell r="H1875" t="str">
            <v>Palakole</v>
          </cell>
          <cell r="I1875" t="str">
            <v>06</v>
          </cell>
          <cell r="J1875" t="str">
            <v>Vadlavanipalem</v>
          </cell>
          <cell r="K1875" t="str">
            <v>004</v>
          </cell>
          <cell r="L1875" t="str">
            <v>Ullamparru</v>
          </cell>
          <cell r="M1875" t="str">
            <v>0543004</v>
          </cell>
          <cell r="N1875" t="str">
            <v>03</v>
          </cell>
          <cell r="O1875" t="str">
            <v>Gollavanicheruvu</v>
          </cell>
          <cell r="P1875" t="str">
            <v>Gollavanicheruvu</v>
          </cell>
          <cell r="Q1875" t="str">
            <v>054300403</v>
          </cell>
          <cell r="R1875" t="str">
            <v>054300403</v>
          </cell>
          <cell r="S1875" t="str">
            <v>05100614300403</v>
          </cell>
          <cell r="T1875">
            <v>263</v>
          </cell>
          <cell r="U1875">
            <v>0</v>
          </cell>
          <cell r="V1875">
            <v>0</v>
          </cell>
          <cell r="W1875" t="str">
            <v>PC</v>
          </cell>
          <cell r="X1875" t="str">
            <v>PC3</v>
          </cell>
          <cell r="AA1875" t="str">
            <v>054300402600</v>
          </cell>
          <cell r="AB1875" t="str">
            <v>054300402600</v>
          </cell>
          <cell r="AC1875" t="str">
            <v>Vadlavanipalem</v>
          </cell>
          <cell r="AD1875" t="str">
            <v>Vadlavanipalem</v>
          </cell>
          <cell r="AE1875" t="str">
            <v>PWS</v>
          </cell>
          <cell r="AF1875">
            <v>0</v>
          </cell>
          <cell r="AG1875">
            <v>0</v>
          </cell>
          <cell r="AH1875">
            <v>0</v>
          </cell>
          <cell r="AI1875">
            <v>0</v>
          </cell>
          <cell r="AJ1875">
            <v>0</v>
          </cell>
          <cell r="AK1875">
            <v>0</v>
          </cell>
          <cell r="AL1875">
            <v>0</v>
          </cell>
        </row>
        <row r="1876">
          <cell r="A1876" t="str">
            <v>05</v>
          </cell>
          <cell r="B1876" t="str">
            <v>Westgodavari</v>
          </cell>
          <cell r="C1876" t="str">
            <v>10</v>
          </cell>
          <cell r="D1876" t="str">
            <v>Narsapur</v>
          </cell>
          <cell r="E1876" t="str">
            <v>061</v>
          </cell>
          <cell r="F1876" t="str">
            <v>Achanta</v>
          </cell>
          <cell r="G1876" t="str">
            <v>43</v>
          </cell>
          <cell r="H1876" t="str">
            <v>Palakole</v>
          </cell>
          <cell r="I1876" t="str">
            <v>06</v>
          </cell>
          <cell r="J1876" t="str">
            <v>Vadlavanipalem</v>
          </cell>
          <cell r="K1876" t="str">
            <v>004</v>
          </cell>
          <cell r="L1876" t="str">
            <v>Ullamparru</v>
          </cell>
          <cell r="M1876" t="str">
            <v>0543004</v>
          </cell>
          <cell r="N1876" t="str">
            <v>04</v>
          </cell>
          <cell r="O1876" t="str">
            <v>Patchittipalem</v>
          </cell>
          <cell r="Q1876" t="str">
            <v>054300404</v>
          </cell>
          <cell r="S1876" t="str">
            <v>05100614300404</v>
          </cell>
          <cell r="T1876">
            <v>232</v>
          </cell>
          <cell r="U1876">
            <v>0</v>
          </cell>
          <cell r="V1876">
            <v>0</v>
          </cell>
          <cell r="W1876" t="str">
            <v>NSS</v>
          </cell>
          <cell r="X1876" t="str">
            <v>BR</v>
          </cell>
          <cell r="Y1876">
            <v>646</v>
          </cell>
          <cell r="Z1876">
            <v>36368</v>
          </cell>
          <cell r="AF1876">
            <v>0</v>
          </cell>
          <cell r="AG1876">
            <v>2</v>
          </cell>
          <cell r="AH1876">
            <v>1</v>
          </cell>
          <cell r="AI1876">
            <v>0</v>
          </cell>
          <cell r="AJ1876">
            <v>0</v>
          </cell>
          <cell r="AK1876">
            <v>0</v>
          </cell>
          <cell r="AL1876">
            <v>0</v>
          </cell>
        </row>
        <row r="1877">
          <cell r="A1877" t="str">
            <v>05</v>
          </cell>
          <cell r="B1877" t="str">
            <v>Westgodavari</v>
          </cell>
          <cell r="C1877" t="str">
            <v>10</v>
          </cell>
          <cell r="D1877" t="str">
            <v>Narsapur</v>
          </cell>
          <cell r="E1877" t="str">
            <v>061</v>
          </cell>
          <cell r="F1877" t="str">
            <v>Achanta</v>
          </cell>
          <cell r="G1877" t="str">
            <v>43</v>
          </cell>
          <cell r="H1877" t="str">
            <v>Palakole</v>
          </cell>
          <cell r="I1877" t="str">
            <v>06</v>
          </cell>
          <cell r="J1877" t="str">
            <v>Vadlavanipalem</v>
          </cell>
          <cell r="K1877" t="str">
            <v>004</v>
          </cell>
          <cell r="L1877" t="str">
            <v>Ullamparru</v>
          </cell>
          <cell r="M1877" t="str">
            <v>0543004</v>
          </cell>
          <cell r="N1877" t="str">
            <v>05</v>
          </cell>
          <cell r="O1877" t="str">
            <v>Parvathinagar</v>
          </cell>
          <cell r="P1877" t="str">
            <v>Parvathinagar</v>
          </cell>
          <cell r="Q1877" t="str">
            <v>054300405</v>
          </cell>
          <cell r="R1877" t="str">
            <v>054300405</v>
          </cell>
          <cell r="S1877" t="str">
            <v>05100614300405</v>
          </cell>
          <cell r="T1877">
            <v>281</v>
          </cell>
          <cell r="U1877">
            <v>98</v>
          </cell>
          <cell r="V1877">
            <v>0</v>
          </cell>
          <cell r="W1877" t="str">
            <v>PC</v>
          </cell>
          <cell r="X1877" t="str">
            <v>PC2</v>
          </cell>
          <cell r="AA1877" t="str">
            <v>054300401600</v>
          </cell>
          <cell r="AB1877" t="str">
            <v>054300401600</v>
          </cell>
          <cell r="AC1877" t="str">
            <v>Ullamparru</v>
          </cell>
          <cell r="AD1877" t="str">
            <v>Ullamparru</v>
          </cell>
          <cell r="AE1877" t="str">
            <v>PWS</v>
          </cell>
          <cell r="AF1877">
            <v>0</v>
          </cell>
          <cell r="AG1877">
            <v>0</v>
          </cell>
          <cell r="AH1877">
            <v>0</v>
          </cell>
          <cell r="AI1877">
            <v>0</v>
          </cell>
          <cell r="AJ1877">
            <v>0</v>
          </cell>
          <cell r="AK1877">
            <v>0</v>
          </cell>
          <cell r="AL1877">
            <v>0</v>
          </cell>
        </row>
        <row r="1878">
          <cell r="A1878" t="str">
            <v>05</v>
          </cell>
          <cell r="B1878" t="str">
            <v>Westgodavari</v>
          </cell>
          <cell r="C1878" t="str">
            <v>10</v>
          </cell>
          <cell r="D1878" t="str">
            <v>Narsapur</v>
          </cell>
          <cell r="E1878" t="str">
            <v>060</v>
          </cell>
          <cell r="F1878" t="str">
            <v>Palacole</v>
          </cell>
          <cell r="G1878" t="str">
            <v>43</v>
          </cell>
          <cell r="H1878" t="str">
            <v>Palakole</v>
          </cell>
          <cell r="I1878" t="str">
            <v>07</v>
          </cell>
          <cell r="J1878" t="str">
            <v>Palacole</v>
          </cell>
          <cell r="K1878" t="str">
            <v>005</v>
          </cell>
          <cell r="L1878" t="str">
            <v>P. Rural</v>
          </cell>
          <cell r="M1878" t="str">
            <v>0543005</v>
          </cell>
          <cell r="N1878" t="str">
            <v>02</v>
          </cell>
          <cell r="O1878" t="str">
            <v>Y.v. Garuvu</v>
          </cell>
          <cell r="Q1878" t="str">
            <v>054300502</v>
          </cell>
          <cell r="S1878" t="str">
            <v>05100604300502</v>
          </cell>
          <cell r="T1878">
            <v>1120</v>
          </cell>
          <cell r="U1878">
            <v>914</v>
          </cell>
          <cell r="V1878">
            <v>34</v>
          </cell>
          <cell r="W1878" t="str">
            <v>NSS</v>
          </cell>
          <cell r="X1878" t="str">
            <v>BR</v>
          </cell>
          <cell r="Y1878">
            <v>1504</v>
          </cell>
          <cell r="Z1878">
            <v>36368</v>
          </cell>
          <cell r="AF1878">
            <v>0</v>
          </cell>
          <cell r="AG1878">
            <v>0</v>
          </cell>
          <cell r="AH1878">
            <v>2</v>
          </cell>
          <cell r="AI1878">
            <v>1</v>
          </cell>
          <cell r="AJ1878">
            <v>0</v>
          </cell>
          <cell r="AK1878">
            <v>0</v>
          </cell>
          <cell r="AL1878">
            <v>0</v>
          </cell>
        </row>
        <row r="1879">
          <cell r="A1879" t="str">
            <v>05</v>
          </cell>
          <cell r="B1879" t="str">
            <v>Westgodavari</v>
          </cell>
          <cell r="C1879" t="str">
            <v>10</v>
          </cell>
          <cell r="D1879" t="str">
            <v>Narsapur</v>
          </cell>
          <cell r="E1879" t="str">
            <v>060</v>
          </cell>
          <cell r="F1879" t="str">
            <v>Palacole</v>
          </cell>
          <cell r="G1879" t="str">
            <v>43</v>
          </cell>
          <cell r="H1879" t="str">
            <v>Palakole</v>
          </cell>
          <cell r="I1879" t="str">
            <v>07</v>
          </cell>
          <cell r="J1879" t="str">
            <v>Palacole</v>
          </cell>
          <cell r="K1879" t="str">
            <v>005</v>
          </cell>
          <cell r="L1879" t="str">
            <v>P. Rural</v>
          </cell>
          <cell r="M1879" t="str">
            <v>0543005</v>
          </cell>
          <cell r="N1879" t="str">
            <v>03</v>
          </cell>
          <cell r="O1879" t="str">
            <v>Dampeta</v>
          </cell>
          <cell r="Q1879" t="str">
            <v>054300503</v>
          </cell>
          <cell r="S1879" t="str">
            <v>05100604300503</v>
          </cell>
          <cell r="T1879">
            <v>120</v>
          </cell>
          <cell r="U1879">
            <v>120</v>
          </cell>
          <cell r="V1879">
            <v>0</v>
          </cell>
          <cell r="W1879" t="str">
            <v>NSS</v>
          </cell>
          <cell r="X1879" t="str">
            <v>BR</v>
          </cell>
          <cell r="Y1879">
            <v>1504</v>
          </cell>
          <cell r="Z1879">
            <v>36368</v>
          </cell>
          <cell r="AF1879">
            <v>0</v>
          </cell>
          <cell r="AG1879">
            <v>2</v>
          </cell>
          <cell r="AH1879">
            <v>0</v>
          </cell>
          <cell r="AI1879">
            <v>0</v>
          </cell>
          <cell r="AJ1879">
            <v>0</v>
          </cell>
          <cell r="AK1879">
            <v>0</v>
          </cell>
          <cell r="AL1879">
            <v>0</v>
          </cell>
        </row>
        <row r="1880">
          <cell r="A1880" t="str">
            <v>05</v>
          </cell>
          <cell r="B1880" t="str">
            <v>Westgodavari</v>
          </cell>
          <cell r="C1880" t="str">
            <v>10</v>
          </cell>
          <cell r="D1880" t="str">
            <v>Narsapur</v>
          </cell>
          <cell r="E1880" t="str">
            <v>060</v>
          </cell>
          <cell r="F1880" t="str">
            <v>Palacole</v>
          </cell>
          <cell r="G1880" t="str">
            <v>43</v>
          </cell>
          <cell r="H1880" t="str">
            <v>Palakole</v>
          </cell>
          <cell r="I1880" t="str">
            <v>07</v>
          </cell>
          <cell r="J1880" t="str">
            <v>Palacole</v>
          </cell>
          <cell r="K1880" t="str">
            <v>005</v>
          </cell>
          <cell r="L1880" t="str">
            <v>P. Rural</v>
          </cell>
          <cell r="M1880" t="str">
            <v>0543005</v>
          </cell>
          <cell r="N1880" t="str">
            <v>04</v>
          </cell>
          <cell r="O1880" t="str">
            <v>Mudicherlavaripalem</v>
          </cell>
          <cell r="Q1880" t="str">
            <v>054300504</v>
          </cell>
          <cell r="S1880" t="str">
            <v>05100604300504</v>
          </cell>
          <cell r="T1880">
            <v>170</v>
          </cell>
          <cell r="U1880">
            <v>50</v>
          </cell>
          <cell r="V1880">
            <v>0</v>
          </cell>
          <cell r="W1880" t="str">
            <v>NSS</v>
          </cell>
          <cell r="X1880" t="str">
            <v>BR</v>
          </cell>
          <cell r="Y1880">
            <v>1504</v>
          </cell>
          <cell r="Z1880">
            <v>36368</v>
          </cell>
          <cell r="AF1880">
            <v>0</v>
          </cell>
          <cell r="AG1880">
            <v>0</v>
          </cell>
          <cell r="AH1880">
            <v>1</v>
          </cell>
          <cell r="AI1880">
            <v>0</v>
          </cell>
          <cell r="AJ1880">
            <v>0</v>
          </cell>
          <cell r="AK1880">
            <v>0</v>
          </cell>
          <cell r="AL1880">
            <v>0</v>
          </cell>
        </row>
        <row r="1881">
          <cell r="A1881" t="str">
            <v>05</v>
          </cell>
          <cell r="B1881" t="str">
            <v>Westgodavari</v>
          </cell>
          <cell r="C1881" t="str">
            <v>10</v>
          </cell>
          <cell r="D1881" t="str">
            <v>Narsapur</v>
          </cell>
          <cell r="E1881" t="str">
            <v>060</v>
          </cell>
          <cell r="F1881" t="str">
            <v>Palacole</v>
          </cell>
          <cell r="G1881" t="str">
            <v>43</v>
          </cell>
          <cell r="H1881" t="str">
            <v>Palakole</v>
          </cell>
          <cell r="I1881" t="str">
            <v>07</v>
          </cell>
          <cell r="J1881" t="str">
            <v>Palacole</v>
          </cell>
          <cell r="K1881" t="str">
            <v>005</v>
          </cell>
          <cell r="L1881" t="str">
            <v>P. Rural</v>
          </cell>
          <cell r="M1881" t="str">
            <v>0543005</v>
          </cell>
          <cell r="N1881" t="str">
            <v>05</v>
          </cell>
          <cell r="O1881" t="str">
            <v>Sabbevanipeta</v>
          </cell>
          <cell r="Q1881" t="str">
            <v>054300505</v>
          </cell>
          <cell r="S1881" t="str">
            <v>05100604300505</v>
          </cell>
          <cell r="T1881">
            <v>332</v>
          </cell>
          <cell r="U1881">
            <v>31</v>
          </cell>
          <cell r="V1881">
            <v>0</v>
          </cell>
          <cell r="W1881" t="str">
            <v>NSS</v>
          </cell>
          <cell r="X1881" t="str">
            <v>BR</v>
          </cell>
          <cell r="Y1881">
            <v>1504</v>
          </cell>
          <cell r="Z1881">
            <v>36368</v>
          </cell>
          <cell r="AF1881">
            <v>0</v>
          </cell>
          <cell r="AG1881">
            <v>0</v>
          </cell>
          <cell r="AH1881">
            <v>1</v>
          </cell>
          <cell r="AI1881">
            <v>0</v>
          </cell>
          <cell r="AJ1881">
            <v>0</v>
          </cell>
          <cell r="AK1881">
            <v>0</v>
          </cell>
          <cell r="AL1881">
            <v>0</v>
          </cell>
        </row>
        <row r="1882">
          <cell r="A1882" t="str">
            <v>05</v>
          </cell>
          <cell r="B1882" t="str">
            <v>Westgodavari</v>
          </cell>
          <cell r="C1882" t="str">
            <v>10</v>
          </cell>
          <cell r="D1882" t="str">
            <v>Narsapur</v>
          </cell>
          <cell r="E1882" t="str">
            <v>060</v>
          </cell>
          <cell r="F1882" t="str">
            <v>Palacole</v>
          </cell>
          <cell r="G1882" t="str">
            <v>43</v>
          </cell>
          <cell r="H1882" t="str">
            <v>Palakole</v>
          </cell>
          <cell r="I1882" t="str">
            <v>07</v>
          </cell>
          <cell r="J1882" t="str">
            <v>Palacole</v>
          </cell>
          <cell r="K1882" t="str">
            <v>005</v>
          </cell>
          <cell r="L1882" t="str">
            <v>P. Rural</v>
          </cell>
          <cell r="M1882" t="str">
            <v>0543005</v>
          </cell>
          <cell r="N1882" t="str">
            <v>06</v>
          </cell>
          <cell r="O1882" t="str">
            <v>Dondivanipeta</v>
          </cell>
          <cell r="Q1882" t="str">
            <v>054300506</v>
          </cell>
          <cell r="S1882" t="str">
            <v>05100604300506</v>
          </cell>
          <cell r="T1882">
            <v>760</v>
          </cell>
          <cell r="U1882">
            <v>400</v>
          </cell>
          <cell r="V1882">
            <v>25</v>
          </cell>
          <cell r="W1882" t="str">
            <v>NSS</v>
          </cell>
          <cell r="X1882" t="str">
            <v>BR</v>
          </cell>
          <cell r="Y1882">
            <v>1504</v>
          </cell>
          <cell r="Z1882">
            <v>36368</v>
          </cell>
          <cell r="AF1882">
            <v>0</v>
          </cell>
          <cell r="AG1882">
            <v>0</v>
          </cell>
          <cell r="AH1882">
            <v>1</v>
          </cell>
          <cell r="AI1882">
            <v>0</v>
          </cell>
          <cell r="AJ1882">
            <v>0</v>
          </cell>
          <cell r="AK1882">
            <v>0</v>
          </cell>
          <cell r="AL1882">
            <v>0</v>
          </cell>
        </row>
        <row r="1883">
          <cell r="A1883" t="str">
            <v>05</v>
          </cell>
          <cell r="B1883" t="str">
            <v>Westgodavari</v>
          </cell>
          <cell r="C1883" t="str">
            <v>10</v>
          </cell>
          <cell r="D1883" t="str">
            <v>Narsapur</v>
          </cell>
          <cell r="E1883" t="str">
            <v>060</v>
          </cell>
          <cell r="F1883" t="str">
            <v>Palacole</v>
          </cell>
          <cell r="G1883" t="str">
            <v>43</v>
          </cell>
          <cell r="H1883" t="str">
            <v>Palakole</v>
          </cell>
          <cell r="I1883" t="str">
            <v>07</v>
          </cell>
          <cell r="J1883" t="str">
            <v>Palacole</v>
          </cell>
          <cell r="K1883" t="str">
            <v>005</v>
          </cell>
          <cell r="L1883" t="str">
            <v>P. Rural</v>
          </cell>
          <cell r="M1883" t="str">
            <v>0543005</v>
          </cell>
          <cell r="N1883" t="str">
            <v>07</v>
          </cell>
          <cell r="O1883" t="str">
            <v>Nagarajupeta</v>
          </cell>
          <cell r="Q1883" t="str">
            <v>054300507</v>
          </cell>
          <cell r="S1883" t="str">
            <v>05100604300507</v>
          </cell>
          <cell r="T1883">
            <v>466</v>
          </cell>
          <cell r="U1883">
            <v>54</v>
          </cell>
          <cell r="V1883">
            <v>0</v>
          </cell>
          <cell r="W1883" t="str">
            <v>NSS</v>
          </cell>
          <cell r="X1883" t="str">
            <v>BR</v>
          </cell>
          <cell r="Y1883">
            <v>1504</v>
          </cell>
          <cell r="Z1883">
            <v>36368</v>
          </cell>
          <cell r="AF1883">
            <v>0</v>
          </cell>
          <cell r="AG1883">
            <v>0</v>
          </cell>
          <cell r="AH1883">
            <v>2</v>
          </cell>
          <cell r="AI1883">
            <v>0</v>
          </cell>
          <cell r="AJ1883">
            <v>0</v>
          </cell>
          <cell r="AK1883">
            <v>0</v>
          </cell>
          <cell r="AL1883">
            <v>0</v>
          </cell>
        </row>
        <row r="1884">
          <cell r="A1884" t="str">
            <v>05</v>
          </cell>
          <cell r="B1884" t="str">
            <v>Westgodavari</v>
          </cell>
          <cell r="C1884" t="str">
            <v>10</v>
          </cell>
          <cell r="D1884" t="str">
            <v>Narsapur</v>
          </cell>
          <cell r="E1884" t="str">
            <v>060</v>
          </cell>
          <cell r="F1884" t="str">
            <v>Palacole</v>
          </cell>
          <cell r="G1884" t="str">
            <v>43</v>
          </cell>
          <cell r="H1884" t="str">
            <v>Palakole</v>
          </cell>
          <cell r="I1884" t="str">
            <v>07</v>
          </cell>
          <cell r="J1884" t="str">
            <v>Palacole</v>
          </cell>
          <cell r="K1884" t="str">
            <v>005</v>
          </cell>
          <cell r="L1884" t="str">
            <v>P. Rural</v>
          </cell>
          <cell r="M1884" t="str">
            <v>0543005</v>
          </cell>
          <cell r="N1884" t="str">
            <v>08</v>
          </cell>
          <cell r="O1884" t="str">
            <v>Pedagaruvu</v>
          </cell>
          <cell r="Q1884" t="str">
            <v>054300508</v>
          </cell>
          <cell r="S1884" t="str">
            <v>05100604300508</v>
          </cell>
          <cell r="T1884">
            <v>450</v>
          </cell>
          <cell r="U1884">
            <v>300</v>
          </cell>
          <cell r="V1884">
            <v>40</v>
          </cell>
          <cell r="W1884" t="str">
            <v>NSS</v>
          </cell>
          <cell r="X1884" t="str">
            <v>BR</v>
          </cell>
          <cell r="Y1884">
            <v>1504</v>
          </cell>
          <cell r="Z1884">
            <v>36368</v>
          </cell>
          <cell r="AF1884">
            <v>0</v>
          </cell>
          <cell r="AG1884">
            <v>0</v>
          </cell>
          <cell r="AH1884">
            <v>2</v>
          </cell>
          <cell r="AI1884">
            <v>1</v>
          </cell>
          <cell r="AJ1884">
            <v>0</v>
          </cell>
          <cell r="AK1884">
            <v>0</v>
          </cell>
          <cell r="AL1884">
            <v>0</v>
          </cell>
        </row>
        <row r="1885">
          <cell r="A1885" t="str">
            <v>05</v>
          </cell>
          <cell r="B1885" t="str">
            <v>Westgodavari</v>
          </cell>
          <cell r="C1885" t="str">
            <v>10</v>
          </cell>
          <cell r="D1885" t="str">
            <v>Narsapur</v>
          </cell>
          <cell r="E1885" t="str">
            <v>060</v>
          </cell>
          <cell r="F1885" t="str">
            <v>Palacole</v>
          </cell>
          <cell r="G1885" t="str">
            <v>43</v>
          </cell>
          <cell r="H1885" t="str">
            <v>Palakole</v>
          </cell>
          <cell r="I1885" t="str">
            <v>07</v>
          </cell>
          <cell r="J1885" t="str">
            <v>Palacole</v>
          </cell>
          <cell r="K1885" t="str">
            <v>005</v>
          </cell>
          <cell r="L1885" t="str">
            <v>P. Rural</v>
          </cell>
          <cell r="M1885" t="str">
            <v>0543005</v>
          </cell>
          <cell r="N1885" t="str">
            <v>09</v>
          </cell>
          <cell r="O1885" t="str">
            <v>Lions Nagar</v>
          </cell>
          <cell r="Q1885" t="str">
            <v>054300509</v>
          </cell>
          <cell r="S1885" t="str">
            <v>05100604300509</v>
          </cell>
          <cell r="T1885">
            <v>208</v>
          </cell>
          <cell r="U1885">
            <v>208</v>
          </cell>
          <cell r="V1885">
            <v>0</v>
          </cell>
          <cell r="W1885" t="str">
            <v>NSS</v>
          </cell>
          <cell r="X1885" t="str">
            <v>BR</v>
          </cell>
          <cell r="Y1885">
            <v>1504</v>
          </cell>
          <cell r="Z1885">
            <v>36368</v>
          </cell>
          <cell r="AF1885">
            <v>0</v>
          </cell>
          <cell r="AG1885">
            <v>0</v>
          </cell>
          <cell r="AH1885">
            <v>2</v>
          </cell>
          <cell r="AI1885">
            <v>1</v>
          </cell>
          <cell r="AJ1885">
            <v>0</v>
          </cell>
          <cell r="AK1885">
            <v>0</v>
          </cell>
          <cell r="AL1885">
            <v>0</v>
          </cell>
        </row>
        <row r="1886">
          <cell r="A1886" t="str">
            <v>05</v>
          </cell>
          <cell r="B1886" t="str">
            <v>Westgodavari</v>
          </cell>
          <cell r="C1886" t="str">
            <v>10</v>
          </cell>
          <cell r="D1886" t="str">
            <v>Narsapur</v>
          </cell>
          <cell r="E1886" t="str">
            <v>060</v>
          </cell>
          <cell r="F1886" t="str">
            <v>Palacole</v>
          </cell>
          <cell r="G1886" t="str">
            <v>43</v>
          </cell>
          <cell r="H1886" t="str">
            <v>Palakole</v>
          </cell>
          <cell r="I1886" t="str">
            <v>07</v>
          </cell>
          <cell r="J1886" t="str">
            <v>Palacole</v>
          </cell>
          <cell r="K1886" t="str">
            <v>005</v>
          </cell>
          <cell r="L1886" t="str">
            <v>P. Rural</v>
          </cell>
          <cell r="M1886" t="str">
            <v>0543005</v>
          </cell>
          <cell r="N1886" t="str">
            <v>10</v>
          </cell>
          <cell r="O1886" t="str">
            <v>Pandigunta</v>
          </cell>
          <cell r="Q1886" t="str">
            <v>054300510</v>
          </cell>
          <cell r="S1886" t="str">
            <v>05100604300510</v>
          </cell>
          <cell r="T1886">
            <v>692</v>
          </cell>
          <cell r="U1886">
            <v>412</v>
          </cell>
          <cell r="V1886">
            <v>0</v>
          </cell>
          <cell r="W1886" t="str">
            <v>NSS</v>
          </cell>
          <cell r="X1886" t="str">
            <v>BR</v>
          </cell>
          <cell r="Y1886">
            <v>1504</v>
          </cell>
          <cell r="Z1886">
            <v>36368</v>
          </cell>
          <cell r="AF1886">
            <v>0</v>
          </cell>
          <cell r="AG1886">
            <v>0</v>
          </cell>
          <cell r="AH1886">
            <v>2</v>
          </cell>
          <cell r="AI1886">
            <v>1</v>
          </cell>
          <cell r="AJ1886">
            <v>0</v>
          </cell>
          <cell r="AK1886">
            <v>0</v>
          </cell>
          <cell r="AL1886">
            <v>0</v>
          </cell>
        </row>
        <row r="1887">
          <cell r="A1887" t="str">
            <v>05</v>
          </cell>
          <cell r="B1887" t="str">
            <v>Westgodavari</v>
          </cell>
          <cell r="C1887" t="str">
            <v>10</v>
          </cell>
          <cell r="D1887" t="str">
            <v>Narsapur</v>
          </cell>
          <cell r="E1887" t="str">
            <v>060</v>
          </cell>
          <cell r="F1887" t="str">
            <v>Palacole</v>
          </cell>
          <cell r="G1887" t="str">
            <v>43</v>
          </cell>
          <cell r="H1887" t="str">
            <v>Palakole</v>
          </cell>
          <cell r="I1887" t="str">
            <v>08</v>
          </cell>
          <cell r="J1887" t="str">
            <v>Poolapalle</v>
          </cell>
          <cell r="K1887" t="str">
            <v>006</v>
          </cell>
          <cell r="L1887" t="str">
            <v>Poolapalli</v>
          </cell>
          <cell r="M1887" t="str">
            <v>0543006</v>
          </cell>
          <cell r="N1887" t="str">
            <v>01</v>
          </cell>
          <cell r="O1887" t="str">
            <v>Poolapalle</v>
          </cell>
          <cell r="P1887" t="str">
            <v>Poolapalle</v>
          </cell>
          <cell r="Q1887" t="str">
            <v>054300601</v>
          </cell>
          <cell r="R1887" t="str">
            <v>054300601</v>
          </cell>
          <cell r="S1887" t="str">
            <v>05100604300601</v>
          </cell>
          <cell r="T1887">
            <v>3706</v>
          </cell>
          <cell r="U1887">
            <v>510</v>
          </cell>
          <cell r="V1887">
            <v>6</v>
          </cell>
          <cell r="W1887" t="str">
            <v>PC</v>
          </cell>
          <cell r="X1887" t="str">
            <v>PC1</v>
          </cell>
          <cell r="AA1887" t="str">
            <v>054300601600</v>
          </cell>
          <cell r="AB1887" t="str">
            <v>054300601600</v>
          </cell>
          <cell r="AC1887" t="str">
            <v>Poolapalle</v>
          </cell>
          <cell r="AD1887" t="str">
            <v>Poolapalle</v>
          </cell>
          <cell r="AE1887" t="str">
            <v>PWS</v>
          </cell>
          <cell r="AF1887">
            <v>0</v>
          </cell>
          <cell r="AG1887">
            <v>1</v>
          </cell>
          <cell r="AH1887">
            <v>7</v>
          </cell>
          <cell r="AI1887">
            <v>1</v>
          </cell>
          <cell r="AJ1887">
            <v>0</v>
          </cell>
          <cell r="AK1887">
            <v>0</v>
          </cell>
          <cell r="AL1887">
            <v>0</v>
          </cell>
        </row>
        <row r="1888">
          <cell r="A1888" t="str">
            <v>05</v>
          </cell>
          <cell r="B1888" t="str">
            <v>Westgodavari</v>
          </cell>
          <cell r="C1888" t="str">
            <v>10</v>
          </cell>
          <cell r="D1888" t="str">
            <v>Narsapur</v>
          </cell>
          <cell r="E1888" t="str">
            <v>060</v>
          </cell>
          <cell r="F1888" t="str">
            <v>Palacole</v>
          </cell>
          <cell r="G1888" t="str">
            <v>43</v>
          </cell>
          <cell r="H1888" t="str">
            <v>Palakole</v>
          </cell>
          <cell r="I1888" t="str">
            <v>08</v>
          </cell>
          <cell r="J1888" t="str">
            <v>Poolapalle</v>
          </cell>
          <cell r="K1888" t="str">
            <v>006</v>
          </cell>
          <cell r="L1888" t="str">
            <v>Poolapalli</v>
          </cell>
          <cell r="M1888" t="str">
            <v>0543006</v>
          </cell>
          <cell r="N1888" t="str">
            <v>02</v>
          </cell>
          <cell r="O1888" t="str">
            <v>Satyanarayanapuram</v>
          </cell>
          <cell r="P1888" t="str">
            <v>Satyanarayanapuram</v>
          </cell>
          <cell r="Q1888" t="str">
            <v>054300602</v>
          </cell>
          <cell r="R1888" t="str">
            <v>054300602</v>
          </cell>
          <cell r="S1888" t="str">
            <v>05100604300602</v>
          </cell>
          <cell r="T1888">
            <v>687</v>
          </cell>
          <cell r="U1888">
            <v>0</v>
          </cell>
          <cell r="V1888">
            <v>0</v>
          </cell>
          <cell r="W1888" t="str">
            <v>PC</v>
          </cell>
          <cell r="X1888" t="str">
            <v>PC2</v>
          </cell>
          <cell r="AA1888" t="str">
            <v>054300604600</v>
          </cell>
          <cell r="AB1888" t="str">
            <v>054300604600</v>
          </cell>
          <cell r="AC1888" t="str">
            <v>Bhaggeswaram</v>
          </cell>
          <cell r="AD1888" t="str">
            <v>Bhaggeswaram</v>
          </cell>
          <cell r="AE1888" t="str">
            <v>PWS</v>
          </cell>
          <cell r="AF1888">
            <v>0</v>
          </cell>
          <cell r="AG1888">
            <v>0</v>
          </cell>
          <cell r="AH1888">
            <v>2</v>
          </cell>
          <cell r="AI1888">
            <v>1</v>
          </cell>
          <cell r="AJ1888">
            <v>0</v>
          </cell>
          <cell r="AK1888">
            <v>0</v>
          </cell>
          <cell r="AL1888">
            <v>0</v>
          </cell>
        </row>
        <row r="1889">
          <cell r="A1889" t="str">
            <v>05</v>
          </cell>
          <cell r="B1889" t="str">
            <v>Westgodavari</v>
          </cell>
          <cell r="C1889" t="str">
            <v>10</v>
          </cell>
          <cell r="D1889" t="str">
            <v>Narsapur</v>
          </cell>
          <cell r="E1889" t="str">
            <v>060</v>
          </cell>
          <cell r="F1889" t="str">
            <v>Palacole</v>
          </cell>
          <cell r="G1889" t="str">
            <v>43</v>
          </cell>
          <cell r="H1889" t="str">
            <v>Palakole</v>
          </cell>
          <cell r="I1889" t="str">
            <v>08</v>
          </cell>
          <cell r="J1889" t="str">
            <v>Poolapalle</v>
          </cell>
          <cell r="K1889" t="str">
            <v>006</v>
          </cell>
          <cell r="L1889" t="str">
            <v>Poolapalli</v>
          </cell>
          <cell r="M1889" t="str">
            <v>0543006</v>
          </cell>
          <cell r="N1889" t="str">
            <v>03</v>
          </cell>
          <cell r="O1889" t="str">
            <v>Kammulagudem</v>
          </cell>
          <cell r="Q1889" t="str">
            <v>054300603</v>
          </cell>
          <cell r="S1889" t="str">
            <v>05100604300603</v>
          </cell>
          <cell r="T1889">
            <v>420</v>
          </cell>
          <cell r="U1889">
            <v>205</v>
          </cell>
          <cell r="V1889">
            <v>10</v>
          </cell>
          <cell r="W1889" t="str">
            <v>NSS</v>
          </cell>
          <cell r="X1889" t="str">
            <v>BR</v>
          </cell>
          <cell r="Y1889">
            <v>1249</v>
          </cell>
          <cell r="Z1889">
            <v>36368</v>
          </cell>
          <cell r="AF1889">
            <v>0</v>
          </cell>
          <cell r="AG1889">
            <v>0</v>
          </cell>
          <cell r="AH1889">
            <v>2</v>
          </cell>
          <cell r="AI1889">
            <v>0</v>
          </cell>
          <cell r="AJ1889">
            <v>0</v>
          </cell>
          <cell r="AK1889">
            <v>0</v>
          </cell>
          <cell r="AL1889">
            <v>0</v>
          </cell>
        </row>
        <row r="1890">
          <cell r="A1890" t="str">
            <v>05</v>
          </cell>
          <cell r="B1890" t="str">
            <v>Westgodavari</v>
          </cell>
          <cell r="C1890" t="str">
            <v>10</v>
          </cell>
          <cell r="D1890" t="str">
            <v>Narsapur</v>
          </cell>
          <cell r="E1890" t="str">
            <v>060</v>
          </cell>
          <cell r="F1890" t="str">
            <v>Palacole</v>
          </cell>
          <cell r="G1890" t="str">
            <v>43</v>
          </cell>
          <cell r="H1890" t="str">
            <v>Palakole</v>
          </cell>
          <cell r="I1890" t="str">
            <v>09</v>
          </cell>
          <cell r="J1890" t="str">
            <v>Bhaggeswaram</v>
          </cell>
          <cell r="K1890" t="str">
            <v>006</v>
          </cell>
          <cell r="L1890" t="str">
            <v>Poolapalli</v>
          </cell>
          <cell r="M1890" t="str">
            <v>0543006</v>
          </cell>
          <cell r="N1890" t="str">
            <v>04</v>
          </cell>
          <cell r="O1890" t="str">
            <v>Bhaggeswaram</v>
          </cell>
          <cell r="P1890" t="str">
            <v>Bhaggeswaram</v>
          </cell>
          <cell r="Q1890" t="str">
            <v>054300604</v>
          </cell>
          <cell r="R1890" t="str">
            <v>054300604</v>
          </cell>
          <cell r="S1890" t="str">
            <v>05100604300604</v>
          </cell>
          <cell r="T1890">
            <v>2457</v>
          </cell>
          <cell r="U1890">
            <v>296</v>
          </cell>
          <cell r="V1890">
            <v>16</v>
          </cell>
          <cell r="W1890" t="str">
            <v>PC</v>
          </cell>
          <cell r="X1890" t="str">
            <v>PC2</v>
          </cell>
          <cell r="AA1890" t="str">
            <v>054300604600</v>
          </cell>
          <cell r="AB1890" t="str">
            <v>054300604600</v>
          </cell>
          <cell r="AC1890" t="str">
            <v>Bhaggeswaram</v>
          </cell>
          <cell r="AD1890" t="str">
            <v>Bhaggeswaram</v>
          </cell>
          <cell r="AE1890" t="str">
            <v>PWS</v>
          </cell>
          <cell r="AF1890">
            <v>0</v>
          </cell>
          <cell r="AG1890">
            <v>0</v>
          </cell>
          <cell r="AH1890">
            <v>0</v>
          </cell>
          <cell r="AI1890">
            <v>1</v>
          </cell>
          <cell r="AJ1890">
            <v>0</v>
          </cell>
          <cell r="AK1890">
            <v>0</v>
          </cell>
          <cell r="AL1890">
            <v>0</v>
          </cell>
        </row>
        <row r="1891">
          <cell r="A1891" t="str">
            <v>05</v>
          </cell>
          <cell r="B1891" t="str">
            <v>Westgodavari</v>
          </cell>
          <cell r="C1891" t="str">
            <v>10</v>
          </cell>
          <cell r="D1891" t="str">
            <v>Narsapur</v>
          </cell>
          <cell r="E1891" t="str">
            <v>060</v>
          </cell>
          <cell r="F1891" t="str">
            <v>Palacole</v>
          </cell>
          <cell r="G1891" t="str">
            <v>43</v>
          </cell>
          <cell r="H1891" t="str">
            <v>Palakole</v>
          </cell>
          <cell r="I1891" t="str">
            <v>10</v>
          </cell>
          <cell r="J1891" t="str">
            <v>Lankalakoderu</v>
          </cell>
          <cell r="K1891" t="str">
            <v>007</v>
          </cell>
          <cell r="L1891" t="str">
            <v>Lankalakoderu</v>
          </cell>
          <cell r="M1891" t="str">
            <v>0543007</v>
          </cell>
          <cell r="N1891" t="str">
            <v>01</v>
          </cell>
          <cell r="O1891" t="str">
            <v>Lankalakoderu</v>
          </cell>
          <cell r="P1891" t="str">
            <v>Lankalakoderu</v>
          </cell>
          <cell r="Q1891" t="str">
            <v>054300701</v>
          </cell>
          <cell r="R1891" t="str">
            <v>054300701</v>
          </cell>
          <cell r="S1891" t="str">
            <v>05100604300701</v>
          </cell>
          <cell r="T1891">
            <v>6115</v>
          </cell>
          <cell r="U1891">
            <v>1922</v>
          </cell>
          <cell r="V1891">
            <v>16</v>
          </cell>
          <cell r="W1891" t="str">
            <v>PC</v>
          </cell>
          <cell r="X1891" t="str">
            <v>PC3</v>
          </cell>
          <cell r="AA1891" t="str">
            <v>054300701600</v>
          </cell>
          <cell r="AB1891" t="str">
            <v>054300701600</v>
          </cell>
          <cell r="AC1891" t="str">
            <v>Lankalakoderu</v>
          </cell>
          <cell r="AD1891" t="str">
            <v>Lankalakoderu</v>
          </cell>
          <cell r="AE1891" t="str">
            <v>PWS</v>
          </cell>
          <cell r="AF1891">
            <v>0</v>
          </cell>
          <cell r="AG1891">
            <v>0</v>
          </cell>
          <cell r="AH1891">
            <v>0</v>
          </cell>
          <cell r="AI1891">
            <v>1</v>
          </cell>
          <cell r="AJ1891">
            <v>0</v>
          </cell>
          <cell r="AK1891">
            <v>0</v>
          </cell>
          <cell r="AL1891">
            <v>0</v>
          </cell>
        </row>
        <row r="1892">
          <cell r="A1892" t="str">
            <v>05</v>
          </cell>
          <cell r="B1892" t="str">
            <v>Westgodavari</v>
          </cell>
          <cell r="C1892" t="str">
            <v>10</v>
          </cell>
          <cell r="D1892" t="str">
            <v>Narsapur</v>
          </cell>
          <cell r="E1892" t="str">
            <v>060</v>
          </cell>
          <cell r="F1892" t="str">
            <v>Palacole</v>
          </cell>
          <cell r="G1892" t="str">
            <v>43</v>
          </cell>
          <cell r="H1892" t="str">
            <v>Palakole</v>
          </cell>
          <cell r="I1892" t="str">
            <v>10</v>
          </cell>
          <cell r="J1892" t="str">
            <v>Lankalakoderu</v>
          </cell>
          <cell r="K1892" t="str">
            <v>007</v>
          </cell>
          <cell r="L1892" t="str">
            <v>Lankalakoderu</v>
          </cell>
          <cell r="M1892" t="str">
            <v>0543007</v>
          </cell>
          <cell r="N1892" t="str">
            <v>02</v>
          </cell>
          <cell r="O1892" t="str">
            <v>Pedapeta</v>
          </cell>
          <cell r="Q1892" t="str">
            <v>054300702</v>
          </cell>
          <cell r="S1892" t="str">
            <v>05100604300702</v>
          </cell>
          <cell r="T1892">
            <v>1257</v>
          </cell>
          <cell r="U1892">
            <v>789</v>
          </cell>
          <cell r="V1892">
            <v>0</v>
          </cell>
          <cell r="W1892" t="str">
            <v>NSS</v>
          </cell>
          <cell r="X1892" t="str">
            <v>BR</v>
          </cell>
          <cell r="Y1892">
            <v>1249</v>
          </cell>
          <cell r="Z1892">
            <v>36368</v>
          </cell>
          <cell r="AF1892">
            <v>0</v>
          </cell>
          <cell r="AG1892">
            <v>0</v>
          </cell>
          <cell r="AH1892">
            <v>6</v>
          </cell>
          <cell r="AI1892">
            <v>0</v>
          </cell>
          <cell r="AJ1892">
            <v>0</v>
          </cell>
          <cell r="AK1892">
            <v>0</v>
          </cell>
          <cell r="AL1892">
            <v>0</v>
          </cell>
        </row>
        <row r="1893">
          <cell r="A1893" t="str">
            <v>05</v>
          </cell>
          <cell r="B1893" t="str">
            <v>Westgodavari</v>
          </cell>
          <cell r="C1893" t="str">
            <v>10</v>
          </cell>
          <cell r="D1893" t="str">
            <v>Narsapur</v>
          </cell>
          <cell r="E1893" t="str">
            <v>060</v>
          </cell>
          <cell r="F1893" t="str">
            <v>Palacole</v>
          </cell>
          <cell r="G1893" t="str">
            <v>43</v>
          </cell>
          <cell r="H1893" t="str">
            <v>Palakole</v>
          </cell>
          <cell r="I1893" t="str">
            <v>10</v>
          </cell>
          <cell r="J1893" t="str">
            <v>Lankalakoderu</v>
          </cell>
          <cell r="K1893" t="str">
            <v>007</v>
          </cell>
          <cell r="L1893" t="str">
            <v>Lankalakoderu</v>
          </cell>
          <cell r="M1893" t="str">
            <v>0543007</v>
          </cell>
          <cell r="N1893" t="str">
            <v>03</v>
          </cell>
          <cell r="O1893" t="str">
            <v>Chinapeta</v>
          </cell>
          <cell r="Q1893" t="str">
            <v>054300703</v>
          </cell>
          <cell r="S1893" t="str">
            <v>05100604300703</v>
          </cell>
          <cell r="T1893">
            <v>666</v>
          </cell>
          <cell r="U1893">
            <v>661</v>
          </cell>
          <cell r="V1893">
            <v>5</v>
          </cell>
          <cell r="W1893" t="str">
            <v>NSS</v>
          </cell>
          <cell r="X1893" t="str">
            <v>BR</v>
          </cell>
          <cell r="Y1893">
            <v>1249</v>
          </cell>
          <cell r="Z1893">
            <v>36368</v>
          </cell>
          <cell r="AF1893">
            <v>0</v>
          </cell>
          <cell r="AG1893">
            <v>1</v>
          </cell>
          <cell r="AH1893">
            <v>6</v>
          </cell>
          <cell r="AI1893">
            <v>0</v>
          </cell>
          <cell r="AJ1893">
            <v>0</v>
          </cell>
          <cell r="AK1893">
            <v>0</v>
          </cell>
          <cell r="AL1893">
            <v>0</v>
          </cell>
        </row>
        <row r="1894">
          <cell r="A1894" t="str">
            <v>05</v>
          </cell>
          <cell r="B1894" t="str">
            <v>Westgodavari</v>
          </cell>
          <cell r="C1894" t="str">
            <v>10</v>
          </cell>
          <cell r="D1894" t="str">
            <v>Narsapur</v>
          </cell>
          <cell r="E1894" t="str">
            <v>060</v>
          </cell>
          <cell r="F1894" t="str">
            <v>Palacole</v>
          </cell>
          <cell r="G1894" t="str">
            <v>43</v>
          </cell>
          <cell r="H1894" t="str">
            <v>Palakole</v>
          </cell>
          <cell r="I1894" t="str">
            <v>10</v>
          </cell>
          <cell r="J1894" t="str">
            <v>Lankalakoderu</v>
          </cell>
          <cell r="K1894" t="str">
            <v>007</v>
          </cell>
          <cell r="L1894" t="str">
            <v>Lankalakoderu</v>
          </cell>
          <cell r="M1894" t="str">
            <v>0543007</v>
          </cell>
          <cell r="N1894" t="str">
            <v>04</v>
          </cell>
          <cell r="O1894" t="str">
            <v>S.n. Puram</v>
          </cell>
          <cell r="Q1894" t="str">
            <v>054300704</v>
          </cell>
          <cell r="S1894" t="str">
            <v>05100604300704</v>
          </cell>
          <cell r="T1894">
            <v>539</v>
          </cell>
          <cell r="U1894">
            <v>374</v>
          </cell>
          <cell r="V1894">
            <v>0</v>
          </cell>
          <cell r="W1894" t="str">
            <v>NSS</v>
          </cell>
          <cell r="X1894" t="str">
            <v>BR</v>
          </cell>
          <cell r="Y1894">
            <v>1249</v>
          </cell>
          <cell r="Z1894">
            <v>36368</v>
          </cell>
          <cell r="AF1894">
            <v>0</v>
          </cell>
          <cell r="AG1894">
            <v>0</v>
          </cell>
          <cell r="AH1894">
            <v>0</v>
          </cell>
          <cell r="AI1894">
            <v>0</v>
          </cell>
          <cell r="AJ1894">
            <v>0</v>
          </cell>
          <cell r="AK1894">
            <v>0</v>
          </cell>
          <cell r="AL1894">
            <v>0</v>
          </cell>
        </row>
        <row r="1895">
          <cell r="A1895" t="str">
            <v>05</v>
          </cell>
          <cell r="B1895" t="str">
            <v>Westgodavari</v>
          </cell>
          <cell r="C1895" t="str">
            <v>10</v>
          </cell>
          <cell r="D1895" t="str">
            <v>Narsapur</v>
          </cell>
          <cell r="E1895" t="str">
            <v>060</v>
          </cell>
          <cell r="F1895" t="str">
            <v>Palacole</v>
          </cell>
          <cell r="G1895" t="str">
            <v>43</v>
          </cell>
          <cell r="H1895" t="str">
            <v>Palakole</v>
          </cell>
          <cell r="I1895" t="str">
            <v>10</v>
          </cell>
          <cell r="J1895" t="str">
            <v>Lankalakoderu</v>
          </cell>
          <cell r="K1895" t="str">
            <v>007</v>
          </cell>
          <cell r="L1895" t="str">
            <v>Lankalakoderu</v>
          </cell>
          <cell r="M1895" t="str">
            <v>0543007</v>
          </cell>
          <cell r="N1895" t="str">
            <v>05</v>
          </cell>
          <cell r="O1895" t="str">
            <v>Vedullapalem</v>
          </cell>
          <cell r="Q1895" t="str">
            <v>054300705</v>
          </cell>
          <cell r="S1895" t="str">
            <v>05100604300705</v>
          </cell>
          <cell r="T1895">
            <v>983</v>
          </cell>
          <cell r="U1895">
            <v>0</v>
          </cell>
          <cell r="V1895">
            <v>8</v>
          </cell>
          <cell r="W1895" t="str">
            <v>NSS</v>
          </cell>
          <cell r="X1895" t="str">
            <v>BR</v>
          </cell>
          <cell r="Y1895">
            <v>1249</v>
          </cell>
          <cell r="Z1895">
            <v>36368</v>
          </cell>
          <cell r="AF1895">
            <v>0</v>
          </cell>
          <cell r="AG1895">
            <v>0</v>
          </cell>
          <cell r="AH1895">
            <v>4</v>
          </cell>
          <cell r="AI1895">
            <v>1</v>
          </cell>
          <cell r="AJ1895">
            <v>0</v>
          </cell>
          <cell r="AK1895">
            <v>0</v>
          </cell>
          <cell r="AL1895">
            <v>0</v>
          </cell>
        </row>
        <row r="1896">
          <cell r="A1896" t="str">
            <v>05</v>
          </cell>
          <cell r="B1896" t="str">
            <v>Westgodavari</v>
          </cell>
          <cell r="C1896" t="str">
            <v>10</v>
          </cell>
          <cell r="D1896" t="str">
            <v>Narsapur</v>
          </cell>
          <cell r="E1896" t="str">
            <v>060</v>
          </cell>
          <cell r="F1896" t="str">
            <v>Palacole</v>
          </cell>
          <cell r="G1896" t="str">
            <v>43</v>
          </cell>
          <cell r="H1896" t="str">
            <v>Palakole</v>
          </cell>
          <cell r="I1896" t="str">
            <v>11</v>
          </cell>
          <cell r="J1896" t="str">
            <v>Venkatapuram</v>
          </cell>
          <cell r="K1896" t="str">
            <v>007</v>
          </cell>
          <cell r="L1896" t="str">
            <v>Lankalakoderu</v>
          </cell>
          <cell r="M1896" t="str">
            <v>0543007</v>
          </cell>
          <cell r="N1896" t="str">
            <v>06</v>
          </cell>
          <cell r="O1896" t="str">
            <v>Venkatapuram</v>
          </cell>
          <cell r="P1896" t="str">
            <v>Venkatapuram</v>
          </cell>
          <cell r="Q1896" t="str">
            <v>054300706</v>
          </cell>
          <cell r="R1896" t="str">
            <v>054300706</v>
          </cell>
          <cell r="S1896" t="str">
            <v>05100604300706</v>
          </cell>
          <cell r="T1896">
            <v>1864</v>
          </cell>
          <cell r="U1896">
            <v>218</v>
          </cell>
          <cell r="V1896">
            <v>6</v>
          </cell>
          <cell r="W1896" t="str">
            <v>PC</v>
          </cell>
          <cell r="X1896" t="str">
            <v>PC2</v>
          </cell>
          <cell r="AA1896" t="str">
            <v>054300706600</v>
          </cell>
          <cell r="AB1896" t="str">
            <v>054300706600</v>
          </cell>
          <cell r="AC1896" t="str">
            <v>Venkatapuram-43</v>
          </cell>
          <cell r="AD1896" t="str">
            <v>Venkatapuram-43</v>
          </cell>
          <cell r="AE1896" t="str">
            <v>PWS</v>
          </cell>
          <cell r="AF1896">
            <v>0</v>
          </cell>
          <cell r="AG1896">
            <v>5</v>
          </cell>
          <cell r="AH1896">
            <v>4</v>
          </cell>
          <cell r="AI1896">
            <v>1</v>
          </cell>
          <cell r="AJ1896">
            <v>0</v>
          </cell>
          <cell r="AK1896">
            <v>0</v>
          </cell>
          <cell r="AL1896">
            <v>0</v>
          </cell>
        </row>
        <row r="1897">
          <cell r="A1897" t="str">
            <v>05</v>
          </cell>
          <cell r="B1897" t="str">
            <v>Westgodavari</v>
          </cell>
          <cell r="C1897" t="str">
            <v>10</v>
          </cell>
          <cell r="D1897" t="str">
            <v>Narsapur</v>
          </cell>
          <cell r="E1897" t="str">
            <v>060</v>
          </cell>
          <cell r="F1897" t="str">
            <v>Palacole</v>
          </cell>
          <cell r="G1897" t="str">
            <v>43</v>
          </cell>
          <cell r="H1897" t="str">
            <v>Palakole</v>
          </cell>
          <cell r="I1897" t="str">
            <v>12</v>
          </cell>
          <cell r="J1897" t="str">
            <v>Dagguluru</v>
          </cell>
          <cell r="K1897" t="str">
            <v>008</v>
          </cell>
          <cell r="L1897" t="str">
            <v>Dagguluru</v>
          </cell>
          <cell r="M1897" t="str">
            <v>0543008</v>
          </cell>
          <cell r="N1897" t="str">
            <v>01</v>
          </cell>
          <cell r="O1897" t="str">
            <v>Dagguluru</v>
          </cell>
          <cell r="P1897" t="str">
            <v>Dagguluru</v>
          </cell>
          <cell r="Q1897" t="str">
            <v>054300801</v>
          </cell>
          <cell r="R1897" t="str">
            <v>054300801</v>
          </cell>
          <cell r="S1897" t="str">
            <v>05100604300801</v>
          </cell>
          <cell r="T1897">
            <v>5986</v>
          </cell>
          <cell r="U1897">
            <v>556</v>
          </cell>
          <cell r="V1897">
            <v>96</v>
          </cell>
          <cell r="W1897" t="str">
            <v>PC</v>
          </cell>
          <cell r="X1897" t="str">
            <v>PC1</v>
          </cell>
          <cell r="AA1897" t="str">
            <v>054300801600</v>
          </cell>
          <cell r="AB1897" t="str">
            <v>054300801600</v>
          </cell>
          <cell r="AC1897" t="str">
            <v>Dagguluru</v>
          </cell>
          <cell r="AD1897" t="str">
            <v>Dagguluru</v>
          </cell>
          <cell r="AE1897" t="str">
            <v>PWS</v>
          </cell>
          <cell r="AF1897">
            <v>0</v>
          </cell>
          <cell r="AG1897">
            <v>0</v>
          </cell>
          <cell r="AH1897">
            <v>7</v>
          </cell>
          <cell r="AI1897">
            <v>1</v>
          </cell>
          <cell r="AJ1897">
            <v>0</v>
          </cell>
          <cell r="AK1897">
            <v>0</v>
          </cell>
          <cell r="AL1897">
            <v>0</v>
          </cell>
        </row>
        <row r="1898">
          <cell r="A1898" t="str">
            <v>05</v>
          </cell>
          <cell r="B1898" t="str">
            <v>Westgodavari</v>
          </cell>
          <cell r="C1898" t="str">
            <v>10</v>
          </cell>
          <cell r="D1898" t="str">
            <v>Narsapur</v>
          </cell>
          <cell r="E1898" t="str">
            <v>060</v>
          </cell>
          <cell r="F1898" t="str">
            <v>Palacole</v>
          </cell>
          <cell r="G1898" t="str">
            <v>43</v>
          </cell>
          <cell r="H1898" t="str">
            <v>Palakole</v>
          </cell>
          <cell r="I1898" t="str">
            <v>13</v>
          </cell>
          <cell r="J1898" t="str">
            <v>Gavarapeta</v>
          </cell>
          <cell r="K1898" t="str">
            <v>008</v>
          </cell>
          <cell r="L1898" t="str">
            <v>Dagguluru</v>
          </cell>
          <cell r="M1898" t="str">
            <v>0543008</v>
          </cell>
          <cell r="N1898" t="str">
            <v>02</v>
          </cell>
          <cell r="O1898" t="str">
            <v>Gavarapeta</v>
          </cell>
          <cell r="Q1898" t="str">
            <v>054300802</v>
          </cell>
          <cell r="S1898" t="str">
            <v>05100604300802</v>
          </cell>
          <cell r="T1898">
            <v>1906</v>
          </cell>
          <cell r="U1898">
            <v>16</v>
          </cell>
          <cell r="V1898">
            <v>0</v>
          </cell>
          <cell r="W1898" t="str">
            <v>NSS</v>
          </cell>
          <cell r="X1898" t="str">
            <v>BR</v>
          </cell>
          <cell r="Y1898">
            <v>1249</v>
          </cell>
          <cell r="Z1898">
            <v>36368</v>
          </cell>
          <cell r="AF1898">
            <v>0</v>
          </cell>
          <cell r="AG1898">
            <v>4</v>
          </cell>
          <cell r="AH1898">
            <v>6</v>
          </cell>
          <cell r="AI1898">
            <v>0</v>
          </cell>
          <cell r="AJ1898">
            <v>0</v>
          </cell>
          <cell r="AK1898">
            <v>0</v>
          </cell>
          <cell r="AL1898">
            <v>0</v>
          </cell>
        </row>
        <row r="1899">
          <cell r="A1899" t="str">
            <v>05</v>
          </cell>
          <cell r="B1899" t="str">
            <v>Westgodavari</v>
          </cell>
          <cell r="C1899" t="str">
            <v>10</v>
          </cell>
          <cell r="D1899" t="str">
            <v>Narsapur</v>
          </cell>
          <cell r="E1899" t="str">
            <v>060</v>
          </cell>
          <cell r="F1899" t="str">
            <v>Palacole</v>
          </cell>
          <cell r="G1899" t="str">
            <v>43</v>
          </cell>
          <cell r="H1899" t="str">
            <v>Palakole</v>
          </cell>
          <cell r="I1899" t="str">
            <v>14</v>
          </cell>
          <cell r="J1899" t="str">
            <v>Ballipadu</v>
          </cell>
          <cell r="K1899" t="str">
            <v>009</v>
          </cell>
          <cell r="L1899" t="str">
            <v>Ballipadu</v>
          </cell>
          <cell r="M1899" t="str">
            <v>0543009</v>
          </cell>
          <cell r="N1899" t="str">
            <v>01</v>
          </cell>
          <cell r="O1899" t="str">
            <v>Ballipadu</v>
          </cell>
          <cell r="P1899" t="str">
            <v>Ballipadu</v>
          </cell>
          <cell r="Q1899" t="str">
            <v>054300901</v>
          </cell>
          <cell r="R1899" t="str">
            <v>054300901</v>
          </cell>
          <cell r="S1899" t="str">
            <v>05100604300901</v>
          </cell>
          <cell r="T1899">
            <v>1438</v>
          </cell>
          <cell r="U1899">
            <v>555</v>
          </cell>
          <cell r="V1899">
            <v>8</v>
          </cell>
          <cell r="W1899" t="str">
            <v>PC</v>
          </cell>
          <cell r="X1899" t="str">
            <v>PC2</v>
          </cell>
          <cell r="AA1899" t="str">
            <v>054300901600</v>
          </cell>
          <cell r="AB1899" t="str">
            <v>054300901600</v>
          </cell>
          <cell r="AC1899" t="str">
            <v>Ballipadu-43</v>
          </cell>
          <cell r="AD1899" t="str">
            <v>Ballipadu-43</v>
          </cell>
          <cell r="AE1899" t="str">
            <v>PWS</v>
          </cell>
          <cell r="AF1899">
            <v>0</v>
          </cell>
          <cell r="AG1899">
            <v>0</v>
          </cell>
          <cell r="AH1899">
            <v>4</v>
          </cell>
          <cell r="AI1899">
            <v>1</v>
          </cell>
          <cell r="AJ1899">
            <v>0</v>
          </cell>
          <cell r="AK1899">
            <v>0</v>
          </cell>
          <cell r="AL1899">
            <v>0</v>
          </cell>
        </row>
        <row r="1900">
          <cell r="A1900" t="str">
            <v>05</v>
          </cell>
          <cell r="B1900" t="str">
            <v>Westgodavari</v>
          </cell>
          <cell r="C1900" t="str">
            <v>10</v>
          </cell>
          <cell r="D1900" t="str">
            <v>Narsapur</v>
          </cell>
          <cell r="E1900" t="str">
            <v>060</v>
          </cell>
          <cell r="F1900" t="str">
            <v>Palacole</v>
          </cell>
          <cell r="G1900" t="str">
            <v>43</v>
          </cell>
          <cell r="H1900" t="str">
            <v>Palakole</v>
          </cell>
          <cell r="I1900" t="str">
            <v>14</v>
          </cell>
          <cell r="J1900" t="str">
            <v>Ballipadu</v>
          </cell>
          <cell r="K1900" t="str">
            <v>009</v>
          </cell>
          <cell r="L1900" t="str">
            <v>Ballipadu</v>
          </cell>
          <cell r="M1900" t="str">
            <v>0543009</v>
          </cell>
          <cell r="N1900" t="str">
            <v>02</v>
          </cell>
          <cell r="O1900" t="str">
            <v>Ballipadu Garuvu</v>
          </cell>
          <cell r="Q1900" t="str">
            <v>054300902</v>
          </cell>
          <cell r="S1900" t="str">
            <v>05100604300902</v>
          </cell>
          <cell r="T1900">
            <v>712</v>
          </cell>
          <cell r="U1900">
            <v>350</v>
          </cell>
          <cell r="V1900">
            <v>0</v>
          </cell>
          <cell r="W1900" t="str">
            <v>NSS</v>
          </cell>
          <cell r="X1900" t="str">
            <v>BR</v>
          </cell>
          <cell r="Y1900">
            <v>414</v>
          </cell>
          <cell r="Z1900">
            <v>36368</v>
          </cell>
          <cell r="AF1900">
            <v>0</v>
          </cell>
          <cell r="AG1900">
            <v>0</v>
          </cell>
          <cell r="AH1900">
            <v>1</v>
          </cell>
          <cell r="AI1900">
            <v>1</v>
          </cell>
          <cell r="AJ1900">
            <v>0</v>
          </cell>
          <cell r="AK1900">
            <v>0</v>
          </cell>
          <cell r="AL1900">
            <v>0</v>
          </cell>
        </row>
        <row r="1901">
          <cell r="A1901" t="str">
            <v>05</v>
          </cell>
          <cell r="B1901" t="str">
            <v>Westgodavari</v>
          </cell>
          <cell r="C1901" t="str">
            <v>10</v>
          </cell>
          <cell r="D1901" t="str">
            <v>Narsapur</v>
          </cell>
          <cell r="E1901" t="str">
            <v>060</v>
          </cell>
          <cell r="F1901" t="str">
            <v>Palacole</v>
          </cell>
          <cell r="G1901" t="str">
            <v>43</v>
          </cell>
          <cell r="H1901" t="str">
            <v>Palakole</v>
          </cell>
          <cell r="I1901" t="str">
            <v>15</v>
          </cell>
          <cell r="J1901" t="str">
            <v>Polamuru</v>
          </cell>
          <cell r="K1901" t="str">
            <v>010</v>
          </cell>
          <cell r="L1901" t="str">
            <v>Palamuru</v>
          </cell>
          <cell r="M1901" t="str">
            <v>0543010</v>
          </cell>
          <cell r="N1901" t="str">
            <v>01</v>
          </cell>
          <cell r="O1901" t="str">
            <v>Polamuru</v>
          </cell>
          <cell r="Q1901" t="str">
            <v>054301001</v>
          </cell>
          <cell r="S1901" t="str">
            <v>05100604301001</v>
          </cell>
          <cell r="T1901">
            <v>527</v>
          </cell>
          <cell r="U1901">
            <v>134</v>
          </cell>
          <cell r="V1901">
            <v>0</v>
          </cell>
          <cell r="W1901" t="str">
            <v>NSS</v>
          </cell>
          <cell r="X1901" t="str">
            <v>BR</v>
          </cell>
          <cell r="Y1901">
            <v>849</v>
          </cell>
          <cell r="Z1901">
            <v>36368</v>
          </cell>
          <cell r="AF1901">
            <v>0</v>
          </cell>
          <cell r="AG1901">
            <v>2</v>
          </cell>
          <cell r="AH1901">
            <v>6</v>
          </cell>
          <cell r="AI1901">
            <v>1</v>
          </cell>
          <cell r="AJ1901">
            <v>0</v>
          </cell>
          <cell r="AK1901">
            <v>0</v>
          </cell>
          <cell r="AL1901">
            <v>0</v>
          </cell>
        </row>
        <row r="1902">
          <cell r="A1902" t="str">
            <v>05</v>
          </cell>
          <cell r="B1902" t="str">
            <v>Westgodavari</v>
          </cell>
          <cell r="C1902" t="str">
            <v>10</v>
          </cell>
          <cell r="D1902" t="str">
            <v>Narsapur</v>
          </cell>
          <cell r="E1902" t="str">
            <v>060</v>
          </cell>
          <cell r="F1902" t="str">
            <v>Palacole</v>
          </cell>
          <cell r="G1902" t="str">
            <v>43</v>
          </cell>
          <cell r="H1902" t="str">
            <v>Palakole</v>
          </cell>
          <cell r="I1902" t="str">
            <v>15</v>
          </cell>
          <cell r="J1902" t="str">
            <v>Palamuru</v>
          </cell>
          <cell r="K1902" t="str">
            <v>010</v>
          </cell>
          <cell r="L1902" t="str">
            <v>Palamuru</v>
          </cell>
          <cell r="M1902" t="str">
            <v>0543010</v>
          </cell>
          <cell r="N1902" t="str">
            <v>02</v>
          </cell>
          <cell r="O1902" t="str">
            <v>Jonnalagaruvu</v>
          </cell>
          <cell r="Q1902" t="str">
            <v>054301002</v>
          </cell>
          <cell r="S1902" t="str">
            <v>05100604301002</v>
          </cell>
          <cell r="T1902">
            <v>427</v>
          </cell>
          <cell r="U1902">
            <v>121</v>
          </cell>
          <cell r="V1902">
            <v>0</v>
          </cell>
          <cell r="W1902" t="str">
            <v>NSS</v>
          </cell>
          <cell r="X1902" t="str">
            <v>BR</v>
          </cell>
          <cell r="Y1902">
            <v>1504</v>
          </cell>
          <cell r="Z1902">
            <v>36368</v>
          </cell>
          <cell r="AF1902">
            <v>0</v>
          </cell>
          <cell r="AG1902">
            <v>0</v>
          </cell>
          <cell r="AH1902">
            <v>2</v>
          </cell>
          <cell r="AI1902">
            <v>0</v>
          </cell>
          <cell r="AJ1902">
            <v>0</v>
          </cell>
          <cell r="AK1902">
            <v>0</v>
          </cell>
          <cell r="AL1902">
            <v>0</v>
          </cell>
        </row>
        <row r="1903">
          <cell r="A1903" t="str">
            <v>05</v>
          </cell>
          <cell r="B1903" t="str">
            <v>Westgodavari</v>
          </cell>
          <cell r="C1903" t="str">
            <v>10</v>
          </cell>
          <cell r="D1903" t="str">
            <v>Narsapur</v>
          </cell>
          <cell r="E1903" t="str">
            <v>060</v>
          </cell>
          <cell r="F1903" t="str">
            <v>Palacole</v>
          </cell>
          <cell r="G1903" t="str">
            <v>43</v>
          </cell>
          <cell r="H1903" t="str">
            <v>Palakole</v>
          </cell>
          <cell r="I1903" t="str">
            <v>16</v>
          </cell>
          <cell r="J1903" t="str">
            <v>Sivadevunichikkala</v>
          </cell>
          <cell r="K1903" t="str">
            <v>011</v>
          </cell>
          <cell r="L1903" t="str">
            <v>S. Chikkala</v>
          </cell>
          <cell r="M1903" t="str">
            <v>0543011</v>
          </cell>
          <cell r="N1903" t="str">
            <v>01</v>
          </cell>
          <cell r="O1903" t="str">
            <v>Sivadevunichikkala</v>
          </cell>
          <cell r="P1903" t="str">
            <v>Sivadevunichikkala</v>
          </cell>
          <cell r="Q1903" t="str">
            <v>054301101</v>
          </cell>
          <cell r="R1903" t="str">
            <v>054301101</v>
          </cell>
          <cell r="S1903" t="str">
            <v>05100604301101</v>
          </cell>
          <cell r="T1903">
            <v>4415</v>
          </cell>
          <cell r="U1903">
            <v>216</v>
          </cell>
          <cell r="V1903">
            <v>15</v>
          </cell>
          <cell r="W1903" t="str">
            <v>PC</v>
          </cell>
          <cell r="X1903" t="str">
            <v>PC3</v>
          </cell>
          <cell r="AA1903" t="str">
            <v>054301101600</v>
          </cell>
          <cell r="AB1903" t="str">
            <v>054301101600</v>
          </cell>
          <cell r="AC1903" t="str">
            <v>Sivadevunichikkala</v>
          </cell>
          <cell r="AD1903" t="str">
            <v>Sivadevunichikkala</v>
          </cell>
          <cell r="AE1903" t="str">
            <v>PWS</v>
          </cell>
          <cell r="AF1903">
            <v>0</v>
          </cell>
          <cell r="AG1903">
            <v>0</v>
          </cell>
          <cell r="AH1903">
            <v>3</v>
          </cell>
          <cell r="AI1903">
            <v>1</v>
          </cell>
          <cell r="AJ1903">
            <v>0</v>
          </cell>
          <cell r="AK1903">
            <v>0</v>
          </cell>
          <cell r="AL1903">
            <v>0</v>
          </cell>
        </row>
        <row r="1904">
          <cell r="A1904" t="str">
            <v>05</v>
          </cell>
          <cell r="B1904" t="str">
            <v>Westgodavari</v>
          </cell>
          <cell r="C1904" t="str">
            <v>10</v>
          </cell>
          <cell r="D1904" t="str">
            <v>Narsapur</v>
          </cell>
          <cell r="E1904" t="str">
            <v>060</v>
          </cell>
          <cell r="F1904" t="str">
            <v>Palacole</v>
          </cell>
          <cell r="G1904" t="str">
            <v>43</v>
          </cell>
          <cell r="H1904" t="str">
            <v>Palakole</v>
          </cell>
          <cell r="I1904" t="str">
            <v>16</v>
          </cell>
          <cell r="J1904" t="str">
            <v>Sivadevunichikkala</v>
          </cell>
          <cell r="K1904" t="str">
            <v>011</v>
          </cell>
          <cell r="L1904" t="str">
            <v>S. Chikkala</v>
          </cell>
          <cell r="M1904" t="str">
            <v>0543011</v>
          </cell>
          <cell r="N1904" t="str">
            <v>02</v>
          </cell>
          <cell r="O1904" t="str">
            <v>Jonnalagaruvu</v>
          </cell>
          <cell r="Q1904" t="str">
            <v>054301102</v>
          </cell>
          <cell r="S1904" t="str">
            <v>05100604301102</v>
          </cell>
          <cell r="T1904">
            <v>427</v>
          </cell>
          <cell r="U1904">
            <v>121</v>
          </cell>
          <cell r="V1904">
            <v>0</v>
          </cell>
          <cell r="W1904" t="str">
            <v>NSS</v>
          </cell>
          <cell r="X1904" t="str">
            <v>BR</v>
          </cell>
          <cell r="Y1904">
            <v>1760</v>
          </cell>
          <cell r="Z1904">
            <v>36368</v>
          </cell>
          <cell r="AF1904">
            <v>0</v>
          </cell>
          <cell r="AG1904">
            <v>0</v>
          </cell>
          <cell r="AH1904">
            <v>1</v>
          </cell>
          <cell r="AI1904">
            <v>0</v>
          </cell>
          <cell r="AJ1904">
            <v>0</v>
          </cell>
          <cell r="AK1904">
            <v>0</v>
          </cell>
          <cell r="AL1904">
            <v>0</v>
          </cell>
        </row>
        <row r="1905">
          <cell r="A1905" t="str">
            <v>05</v>
          </cell>
          <cell r="B1905" t="str">
            <v>Westgodavari</v>
          </cell>
          <cell r="C1905" t="str">
            <v>10</v>
          </cell>
          <cell r="D1905" t="str">
            <v>Narsapur</v>
          </cell>
          <cell r="E1905" t="str">
            <v>060</v>
          </cell>
          <cell r="F1905" t="str">
            <v>Palacole</v>
          </cell>
          <cell r="G1905" t="str">
            <v>43</v>
          </cell>
          <cell r="H1905" t="str">
            <v>Palakole</v>
          </cell>
          <cell r="I1905" t="str">
            <v>17</v>
          </cell>
          <cell r="J1905" t="str">
            <v>Tillapudi</v>
          </cell>
          <cell r="K1905" t="str">
            <v>012</v>
          </cell>
          <cell r="L1905" t="str">
            <v>Tillapudi</v>
          </cell>
          <cell r="M1905" t="str">
            <v>0543012</v>
          </cell>
          <cell r="N1905" t="str">
            <v>01</v>
          </cell>
          <cell r="O1905" t="str">
            <v>Tillapudi</v>
          </cell>
          <cell r="P1905" t="str">
            <v>Tillapudi</v>
          </cell>
          <cell r="Q1905" t="str">
            <v>054301201</v>
          </cell>
          <cell r="R1905" t="str">
            <v>054301201</v>
          </cell>
          <cell r="S1905" t="str">
            <v>05100604301201</v>
          </cell>
          <cell r="T1905">
            <v>2709</v>
          </cell>
          <cell r="U1905">
            <v>536</v>
          </cell>
          <cell r="V1905">
            <v>16</v>
          </cell>
          <cell r="W1905" t="str">
            <v>PC</v>
          </cell>
          <cell r="X1905" t="str">
            <v>PC2</v>
          </cell>
          <cell r="AA1905" t="str">
            <v>054301201600</v>
          </cell>
          <cell r="AB1905" t="str">
            <v>054301201600</v>
          </cell>
          <cell r="AC1905" t="str">
            <v>Tillapudi</v>
          </cell>
          <cell r="AD1905" t="str">
            <v>Tillapudi</v>
          </cell>
          <cell r="AE1905" t="str">
            <v>PWS</v>
          </cell>
          <cell r="AF1905">
            <v>0</v>
          </cell>
          <cell r="AG1905">
            <v>0</v>
          </cell>
          <cell r="AH1905">
            <v>2</v>
          </cell>
          <cell r="AI1905">
            <v>1</v>
          </cell>
          <cell r="AJ1905">
            <v>0</v>
          </cell>
          <cell r="AK1905">
            <v>0</v>
          </cell>
          <cell r="AL1905">
            <v>0</v>
          </cell>
        </row>
        <row r="1906">
          <cell r="A1906" t="str">
            <v>05</v>
          </cell>
          <cell r="B1906" t="str">
            <v>Westgodavari</v>
          </cell>
          <cell r="C1906" t="str">
            <v>10</v>
          </cell>
          <cell r="D1906" t="str">
            <v>Narsapur</v>
          </cell>
          <cell r="E1906" t="str">
            <v>060</v>
          </cell>
          <cell r="F1906" t="str">
            <v>Palacole</v>
          </cell>
          <cell r="G1906" t="str">
            <v>43</v>
          </cell>
          <cell r="H1906" t="str">
            <v>Palakole</v>
          </cell>
          <cell r="I1906" t="str">
            <v>17</v>
          </cell>
          <cell r="J1906" t="str">
            <v>Tillapudi</v>
          </cell>
          <cell r="K1906" t="str">
            <v>012</v>
          </cell>
          <cell r="L1906" t="str">
            <v>Tillapudi</v>
          </cell>
          <cell r="M1906" t="str">
            <v>0543012</v>
          </cell>
          <cell r="N1906" t="str">
            <v>02</v>
          </cell>
          <cell r="O1906" t="str">
            <v>Patigaruvu</v>
          </cell>
          <cell r="Q1906" t="str">
            <v>054301202</v>
          </cell>
          <cell r="S1906" t="str">
            <v>05100604301202</v>
          </cell>
          <cell r="T1906">
            <v>341</v>
          </cell>
          <cell r="U1906">
            <v>311</v>
          </cell>
          <cell r="V1906">
            <v>0</v>
          </cell>
          <cell r="W1906" t="str">
            <v>NSS</v>
          </cell>
          <cell r="X1906" t="str">
            <v>BR</v>
          </cell>
          <cell r="Y1906">
            <v>1542</v>
          </cell>
          <cell r="Z1906">
            <v>36368</v>
          </cell>
          <cell r="AF1906">
            <v>0</v>
          </cell>
          <cell r="AG1906">
            <v>0</v>
          </cell>
          <cell r="AH1906">
            <v>1</v>
          </cell>
          <cell r="AI1906">
            <v>1</v>
          </cell>
          <cell r="AJ1906">
            <v>0</v>
          </cell>
          <cell r="AK1906">
            <v>0</v>
          </cell>
          <cell r="AL1906">
            <v>0</v>
          </cell>
        </row>
        <row r="1907">
          <cell r="A1907" t="str">
            <v>05</v>
          </cell>
          <cell r="B1907" t="str">
            <v>Westgodavari</v>
          </cell>
          <cell r="C1907" t="str">
            <v>10</v>
          </cell>
          <cell r="D1907" t="str">
            <v>Narsapur</v>
          </cell>
          <cell r="E1907" t="str">
            <v>060</v>
          </cell>
          <cell r="F1907" t="str">
            <v>Palacole</v>
          </cell>
          <cell r="G1907" t="str">
            <v>43</v>
          </cell>
          <cell r="H1907" t="str">
            <v>Palakole</v>
          </cell>
          <cell r="I1907" t="str">
            <v>17</v>
          </cell>
          <cell r="J1907" t="str">
            <v>Tillapudi</v>
          </cell>
          <cell r="K1907" t="str">
            <v>012</v>
          </cell>
          <cell r="L1907" t="str">
            <v>Tillapudi</v>
          </cell>
          <cell r="M1907" t="str">
            <v>0543012</v>
          </cell>
          <cell r="N1907" t="str">
            <v>03</v>
          </cell>
          <cell r="O1907" t="str">
            <v>Tillapudi Palem</v>
          </cell>
          <cell r="Q1907" t="str">
            <v>054301203</v>
          </cell>
          <cell r="S1907" t="str">
            <v>05100604301203</v>
          </cell>
          <cell r="T1907">
            <v>377</v>
          </cell>
          <cell r="U1907">
            <v>0</v>
          </cell>
          <cell r="V1907">
            <v>0</v>
          </cell>
          <cell r="W1907" t="str">
            <v>NSS</v>
          </cell>
          <cell r="X1907" t="str">
            <v>BR</v>
          </cell>
          <cell r="Y1907">
            <v>842</v>
          </cell>
          <cell r="Z1907">
            <v>36368</v>
          </cell>
          <cell r="AF1907">
            <v>0</v>
          </cell>
          <cell r="AG1907">
            <v>2</v>
          </cell>
          <cell r="AH1907">
            <v>3</v>
          </cell>
          <cell r="AI1907">
            <v>0</v>
          </cell>
          <cell r="AJ1907">
            <v>0</v>
          </cell>
          <cell r="AK1907">
            <v>0</v>
          </cell>
          <cell r="AL1907">
            <v>0</v>
          </cell>
        </row>
        <row r="1908">
          <cell r="A1908" t="str">
            <v>05</v>
          </cell>
          <cell r="B1908" t="str">
            <v>Westgodavari</v>
          </cell>
          <cell r="C1908" t="str">
            <v>10</v>
          </cell>
          <cell r="D1908" t="str">
            <v>Narsapur</v>
          </cell>
          <cell r="E1908" t="str">
            <v>060</v>
          </cell>
          <cell r="F1908" t="str">
            <v>Palacole</v>
          </cell>
          <cell r="G1908" t="str">
            <v>43</v>
          </cell>
          <cell r="H1908" t="str">
            <v>Palakole</v>
          </cell>
          <cell r="I1908" t="str">
            <v>17</v>
          </cell>
          <cell r="J1908" t="str">
            <v>Tillapudi</v>
          </cell>
          <cell r="K1908" t="str">
            <v>012</v>
          </cell>
          <cell r="L1908" t="str">
            <v>Tillapudi</v>
          </cell>
          <cell r="M1908" t="str">
            <v>0543012</v>
          </cell>
          <cell r="N1908" t="str">
            <v>04</v>
          </cell>
          <cell r="O1908" t="str">
            <v>Saniwada</v>
          </cell>
          <cell r="Q1908" t="str">
            <v>054301204</v>
          </cell>
          <cell r="S1908" t="str">
            <v>05100604301204</v>
          </cell>
          <cell r="T1908">
            <v>96</v>
          </cell>
          <cell r="U1908">
            <v>0</v>
          </cell>
          <cell r="V1908">
            <v>0</v>
          </cell>
          <cell r="W1908" t="str">
            <v>NSS</v>
          </cell>
          <cell r="X1908" t="str">
            <v>BR</v>
          </cell>
          <cell r="Y1908">
            <v>1542</v>
          </cell>
          <cell r="Z1908">
            <v>36368</v>
          </cell>
          <cell r="AF1908">
            <v>0</v>
          </cell>
          <cell r="AG1908">
            <v>0</v>
          </cell>
          <cell r="AH1908">
            <v>1</v>
          </cell>
          <cell r="AI1908">
            <v>0</v>
          </cell>
          <cell r="AJ1908">
            <v>0</v>
          </cell>
          <cell r="AK1908">
            <v>0</v>
          </cell>
          <cell r="AL1908">
            <v>0</v>
          </cell>
        </row>
        <row r="1909">
          <cell r="A1909" t="str">
            <v>05</v>
          </cell>
          <cell r="B1909" t="str">
            <v>Westgodavari</v>
          </cell>
          <cell r="C1909" t="str">
            <v>10</v>
          </cell>
          <cell r="D1909" t="str">
            <v>Narsapur</v>
          </cell>
          <cell r="E1909" t="str">
            <v>060</v>
          </cell>
          <cell r="F1909" t="str">
            <v>Palacole</v>
          </cell>
          <cell r="G1909" t="str">
            <v>43</v>
          </cell>
          <cell r="H1909" t="str">
            <v>Palakole</v>
          </cell>
          <cell r="I1909" t="str">
            <v>18</v>
          </cell>
          <cell r="J1909" t="str">
            <v>Velivala</v>
          </cell>
          <cell r="K1909" t="str">
            <v>013</v>
          </cell>
          <cell r="L1909" t="str">
            <v>Velivala</v>
          </cell>
          <cell r="M1909" t="str">
            <v>0543013</v>
          </cell>
          <cell r="N1909" t="str">
            <v>01</v>
          </cell>
          <cell r="O1909" t="str">
            <v>Velivela</v>
          </cell>
          <cell r="P1909" t="str">
            <v>Velivela</v>
          </cell>
          <cell r="Q1909" t="str">
            <v>054301301</v>
          </cell>
          <cell r="R1909" t="str">
            <v>054301301</v>
          </cell>
          <cell r="S1909" t="str">
            <v>05100604301301</v>
          </cell>
          <cell r="T1909">
            <v>2240</v>
          </cell>
          <cell r="U1909">
            <v>645</v>
          </cell>
          <cell r="V1909">
            <v>0</v>
          </cell>
          <cell r="W1909" t="str">
            <v>PC</v>
          </cell>
          <cell r="X1909" t="str">
            <v>PC2</v>
          </cell>
          <cell r="AA1909" t="str">
            <v>054301301600</v>
          </cell>
          <cell r="AB1909" t="str">
            <v>054301301600</v>
          </cell>
          <cell r="AC1909" t="str">
            <v>Velivela</v>
          </cell>
          <cell r="AD1909" t="str">
            <v>Velivela</v>
          </cell>
          <cell r="AE1909" t="str">
            <v>PWS</v>
          </cell>
          <cell r="AF1909">
            <v>0</v>
          </cell>
          <cell r="AG1909">
            <v>0</v>
          </cell>
          <cell r="AH1909">
            <v>3</v>
          </cell>
          <cell r="AI1909">
            <v>1</v>
          </cell>
          <cell r="AJ1909">
            <v>0</v>
          </cell>
          <cell r="AK1909">
            <v>0</v>
          </cell>
          <cell r="AL1909">
            <v>0</v>
          </cell>
        </row>
        <row r="1910">
          <cell r="A1910" t="str">
            <v>05</v>
          </cell>
          <cell r="B1910" t="str">
            <v>Westgodavari</v>
          </cell>
          <cell r="C1910" t="str">
            <v>10</v>
          </cell>
          <cell r="D1910" t="str">
            <v>Narsapur</v>
          </cell>
          <cell r="E1910" t="str">
            <v>060</v>
          </cell>
          <cell r="F1910" t="str">
            <v>Palacole</v>
          </cell>
          <cell r="G1910" t="str">
            <v>43</v>
          </cell>
          <cell r="H1910" t="str">
            <v>Palakole</v>
          </cell>
          <cell r="I1910" t="str">
            <v>18</v>
          </cell>
          <cell r="J1910" t="str">
            <v>Velivala</v>
          </cell>
          <cell r="K1910" t="str">
            <v>013</v>
          </cell>
          <cell r="L1910" t="str">
            <v>Velivala</v>
          </cell>
          <cell r="M1910" t="str">
            <v>0543013</v>
          </cell>
          <cell r="N1910" t="str">
            <v>02</v>
          </cell>
          <cell r="O1910" t="str">
            <v>Gollagudem</v>
          </cell>
          <cell r="P1910" t="str">
            <v>Gollagudem</v>
          </cell>
          <cell r="Q1910" t="str">
            <v>054301302</v>
          </cell>
          <cell r="R1910" t="str">
            <v>054301302</v>
          </cell>
          <cell r="S1910" t="str">
            <v>05100604301302</v>
          </cell>
          <cell r="T1910">
            <v>1596</v>
          </cell>
          <cell r="U1910">
            <v>630</v>
          </cell>
          <cell r="V1910">
            <v>0</v>
          </cell>
          <cell r="W1910" t="str">
            <v>PC</v>
          </cell>
          <cell r="X1910" t="str">
            <v>PC2</v>
          </cell>
          <cell r="AA1910" t="str">
            <v>054301301600</v>
          </cell>
          <cell r="AB1910" t="str">
            <v>054301301600</v>
          </cell>
          <cell r="AC1910" t="str">
            <v>Velivela</v>
          </cell>
          <cell r="AD1910" t="str">
            <v>Velivela</v>
          </cell>
          <cell r="AE1910" t="str">
            <v>PWS</v>
          </cell>
          <cell r="AF1910">
            <v>0</v>
          </cell>
          <cell r="AG1910">
            <v>0</v>
          </cell>
          <cell r="AH1910">
            <v>0</v>
          </cell>
          <cell r="AI1910">
            <v>0</v>
          </cell>
          <cell r="AJ1910">
            <v>0</v>
          </cell>
          <cell r="AK1910">
            <v>0</v>
          </cell>
          <cell r="AL1910">
            <v>0</v>
          </cell>
        </row>
        <row r="1911">
          <cell r="A1911" t="str">
            <v>05</v>
          </cell>
          <cell r="B1911" t="str">
            <v>Westgodavari</v>
          </cell>
          <cell r="C1911" t="str">
            <v>10</v>
          </cell>
          <cell r="D1911" t="str">
            <v>Narsapur</v>
          </cell>
          <cell r="E1911" t="str">
            <v>060</v>
          </cell>
          <cell r="F1911" t="str">
            <v>Palacole</v>
          </cell>
          <cell r="G1911" t="str">
            <v>43</v>
          </cell>
          <cell r="H1911" t="str">
            <v>Palakole</v>
          </cell>
          <cell r="I1911" t="str">
            <v>19</v>
          </cell>
          <cell r="J1911" t="str">
            <v>Agarru</v>
          </cell>
          <cell r="K1911" t="str">
            <v>014</v>
          </cell>
          <cell r="L1911" t="str">
            <v>Agarru</v>
          </cell>
          <cell r="M1911" t="str">
            <v>0543014</v>
          </cell>
          <cell r="N1911" t="str">
            <v>01</v>
          </cell>
          <cell r="O1911" t="str">
            <v>Agarru</v>
          </cell>
          <cell r="P1911" t="str">
            <v>Agarru</v>
          </cell>
          <cell r="Q1911" t="str">
            <v>054301401</v>
          </cell>
          <cell r="R1911" t="str">
            <v>054301401</v>
          </cell>
          <cell r="S1911" t="str">
            <v>05100604301401</v>
          </cell>
          <cell r="T1911">
            <v>2055</v>
          </cell>
          <cell r="U1911">
            <v>832</v>
          </cell>
          <cell r="V1911">
            <v>20</v>
          </cell>
          <cell r="W1911" t="str">
            <v>PC</v>
          </cell>
          <cell r="X1911" t="str">
            <v>PC1</v>
          </cell>
          <cell r="AA1911" t="str">
            <v>054301401600</v>
          </cell>
          <cell r="AB1911" t="str">
            <v>054301401600</v>
          </cell>
          <cell r="AC1911" t="str">
            <v>Agarru</v>
          </cell>
          <cell r="AD1911" t="str">
            <v>Agarru</v>
          </cell>
          <cell r="AE1911" t="str">
            <v>PWS</v>
          </cell>
          <cell r="AF1911">
            <v>0</v>
          </cell>
          <cell r="AG1911">
            <v>0</v>
          </cell>
          <cell r="AH1911">
            <v>2</v>
          </cell>
          <cell r="AI1911">
            <v>1</v>
          </cell>
          <cell r="AJ1911">
            <v>0</v>
          </cell>
          <cell r="AK1911">
            <v>0</v>
          </cell>
          <cell r="AL1911">
            <v>0</v>
          </cell>
        </row>
        <row r="1912">
          <cell r="A1912" t="str">
            <v>05</v>
          </cell>
          <cell r="B1912" t="str">
            <v>Westgodavari</v>
          </cell>
          <cell r="C1912" t="str">
            <v>10</v>
          </cell>
          <cell r="D1912" t="str">
            <v>Narsapur</v>
          </cell>
          <cell r="E1912" t="str">
            <v>060</v>
          </cell>
          <cell r="F1912" t="str">
            <v>Palacole</v>
          </cell>
          <cell r="G1912" t="str">
            <v>43</v>
          </cell>
          <cell r="H1912" t="str">
            <v>Palakole</v>
          </cell>
          <cell r="I1912" t="str">
            <v>19</v>
          </cell>
          <cell r="J1912" t="str">
            <v>Agarru</v>
          </cell>
          <cell r="K1912" t="str">
            <v>014</v>
          </cell>
          <cell r="L1912" t="str">
            <v>Agarru</v>
          </cell>
          <cell r="M1912" t="str">
            <v>0543014</v>
          </cell>
          <cell r="N1912" t="str">
            <v>02</v>
          </cell>
          <cell r="O1912" t="str">
            <v>Chittivanigaruvu</v>
          </cell>
          <cell r="P1912" t="str">
            <v>Chittivanigaruvu</v>
          </cell>
          <cell r="Q1912" t="str">
            <v>054301402</v>
          </cell>
          <cell r="R1912" t="str">
            <v>054301402</v>
          </cell>
          <cell r="S1912" t="str">
            <v>05100604301402</v>
          </cell>
          <cell r="T1912">
            <v>1121</v>
          </cell>
          <cell r="U1912">
            <v>595</v>
          </cell>
          <cell r="V1912">
            <v>5</v>
          </cell>
          <cell r="W1912" t="str">
            <v>PC</v>
          </cell>
          <cell r="X1912" t="str">
            <v>PC1</v>
          </cell>
          <cell r="AA1912" t="str">
            <v>054301401600</v>
          </cell>
          <cell r="AB1912" t="str">
            <v>054301401600</v>
          </cell>
          <cell r="AC1912" t="str">
            <v>Agarru</v>
          </cell>
          <cell r="AD1912" t="str">
            <v>Agarru</v>
          </cell>
          <cell r="AE1912" t="str">
            <v>PWS</v>
          </cell>
          <cell r="AF1912">
            <v>0</v>
          </cell>
          <cell r="AG1912">
            <v>0</v>
          </cell>
          <cell r="AH1912">
            <v>2</v>
          </cell>
          <cell r="AI1912">
            <v>0</v>
          </cell>
          <cell r="AJ1912">
            <v>0</v>
          </cell>
          <cell r="AK1912">
            <v>0</v>
          </cell>
          <cell r="AL1912">
            <v>0</v>
          </cell>
        </row>
        <row r="1913">
          <cell r="A1913" t="str">
            <v>05</v>
          </cell>
          <cell r="B1913" t="str">
            <v>Westgodavari</v>
          </cell>
          <cell r="C1913" t="str">
            <v>10</v>
          </cell>
          <cell r="D1913" t="str">
            <v>Narsapur</v>
          </cell>
          <cell r="E1913" t="str">
            <v>060</v>
          </cell>
          <cell r="F1913" t="str">
            <v>Palacole</v>
          </cell>
          <cell r="G1913" t="str">
            <v>43</v>
          </cell>
          <cell r="H1913" t="str">
            <v>Palakole</v>
          </cell>
          <cell r="I1913" t="str">
            <v>19</v>
          </cell>
          <cell r="J1913" t="str">
            <v>Agarru</v>
          </cell>
          <cell r="K1913" t="str">
            <v>014</v>
          </cell>
          <cell r="L1913" t="str">
            <v>Agarru</v>
          </cell>
          <cell r="M1913" t="str">
            <v>0543014</v>
          </cell>
          <cell r="N1913" t="str">
            <v>03</v>
          </cell>
          <cell r="O1913" t="str">
            <v>Myjerugunta</v>
          </cell>
          <cell r="Q1913" t="str">
            <v>054301403</v>
          </cell>
          <cell r="S1913" t="str">
            <v>05100604301403</v>
          </cell>
          <cell r="T1913">
            <v>327</v>
          </cell>
          <cell r="U1913">
            <v>237</v>
          </cell>
          <cell r="V1913">
            <v>0</v>
          </cell>
          <cell r="W1913" t="str">
            <v>NSS</v>
          </cell>
          <cell r="X1913" t="str">
            <v>BR</v>
          </cell>
          <cell r="Y1913">
            <v>1504</v>
          </cell>
          <cell r="Z1913">
            <v>36368</v>
          </cell>
          <cell r="AF1913">
            <v>0</v>
          </cell>
          <cell r="AG1913">
            <v>0</v>
          </cell>
          <cell r="AH1913">
            <v>1</v>
          </cell>
          <cell r="AI1913">
            <v>1</v>
          </cell>
          <cell r="AJ1913">
            <v>0</v>
          </cell>
          <cell r="AK1913">
            <v>0</v>
          </cell>
          <cell r="AL1913">
            <v>0</v>
          </cell>
        </row>
        <row r="1914">
          <cell r="A1914" t="str">
            <v>05</v>
          </cell>
          <cell r="B1914" t="str">
            <v>Westgodavari</v>
          </cell>
          <cell r="C1914" t="str">
            <v>10</v>
          </cell>
          <cell r="D1914" t="str">
            <v>Narsapur</v>
          </cell>
          <cell r="E1914" t="str">
            <v>060</v>
          </cell>
          <cell r="F1914" t="str">
            <v>Palacole</v>
          </cell>
          <cell r="G1914" t="str">
            <v>43</v>
          </cell>
          <cell r="H1914" t="str">
            <v>Palakole</v>
          </cell>
          <cell r="I1914" t="str">
            <v>20</v>
          </cell>
          <cell r="J1914" t="str">
            <v>Aagarthipalem</v>
          </cell>
          <cell r="K1914" t="str">
            <v>014</v>
          </cell>
          <cell r="L1914" t="str">
            <v>Agarru</v>
          </cell>
          <cell r="M1914" t="str">
            <v>0543014</v>
          </cell>
          <cell r="N1914" t="str">
            <v>04</v>
          </cell>
          <cell r="O1914" t="str">
            <v>Aagarthipalem</v>
          </cell>
          <cell r="P1914" t="str">
            <v>Aagarthipalem</v>
          </cell>
          <cell r="Q1914" t="str">
            <v>054301404</v>
          </cell>
          <cell r="R1914" t="str">
            <v>054301404</v>
          </cell>
          <cell r="S1914" t="str">
            <v>05100604301404</v>
          </cell>
          <cell r="T1914">
            <v>1896</v>
          </cell>
          <cell r="U1914">
            <v>425</v>
          </cell>
          <cell r="V1914">
            <v>16</v>
          </cell>
          <cell r="W1914" t="str">
            <v>PC</v>
          </cell>
          <cell r="X1914" t="str">
            <v>PC3</v>
          </cell>
          <cell r="AA1914" t="str">
            <v>054301404600</v>
          </cell>
          <cell r="AB1914" t="str">
            <v>054301404600</v>
          </cell>
          <cell r="AC1914" t="str">
            <v>Aagarthipalem</v>
          </cell>
          <cell r="AD1914" t="str">
            <v>Aagarthipalem</v>
          </cell>
          <cell r="AE1914" t="str">
            <v>PWS</v>
          </cell>
          <cell r="AF1914">
            <v>0</v>
          </cell>
          <cell r="AG1914">
            <v>0</v>
          </cell>
          <cell r="AH1914">
            <v>2</v>
          </cell>
          <cell r="AI1914">
            <v>1</v>
          </cell>
          <cell r="AJ1914">
            <v>0</v>
          </cell>
          <cell r="AK1914">
            <v>0</v>
          </cell>
          <cell r="AL1914">
            <v>0</v>
          </cell>
        </row>
        <row r="1915">
          <cell r="A1915" t="str">
            <v>05</v>
          </cell>
          <cell r="B1915" t="str">
            <v>Westgodavari</v>
          </cell>
          <cell r="C1915" t="str">
            <v>10</v>
          </cell>
          <cell r="D1915" t="str">
            <v>Narsapur</v>
          </cell>
          <cell r="E1915" t="str">
            <v>060</v>
          </cell>
          <cell r="F1915" t="str">
            <v>Palacole</v>
          </cell>
          <cell r="G1915" t="str">
            <v>43</v>
          </cell>
          <cell r="H1915" t="str">
            <v>Palakole</v>
          </cell>
          <cell r="I1915" t="str">
            <v>21</v>
          </cell>
          <cell r="J1915" t="str">
            <v>Gorintada</v>
          </cell>
          <cell r="K1915" t="str">
            <v>015</v>
          </cell>
          <cell r="L1915" t="str">
            <v>Gorintada</v>
          </cell>
          <cell r="M1915" t="str">
            <v>0543015</v>
          </cell>
          <cell r="N1915" t="str">
            <v>01</v>
          </cell>
          <cell r="O1915" t="str">
            <v>Gorintada</v>
          </cell>
          <cell r="P1915" t="str">
            <v>Gorintada</v>
          </cell>
          <cell r="Q1915" t="str">
            <v>054301501</v>
          </cell>
          <cell r="R1915" t="str">
            <v>054301501</v>
          </cell>
          <cell r="S1915" t="str">
            <v>05100604301501</v>
          </cell>
          <cell r="T1915">
            <v>1044</v>
          </cell>
          <cell r="U1915">
            <v>280</v>
          </cell>
          <cell r="V1915">
            <v>0</v>
          </cell>
          <cell r="W1915" t="str">
            <v>PC</v>
          </cell>
          <cell r="X1915" t="str">
            <v>PC3</v>
          </cell>
          <cell r="AA1915" t="str">
            <v>054301501600</v>
          </cell>
          <cell r="AB1915" t="str">
            <v>054301501600</v>
          </cell>
          <cell r="AC1915" t="str">
            <v>Gorintada</v>
          </cell>
          <cell r="AD1915" t="str">
            <v>Gorintada</v>
          </cell>
          <cell r="AE1915" t="str">
            <v>PWS</v>
          </cell>
          <cell r="AF1915">
            <v>0</v>
          </cell>
          <cell r="AG1915">
            <v>0</v>
          </cell>
          <cell r="AH1915">
            <v>0</v>
          </cell>
          <cell r="AI1915">
            <v>1</v>
          </cell>
          <cell r="AJ1915">
            <v>0</v>
          </cell>
          <cell r="AK1915">
            <v>0</v>
          </cell>
          <cell r="AL1915">
            <v>0</v>
          </cell>
        </row>
        <row r="1916">
          <cell r="A1916" t="str">
            <v>05</v>
          </cell>
          <cell r="B1916" t="str">
            <v>Westgodavari</v>
          </cell>
          <cell r="C1916" t="str">
            <v>10</v>
          </cell>
          <cell r="D1916" t="str">
            <v>Narsapur</v>
          </cell>
          <cell r="E1916" t="str">
            <v>060</v>
          </cell>
          <cell r="F1916" t="str">
            <v>Palacole</v>
          </cell>
          <cell r="G1916" t="str">
            <v>43</v>
          </cell>
          <cell r="H1916" t="str">
            <v>Palakole</v>
          </cell>
          <cell r="I1916" t="str">
            <v>22</v>
          </cell>
          <cell r="J1916" t="str">
            <v>Sagamcheruvu</v>
          </cell>
          <cell r="K1916" t="str">
            <v>015</v>
          </cell>
          <cell r="L1916" t="str">
            <v>Gorintada</v>
          </cell>
          <cell r="M1916" t="str">
            <v>0543015</v>
          </cell>
          <cell r="N1916" t="str">
            <v>02</v>
          </cell>
          <cell r="O1916" t="str">
            <v>Sagamcheruvu</v>
          </cell>
          <cell r="Q1916" t="str">
            <v>054301502</v>
          </cell>
          <cell r="S1916" t="str">
            <v>05100604301502</v>
          </cell>
          <cell r="T1916">
            <v>1344</v>
          </cell>
          <cell r="U1916">
            <v>21</v>
          </cell>
          <cell r="V1916">
            <v>0</v>
          </cell>
          <cell r="W1916" t="str">
            <v>NSS</v>
          </cell>
          <cell r="X1916" t="str">
            <v>BR</v>
          </cell>
          <cell r="Y1916">
            <v>1504</v>
          </cell>
          <cell r="Z1916">
            <v>36368</v>
          </cell>
          <cell r="AF1916">
            <v>0</v>
          </cell>
          <cell r="AG1916">
            <v>1</v>
          </cell>
          <cell r="AH1916">
            <v>3</v>
          </cell>
          <cell r="AI1916">
            <v>1</v>
          </cell>
          <cell r="AJ1916">
            <v>0</v>
          </cell>
          <cell r="AK1916">
            <v>0</v>
          </cell>
          <cell r="AL1916">
            <v>0</v>
          </cell>
        </row>
        <row r="1917">
          <cell r="A1917" t="str">
            <v>05</v>
          </cell>
          <cell r="B1917" t="str">
            <v>Westgodavari</v>
          </cell>
          <cell r="C1917" t="str">
            <v>10</v>
          </cell>
          <cell r="D1917" t="str">
            <v>Narsapur</v>
          </cell>
          <cell r="E1917" t="str">
            <v>060</v>
          </cell>
          <cell r="F1917" t="str">
            <v>Palacole</v>
          </cell>
          <cell r="G1917" t="str">
            <v>43</v>
          </cell>
          <cell r="H1917" t="str">
            <v>Palakole</v>
          </cell>
          <cell r="I1917" t="str">
            <v>23</v>
          </cell>
          <cell r="J1917" t="str">
            <v>Chandaparru</v>
          </cell>
          <cell r="K1917" t="str">
            <v>016</v>
          </cell>
          <cell r="L1917" t="str">
            <v>Chandaparru</v>
          </cell>
          <cell r="M1917" t="str">
            <v>0543016</v>
          </cell>
          <cell r="N1917" t="str">
            <v>01</v>
          </cell>
          <cell r="O1917" t="str">
            <v>Chandaparru</v>
          </cell>
          <cell r="Q1917" t="str">
            <v>054301601</v>
          </cell>
          <cell r="S1917" t="str">
            <v>05100604301601</v>
          </cell>
          <cell r="T1917">
            <v>812</v>
          </cell>
          <cell r="U1917">
            <v>336</v>
          </cell>
          <cell r="V1917">
            <v>0</v>
          </cell>
          <cell r="W1917" t="str">
            <v>NSS</v>
          </cell>
          <cell r="X1917" t="str">
            <v>BR</v>
          </cell>
          <cell r="Y1917">
            <v>1504</v>
          </cell>
          <cell r="Z1917">
            <v>36368</v>
          </cell>
          <cell r="AF1917">
            <v>0</v>
          </cell>
          <cell r="AG1917">
            <v>0</v>
          </cell>
          <cell r="AH1917">
            <v>1</v>
          </cell>
          <cell r="AI1917">
            <v>1</v>
          </cell>
          <cell r="AJ1917">
            <v>0</v>
          </cell>
          <cell r="AK1917">
            <v>0</v>
          </cell>
          <cell r="AL1917">
            <v>0</v>
          </cell>
        </row>
        <row r="1918">
          <cell r="A1918" t="str">
            <v>05</v>
          </cell>
          <cell r="B1918" t="str">
            <v>Westgodavari</v>
          </cell>
          <cell r="C1918" t="str">
            <v>10</v>
          </cell>
          <cell r="D1918" t="str">
            <v>Narsapur</v>
          </cell>
          <cell r="E1918" t="str">
            <v>060</v>
          </cell>
          <cell r="F1918" t="str">
            <v>Palacole</v>
          </cell>
          <cell r="G1918" t="str">
            <v>43</v>
          </cell>
          <cell r="H1918" t="str">
            <v>Palakole</v>
          </cell>
          <cell r="I1918" t="str">
            <v>23</v>
          </cell>
          <cell r="J1918" t="str">
            <v>Chandaparru</v>
          </cell>
          <cell r="K1918" t="str">
            <v>016</v>
          </cell>
          <cell r="L1918" t="str">
            <v>Chandaparru</v>
          </cell>
          <cell r="M1918" t="str">
            <v>0543016</v>
          </cell>
          <cell r="N1918" t="str">
            <v>02</v>
          </cell>
          <cell r="O1918" t="str">
            <v>Chodipadu</v>
          </cell>
          <cell r="Q1918" t="str">
            <v>054301602</v>
          </cell>
          <cell r="S1918" t="str">
            <v>05100604301602</v>
          </cell>
          <cell r="T1918">
            <v>315</v>
          </cell>
          <cell r="U1918">
            <v>202</v>
          </cell>
          <cell r="V1918">
            <v>0</v>
          </cell>
          <cell r="W1918" t="str">
            <v>NSS</v>
          </cell>
          <cell r="X1918" t="str">
            <v>BR</v>
          </cell>
          <cell r="Y1918">
            <v>1504</v>
          </cell>
          <cell r="Z1918">
            <v>36368</v>
          </cell>
          <cell r="AF1918">
            <v>0</v>
          </cell>
          <cell r="AG1918">
            <v>0</v>
          </cell>
          <cell r="AH1918">
            <v>0</v>
          </cell>
          <cell r="AI1918">
            <v>1</v>
          </cell>
          <cell r="AJ1918">
            <v>0</v>
          </cell>
          <cell r="AK1918">
            <v>0</v>
          </cell>
          <cell r="AL1918">
            <v>0</v>
          </cell>
        </row>
        <row r="1919">
          <cell r="A1919" t="str">
            <v>05</v>
          </cell>
          <cell r="B1919" t="str">
            <v>Westgodavari</v>
          </cell>
          <cell r="C1919" t="str">
            <v>10</v>
          </cell>
          <cell r="D1919" t="str">
            <v>Narsapur</v>
          </cell>
          <cell r="E1919" t="str">
            <v>060</v>
          </cell>
          <cell r="F1919" t="str">
            <v>Palacole</v>
          </cell>
          <cell r="G1919" t="str">
            <v>43</v>
          </cell>
          <cell r="H1919" t="str">
            <v>Palakole</v>
          </cell>
          <cell r="I1919" t="str">
            <v>24</v>
          </cell>
          <cell r="J1919" t="str">
            <v>Digamarru</v>
          </cell>
          <cell r="K1919" t="str">
            <v>017</v>
          </cell>
          <cell r="L1919" t="str">
            <v>Digamarru</v>
          </cell>
          <cell r="M1919" t="str">
            <v>0543017</v>
          </cell>
          <cell r="N1919" t="str">
            <v>01</v>
          </cell>
          <cell r="O1919" t="str">
            <v>Digamarru</v>
          </cell>
          <cell r="P1919" t="str">
            <v>Digamarru</v>
          </cell>
          <cell r="Q1919" t="str">
            <v>054301701</v>
          </cell>
          <cell r="R1919" t="str">
            <v>054301701</v>
          </cell>
          <cell r="S1919" t="str">
            <v>05100604301701</v>
          </cell>
          <cell r="T1919">
            <v>3415</v>
          </cell>
          <cell r="U1919">
            <v>991</v>
          </cell>
          <cell r="V1919">
            <v>12</v>
          </cell>
          <cell r="W1919" t="str">
            <v>PC</v>
          </cell>
          <cell r="X1919" t="str">
            <v>PC2</v>
          </cell>
          <cell r="AA1919" t="str">
            <v>054301701600</v>
          </cell>
          <cell r="AB1919" t="str">
            <v>054301701600</v>
          </cell>
          <cell r="AC1919" t="str">
            <v>Digamarru</v>
          </cell>
          <cell r="AD1919" t="str">
            <v>Digamarru</v>
          </cell>
          <cell r="AE1919" t="str">
            <v>PWS</v>
          </cell>
          <cell r="AF1919">
            <v>0</v>
          </cell>
          <cell r="AG1919">
            <v>0</v>
          </cell>
          <cell r="AH1919">
            <v>2</v>
          </cell>
          <cell r="AI1919">
            <v>1</v>
          </cell>
          <cell r="AJ1919">
            <v>0</v>
          </cell>
          <cell r="AK1919">
            <v>0</v>
          </cell>
          <cell r="AL1919">
            <v>0</v>
          </cell>
        </row>
        <row r="1920">
          <cell r="A1920" t="str">
            <v>05</v>
          </cell>
          <cell r="B1920" t="str">
            <v>Westgodavari</v>
          </cell>
          <cell r="C1920" t="str">
            <v>10</v>
          </cell>
          <cell r="D1920" t="str">
            <v>Narsapur</v>
          </cell>
          <cell r="E1920" t="str">
            <v>060</v>
          </cell>
          <cell r="F1920" t="str">
            <v>Palacole</v>
          </cell>
          <cell r="G1920" t="str">
            <v>43</v>
          </cell>
          <cell r="H1920" t="str">
            <v>Palakole</v>
          </cell>
          <cell r="I1920" t="str">
            <v>24</v>
          </cell>
          <cell r="J1920" t="str">
            <v>Digamarru</v>
          </cell>
          <cell r="K1920" t="str">
            <v>017</v>
          </cell>
          <cell r="L1920" t="str">
            <v>Digamarru</v>
          </cell>
          <cell r="M1920" t="str">
            <v>0543017</v>
          </cell>
          <cell r="N1920" t="str">
            <v>02</v>
          </cell>
          <cell r="O1920" t="str">
            <v>Penkullapadu</v>
          </cell>
          <cell r="Q1920" t="str">
            <v>054301702</v>
          </cell>
          <cell r="S1920" t="str">
            <v>05100604301702</v>
          </cell>
          <cell r="T1920">
            <v>350</v>
          </cell>
          <cell r="U1920">
            <v>112</v>
          </cell>
          <cell r="V1920">
            <v>0</v>
          </cell>
          <cell r="W1920" t="str">
            <v>NSS</v>
          </cell>
          <cell r="X1920" t="str">
            <v>BR</v>
          </cell>
          <cell r="Y1920">
            <v>1504</v>
          </cell>
          <cell r="Z1920">
            <v>36368</v>
          </cell>
          <cell r="AF1920">
            <v>0</v>
          </cell>
          <cell r="AG1920">
            <v>0</v>
          </cell>
          <cell r="AH1920">
            <v>0</v>
          </cell>
          <cell r="AI1920">
            <v>0</v>
          </cell>
          <cell r="AJ1920">
            <v>0</v>
          </cell>
          <cell r="AK1920">
            <v>0</v>
          </cell>
          <cell r="AL1920">
            <v>0</v>
          </cell>
        </row>
        <row r="1921">
          <cell r="A1921" t="str">
            <v>05</v>
          </cell>
          <cell r="B1921" t="str">
            <v>Westgodavari</v>
          </cell>
          <cell r="C1921" t="str">
            <v>10</v>
          </cell>
          <cell r="D1921" t="str">
            <v>Narsapur</v>
          </cell>
          <cell r="E1921" t="str">
            <v>060</v>
          </cell>
          <cell r="F1921" t="str">
            <v>Palacole</v>
          </cell>
          <cell r="G1921" t="str">
            <v>43</v>
          </cell>
          <cell r="H1921" t="str">
            <v>Palakole</v>
          </cell>
          <cell r="I1921" t="str">
            <v>24</v>
          </cell>
          <cell r="J1921" t="str">
            <v>Digamarru</v>
          </cell>
          <cell r="K1921" t="str">
            <v>017</v>
          </cell>
          <cell r="L1921" t="str">
            <v>Digamarru</v>
          </cell>
          <cell r="M1921" t="str">
            <v>0543017</v>
          </cell>
          <cell r="N1921" t="str">
            <v>03</v>
          </cell>
          <cell r="O1921" t="str">
            <v>Gubalagunta</v>
          </cell>
          <cell r="Q1921" t="str">
            <v>054301703</v>
          </cell>
          <cell r="S1921" t="str">
            <v>05100604301703</v>
          </cell>
          <cell r="T1921">
            <v>429</v>
          </cell>
          <cell r="U1921">
            <v>156</v>
          </cell>
          <cell r="V1921">
            <v>0</v>
          </cell>
          <cell r="W1921" t="str">
            <v>NSS</v>
          </cell>
          <cell r="X1921" t="str">
            <v>BR</v>
          </cell>
          <cell r="Y1921">
            <v>1504</v>
          </cell>
          <cell r="Z1921">
            <v>36368</v>
          </cell>
          <cell r="AF1921">
            <v>0</v>
          </cell>
          <cell r="AG1921">
            <v>2</v>
          </cell>
          <cell r="AH1921">
            <v>1</v>
          </cell>
          <cell r="AI1921">
            <v>1</v>
          </cell>
          <cell r="AJ1921">
            <v>0</v>
          </cell>
          <cell r="AK1921">
            <v>0</v>
          </cell>
          <cell r="AL1921">
            <v>0</v>
          </cell>
        </row>
        <row r="1922">
          <cell r="A1922" t="str">
            <v>05</v>
          </cell>
          <cell r="B1922" t="str">
            <v>Westgodavari</v>
          </cell>
          <cell r="C1922" t="str">
            <v>10</v>
          </cell>
          <cell r="D1922" t="str">
            <v>Narsapur</v>
          </cell>
          <cell r="E1922" t="str">
            <v>060</v>
          </cell>
          <cell r="F1922" t="str">
            <v>Palacole</v>
          </cell>
          <cell r="G1922" t="str">
            <v>43</v>
          </cell>
          <cell r="H1922" t="str">
            <v>Palakole</v>
          </cell>
          <cell r="I1922" t="str">
            <v>25</v>
          </cell>
          <cell r="J1922" t="str">
            <v>Kothapeta</v>
          </cell>
          <cell r="K1922" t="str">
            <v>017</v>
          </cell>
          <cell r="L1922" t="str">
            <v>Digamarru</v>
          </cell>
          <cell r="M1922" t="str">
            <v>0543017</v>
          </cell>
          <cell r="N1922" t="str">
            <v>04</v>
          </cell>
          <cell r="O1922" t="str">
            <v>Moripeta</v>
          </cell>
          <cell r="P1922" t="str">
            <v>Moripeta</v>
          </cell>
          <cell r="Q1922" t="str">
            <v>054301704</v>
          </cell>
          <cell r="R1922" t="str">
            <v>054301704</v>
          </cell>
          <cell r="S1922" t="str">
            <v>05100604301704</v>
          </cell>
          <cell r="T1922">
            <v>350</v>
          </cell>
          <cell r="U1922">
            <v>112</v>
          </cell>
          <cell r="V1922">
            <v>0</v>
          </cell>
          <cell r="W1922" t="str">
            <v>PC</v>
          </cell>
          <cell r="X1922" t="str">
            <v>PC2</v>
          </cell>
          <cell r="AA1922" t="str">
            <v>054301701600</v>
          </cell>
          <cell r="AB1922" t="str">
            <v>054301701600</v>
          </cell>
          <cell r="AC1922" t="str">
            <v>Digamarru</v>
          </cell>
          <cell r="AD1922" t="str">
            <v>Digamarru</v>
          </cell>
          <cell r="AE1922" t="str">
            <v>PWS</v>
          </cell>
          <cell r="AF1922">
            <v>0</v>
          </cell>
          <cell r="AG1922">
            <v>0</v>
          </cell>
          <cell r="AH1922">
            <v>2</v>
          </cell>
          <cell r="AI1922">
            <v>0</v>
          </cell>
          <cell r="AJ1922">
            <v>0</v>
          </cell>
          <cell r="AK1922">
            <v>0</v>
          </cell>
          <cell r="AL1922">
            <v>0</v>
          </cell>
        </row>
        <row r="1923">
          <cell r="A1923" t="str">
            <v>05</v>
          </cell>
          <cell r="B1923" t="str">
            <v>Westgodavari</v>
          </cell>
          <cell r="C1923" t="str">
            <v>10</v>
          </cell>
          <cell r="D1923" t="str">
            <v>Narsapur</v>
          </cell>
          <cell r="E1923" t="str">
            <v>060</v>
          </cell>
          <cell r="F1923" t="str">
            <v>Palacole</v>
          </cell>
          <cell r="G1923" t="str">
            <v>43</v>
          </cell>
          <cell r="H1923" t="str">
            <v>Palakole</v>
          </cell>
          <cell r="I1923" t="str">
            <v>25</v>
          </cell>
          <cell r="J1923" t="str">
            <v>Kothapeta</v>
          </cell>
          <cell r="K1923" t="str">
            <v>017</v>
          </cell>
          <cell r="L1923" t="str">
            <v>Digamarru</v>
          </cell>
          <cell r="M1923" t="str">
            <v>0543017</v>
          </cell>
          <cell r="N1923" t="str">
            <v>05</v>
          </cell>
          <cell r="O1923" t="str">
            <v>Kothapeta</v>
          </cell>
          <cell r="P1923" t="str">
            <v>Kothapeta</v>
          </cell>
          <cell r="Q1923" t="str">
            <v>054301705</v>
          </cell>
          <cell r="R1923" t="str">
            <v>054301705</v>
          </cell>
          <cell r="S1923" t="str">
            <v>05100604301705</v>
          </cell>
          <cell r="T1923">
            <v>818</v>
          </cell>
          <cell r="U1923">
            <v>98</v>
          </cell>
          <cell r="V1923">
            <v>0</v>
          </cell>
          <cell r="W1923" t="str">
            <v>PC</v>
          </cell>
          <cell r="X1923" t="str">
            <v>PC2</v>
          </cell>
          <cell r="AA1923" t="str">
            <v>054301701600</v>
          </cell>
          <cell r="AB1923" t="str">
            <v>054301701600</v>
          </cell>
          <cell r="AC1923" t="str">
            <v>Digamarru</v>
          </cell>
          <cell r="AD1923" t="str">
            <v>Digamarru</v>
          </cell>
          <cell r="AE1923" t="str">
            <v>PWS</v>
          </cell>
          <cell r="AF1923">
            <v>0</v>
          </cell>
          <cell r="AG1923">
            <v>1</v>
          </cell>
          <cell r="AH1923">
            <v>2</v>
          </cell>
          <cell r="AI1923">
            <v>1</v>
          </cell>
          <cell r="AJ1923">
            <v>0</v>
          </cell>
          <cell r="AK1923">
            <v>0</v>
          </cell>
          <cell r="AL1923">
            <v>0</v>
          </cell>
        </row>
        <row r="1924">
          <cell r="A1924" t="str">
            <v>05</v>
          </cell>
          <cell r="B1924" t="str">
            <v>Westgodavari</v>
          </cell>
          <cell r="C1924" t="str">
            <v>10</v>
          </cell>
          <cell r="D1924" t="str">
            <v>Narsapur</v>
          </cell>
          <cell r="E1924" t="str">
            <v>060</v>
          </cell>
          <cell r="F1924" t="str">
            <v>Palacole</v>
          </cell>
          <cell r="G1924" t="str">
            <v>43</v>
          </cell>
          <cell r="H1924" t="str">
            <v>Palakole</v>
          </cell>
          <cell r="I1924" t="str">
            <v>25</v>
          </cell>
          <cell r="J1924" t="str">
            <v>Kothapeta</v>
          </cell>
          <cell r="K1924" t="str">
            <v>017</v>
          </cell>
          <cell r="L1924" t="str">
            <v>Digamarru</v>
          </cell>
          <cell r="M1924" t="str">
            <v>0543017</v>
          </cell>
          <cell r="N1924" t="str">
            <v>06</v>
          </cell>
          <cell r="O1924" t="str">
            <v>Gonallagudem</v>
          </cell>
          <cell r="P1924" t="str">
            <v>Gonallagudem</v>
          </cell>
          <cell r="Q1924" t="str">
            <v>054301706</v>
          </cell>
          <cell r="R1924" t="str">
            <v>054301706</v>
          </cell>
          <cell r="S1924" t="str">
            <v>05100604301706</v>
          </cell>
          <cell r="T1924">
            <v>1492</v>
          </cell>
          <cell r="U1924">
            <v>450</v>
          </cell>
          <cell r="V1924">
            <v>0</v>
          </cell>
          <cell r="W1924" t="str">
            <v>PC</v>
          </cell>
          <cell r="X1924" t="str">
            <v>PC2</v>
          </cell>
          <cell r="AA1924" t="str">
            <v>054301701600</v>
          </cell>
          <cell r="AB1924" t="str">
            <v>054301701600</v>
          </cell>
          <cell r="AC1924" t="str">
            <v>Digamarru</v>
          </cell>
          <cell r="AD1924" t="str">
            <v>Digamarru</v>
          </cell>
          <cell r="AE1924" t="str">
            <v>PWS</v>
          </cell>
          <cell r="AF1924">
            <v>0</v>
          </cell>
          <cell r="AG1924">
            <v>0</v>
          </cell>
          <cell r="AH1924">
            <v>0</v>
          </cell>
          <cell r="AI1924">
            <v>0</v>
          </cell>
          <cell r="AJ1924">
            <v>0</v>
          </cell>
          <cell r="AK1924">
            <v>0</v>
          </cell>
          <cell r="AL1924">
            <v>0</v>
          </cell>
        </row>
        <row r="1925">
          <cell r="A1925" t="str">
            <v>05</v>
          </cell>
          <cell r="B1925" t="str">
            <v>Westgodavari</v>
          </cell>
          <cell r="C1925" t="str">
            <v>10</v>
          </cell>
          <cell r="D1925" t="str">
            <v>Narsapur</v>
          </cell>
          <cell r="E1925" t="str">
            <v>060</v>
          </cell>
          <cell r="F1925" t="str">
            <v>Palacole</v>
          </cell>
          <cell r="G1925" t="str">
            <v>43</v>
          </cell>
          <cell r="H1925" t="str">
            <v>Palakole</v>
          </cell>
          <cell r="I1925" t="str">
            <v>26</v>
          </cell>
          <cell r="J1925" t="str">
            <v>Varidhanam</v>
          </cell>
          <cell r="K1925" t="str">
            <v>018</v>
          </cell>
          <cell r="L1925" t="str">
            <v>Varidhanam</v>
          </cell>
          <cell r="M1925" t="str">
            <v>0543018</v>
          </cell>
          <cell r="N1925" t="str">
            <v>01</v>
          </cell>
          <cell r="O1925" t="str">
            <v>Varidhanam</v>
          </cell>
          <cell r="P1925" t="str">
            <v>Varidhanam</v>
          </cell>
          <cell r="Q1925" t="str">
            <v>054301801</v>
          </cell>
          <cell r="R1925" t="str">
            <v>054301801</v>
          </cell>
          <cell r="S1925" t="str">
            <v>05100604301801</v>
          </cell>
          <cell r="T1925">
            <v>1590</v>
          </cell>
          <cell r="U1925">
            <v>187</v>
          </cell>
          <cell r="V1925">
            <v>17</v>
          </cell>
          <cell r="W1925" t="str">
            <v>PC</v>
          </cell>
          <cell r="X1925" t="str">
            <v>PC2</v>
          </cell>
          <cell r="AA1925" t="str">
            <v>054301801600</v>
          </cell>
          <cell r="AB1925" t="str">
            <v>054301801600</v>
          </cell>
          <cell r="AC1925" t="str">
            <v>Varidhanam</v>
          </cell>
          <cell r="AD1925" t="str">
            <v>Varidhanam</v>
          </cell>
          <cell r="AE1925" t="str">
            <v>PWS</v>
          </cell>
          <cell r="AF1925">
            <v>0</v>
          </cell>
          <cell r="AG1925">
            <v>5</v>
          </cell>
          <cell r="AH1925">
            <v>0</v>
          </cell>
          <cell r="AI1925">
            <v>1</v>
          </cell>
          <cell r="AJ1925">
            <v>0</v>
          </cell>
          <cell r="AK1925">
            <v>0</v>
          </cell>
          <cell r="AL1925">
            <v>0</v>
          </cell>
        </row>
        <row r="1926">
          <cell r="A1926" t="str">
            <v>05</v>
          </cell>
          <cell r="B1926" t="str">
            <v>Westgodavari</v>
          </cell>
          <cell r="C1926" t="str">
            <v>10</v>
          </cell>
          <cell r="D1926" t="str">
            <v>Narsapur</v>
          </cell>
          <cell r="E1926" t="str">
            <v>060</v>
          </cell>
          <cell r="F1926" t="str">
            <v>Palacole</v>
          </cell>
          <cell r="G1926" t="str">
            <v>43</v>
          </cell>
          <cell r="H1926" t="str">
            <v>Palakole</v>
          </cell>
          <cell r="I1926" t="str">
            <v>26</v>
          </cell>
          <cell r="J1926" t="str">
            <v>Varidhanam</v>
          </cell>
          <cell r="K1926" t="str">
            <v>018</v>
          </cell>
          <cell r="L1926" t="str">
            <v>Varidhanam</v>
          </cell>
          <cell r="M1926" t="str">
            <v>0543018</v>
          </cell>
          <cell r="N1926" t="str">
            <v>02</v>
          </cell>
          <cell r="O1926" t="str">
            <v>Petchettipalem</v>
          </cell>
          <cell r="P1926" t="str">
            <v>Petchettipalem</v>
          </cell>
          <cell r="Q1926" t="str">
            <v>054301802</v>
          </cell>
          <cell r="R1926" t="str">
            <v>054301802</v>
          </cell>
          <cell r="S1926" t="str">
            <v>05100604301802</v>
          </cell>
          <cell r="T1926">
            <v>692</v>
          </cell>
          <cell r="U1926">
            <v>179</v>
          </cell>
          <cell r="V1926">
            <v>0</v>
          </cell>
          <cell r="W1926" t="str">
            <v>PC</v>
          </cell>
          <cell r="X1926" t="str">
            <v>PC2</v>
          </cell>
          <cell r="AA1926" t="str">
            <v>054301801600</v>
          </cell>
          <cell r="AB1926" t="str">
            <v>054301801600</v>
          </cell>
          <cell r="AC1926" t="str">
            <v>Varidhanam</v>
          </cell>
          <cell r="AD1926" t="str">
            <v>Varidhanam</v>
          </cell>
          <cell r="AE1926" t="str">
            <v>PWS</v>
          </cell>
          <cell r="AF1926">
            <v>0</v>
          </cell>
          <cell r="AG1926">
            <v>2</v>
          </cell>
          <cell r="AH1926">
            <v>1</v>
          </cell>
          <cell r="AI1926">
            <v>0</v>
          </cell>
          <cell r="AJ1926">
            <v>0</v>
          </cell>
          <cell r="AK1926">
            <v>0</v>
          </cell>
          <cell r="AL1926">
            <v>0</v>
          </cell>
        </row>
        <row r="1927">
          <cell r="A1927" t="str">
            <v>05</v>
          </cell>
          <cell r="B1927" t="str">
            <v>Westgodavari</v>
          </cell>
          <cell r="C1927" t="str">
            <v>10</v>
          </cell>
          <cell r="D1927" t="str">
            <v>Narsapur</v>
          </cell>
          <cell r="E1927" t="str">
            <v>060</v>
          </cell>
          <cell r="F1927" t="str">
            <v>Palacole</v>
          </cell>
          <cell r="G1927" t="str">
            <v>43</v>
          </cell>
          <cell r="H1927" t="str">
            <v>Palakole</v>
          </cell>
          <cell r="I1927" t="str">
            <v>27</v>
          </cell>
          <cell r="J1927" t="str">
            <v>Padamamidipalli</v>
          </cell>
          <cell r="K1927" t="str">
            <v>019</v>
          </cell>
          <cell r="L1927" t="str">
            <v>Pedamamidipalli</v>
          </cell>
          <cell r="M1927" t="str">
            <v>0543019</v>
          </cell>
          <cell r="N1927" t="str">
            <v>01</v>
          </cell>
          <cell r="O1927" t="str">
            <v>Padamamidipalli</v>
          </cell>
          <cell r="Q1927" t="str">
            <v>054301901</v>
          </cell>
          <cell r="S1927" t="str">
            <v>05100604301901</v>
          </cell>
          <cell r="T1927">
            <v>1373</v>
          </cell>
          <cell r="U1927">
            <v>56</v>
          </cell>
          <cell r="V1927">
            <v>0</v>
          </cell>
          <cell r="W1927" t="str">
            <v>NSS</v>
          </cell>
          <cell r="X1927" t="str">
            <v>BR</v>
          </cell>
          <cell r="Y1927">
            <v>1504</v>
          </cell>
          <cell r="Z1927">
            <v>36368</v>
          </cell>
          <cell r="AF1927">
            <v>0</v>
          </cell>
          <cell r="AG1927">
            <v>0</v>
          </cell>
          <cell r="AH1927">
            <v>2</v>
          </cell>
          <cell r="AI1927">
            <v>1</v>
          </cell>
          <cell r="AJ1927">
            <v>0</v>
          </cell>
          <cell r="AK1927">
            <v>0</v>
          </cell>
          <cell r="AL1927">
            <v>0</v>
          </cell>
        </row>
        <row r="1928">
          <cell r="A1928" t="str">
            <v>05</v>
          </cell>
          <cell r="B1928" t="str">
            <v>Westgodavari</v>
          </cell>
          <cell r="C1928" t="str">
            <v>10</v>
          </cell>
          <cell r="D1928" t="str">
            <v>Narsapur</v>
          </cell>
          <cell r="E1928" t="str">
            <v>061</v>
          </cell>
          <cell r="F1928" t="str">
            <v>Achanta</v>
          </cell>
          <cell r="G1928" t="str">
            <v>44</v>
          </cell>
          <cell r="H1928" t="str">
            <v>Yellamanchili</v>
          </cell>
          <cell r="I1928" t="str">
            <v>01</v>
          </cell>
          <cell r="J1928" t="str">
            <v>Neredumilli</v>
          </cell>
          <cell r="K1928" t="str">
            <v>001</v>
          </cell>
          <cell r="L1928" t="str">
            <v>Neredumilli</v>
          </cell>
          <cell r="M1928" t="str">
            <v>0544001</v>
          </cell>
          <cell r="N1928" t="str">
            <v>01</v>
          </cell>
          <cell r="O1928" t="str">
            <v>Neredumilli</v>
          </cell>
          <cell r="P1928" t="str">
            <v>Nerudumilli</v>
          </cell>
          <cell r="Q1928" t="str">
            <v>054400101</v>
          </cell>
          <cell r="R1928" t="str">
            <v>054400101</v>
          </cell>
          <cell r="S1928" t="str">
            <v>05100614400101</v>
          </cell>
          <cell r="T1928">
            <v>1369</v>
          </cell>
          <cell r="U1928">
            <v>488</v>
          </cell>
          <cell r="V1928">
            <v>2</v>
          </cell>
          <cell r="W1928" t="str">
            <v>PC</v>
          </cell>
          <cell r="X1928" t="str">
            <v>PC3</v>
          </cell>
          <cell r="AA1928" t="str">
            <v>054400101600</v>
          </cell>
          <cell r="AB1928" t="str">
            <v>054400101600</v>
          </cell>
          <cell r="AC1928" t="str">
            <v>Neredumilli</v>
          </cell>
          <cell r="AD1928" t="str">
            <v>Neredumilli</v>
          </cell>
          <cell r="AE1928" t="str">
            <v>PWS</v>
          </cell>
          <cell r="AF1928">
            <v>0</v>
          </cell>
          <cell r="AG1928">
            <v>0</v>
          </cell>
          <cell r="AH1928">
            <v>5</v>
          </cell>
          <cell r="AI1928">
            <v>1</v>
          </cell>
          <cell r="AJ1928">
            <v>0</v>
          </cell>
          <cell r="AK1928">
            <v>0</v>
          </cell>
          <cell r="AL1928">
            <v>0</v>
          </cell>
        </row>
        <row r="1929">
          <cell r="A1929" t="str">
            <v>05</v>
          </cell>
          <cell r="B1929" t="str">
            <v>Westgodavari</v>
          </cell>
          <cell r="C1929" t="str">
            <v>10</v>
          </cell>
          <cell r="D1929" t="str">
            <v>Narsapur</v>
          </cell>
          <cell r="E1929" t="str">
            <v>061</v>
          </cell>
          <cell r="F1929" t="str">
            <v>Achanta</v>
          </cell>
          <cell r="G1929" t="str">
            <v>44</v>
          </cell>
          <cell r="H1929" t="str">
            <v>Yellamanchili</v>
          </cell>
          <cell r="I1929" t="str">
            <v>02</v>
          </cell>
          <cell r="J1929" t="str">
            <v>Penumarru</v>
          </cell>
          <cell r="K1929" t="str">
            <v>002</v>
          </cell>
          <cell r="L1929" t="str">
            <v>Penumarru</v>
          </cell>
          <cell r="M1929" t="str">
            <v>0544002</v>
          </cell>
          <cell r="N1929" t="str">
            <v>01</v>
          </cell>
          <cell r="O1929" t="str">
            <v>Penumarru</v>
          </cell>
          <cell r="Q1929" t="str">
            <v>054400201</v>
          </cell>
          <cell r="S1929" t="str">
            <v>05100614400201</v>
          </cell>
          <cell r="T1929">
            <v>2138</v>
          </cell>
          <cell r="U1929">
            <v>788</v>
          </cell>
          <cell r="V1929">
            <v>0</v>
          </cell>
          <cell r="W1929" t="str">
            <v>NSS</v>
          </cell>
          <cell r="X1929" t="str">
            <v>BR</v>
          </cell>
          <cell r="Y1929">
            <v>1620</v>
          </cell>
          <cell r="Z1929">
            <v>36762</v>
          </cell>
          <cell r="AF1929">
            <v>0</v>
          </cell>
          <cell r="AG1929">
            <v>5</v>
          </cell>
          <cell r="AH1929">
            <v>4</v>
          </cell>
          <cell r="AI1929">
            <v>1</v>
          </cell>
          <cell r="AJ1929">
            <v>0</v>
          </cell>
          <cell r="AK1929">
            <v>0</v>
          </cell>
          <cell r="AL1929">
            <v>0</v>
          </cell>
        </row>
        <row r="1930">
          <cell r="A1930" t="str">
            <v>05</v>
          </cell>
          <cell r="B1930" t="str">
            <v>Westgodavari</v>
          </cell>
          <cell r="C1930" t="str">
            <v>10</v>
          </cell>
          <cell r="D1930" t="str">
            <v>Narsapur</v>
          </cell>
          <cell r="E1930" t="str">
            <v>061</v>
          </cell>
          <cell r="F1930" t="str">
            <v>Achanta</v>
          </cell>
          <cell r="G1930" t="str">
            <v>44</v>
          </cell>
          <cell r="H1930" t="str">
            <v>Yellamanchili</v>
          </cell>
          <cell r="I1930" t="str">
            <v>03</v>
          </cell>
          <cell r="J1930" t="str">
            <v>Gumparru</v>
          </cell>
          <cell r="K1930" t="str">
            <v>003</v>
          </cell>
          <cell r="L1930" t="str">
            <v>Gumparru</v>
          </cell>
          <cell r="M1930" t="str">
            <v>0544003</v>
          </cell>
          <cell r="N1930" t="str">
            <v>01</v>
          </cell>
          <cell r="O1930" t="str">
            <v>Gumparru</v>
          </cell>
          <cell r="Q1930" t="str">
            <v>054400301</v>
          </cell>
          <cell r="S1930" t="str">
            <v>05100614400301</v>
          </cell>
          <cell r="T1930">
            <v>1632</v>
          </cell>
          <cell r="U1930">
            <v>340</v>
          </cell>
          <cell r="V1930">
            <v>47</v>
          </cell>
          <cell r="W1930" t="str">
            <v>PC</v>
          </cell>
          <cell r="X1930" t="str">
            <v>PC3</v>
          </cell>
          <cell r="AF1930">
            <v>0</v>
          </cell>
          <cell r="AG1930">
            <v>4</v>
          </cell>
          <cell r="AH1930">
            <v>13</v>
          </cell>
          <cell r="AI1930">
            <v>0</v>
          </cell>
          <cell r="AJ1930">
            <v>0</v>
          </cell>
          <cell r="AK1930">
            <v>0</v>
          </cell>
          <cell r="AL1930">
            <v>0</v>
          </cell>
        </row>
        <row r="1931">
          <cell r="A1931" t="str">
            <v>05</v>
          </cell>
          <cell r="B1931" t="str">
            <v>Westgodavari</v>
          </cell>
          <cell r="C1931" t="str">
            <v>10</v>
          </cell>
          <cell r="D1931" t="str">
            <v>Narsapur</v>
          </cell>
          <cell r="E1931" t="str">
            <v>061</v>
          </cell>
          <cell r="F1931" t="str">
            <v>Achanta</v>
          </cell>
          <cell r="G1931" t="str">
            <v>44</v>
          </cell>
          <cell r="H1931" t="str">
            <v>Yellamanchili</v>
          </cell>
          <cell r="I1931" t="str">
            <v>03</v>
          </cell>
          <cell r="J1931" t="str">
            <v>Gumparru</v>
          </cell>
          <cell r="K1931" t="str">
            <v>003</v>
          </cell>
          <cell r="L1931" t="str">
            <v>Gumparru</v>
          </cell>
          <cell r="M1931" t="str">
            <v>0544003</v>
          </cell>
          <cell r="N1931" t="str">
            <v>02</v>
          </cell>
          <cell r="O1931" t="str">
            <v>Lankapalem</v>
          </cell>
          <cell r="Q1931" t="str">
            <v>054400302</v>
          </cell>
          <cell r="S1931" t="str">
            <v>05100614400302</v>
          </cell>
          <cell r="T1931">
            <v>368</v>
          </cell>
          <cell r="U1931">
            <v>0</v>
          </cell>
          <cell r="V1931">
            <v>0</v>
          </cell>
          <cell r="W1931" t="str">
            <v>PC</v>
          </cell>
          <cell r="X1931" t="str">
            <v>PC4</v>
          </cell>
          <cell r="AF1931">
            <v>0</v>
          </cell>
          <cell r="AG1931">
            <v>4</v>
          </cell>
          <cell r="AH1931">
            <v>2</v>
          </cell>
          <cell r="AI1931">
            <v>0</v>
          </cell>
          <cell r="AJ1931">
            <v>0</v>
          </cell>
          <cell r="AK1931">
            <v>0</v>
          </cell>
          <cell r="AL1931">
            <v>0</v>
          </cell>
        </row>
        <row r="1932">
          <cell r="A1932" t="str">
            <v>05</v>
          </cell>
          <cell r="B1932" t="str">
            <v>Westgodavari</v>
          </cell>
          <cell r="C1932" t="str">
            <v>10</v>
          </cell>
          <cell r="D1932" t="str">
            <v>Narsapur</v>
          </cell>
          <cell r="E1932" t="str">
            <v>061</v>
          </cell>
          <cell r="F1932" t="str">
            <v>Achanta</v>
          </cell>
          <cell r="G1932" t="str">
            <v>44</v>
          </cell>
          <cell r="H1932" t="str">
            <v>Yellamanchili</v>
          </cell>
          <cell r="I1932" t="str">
            <v>03</v>
          </cell>
          <cell r="J1932" t="str">
            <v>Gumparru</v>
          </cell>
          <cell r="K1932" t="str">
            <v>003</v>
          </cell>
          <cell r="L1932" t="str">
            <v>Gumparru</v>
          </cell>
          <cell r="M1932" t="str">
            <v>0544003</v>
          </cell>
          <cell r="N1932" t="str">
            <v>03</v>
          </cell>
          <cell r="O1932" t="str">
            <v>Sunkarapalem</v>
          </cell>
          <cell r="Q1932" t="str">
            <v>054400303</v>
          </cell>
          <cell r="S1932" t="str">
            <v>05100614400303</v>
          </cell>
          <cell r="T1932">
            <v>677</v>
          </cell>
          <cell r="U1932">
            <v>0</v>
          </cell>
          <cell r="V1932">
            <v>0</v>
          </cell>
          <cell r="W1932" t="str">
            <v>PC</v>
          </cell>
          <cell r="X1932" t="str">
            <v>PC2</v>
          </cell>
          <cell r="AF1932">
            <v>0</v>
          </cell>
          <cell r="AG1932">
            <v>2</v>
          </cell>
          <cell r="AH1932">
            <v>8</v>
          </cell>
          <cell r="AI1932">
            <v>0</v>
          </cell>
          <cell r="AJ1932">
            <v>0</v>
          </cell>
          <cell r="AK1932">
            <v>0</v>
          </cell>
          <cell r="AL1932">
            <v>0</v>
          </cell>
        </row>
        <row r="1933">
          <cell r="A1933" t="str">
            <v>05</v>
          </cell>
          <cell r="B1933" t="str">
            <v>Westgodavari</v>
          </cell>
          <cell r="C1933" t="str">
            <v>10</v>
          </cell>
          <cell r="D1933" t="str">
            <v>Narsapur</v>
          </cell>
          <cell r="E1933" t="str">
            <v>061</v>
          </cell>
          <cell r="F1933" t="str">
            <v>Achanta</v>
          </cell>
          <cell r="G1933" t="str">
            <v>44</v>
          </cell>
          <cell r="H1933" t="str">
            <v>Yellamanchili</v>
          </cell>
          <cell r="I1933" t="str">
            <v>04</v>
          </cell>
          <cell r="J1933" t="str">
            <v>Kambhotlapalem</v>
          </cell>
          <cell r="K1933" t="str">
            <v>003</v>
          </cell>
          <cell r="L1933" t="str">
            <v>Gumparru</v>
          </cell>
          <cell r="M1933" t="str">
            <v>0544003</v>
          </cell>
          <cell r="N1933" t="str">
            <v>04</v>
          </cell>
          <cell r="O1933" t="str">
            <v>Kambhotlapalem</v>
          </cell>
          <cell r="Q1933" t="str">
            <v>054400304</v>
          </cell>
          <cell r="S1933" t="str">
            <v>05100614400304</v>
          </cell>
          <cell r="T1933">
            <v>1347</v>
          </cell>
          <cell r="U1933">
            <v>261</v>
          </cell>
          <cell r="V1933">
            <v>1</v>
          </cell>
          <cell r="W1933" t="str">
            <v>PC</v>
          </cell>
          <cell r="X1933" t="str">
            <v>PC3</v>
          </cell>
          <cell r="AF1933">
            <v>0</v>
          </cell>
          <cell r="AG1933">
            <v>10</v>
          </cell>
          <cell r="AH1933">
            <v>15</v>
          </cell>
          <cell r="AI1933">
            <v>0</v>
          </cell>
          <cell r="AJ1933">
            <v>0</v>
          </cell>
          <cell r="AK1933">
            <v>0</v>
          </cell>
          <cell r="AL1933">
            <v>0</v>
          </cell>
        </row>
        <row r="1934">
          <cell r="A1934" t="str">
            <v>05</v>
          </cell>
          <cell r="B1934" t="str">
            <v>Westgodavari</v>
          </cell>
          <cell r="C1934" t="str">
            <v>10</v>
          </cell>
          <cell r="D1934" t="str">
            <v>Narsapur</v>
          </cell>
          <cell r="E1934" t="str">
            <v>061</v>
          </cell>
          <cell r="F1934" t="str">
            <v>Achanta</v>
          </cell>
          <cell r="G1934" t="str">
            <v>44</v>
          </cell>
          <cell r="H1934" t="str">
            <v>Yellamanchili</v>
          </cell>
          <cell r="I1934" t="str">
            <v>05</v>
          </cell>
          <cell r="J1934" t="str">
            <v>Chintadibba</v>
          </cell>
          <cell r="K1934" t="str">
            <v>003</v>
          </cell>
          <cell r="L1934" t="str">
            <v>Gumparru</v>
          </cell>
          <cell r="M1934" t="str">
            <v>0544003</v>
          </cell>
          <cell r="N1934" t="str">
            <v>05</v>
          </cell>
          <cell r="O1934" t="str">
            <v>Chintadibba</v>
          </cell>
          <cell r="Q1934" t="str">
            <v>054400305</v>
          </cell>
          <cell r="S1934" t="str">
            <v>05100614400305</v>
          </cell>
          <cell r="T1934">
            <v>750</v>
          </cell>
          <cell r="U1934">
            <v>316</v>
          </cell>
          <cell r="V1934">
            <v>0</v>
          </cell>
          <cell r="W1934" t="str">
            <v>PC</v>
          </cell>
          <cell r="X1934" t="str">
            <v>PC2</v>
          </cell>
          <cell r="AF1934">
            <v>0</v>
          </cell>
          <cell r="AG1934">
            <v>1</v>
          </cell>
          <cell r="AH1934">
            <v>6</v>
          </cell>
          <cell r="AI1934">
            <v>0</v>
          </cell>
          <cell r="AJ1934">
            <v>0</v>
          </cell>
          <cell r="AK1934">
            <v>0</v>
          </cell>
          <cell r="AL1934">
            <v>0</v>
          </cell>
        </row>
        <row r="1935">
          <cell r="A1935" t="str">
            <v>05</v>
          </cell>
          <cell r="B1935" t="str">
            <v>Westgodavari</v>
          </cell>
          <cell r="C1935" t="str">
            <v>10</v>
          </cell>
          <cell r="D1935" t="str">
            <v>Narsapur</v>
          </cell>
          <cell r="E1935" t="str">
            <v>061</v>
          </cell>
          <cell r="F1935" t="str">
            <v>Achanta</v>
          </cell>
          <cell r="G1935" t="str">
            <v>44</v>
          </cell>
          <cell r="H1935" t="str">
            <v>Yellamanchili</v>
          </cell>
          <cell r="I1935" t="str">
            <v>05</v>
          </cell>
          <cell r="J1935" t="str">
            <v>Chintadibba</v>
          </cell>
          <cell r="K1935" t="str">
            <v>003</v>
          </cell>
          <cell r="L1935" t="str">
            <v>Gumparru</v>
          </cell>
          <cell r="M1935" t="str">
            <v>0544003</v>
          </cell>
          <cell r="N1935" t="str">
            <v>06</v>
          </cell>
          <cell r="O1935" t="str">
            <v>Seethammacheruvu</v>
          </cell>
          <cell r="Q1935" t="str">
            <v>054400306</v>
          </cell>
          <cell r="S1935" t="str">
            <v>05100614400306</v>
          </cell>
          <cell r="T1935">
            <v>339</v>
          </cell>
          <cell r="U1935">
            <v>0</v>
          </cell>
          <cell r="V1935">
            <v>0</v>
          </cell>
          <cell r="W1935" t="str">
            <v>PC</v>
          </cell>
          <cell r="X1935" t="str">
            <v>PC4</v>
          </cell>
          <cell r="AF1935">
            <v>0</v>
          </cell>
          <cell r="AG1935">
            <v>3</v>
          </cell>
          <cell r="AH1935">
            <v>5</v>
          </cell>
          <cell r="AI1935">
            <v>0</v>
          </cell>
          <cell r="AJ1935">
            <v>0</v>
          </cell>
          <cell r="AK1935">
            <v>0</v>
          </cell>
          <cell r="AL1935">
            <v>0</v>
          </cell>
        </row>
        <row r="1936">
          <cell r="A1936" t="str">
            <v>05</v>
          </cell>
          <cell r="B1936" t="str">
            <v>Westgodavari</v>
          </cell>
          <cell r="C1936" t="str">
            <v>10</v>
          </cell>
          <cell r="D1936" t="str">
            <v>Narsapur</v>
          </cell>
          <cell r="E1936" t="str">
            <v>061</v>
          </cell>
          <cell r="F1936" t="str">
            <v>Achanta</v>
          </cell>
          <cell r="G1936" t="str">
            <v>44</v>
          </cell>
          <cell r="H1936" t="str">
            <v>Yellamanchili</v>
          </cell>
          <cell r="I1936" t="str">
            <v>06</v>
          </cell>
          <cell r="J1936" t="str">
            <v>Burugupalli</v>
          </cell>
          <cell r="K1936" t="str">
            <v>004</v>
          </cell>
          <cell r="L1936" t="str">
            <v>Burugupalli</v>
          </cell>
          <cell r="M1936" t="str">
            <v>0544004</v>
          </cell>
          <cell r="N1936" t="str">
            <v>01</v>
          </cell>
          <cell r="O1936" t="str">
            <v>Burugupalle</v>
          </cell>
          <cell r="P1936" t="str">
            <v>Burugupalle</v>
          </cell>
          <cell r="Q1936" t="str">
            <v>054400401</v>
          </cell>
          <cell r="R1936" t="str">
            <v>054400401</v>
          </cell>
          <cell r="S1936" t="str">
            <v>05100614400401</v>
          </cell>
          <cell r="T1936">
            <v>2002</v>
          </cell>
          <cell r="U1936">
            <v>378</v>
          </cell>
          <cell r="V1936">
            <v>12</v>
          </cell>
          <cell r="W1936" t="str">
            <v>PC</v>
          </cell>
          <cell r="X1936" t="str">
            <v>PC3</v>
          </cell>
          <cell r="AA1936" t="str">
            <v>054400401600</v>
          </cell>
          <cell r="AB1936" t="str">
            <v>054400401600</v>
          </cell>
          <cell r="AC1936" t="str">
            <v>Burugupalle</v>
          </cell>
          <cell r="AD1936" t="str">
            <v>Burugupalle</v>
          </cell>
          <cell r="AE1936" t="str">
            <v>PWS</v>
          </cell>
          <cell r="AF1936">
            <v>0</v>
          </cell>
          <cell r="AG1936">
            <v>6</v>
          </cell>
          <cell r="AH1936">
            <v>5</v>
          </cell>
          <cell r="AI1936">
            <v>0</v>
          </cell>
          <cell r="AJ1936">
            <v>0</v>
          </cell>
          <cell r="AK1936">
            <v>0</v>
          </cell>
          <cell r="AL1936">
            <v>0</v>
          </cell>
        </row>
        <row r="1937">
          <cell r="A1937" t="str">
            <v>05</v>
          </cell>
          <cell r="B1937" t="str">
            <v>Westgodavari</v>
          </cell>
          <cell r="C1937" t="str">
            <v>10</v>
          </cell>
          <cell r="D1937" t="str">
            <v>Narsapur</v>
          </cell>
          <cell r="E1937" t="str">
            <v>061</v>
          </cell>
          <cell r="F1937" t="str">
            <v>Achanta</v>
          </cell>
          <cell r="G1937" t="str">
            <v>44</v>
          </cell>
          <cell r="H1937" t="str">
            <v>Yellamanchili</v>
          </cell>
          <cell r="I1937" t="str">
            <v>06</v>
          </cell>
          <cell r="J1937" t="str">
            <v>Burugupalli</v>
          </cell>
          <cell r="K1937" t="str">
            <v>004</v>
          </cell>
          <cell r="L1937" t="str">
            <v>Burugupalli</v>
          </cell>
          <cell r="M1937" t="str">
            <v>0544004</v>
          </cell>
          <cell r="N1937" t="str">
            <v>02</v>
          </cell>
          <cell r="O1937" t="str">
            <v>Matlavaricheruvu</v>
          </cell>
          <cell r="P1937" t="str">
            <v>Matlavaricheruvu</v>
          </cell>
          <cell r="Q1937" t="str">
            <v>054400402</v>
          </cell>
          <cell r="R1937" t="str">
            <v>054400402</v>
          </cell>
          <cell r="S1937" t="str">
            <v>05100614400402</v>
          </cell>
          <cell r="T1937">
            <v>403</v>
          </cell>
          <cell r="U1937">
            <v>0</v>
          </cell>
          <cell r="V1937">
            <v>0</v>
          </cell>
          <cell r="W1937" t="str">
            <v>PC</v>
          </cell>
          <cell r="X1937" t="str">
            <v>PC3</v>
          </cell>
          <cell r="AA1937" t="str">
            <v>054400401600</v>
          </cell>
          <cell r="AB1937" t="str">
            <v>054400401600</v>
          </cell>
          <cell r="AC1937" t="str">
            <v>Burugupalle</v>
          </cell>
          <cell r="AD1937" t="str">
            <v>Burugupalle</v>
          </cell>
          <cell r="AE1937" t="str">
            <v>PWS</v>
          </cell>
          <cell r="AF1937">
            <v>0</v>
          </cell>
          <cell r="AG1937">
            <v>2</v>
          </cell>
          <cell r="AH1937">
            <v>1</v>
          </cell>
          <cell r="AI1937">
            <v>0</v>
          </cell>
          <cell r="AJ1937">
            <v>0</v>
          </cell>
          <cell r="AK1937">
            <v>0</v>
          </cell>
          <cell r="AL1937">
            <v>0</v>
          </cell>
        </row>
        <row r="1938">
          <cell r="A1938" t="str">
            <v>05</v>
          </cell>
          <cell r="B1938" t="str">
            <v>Westgodavari</v>
          </cell>
          <cell r="C1938" t="str">
            <v>10</v>
          </cell>
          <cell r="D1938" t="str">
            <v>Narsapur</v>
          </cell>
          <cell r="E1938" t="str">
            <v>061</v>
          </cell>
          <cell r="F1938" t="str">
            <v>Achanta</v>
          </cell>
          <cell r="G1938" t="str">
            <v>44</v>
          </cell>
          <cell r="H1938" t="str">
            <v>Yellamanchili</v>
          </cell>
          <cell r="I1938" t="str">
            <v>07</v>
          </cell>
          <cell r="J1938" t="str">
            <v>Doddipatla</v>
          </cell>
          <cell r="K1938" t="str">
            <v>005</v>
          </cell>
          <cell r="L1938" t="str">
            <v>Doddipatla</v>
          </cell>
          <cell r="M1938" t="str">
            <v>0544005</v>
          </cell>
          <cell r="N1938" t="str">
            <v>01</v>
          </cell>
          <cell r="O1938" t="str">
            <v>Doddipatla</v>
          </cell>
          <cell r="P1938" t="str">
            <v>Doddipatla</v>
          </cell>
          <cell r="Q1938" t="str">
            <v>054400501</v>
          </cell>
          <cell r="R1938" t="str">
            <v>054400501</v>
          </cell>
          <cell r="S1938" t="str">
            <v>05100614400501</v>
          </cell>
          <cell r="T1938">
            <v>4084</v>
          </cell>
          <cell r="U1938">
            <v>214</v>
          </cell>
          <cell r="V1938">
            <v>4</v>
          </cell>
          <cell r="W1938" t="str">
            <v>PC</v>
          </cell>
          <cell r="X1938" t="str">
            <v>PC3</v>
          </cell>
          <cell r="AA1938" t="str">
            <v>054400501600</v>
          </cell>
          <cell r="AB1938" t="str">
            <v>054400501600</v>
          </cell>
          <cell r="AC1938" t="str">
            <v>Doddipatla</v>
          </cell>
          <cell r="AD1938" t="str">
            <v>Doddipatla</v>
          </cell>
          <cell r="AE1938" t="str">
            <v>PWS</v>
          </cell>
          <cell r="AF1938">
            <v>0</v>
          </cell>
          <cell r="AG1938">
            <v>17</v>
          </cell>
          <cell r="AH1938">
            <v>15</v>
          </cell>
          <cell r="AI1938">
            <v>0</v>
          </cell>
          <cell r="AJ1938">
            <v>0</v>
          </cell>
          <cell r="AK1938">
            <v>0</v>
          </cell>
          <cell r="AL1938">
            <v>0</v>
          </cell>
        </row>
        <row r="1939">
          <cell r="A1939" t="str">
            <v>05</v>
          </cell>
          <cell r="B1939" t="str">
            <v>Westgodavari</v>
          </cell>
          <cell r="C1939" t="str">
            <v>10</v>
          </cell>
          <cell r="D1939" t="str">
            <v>Narsapur</v>
          </cell>
          <cell r="E1939" t="str">
            <v>061</v>
          </cell>
          <cell r="F1939" t="str">
            <v>Achanta</v>
          </cell>
          <cell r="G1939" t="str">
            <v>44</v>
          </cell>
          <cell r="H1939" t="str">
            <v>Yellamanchili</v>
          </cell>
          <cell r="I1939" t="str">
            <v>07</v>
          </cell>
          <cell r="J1939" t="str">
            <v>Doddipatla</v>
          </cell>
          <cell r="K1939" t="str">
            <v>005</v>
          </cell>
          <cell r="L1939" t="str">
            <v>Doddipatla</v>
          </cell>
          <cell r="M1939" t="str">
            <v>0544005</v>
          </cell>
          <cell r="N1939" t="str">
            <v>02</v>
          </cell>
          <cell r="O1939" t="str">
            <v>Kummarapalem</v>
          </cell>
          <cell r="P1939" t="str">
            <v>Kummarapalem</v>
          </cell>
          <cell r="Q1939" t="str">
            <v>054400502</v>
          </cell>
          <cell r="R1939" t="str">
            <v>054400502</v>
          </cell>
          <cell r="S1939" t="str">
            <v>05100614400502</v>
          </cell>
          <cell r="T1939">
            <v>268</v>
          </cell>
          <cell r="U1939">
            <v>50</v>
          </cell>
          <cell r="V1939">
            <v>0</v>
          </cell>
          <cell r="W1939" t="str">
            <v>PC</v>
          </cell>
          <cell r="X1939" t="str">
            <v>PC3</v>
          </cell>
          <cell r="AA1939" t="str">
            <v>054400501600</v>
          </cell>
          <cell r="AB1939" t="str">
            <v>054400501600</v>
          </cell>
          <cell r="AC1939" t="str">
            <v>Doddipatla</v>
          </cell>
          <cell r="AD1939" t="str">
            <v>Doddipatla</v>
          </cell>
          <cell r="AE1939" t="str">
            <v>PWS</v>
          </cell>
          <cell r="AF1939">
            <v>0</v>
          </cell>
          <cell r="AG1939">
            <v>0</v>
          </cell>
          <cell r="AH1939">
            <v>1</v>
          </cell>
          <cell r="AI1939">
            <v>0</v>
          </cell>
          <cell r="AJ1939">
            <v>0</v>
          </cell>
          <cell r="AK1939">
            <v>0</v>
          </cell>
          <cell r="AL1939">
            <v>0</v>
          </cell>
        </row>
        <row r="1940">
          <cell r="A1940" t="str">
            <v>05</v>
          </cell>
          <cell r="B1940" t="str">
            <v>Westgodavari</v>
          </cell>
          <cell r="C1940" t="str">
            <v>10</v>
          </cell>
          <cell r="D1940" t="str">
            <v>Narsapur</v>
          </cell>
          <cell r="E1940" t="str">
            <v>061</v>
          </cell>
          <cell r="F1940" t="str">
            <v>Achanta</v>
          </cell>
          <cell r="G1940" t="str">
            <v>44</v>
          </cell>
          <cell r="H1940" t="str">
            <v>Yellamanchili</v>
          </cell>
          <cell r="I1940" t="str">
            <v>07</v>
          </cell>
          <cell r="J1940" t="str">
            <v>Doddipatla</v>
          </cell>
          <cell r="K1940" t="str">
            <v>005</v>
          </cell>
          <cell r="L1940" t="str">
            <v>Doddipatla</v>
          </cell>
          <cell r="M1940" t="str">
            <v>0544005</v>
          </cell>
          <cell r="N1940" t="str">
            <v>03</v>
          </cell>
          <cell r="O1940" t="str">
            <v>Pemulapeta</v>
          </cell>
          <cell r="Q1940" t="str">
            <v>054400503</v>
          </cell>
          <cell r="S1940" t="str">
            <v>05100614400503</v>
          </cell>
          <cell r="T1940">
            <v>284</v>
          </cell>
          <cell r="U1940">
            <v>140</v>
          </cell>
          <cell r="V1940">
            <v>15</v>
          </cell>
          <cell r="W1940" t="str">
            <v>PC</v>
          </cell>
          <cell r="X1940" t="str">
            <v>PC4</v>
          </cell>
          <cell r="AF1940">
            <v>0</v>
          </cell>
          <cell r="AG1940">
            <v>2</v>
          </cell>
          <cell r="AH1940">
            <v>3</v>
          </cell>
          <cell r="AI1940">
            <v>0</v>
          </cell>
          <cell r="AJ1940">
            <v>0</v>
          </cell>
          <cell r="AK1940">
            <v>0</v>
          </cell>
          <cell r="AL1940">
            <v>0</v>
          </cell>
        </row>
        <row r="1941">
          <cell r="A1941" t="str">
            <v>05</v>
          </cell>
          <cell r="B1941" t="str">
            <v>Westgodavari</v>
          </cell>
          <cell r="C1941" t="str">
            <v>10</v>
          </cell>
          <cell r="D1941" t="str">
            <v>Narsapur</v>
          </cell>
          <cell r="E1941" t="str">
            <v>061</v>
          </cell>
          <cell r="F1941" t="str">
            <v>Achanta</v>
          </cell>
          <cell r="G1941" t="str">
            <v>44</v>
          </cell>
          <cell r="H1941" t="str">
            <v>Yellamanchili</v>
          </cell>
          <cell r="I1941" t="str">
            <v>07</v>
          </cell>
          <cell r="J1941" t="str">
            <v>Doddipatla</v>
          </cell>
          <cell r="K1941" t="str">
            <v>005</v>
          </cell>
          <cell r="L1941" t="str">
            <v>Doddipatla</v>
          </cell>
          <cell r="M1941" t="str">
            <v>0544005</v>
          </cell>
          <cell r="N1941" t="str">
            <v>04</v>
          </cell>
          <cell r="O1941" t="str">
            <v>Vakalagaruvu</v>
          </cell>
          <cell r="Q1941" t="str">
            <v>054400504</v>
          </cell>
          <cell r="S1941" t="str">
            <v>05100614400504</v>
          </cell>
          <cell r="T1941">
            <v>999</v>
          </cell>
          <cell r="U1941">
            <v>0</v>
          </cell>
          <cell r="V1941">
            <v>0</v>
          </cell>
          <cell r="W1941" t="str">
            <v>PC</v>
          </cell>
          <cell r="X1941" t="str">
            <v>PC3</v>
          </cell>
          <cell r="AF1941">
            <v>0</v>
          </cell>
          <cell r="AG1941">
            <v>9</v>
          </cell>
          <cell r="AH1941">
            <v>6</v>
          </cell>
          <cell r="AI1941">
            <v>0</v>
          </cell>
          <cell r="AJ1941">
            <v>0</v>
          </cell>
          <cell r="AK1941">
            <v>0</v>
          </cell>
          <cell r="AL1941">
            <v>0</v>
          </cell>
        </row>
        <row r="1942">
          <cell r="A1942" t="str">
            <v>05</v>
          </cell>
          <cell r="B1942" t="str">
            <v>Westgodavari</v>
          </cell>
          <cell r="C1942" t="str">
            <v>10</v>
          </cell>
          <cell r="D1942" t="str">
            <v>Narsapur</v>
          </cell>
          <cell r="E1942" t="str">
            <v>061</v>
          </cell>
          <cell r="F1942" t="str">
            <v>Achanta</v>
          </cell>
          <cell r="G1942" t="str">
            <v>44</v>
          </cell>
          <cell r="H1942" t="str">
            <v>Yellamanchili</v>
          </cell>
          <cell r="I1942" t="str">
            <v>08</v>
          </cell>
          <cell r="J1942" t="str">
            <v>Abbirajupalem</v>
          </cell>
          <cell r="K1942" t="str">
            <v>005</v>
          </cell>
          <cell r="L1942" t="str">
            <v>Doddipatla</v>
          </cell>
          <cell r="M1942" t="str">
            <v>0544005</v>
          </cell>
          <cell r="N1942" t="str">
            <v>05</v>
          </cell>
          <cell r="O1942" t="str">
            <v>Abbirajupalem</v>
          </cell>
          <cell r="Q1942" t="str">
            <v>054400505</v>
          </cell>
          <cell r="S1942" t="str">
            <v>05100614400505</v>
          </cell>
          <cell r="T1942">
            <v>3067</v>
          </cell>
          <cell r="U1942">
            <v>992</v>
          </cell>
          <cell r="V1942">
            <v>19</v>
          </cell>
          <cell r="W1942" t="str">
            <v>PC</v>
          </cell>
          <cell r="X1942" t="str">
            <v>PC2</v>
          </cell>
          <cell r="AF1942">
            <v>0</v>
          </cell>
          <cell r="AG1942">
            <v>3</v>
          </cell>
          <cell r="AH1942">
            <v>6</v>
          </cell>
          <cell r="AI1942">
            <v>0</v>
          </cell>
          <cell r="AJ1942">
            <v>0</v>
          </cell>
          <cell r="AK1942">
            <v>0</v>
          </cell>
          <cell r="AL1942">
            <v>0</v>
          </cell>
        </row>
        <row r="1943">
          <cell r="A1943" t="str">
            <v>05</v>
          </cell>
          <cell r="B1943" t="str">
            <v>Westgodavari</v>
          </cell>
          <cell r="C1943" t="str">
            <v>10</v>
          </cell>
          <cell r="D1943" t="str">
            <v>Narsapur</v>
          </cell>
          <cell r="E1943" t="str">
            <v>061</v>
          </cell>
          <cell r="F1943" t="str">
            <v>Achanta</v>
          </cell>
          <cell r="G1943" t="str">
            <v>44</v>
          </cell>
          <cell r="H1943" t="str">
            <v>Yellamanchili</v>
          </cell>
          <cell r="I1943" t="str">
            <v>08</v>
          </cell>
          <cell r="J1943" t="str">
            <v>Abbirajupalem</v>
          </cell>
          <cell r="K1943" t="str">
            <v>005</v>
          </cell>
          <cell r="L1943" t="str">
            <v>Doddipatla</v>
          </cell>
          <cell r="M1943" t="str">
            <v>0544005</v>
          </cell>
          <cell r="N1943" t="str">
            <v>06</v>
          </cell>
          <cell r="O1943" t="str">
            <v>Nakkapalem</v>
          </cell>
          <cell r="Q1943" t="str">
            <v>054400506</v>
          </cell>
          <cell r="S1943" t="str">
            <v>05100614400506</v>
          </cell>
          <cell r="T1943">
            <v>157</v>
          </cell>
          <cell r="U1943">
            <v>0</v>
          </cell>
          <cell r="V1943">
            <v>0</v>
          </cell>
          <cell r="W1943" t="str">
            <v>PC</v>
          </cell>
          <cell r="X1943" t="str">
            <v>PC4</v>
          </cell>
          <cell r="AF1943">
            <v>0</v>
          </cell>
          <cell r="AG1943">
            <v>1</v>
          </cell>
          <cell r="AH1943">
            <v>2</v>
          </cell>
          <cell r="AI1943">
            <v>0</v>
          </cell>
          <cell r="AJ1943">
            <v>0</v>
          </cell>
          <cell r="AK1943">
            <v>0</v>
          </cell>
          <cell r="AL1943">
            <v>0</v>
          </cell>
        </row>
        <row r="1944">
          <cell r="A1944" t="str">
            <v>05</v>
          </cell>
          <cell r="B1944" t="str">
            <v>Westgodavari</v>
          </cell>
          <cell r="C1944" t="str">
            <v>10</v>
          </cell>
          <cell r="D1944" t="str">
            <v>Narsapur</v>
          </cell>
          <cell r="E1944" t="str">
            <v>061</v>
          </cell>
          <cell r="F1944" t="str">
            <v>Achanta</v>
          </cell>
          <cell r="G1944" t="str">
            <v>44</v>
          </cell>
          <cell r="H1944" t="str">
            <v>Yellamanchili</v>
          </cell>
          <cell r="I1944" t="str">
            <v>09</v>
          </cell>
          <cell r="J1944" t="str">
            <v>Pedalanka</v>
          </cell>
          <cell r="K1944" t="str">
            <v>005</v>
          </cell>
          <cell r="L1944" t="str">
            <v>Doddipatla</v>
          </cell>
          <cell r="M1944" t="str">
            <v>0544005</v>
          </cell>
          <cell r="N1944" t="str">
            <v>07</v>
          </cell>
          <cell r="O1944" t="str">
            <v>Pedalanka</v>
          </cell>
          <cell r="Q1944" t="str">
            <v>054400507</v>
          </cell>
          <cell r="S1944" t="str">
            <v>05100614400507</v>
          </cell>
          <cell r="T1944">
            <v>405</v>
          </cell>
          <cell r="U1944">
            <v>101</v>
          </cell>
          <cell r="V1944">
            <v>0</v>
          </cell>
          <cell r="W1944" t="str">
            <v>PC</v>
          </cell>
          <cell r="X1944" t="str">
            <v>PC4</v>
          </cell>
          <cell r="AF1944">
            <v>0</v>
          </cell>
          <cell r="AG1944">
            <v>4</v>
          </cell>
          <cell r="AH1944">
            <v>10</v>
          </cell>
          <cell r="AI1944">
            <v>0</v>
          </cell>
          <cell r="AJ1944">
            <v>0</v>
          </cell>
          <cell r="AK1944">
            <v>0</v>
          </cell>
          <cell r="AL1944">
            <v>0</v>
          </cell>
        </row>
        <row r="1945">
          <cell r="A1945" t="str">
            <v>05</v>
          </cell>
          <cell r="B1945" t="str">
            <v>Westgodavari</v>
          </cell>
          <cell r="C1945" t="str">
            <v>10</v>
          </cell>
          <cell r="D1945" t="str">
            <v>Narsapur</v>
          </cell>
          <cell r="E1945" t="str">
            <v>061</v>
          </cell>
          <cell r="F1945" t="str">
            <v>Achanta</v>
          </cell>
          <cell r="G1945" t="str">
            <v>44</v>
          </cell>
          <cell r="H1945" t="str">
            <v>Yellamanchili</v>
          </cell>
          <cell r="I1945" t="str">
            <v>10</v>
          </cell>
          <cell r="J1945" t="str">
            <v>Kanakayalanka</v>
          </cell>
          <cell r="K1945" t="str">
            <v>005</v>
          </cell>
          <cell r="L1945" t="str">
            <v>Doddipatla</v>
          </cell>
          <cell r="M1945" t="str">
            <v>0544005</v>
          </cell>
          <cell r="N1945" t="str">
            <v>08</v>
          </cell>
          <cell r="O1945" t="str">
            <v>Marrilanka</v>
          </cell>
          <cell r="Q1945" t="str">
            <v>054400508</v>
          </cell>
          <cell r="S1945" t="str">
            <v>05100614400508</v>
          </cell>
          <cell r="T1945">
            <v>779</v>
          </cell>
          <cell r="U1945">
            <v>271</v>
          </cell>
          <cell r="V1945">
            <v>0</v>
          </cell>
          <cell r="W1945" t="str">
            <v>PC</v>
          </cell>
          <cell r="X1945" t="str">
            <v>PC4</v>
          </cell>
          <cell r="AF1945">
            <v>0</v>
          </cell>
          <cell r="AG1945">
            <v>2</v>
          </cell>
          <cell r="AH1945">
            <v>2</v>
          </cell>
          <cell r="AI1945">
            <v>0</v>
          </cell>
          <cell r="AJ1945">
            <v>0</v>
          </cell>
          <cell r="AK1945">
            <v>0</v>
          </cell>
          <cell r="AL1945">
            <v>0</v>
          </cell>
        </row>
        <row r="1946">
          <cell r="A1946" t="str">
            <v>05</v>
          </cell>
          <cell r="B1946" t="str">
            <v>Westgodavari</v>
          </cell>
          <cell r="C1946" t="str">
            <v>10</v>
          </cell>
          <cell r="D1946" t="str">
            <v>Narsapur</v>
          </cell>
          <cell r="E1946" t="str">
            <v>061</v>
          </cell>
          <cell r="F1946" t="str">
            <v>Achanta</v>
          </cell>
          <cell r="G1946" t="str">
            <v>44</v>
          </cell>
          <cell r="H1946" t="str">
            <v>Yellamanchili</v>
          </cell>
          <cell r="I1946" t="str">
            <v>10</v>
          </cell>
          <cell r="J1946" t="str">
            <v>Kanakayalanka</v>
          </cell>
          <cell r="K1946" t="str">
            <v>005</v>
          </cell>
          <cell r="L1946" t="str">
            <v>Doddipatla</v>
          </cell>
          <cell r="M1946" t="str">
            <v>0544005</v>
          </cell>
          <cell r="N1946" t="str">
            <v>09</v>
          </cell>
          <cell r="O1946" t="str">
            <v>Kanakayalanka</v>
          </cell>
          <cell r="Q1946" t="str">
            <v>054400509</v>
          </cell>
          <cell r="S1946" t="str">
            <v>05100614400509</v>
          </cell>
          <cell r="T1946">
            <v>1652</v>
          </cell>
          <cell r="U1946">
            <v>591</v>
          </cell>
          <cell r="V1946">
            <v>0</v>
          </cell>
          <cell r="W1946" t="str">
            <v>PC</v>
          </cell>
          <cell r="X1946" t="str">
            <v>PC4</v>
          </cell>
          <cell r="AF1946">
            <v>0</v>
          </cell>
          <cell r="AG1946">
            <v>2</v>
          </cell>
          <cell r="AH1946">
            <v>26</v>
          </cell>
          <cell r="AI1946">
            <v>0</v>
          </cell>
          <cell r="AJ1946">
            <v>0</v>
          </cell>
          <cell r="AK1946">
            <v>0</v>
          </cell>
          <cell r="AL1946">
            <v>0</v>
          </cell>
        </row>
        <row r="1947">
          <cell r="A1947" t="str">
            <v>05</v>
          </cell>
          <cell r="B1947" t="str">
            <v>Westgodavari</v>
          </cell>
          <cell r="C1947" t="str">
            <v>10</v>
          </cell>
          <cell r="D1947" t="str">
            <v>Narsapur</v>
          </cell>
          <cell r="E1947" t="str">
            <v>061</v>
          </cell>
          <cell r="F1947" t="str">
            <v>Achanta</v>
          </cell>
          <cell r="G1947" t="str">
            <v>44</v>
          </cell>
          <cell r="H1947" t="str">
            <v>Yellamanchili</v>
          </cell>
          <cell r="I1947" t="str">
            <v>11</v>
          </cell>
          <cell r="J1947" t="str">
            <v>K.s. Palem</v>
          </cell>
          <cell r="K1947" t="str">
            <v>005</v>
          </cell>
          <cell r="L1947" t="str">
            <v>Doddipatla</v>
          </cell>
          <cell r="M1947" t="str">
            <v>0544005</v>
          </cell>
          <cell r="N1947" t="str">
            <v>10</v>
          </cell>
          <cell r="O1947" t="str">
            <v>K.s. Palem</v>
          </cell>
          <cell r="P1947" t="str">
            <v>K.S.Palem</v>
          </cell>
          <cell r="Q1947" t="str">
            <v>054400510</v>
          </cell>
          <cell r="R1947" t="str">
            <v>054400510</v>
          </cell>
          <cell r="S1947" t="str">
            <v>05100614400510</v>
          </cell>
          <cell r="T1947">
            <v>1928</v>
          </cell>
          <cell r="U1947">
            <v>21</v>
          </cell>
          <cell r="V1947">
            <v>35</v>
          </cell>
          <cell r="W1947" t="str">
            <v>PC</v>
          </cell>
          <cell r="X1947" t="str">
            <v>PC4</v>
          </cell>
          <cell r="AA1947" t="str">
            <v>054400510600</v>
          </cell>
          <cell r="AB1947" t="str">
            <v>054400510600</v>
          </cell>
          <cell r="AC1947" t="str">
            <v>K.s.palem</v>
          </cell>
          <cell r="AD1947" t="str">
            <v>K.s.palem</v>
          </cell>
          <cell r="AE1947" t="str">
            <v>PWS</v>
          </cell>
          <cell r="AF1947">
            <v>0</v>
          </cell>
          <cell r="AG1947">
            <v>12</v>
          </cell>
          <cell r="AH1947">
            <v>9</v>
          </cell>
          <cell r="AI1947">
            <v>0</v>
          </cell>
          <cell r="AJ1947">
            <v>0</v>
          </cell>
          <cell r="AK1947">
            <v>0</v>
          </cell>
          <cell r="AL1947">
            <v>0</v>
          </cell>
        </row>
        <row r="1948">
          <cell r="A1948" t="str">
            <v>05</v>
          </cell>
          <cell r="B1948" t="str">
            <v>Westgodavari</v>
          </cell>
          <cell r="C1948" t="str">
            <v>10</v>
          </cell>
          <cell r="D1948" t="str">
            <v>Narsapur</v>
          </cell>
          <cell r="E1948" t="str">
            <v>061</v>
          </cell>
          <cell r="F1948" t="str">
            <v>Achanta</v>
          </cell>
          <cell r="G1948" t="str">
            <v>44</v>
          </cell>
          <cell r="H1948" t="str">
            <v>Yellamanchili</v>
          </cell>
          <cell r="I1948" t="str">
            <v>12</v>
          </cell>
          <cell r="J1948" t="str">
            <v>Ilapakurru</v>
          </cell>
          <cell r="K1948" t="str">
            <v>006</v>
          </cell>
          <cell r="L1948" t="str">
            <v>Ilapakurru</v>
          </cell>
          <cell r="M1948" t="str">
            <v>0544006</v>
          </cell>
          <cell r="N1948" t="str">
            <v>01</v>
          </cell>
          <cell r="O1948" t="str">
            <v>Ilapakurru</v>
          </cell>
          <cell r="P1948" t="str">
            <v>Ilapakurru</v>
          </cell>
          <cell r="Q1948" t="str">
            <v>054400601</v>
          </cell>
          <cell r="R1948" t="str">
            <v>054400601</v>
          </cell>
          <cell r="S1948" t="str">
            <v>05100614400601</v>
          </cell>
          <cell r="T1948">
            <v>1942</v>
          </cell>
          <cell r="U1948">
            <v>755</v>
          </cell>
          <cell r="V1948">
            <v>18</v>
          </cell>
          <cell r="W1948" t="str">
            <v>PC</v>
          </cell>
          <cell r="X1948" t="str">
            <v>PC4</v>
          </cell>
          <cell r="AA1948" t="str">
            <v>054400601600</v>
          </cell>
          <cell r="AB1948" t="str">
            <v>054400601600</v>
          </cell>
          <cell r="AC1948" t="str">
            <v>Ilapakurru</v>
          </cell>
          <cell r="AD1948" t="str">
            <v>Ilapakurru</v>
          </cell>
          <cell r="AE1948" t="str">
            <v>PWS</v>
          </cell>
          <cell r="AF1948">
            <v>0</v>
          </cell>
          <cell r="AG1948">
            <v>4</v>
          </cell>
          <cell r="AH1948">
            <v>4</v>
          </cell>
          <cell r="AI1948">
            <v>0</v>
          </cell>
          <cell r="AJ1948">
            <v>0</v>
          </cell>
          <cell r="AK1948">
            <v>0</v>
          </cell>
          <cell r="AL1948">
            <v>0</v>
          </cell>
        </row>
        <row r="1949">
          <cell r="A1949" t="str">
            <v>05</v>
          </cell>
          <cell r="B1949" t="str">
            <v>Westgodavari</v>
          </cell>
          <cell r="C1949" t="str">
            <v>10</v>
          </cell>
          <cell r="D1949" t="str">
            <v>Narsapur</v>
          </cell>
          <cell r="E1949" t="str">
            <v>061</v>
          </cell>
          <cell r="F1949" t="str">
            <v>Achanta</v>
          </cell>
          <cell r="G1949" t="str">
            <v>44</v>
          </cell>
          <cell r="H1949" t="str">
            <v>Yellamanchili</v>
          </cell>
          <cell r="I1949" t="str">
            <v>12</v>
          </cell>
          <cell r="J1949" t="str">
            <v>Ilapakurru</v>
          </cell>
          <cell r="K1949" t="str">
            <v>006</v>
          </cell>
          <cell r="L1949" t="str">
            <v>Ilapakurru</v>
          </cell>
          <cell r="M1949" t="str">
            <v>0544006</v>
          </cell>
          <cell r="N1949" t="str">
            <v>02</v>
          </cell>
          <cell r="O1949" t="str">
            <v>Sangatirevu</v>
          </cell>
          <cell r="P1949" t="str">
            <v>Sangatirevu</v>
          </cell>
          <cell r="Q1949" t="str">
            <v>054400602</v>
          </cell>
          <cell r="R1949" t="str">
            <v>054400602</v>
          </cell>
          <cell r="S1949" t="str">
            <v>05100614400602</v>
          </cell>
          <cell r="T1949">
            <v>280</v>
          </cell>
          <cell r="U1949">
            <v>127</v>
          </cell>
          <cell r="V1949">
            <v>0</v>
          </cell>
          <cell r="W1949" t="str">
            <v>PC</v>
          </cell>
          <cell r="X1949" t="str">
            <v>PC4</v>
          </cell>
          <cell r="AA1949" t="str">
            <v>054400601600</v>
          </cell>
          <cell r="AB1949" t="str">
            <v>054400601600</v>
          </cell>
          <cell r="AC1949" t="str">
            <v>Ilapakurru</v>
          </cell>
          <cell r="AD1949" t="str">
            <v>Ilapakurru</v>
          </cell>
          <cell r="AE1949" t="str">
            <v>PWS</v>
          </cell>
          <cell r="AF1949">
            <v>0</v>
          </cell>
          <cell r="AG1949">
            <v>3</v>
          </cell>
          <cell r="AH1949">
            <v>2</v>
          </cell>
          <cell r="AI1949">
            <v>0</v>
          </cell>
          <cell r="AJ1949">
            <v>0</v>
          </cell>
          <cell r="AK1949">
            <v>0</v>
          </cell>
          <cell r="AL1949">
            <v>0</v>
          </cell>
        </row>
        <row r="1950">
          <cell r="A1950" t="str">
            <v>05</v>
          </cell>
          <cell r="B1950" t="str">
            <v>Westgodavari</v>
          </cell>
          <cell r="C1950" t="str">
            <v>10</v>
          </cell>
          <cell r="D1950" t="str">
            <v>Narsapur</v>
          </cell>
          <cell r="E1950" t="str">
            <v>061</v>
          </cell>
          <cell r="F1950" t="str">
            <v>Achanta</v>
          </cell>
          <cell r="G1950" t="str">
            <v>44</v>
          </cell>
          <cell r="H1950" t="str">
            <v>Yellamanchili</v>
          </cell>
          <cell r="I1950" t="str">
            <v>12</v>
          </cell>
          <cell r="J1950" t="str">
            <v>Ilapakurru</v>
          </cell>
          <cell r="K1950" t="str">
            <v>006</v>
          </cell>
          <cell r="L1950" t="str">
            <v>Ilapakurru</v>
          </cell>
          <cell r="M1950" t="str">
            <v>0544006</v>
          </cell>
          <cell r="N1950" t="str">
            <v>03</v>
          </cell>
          <cell r="O1950" t="str">
            <v>Kummarapalem</v>
          </cell>
          <cell r="P1950" t="str">
            <v>Kummarapalem</v>
          </cell>
          <cell r="Q1950" t="str">
            <v>054400603</v>
          </cell>
          <cell r="R1950" t="str">
            <v>054400603</v>
          </cell>
          <cell r="S1950" t="str">
            <v>05100614400603</v>
          </cell>
          <cell r="T1950">
            <v>195</v>
          </cell>
          <cell r="U1950">
            <v>0</v>
          </cell>
          <cell r="V1950">
            <v>0</v>
          </cell>
          <cell r="W1950" t="str">
            <v>PC</v>
          </cell>
          <cell r="X1950" t="str">
            <v>PC4</v>
          </cell>
          <cell r="AA1950" t="str">
            <v>054400601600</v>
          </cell>
          <cell r="AB1950" t="str">
            <v>054400601600</v>
          </cell>
          <cell r="AC1950" t="str">
            <v>Ilapakurru</v>
          </cell>
          <cell r="AD1950" t="str">
            <v>Ilapakurru</v>
          </cell>
          <cell r="AE1950" t="str">
            <v>PWS</v>
          </cell>
          <cell r="AF1950">
            <v>0</v>
          </cell>
          <cell r="AG1950">
            <v>2</v>
          </cell>
          <cell r="AH1950">
            <v>4</v>
          </cell>
          <cell r="AI1950">
            <v>0</v>
          </cell>
          <cell r="AJ1950">
            <v>0</v>
          </cell>
          <cell r="AK1950">
            <v>0</v>
          </cell>
          <cell r="AL1950">
            <v>0</v>
          </cell>
        </row>
        <row r="1951">
          <cell r="A1951" t="str">
            <v>05</v>
          </cell>
          <cell r="B1951" t="str">
            <v>Westgodavari</v>
          </cell>
          <cell r="C1951" t="str">
            <v>10</v>
          </cell>
          <cell r="D1951" t="str">
            <v>Narsapur</v>
          </cell>
          <cell r="E1951" t="str">
            <v>061</v>
          </cell>
          <cell r="F1951" t="str">
            <v>Achanta</v>
          </cell>
          <cell r="G1951" t="str">
            <v>44</v>
          </cell>
          <cell r="H1951" t="str">
            <v>Yellamanchili</v>
          </cell>
          <cell r="I1951" t="str">
            <v>13</v>
          </cell>
          <cell r="J1951" t="str">
            <v>Kattupalem</v>
          </cell>
          <cell r="K1951" t="str">
            <v>006</v>
          </cell>
          <cell r="L1951" t="str">
            <v>Ilapakurru</v>
          </cell>
          <cell r="M1951" t="str">
            <v>0544006</v>
          </cell>
          <cell r="N1951" t="str">
            <v>04</v>
          </cell>
          <cell r="O1951" t="str">
            <v>Kattupalem</v>
          </cell>
          <cell r="P1951" t="str">
            <v>Kattupalem</v>
          </cell>
          <cell r="Q1951" t="str">
            <v>054400604</v>
          </cell>
          <cell r="R1951" t="str">
            <v>054400604</v>
          </cell>
          <cell r="S1951" t="str">
            <v>05100614400604</v>
          </cell>
          <cell r="T1951">
            <v>1618</v>
          </cell>
          <cell r="U1951">
            <v>225</v>
          </cell>
          <cell r="V1951">
            <v>5</v>
          </cell>
          <cell r="W1951" t="str">
            <v>PC</v>
          </cell>
          <cell r="X1951" t="str">
            <v>PC4</v>
          </cell>
          <cell r="AA1951" t="str">
            <v>054400604600</v>
          </cell>
          <cell r="AB1951" t="str">
            <v>054400604600</v>
          </cell>
          <cell r="AC1951" t="str">
            <v>Kattupalem</v>
          </cell>
          <cell r="AD1951" t="str">
            <v>Kattupalem</v>
          </cell>
          <cell r="AE1951" t="str">
            <v>PWS</v>
          </cell>
          <cell r="AF1951">
            <v>0</v>
          </cell>
          <cell r="AG1951">
            <v>4</v>
          </cell>
          <cell r="AH1951">
            <v>5</v>
          </cell>
          <cell r="AI1951">
            <v>0</v>
          </cell>
          <cell r="AJ1951">
            <v>0</v>
          </cell>
          <cell r="AK1951">
            <v>0</v>
          </cell>
          <cell r="AL1951">
            <v>0</v>
          </cell>
        </row>
        <row r="1952">
          <cell r="A1952" t="str">
            <v>05</v>
          </cell>
          <cell r="B1952" t="str">
            <v>Westgodavari</v>
          </cell>
          <cell r="C1952" t="str">
            <v>10</v>
          </cell>
          <cell r="D1952" t="str">
            <v>Narsapur</v>
          </cell>
          <cell r="E1952" t="str">
            <v>061</v>
          </cell>
          <cell r="F1952" t="str">
            <v>Achanta</v>
          </cell>
          <cell r="G1952" t="str">
            <v>44</v>
          </cell>
          <cell r="H1952" t="str">
            <v>Yellamanchili</v>
          </cell>
          <cell r="I1952" t="str">
            <v>14</v>
          </cell>
          <cell r="J1952" t="str">
            <v>Vaddilanka</v>
          </cell>
          <cell r="K1952" t="str">
            <v>006</v>
          </cell>
          <cell r="L1952" t="str">
            <v>Ilapakurru</v>
          </cell>
          <cell r="M1952" t="str">
            <v>0544006</v>
          </cell>
          <cell r="N1952" t="str">
            <v>05</v>
          </cell>
          <cell r="O1952" t="str">
            <v>Vaddilanka</v>
          </cell>
          <cell r="Q1952" t="str">
            <v>054400605</v>
          </cell>
          <cell r="S1952" t="str">
            <v>05100614400605</v>
          </cell>
          <cell r="T1952">
            <v>998</v>
          </cell>
          <cell r="U1952">
            <v>222</v>
          </cell>
          <cell r="V1952">
            <v>0</v>
          </cell>
          <cell r="W1952" t="str">
            <v>PC</v>
          </cell>
          <cell r="X1952" t="str">
            <v>PC3</v>
          </cell>
          <cell r="AF1952">
            <v>0</v>
          </cell>
          <cell r="AG1952">
            <v>17</v>
          </cell>
          <cell r="AH1952">
            <v>9</v>
          </cell>
          <cell r="AI1952">
            <v>0</v>
          </cell>
          <cell r="AJ1952">
            <v>0</v>
          </cell>
          <cell r="AK1952">
            <v>0</v>
          </cell>
          <cell r="AL1952">
            <v>0</v>
          </cell>
        </row>
        <row r="1953">
          <cell r="A1953" t="str">
            <v>05</v>
          </cell>
          <cell r="B1953" t="str">
            <v>Westgodavari</v>
          </cell>
          <cell r="C1953" t="str">
            <v>10</v>
          </cell>
          <cell r="D1953" t="str">
            <v>Narsapur</v>
          </cell>
          <cell r="E1953" t="str">
            <v>061</v>
          </cell>
          <cell r="F1953" t="str">
            <v>Achanta</v>
          </cell>
          <cell r="G1953" t="str">
            <v>44</v>
          </cell>
          <cell r="H1953" t="str">
            <v>Yellamanchili</v>
          </cell>
          <cell r="I1953" t="str">
            <v>15</v>
          </cell>
          <cell r="J1953" t="str">
            <v>Narinameraka</v>
          </cell>
          <cell r="K1953" t="str">
            <v>006</v>
          </cell>
          <cell r="L1953" t="str">
            <v>Ilapakurru</v>
          </cell>
          <cell r="M1953" t="str">
            <v>0544006</v>
          </cell>
          <cell r="N1953" t="str">
            <v>06</v>
          </cell>
          <cell r="O1953" t="str">
            <v>Narinameraka</v>
          </cell>
          <cell r="Q1953" t="str">
            <v>054400606</v>
          </cell>
          <cell r="S1953" t="str">
            <v>05100614400606</v>
          </cell>
          <cell r="T1953">
            <v>910</v>
          </cell>
          <cell r="U1953">
            <v>19</v>
          </cell>
          <cell r="V1953">
            <v>0</v>
          </cell>
          <cell r="W1953" t="str">
            <v>PC</v>
          </cell>
          <cell r="X1953" t="str">
            <v>PC3</v>
          </cell>
          <cell r="AF1953">
            <v>0</v>
          </cell>
          <cell r="AG1953">
            <v>21</v>
          </cell>
          <cell r="AH1953">
            <v>4</v>
          </cell>
          <cell r="AI1953">
            <v>0</v>
          </cell>
          <cell r="AJ1953">
            <v>0</v>
          </cell>
          <cell r="AK1953">
            <v>0</v>
          </cell>
          <cell r="AL1953">
            <v>0</v>
          </cell>
        </row>
        <row r="1954">
          <cell r="A1954" t="str">
            <v>05</v>
          </cell>
          <cell r="B1954" t="str">
            <v>Westgodavari</v>
          </cell>
          <cell r="C1954" t="str">
            <v>10</v>
          </cell>
          <cell r="D1954" t="str">
            <v>Narsapur</v>
          </cell>
          <cell r="E1954" t="str">
            <v>061</v>
          </cell>
          <cell r="F1954" t="str">
            <v>Achanta</v>
          </cell>
          <cell r="G1954" t="str">
            <v>44</v>
          </cell>
          <cell r="H1954" t="str">
            <v>Yellamanchili</v>
          </cell>
          <cell r="I1954" t="str">
            <v>15</v>
          </cell>
          <cell r="J1954" t="str">
            <v>Narinameraka</v>
          </cell>
          <cell r="K1954" t="str">
            <v>006</v>
          </cell>
          <cell r="L1954" t="str">
            <v>Ilapakurru</v>
          </cell>
          <cell r="M1954" t="str">
            <v>0544006</v>
          </cell>
          <cell r="N1954" t="str">
            <v>07</v>
          </cell>
          <cell r="O1954" t="str">
            <v>Gavillapenta</v>
          </cell>
          <cell r="Q1954" t="str">
            <v>054400607</v>
          </cell>
          <cell r="S1954" t="str">
            <v>05100614400607</v>
          </cell>
          <cell r="T1954">
            <v>664</v>
          </cell>
          <cell r="U1954">
            <v>514</v>
          </cell>
          <cell r="V1954">
            <v>0</v>
          </cell>
          <cell r="W1954" t="str">
            <v>PC</v>
          </cell>
          <cell r="X1954" t="str">
            <v>PC3</v>
          </cell>
          <cell r="AF1954">
            <v>0</v>
          </cell>
          <cell r="AG1954">
            <v>15</v>
          </cell>
          <cell r="AH1954">
            <v>4</v>
          </cell>
          <cell r="AI1954">
            <v>0</v>
          </cell>
          <cell r="AJ1954">
            <v>0</v>
          </cell>
          <cell r="AK1954">
            <v>0</v>
          </cell>
          <cell r="AL1954">
            <v>0</v>
          </cell>
        </row>
        <row r="1955">
          <cell r="A1955" t="str">
            <v>05</v>
          </cell>
          <cell r="B1955" t="str">
            <v>Westgodavari</v>
          </cell>
          <cell r="C1955" t="str">
            <v>10</v>
          </cell>
          <cell r="D1955" t="str">
            <v>Narsapur</v>
          </cell>
          <cell r="E1955" t="str">
            <v>061</v>
          </cell>
          <cell r="F1955" t="str">
            <v>Achanta</v>
          </cell>
          <cell r="G1955" t="str">
            <v>44</v>
          </cell>
          <cell r="H1955" t="str">
            <v>Yellamanchili</v>
          </cell>
          <cell r="I1955" t="str">
            <v>16</v>
          </cell>
          <cell r="J1955" t="str">
            <v>Narinameraka</v>
          </cell>
          <cell r="K1955" t="str">
            <v>006</v>
          </cell>
          <cell r="L1955" t="str">
            <v>Ilapakurru</v>
          </cell>
          <cell r="M1955" t="str">
            <v>0544006</v>
          </cell>
          <cell r="N1955" t="str">
            <v>08</v>
          </cell>
          <cell r="O1955" t="str">
            <v>Mattapalem</v>
          </cell>
          <cell r="P1955" t="str">
            <v>Mattapalem</v>
          </cell>
          <cell r="Q1955" t="str">
            <v>054400608</v>
          </cell>
          <cell r="R1955" t="str">
            <v>054400608</v>
          </cell>
          <cell r="S1955" t="str">
            <v>05100614400608</v>
          </cell>
          <cell r="T1955">
            <v>1155</v>
          </cell>
          <cell r="U1955">
            <v>151</v>
          </cell>
          <cell r="V1955">
            <v>0</v>
          </cell>
          <cell r="W1955" t="str">
            <v>FC</v>
          </cell>
          <cell r="X1955" t="str">
            <v>FC</v>
          </cell>
          <cell r="AA1955" t="str">
            <v>054400608600</v>
          </cell>
          <cell r="AB1955" t="str">
            <v>054400608600</v>
          </cell>
          <cell r="AC1955" t="str">
            <v>Matlapalem</v>
          </cell>
          <cell r="AD1955" t="str">
            <v>Matlapalem</v>
          </cell>
          <cell r="AE1955" t="str">
            <v>PWS</v>
          </cell>
          <cell r="AF1955">
            <v>0</v>
          </cell>
          <cell r="AG1955">
            <v>22</v>
          </cell>
          <cell r="AH1955">
            <v>14</v>
          </cell>
          <cell r="AI1955">
            <v>0</v>
          </cell>
          <cell r="AJ1955">
            <v>0</v>
          </cell>
          <cell r="AK1955">
            <v>0</v>
          </cell>
          <cell r="AL1955">
            <v>0</v>
          </cell>
        </row>
        <row r="1956">
          <cell r="A1956" t="str">
            <v>05</v>
          </cell>
          <cell r="B1956" t="str">
            <v>Westgodavari</v>
          </cell>
          <cell r="C1956" t="str">
            <v>10</v>
          </cell>
          <cell r="D1956" t="str">
            <v>Narsapur</v>
          </cell>
          <cell r="E1956" t="str">
            <v>061</v>
          </cell>
          <cell r="F1956" t="str">
            <v>Achanta</v>
          </cell>
          <cell r="G1956" t="str">
            <v>44</v>
          </cell>
          <cell r="H1956" t="str">
            <v>Yellamanchili</v>
          </cell>
          <cell r="I1956" t="str">
            <v>17</v>
          </cell>
          <cell r="J1956" t="str">
            <v>Narinameraka</v>
          </cell>
          <cell r="K1956" t="str">
            <v>006</v>
          </cell>
          <cell r="L1956" t="str">
            <v>Ilapakurru</v>
          </cell>
          <cell r="M1956" t="str">
            <v>0544006</v>
          </cell>
          <cell r="N1956" t="str">
            <v>09</v>
          </cell>
          <cell r="O1956" t="str">
            <v>Gangadupalem</v>
          </cell>
          <cell r="Q1956" t="str">
            <v>054400609</v>
          </cell>
          <cell r="S1956" t="str">
            <v>05100614400609</v>
          </cell>
          <cell r="T1956">
            <v>1214</v>
          </cell>
          <cell r="U1956">
            <v>225</v>
          </cell>
          <cell r="V1956">
            <v>0</v>
          </cell>
          <cell r="W1956" t="str">
            <v>PC</v>
          </cell>
          <cell r="X1956" t="str">
            <v>PC4</v>
          </cell>
          <cell r="AF1956">
            <v>0</v>
          </cell>
          <cell r="AG1956">
            <v>9</v>
          </cell>
          <cell r="AH1956">
            <v>9</v>
          </cell>
          <cell r="AI1956">
            <v>0</v>
          </cell>
          <cell r="AJ1956">
            <v>0</v>
          </cell>
          <cell r="AK1956">
            <v>0</v>
          </cell>
          <cell r="AL1956">
            <v>0</v>
          </cell>
        </row>
        <row r="1957">
          <cell r="A1957" t="str">
            <v>05</v>
          </cell>
          <cell r="B1957" t="str">
            <v>Westgodavari</v>
          </cell>
          <cell r="C1957" t="str">
            <v>10</v>
          </cell>
          <cell r="D1957" t="str">
            <v>Narsapur</v>
          </cell>
          <cell r="E1957" t="str">
            <v>061</v>
          </cell>
          <cell r="F1957" t="str">
            <v>Achanta</v>
          </cell>
          <cell r="G1957" t="str">
            <v>44</v>
          </cell>
          <cell r="H1957" t="str">
            <v>Yellamanchili</v>
          </cell>
          <cell r="I1957" t="str">
            <v>18</v>
          </cell>
          <cell r="J1957" t="str">
            <v>Narinameraka</v>
          </cell>
          <cell r="K1957" t="str">
            <v>006</v>
          </cell>
          <cell r="L1957" t="str">
            <v>Ilapakurru</v>
          </cell>
          <cell r="M1957" t="str">
            <v>0544006</v>
          </cell>
          <cell r="N1957" t="str">
            <v>10</v>
          </cell>
          <cell r="O1957" t="str">
            <v>Laxmipalem</v>
          </cell>
          <cell r="Q1957" t="str">
            <v>054400610</v>
          </cell>
          <cell r="S1957" t="str">
            <v>05100614400610</v>
          </cell>
          <cell r="T1957">
            <v>874</v>
          </cell>
          <cell r="U1957">
            <v>264</v>
          </cell>
          <cell r="V1957">
            <v>0</v>
          </cell>
          <cell r="W1957" t="str">
            <v>PC</v>
          </cell>
          <cell r="X1957" t="str">
            <v>PC3</v>
          </cell>
          <cell r="AF1957">
            <v>0</v>
          </cell>
          <cell r="AG1957">
            <v>10</v>
          </cell>
          <cell r="AH1957">
            <v>7</v>
          </cell>
          <cell r="AI1957">
            <v>0</v>
          </cell>
          <cell r="AJ1957">
            <v>0</v>
          </cell>
          <cell r="AK1957">
            <v>0</v>
          </cell>
          <cell r="AL1957">
            <v>0</v>
          </cell>
        </row>
        <row r="1958">
          <cell r="A1958" t="str">
            <v>05</v>
          </cell>
          <cell r="B1958" t="str">
            <v>Westgodavari</v>
          </cell>
          <cell r="C1958" t="str">
            <v>10</v>
          </cell>
          <cell r="D1958" t="str">
            <v>Narsapur</v>
          </cell>
          <cell r="E1958" t="str">
            <v>061</v>
          </cell>
          <cell r="F1958" t="str">
            <v>Achanta</v>
          </cell>
          <cell r="G1958" t="str">
            <v>44</v>
          </cell>
          <cell r="H1958" t="str">
            <v>Yellamanchili</v>
          </cell>
          <cell r="I1958" t="str">
            <v>18</v>
          </cell>
          <cell r="J1958" t="str">
            <v>Narinameraka</v>
          </cell>
          <cell r="K1958" t="str">
            <v>006</v>
          </cell>
          <cell r="L1958" t="str">
            <v>Ilapakurru</v>
          </cell>
          <cell r="M1958" t="str">
            <v>0544006</v>
          </cell>
          <cell r="N1958" t="str">
            <v>11</v>
          </cell>
          <cell r="O1958" t="str">
            <v>Collectorpeta</v>
          </cell>
          <cell r="Q1958" t="str">
            <v>054400611</v>
          </cell>
          <cell r="S1958" t="str">
            <v>05100614400611</v>
          </cell>
          <cell r="T1958">
            <v>301</v>
          </cell>
          <cell r="U1958">
            <v>0</v>
          </cell>
          <cell r="V1958">
            <v>0</v>
          </cell>
          <cell r="W1958" t="str">
            <v>PC</v>
          </cell>
          <cell r="X1958" t="str">
            <v>PC3</v>
          </cell>
          <cell r="AF1958">
            <v>0</v>
          </cell>
          <cell r="AG1958">
            <v>14</v>
          </cell>
          <cell r="AH1958">
            <v>4</v>
          </cell>
          <cell r="AI1958">
            <v>0</v>
          </cell>
          <cell r="AJ1958">
            <v>0</v>
          </cell>
          <cell r="AK1958">
            <v>0</v>
          </cell>
          <cell r="AL1958">
            <v>0</v>
          </cell>
        </row>
        <row r="1959">
          <cell r="A1959" t="str">
            <v>05</v>
          </cell>
          <cell r="B1959" t="str">
            <v>Westgodavari</v>
          </cell>
          <cell r="C1959" t="str">
            <v>10</v>
          </cell>
          <cell r="D1959" t="str">
            <v>Narsapur</v>
          </cell>
          <cell r="E1959" t="str">
            <v>059</v>
          </cell>
          <cell r="F1959" t="str">
            <v>Narsapur</v>
          </cell>
          <cell r="G1959" t="str">
            <v>44</v>
          </cell>
          <cell r="H1959" t="str">
            <v>Yellamanchili</v>
          </cell>
          <cell r="I1959" t="str">
            <v>19</v>
          </cell>
          <cell r="J1959" t="str">
            <v>Siragalapalle</v>
          </cell>
          <cell r="K1959" t="str">
            <v>007</v>
          </cell>
          <cell r="L1959" t="str">
            <v>Siragalapalli</v>
          </cell>
          <cell r="M1959" t="str">
            <v>0544007</v>
          </cell>
          <cell r="N1959" t="str">
            <v>01</v>
          </cell>
          <cell r="O1959" t="str">
            <v>Siragalapalle</v>
          </cell>
          <cell r="P1959" t="str">
            <v>Siragalapalle</v>
          </cell>
          <cell r="Q1959" t="str">
            <v>054400701</v>
          </cell>
          <cell r="R1959" t="str">
            <v>054400701</v>
          </cell>
          <cell r="S1959" t="str">
            <v>05100594400701</v>
          </cell>
          <cell r="T1959">
            <v>2144</v>
          </cell>
          <cell r="U1959">
            <v>567</v>
          </cell>
          <cell r="V1959">
            <v>12</v>
          </cell>
          <cell r="W1959" t="str">
            <v>PC</v>
          </cell>
          <cell r="X1959" t="str">
            <v>PC3</v>
          </cell>
          <cell r="AA1959" t="str">
            <v>054400701600</v>
          </cell>
          <cell r="AB1959" t="str">
            <v>054400701600</v>
          </cell>
          <cell r="AC1959" t="str">
            <v>Siragalapalle</v>
          </cell>
          <cell r="AD1959" t="str">
            <v>Siragalapalle</v>
          </cell>
          <cell r="AE1959" t="str">
            <v>PWS</v>
          </cell>
          <cell r="AF1959">
            <v>0</v>
          </cell>
          <cell r="AG1959">
            <v>1</v>
          </cell>
          <cell r="AH1959">
            <v>4</v>
          </cell>
          <cell r="AI1959">
            <v>1</v>
          </cell>
          <cell r="AJ1959">
            <v>0</v>
          </cell>
          <cell r="AK1959">
            <v>0</v>
          </cell>
          <cell r="AL1959">
            <v>0</v>
          </cell>
        </row>
        <row r="1960">
          <cell r="A1960" t="str">
            <v>05</v>
          </cell>
          <cell r="B1960" t="str">
            <v>Westgodavari</v>
          </cell>
          <cell r="C1960" t="str">
            <v>10</v>
          </cell>
          <cell r="D1960" t="str">
            <v>Narsapur</v>
          </cell>
          <cell r="E1960" t="str">
            <v>059</v>
          </cell>
          <cell r="F1960" t="str">
            <v>Narsapur</v>
          </cell>
          <cell r="G1960" t="str">
            <v>44</v>
          </cell>
          <cell r="H1960" t="str">
            <v>Yellamanchili</v>
          </cell>
          <cell r="I1960" t="str">
            <v>20</v>
          </cell>
          <cell r="J1960" t="str">
            <v>Medapadu</v>
          </cell>
          <cell r="K1960" t="str">
            <v>008</v>
          </cell>
          <cell r="L1960" t="str">
            <v>Medapadu</v>
          </cell>
          <cell r="M1960" t="str">
            <v>0544008</v>
          </cell>
          <cell r="N1960" t="str">
            <v>01</v>
          </cell>
          <cell r="O1960" t="str">
            <v>Medapadu</v>
          </cell>
          <cell r="P1960" t="str">
            <v>Medapadu</v>
          </cell>
          <cell r="Q1960" t="str">
            <v>054400801</v>
          </cell>
          <cell r="R1960" t="str">
            <v>054400801</v>
          </cell>
          <cell r="S1960" t="str">
            <v>05100594400801</v>
          </cell>
          <cell r="T1960">
            <v>2801</v>
          </cell>
          <cell r="U1960">
            <v>590</v>
          </cell>
          <cell r="V1960">
            <v>27</v>
          </cell>
          <cell r="W1960" t="str">
            <v>PC</v>
          </cell>
          <cell r="X1960" t="str">
            <v>PC3</v>
          </cell>
          <cell r="AA1960" t="str">
            <v>054400801600</v>
          </cell>
          <cell r="AB1960" t="str">
            <v>054400801600</v>
          </cell>
          <cell r="AC1960" t="str">
            <v>Medapadu</v>
          </cell>
          <cell r="AD1960" t="str">
            <v>Medapadu</v>
          </cell>
          <cell r="AE1960" t="str">
            <v>PWS</v>
          </cell>
          <cell r="AF1960">
            <v>0</v>
          </cell>
          <cell r="AG1960">
            <v>0</v>
          </cell>
          <cell r="AH1960">
            <v>12</v>
          </cell>
          <cell r="AI1960">
            <v>1</v>
          </cell>
          <cell r="AJ1960">
            <v>0</v>
          </cell>
          <cell r="AK1960">
            <v>0</v>
          </cell>
          <cell r="AL1960">
            <v>0</v>
          </cell>
        </row>
        <row r="1961">
          <cell r="A1961" t="str">
            <v>05</v>
          </cell>
          <cell r="B1961" t="str">
            <v>Westgodavari</v>
          </cell>
          <cell r="C1961" t="str">
            <v>10</v>
          </cell>
          <cell r="D1961" t="str">
            <v>Narsapur</v>
          </cell>
          <cell r="E1961" t="str">
            <v>059</v>
          </cell>
          <cell r="F1961" t="str">
            <v>Narsapur</v>
          </cell>
          <cell r="G1961" t="str">
            <v>44</v>
          </cell>
          <cell r="H1961" t="str">
            <v>Yellamanchili</v>
          </cell>
          <cell r="I1961" t="str">
            <v>20</v>
          </cell>
          <cell r="J1961" t="str">
            <v>Medapadu</v>
          </cell>
          <cell r="K1961" t="str">
            <v>008</v>
          </cell>
          <cell r="L1961" t="str">
            <v>Medapadu</v>
          </cell>
          <cell r="M1961" t="str">
            <v>0544008</v>
          </cell>
          <cell r="N1961" t="str">
            <v>02</v>
          </cell>
          <cell r="O1961" t="str">
            <v>Sakavaripeta</v>
          </cell>
          <cell r="P1961" t="str">
            <v>Sakavaripeta</v>
          </cell>
          <cell r="Q1961" t="str">
            <v>054400802</v>
          </cell>
          <cell r="R1961" t="str">
            <v>054400802</v>
          </cell>
          <cell r="S1961" t="str">
            <v>05100594400802</v>
          </cell>
          <cell r="T1961">
            <v>696</v>
          </cell>
          <cell r="U1961">
            <v>247</v>
          </cell>
          <cell r="V1961">
            <v>11</v>
          </cell>
          <cell r="W1961" t="str">
            <v>PC</v>
          </cell>
          <cell r="X1961" t="str">
            <v>PC3</v>
          </cell>
          <cell r="AA1961" t="str">
            <v>054400801600</v>
          </cell>
          <cell r="AB1961" t="str">
            <v>054400801600</v>
          </cell>
          <cell r="AC1961" t="str">
            <v>Medapadu</v>
          </cell>
          <cell r="AD1961" t="str">
            <v>Medapadu</v>
          </cell>
          <cell r="AE1961" t="str">
            <v>PWS</v>
          </cell>
          <cell r="AF1961">
            <v>0</v>
          </cell>
          <cell r="AG1961">
            <v>0</v>
          </cell>
          <cell r="AH1961">
            <v>0</v>
          </cell>
          <cell r="AI1961">
            <v>0</v>
          </cell>
          <cell r="AJ1961">
            <v>0</v>
          </cell>
          <cell r="AK1961">
            <v>0</v>
          </cell>
          <cell r="AL1961">
            <v>0</v>
          </cell>
        </row>
        <row r="1962">
          <cell r="A1962" t="str">
            <v>05</v>
          </cell>
          <cell r="B1962" t="str">
            <v>Westgodavari</v>
          </cell>
          <cell r="C1962" t="str">
            <v>10</v>
          </cell>
          <cell r="D1962" t="str">
            <v>Narsapur</v>
          </cell>
          <cell r="E1962" t="str">
            <v>059</v>
          </cell>
          <cell r="F1962" t="str">
            <v>Narsapur</v>
          </cell>
          <cell r="G1962" t="str">
            <v>44</v>
          </cell>
          <cell r="H1962" t="str">
            <v>Yellamanchili</v>
          </cell>
          <cell r="I1962" t="str">
            <v>21</v>
          </cell>
          <cell r="J1962" t="str">
            <v>Kontheru</v>
          </cell>
          <cell r="K1962" t="str">
            <v>009</v>
          </cell>
          <cell r="L1962" t="str">
            <v>Kontheru</v>
          </cell>
          <cell r="M1962" t="str">
            <v>0544009</v>
          </cell>
          <cell r="N1962" t="str">
            <v>01</v>
          </cell>
          <cell r="O1962" t="str">
            <v>Kontheru</v>
          </cell>
          <cell r="P1962" t="str">
            <v>Kontheru</v>
          </cell>
          <cell r="Q1962" t="str">
            <v>054400901</v>
          </cell>
          <cell r="R1962" t="str">
            <v>054400901</v>
          </cell>
          <cell r="S1962" t="str">
            <v>05100594400901</v>
          </cell>
          <cell r="T1962">
            <v>3140</v>
          </cell>
          <cell r="U1962">
            <v>277</v>
          </cell>
          <cell r="V1962">
            <v>16</v>
          </cell>
          <cell r="W1962" t="str">
            <v>PC</v>
          </cell>
          <cell r="X1962" t="str">
            <v>PC4</v>
          </cell>
          <cell r="AA1962" t="str">
            <v>054400901600</v>
          </cell>
          <cell r="AB1962" t="str">
            <v>054400901600</v>
          </cell>
          <cell r="AC1962" t="str">
            <v>Kontheru</v>
          </cell>
          <cell r="AD1962" t="str">
            <v>Kontheru</v>
          </cell>
          <cell r="AE1962" t="str">
            <v>PWS</v>
          </cell>
          <cell r="AF1962">
            <v>0</v>
          </cell>
          <cell r="AG1962">
            <v>0</v>
          </cell>
          <cell r="AH1962">
            <v>12</v>
          </cell>
          <cell r="AI1962">
            <v>2</v>
          </cell>
          <cell r="AJ1962">
            <v>0</v>
          </cell>
          <cell r="AK1962">
            <v>0</v>
          </cell>
          <cell r="AL1962">
            <v>0</v>
          </cell>
        </row>
        <row r="1963">
          <cell r="A1963" t="str">
            <v>05</v>
          </cell>
          <cell r="B1963" t="str">
            <v>Westgodavari</v>
          </cell>
          <cell r="C1963" t="str">
            <v>10</v>
          </cell>
          <cell r="D1963" t="str">
            <v>Narsapur</v>
          </cell>
          <cell r="E1963" t="str">
            <v>059</v>
          </cell>
          <cell r="F1963" t="str">
            <v>Narsapur</v>
          </cell>
          <cell r="G1963" t="str">
            <v>44</v>
          </cell>
          <cell r="H1963" t="str">
            <v>Yellamanchili</v>
          </cell>
          <cell r="I1963" t="str">
            <v>21</v>
          </cell>
          <cell r="J1963" t="str">
            <v>Kontheru</v>
          </cell>
          <cell r="K1963" t="str">
            <v>009</v>
          </cell>
          <cell r="L1963" t="str">
            <v>Kontheru</v>
          </cell>
          <cell r="M1963" t="str">
            <v>0544009</v>
          </cell>
          <cell r="N1963" t="str">
            <v>02</v>
          </cell>
          <cell r="O1963" t="str">
            <v>Lethamamidithota</v>
          </cell>
          <cell r="P1963" t="str">
            <v>Lethamamidithota</v>
          </cell>
          <cell r="Q1963" t="str">
            <v>054400902</v>
          </cell>
          <cell r="R1963" t="str">
            <v>054400902</v>
          </cell>
          <cell r="S1963" t="str">
            <v>05100594400902</v>
          </cell>
          <cell r="T1963">
            <v>326</v>
          </cell>
          <cell r="U1963">
            <v>326</v>
          </cell>
          <cell r="V1963">
            <v>0</v>
          </cell>
          <cell r="W1963" t="str">
            <v>PC</v>
          </cell>
          <cell r="X1963" t="str">
            <v>PC4</v>
          </cell>
          <cell r="AA1963" t="str">
            <v>054400901600</v>
          </cell>
          <cell r="AB1963" t="str">
            <v>054400901600</v>
          </cell>
          <cell r="AC1963" t="str">
            <v>Kontheru</v>
          </cell>
          <cell r="AD1963" t="str">
            <v>Kontheru</v>
          </cell>
          <cell r="AE1963" t="str">
            <v>PWS</v>
          </cell>
          <cell r="AF1963">
            <v>0</v>
          </cell>
          <cell r="AG1963">
            <v>0</v>
          </cell>
          <cell r="AH1963">
            <v>3</v>
          </cell>
          <cell r="AI1963">
            <v>0</v>
          </cell>
          <cell r="AJ1963">
            <v>0</v>
          </cell>
          <cell r="AK1963">
            <v>0</v>
          </cell>
          <cell r="AL1963">
            <v>0</v>
          </cell>
        </row>
        <row r="1964">
          <cell r="A1964" t="str">
            <v>05</v>
          </cell>
          <cell r="B1964" t="str">
            <v>Westgodavari</v>
          </cell>
          <cell r="C1964" t="str">
            <v>10</v>
          </cell>
          <cell r="D1964" t="str">
            <v>Narsapur</v>
          </cell>
          <cell r="E1964" t="str">
            <v>059</v>
          </cell>
          <cell r="F1964" t="str">
            <v>Narsapur</v>
          </cell>
          <cell r="G1964" t="str">
            <v>44</v>
          </cell>
          <cell r="H1964" t="str">
            <v>Yellamanchili</v>
          </cell>
          <cell r="I1964" t="str">
            <v>21</v>
          </cell>
          <cell r="J1964" t="str">
            <v>Kontheru</v>
          </cell>
          <cell r="K1964" t="str">
            <v>009</v>
          </cell>
          <cell r="L1964" t="str">
            <v>Kontheru</v>
          </cell>
          <cell r="M1964" t="str">
            <v>0544009</v>
          </cell>
          <cell r="N1964" t="str">
            <v>03</v>
          </cell>
          <cell r="O1964" t="str">
            <v>Akulagaruvu</v>
          </cell>
          <cell r="P1964" t="str">
            <v>Akulagaruvu</v>
          </cell>
          <cell r="Q1964" t="str">
            <v>054400903</v>
          </cell>
          <cell r="R1964" t="str">
            <v>054400903</v>
          </cell>
          <cell r="S1964" t="str">
            <v>05100594400903</v>
          </cell>
          <cell r="T1964">
            <v>1057</v>
          </cell>
          <cell r="U1964">
            <v>1057</v>
          </cell>
          <cell r="V1964">
            <v>0</v>
          </cell>
          <cell r="W1964" t="str">
            <v>PC</v>
          </cell>
          <cell r="X1964" t="str">
            <v>PC4</v>
          </cell>
          <cell r="AA1964" t="str">
            <v>054400901600</v>
          </cell>
          <cell r="AB1964" t="str">
            <v>054400901600</v>
          </cell>
          <cell r="AC1964" t="str">
            <v>Kontheru</v>
          </cell>
          <cell r="AD1964" t="str">
            <v>Kontheru</v>
          </cell>
          <cell r="AE1964" t="str">
            <v>PWS</v>
          </cell>
          <cell r="AF1964">
            <v>0</v>
          </cell>
          <cell r="AG1964">
            <v>0</v>
          </cell>
          <cell r="AH1964">
            <v>2</v>
          </cell>
          <cell r="AI1964">
            <v>0</v>
          </cell>
          <cell r="AJ1964">
            <v>0</v>
          </cell>
          <cell r="AK1964">
            <v>0</v>
          </cell>
          <cell r="AL1964">
            <v>0</v>
          </cell>
        </row>
        <row r="1965">
          <cell r="A1965" t="str">
            <v>05</v>
          </cell>
          <cell r="B1965" t="str">
            <v>Westgodavari</v>
          </cell>
          <cell r="C1965" t="str">
            <v>10</v>
          </cell>
          <cell r="D1965" t="str">
            <v>Narsapur</v>
          </cell>
          <cell r="E1965" t="str">
            <v>059</v>
          </cell>
          <cell r="F1965" t="str">
            <v>Narsapur</v>
          </cell>
          <cell r="G1965" t="str">
            <v>44</v>
          </cell>
          <cell r="H1965" t="str">
            <v>Yellamanchili</v>
          </cell>
          <cell r="I1965" t="str">
            <v>22</v>
          </cell>
          <cell r="J1965" t="str">
            <v>Adavipalem</v>
          </cell>
          <cell r="K1965" t="str">
            <v>009</v>
          </cell>
          <cell r="L1965" t="str">
            <v>Kontheru</v>
          </cell>
          <cell r="M1965" t="str">
            <v>0544009</v>
          </cell>
          <cell r="N1965" t="str">
            <v>04</v>
          </cell>
          <cell r="O1965" t="str">
            <v>Adavipalem</v>
          </cell>
          <cell r="P1965" t="str">
            <v>Adavipalem</v>
          </cell>
          <cell r="Q1965" t="str">
            <v>054400904</v>
          </cell>
          <cell r="R1965" t="str">
            <v>054400904</v>
          </cell>
          <cell r="S1965" t="str">
            <v>05100594400904</v>
          </cell>
          <cell r="T1965">
            <v>2677</v>
          </cell>
          <cell r="U1965">
            <v>469</v>
          </cell>
          <cell r="V1965">
            <v>16</v>
          </cell>
          <cell r="W1965" t="str">
            <v>PC</v>
          </cell>
          <cell r="X1965" t="str">
            <v>PC4</v>
          </cell>
          <cell r="AA1965" t="str">
            <v>054400905600</v>
          </cell>
          <cell r="AB1965" t="str">
            <v>054400905600</v>
          </cell>
          <cell r="AC1965" t="str">
            <v>Gaggiparru</v>
          </cell>
          <cell r="AD1965" t="str">
            <v>Gaggiparru</v>
          </cell>
          <cell r="AE1965" t="str">
            <v>PWS</v>
          </cell>
          <cell r="AF1965">
            <v>0</v>
          </cell>
          <cell r="AG1965">
            <v>0</v>
          </cell>
          <cell r="AH1965">
            <v>13</v>
          </cell>
          <cell r="AI1965">
            <v>0</v>
          </cell>
          <cell r="AJ1965">
            <v>0</v>
          </cell>
          <cell r="AK1965">
            <v>0</v>
          </cell>
          <cell r="AL1965">
            <v>0</v>
          </cell>
        </row>
        <row r="1966">
          <cell r="A1966" t="str">
            <v>05</v>
          </cell>
          <cell r="B1966" t="str">
            <v>Westgodavari</v>
          </cell>
          <cell r="C1966" t="str">
            <v>10</v>
          </cell>
          <cell r="D1966" t="str">
            <v>Narsapur</v>
          </cell>
          <cell r="E1966" t="str">
            <v>059</v>
          </cell>
          <cell r="F1966" t="str">
            <v>Narsapur</v>
          </cell>
          <cell r="G1966" t="str">
            <v>44</v>
          </cell>
          <cell r="H1966" t="str">
            <v>Yellamanchili</v>
          </cell>
          <cell r="I1966" t="str">
            <v>22</v>
          </cell>
          <cell r="J1966" t="str">
            <v>Adavipalem</v>
          </cell>
          <cell r="K1966" t="str">
            <v>009</v>
          </cell>
          <cell r="L1966" t="str">
            <v>Kontheru</v>
          </cell>
          <cell r="M1966" t="str">
            <v>0544009</v>
          </cell>
          <cell r="N1966" t="str">
            <v>05</v>
          </cell>
          <cell r="O1966" t="str">
            <v>Gaggiparru</v>
          </cell>
          <cell r="P1966" t="str">
            <v>Gaggiparru</v>
          </cell>
          <cell r="Q1966" t="str">
            <v>054400905</v>
          </cell>
          <cell r="R1966" t="str">
            <v>054400905</v>
          </cell>
          <cell r="S1966" t="str">
            <v>05100594400905</v>
          </cell>
          <cell r="T1966">
            <v>245</v>
          </cell>
          <cell r="U1966">
            <v>188</v>
          </cell>
          <cell r="V1966">
            <v>0</v>
          </cell>
          <cell r="W1966" t="str">
            <v>PC</v>
          </cell>
          <cell r="X1966" t="str">
            <v>PC4</v>
          </cell>
          <cell r="AA1966" t="str">
            <v>054400905600</v>
          </cell>
          <cell r="AB1966" t="str">
            <v>054400905600</v>
          </cell>
          <cell r="AC1966" t="str">
            <v>Gaggiparru</v>
          </cell>
          <cell r="AD1966" t="str">
            <v>Gaggiparru</v>
          </cell>
          <cell r="AE1966" t="str">
            <v>PWS</v>
          </cell>
          <cell r="AF1966">
            <v>0</v>
          </cell>
          <cell r="AG1966">
            <v>0</v>
          </cell>
          <cell r="AH1966">
            <v>0</v>
          </cell>
          <cell r="AI1966">
            <v>1</v>
          </cell>
          <cell r="AJ1966">
            <v>0</v>
          </cell>
          <cell r="AK1966">
            <v>0</v>
          </cell>
          <cell r="AL1966">
            <v>0</v>
          </cell>
        </row>
        <row r="1967">
          <cell r="A1967" t="str">
            <v>05</v>
          </cell>
          <cell r="B1967" t="str">
            <v>Westgodavari</v>
          </cell>
          <cell r="C1967" t="str">
            <v>10</v>
          </cell>
          <cell r="D1967" t="str">
            <v>Narsapur</v>
          </cell>
          <cell r="E1967" t="str">
            <v>059</v>
          </cell>
          <cell r="F1967" t="str">
            <v>Narsapur</v>
          </cell>
          <cell r="G1967" t="str">
            <v>44</v>
          </cell>
          <cell r="H1967" t="str">
            <v>Yellamanchili</v>
          </cell>
          <cell r="I1967" t="str">
            <v>23</v>
          </cell>
          <cell r="J1967" t="str">
            <v>Kaza</v>
          </cell>
          <cell r="K1967" t="str">
            <v>010</v>
          </cell>
          <cell r="L1967" t="str">
            <v>Kaza</v>
          </cell>
          <cell r="M1967" t="str">
            <v>0544010</v>
          </cell>
          <cell r="N1967" t="str">
            <v>01</v>
          </cell>
          <cell r="O1967" t="str">
            <v>Kaza</v>
          </cell>
          <cell r="P1967" t="str">
            <v>Kaza</v>
          </cell>
          <cell r="Q1967" t="str">
            <v>054401001</v>
          </cell>
          <cell r="R1967" t="str">
            <v>054401001</v>
          </cell>
          <cell r="S1967" t="str">
            <v>05100594401001</v>
          </cell>
          <cell r="T1967">
            <v>2420</v>
          </cell>
          <cell r="U1967">
            <v>449</v>
          </cell>
          <cell r="V1967">
            <v>43</v>
          </cell>
          <cell r="W1967" t="str">
            <v>PC</v>
          </cell>
          <cell r="X1967" t="str">
            <v>PC4</v>
          </cell>
          <cell r="AA1967" t="str">
            <v>054401001600</v>
          </cell>
          <cell r="AB1967" t="str">
            <v>054401001600</v>
          </cell>
          <cell r="AC1967" t="str">
            <v>Kaza</v>
          </cell>
          <cell r="AD1967" t="str">
            <v>Kaza</v>
          </cell>
          <cell r="AE1967" t="str">
            <v>PWS</v>
          </cell>
          <cell r="AF1967">
            <v>0</v>
          </cell>
          <cell r="AG1967">
            <v>0</v>
          </cell>
          <cell r="AH1967">
            <v>3</v>
          </cell>
          <cell r="AI1967">
            <v>1</v>
          </cell>
          <cell r="AJ1967">
            <v>0</v>
          </cell>
          <cell r="AK1967">
            <v>0</v>
          </cell>
          <cell r="AL1967">
            <v>0</v>
          </cell>
        </row>
        <row r="1968">
          <cell r="A1968" t="str">
            <v>05</v>
          </cell>
          <cell r="B1968" t="str">
            <v>Westgodavari</v>
          </cell>
          <cell r="C1968" t="str">
            <v>10</v>
          </cell>
          <cell r="D1968" t="str">
            <v>Narsapur</v>
          </cell>
          <cell r="E1968" t="str">
            <v>059</v>
          </cell>
          <cell r="F1968" t="str">
            <v>Narsapur</v>
          </cell>
          <cell r="G1968" t="str">
            <v>44</v>
          </cell>
          <cell r="H1968" t="str">
            <v>Yellamanchili</v>
          </cell>
          <cell r="I1968" t="str">
            <v>23</v>
          </cell>
          <cell r="J1968" t="str">
            <v>Kaza</v>
          </cell>
          <cell r="K1968" t="str">
            <v>010</v>
          </cell>
          <cell r="L1968" t="str">
            <v>Kaza</v>
          </cell>
          <cell r="M1968" t="str">
            <v>0544010</v>
          </cell>
          <cell r="N1968" t="str">
            <v>02</v>
          </cell>
          <cell r="O1968" t="str">
            <v>Turpumalapalli</v>
          </cell>
          <cell r="P1968" t="str">
            <v>Turpumalapalli</v>
          </cell>
          <cell r="Q1968" t="str">
            <v>054401002</v>
          </cell>
          <cell r="R1968" t="str">
            <v>054401002</v>
          </cell>
          <cell r="S1968" t="str">
            <v>05100594401002</v>
          </cell>
          <cell r="T1968">
            <v>251</v>
          </cell>
          <cell r="U1968">
            <v>185</v>
          </cell>
          <cell r="V1968">
            <v>0</v>
          </cell>
          <cell r="W1968" t="str">
            <v>PC</v>
          </cell>
          <cell r="X1968" t="str">
            <v>PC4</v>
          </cell>
          <cell r="AA1968" t="str">
            <v>054401001600</v>
          </cell>
          <cell r="AB1968" t="str">
            <v>054401001600</v>
          </cell>
          <cell r="AC1968" t="str">
            <v>Kaza</v>
          </cell>
          <cell r="AD1968" t="str">
            <v>Kaza</v>
          </cell>
          <cell r="AE1968" t="str">
            <v>PWS</v>
          </cell>
          <cell r="AF1968">
            <v>0</v>
          </cell>
          <cell r="AG1968">
            <v>0</v>
          </cell>
          <cell r="AH1968">
            <v>1</v>
          </cell>
          <cell r="AI1968">
            <v>0</v>
          </cell>
          <cell r="AJ1968">
            <v>0</v>
          </cell>
          <cell r="AK1968">
            <v>0</v>
          </cell>
          <cell r="AL1968">
            <v>0</v>
          </cell>
        </row>
        <row r="1969">
          <cell r="A1969" t="str">
            <v>05</v>
          </cell>
          <cell r="B1969" t="str">
            <v>Westgodavari</v>
          </cell>
          <cell r="C1969" t="str">
            <v>10</v>
          </cell>
          <cell r="D1969" t="str">
            <v>Narsapur</v>
          </cell>
          <cell r="E1969" t="str">
            <v>059</v>
          </cell>
          <cell r="F1969" t="str">
            <v>Narsapur</v>
          </cell>
          <cell r="G1969" t="str">
            <v>44</v>
          </cell>
          <cell r="H1969" t="str">
            <v>Yellamanchili</v>
          </cell>
          <cell r="I1969" t="str">
            <v>23</v>
          </cell>
          <cell r="J1969" t="str">
            <v>Kaza</v>
          </cell>
          <cell r="K1969" t="str">
            <v>010</v>
          </cell>
          <cell r="L1969" t="str">
            <v>Kaza</v>
          </cell>
          <cell r="M1969" t="str">
            <v>0544010</v>
          </cell>
          <cell r="N1969" t="str">
            <v>03</v>
          </cell>
          <cell r="O1969" t="str">
            <v>Ambalacheruvu</v>
          </cell>
          <cell r="P1969" t="str">
            <v>Ambalacheruvu</v>
          </cell>
          <cell r="Q1969" t="str">
            <v>054401003</v>
          </cell>
          <cell r="R1969" t="str">
            <v>054401003</v>
          </cell>
          <cell r="S1969" t="str">
            <v>05100594401003</v>
          </cell>
          <cell r="T1969">
            <v>181</v>
          </cell>
          <cell r="U1969">
            <v>173</v>
          </cell>
          <cell r="V1969">
            <v>0</v>
          </cell>
          <cell r="W1969" t="str">
            <v>PC</v>
          </cell>
          <cell r="X1969" t="str">
            <v>PC4</v>
          </cell>
          <cell r="AA1969" t="str">
            <v>054401001600</v>
          </cell>
          <cell r="AB1969" t="str">
            <v>054401001600</v>
          </cell>
          <cell r="AC1969" t="str">
            <v>Kaza</v>
          </cell>
          <cell r="AD1969" t="str">
            <v>Kaza</v>
          </cell>
          <cell r="AE1969" t="str">
            <v>PWS</v>
          </cell>
          <cell r="AF1969">
            <v>0</v>
          </cell>
          <cell r="AG1969">
            <v>0</v>
          </cell>
          <cell r="AH1969">
            <v>1</v>
          </cell>
          <cell r="AI1969">
            <v>0</v>
          </cell>
          <cell r="AJ1969">
            <v>0</v>
          </cell>
          <cell r="AK1969">
            <v>0</v>
          </cell>
          <cell r="AL1969">
            <v>0</v>
          </cell>
        </row>
        <row r="1970">
          <cell r="A1970" t="str">
            <v>05</v>
          </cell>
          <cell r="B1970" t="str">
            <v>Westgodavari</v>
          </cell>
          <cell r="C1970" t="str">
            <v>10</v>
          </cell>
          <cell r="D1970" t="str">
            <v>Narsapur</v>
          </cell>
          <cell r="E1970" t="str">
            <v>059</v>
          </cell>
          <cell r="F1970" t="str">
            <v>Narsapur</v>
          </cell>
          <cell r="G1970" t="str">
            <v>44</v>
          </cell>
          <cell r="H1970" t="str">
            <v>Yellamanchili</v>
          </cell>
          <cell r="I1970" t="str">
            <v>23</v>
          </cell>
          <cell r="J1970" t="str">
            <v>Kaza</v>
          </cell>
          <cell r="K1970" t="str">
            <v>010</v>
          </cell>
          <cell r="L1970" t="str">
            <v>Kaza</v>
          </cell>
          <cell r="M1970" t="str">
            <v>0544010</v>
          </cell>
          <cell r="N1970" t="str">
            <v>04</v>
          </cell>
          <cell r="O1970" t="str">
            <v>Pedaedigapalem</v>
          </cell>
          <cell r="P1970" t="str">
            <v>Pedaedigapalem</v>
          </cell>
          <cell r="Q1970" t="str">
            <v>054401004</v>
          </cell>
          <cell r="R1970" t="str">
            <v>054401004</v>
          </cell>
          <cell r="S1970" t="str">
            <v>05100594401004</v>
          </cell>
          <cell r="T1970">
            <v>464</v>
          </cell>
          <cell r="U1970">
            <v>28</v>
          </cell>
          <cell r="V1970">
            <v>1</v>
          </cell>
          <cell r="W1970" t="str">
            <v>PC</v>
          </cell>
          <cell r="X1970" t="str">
            <v>PC4</v>
          </cell>
          <cell r="AA1970" t="str">
            <v>054401004600</v>
          </cell>
          <cell r="AB1970" t="str">
            <v>054401004600</v>
          </cell>
          <cell r="AC1970" t="str">
            <v>Pedaedigapalem</v>
          </cell>
          <cell r="AD1970" t="str">
            <v>Pedaedigapalem</v>
          </cell>
          <cell r="AE1970" t="str">
            <v>PWS</v>
          </cell>
          <cell r="AF1970">
            <v>0</v>
          </cell>
          <cell r="AG1970">
            <v>0</v>
          </cell>
          <cell r="AH1970">
            <v>6</v>
          </cell>
          <cell r="AI1970">
            <v>1</v>
          </cell>
          <cell r="AJ1970">
            <v>0</v>
          </cell>
          <cell r="AK1970">
            <v>0</v>
          </cell>
          <cell r="AL1970">
            <v>0</v>
          </cell>
        </row>
        <row r="1971">
          <cell r="A1971" t="str">
            <v>05</v>
          </cell>
          <cell r="B1971" t="str">
            <v>Westgodavari</v>
          </cell>
          <cell r="C1971" t="str">
            <v>10</v>
          </cell>
          <cell r="D1971" t="str">
            <v>Narsapur</v>
          </cell>
          <cell r="E1971" t="str">
            <v>059</v>
          </cell>
          <cell r="F1971" t="str">
            <v>Narsapur</v>
          </cell>
          <cell r="G1971" t="str">
            <v>44</v>
          </cell>
          <cell r="H1971" t="str">
            <v>Yellamanchili</v>
          </cell>
          <cell r="I1971" t="str">
            <v>24</v>
          </cell>
          <cell r="J1971" t="str">
            <v>Kaza</v>
          </cell>
          <cell r="K1971" t="str">
            <v>010</v>
          </cell>
          <cell r="L1971" t="str">
            <v>Kaza</v>
          </cell>
          <cell r="M1971" t="str">
            <v>0544010</v>
          </cell>
          <cell r="N1971" t="str">
            <v>05</v>
          </cell>
          <cell r="O1971" t="str">
            <v>Nekkantimeraka</v>
          </cell>
          <cell r="P1971" t="str">
            <v>Nekkantivarimeraka</v>
          </cell>
          <cell r="Q1971" t="str">
            <v>054401005</v>
          </cell>
          <cell r="R1971" t="str">
            <v>054401005</v>
          </cell>
          <cell r="S1971" t="str">
            <v>05100594401005</v>
          </cell>
          <cell r="T1971">
            <v>201</v>
          </cell>
          <cell r="U1971">
            <v>201</v>
          </cell>
          <cell r="V1971">
            <v>0</v>
          </cell>
          <cell r="W1971" t="str">
            <v>PC</v>
          </cell>
          <cell r="X1971" t="str">
            <v>PC4</v>
          </cell>
          <cell r="AA1971" t="str">
            <v>054401004600</v>
          </cell>
          <cell r="AB1971" t="str">
            <v>054401004600</v>
          </cell>
          <cell r="AC1971" t="str">
            <v>Pedaedigapalem</v>
          </cell>
          <cell r="AD1971" t="str">
            <v>Pedaedigapalem</v>
          </cell>
          <cell r="AE1971" t="str">
            <v>PWS</v>
          </cell>
          <cell r="AF1971">
            <v>0</v>
          </cell>
          <cell r="AG1971">
            <v>0</v>
          </cell>
          <cell r="AH1971">
            <v>4</v>
          </cell>
          <cell r="AI1971">
            <v>0</v>
          </cell>
          <cell r="AJ1971">
            <v>0</v>
          </cell>
          <cell r="AK1971">
            <v>0</v>
          </cell>
          <cell r="AL1971">
            <v>0</v>
          </cell>
        </row>
        <row r="1972">
          <cell r="A1972" t="str">
            <v>05</v>
          </cell>
          <cell r="B1972" t="str">
            <v>Westgodavari</v>
          </cell>
          <cell r="C1972" t="str">
            <v>10</v>
          </cell>
          <cell r="D1972" t="str">
            <v>Narsapur</v>
          </cell>
          <cell r="E1972" t="str">
            <v>059</v>
          </cell>
          <cell r="F1972" t="str">
            <v>Narsapur</v>
          </cell>
          <cell r="G1972" t="str">
            <v>44</v>
          </cell>
          <cell r="H1972" t="str">
            <v>Yellamanchili</v>
          </cell>
          <cell r="I1972" t="str">
            <v>24</v>
          </cell>
          <cell r="J1972" t="str">
            <v>Kaza</v>
          </cell>
          <cell r="K1972" t="str">
            <v>010</v>
          </cell>
          <cell r="L1972" t="str">
            <v>Kaza</v>
          </cell>
          <cell r="M1972" t="str">
            <v>0544010</v>
          </cell>
          <cell r="N1972" t="str">
            <v>06</v>
          </cell>
          <cell r="O1972" t="str">
            <v>Chintagunta Meraka</v>
          </cell>
          <cell r="P1972" t="str">
            <v>Chintaguntameraka</v>
          </cell>
          <cell r="Q1972" t="str">
            <v>054401006</v>
          </cell>
          <cell r="R1972" t="str">
            <v>054401006</v>
          </cell>
          <cell r="S1972" t="str">
            <v>05100594401006</v>
          </cell>
          <cell r="T1972">
            <v>93</v>
          </cell>
          <cell r="U1972">
            <v>0</v>
          </cell>
          <cell r="V1972">
            <v>0</v>
          </cell>
          <cell r="W1972" t="str">
            <v>PC</v>
          </cell>
          <cell r="X1972" t="str">
            <v>PC4</v>
          </cell>
          <cell r="AA1972" t="str">
            <v>054401004600</v>
          </cell>
          <cell r="AB1972" t="str">
            <v>054401004600</v>
          </cell>
          <cell r="AC1972" t="str">
            <v>Pedaedigapalem</v>
          </cell>
          <cell r="AD1972" t="str">
            <v>Pedaedigapalem</v>
          </cell>
          <cell r="AE1972" t="str">
            <v>PWS</v>
          </cell>
          <cell r="AF1972">
            <v>0</v>
          </cell>
          <cell r="AG1972">
            <v>0</v>
          </cell>
          <cell r="AH1972">
            <v>2</v>
          </cell>
          <cell r="AI1972">
            <v>0</v>
          </cell>
          <cell r="AJ1972">
            <v>0</v>
          </cell>
          <cell r="AK1972">
            <v>0</v>
          </cell>
          <cell r="AL1972">
            <v>0</v>
          </cell>
        </row>
        <row r="1973">
          <cell r="A1973" t="str">
            <v>05</v>
          </cell>
          <cell r="B1973" t="str">
            <v>Westgodavari</v>
          </cell>
          <cell r="C1973" t="str">
            <v>10</v>
          </cell>
          <cell r="D1973" t="str">
            <v>Narsapur</v>
          </cell>
          <cell r="E1973" t="str">
            <v>059</v>
          </cell>
          <cell r="F1973" t="str">
            <v>Narsapur</v>
          </cell>
          <cell r="G1973" t="str">
            <v>44</v>
          </cell>
          <cell r="H1973" t="str">
            <v>Yellamanchili</v>
          </cell>
          <cell r="I1973" t="str">
            <v>25</v>
          </cell>
          <cell r="J1973" t="str">
            <v>Utada</v>
          </cell>
          <cell r="K1973" t="str">
            <v>011</v>
          </cell>
          <cell r="L1973" t="str">
            <v>Utada</v>
          </cell>
          <cell r="M1973" t="str">
            <v>0544011</v>
          </cell>
          <cell r="N1973" t="str">
            <v>01</v>
          </cell>
          <cell r="O1973" t="str">
            <v>Utada</v>
          </cell>
          <cell r="P1973" t="str">
            <v>Utada</v>
          </cell>
          <cell r="Q1973" t="str">
            <v>054401101</v>
          </cell>
          <cell r="R1973" t="str">
            <v>054401101</v>
          </cell>
          <cell r="S1973" t="str">
            <v>05100594401101</v>
          </cell>
          <cell r="T1973">
            <v>984</v>
          </cell>
          <cell r="U1973">
            <v>306</v>
          </cell>
          <cell r="V1973">
            <v>13</v>
          </cell>
          <cell r="W1973" t="str">
            <v>PC</v>
          </cell>
          <cell r="X1973" t="str">
            <v>PC4</v>
          </cell>
          <cell r="AA1973" t="str">
            <v>054401101600</v>
          </cell>
          <cell r="AB1973" t="str">
            <v>054401101600</v>
          </cell>
          <cell r="AC1973" t="str">
            <v>Utada</v>
          </cell>
          <cell r="AD1973" t="str">
            <v>Utada</v>
          </cell>
          <cell r="AE1973" t="str">
            <v>PWS</v>
          </cell>
          <cell r="AF1973">
            <v>0</v>
          </cell>
          <cell r="AG1973">
            <v>0</v>
          </cell>
          <cell r="AH1973">
            <v>0</v>
          </cell>
          <cell r="AI1973">
            <v>1</v>
          </cell>
          <cell r="AJ1973">
            <v>0</v>
          </cell>
          <cell r="AK1973">
            <v>0</v>
          </cell>
          <cell r="AL1973">
            <v>0</v>
          </cell>
        </row>
        <row r="1974">
          <cell r="A1974" t="str">
            <v>05</v>
          </cell>
          <cell r="B1974" t="str">
            <v>Westgodavari</v>
          </cell>
          <cell r="C1974" t="str">
            <v>10</v>
          </cell>
          <cell r="D1974" t="str">
            <v>Narsapur</v>
          </cell>
          <cell r="E1974" t="str">
            <v>059</v>
          </cell>
          <cell r="F1974" t="str">
            <v>Narsapur</v>
          </cell>
          <cell r="G1974" t="str">
            <v>44</v>
          </cell>
          <cell r="H1974" t="str">
            <v>Yellamanchili</v>
          </cell>
          <cell r="I1974" t="str">
            <v>26</v>
          </cell>
          <cell r="J1974" t="str">
            <v>Yellamanchili</v>
          </cell>
          <cell r="K1974" t="str">
            <v>012</v>
          </cell>
          <cell r="L1974" t="str">
            <v>Yellamanchili</v>
          </cell>
          <cell r="M1974" t="str">
            <v>0544012</v>
          </cell>
          <cell r="N1974" t="str">
            <v>01</v>
          </cell>
          <cell r="O1974" t="str">
            <v>Yelamanchili</v>
          </cell>
          <cell r="P1974" t="str">
            <v>Yelamanchili</v>
          </cell>
          <cell r="Q1974" t="str">
            <v>054401201</v>
          </cell>
          <cell r="R1974" t="str">
            <v>054401201</v>
          </cell>
          <cell r="S1974" t="str">
            <v>05100594401201</v>
          </cell>
          <cell r="T1974">
            <v>4292</v>
          </cell>
          <cell r="U1974">
            <v>182</v>
          </cell>
          <cell r="V1974">
            <v>26</v>
          </cell>
          <cell r="W1974" t="str">
            <v>PC</v>
          </cell>
          <cell r="X1974" t="str">
            <v>PC4</v>
          </cell>
          <cell r="AA1974" t="str">
            <v>054401201600</v>
          </cell>
          <cell r="AB1974" t="str">
            <v>054401201600</v>
          </cell>
          <cell r="AC1974" t="str">
            <v>Yelamanchili</v>
          </cell>
          <cell r="AD1974" t="str">
            <v>Yelamanchili</v>
          </cell>
          <cell r="AE1974" t="str">
            <v>PWS</v>
          </cell>
          <cell r="AF1974">
            <v>0</v>
          </cell>
          <cell r="AG1974">
            <v>0</v>
          </cell>
          <cell r="AH1974">
            <v>1</v>
          </cell>
          <cell r="AI1974">
            <v>1</v>
          </cell>
          <cell r="AJ1974">
            <v>0</v>
          </cell>
          <cell r="AK1974">
            <v>0</v>
          </cell>
          <cell r="AL1974">
            <v>0</v>
          </cell>
        </row>
        <row r="1975">
          <cell r="A1975" t="str">
            <v>05</v>
          </cell>
          <cell r="B1975" t="str">
            <v>Westgodavari</v>
          </cell>
          <cell r="C1975" t="str">
            <v>10</v>
          </cell>
          <cell r="D1975" t="str">
            <v>Narsapur</v>
          </cell>
          <cell r="E1975" t="str">
            <v>059</v>
          </cell>
          <cell r="F1975" t="str">
            <v>Narsapur</v>
          </cell>
          <cell r="G1975" t="str">
            <v>44</v>
          </cell>
          <cell r="H1975" t="str">
            <v>Yellamanchili</v>
          </cell>
          <cell r="I1975" t="str">
            <v>26</v>
          </cell>
          <cell r="J1975" t="str">
            <v>Yellamanchili</v>
          </cell>
          <cell r="K1975" t="str">
            <v>012</v>
          </cell>
          <cell r="L1975" t="str">
            <v>Yellamanchili</v>
          </cell>
          <cell r="M1975" t="str">
            <v>0544012</v>
          </cell>
          <cell r="N1975" t="str">
            <v>02</v>
          </cell>
          <cell r="O1975" t="str">
            <v>Tadigaruvuthota</v>
          </cell>
          <cell r="P1975" t="str">
            <v>Tadigaruvuthota</v>
          </cell>
          <cell r="Q1975" t="str">
            <v>054401202</v>
          </cell>
          <cell r="R1975" t="str">
            <v>054401202</v>
          </cell>
          <cell r="S1975" t="str">
            <v>05100594401202</v>
          </cell>
          <cell r="T1975">
            <v>301</v>
          </cell>
          <cell r="U1975">
            <v>2</v>
          </cell>
          <cell r="V1975">
            <v>0</v>
          </cell>
          <cell r="W1975" t="str">
            <v>PC</v>
          </cell>
          <cell r="X1975" t="str">
            <v>PC4</v>
          </cell>
          <cell r="AA1975" t="str">
            <v>054401201600</v>
          </cell>
          <cell r="AB1975" t="str">
            <v>054401201600</v>
          </cell>
          <cell r="AC1975" t="str">
            <v>Yelamanchili</v>
          </cell>
          <cell r="AD1975" t="str">
            <v>Yelamanchili</v>
          </cell>
          <cell r="AE1975" t="str">
            <v>PWS</v>
          </cell>
          <cell r="AF1975">
            <v>0</v>
          </cell>
          <cell r="AG1975">
            <v>0</v>
          </cell>
          <cell r="AH1975">
            <v>2</v>
          </cell>
          <cell r="AI1975">
            <v>0</v>
          </cell>
          <cell r="AJ1975">
            <v>0</v>
          </cell>
          <cell r="AK1975">
            <v>0</v>
          </cell>
          <cell r="AL1975">
            <v>0</v>
          </cell>
        </row>
        <row r="1976">
          <cell r="A1976" t="str">
            <v>05</v>
          </cell>
          <cell r="B1976" t="str">
            <v>Westgodavari</v>
          </cell>
          <cell r="C1976" t="str">
            <v>10</v>
          </cell>
          <cell r="D1976" t="str">
            <v>Narsapur</v>
          </cell>
          <cell r="E1976" t="str">
            <v>059</v>
          </cell>
          <cell r="F1976" t="str">
            <v>Narsapur</v>
          </cell>
          <cell r="G1976" t="str">
            <v>44</v>
          </cell>
          <cell r="H1976" t="str">
            <v>Yellamanchili</v>
          </cell>
          <cell r="I1976" t="str">
            <v>26</v>
          </cell>
          <cell r="J1976" t="str">
            <v>Yellamanchili</v>
          </cell>
          <cell r="K1976" t="str">
            <v>012</v>
          </cell>
          <cell r="L1976" t="str">
            <v>Yellamanchili</v>
          </cell>
          <cell r="M1976" t="str">
            <v>0544012</v>
          </cell>
          <cell r="N1976" t="str">
            <v>03</v>
          </cell>
          <cell r="O1976" t="str">
            <v>Kambalacheruvu</v>
          </cell>
          <cell r="P1976" t="str">
            <v>Kambalacheruvu</v>
          </cell>
          <cell r="Q1976" t="str">
            <v>054401203</v>
          </cell>
          <cell r="R1976" t="str">
            <v>054401203</v>
          </cell>
          <cell r="S1976" t="str">
            <v>05100594401203</v>
          </cell>
          <cell r="T1976">
            <v>149</v>
          </cell>
          <cell r="U1976">
            <v>127</v>
          </cell>
          <cell r="V1976">
            <v>0</v>
          </cell>
          <cell r="W1976" t="str">
            <v>PC</v>
          </cell>
          <cell r="X1976" t="str">
            <v>PC4</v>
          </cell>
          <cell r="AA1976" t="str">
            <v>054401201600</v>
          </cell>
          <cell r="AB1976" t="str">
            <v>054401201600</v>
          </cell>
          <cell r="AC1976" t="str">
            <v>Yelamanchili</v>
          </cell>
          <cell r="AD1976" t="str">
            <v>Yelamanchili</v>
          </cell>
          <cell r="AE1976" t="str">
            <v>PWS</v>
          </cell>
          <cell r="AF1976">
            <v>0</v>
          </cell>
          <cell r="AG1976">
            <v>0</v>
          </cell>
          <cell r="AH1976">
            <v>1</v>
          </cell>
          <cell r="AI1976">
            <v>0</v>
          </cell>
          <cell r="AJ1976">
            <v>0</v>
          </cell>
          <cell r="AK1976">
            <v>0</v>
          </cell>
          <cell r="AL1976">
            <v>0</v>
          </cell>
        </row>
        <row r="1977">
          <cell r="A1977" t="str">
            <v>05</v>
          </cell>
          <cell r="B1977" t="str">
            <v>Westgodavari</v>
          </cell>
          <cell r="C1977" t="str">
            <v>10</v>
          </cell>
          <cell r="D1977" t="str">
            <v>Narsapur</v>
          </cell>
          <cell r="E1977" t="str">
            <v>059</v>
          </cell>
          <cell r="F1977" t="str">
            <v>Narsapur</v>
          </cell>
          <cell r="G1977" t="str">
            <v>44</v>
          </cell>
          <cell r="H1977" t="str">
            <v>Yellamanchili</v>
          </cell>
          <cell r="I1977" t="str">
            <v>26</v>
          </cell>
          <cell r="J1977" t="str">
            <v>Yellamanchili</v>
          </cell>
          <cell r="K1977" t="str">
            <v>012</v>
          </cell>
          <cell r="L1977" t="str">
            <v>Yellamanchili</v>
          </cell>
          <cell r="M1977" t="str">
            <v>0544012</v>
          </cell>
          <cell r="N1977" t="str">
            <v>04</v>
          </cell>
          <cell r="O1977" t="str">
            <v>Golleparacheruvu</v>
          </cell>
          <cell r="Q1977" t="str">
            <v>054401204</v>
          </cell>
          <cell r="S1977" t="str">
            <v>05100594401204</v>
          </cell>
          <cell r="T1977">
            <v>550</v>
          </cell>
          <cell r="U1977">
            <v>187</v>
          </cell>
          <cell r="V1977">
            <v>0</v>
          </cell>
          <cell r="W1977" t="str">
            <v>NSS</v>
          </cell>
          <cell r="X1977" t="str">
            <v>BR</v>
          </cell>
          <cell r="Y1977">
            <v>1684</v>
          </cell>
          <cell r="Z1977">
            <v>36762</v>
          </cell>
          <cell r="AF1977">
            <v>0</v>
          </cell>
          <cell r="AG1977">
            <v>0</v>
          </cell>
          <cell r="AH1977">
            <v>3</v>
          </cell>
          <cell r="AI1977">
            <v>0</v>
          </cell>
          <cell r="AJ1977">
            <v>0</v>
          </cell>
          <cell r="AK1977">
            <v>0</v>
          </cell>
          <cell r="AL1977">
            <v>0</v>
          </cell>
        </row>
        <row r="1978">
          <cell r="A1978" t="str">
            <v>05</v>
          </cell>
          <cell r="B1978" t="str">
            <v>Westgodavari</v>
          </cell>
          <cell r="C1978" t="str">
            <v>10</v>
          </cell>
          <cell r="D1978" t="str">
            <v>Narsapur</v>
          </cell>
          <cell r="E1978" t="str">
            <v>059</v>
          </cell>
          <cell r="F1978" t="str">
            <v>Narsapur</v>
          </cell>
          <cell r="G1978" t="str">
            <v>44</v>
          </cell>
          <cell r="H1978" t="str">
            <v>Yellamanchili</v>
          </cell>
          <cell r="I1978" t="str">
            <v>26</v>
          </cell>
          <cell r="J1978" t="str">
            <v>Yellamanchili</v>
          </cell>
          <cell r="K1978" t="str">
            <v>012</v>
          </cell>
          <cell r="L1978" t="str">
            <v>Yellamanchili</v>
          </cell>
          <cell r="M1978" t="str">
            <v>0544012</v>
          </cell>
          <cell r="N1978" t="str">
            <v>05</v>
          </cell>
          <cell r="O1978" t="str">
            <v>Kapulapalem</v>
          </cell>
          <cell r="P1978" t="str">
            <v>Kapulapalem</v>
          </cell>
          <cell r="Q1978" t="str">
            <v>054401205</v>
          </cell>
          <cell r="R1978" t="str">
            <v>054401205</v>
          </cell>
          <cell r="S1978" t="str">
            <v>05100594401205</v>
          </cell>
          <cell r="T1978">
            <v>373</v>
          </cell>
          <cell r="U1978">
            <v>0</v>
          </cell>
          <cell r="V1978">
            <v>0</v>
          </cell>
          <cell r="W1978" t="str">
            <v>PC</v>
          </cell>
          <cell r="X1978" t="str">
            <v>PC4</v>
          </cell>
          <cell r="AA1978" t="str">
            <v>054401201600</v>
          </cell>
          <cell r="AB1978" t="str">
            <v>054401201600</v>
          </cell>
          <cell r="AC1978" t="str">
            <v>Yelamanchili</v>
          </cell>
          <cell r="AD1978" t="str">
            <v>Yelamanchili</v>
          </cell>
          <cell r="AE1978" t="str">
            <v>PWS</v>
          </cell>
          <cell r="AF1978">
            <v>0</v>
          </cell>
          <cell r="AG1978">
            <v>0</v>
          </cell>
          <cell r="AH1978">
            <v>0</v>
          </cell>
          <cell r="AI1978">
            <v>0</v>
          </cell>
          <cell r="AJ1978">
            <v>0</v>
          </cell>
          <cell r="AK1978">
            <v>0</v>
          </cell>
          <cell r="AL1978">
            <v>0</v>
          </cell>
        </row>
        <row r="1979">
          <cell r="A1979" t="str">
            <v>05</v>
          </cell>
          <cell r="B1979" t="str">
            <v>Westgodavari</v>
          </cell>
          <cell r="C1979" t="str">
            <v>10</v>
          </cell>
          <cell r="D1979" t="str">
            <v>Narsapur</v>
          </cell>
          <cell r="E1979" t="str">
            <v>059</v>
          </cell>
          <cell r="F1979" t="str">
            <v>Narsapur</v>
          </cell>
          <cell r="G1979" t="str">
            <v>44</v>
          </cell>
          <cell r="H1979" t="str">
            <v>Yellamanchili</v>
          </cell>
          <cell r="I1979" t="str">
            <v>26</v>
          </cell>
          <cell r="J1979" t="str">
            <v>Yellamanchili</v>
          </cell>
          <cell r="K1979" t="str">
            <v>012</v>
          </cell>
          <cell r="L1979" t="str">
            <v>Yellamanchili</v>
          </cell>
          <cell r="M1979" t="str">
            <v>0544012</v>
          </cell>
          <cell r="N1979" t="str">
            <v>06</v>
          </cell>
          <cell r="O1979" t="str">
            <v>Pedapalem</v>
          </cell>
          <cell r="P1979" t="str">
            <v>Pedapalem</v>
          </cell>
          <cell r="Q1979" t="str">
            <v>054401206</v>
          </cell>
          <cell r="R1979" t="str">
            <v>054401206</v>
          </cell>
          <cell r="S1979" t="str">
            <v>05100594401206</v>
          </cell>
          <cell r="T1979">
            <v>456</v>
          </cell>
          <cell r="U1979">
            <v>0</v>
          </cell>
          <cell r="V1979">
            <v>0</v>
          </cell>
          <cell r="W1979" t="str">
            <v>PC</v>
          </cell>
          <cell r="X1979" t="str">
            <v>PC4</v>
          </cell>
          <cell r="AA1979" t="str">
            <v>054401201600</v>
          </cell>
          <cell r="AB1979" t="str">
            <v>054401201600</v>
          </cell>
          <cell r="AC1979" t="str">
            <v>Yelamanchili</v>
          </cell>
          <cell r="AD1979" t="str">
            <v>Yelamanchili</v>
          </cell>
          <cell r="AE1979" t="str">
            <v>PWS</v>
          </cell>
          <cell r="AF1979">
            <v>0</v>
          </cell>
          <cell r="AG1979">
            <v>0</v>
          </cell>
          <cell r="AH1979">
            <v>1</v>
          </cell>
          <cell r="AI1979">
            <v>0</v>
          </cell>
          <cell r="AJ1979">
            <v>0</v>
          </cell>
          <cell r="AK1979">
            <v>0</v>
          </cell>
          <cell r="AL1979">
            <v>0</v>
          </cell>
        </row>
        <row r="1980">
          <cell r="A1980" t="str">
            <v>05</v>
          </cell>
          <cell r="B1980" t="str">
            <v>Westgodavari</v>
          </cell>
          <cell r="C1980" t="str">
            <v>10</v>
          </cell>
          <cell r="D1980" t="str">
            <v>Narsapur</v>
          </cell>
          <cell r="E1980" t="str">
            <v>059</v>
          </cell>
          <cell r="F1980" t="str">
            <v>Narsapur</v>
          </cell>
          <cell r="G1980" t="str">
            <v>44</v>
          </cell>
          <cell r="H1980" t="str">
            <v>Yellamanchili</v>
          </cell>
          <cell r="I1980" t="str">
            <v>26</v>
          </cell>
          <cell r="J1980" t="str">
            <v>Yellamanchili</v>
          </cell>
          <cell r="K1980" t="str">
            <v>012</v>
          </cell>
          <cell r="L1980" t="str">
            <v>Yellamanchili</v>
          </cell>
          <cell r="M1980" t="str">
            <v>0544012</v>
          </cell>
          <cell r="N1980" t="str">
            <v>07</v>
          </cell>
          <cell r="O1980" t="str">
            <v>Utada Sarihaddupalem</v>
          </cell>
          <cell r="Q1980" t="str">
            <v>054401207</v>
          </cell>
          <cell r="S1980" t="str">
            <v>05100594401207</v>
          </cell>
          <cell r="T1980">
            <v>258</v>
          </cell>
          <cell r="U1980">
            <v>15</v>
          </cell>
          <cell r="V1980">
            <v>0</v>
          </cell>
          <cell r="W1980" t="str">
            <v>NSS</v>
          </cell>
          <cell r="X1980" t="str">
            <v>BR</v>
          </cell>
          <cell r="Y1980">
            <v>1723</v>
          </cell>
          <cell r="Z1980">
            <v>36762</v>
          </cell>
          <cell r="AF1980">
            <v>0</v>
          </cell>
          <cell r="AG1980">
            <v>0</v>
          </cell>
          <cell r="AH1980">
            <v>0</v>
          </cell>
          <cell r="AI1980">
            <v>0</v>
          </cell>
          <cell r="AJ1980">
            <v>0</v>
          </cell>
          <cell r="AK1980">
            <v>0</v>
          </cell>
          <cell r="AL1980">
            <v>0</v>
          </cell>
        </row>
        <row r="1981">
          <cell r="A1981" t="str">
            <v>05</v>
          </cell>
          <cell r="B1981" t="str">
            <v>Westgodavari</v>
          </cell>
          <cell r="C1981" t="str">
            <v>10</v>
          </cell>
          <cell r="D1981" t="str">
            <v>Narsapur</v>
          </cell>
          <cell r="E1981" t="str">
            <v>059</v>
          </cell>
          <cell r="F1981" t="str">
            <v>Narsapur</v>
          </cell>
          <cell r="G1981" t="str">
            <v>44</v>
          </cell>
          <cell r="H1981" t="str">
            <v>Yellamanchili</v>
          </cell>
          <cell r="I1981" t="str">
            <v>27</v>
          </cell>
          <cell r="J1981" t="str">
            <v>Elamanchili lanka</v>
          </cell>
          <cell r="K1981" t="str">
            <v>012</v>
          </cell>
          <cell r="L1981" t="str">
            <v>Yellamanchili</v>
          </cell>
          <cell r="M1981" t="str">
            <v>0544012</v>
          </cell>
          <cell r="N1981" t="str">
            <v>08</v>
          </cell>
          <cell r="O1981" t="str">
            <v>Etigattupalem</v>
          </cell>
          <cell r="P1981" t="str">
            <v>Etigattupalem</v>
          </cell>
          <cell r="Q1981" t="str">
            <v>054401208</v>
          </cell>
          <cell r="R1981" t="str">
            <v>054401208</v>
          </cell>
          <cell r="S1981" t="str">
            <v>05100594401208</v>
          </cell>
          <cell r="T1981">
            <v>312</v>
          </cell>
          <cell r="U1981">
            <v>0</v>
          </cell>
          <cell r="V1981">
            <v>0</v>
          </cell>
          <cell r="W1981" t="str">
            <v>PC</v>
          </cell>
          <cell r="X1981" t="str">
            <v>PC4</v>
          </cell>
          <cell r="AA1981" t="str">
            <v>054401201600</v>
          </cell>
          <cell r="AB1981" t="str">
            <v>054401201600</v>
          </cell>
          <cell r="AC1981" t="str">
            <v>Yelamanchili</v>
          </cell>
          <cell r="AD1981" t="str">
            <v>Yelamanchili</v>
          </cell>
          <cell r="AE1981" t="str">
            <v>PWS</v>
          </cell>
          <cell r="AF1981">
            <v>0</v>
          </cell>
          <cell r="AG1981">
            <v>0</v>
          </cell>
          <cell r="AH1981">
            <v>5</v>
          </cell>
          <cell r="AI1981">
            <v>0</v>
          </cell>
          <cell r="AJ1981">
            <v>0</v>
          </cell>
          <cell r="AK1981">
            <v>0</v>
          </cell>
          <cell r="AL1981">
            <v>0</v>
          </cell>
        </row>
        <row r="1982">
          <cell r="A1982" t="str">
            <v>05</v>
          </cell>
          <cell r="B1982" t="str">
            <v>Westgodavari</v>
          </cell>
          <cell r="C1982" t="str">
            <v>10</v>
          </cell>
          <cell r="D1982" t="str">
            <v>Narsapur</v>
          </cell>
          <cell r="E1982" t="str">
            <v>059</v>
          </cell>
          <cell r="F1982" t="str">
            <v>Narsapur</v>
          </cell>
          <cell r="G1982" t="str">
            <v>44</v>
          </cell>
          <cell r="H1982" t="str">
            <v>Yellamanchili</v>
          </cell>
          <cell r="I1982" t="str">
            <v>28</v>
          </cell>
          <cell r="J1982" t="str">
            <v>Aryapeta</v>
          </cell>
          <cell r="K1982" t="str">
            <v>012</v>
          </cell>
          <cell r="L1982" t="str">
            <v>Yellamanchili</v>
          </cell>
          <cell r="M1982" t="str">
            <v>0544012</v>
          </cell>
          <cell r="N1982" t="str">
            <v>09</v>
          </cell>
          <cell r="O1982" t="str">
            <v>Madigagudem</v>
          </cell>
          <cell r="P1982" t="str">
            <v>Madigagudem</v>
          </cell>
          <cell r="Q1982" t="str">
            <v>054401209</v>
          </cell>
          <cell r="R1982" t="str">
            <v>054401209</v>
          </cell>
          <cell r="S1982" t="str">
            <v>05100594401209</v>
          </cell>
          <cell r="T1982">
            <v>273</v>
          </cell>
          <cell r="U1982">
            <v>225</v>
          </cell>
          <cell r="V1982">
            <v>0</v>
          </cell>
          <cell r="W1982" t="str">
            <v>PC</v>
          </cell>
          <cell r="X1982" t="str">
            <v>PC4</v>
          </cell>
          <cell r="AA1982" t="str">
            <v>054401201600</v>
          </cell>
          <cell r="AB1982" t="str">
            <v>054401201600</v>
          </cell>
          <cell r="AC1982" t="str">
            <v>Yelamanchili</v>
          </cell>
          <cell r="AD1982" t="str">
            <v>Yelamanchili</v>
          </cell>
          <cell r="AE1982" t="str">
            <v>PWS</v>
          </cell>
          <cell r="AF1982">
            <v>0</v>
          </cell>
          <cell r="AG1982">
            <v>0</v>
          </cell>
          <cell r="AH1982">
            <v>0</v>
          </cell>
          <cell r="AI1982">
            <v>0</v>
          </cell>
          <cell r="AJ1982">
            <v>0</v>
          </cell>
          <cell r="AK1982">
            <v>0</v>
          </cell>
          <cell r="AL1982">
            <v>0</v>
          </cell>
        </row>
        <row r="1983">
          <cell r="A1983" t="str">
            <v>05</v>
          </cell>
          <cell r="B1983" t="str">
            <v>Westgodavari</v>
          </cell>
          <cell r="C1983" t="str">
            <v>10</v>
          </cell>
          <cell r="D1983" t="str">
            <v>Narsapur</v>
          </cell>
          <cell r="E1983" t="str">
            <v>059</v>
          </cell>
          <cell r="F1983" t="str">
            <v>Narsapur</v>
          </cell>
          <cell r="G1983" t="str">
            <v>44</v>
          </cell>
          <cell r="H1983" t="str">
            <v>Yellamanchili</v>
          </cell>
          <cell r="I1983" t="str">
            <v>28</v>
          </cell>
          <cell r="J1983" t="str">
            <v>Aryapeta</v>
          </cell>
          <cell r="K1983" t="str">
            <v>012</v>
          </cell>
          <cell r="L1983" t="str">
            <v>Yellamanchili</v>
          </cell>
          <cell r="M1983" t="str">
            <v>0544012</v>
          </cell>
          <cell r="N1983" t="str">
            <v>10</v>
          </cell>
          <cell r="O1983" t="str">
            <v>Mettadibba</v>
          </cell>
          <cell r="P1983" t="str">
            <v>Mettadibba</v>
          </cell>
          <cell r="Q1983" t="str">
            <v>054401210</v>
          </cell>
          <cell r="R1983" t="str">
            <v>054401210</v>
          </cell>
          <cell r="S1983" t="str">
            <v>05100594401210</v>
          </cell>
          <cell r="T1983">
            <v>206</v>
          </cell>
          <cell r="U1983">
            <v>80</v>
          </cell>
          <cell r="V1983">
            <v>5</v>
          </cell>
          <cell r="W1983" t="str">
            <v>PC</v>
          </cell>
          <cell r="X1983" t="str">
            <v>PC4</v>
          </cell>
          <cell r="AA1983" t="str">
            <v>054401201600</v>
          </cell>
          <cell r="AB1983" t="str">
            <v>054401201600</v>
          </cell>
          <cell r="AC1983" t="str">
            <v>Yelamanchili</v>
          </cell>
          <cell r="AD1983" t="str">
            <v>Yelamanchili</v>
          </cell>
          <cell r="AE1983" t="str">
            <v>PWS</v>
          </cell>
          <cell r="AF1983">
            <v>0</v>
          </cell>
          <cell r="AG1983">
            <v>0</v>
          </cell>
          <cell r="AH1983">
            <v>0</v>
          </cell>
          <cell r="AI1983">
            <v>0</v>
          </cell>
          <cell r="AJ1983">
            <v>0</v>
          </cell>
          <cell r="AK1983">
            <v>0</v>
          </cell>
          <cell r="AL1983">
            <v>0</v>
          </cell>
        </row>
        <row r="1984">
          <cell r="A1984" t="str">
            <v>05</v>
          </cell>
          <cell r="B1984" t="str">
            <v>Westgodavari</v>
          </cell>
          <cell r="C1984" t="str">
            <v>10</v>
          </cell>
          <cell r="D1984" t="str">
            <v>Narsapur</v>
          </cell>
          <cell r="E1984" t="str">
            <v>059</v>
          </cell>
          <cell r="F1984" t="str">
            <v>Narsapur</v>
          </cell>
          <cell r="G1984" t="str">
            <v>44</v>
          </cell>
          <cell r="H1984" t="str">
            <v>Yellamanchili</v>
          </cell>
          <cell r="I1984" t="str">
            <v>28</v>
          </cell>
          <cell r="J1984" t="str">
            <v>Aryapeta</v>
          </cell>
          <cell r="K1984" t="str">
            <v>012</v>
          </cell>
          <cell r="L1984" t="str">
            <v>Yellamanchili</v>
          </cell>
          <cell r="M1984" t="str">
            <v>0544012</v>
          </cell>
          <cell r="N1984" t="str">
            <v>11</v>
          </cell>
          <cell r="O1984" t="str">
            <v>Chinapalem</v>
          </cell>
          <cell r="P1984" t="str">
            <v>Chinapalem</v>
          </cell>
          <cell r="Q1984" t="str">
            <v>054401211</v>
          </cell>
          <cell r="R1984" t="str">
            <v>054401211</v>
          </cell>
          <cell r="S1984" t="str">
            <v>05100594401211</v>
          </cell>
          <cell r="T1984">
            <v>362</v>
          </cell>
          <cell r="U1984">
            <v>356</v>
          </cell>
          <cell r="V1984">
            <v>0</v>
          </cell>
          <cell r="W1984" t="str">
            <v>PC</v>
          </cell>
          <cell r="X1984" t="str">
            <v>PC4</v>
          </cell>
          <cell r="AA1984" t="str">
            <v>054401201600</v>
          </cell>
          <cell r="AB1984" t="str">
            <v>054401201600</v>
          </cell>
          <cell r="AC1984" t="str">
            <v>Yelamanchili</v>
          </cell>
          <cell r="AD1984" t="str">
            <v>Yelamanchili</v>
          </cell>
          <cell r="AE1984" t="str">
            <v>PWS</v>
          </cell>
          <cell r="AF1984">
            <v>0</v>
          </cell>
          <cell r="AG1984">
            <v>0</v>
          </cell>
          <cell r="AH1984">
            <v>2</v>
          </cell>
          <cell r="AI1984">
            <v>0</v>
          </cell>
          <cell r="AJ1984">
            <v>0</v>
          </cell>
          <cell r="AK1984">
            <v>0</v>
          </cell>
          <cell r="AL1984">
            <v>0</v>
          </cell>
        </row>
        <row r="1985">
          <cell r="A1985" t="str">
            <v>05</v>
          </cell>
          <cell r="B1985" t="str">
            <v>Westgodavari</v>
          </cell>
          <cell r="C1985" t="str">
            <v>10</v>
          </cell>
          <cell r="D1985" t="str">
            <v>Narsapur</v>
          </cell>
          <cell r="E1985" t="str">
            <v>059</v>
          </cell>
          <cell r="F1985" t="str">
            <v>Narsapur</v>
          </cell>
          <cell r="G1985" t="str">
            <v>44</v>
          </cell>
          <cell r="H1985" t="str">
            <v>Yellamanchili</v>
          </cell>
          <cell r="I1985" t="str">
            <v>28</v>
          </cell>
          <cell r="J1985" t="str">
            <v>Aryapeta</v>
          </cell>
          <cell r="K1985" t="str">
            <v>012</v>
          </cell>
          <cell r="L1985" t="str">
            <v>Yellamanchili</v>
          </cell>
          <cell r="M1985" t="str">
            <v>0544012</v>
          </cell>
          <cell r="N1985" t="str">
            <v>12</v>
          </cell>
          <cell r="O1985" t="str">
            <v>Pedamalapalli</v>
          </cell>
          <cell r="P1985" t="str">
            <v>Pedamalapalli</v>
          </cell>
          <cell r="Q1985" t="str">
            <v>054401212</v>
          </cell>
          <cell r="R1985" t="str">
            <v>054401212</v>
          </cell>
          <cell r="S1985" t="str">
            <v>05100594401212</v>
          </cell>
          <cell r="T1985">
            <v>403</v>
          </cell>
          <cell r="U1985">
            <v>384</v>
          </cell>
          <cell r="V1985">
            <v>0</v>
          </cell>
          <cell r="W1985" t="str">
            <v>PC</v>
          </cell>
          <cell r="X1985" t="str">
            <v>PC4</v>
          </cell>
          <cell r="AA1985" t="str">
            <v>054401201600</v>
          </cell>
          <cell r="AB1985" t="str">
            <v>054401201600</v>
          </cell>
          <cell r="AC1985" t="str">
            <v>Yelamanchili</v>
          </cell>
          <cell r="AD1985" t="str">
            <v>Yelamanchili</v>
          </cell>
          <cell r="AE1985" t="str">
            <v>PWS</v>
          </cell>
          <cell r="AF1985">
            <v>0</v>
          </cell>
          <cell r="AG1985">
            <v>0</v>
          </cell>
          <cell r="AH1985">
            <v>2</v>
          </cell>
          <cell r="AI1985">
            <v>0</v>
          </cell>
          <cell r="AJ1985">
            <v>0</v>
          </cell>
          <cell r="AK1985">
            <v>0</v>
          </cell>
          <cell r="AL1985">
            <v>0</v>
          </cell>
        </row>
        <row r="1986">
          <cell r="A1986" t="str">
            <v>05</v>
          </cell>
          <cell r="B1986" t="str">
            <v>Westgodavari</v>
          </cell>
          <cell r="C1986" t="str">
            <v>10</v>
          </cell>
          <cell r="D1986" t="str">
            <v>Narsapur</v>
          </cell>
          <cell r="E1986" t="str">
            <v>059</v>
          </cell>
          <cell r="F1986" t="str">
            <v>Narsapur</v>
          </cell>
          <cell r="G1986" t="str">
            <v>44</v>
          </cell>
          <cell r="H1986" t="str">
            <v>Yellamanchili</v>
          </cell>
          <cell r="I1986" t="str">
            <v>28</v>
          </cell>
          <cell r="J1986" t="str">
            <v>Aryapeta</v>
          </cell>
          <cell r="K1986" t="str">
            <v>012</v>
          </cell>
          <cell r="L1986" t="str">
            <v>Yellamanchili</v>
          </cell>
          <cell r="M1986" t="str">
            <v>0544012</v>
          </cell>
          <cell r="N1986" t="str">
            <v>13</v>
          </cell>
          <cell r="O1986" t="str">
            <v>Balusuwada</v>
          </cell>
          <cell r="P1986" t="str">
            <v>Balusuwada</v>
          </cell>
          <cell r="Q1986" t="str">
            <v>054401213</v>
          </cell>
          <cell r="R1986" t="str">
            <v>054401213</v>
          </cell>
          <cell r="S1986" t="str">
            <v>05100594401213</v>
          </cell>
          <cell r="T1986">
            <v>311</v>
          </cell>
          <cell r="U1986">
            <v>311</v>
          </cell>
          <cell r="V1986">
            <v>0</v>
          </cell>
          <cell r="W1986" t="str">
            <v>PC</v>
          </cell>
          <cell r="X1986" t="str">
            <v>PC4</v>
          </cell>
          <cell r="AA1986" t="str">
            <v>054401201600</v>
          </cell>
          <cell r="AB1986" t="str">
            <v>054401201600</v>
          </cell>
          <cell r="AC1986" t="str">
            <v>Yelamanchili</v>
          </cell>
          <cell r="AD1986" t="str">
            <v>Yelamanchili</v>
          </cell>
          <cell r="AE1986" t="str">
            <v>PWS</v>
          </cell>
          <cell r="AF1986">
            <v>0</v>
          </cell>
          <cell r="AG1986">
            <v>0</v>
          </cell>
          <cell r="AH1986">
            <v>3</v>
          </cell>
          <cell r="AI1986">
            <v>1</v>
          </cell>
          <cell r="AJ1986">
            <v>0</v>
          </cell>
          <cell r="AK1986">
            <v>0</v>
          </cell>
          <cell r="AL1986">
            <v>0</v>
          </cell>
        </row>
        <row r="1987">
          <cell r="A1987" t="str">
            <v>05</v>
          </cell>
          <cell r="B1987" t="str">
            <v>Westgodavari</v>
          </cell>
          <cell r="C1987" t="str">
            <v>10</v>
          </cell>
          <cell r="D1987" t="str">
            <v>Narsapur</v>
          </cell>
          <cell r="E1987" t="str">
            <v>059</v>
          </cell>
          <cell r="F1987" t="str">
            <v>Narsapur</v>
          </cell>
          <cell r="G1987" t="str">
            <v>44</v>
          </cell>
          <cell r="H1987" t="str">
            <v>Yellamanchili</v>
          </cell>
          <cell r="I1987" t="str">
            <v>28</v>
          </cell>
          <cell r="J1987" t="str">
            <v>Aryapeta</v>
          </cell>
          <cell r="K1987" t="str">
            <v>012</v>
          </cell>
          <cell r="L1987" t="str">
            <v>Yellamanchili</v>
          </cell>
          <cell r="M1987" t="str">
            <v>0544012</v>
          </cell>
          <cell r="N1987" t="str">
            <v>14</v>
          </cell>
          <cell r="O1987" t="str">
            <v>Chedagaruvu</v>
          </cell>
          <cell r="P1987" t="str">
            <v>Chedagaruvu</v>
          </cell>
          <cell r="Q1987" t="str">
            <v>054401214</v>
          </cell>
          <cell r="R1987" t="str">
            <v>054401214</v>
          </cell>
          <cell r="S1987" t="str">
            <v>05100594401214</v>
          </cell>
          <cell r="T1987">
            <v>236</v>
          </cell>
          <cell r="U1987">
            <v>236</v>
          </cell>
          <cell r="V1987">
            <v>0</v>
          </cell>
          <cell r="W1987" t="str">
            <v>PC</v>
          </cell>
          <cell r="X1987" t="str">
            <v>PC4</v>
          </cell>
          <cell r="AA1987" t="str">
            <v>054401201600</v>
          </cell>
          <cell r="AB1987" t="str">
            <v>054401201600</v>
          </cell>
          <cell r="AC1987" t="str">
            <v>Yelamanchili</v>
          </cell>
          <cell r="AD1987" t="str">
            <v>Yelamanchili</v>
          </cell>
          <cell r="AE1987" t="str">
            <v>PWS</v>
          </cell>
          <cell r="AF1987">
            <v>0</v>
          </cell>
          <cell r="AG1987">
            <v>0</v>
          </cell>
          <cell r="AH1987">
            <v>3</v>
          </cell>
          <cell r="AI1987">
            <v>0</v>
          </cell>
          <cell r="AJ1987">
            <v>0</v>
          </cell>
          <cell r="AK1987">
            <v>0</v>
          </cell>
          <cell r="AL1987">
            <v>0</v>
          </cell>
        </row>
        <row r="1988">
          <cell r="A1988" t="str">
            <v>05</v>
          </cell>
          <cell r="B1988" t="str">
            <v>Westgodavari</v>
          </cell>
          <cell r="C1988" t="str">
            <v>10</v>
          </cell>
          <cell r="D1988" t="str">
            <v>Narsapur</v>
          </cell>
          <cell r="E1988" t="str">
            <v>059</v>
          </cell>
          <cell r="F1988" t="str">
            <v>Narsapur</v>
          </cell>
          <cell r="G1988" t="str">
            <v>44</v>
          </cell>
          <cell r="H1988" t="str">
            <v>Yellamanchili</v>
          </cell>
          <cell r="I1988" t="str">
            <v>27</v>
          </cell>
          <cell r="J1988" t="str">
            <v>Yellamanchili lanka</v>
          </cell>
          <cell r="K1988" t="str">
            <v>012</v>
          </cell>
          <cell r="L1988" t="str">
            <v>Yellamanchili</v>
          </cell>
          <cell r="M1988" t="str">
            <v>0544012</v>
          </cell>
          <cell r="N1988" t="str">
            <v>15</v>
          </cell>
          <cell r="O1988" t="str">
            <v>Yellamanchili Lanka</v>
          </cell>
          <cell r="Q1988" t="str">
            <v>054401215</v>
          </cell>
          <cell r="S1988" t="str">
            <v>05100594401215</v>
          </cell>
          <cell r="T1988">
            <v>1089</v>
          </cell>
          <cell r="U1988">
            <v>359</v>
          </cell>
          <cell r="V1988">
            <v>0</v>
          </cell>
          <cell r="W1988" t="str">
            <v>PC</v>
          </cell>
          <cell r="X1988" t="str">
            <v>PC3</v>
          </cell>
          <cell r="AF1988">
            <v>0</v>
          </cell>
          <cell r="AG1988">
            <v>6</v>
          </cell>
          <cell r="AH1988">
            <v>8</v>
          </cell>
          <cell r="AI1988">
            <v>0</v>
          </cell>
          <cell r="AJ1988">
            <v>0</v>
          </cell>
          <cell r="AK1988">
            <v>0</v>
          </cell>
          <cell r="AL1988">
            <v>0</v>
          </cell>
        </row>
        <row r="1989">
          <cell r="A1989" t="str">
            <v>05</v>
          </cell>
          <cell r="B1989" t="str">
            <v>Westgodavari</v>
          </cell>
          <cell r="C1989" t="str">
            <v>10</v>
          </cell>
          <cell r="D1989" t="str">
            <v>Narsapur</v>
          </cell>
          <cell r="E1989" t="str">
            <v>059</v>
          </cell>
          <cell r="F1989" t="str">
            <v>Narsapur</v>
          </cell>
          <cell r="G1989" t="str">
            <v>44</v>
          </cell>
          <cell r="H1989" t="str">
            <v>Yellamanchili</v>
          </cell>
          <cell r="I1989" t="str">
            <v>27</v>
          </cell>
          <cell r="J1989" t="str">
            <v>Yellamanchili lanka</v>
          </cell>
          <cell r="K1989" t="str">
            <v>012</v>
          </cell>
          <cell r="L1989" t="str">
            <v>Yellamanchili</v>
          </cell>
          <cell r="M1989" t="str">
            <v>0544012</v>
          </cell>
          <cell r="N1989" t="str">
            <v>16</v>
          </cell>
          <cell r="O1989" t="str">
            <v>Kalavaddikapalem</v>
          </cell>
          <cell r="P1989" t="str">
            <v>Kalavavaddukapulapalem</v>
          </cell>
          <cell r="Q1989" t="str">
            <v>054401216</v>
          </cell>
          <cell r="R1989" t="str">
            <v>054401216</v>
          </cell>
          <cell r="S1989" t="str">
            <v>05100594401216</v>
          </cell>
          <cell r="T1989">
            <v>178</v>
          </cell>
          <cell r="U1989">
            <v>0</v>
          </cell>
          <cell r="V1989">
            <v>0</v>
          </cell>
          <cell r="W1989" t="str">
            <v>PC</v>
          </cell>
          <cell r="X1989" t="str">
            <v>PC4</v>
          </cell>
          <cell r="AA1989" t="str">
            <v>054401201600</v>
          </cell>
          <cell r="AB1989" t="str">
            <v>054401201600</v>
          </cell>
          <cell r="AC1989" t="str">
            <v>Yelamanchili</v>
          </cell>
          <cell r="AD1989" t="str">
            <v>Yelamanchili</v>
          </cell>
          <cell r="AE1989" t="str">
            <v>PWS</v>
          </cell>
          <cell r="AF1989">
            <v>0</v>
          </cell>
          <cell r="AG1989">
            <v>0</v>
          </cell>
          <cell r="AH1989">
            <v>0</v>
          </cell>
          <cell r="AI1989">
            <v>0</v>
          </cell>
          <cell r="AJ1989">
            <v>0</v>
          </cell>
          <cell r="AK1989">
            <v>0</v>
          </cell>
          <cell r="AL1989">
            <v>0</v>
          </cell>
        </row>
        <row r="1990">
          <cell r="A1990" t="str">
            <v>05</v>
          </cell>
          <cell r="B1990" t="str">
            <v>Westgodavari</v>
          </cell>
          <cell r="C1990" t="str">
            <v>10</v>
          </cell>
          <cell r="D1990" t="str">
            <v>Narsapur</v>
          </cell>
          <cell r="E1990" t="str">
            <v>059</v>
          </cell>
          <cell r="F1990" t="str">
            <v>Narsapur</v>
          </cell>
          <cell r="G1990" t="str">
            <v>44</v>
          </cell>
          <cell r="H1990" t="str">
            <v>Yellamanchili</v>
          </cell>
          <cell r="I1990" t="str">
            <v>29</v>
          </cell>
          <cell r="J1990" t="str">
            <v>Chinchinada</v>
          </cell>
          <cell r="K1990" t="str">
            <v>013</v>
          </cell>
          <cell r="L1990" t="str">
            <v>Chinchinada</v>
          </cell>
          <cell r="M1990" t="str">
            <v>0544013</v>
          </cell>
          <cell r="N1990" t="str">
            <v>01</v>
          </cell>
          <cell r="O1990" t="str">
            <v>Chinchinada</v>
          </cell>
          <cell r="P1990" t="str">
            <v>Chinchinada</v>
          </cell>
          <cell r="Q1990" t="str">
            <v>054401301</v>
          </cell>
          <cell r="R1990" t="str">
            <v>054401301</v>
          </cell>
          <cell r="S1990" t="str">
            <v>05100594401301</v>
          </cell>
          <cell r="T1990">
            <v>2742</v>
          </cell>
          <cell r="U1990">
            <v>776</v>
          </cell>
          <cell r="V1990">
            <v>7</v>
          </cell>
          <cell r="W1990" t="str">
            <v>PC</v>
          </cell>
          <cell r="X1990" t="str">
            <v>PC3</v>
          </cell>
          <cell r="AA1990" t="str">
            <v>054401301600</v>
          </cell>
          <cell r="AB1990" t="str">
            <v>054401301600</v>
          </cell>
          <cell r="AC1990" t="str">
            <v>Chinchinada</v>
          </cell>
          <cell r="AD1990" t="str">
            <v>Chinchinada</v>
          </cell>
          <cell r="AE1990" t="str">
            <v>PWS</v>
          </cell>
          <cell r="AF1990">
            <v>0</v>
          </cell>
          <cell r="AG1990">
            <v>0</v>
          </cell>
          <cell r="AH1990">
            <v>8</v>
          </cell>
          <cell r="AI1990">
            <v>2</v>
          </cell>
          <cell r="AJ1990">
            <v>0</v>
          </cell>
          <cell r="AK1990">
            <v>0</v>
          </cell>
          <cell r="AL1990">
            <v>0</v>
          </cell>
        </row>
        <row r="1991">
          <cell r="A1991" t="str">
            <v>05</v>
          </cell>
          <cell r="B1991" t="str">
            <v>Westgodavari</v>
          </cell>
          <cell r="C1991" t="str">
            <v>10</v>
          </cell>
          <cell r="D1991" t="str">
            <v>Narsapur</v>
          </cell>
          <cell r="E1991" t="str">
            <v>059</v>
          </cell>
          <cell r="F1991" t="str">
            <v>Narsapur</v>
          </cell>
          <cell r="G1991" t="str">
            <v>44</v>
          </cell>
          <cell r="H1991" t="str">
            <v>Yellamanchili</v>
          </cell>
          <cell r="I1991" t="str">
            <v>29</v>
          </cell>
          <cell r="J1991" t="str">
            <v>Chinchinada</v>
          </cell>
          <cell r="K1991" t="str">
            <v>013</v>
          </cell>
          <cell r="L1991" t="str">
            <v>Chinchinada</v>
          </cell>
          <cell r="M1991" t="str">
            <v>0544013</v>
          </cell>
          <cell r="N1991" t="str">
            <v>02</v>
          </cell>
          <cell r="O1991" t="str">
            <v>Patimeedamalapalli</v>
          </cell>
          <cell r="P1991" t="str">
            <v>Patimeedamalapalli</v>
          </cell>
          <cell r="Q1991" t="str">
            <v>054401302</v>
          </cell>
          <cell r="R1991" t="str">
            <v>054401302</v>
          </cell>
          <cell r="S1991" t="str">
            <v>05100594401302</v>
          </cell>
          <cell r="T1991">
            <v>143</v>
          </cell>
          <cell r="U1991">
            <v>136</v>
          </cell>
          <cell r="V1991">
            <v>0</v>
          </cell>
          <cell r="W1991" t="str">
            <v>PC</v>
          </cell>
          <cell r="X1991" t="str">
            <v>PC3</v>
          </cell>
          <cell r="AA1991" t="str">
            <v>054401301600</v>
          </cell>
          <cell r="AB1991" t="str">
            <v>054401301600</v>
          </cell>
          <cell r="AC1991" t="str">
            <v>Chinchinada</v>
          </cell>
          <cell r="AD1991" t="str">
            <v>Chinchinada</v>
          </cell>
          <cell r="AE1991" t="str">
            <v>PWS</v>
          </cell>
          <cell r="AF1991">
            <v>0</v>
          </cell>
          <cell r="AG1991">
            <v>0</v>
          </cell>
          <cell r="AH1991">
            <v>7</v>
          </cell>
          <cell r="AI1991">
            <v>0</v>
          </cell>
          <cell r="AJ1991">
            <v>0</v>
          </cell>
          <cell r="AK1991">
            <v>0</v>
          </cell>
          <cell r="AL1991">
            <v>0</v>
          </cell>
        </row>
        <row r="1992">
          <cell r="A1992" t="str">
            <v>05</v>
          </cell>
          <cell r="B1992" t="str">
            <v>Westgodavari</v>
          </cell>
          <cell r="C1992" t="str">
            <v>10</v>
          </cell>
          <cell r="D1992" t="str">
            <v>Narsapur</v>
          </cell>
          <cell r="E1992" t="str">
            <v>059</v>
          </cell>
          <cell r="F1992" t="str">
            <v>Narsapur</v>
          </cell>
          <cell r="G1992" t="str">
            <v>44</v>
          </cell>
          <cell r="H1992" t="str">
            <v>Yellamanchili</v>
          </cell>
          <cell r="I1992" t="str">
            <v>29</v>
          </cell>
          <cell r="J1992" t="str">
            <v>Chinchinada</v>
          </cell>
          <cell r="K1992" t="str">
            <v>013</v>
          </cell>
          <cell r="L1992" t="str">
            <v>Chinchinada</v>
          </cell>
          <cell r="M1992" t="str">
            <v>0544013</v>
          </cell>
          <cell r="N1992" t="str">
            <v>03</v>
          </cell>
          <cell r="O1992" t="str">
            <v>Mudunurivarigaruvu</v>
          </cell>
          <cell r="P1992" t="str">
            <v>Mudunurivarigaruvu</v>
          </cell>
          <cell r="Q1992" t="str">
            <v>054401303</v>
          </cell>
          <cell r="R1992" t="str">
            <v>054401303</v>
          </cell>
          <cell r="S1992" t="str">
            <v>05100594401303</v>
          </cell>
          <cell r="T1992">
            <v>678</v>
          </cell>
          <cell r="U1992">
            <v>83</v>
          </cell>
          <cell r="V1992">
            <v>0</v>
          </cell>
          <cell r="W1992" t="str">
            <v>PC</v>
          </cell>
          <cell r="X1992" t="str">
            <v>PC3</v>
          </cell>
          <cell r="AA1992" t="str">
            <v>054401301600</v>
          </cell>
          <cell r="AB1992" t="str">
            <v>054401301600</v>
          </cell>
          <cell r="AC1992" t="str">
            <v>Chinchinada</v>
          </cell>
          <cell r="AD1992" t="str">
            <v>Chinchinada</v>
          </cell>
          <cell r="AE1992" t="str">
            <v>PWS</v>
          </cell>
          <cell r="AF1992">
            <v>0</v>
          </cell>
          <cell r="AG1992">
            <v>0</v>
          </cell>
          <cell r="AH1992">
            <v>7</v>
          </cell>
          <cell r="AI1992">
            <v>0</v>
          </cell>
          <cell r="AJ1992">
            <v>0</v>
          </cell>
          <cell r="AK1992">
            <v>0</v>
          </cell>
          <cell r="AL1992">
            <v>0</v>
          </cell>
        </row>
        <row r="1993">
          <cell r="A1993" t="str">
            <v>05</v>
          </cell>
          <cell r="B1993" t="str">
            <v>Westgodavari</v>
          </cell>
          <cell r="C1993" t="str">
            <v>10</v>
          </cell>
          <cell r="D1993" t="str">
            <v>Narsapur</v>
          </cell>
          <cell r="E1993" t="str">
            <v>059</v>
          </cell>
          <cell r="F1993" t="str">
            <v>Narsapur</v>
          </cell>
          <cell r="G1993" t="str">
            <v>44</v>
          </cell>
          <cell r="H1993" t="str">
            <v>Yellamanchili</v>
          </cell>
          <cell r="I1993" t="str">
            <v>30</v>
          </cell>
          <cell r="J1993" t="str">
            <v>Kalagampudi</v>
          </cell>
          <cell r="K1993" t="str">
            <v>014</v>
          </cell>
          <cell r="L1993" t="str">
            <v>Kalagampudi</v>
          </cell>
          <cell r="M1993" t="str">
            <v>0544014</v>
          </cell>
          <cell r="N1993" t="str">
            <v>01</v>
          </cell>
          <cell r="O1993" t="str">
            <v>Kalagampudi</v>
          </cell>
          <cell r="P1993" t="str">
            <v>Kalagampudi</v>
          </cell>
          <cell r="Q1993" t="str">
            <v>054401401</v>
          </cell>
          <cell r="R1993" t="str">
            <v>054401401</v>
          </cell>
          <cell r="S1993" t="str">
            <v>05100594401401</v>
          </cell>
          <cell r="T1993">
            <v>1219</v>
          </cell>
          <cell r="U1993">
            <v>91</v>
          </cell>
          <cell r="V1993">
            <v>17</v>
          </cell>
          <cell r="W1993" t="str">
            <v>FC</v>
          </cell>
          <cell r="X1993" t="str">
            <v>FC</v>
          </cell>
          <cell r="AA1993" t="str">
            <v>054401401600</v>
          </cell>
          <cell r="AB1993" t="str">
            <v>054401401600</v>
          </cell>
          <cell r="AC1993" t="str">
            <v>Kalagampudi</v>
          </cell>
          <cell r="AD1993" t="str">
            <v>Kalagampudi</v>
          </cell>
          <cell r="AE1993" t="str">
            <v>PWS</v>
          </cell>
          <cell r="AF1993">
            <v>0</v>
          </cell>
          <cell r="AG1993">
            <v>3</v>
          </cell>
          <cell r="AH1993">
            <v>0</v>
          </cell>
          <cell r="AI1993">
            <v>1</v>
          </cell>
          <cell r="AJ1993">
            <v>0</v>
          </cell>
          <cell r="AK1993">
            <v>0</v>
          </cell>
          <cell r="AL1993">
            <v>0</v>
          </cell>
        </row>
        <row r="1994">
          <cell r="A1994" t="str">
            <v>05</v>
          </cell>
          <cell r="B1994" t="str">
            <v>Westgodavari</v>
          </cell>
          <cell r="C1994" t="str">
            <v>10</v>
          </cell>
          <cell r="D1994" t="str">
            <v>Narsapur</v>
          </cell>
          <cell r="E1994" t="str">
            <v>059</v>
          </cell>
          <cell r="F1994" t="str">
            <v>Narsapur</v>
          </cell>
          <cell r="G1994" t="str">
            <v>44</v>
          </cell>
          <cell r="H1994" t="str">
            <v>Yellamanchili</v>
          </cell>
          <cell r="I1994" t="str">
            <v>31</v>
          </cell>
          <cell r="J1994" t="str">
            <v>Y.v. Lanka</v>
          </cell>
          <cell r="K1994" t="str">
            <v>015</v>
          </cell>
          <cell r="L1994" t="str">
            <v>Y.v. Lanka</v>
          </cell>
          <cell r="M1994" t="str">
            <v>0544015</v>
          </cell>
          <cell r="N1994" t="str">
            <v>01</v>
          </cell>
          <cell r="O1994" t="str">
            <v>Y.v.lanka</v>
          </cell>
          <cell r="P1994" t="str">
            <v>Y.v.lanka</v>
          </cell>
          <cell r="Q1994" t="str">
            <v>054401501</v>
          </cell>
          <cell r="R1994" t="str">
            <v>054401501</v>
          </cell>
          <cell r="S1994" t="str">
            <v>05100594401501</v>
          </cell>
          <cell r="T1994">
            <v>3568</v>
          </cell>
          <cell r="U1994">
            <v>277</v>
          </cell>
          <cell r="V1994">
            <v>14</v>
          </cell>
          <cell r="W1994" t="str">
            <v>PC</v>
          </cell>
          <cell r="X1994" t="str">
            <v>PC3</v>
          </cell>
          <cell r="AA1994" t="str">
            <v>054401501600</v>
          </cell>
          <cell r="AB1994" t="str">
            <v>054401501600</v>
          </cell>
          <cell r="AC1994" t="str">
            <v>Y.v.lanka</v>
          </cell>
          <cell r="AD1994" t="str">
            <v>Y.v.lanka</v>
          </cell>
          <cell r="AE1994" t="str">
            <v>PWS</v>
          </cell>
          <cell r="AF1994">
            <v>0</v>
          </cell>
          <cell r="AG1994">
            <v>0</v>
          </cell>
          <cell r="AH1994">
            <v>7</v>
          </cell>
          <cell r="AI1994">
            <v>1</v>
          </cell>
          <cell r="AJ1994">
            <v>0</v>
          </cell>
          <cell r="AK1994">
            <v>0</v>
          </cell>
          <cell r="AL1994">
            <v>0</v>
          </cell>
        </row>
        <row r="1995">
          <cell r="A1995" t="str">
            <v>05</v>
          </cell>
          <cell r="B1995" t="str">
            <v>Westgodavari</v>
          </cell>
          <cell r="C1995" t="str">
            <v>10</v>
          </cell>
          <cell r="D1995" t="str">
            <v>Narsapur</v>
          </cell>
          <cell r="E1995" t="str">
            <v>059</v>
          </cell>
          <cell r="F1995" t="str">
            <v>Narsapur</v>
          </cell>
          <cell r="G1995" t="str">
            <v>44</v>
          </cell>
          <cell r="H1995" t="str">
            <v>Yellamanchili</v>
          </cell>
          <cell r="I1995" t="str">
            <v>31</v>
          </cell>
          <cell r="J1995" t="str">
            <v>Y.v. Lanka</v>
          </cell>
          <cell r="K1995" t="str">
            <v>015</v>
          </cell>
          <cell r="L1995" t="str">
            <v>Y.v. Lanka</v>
          </cell>
          <cell r="M1995" t="str">
            <v>0544015</v>
          </cell>
          <cell r="N1995" t="str">
            <v>02</v>
          </cell>
          <cell r="O1995" t="str">
            <v>Pallipalem</v>
          </cell>
          <cell r="P1995" t="str">
            <v>Pallipalem</v>
          </cell>
          <cell r="Q1995" t="str">
            <v>054401502</v>
          </cell>
          <cell r="R1995" t="str">
            <v>054401502</v>
          </cell>
          <cell r="S1995" t="str">
            <v>05100594401502</v>
          </cell>
          <cell r="T1995">
            <v>621</v>
          </cell>
          <cell r="U1995">
            <v>205</v>
          </cell>
          <cell r="V1995">
            <v>6</v>
          </cell>
          <cell r="W1995" t="str">
            <v>PC</v>
          </cell>
          <cell r="X1995" t="str">
            <v>PC3</v>
          </cell>
          <cell r="AA1995" t="str">
            <v>054401501600</v>
          </cell>
          <cell r="AB1995" t="str">
            <v>054401501600</v>
          </cell>
          <cell r="AC1995" t="str">
            <v>Y.v.lanka</v>
          </cell>
          <cell r="AD1995" t="str">
            <v>Y.v.lanka</v>
          </cell>
          <cell r="AE1995" t="str">
            <v>PWS</v>
          </cell>
          <cell r="AF1995">
            <v>0</v>
          </cell>
          <cell r="AG1995">
            <v>0</v>
          </cell>
          <cell r="AH1995">
            <v>0</v>
          </cell>
          <cell r="AI1995">
            <v>0</v>
          </cell>
          <cell r="AJ1995">
            <v>0</v>
          </cell>
          <cell r="AK1995">
            <v>0</v>
          </cell>
          <cell r="AL1995">
            <v>0</v>
          </cell>
        </row>
        <row r="1996">
          <cell r="A1996" t="str">
            <v>05</v>
          </cell>
          <cell r="B1996" t="str">
            <v>Westgodavari</v>
          </cell>
          <cell r="C1996" t="str">
            <v>10</v>
          </cell>
          <cell r="D1996" t="str">
            <v>Narsapur</v>
          </cell>
          <cell r="E1996" t="str">
            <v>059</v>
          </cell>
          <cell r="F1996" t="str">
            <v>Narsapur</v>
          </cell>
          <cell r="G1996" t="str">
            <v>44</v>
          </cell>
          <cell r="H1996" t="str">
            <v>Yellamanchili</v>
          </cell>
          <cell r="I1996" t="str">
            <v>31</v>
          </cell>
          <cell r="J1996" t="str">
            <v>Y.v. Lanka</v>
          </cell>
          <cell r="K1996" t="str">
            <v>015</v>
          </cell>
          <cell r="L1996" t="str">
            <v>Y.v. Lanka</v>
          </cell>
          <cell r="M1996" t="str">
            <v>0544015</v>
          </cell>
          <cell r="N1996" t="str">
            <v>03</v>
          </cell>
          <cell r="O1996" t="str">
            <v>Polavaram</v>
          </cell>
          <cell r="P1996" t="str">
            <v>Polavaram</v>
          </cell>
          <cell r="Q1996" t="str">
            <v>054401503</v>
          </cell>
          <cell r="R1996" t="str">
            <v>054401503</v>
          </cell>
          <cell r="S1996" t="str">
            <v>05100594401503</v>
          </cell>
          <cell r="T1996">
            <v>883</v>
          </cell>
          <cell r="U1996">
            <v>236</v>
          </cell>
          <cell r="V1996">
            <v>0</v>
          </cell>
          <cell r="W1996" t="str">
            <v>PC</v>
          </cell>
          <cell r="X1996" t="str">
            <v>PC1</v>
          </cell>
          <cell r="AA1996" t="str">
            <v>054401501600</v>
          </cell>
          <cell r="AB1996" t="str">
            <v>054401501600</v>
          </cell>
          <cell r="AC1996" t="str">
            <v>Y.v.lanka</v>
          </cell>
          <cell r="AD1996" t="str">
            <v>Y.v.lanka</v>
          </cell>
          <cell r="AE1996" t="str">
            <v>PWS</v>
          </cell>
          <cell r="AF1996">
            <v>0</v>
          </cell>
          <cell r="AG1996">
            <v>0</v>
          </cell>
          <cell r="AH1996">
            <v>5</v>
          </cell>
          <cell r="AI1996">
            <v>1</v>
          </cell>
          <cell r="AJ1996">
            <v>0</v>
          </cell>
          <cell r="AK1996">
            <v>0</v>
          </cell>
          <cell r="AL1996">
            <v>0</v>
          </cell>
        </row>
        <row r="1997">
          <cell r="A1997" t="str">
            <v>05</v>
          </cell>
          <cell r="B1997" t="str">
            <v>Westgodavari</v>
          </cell>
          <cell r="C1997" t="str">
            <v>10</v>
          </cell>
          <cell r="D1997" t="str">
            <v>Narsapur</v>
          </cell>
          <cell r="E1997" t="str">
            <v>059</v>
          </cell>
          <cell r="F1997" t="str">
            <v>Narsapur</v>
          </cell>
          <cell r="G1997" t="str">
            <v>44</v>
          </cell>
          <cell r="H1997" t="str">
            <v>Yellamanchili</v>
          </cell>
          <cell r="I1997" t="str">
            <v>32</v>
          </cell>
          <cell r="J1997" t="str">
            <v>Badava</v>
          </cell>
          <cell r="K1997" t="str">
            <v>015</v>
          </cell>
          <cell r="L1997" t="str">
            <v>Y.v. Lanka</v>
          </cell>
          <cell r="M1997" t="str">
            <v>0544015</v>
          </cell>
          <cell r="N1997" t="str">
            <v>04</v>
          </cell>
          <cell r="O1997" t="str">
            <v>Badava</v>
          </cell>
          <cell r="P1997" t="str">
            <v>Badava</v>
          </cell>
          <cell r="Q1997" t="str">
            <v>054401504</v>
          </cell>
          <cell r="R1997" t="str">
            <v>054401504</v>
          </cell>
          <cell r="S1997" t="str">
            <v>05100594401504</v>
          </cell>
          <cell r="T1997">
            <v>1561</v>
          </cell>
          <cell r="U1997">
            <v>265</v>
          </cell>
          <cell r="V1997">
            <v>0</v>
          </cell>
          <cell r="W1997" t="str">
            <v>PC</v>
          </cell>
          <cell r="X1997" t="str">
            <v>PC3</v>
          </cell>
          <cell r="AA1997" t="str">
            <v>054401501600</v>
          </cell>
          <cell r="AB1997" t="str">
            <v>054401501600</v>
          </cell>
          <cell r="AC1997" t="str">
            <v>Y.v.lanka</v>
          </cell>
          <cell r="AD1997" t="str">
            <v>Y.v.lanka</v>
          </cell>
          <cell r="AE1997" t="str">
            <v>PWS</v>
          </cell>
          <cell r="AF1997">
            <v>0</v>
          </cell>
          <cell r="AG1997">
            <v>1</v>
          </cell>
          <cell r="AH1997">
            <v>22</v>
          </cell>
          <cell r="AI1997">
            <v>1</v>
          </cell>
          <cell r="AJ1997">
            <v>0</v>
          </cell>
          <cell r="AK1997">
            <v>0</v>
          </cell>
          <cell r="AL1997">
            <v>0</v>
          </cell>
        </row>
        <row r="1998">
          <cell r="A1998" t="str">
            <v>05</v>
          </cell>
          <cell r="B1998" t="str">
            <v>Westgodavari</v>
          </cell>
          <cell r="C1998" t="str">
            <v>10</v>
          </cell>
          <cell r="D1998" t="str">
            <v>Narsapur</v>
          </cell>
          <cell r="E1998" t="str">
            <v>060</v>
          </cell>
          <cell r="F1998" t="str">
            <v>Palacole</v>
          </cell>
          <cell r="G1998" t="str">
            <v>45</v>
          </cell>
          <cell r="H1998" t="str">
            <v>Narsapur</v>
          </cell>
          <cell r="I1998" t="str">
            <v>01</v>
          </cell>
          <cell r="J1998" t="str">
            <v>K. Betapudi</v>
          </cell>
          <cell r="K1998" t="str">
            <v>001</v>
          </cell>
          <cell r="L1998" t="str">
            <v>K. Bethapudi</v>
          </cell>
          <cell r="M1998" t="str">
            <v>0545001</v>
          </cell>
          <cell r="N1998" t="str">
            <v>01</v>
          </cell>
          <cell r="O1998" t="str">
            <v>K. Betapudi</v>
          </cell>
          <cell r="Q1998" t="str">
            <v>054500101</v>
          </cell>
          <cell r="S1998" t="str">
            <v>05100604500101</v>
          </cell>
          <cell r="T1998">
            <v>788</v>
          </cell>
          <cell r="U1998">
            <v>28</v>
          </cell>
          <cell r="V1998">
            <v>0</v>
          </cell>
          <cell r="W1998" t="str">
            <v>NSS</v>
          </cell>
          <cell r="X1998" t="str">
            <v>BR</v>
          </cell>
          <cell r="Y1998">
            <v>732</v>
          </cell>
          <cell r="Z1998">
            <v>36358</v>
          </cell>
          <cell r="AF1998">
            <v>0</v>
          </cell>
          <cell r="AG1998">
            <v>0</v>
          </cell>
          <cell r="AH1998">
            <v>6</v>
          </cell>
          <cell r="AI1998">
            <v>1</v>
          </cell>
          <cell r="AJ1998">
            <v>0</v>
          </cell>
          <cell r="AK1998">
            <v>0</v>
          </cell>
          <cell r="AL1998">
            <v>0</v>
          </cell>
        </row>
        <row r="1999">
          <cell r="A1999" t="str">
            <v>05</v>
          </cell>
          <cell r="B1999" t="str">
            <v>Westgodavari</v>
          </cell>
          <cell r="C1999" t="str">
            <v>10</v>
          </cell>
          <cell r="D1999" t="str">
            <v>Narsapur</v>
          </cell>
          <cell r="E1999" t="str">
            <v>060</v>
          </cell>
          <cell r="F1999" t="str">
            <v>Palacole</v>
          </cell>
          <cell r="G1999" t="str">
            <v>45</v>
          </cell>
          <cell r="H1999" t="str">
            <v>Narsapur</v>
          </cell>
          <cell r="I1999" t="str">
            <v>01</v>
          </cell>
          <cell r="J1999" t="str">
            <v>K. Betapudi</v>
          </cell>
          <cell r="K1999" t="str">
            <v>001</v>
          </cell>
          <cell r="L1999" t="str">
            <v>K. Bethapudi</v>
          </cell>
          <cell r="M1999" t="str">
            <v>0545001</v>
          </cell>
          <cell r="N1999" t="str">
            <v>02</v>
          </cell>
          <cell r="O1999" t="str">
            <v>Tummalapalli</v>
          </cell>
          <cell r="Q1999" t="str">
            <v>054500102</v>
          </cell>
          <cell r="S1999" t="str">
            <v>05100604500102</v>
          </cell>
          <cell r="T1999">
            <v>223</v>
          </cell>
          <cell r="U1999">
            <v>34</v>
          </cell>
          <cell r="V1999">
            <v>0</v>
          </cell>
          <cell r="W1999" t="str">
            <v>NSS</v>
          </cell>
          <cell r="X1999" t="str">
            <v>BR</v>
          </cell>
          <cell r="Y1999">
            <v>788</v>
          </cell>
          <cell r="Z1999">
            <v>36358</v>
          </cell>
          <cell r="AF1999">
            <v>0</v>
          </cell>
          <cell r="AG1999">
            <v>0</v>
          </cell>
          <cell r="AH1999">
            <v>0</v>
          </cell>
          <cell r="AI1999">
            <v>1</v>
          </cell>
          <cell r="AJ1999">
            <v>0</v>
          </cell>
          <cell r="AK1999">
            <v>0</v>
          </cell>
          <cell r="AL1999">
            <v>0</v>
          </cell>
        </row>
        <row r="2000">
          <cell r="A2000" t="str">
            <v>05</v>
          </cell>
          <cell r="B2000" t="str">
            <v>Westgodavari</v>
          </cell>
          <cell r="C2000" t="str">
            <v>10</v>
          </cell>
          <cell r="D2000" t="str">
            <v>Narsapur</v>
          </cell>
          <cell r="E2000" t="str">
            <v>060</v>
          </cell>
          <cell r="F2000" t="str">
            <v>Palacole</v>
          </cell>
          <cell r="G2000" t="str">
            <v>45</v>
          </cell>
          <cell r="H2000" t="str">
            <v>Narsapur</v>
          </cell>
          <cell r="I2000" t="str">
            <v>02</v>
          </cell>
          <cell r="J2000" t="str">
            <v>Kopparru</v>
          </cell>
          <cell r="K2000" t="str">
            <v>002</v>
          </cell>
          <cell r="L2000" t="str">
            <v>Kopparru</v>
          </cell>
          <cell r="M2000" t="str">
            <v>0545002</v>
          </cell>
          <cell r="N2000" t="str">
            <v>01</v>
          </cell>
          <cell r="O2000" t="str">
            <v>Kopparru</v>
          </cell>
          <cell r="P2000" t="str">
            <v>Kopparru</v>
          </cell>
          <cell r="Q2000" t="str">
            <v>054500201</v>
          </cell>
          <cell r="R2000" t="str">
            <v>054500201</v>
          </cell>
          <cell r="S2000" t="str">
            <v>05100604500201</v>
          </cell>
          <cell r="T2000">
            <v>3289</v>
          </cell>
          <cell r="U2000">
            <v>0</v>
          </cell>
          <cell r="V2000">
            <v>31</v>
          </cell>
          <cell r="W2000" t="str">
            <v>PC</v>
          </cell>
          <cell r="X2000" t="str">
            <v>PC2</v>
          </cell>
          <cell r="Z2000">
            <v>36358</v>
          </cell>
          <cell r="AA2000" t="str">
            <v>054500201600</v>
          </cell>
          <cell r="AB2000" t="str">
            <v>054500201600</v>
          </cell>
          <cell r="AC2000" t="str">
            <v>Kopparru</v>
          </cell>
          <cell r="AD2000" t="str">
            <v>Kopparru</v>
          </cell>
          <cell r="AE2000" t="str">
            <v>PWS</v>
          </cell>
          <cell r="AF2000">
            <v>0</v>
          </cell>
          <cell r="AG2000">
            <v>0</v>
          </cell>
          <cell r="AH2000">
            <v>0</v>
          </cell>
          <cell r="AI2000">
            <v>0</v>
          </cell>
          <cell r="AJ2000">
            <v>0</v>
          </cell>
          <cell r="AK2000">
            <v>0</v>
          </cell>
          <cell r="AL2000">
            <v>0</v>
          </cell>
        </row>
        <row r="2001">
          <cell r="A2001" t="str">
            <v>05</v>
          </cell>
          <cell r="B2001" t="str">
            <v>Westgodavari</v>
          </cell>
          <cell r="C2001" t="str">
            <v>10</v>
          </cell>
          <cell r="D2001" t="str">
            <v>Narsapur</v>
          </cell>
          <cell r="E2001" t="str">
            <v>060</v>
          </cell>
          <cell r="F2001" t="str">
            <v>Palacole</v>
          </cell>
          <cell r="G2001" t="str">
            <v>45</v>
          </cell>
          <cell r="H2001" t="str">
            <v>Narsapur</v>
          </cell>
          <cell r="I2001" t="str">
            <v>02</v>
          </cell>
          <cell r="J2001" t="str">
            <v>Kopparru</v>
          </cell>
          <cell r="K2001" t="str">
            <v>002</v>
          </cell>
          <cell r="L2001" t="str">
            <v>Kopparru</v>
          </cell>
          <cell r="M2001" t="str">
            <v>0545002</v>
          </cell>
          <cell r="N2001" t="str">
            <v>02</v>
          </cell>
          <cell r="O2001" t="str">
            <v>Mangaliguntapalem</v>
          </cell>
          <cell r="Q2001" t="str">
            <v>054500202</v>
          </cell>
          <cell r="S2001" t="str">
            <v>05100604500202</v>
          </cell>
          <cell r="T2001">
            <v>626</v>
          </cell>
          <cell r="U2001">
            <v>10</v>
          </cell>
          <cell r="V2001">
            <v>0</v>
          </cell>
          <cell r="W2001" t="str">
            <v>NSS</v>
          </cell>
          <cell r="X2001" t="str">
            <v>BR</v>
          </cell>
          <cell r="Y2001">
            <v>1452</v>
          </cell>
          <cell r="Z2001">
            <v>36358</v>
          </cell>
          <cell r="AF2001">
            <v>0</v>
          </cell>
          <cell r="AG2001">
            <v>0</v>
          </cell>
          <cell r="AH2001">
            <v>1</v>
          </cell>
          <cell r="AI2001">
            <v>0</v>
          </cell>
          <cell r="AJ2001">
            <v>0</v>
          </cell>
          <cell r="AK2001">
            <v>0</v>
          </cell>
          <cell r="AL2001">
            <v>0</v>
          </cell>
        </row>
        <row r="2002">
          <cell r="A2002" t="str">
            <v>05</v>
          </cell>
          <cell r="B2002" t="str">
            <v>Westgodavari</v>
          </cell>
          <cell r="C2002" t="str">
            <v>10</v>
          </cell>
          <cell r="D2002" t="str">
            <v>Narsapur</v>
          </cell>
          <cell r="E2002" t="str">
            <v>060</v>
          </cell>
          <cell r="F2002" t="str">
            <v>Palacole</v>
          </cell>
          <cell r="G2002" t="str">
            <v>45</v>
          </cell>
          <cell r="H2002" t="str">
            <v>Narsapur</v>
          </cell>
          <cell r="I2002" t="str">
            <v>02</v>
          </cell>
          <cell r="J2002" t="str">
            <v>Kopparru</v>
          </cell>
          <cell r="K2002" t="str">
            <v>002</v>
          </cell>
          <cell r="L2002" t="str">
            <v>Kopparru</v>
          </cell>
          <cell r="M2002" t="str">
            <v>0545002</v>
          </cell>
          <cell r="N2002" t="str">
            <v>03</v>
          </cell>
          <cell r="O2002" t="str">
            <v>Pedapeta</v>
          </cell>
          <cell r="P2002" t="str">
            <v>Pedapeta</v>
          </cell>
          <cell r="Q2002" t="str">
            <v>054500203</v>
          </cell>
          <cell r="R2002" t="str">
            <v>054500203</v>
          </cell>
          <cell r="S2002" t="str">
            <v>05100604500203</v>
          </cell>
          <cell r="T2002">
            <v>704</v>
          </cell>
          <cell r="U2002">
            <v>619</v>
          </cell>
          <cell r="V2002">
            <v>0</v>
          </cell>
          <cell r="W2002" t="str">
            <v>PC</v>
          </cell>
          <cell r="X2002" t="str">
            <v>PC2</v>
          </cell>
          <cell r="Z2002">
            <v>36358</v>
          </cell>
          <cell r="AA2002" t="str">
            <v>054500201600</v>
          </cell>
          <cell r="AB2002" t="str">
            <v>054500201600</v>
          </cell>
          <cell r="AC2002" t="str">
            <v>Kopparru</v>
          </cell>
          <cell r="AD2002" t="str">
            <v>Kopparru</v>
          </cell>
          <cell r="AE2002" t="str">
            <v>PWS</v>
          </cell>
          <cell r="AF2002">
            <v>0</v>
          </cell>
          <cell r="AG2002">
            <v>0</v>
          </cell>
          <cell r="AH2002">
            <v>0</v>
          </cell>
          <cell r="AI2002">
            <v>0</v>
          </cell>
          <cell r="AJ2002">
            <v>0</v>
          </cell>
          <cell r="AK2002">
            <v>0</v>
          </cell>
          <cell r="AL2002">
            <v>0</v>
          </cell>
        </row>
        <row r="2003">
          <cell r="A2003" t="str">
            <v>05</v>
          </cell>
          <cell r="B2003" t="str">
            <v>Westgodavari</v>
          </cell>
          <cell r="C2003" t="str">
            <v>10</v>
          </cell>
          <cell r="D2003" t="str">
            <v>Narsapur</v>
          </cell>
          <cell r="E2003" t="str">
            <v>060</v>
          </cell>
          <cell r="F2003" t="str">
            <v>Palacole</v>
          </cell>
          <cell r="G2003" t="str">
            <v>45</v>
          </cell>
          <cell r="H2003" t="str">
            <v>Narsapur</v>
          </cell>
          <cell r="I2003" t="str">
            <v>02</v>
          </cell>
          <cell r="J2003" t="str">
            <v>Kopparru</v>
          </cell>
          <cell r="K2003" t="str">
            <v>002</v>
          </cell>
          <cell r="L2003" t="str">
            <v>Kopparru</v>
          </cell>
          <cell r="M2003" t="str">
            <v>0545002</v>
          </cell>
          <cell r="N2003" t="str">
            <v>04</v>
          </cell>
          <cell r="O2003" t="str">
            <v>Boddavanipeta</v>
          </cell>
          <cell r="P2003" t="str">
            <v>Boddavanipeta</v>
          </cell>
          <cell r="Q2003" t="str">
            <v>054500204</v>
          </cell>
          <cell r="R2003" t="str">
            <v>054500204</v>
          </cell>
          <cell r="S2003" t="str">
            <v>05100604500204</v>
          </cell>
          <cell r="T2003">
            <v>551</v>
          </cell>
          <cell r="U2003">
            <v>398</v>
          </cell>
          <cell r="V2003">
            <v>0</v>
          </cell>
          <cell r="W2003" t="str">
            <v>PC</v>
          </cell>
          <cell r="X2003" t="str">
            <v>PC2</v>
          </cell>
          <cell r="Z2003">
            <v>36358</v>
          </cell>
          <cell r="AA2003" t="str">
            <v>054500201600</v>
          </cell>
          <cell r="AB2003" t="str">
            <v>054500201600</v>
          </cell>
          <cell r="AC2003" t="str">
            <v>Kopparru</v>
          </cell>
          <cell r="AD2003" t="str">
            <v>Kopparru</v>
          </cell>
          <cell r="AE2003" t="str">
            <v>PWS</v>
          </cell>
          <cell r="AF2003">
            <v>0</v>
          </cell>
          <cell r="AG2003">
            <v>0</v>
          </cell>
          <cell r="AH2003">
            <v>0</v>
          </cell>
          <cell r="AI2003">
            <v>0</v>
          </cell>
          <cell r="AJ2003">
            <v>0</v>
          </cell>
          <cell r="AK2003">
            <v>0</v>
          </cell>
          <cell r="AL2003">
            <v>0</v>
          </cell>
        </row>
        <row r="2004">
          <cell r="A2004" t="str">
            <v>05</v>
          </cell>
          <cell r="B2004" t="str">
            <v>Westgodavari</v>
          </cell>
          <cell r="C2004" t="str">
            <v>10</v>
          </cell>
          <cell r="D2004" t="str">
            <v>Narsapur</v>
          </cell>
          <cell r="E2004" t="str">
            <v>060</v>
          </cell>
          <cell r="F2004" t="str">
            <v>Palacole</v>
          </cell>
          <cell r="G2004" t="str">
            <v>45</v>
          </cell>
          <cell r="H2004" t="str">
            <v>Narsapur</v>
          </cell>
          <cell r="I2004" t="str">
            <v>02</v>
          </cell>
          <cell r="J2004" t="str">
            <v>Kopparru</v>
          </cell>
          <cell r="K2004" t="str">
            <v>002</v>
          </cell>
          <cell r="L2004" t="str">
            <v>Kopparru</v>
          </cell>
          <cell r="M2004" t="str">
            <v>0545002</v>
          </cell>
          <cell r="N2004" t="str">
            <v>06</v>
          </cell>
          <cell r="O2004" t="str">
            <v>Kothapetamalapalli</v>
          </cell>
          <cell r="Q2004" t="str">
            <v>054500206</v>
          </cell>
          <cell r="S2004" t="str">
            <v>05100604500206</v>
          </cell>
          <cell r="T2004">
            <v>115</v>
          </cell>
          <cell r="U2004">
            <v>20</v>
          </cell>
          <cell r="V2004">
            <v>0</v>
          </cell>
          <cell r="W2004" t="str">
            <v>NSS</v>
          </cell>
          <cell r="X2004" t="str">
            <v>BR</v>
          </cell>
          <cell r="Y2004">
            <v>1438</v>
          </cell>
          <cell r="Z2004">
            <v>36358</v>
          </cell>
          <cell r="AF2004">
            <v>0</v>
          </cell>
          <cell r="AG2004">
            <v>0</v>
          </cell>
          <cell r="AH2004">
            <v>2</v>
          </cell>
          <cell r="AI2004">
            <v>0</v>
          </cell>
          <cell r="AJ2004">
            <v>0</v>
          </cell>
          <cell r="AK2004">
            <v>0</v>
          </cell>
          <cell r="AL2004">
            <v>0</v>
          </cell>
        </row>
        <row r="2005">
          <cell r="A2005" t="str">
            <v>05</v>
          </cell>
          <cell r="B2005" t="str">
            <v>Westgodavari</v>
          </cell>
          <cell r="C2005" t="str">
            <v>10</v>
          </cell>
          <cell r="D2005" t="str">
            <v>Narsapur</v>
          </cell>
          <cell r="E2005" t="str">
            <v>060</v>
          </cell>
          <cell r="F2005" t="str">
            <v>Palacole</v>
          </cell>
          <cell r="G2005" t="str">
            <v>45</v>
          </cell>
          <cell r="H2005" t="str">
            <v>Narsapur</v>
          </cell>
          <cell r="I2005" t="str">
            <v>02</v>
          </cell>
          <cell r="J2005" t="str">
            <v>Kopparru</v>
          </cell>
          <cell r="K2005" t="str">
            <v>002</v>
          </cell>
          <cell r="L2005" t="str">
            <v>Kopparru</v>
          </cell>
          <cell r="M2005" t="str">
            <v>0545002</v>
          </cell>
          <cell r="N2005" t="str">
            <v>07</v>
          </cell>
          <cell r="O2005" t="str">
            <v>Settibalijapealem</v>
          </cell>
          <cell r="P2005" t="str">
            <v>Settibalijapealem</v>
          </cell>
          <cell r="Q2005" t="str">
            <v>054500207</v>
          </cell>
          <cell r="R2005" t="str">
            <v>054500207</v>
          </cell>
          <cell r="S2005" t="str">
            <v>05100604500207</v>
          </cell>
          <cell r="T2005">
            <v>227</v>
          </cell>
          <cell r="U2005">
            <v>15</v>
          </cell>
          <cell r="V2005">
            <v>0</v>
          </cell>
          <cell r="W2005" t="str">
            <v>PC</v>
          </cell>
          <cell r="X2005" t="str">
            <v>PC2</v>
          </cell>
          <cell r="Z2005">
            <v>36358</v>
          </cell>
          <cell r="AA2005" t="str">
            <v>054500201600</v>
          </cell>
          <cell r="AB2005" t="str">
            <v>054500201600</v>
          </cell>
          <cell r="AC2005" t="str">
            <v>Kopparru</v>
          </cell>
          <cell r="AD2005" t="str">
            <v>Kopparru</v>
          </cell>
          <cell r="AE2005" t="str">
            <v>PWS</v>
          </cell>
          <cell r="AF2005">
            <v>0</v>
          </cell>
          <cell r="AG2005">
            <v>0</v>
          </cell>
          <cell r="AH2005">
            <v>2</v>
          </cell>
          <cell r="AI2005">
            <v>0</v>
          </cell>
          <cell r="AJ2005">
            <v>0</v>
          </cell>
          <cell r="AK2005">
            <v>0</v>
          </cell>
          <cell r="AL2005">
            <v>0</v>
          </cell>
        </row>
        <row r="2006">
          <cell r="A2006" t="str">
            <v>05</v>
          </cell>
          <cell r="B2006" t="str">
            <v>Westgodavari</v>
          </cell>
          <cell r="C2006" t="str">
            <v>10</v>
          </cell>
          <cell r="D2006" t="str">
            <v>Narsapur</v>
          </cell>
          <cell r="E2006" t="str">
            <v>060</v>
          </cell>
          <cell r="F2006" t="str">
            <v>Palacole</v>
          </cell>
          <cell r="G2006" t="str">
            <v>45</v>
          </cell>
          <cell r="H2006" t="str">
            <v>Narsapur</v>
          </cell>
          <cell r="I2006" t="str">
            <v>02</v>
          </cell>
          <cell r="J2006" t="str">
            <v>Kopparru</v>
          </cell>
          <cell r="K2006" t="str">
            <v>002</v>
          </cell>
          <cell r="L2006" t="str">
            <v>Kopparru</v>
          </cell>
          <cell r="M2006" t="str">
            <v>0545002</v>
          </cell>
          <cell r="N2006" t="str">
            <v>08</v>
          </cell>
          <cell r="O2006" t="str">
            <v>Pathamalapalli</v>
          </cell>
          <cell r="P2006" t="str">
            <v>Pathamalapalli</v>
          </cell>
          <cell r="Q2006" t="str">
            <v>054500208</v>
          </cell>
          <cell r="R2006" t="str">
            <v>054500208</v>
          </cell>
          <cell r="S2006" t="str">
            <v>05100604500208</v>
          </cell>
          <cell r="T2006">
            <v>321</v>
          </cell>
          <cell r="U2006">
            <v>41</v>
          </cell>
          <cell r="V2006">
            <v>0</v>
          </cell>
          <cell r="W2006" t="str">
            <v>PC</v>
          </cell>
          <cell r="X2006" t="str">
            <v>PC2</v>
          </cell>
          <cell r="Z2006">
            <v>36358</v>
          </cell>
          <cell r="AA2006" t="str">
            <v>054500201600</v>
          </cell>
          <cell r="AB2006" t="str">
            <v>054500201600</v>
          </cell>
          <cell r="AC2006" t="str">
            <v>Kopparru</v>
          </cell>
          <cell r="AD2006" t="str">
            <v>Kopparru</v>
          </cell>
          <cell r="AE2006" t="str">
            <v>PWS</v>
          </cell>
          <cell r="AF2006">
            <v>0</v>
          </cell>
          <cell r="AG2006">
            <v>0</v>
          </cell>
          <cell r="AH2006">
            <v>0</v>
          </cell>
          <cell r="AI2006">
            <v>0</v>
          </cell>
          <cell r="AJ2006">
            <v>0</v>
          </cell>
          <cell r="AK2006">
            <v>0</v>
          </cell>
          <cell r="AL2006">
            <v>0</v>
          </cell>
        </row>
        <row r="2007">
          <cell r="A2007" t="str">
            <v>05</v>
          </cell>
          <cell r="B2007" t="str">
            <v>Westgodavari</v>
          </cell>
          <cell r="C2007" t="str">
            <v>10</v>
          </cell>
          <cell r="D2007" t="str">
            <v>Narsapur</v>
          </cell>
          <cell r="E2007" t="str">
            <v>060</v>
          </cell>
          <cell r="F2007" t="str">
            <v>Palacole</v>
          </cell>
          <cell r="G2007" t="str">
            <v>45</v>
          </cell>
          <cell r="H2007" t="str">
            <v>Narsapur</v>
          </cell>
          <cell r="I2007" t="str">
            <v>02</v>
          </cell>
          <cell r="J2007" t="str">
            <v>Kopparru</v>
          </cell>
          <cell r="K2007" t="str">
            <v>002</v>
          </cell>
          <cell r="L2007" t="str">
            <v>Kopparru</v>
          </cell>
          <cell r="M2007" t="str">
            <v>0545002</v>
          </cell>
          <cell r="N2007" t="str">
            <v>09</v>
          </cell>
          <cell r="O2007" t="str">
            <v>Rajayyagaruvu</v>
          </cell>
          <cell r="Q2007" t="str">
            <v>054500209</v>
          </cell>
          <cell r="S2007" t="str">
            <v>05100604500209</v>
          </cell>
          <cell r="T2007">
            <v>179</v>
          </cell>
          <cell r="U2007">
            <v>36</v>
          </cell>
          <cell r="V2007">
            <v>0</v>
          </cell>
          <cell r="W2007" t="str">
            <v>NSS</v>
          </cell>
          <cell r="X2007" t="str">
            <v>BR</v>
          </cell>
          <cell r="Y2007">
            <v>1438</v>
          </cell>
          <cell r="Z2007">
            <v>36358</v>
          </cell>
          <cell r="AF2007">
            <v>0</v>
          </cell>
          <cell r="AG2007">
            <v>0</v>
          </cell>
          <cell r="AH2007">
            <v>1</v>
          </cell>
          <cell r="AI2007">
            <v>0</v>
          </cell>
          <cell r="AJ2007">
            <v>0</v>
          </cell>
          <cell r="AK2007">
            <v>0</v>
          </cell>
          <cell r="AL2007">
            <v>0</v>
          </cell>
        </row>
        <row r="2008">
          <cell r="A2008" t="str">
            <v>05</v>
          </cell>
          <cell r="B2008" t="str">
            <v>Westgodavari</v>
          </cell>
          <cell r="C2008" t="str">
            <v>10</v>
          </cell>
          <cell r="D2008" t="str">
            <v>Narsapur</v>
          </cell>
          <cell r="E2008" t="str">
            <v>060</v>
          </cell>
          <cell r="F2008" t="str">
            <v>Palacole</v>
          </cell>
          <cell r="G2008" t="str">
            <v>45</v>
          </cell>
          <cell r="H2008" t="str">
            <v>Narsapur</v>
          </cell>
          <cell r="I2008" t="str">
            <v>02</v>
          </cell>
          <cell r="J2008" t="str">
            <v>Kopparru</v>
          </cell>
          <cell r="K2008" t="str">
            <v>002</v>
          </cell>
          <cell r="L2008" t="str">
            <v>Kopparru</v>
          </cell>
          <cell r="M2008" t="str">
            <v>0545002</v>
          </cell>
          <cell r="N2008" t="str">
            <v>10</v>
          </cell>
          <cell r="O2008" t="str">
            <v>Madigagudem</v>
          </cell>
          <cell r="P2008" t="str">
            <v>Madigagudem</v>
          </cell>
          <cell r="Q2008" t="str">
            <v>054500210</v>
          </cell>
          <cell r="R2008" t="str">
            <v>054500210</v>
          </cell>
          <cell r="S2008" t="str">
            <v>05100604500210</v>
          </cell>
          <cell r="T2008">
            <v>127</v>
          </cell>
          <cell r="U2008">
            <v>127</v>
          </cell>
          <cell r="V2008">
            <v>0</v>
          </cell>
          <cell r="W2008" t="str">
            <v>PC</v>
          </cell>
          <cell r="X2008" t="str">
            <v>PC2</v>
          </cell>
          <cell r="AA2008" t="str">
            <v>054500201600</v>
          </cell>
          <cell r="AB2008" t="str">
            <v>054500201600</v>
          </cell>
          <cell r="AC2008" t="str">
            <v>Kopparru</v>
          </cell>
          <cell r="AD2008" t="str">
            <v>Kopparru</v>
          </cell>
          <cell r="AE2008" t="str">
            <v>PWS</v>
          </cell>
          <cell r="AF2008">
            <v>0</v>
          </cell>
          <cell r="AG2008">
            <v>0</v>
          </cell>
          <cell r="AH2008">
            <v>0</v>
          </cell>
          <cell r="AI2008">
            <v>0</v>
          </cell>
          <cell r="AJ2008">
            <v>0</v>
          </cell>
          <cell r="AK2008">
            <v>0</v>
          </cell>
          <cell r="AL2008">
            <v>0</v>
          </cell>
        </row>
        <row r="2009">
          <cell r="A2009" t="str">
            <v>05</v>
          </cell>
          <cell r="B2009" t="str">
            <v>Westgodavari</v>
          </cell>
          <cell r="C2009" t="str">
            <v>10</v>
          </cell>
          <cell r="D2009" t="str">
            <v>Narsapur</v>
          </cell>
          <cell r="E2009" t="str">
            <v>060</v>
          </cell>
          <cell r="F2009" t="str">
            <v>Palacole</v>
          </cell>
          <cell r="G2009" t="str">
            <v>45</v>
          </cell>
          <cell r="H2009" t="str">
            <v>Narsapur</v>
          </cell>
          <cell r="I2009" t="str">
            <v>03</v>
          </cell>
          <cell r="J2009" t="str">
            <v>Mallavaram</v>
          </cell>
          <cell r="K2009" t="str">
            <v>003</v>
          </cell>
          <cell r="L2009" t="str">
            <v>Mallavaram</v>
          </cell>
          <cell r="M2009" t="str">
            <v>0545003</v>
          </cell>
          <cell r="N2009" t="str">
            <v>01</v>
          </cell>
          <cell r="O2009" t="str">
            <v>Mallavaram</v>
          </cell>
          <cell r="P2009" t="str">
            <v>Mallavaram</v>
          </cell>
          <cell r="Q2009" t="str">
            <v>054500301</v>
          </cell>
          <cell r="R2009" t="str">
            <v>054500301</v>
          </cell>
          <cell r="S2009" t="str">
            <v>05100604500301</v>
          </cell>
          <cell r="T2009">
            <v>2333</v>
          </cell>
          <cell r="U2009">
            <v>870</v>
          </cell>
          <cell r="V2009">
            <v>20</v>
          </cell>
          <cell r="W2009" t="str">
            <v>PC</v>
          </cell>
          <cell r="X2009" t="str">
            <v>PC4</v>
          </cell>
          <cell r="AA2009" t="str">
            <v>054500301600</v>
          </cell>
          <cell r="AB2009" t="str">
            <v>054500301600</v>
          </cell>
          <cell r="AC2009" t="str">
            <v>Mallavaram-45</v>
          </cell>
          <cell r="AD2009" t="str">
            <v>Mallavaram-45</v>
          </cell>
          <cell r="AE2009" t="str">
            <v>PWS</v>
          </cell>
          <cell r="AF2009">
            <v>0</v>
          </cell>
          <cell r="AG2009">
            <v>0</v>
          </cell>
          <cell r="AH2009">
            <v>3</v>
          </cell>
          <cell r="AI2009">
            <v>0</v>
          </cell>
          <cell r="AJ2009">
            <v>0</v>
          </cell>
          <cell r="AK2009">
            <v>0</v>
          </cell>
          <cell r="AL2009">
            <v>0</v>
          </cell>
        </row>
        <row r="2010">
          <cell r="A2010" t="str">
            <v>05</v>
          </cell>
          <cell r="B2010" t="str">
            <v>Westgodavari</v>
          </cell>
          <cell r="C2010" t="str">
            <v>10</v>
          </cell>
          <cell r="D2010" t="str">
            <v>Narsapur</v>
          </cell>
          <cell r="E2010" t="str">
            <v>060</v>
          </cell>
          <cell r="F2010" t="str">
            <v>Palacole</v>
          </cell>
          <cell r="G2010" t="str">
            <v>45</v>
          </cell>
          <cell r="H2010" t="str">
            <v>Narsapur</v>
          </cell>
          <cell r="I2010" t="str">
            <v>04</v>
          </cell>
          <cell r="J2010" t="str">
            <v>Mallavaram Lanka</v>
          </cell>
          <cell r="K2010" t="str">
            <v>003</v>
          </cell>
          <cell r="L2010" t="str">
            <v>Mallavaram</v>
          </cell>
          <cell r="M2010" t="str">
            <v>0545003</v>
          </cell>
          <cell r="N2010" t="str">
            <v>02</v>
          </cell>
          <cell r="O2010" t="str">
            <v>Mallavaram Lanka</v>
          </cell>
          <cell r="P2010" t="str">
            <v>Mallavaram Lanka</v>
          </cell>
          <cell r="Q2010" t="str">
            <v>054500302</v>
          </cell>
          <cell r="R2010" t="str">
            <v>054500302</v>
          </cell>
          <cell r="S2010" t="str">
            <v>05100604500302</v>
          </cell>
          <cell r="T2010">
            <v>1486</v>
          </cell>
          <cell r="U2010">
            <v>710</v>
          </cell>
          <cell r="V2010">
            <v>0</v>
          </cell>
          <cell r="W2010" t="str">
            <v>FC</v>
          </cell>
          <cell r="X2010" t="str">
            <v>FC</v>
          </cell>
          <cell r="AA2010" t="str">
            <v>054500302600</v>
          </cell>
          <cell r="AB2010" t="str">
            <v>054500302600</v>
          </cell>
          <cell r="AC2010" t="str">
            <v>Mallavaram Lanka</v>
          </cell>
          <cell r="AD2010" t="str">
            <v>Mallavaram Lanka</v>
          </cell>
          <cell r="AE2010" t="str">
            <v>PWS</v>
          </cell>
          <cell r="AF2010">
            <v>0</v>
          </cell>
          <cell r="AG2010">
            <v>0</v>
          </cell>
          <cell r="AH2010">
            <v>2</v>
          </cell>
          <cell r="AI2010">
            <v>0</v>
          </cell>
          <cell r="AJ2010">
            <v>0</v>
          </cell>
          <cell r="AK2010">
            <v>0</v>
          </cell>
          <cell r="AL2010">
            <v>0</v>
          </cell>
        </row>
        <row r="2011">
          <cell r="A2011" t="str">
            <v>05</v>
          </cell>
          <cell r="B2011" t="str">
            <v>Westgodavari</v>
          </cell>
          <cell r="C2011" t="str">
            <v>10</v>
          </cell>
          <cell r="D2011" t="str">
            <v>Narsapur</v>
          </cell>
          <cell r="E2011" t="str">
            <v>059</v>
          </cell>
          <cell r="F2011" t="str">
            <v>Narsapur</v>
          </cell>
          <cell r="G2011" t="str">
            <v>45</v>
          </cell>
          <cell r="H2011" t="str">
            <v>Narsapur</v>
          </cell>
          <cell r="I2011" t="str">
            <v>05</v>
          </cell>
          <cell r="J2011" t="str">
            <v>Likithapudi</v>
          </cell>
          <cell r="K2011" t="str">
            <v>004</v>
          </cell>
          <cell r="L2011" t="str">
            <v>Likithapudi</v>
          </cell>
          <cell r="M2011" t="str">
            <v>0545004</v>
          </cell>
          <cell r="N2011" t="str">
            <v>01</v>
          </cell>
          <cell r="O2011" t="str">
            <v>Likithapudi</v>
          </cell>
          <cell r="P2011" t="str">
            <v>Likhithapudi</v>
          </cell>
          <cell r="Q2011" t="str">
            <v>054500401</v>
          </cell>
          <cell r="R2011" t="str">
            <v>054500401</v>
          </cell>
          <cell r="S2011" t="str">
            <v>05100594500401</v>
          </cell>
          <cell r="T2011">
            <v>196</v>
          </cell>
          <cell r="U2011">
            <v>96</v>
          </cell>
          <cell r="V2011">
            <v>0</v>
          </cell>
          <cell r="W2011" t="str">
            <v>FC</v>
          </cell>
          <cell r="X2011" t="str">
            <v>FC</v>
          </cell>
          <cell r="AA2011" t="str">
            <v>054500401600</v>
          </cell>
          <cell r="AB2011" t="str">
            <v>054500401600</v>
          </cell>
          <cell r="AC2011" t="str">
            <v>Likhitapudi</v>
          </cell>
          <cell r="AD2011" t="str">
            <v>Likhitapudi</v>
          </cell>
          <cell r="AE2011" t="str">
            <v>PWS</v>
          </cell>
          <cell r="AF2011">
            <v>0</v>
          </cell>
          <cell r="AG2011">
            <v>0</v>
          </cell>
          <cell r="AH2011">
            <v>1</v>
          </cell>
          <cell r="AI2011">
            <v>0</v>
          </cell>
          <cell r="AJ2011">
            <v>0</v>
          </cell>
          <cell r="AK2011">
            <v>0</v>
          </cell>
          <cell r="AL2011">
            <v>0</v>
          </cell>
        </row>
        <row r="2012">
          <cell r="A2012" t="str">
            <v>05</v>
          </cell>
          <cell r="B2012" t="str">
            <v>Westgodavari</v>
          </cell>
          <cell r="C2012" t="str">
            <v>10</v>
          </cell>
          <cell r="D2012" t="str">
            <v>Narsapur</v>
          </cell>
          <cell r="E2012" t="str">
            <v>059</v>
          </cell>
          <cell r="F2012" t="str">
            <v>Narsapur</v>
          </cell>
          <cell r="G2012" t="str">
            <v>45</v>
          </cell>
          <cell r="H2012" t="str">
            <v>Narsapur</v>
          </cell>
          <cell r="I2012" t="str">
            <v>05</v>
          </cell>
          <cell r="J2012" t="str">
            <v>Likithapudi</v>
          </cell>
          <cell r="K2012" t="str">
            <v>004</v>
          </cell>
          <cell r="L2012" t="str">
            <v>Likithapudi</v>
          </cell>
          <cell r="M2012" t="str">
            <v>0545004</v>
          </cell>
          <cell r="N2012" t="str">
            <v>02</v>
          </cell>
          <cell r="O2012" t="str">
            <v>Garuvu</v>
          </cell>
          <cell r="P2012" t="str">
            <v>Garuvu</v>
          </cell>
          <cell r="Q2012" t="str">
            <v>054500402</v>
          </cell>
          <cell r="R2012" t="str">
            <v>054500402</v>
          </cell>
          <cell r="S2012" t="str">
            <v>05100594500402</v>
          </cell>
          <cell r="T2012">
            <v>152</v>
          </cell>
          <cell r="U2012">
            <v>4</v>
          </cell>
          <cell r="V2012">
            <v>0</v>
          </cell>
          <cell r="W2012" t="str">
            <v>FC</v>
          </cell>
          <cell r="X2012" t="str">
            <v>FC</v>
          </cell>
          <cell r="AA2012" t="str">
            <v>054500401600</v>
          </cell>
          <cell r="AB2012" t="str">
            <v>054500401600</v>
          </cell>
          <cell r="AC2012" t="str">
            <v>Likhitapudi</v>
          </cell>
          <cell r="AD2012" t="str">
            <v>Likhitapudi</v>
          </cell>
          <cell r="AE2012" t="str">
            <v>PWS</v>
          </cell>
          <cell r="AF2012">
            <v>0</v>
          </cell>
          <cell r="AG2012">
            <v>0</v>
          </cell>
          <cell r="AH2012">
            <v>1</v>
          </cell>
          <cell r="AI2012">
            <v>0</v>
          </cell>
          <cell r="AJ2012">
            <v>0</v>
          </cell>
          <cell r="AK2012">
            <v>0</v>
          </cell>
          <cell r="AL2012">
            <v>0</v>
          </cell>
        </row>
        <row r="2013">
          <cell r="A2013" t="str">
            <v>05</v>
          </cell>
          <cell r="B2013" t="str">
            <v>Westgodavari</v>
          </cell>
          <cell r="C2013" t="str">
            <v>10</v>
          </cell>
          <cell r="D2013" t="str">
            <v>Narsapur</v>
          </cell>
          <cell r="E2013" t="str">
            <v>059</v>
          </cell>
          <cell r="F2013" t="str">
            <v>Narsapur</v>
          </cell>
          <cell r="G2013" t="str">
            <v>45</v>
          </cell>
          <cell r="H2013" t="str">
            <v>Narsapur</v>
          </cell>
          <cell r="I2013" t="str">
            <v>05</v>
          </cell>
          <cell r="J2013" t="str">
            <v>Likithapudi</v>
          </cell>
          <cell r="K2013" t="str">
            <v>004</v>
          </cell>
          <cell r="L2013" t="str">
            <v>Likithapudi</v>
          </cell>
          <cell r="M2013" t="str">
            <v>0545004</v>
          </cell>
          <cell r="N2013" t="str">
            <v>03</v>
          </cell>
          <cell r="O2013" t="str">
            <v>Kasipudi</v>
          </cell>
          <cell r="P2013" t="str">
            <v>Kalisapudi</v>
          </cell>
          <cell r="Q2013" t="str">
            <v>054500403</v>
          </cell>
          <cell r="R2013" t="str">
            <v>054500403</v>
          </cell>
          <cell r="S2013" t="str">
            <v>05100594500403</v>
          </cell>
          <cell r="T2013">
            <v>142</v>
          </cell>
          <cell r="U2013">
            <v>0</v>
          </cell>
          <cell r="V2013">
            <v>0</v>
          </cell>
          <cell r="W2013" t="str">
            <v>FC</v>
          </cell>
          <cell r="X2013" t="str">
            <v>FC</v>
          </cell>
          <cell r="AA2013" t="str">
            <v>054500401600</v>
          </cell>
          <cell r="AB2013" t="str">
            <v>054500401600</v>
          </cell>
          <cell r="AC2013" t="str">
            <v>Likhitapudi</v>
          </cell>
          <cell r="AD2013" t="str">
            <v>Likhitapudi</v>
          </cell>
          <cell r="AE2013" t="str">
            <v>PWS</v>
          </cell>
          <cell r="AF2013">
            <v>0</v>
          </cell>
          <cell r="AG2013">
            <v>0</v>
          </cell>
          <cell r="AH2013">
            <v>2</v>
          </cell>
          <cell r="AI2013">
            <v>0</v>
          </cell>
          <cell r="AJ2013">
            <v>0</v>
          </cell>
          <cell r="AK2013">
            <v>0</v>
          </cell>
          <cell r="AL2013">
            <v>0</v>
          </cell>
        </row>
        <row r="2014">
          <cell r="A2014" t="str">
            <v>05</v>
          </cell>
          <cell r="B2014" t="str">
            <v>Westgodavari</v>
          </cell>
          <cell r="C2014" t="str">
            <v>10</v>
          </cell>
          <cell r="D2014" t="str">
            <v>Narsapur</v>
          </cell>
          <cell r="E2014" t="str">
            <v>059</v>
          </cell>
          <cell r="F2014" t="str">
            <v>Narsapur</v>
          </cell>
          <cell r="G2014" t="str">
            <v>45</v>
          </cell>
          <cell r="H2014" t="str">
            <v>Narsapur</v>
          </cell>
          <cell r="I2014" t="str">
            <v>05</v>
          </cell>
          <cell r="J2014" t="str">
            <v>Likithapudi</v>
          </cell>
          <cell r="K2014" t="str">
            <v>004</v>
          </cell>
          <cell r="L2014" t="str">
            <v>Likithapudi</v>
          </cell>
          <cell r="M2014" t="str">
            <v>0545004</v>
          </cell>
          <cell r="N2014" t="str">
            <v>04</v>
          </cell>
          <cell r="O2014" t="str">
            <v>Subbarayudi Gudem</v>
          </cell>
          <cell r="P2014" t="str">
            <v>Subbarayudugudi</v>
          </cell>
          <cell r="Q2014" t="str">
            <v>054500404</v>
          </cell>
          <cell r="R2014" t="str">
            <v>054500404</v>
          </cell>
          <cell r="S2014" t="str">
            <v>05100594500404</v>
          </cell>
          <cell r="T2014">
            <v>574</v>
          </cell>
          <cell r="U2014">
            <v>287</v>
          </cell>
          <cell r="V2014">
            <v>0</v>
          </cell>
          <cell r="W2014" t="str">
            <v>FC</v>
          </cell>
          <cell r="X2014" t="str">
            <v>FC</v>
          </cell>
          <cell r="AA2014" t="str">
            <v>054500401600</v>
          </cell>
          <cell r="AB2014" t="str">
            <v>054500401600</v>
          </cell>
          <cell r="AC2014" t="str">
            <v>Likhitapudi</v>
          </cell>
          <cell r="AD2014" t="str">
            <v>Likhitapudi</v>
          </cell>
          <cell r="AE2014" t="str">
            <v>PWS</v>
          </cell>
          <cell r="AF2014">
            <v>0</v>
          </cell>
          <cell r="AG2014">
            <v>0</v>
          </cell>
          <cell r="AH2014">
            <v>1</v>
          </cell>
          <cell r="AI2014">
            <v>0</v>
          </cell>
          <cell r="AJ2014">
            <v>0</v>
          </cell>
          <cell r="AK2014">
            <v>0</v>
          </cell>
          <cell r="AL2014">
            <v>0</v>
          </cell>
        </row>
        <row r="2015">
          <cell r="A2015" t="str">
            <v>05</v>
          </cell>
          <cell r="B2015" t="str">
            <v>Westgodavari</v>
          </cell>
          <cell r="C2015" t="str">
            <v>10</v>
          </cell>
          <cell r="D2015" t="str">
            <v>Narsapur</v>
          </cell>
          <cell r="E2015" t="str">
            <v>059</v>
          </cell>
          <cell r="F2015" t="str">
            <v>Narsapur</v>
          </cell>
          <cell r="G2015" t="str">
            <v>45</v>
          </cell>
          <cell r="H2015" t="str">
            <v>Narsapur</v>
          </cell>
          <cell r="I2015" t="str">
            <v>05</v>
          </cell>
          <cell r="J2015" t="str">
            <v>Likithapudi</v>
          </cell>
          <cell r="K2015" t="str">
            <v>004</v>
          </cell>
          <cell r="L2015" t="str">
            <v>Likithapudi</v>
          </cell>
          <cell r="M2015" t="str">
            <v>0545004</v>
          </cell>
          <cell r="N2015" t="str">
            <v>05</v>
          </cell>
          <cell r="O2015" t="str">
            <v>Kamilacheruvu</v>
          </cell>
          <cell r="P2015" t="str">
            <v>Kamidicheruvu</v>
          </cell>
          <cell r="Q2015" t="str">
            <v>054500405</v>
          </cell>
          <cell r="R2015" t="str">
            <v>054500405</v>
          </cell>
          <cell r="S2015" t="str">
            <v>05100594500405</v>
          </cell>
          <cell r="T2015">
            <v>580</v>
          </cell>
          <cell r="U2015">
            <v>76</v>
          </cell>
          <cell r="V2015">
            <v>0</v>
          </cell>
          <cell r="W2015" t="str">
            <v>FC</v>
          </cell>
          <cell r="X2015" t="str">
            <v>FC</v>
          </cell>
          <cell r="AA2015" t="str">
            <v>054500401600</v>
          </cell>
          <cell r="AB2015" t="str">
            <v>054500401600</v>
          </cell>
          <cell r="AC2015" t="str">
            <v>Likhitapudi</v>
          </cell>
          <cell r="AD2015" t="str">
            <v>Likhitapudi</v>
          </cell>
          <cell r="AE2015" t="str">
            <v>PWS</v>
          </cell>
          <cell r="AF2015">
            <v>0</v>
          </cell>
          <cell r="AG2015">
            <v>0</v>
          </cell>
          <cell r="AH2015">
            <v>1</v>
          </cell>
          <cell r="AI2015">
            <v>0</v>
          </cell>
          <cell r="AJ2015">
            <v>0</v>
          </cell>
          <cell r="AK2015">
            <v>0</v>
          </cell>
          <cell r="AL2015">
            <v>0</v>
          </cell>
        </row>
        <row r="2016">
          <cell r="A2016" t="str">
            <v>05</v>
          </cell>
          <cell r="B2016" t="str">
            <v>Westgodavari</v>
          </cell>
          <cell r="C2016" t="str">
            <v>10</v>
          </cell>
          <cell r="D2016" t="str">
            <v>Narsapur</v>
          </cell>
          <cell r="E2016" t="str">
            <v>059</v>
          </cell>
          <cell r="F2016" t="str">
            <v>Narsapur</v>
          </cell>
          <cell r="G2016" t="str">
            <v>45</v>
          </cell>
          <cell r="H2016" t="str">
            <v>Narsapur</v>
          </cell>
          <cell r="I2016" t="str">
            <v>06</v>
          </cell>
          <cell r="J2016" t="str">
            <v>Saripalli</v>
          </cell>
          <cell r="K2016" t="str">
            <v>005</v>
          </cell>
          <cell r="L2016" t="str">
            <v>Saripalli</v>
          </cell>
          <cell r="M2016" t="str">
            <v>0545005</v>
          </cell>
          <cell r="N2016" t="str">
            <v>01</v>
          </cell>
          <cell r="O2016" t="str">
            <v>Saripalle</v>
          </cell>
          <cell r="P2016" t="str">
            <v>Saripalle</v>
          </cell>
          <cell r="Q2016" t="str">
            <v>054500501</v>
          </cell>
          <cell r="R2016" t="str">
            <v>054500501</v>
          </cell>
          <cell r="S2016" t="str">
            <v>05100594500501</v>
          </cell>
          <cell r="T2016">
            <v>1707</v>
          </cell>
          <cell r="U2016">
            <v>1125</v>
          </cell>
          <cell r="V2016">
            <v>0</v>
          </cell>
          <cell r="W2016" t="str">
            <v>PC</v>
          </cell>
          <cell r="X2016" t="str">
            <v>PC3</v>
          </cell>
          <cell r="AA2016" t="str">
            <v>054500501600</v>
          </cell>
          <cell r="AB2016" t="str">
            <v>054500501600</v>
          </cell>
          <cell r="AC2016" t="str">
            <v>Saripalle-45</v>
          </cell>
          <cell r="AD2016" t="str">
            <v>Saripalle-45</v>
          </cell>
          <cell r="AE2016" t="str">
            <v>PWS</v>
          </cell>
          <cell r="AF2016">
            <v>0</v>
          </cell>
          <cell r="AG2016">
            <v>0</v>
          </cell>
          <cell r="AH2016">
            <v>13</v>
          </cell>
          <cell r="AI2016">
            <v>0</v>
          </cell>
          <cell r="AJ2016">
            <v>0</v>
          </cell>
          <cell r="AK2016">
            <v>0</v>
          </cell>
          <cell r="AL2016">
            <v>0</v>
          </cell>
        </row>
        <row r="2017">
          <cell r="A2017" t="str">
            <v>05</v>
          </cell>
          <cell r="B2017" t="str">
            <v>Westgodavari</v>
          </cell>
          <cell r="C2017" t="str">
            <v>10</v>
          </cell>
          <cell r="D2017" t="str">
            <v>Narsapur</v>
          </cell>
          <cell r="E2017" t="str">
            <v>059</v>
          </cell>
          <cell r="F2017" t="str">
            <v>Narsapur</v>
          </cell>
          <cell r="G2017" t="str">
            <v>45</v>
          </cell>
          <cell r="H2017" t="str">
            <v>Narsapur</v>
          </cell>
          <cell r="I2017" t="str">
            <v>06</v>
          </cell>
          <cell r="J2017" t="str">
            <v>Saripalli</v>
          </cell>
          <cell r="K2017" t="str">
            <v>005</v>
          </cell>
          <cell r="L2017" t="str">
            <v>Saripalli</v>
          </cell>
          <cell r="M2017" t="str">
            <v>0545005</v>
          </cell>
          <cell r="N2017" t="str">
            <v>02</v>
          </cell>
          <cell r="O2017" t="str">
            <v>Garuvumalapalli</v>
          </cell>
          <cell r="P2017" t="str">
            <v>Garuvumalapalli</v>
          </cell>
          <cell r="Q2017" t="str">
            <v>054500502</v>
          </cell>
          <cell r="R2017" t="str">
            <v>054500502</v>
          </cell>
          <cell r="S2017" t="str">
            <v>05100594500502</v>
          </cell>
          <cell r="T2017">
            <v>847</v>
          </cell>
          <cell r="U2017">
            <v>230</v>
          </cell>
          <cell r="V2017">
            <v>14</v>
          </cell>
          <cell r="W2017" t="str">
            <v>PC</v>
          </cell>
          <cell r="X2017" t="str">
            <v>PC3</v>
          </cell>
          <cell r="AA2017" t="str">
            <v>054500501600</v>
          </cell>
          <cell r="AB2017" t="str">
            <v>054500501600</v>
          </cell>
          <cell r="AC2017" t="str">
            <v>Saripalle-45</v>
          </cell>
          <cell r="AD2017" t="str">
            <v>Saripalle-45</v>
          </cell>
          <cell r="AE2017" t="str">
            <v>PWS</v>
          </cell>
          <cell r="AF2017">
            <v>0</v>
          </cell>
          <cell r="AG2017">
            <v>0</v>
          </cell>
          <cell r="AH2017">
            <v>2</v>
          </cell>
          <cell r="AI2017">
            <v>0</v>
          </cell>
          <cell r="AJ2017">
            <v>0</v>
          </cell>
          <cell r="AK2017">
            <v>0</v>
          </cell>
          <cell r="AL2017">
            <v>0</v>
          </cell>
        </row>
        <row r="2018">
          <cell r="A2018" t="str">
            <v>05</v>
          </cell>
          <cell r="B2018" t="str">
            <v>Westgodavari</v>
          </cell>
          <cell r="C2018" t="str">
            <v>10</v>
          </cell>
          <cell r="D2018" t="str">
            <v>Narsapur</v>
          </cell>
          <cell r="E2018" t="str">
            <v>059</v>
          </cell>
          <cell r="F2018" t="str">
            <v>Narsapur</v>
          </cell>
          <cell r="G2018" t="str">
            <v>45</v>
          </cell>
          <cell r="H2018" t="str">
            <v>Narsapur</v>
          </cell>
          <cell r="I2018" t="str">
            <v>06</v>
          </cell>
          <cell r="J2018" t="str">
            <v>Saripalli</v>
          </cell>
          <cell r="K2018" t="str">
            <v>006</v>
          </cell>
          <cell r="L2018" t="str">
            <v>Chinamamidipalli</v>
          </cell>
          <cell r="M2018" t="str">
            <v>0545006</v>
          </cell>
          <cell r="N2018" t="str">
            <v>01</v>
          </cell>
          <cell r="O2018" t="str">
            <v>Chinamamidipalli</v>
          </cell>
          <cell r="Q2018" t="str">
            <v>054500601</v>
          </cell>
          <cell r="S2018" t="str">
            <v>05100594500601</v>
          </cell>
          <cell r="T2018">
            <v>447</v>
          </cell>
          <cell r="U2018">
            <v>139</v>
          </cell>
          <cell r="V2018">
            <v>0</v>
          </cell>
          <cell r="W2018" t="str">
            <v>NSS</v>
          </cell>
          <cell r="X2018" t="str">
            <v>BR</v>
          </cell>
          <cell r="Y2018">
            <v>668</v>
          </cell>
          <cell r="Z2018">
            <v>36358</v>
          </cell>
          <cell r="AF2018">
            <v>0</v>
          </cell>
          <cell r="AG2018">
            <v>0</v>
          </cell>
          <cell r="AH2018">
            <v>2</v>
          </cell>
          <cell r="AI2018">
            <v>0</v>
          </cell>
          <cell r="AJ2018">
            <v>0</v>
          </cell>
          <cell r="AK2018">
            <v>0</v>
          </cell>
          <cell r="AL2018">
            <v>0</v>
          </cell>
        </row>
        <row r="2019">
          <cell r="A2019" t="str">
            <v>05</v>
          </cell>
          <cell r="B2019" t="str">
            <v>Westgodavari</v>
          </cell>
          <cell r="C2019" t="str">
            <v>10</v>
          </cell>
          <cell r="D2019" t="str">
            <v>Narsapur</v>
          </cell>
          <cell r="E2019" t="str">
            <v>059</v>
          </cell>
          <cell r="F2019" t="str">
            <v>Narsapur</v>
          </cell>
          <cell r="G2019" t="str">
            <v>45</v>
          </cell>
          <cell r="H2019" t="str">
            <v>Narsapur</v>
          </cell>
          <cell r="I2019" t="str">
            <v>07</v>
          </cell>
          <cell r="J2019" t="str">
            <v>Chittavaram</v>
          </cell>
          <cell r="K2019" t="str">
            <v>008</v>
          </cell>
          <cell r="L2019" t="str">
            <v>Chittavaram</v>
          </cell>
          <cell r="M2019" t="str">
            <v>0545008</v>
          </cell>
          <cell r="N2019" t="str">
            <v>01</v>
          </cell>
          <cell r="O2019" t="str">
            <v>Chittavaram</v>
          </cell>
          <cell r="P2019" t="str">
            <v>Chittavaram</v>
          </cell>
          <cell r="Q2019" t="str">
            <v>054500801</v>
          </cell>
          <cell r="R2019" t="str">
            <v>054500801</v>
          </cell>
          <cell r="S2019" t="str">
            <v>05100594500801</v>
          </cell>
          <cell r="T2019">
            <v>1284</v>
          </cell>
          <cell r="U2019">
            <v>56</v>
          </cell>
          <cell r="V2019">
            <v>0</v>
          </cell>
          <cell r="W2019" t="str">
            <v>PC</v>
          </cell>
          <cell r="X2019" t="str">
            <v>PC3</v>
          </cell>
          <cell r="AA2019" t="str">
            <v>054500801600</v>
          </cell>
          <cell r="AB2019" t="str">
            <v>054500801600</v>
          </cell>
          <cell r="AC2019" t="str">
            <v>Chittavaram</v>
          </cell>
          <cell r="AD2019" t="str">
            <v>Chittavaram</v>
          </cell>
          <cell r="AE2019" t="str">
            <v>PWS</v>
          </cell>
          <cell r="AF2019">
            <v>0</v>
          </cell>
          <cell r="AG2019">
            <v>0</v>
          </cell>
          <cell r="AH2019">
            <v>10</v>
          </cell>
          <cell r="AI2019">
            <v>0</v>
          </cell>
          <cell r="AJ2019">
            <v>0</v>
          </cell>
          <cell r="AK2019">
            <v>0</v>
          </cell>
          <cell r="AL2019">
            <v>0</v>
          </cell>
        </row>
        <row r="2020">
          <cell r="A2020" t="str">
            <v>05</v>
          </cell>
          <cell r="B2020" t="str">
            <v>Westgodavari</v>
          </cell>
          <cell r="C2020" t="str">
            <v>10</v>
          </cell>
          <cell r="D2020" t="str">
            <v>Narsapur</v>
          </cell>
          <cell r="E2020" t="str">
            <v>059</v>
          </cell>
          <cell r="F2020" t="str">
            <v>Narsapur</v>
          </cell>
          <cell r="G2020" t="str">
            <v>45</v>
          </cell>
          <cell r="H2020" t="str">
            <v>Narsapur</v>
          </cell>
          <cell r="I2020" t="str">
            <v>07</v>
          </cell>
          <cell r="J2020" t="str">
            <v>Chittavaram</v>
          </cell>
          <cell r="K2020" t="str">
            <v>008</v>
          </cell>
          <cell r="L2020" t="str">
            <v>Chittavaram</v>
          </cell>
          <cell r="M2020" t="str">
            <v>0545008</v>
          </cell>
          <cell r="N2020" t="str">
            <v>02</v>
          </cell>
          <cell r="O2020" t="str">
            <v>Upparagudem</v>
          </cell>
          <cell r="P2020" t="str">
            <v>Upparagudem</v>
          </cell>
          <cell r="Q2020" t="str">
            <v>054500802</v>
          </cell>
          <cell r="R2020" t="str">
            <v>054500802</v>
          </cell>
          <cell r="S2020" t="str">
            <v>05100594500802</v>
          </cell>
          <cell r="T2020">
            <v>256</v>
          </cell>
          <cell r="U2020">
            <v>0</v>
          </cell>
          <cell r="V2020">
            <v>0</v>
          </cell>
          <cell r="W2020" t="str">
            <v>PC</v>
          </cell>
          <cell r="X2020" t="str">
            <v>PC3</v>
          </cell>
          <cell r="AA2020" t="str">
            <v>054500801600</v>
          </cell>
          <cell r="AB2020" t="str">
            <v>054500801600</v>
          </cell>
          <cell r="AC2020" t="str">
            <v>Chittavaram</v>
          </cell>
          <cell r="AD2020" t="str">
            <v>Chittavaram</v>
          </cell>
          <cell r="AE2020" t="str">
            <v>PWS</v>
          </cell>
          <cell r="AF2020">
            <v>0</v>
          </cell>
          <cell r="AG2020">
            <v>0</v>
          </cell>
          <cell r="AH2020">
            <v>2</v>
          </cell>
          <cell r="AI2020">
            <v>0</v>
          </cell>
          <cell r="AJ2020">
            <v>0</v>
          </cell>
          <cell r="AK2020">
            <v>0</v>
          </cell>
          <cell r="AL2020">
            <v>0</v>
          </cell>
        </row>
        <row r="2021">
          <cell r="A2021" t="str">
            <v>05</v>
          </cell>
          <cell r="B2021" t="str">
            <v>Westgodavari</v>
          </cell>
          <cell r="C2021" t="str">
            <v>10</v>
          </cell>
          <cell r="D2021" t="str">
            <v>Narsapur</v>
          </cell>
          <cell r="E2021" t="str">
            <v>059</v>
          </cell>
          <cell r="F2021" t="str">
            <v>Narsapur</v>
          </cell>
          <cell r="G2021" t="str">
            <v>45</v>
          </cell>
          <cell r="H2021" t="str">
            <v>Narsapur</v>
          </cell>
          <cell r="I2021" t="str">
            <v>07</v>
          </cell>
          <cell r="J2021" t="str">
            <v>Chittavaram</v>
          </cell>
          <cell r="K2021" t="str">
            <v>008</v>
          </cell>
          <cell r="L2021" t="str">
            <v>Chittavaram</v>
          </cell>
          <cell r="M2021" t="str">
            <v>0545008</v>
          </cell>
          <cell r="N2021" t="str">
            <v>03</v>
          </cell>
          <cell r="O2021" t="str">
            <v>Langarvu-1</v>
          </cell>
          <cell r="P2021" t="str">
            <v>Langarvu-1</v>
          </cell>
          <cell r="Q2021" t="str">
            <v>054500803</v>
          </cell>
          <cell r="R2021" t="str">
            <v>054500803</v>
          </cell>
          <cell r="S2021" t="str">
            <v>05100594500803</v>
          </cell>
          <cell r="T2021">
            <v>262</v>
          </cell>
          <cell r="U2021">
            <v>122</v>
          </cell>
          <cell r="V2021">
            <v>0</v>
          </cell>
          <cell r="W2021" t="str">
            <v>PC</v>
          </cell>
          <cell r="X2021" t="str">
            <v>PC3</v>
          </cell>
          <cell r="AA2021" t="str">
            <v>054500801600</v>
          </cell>
          <cell r="AB2021" t="str">
            <v>054500801600</v>
          </cell>
          <cell r="AC2021" t="str">
            <v>Chittavaram</v>
          </cell>
          <cell r="AD2021" t="str">
            <v>Chittavaram</v>
          </cell>
          <cell r="AE2021" t="str">
            <v>PWS</v>
          </cell>
          <cell r="AF2021">
            <v>0</v>
          </cell>
          <cell r="AG2021">
            <v>0</v>
          </cell>
          <cell r="AH2021">
            <v>2</v>
          </cell>
          <cell r="AI2021">
            <v>0</v>
          </cell>
          <cell r="AJ2021">
            <v>0</v>
          </cell>
          <cell r="AK2021">
            <v>0</v>
          </cell>
          <cell r="AL2021">
            <v>0</v>
          </cell>
        </row>
        <row r="2022">
          <cell r="A2022" t="str">
            <v>05</v>
          </cell>
          <cell r="B2022" t="str">
            <v>Westgodavari</v>
          </cell>
          <cell r="C2022" t="str">
            <v>10</v>
          </cell>
          <cell r="D2022" t="str">
            <v>Narsapur</v>
          </cell>
          <cell r="E2022" t="str">
            <v>059</v>
          </cell>
          <cell r="F2022" t="str">
            <v>Narsapur</v>
          </cell>
          <cell r="G2022" t="str">
            <v>45</v>
          </cell>
          <cell r="H2022" t="str">
            <v>Narsapur</v>
          </cell>
          <cell r="I2022" t="str">
            <v>07</v>
          </cell>
          <cell r="J2022" t="str">
            <v>Chittavaram</v>
          </cell>
          <cell r="K2022" t="str">
            <v>008</v>
          </cell>
          <cell r="L2022" t="str">
            <v>Chittavaram</v>
          </cell>
          <cell r="M2022" t="str">
            <v>0545008</v>
          </cell>
          <cell r="N2022" t="str">
            <v>04</v>
          </cell>
          <cell r="O2022" t="str">
            <v>Langarvu-2</v>
          </cell>
          <cell r="P2022" t="str">
            <v>Langarvu-2</v>
          </cell>
          <cell r="Q2022" t="str">
            <v>054500804</v>
          </cell>
          <cell r="R2022" t="str">
            <v>054500804</v>
          </cell>
          <cell r="S2022" t="str">
            <v>05100594500804</v>
          </cell>
          <cell r="T2022">
            <v>392</v>
          </cell>
          <cell r="U2022">
            <v>366</v>
          </cell>
          <cell r="V2022">
            <v>0</v>
          </cell>
          <cell r="W2022" t="str">
            <v>PC</v>
          </cell>
          <cell r="X2022" t="str">
            <v>PC3</v>
          </cell>
          <cell r="AA2022" t="str">
            <v>054500801600</v>
          </cell>
          <cell r="AB2022" t="str">
            <v>054500801600</v>
          </cell>
          <cell r="AC2022" t="str">
            <v>Chittavaram</v>
          </cell>
          <cell r="AD2022" t="str">
            <v>Chittavaram</v>
          </cell>
          <cell r="AE2022" t="str">
            <v>PWS</v>
          </cell>
          <cell r="AF2022">
            <v>0</v>
          </cell>
          <cell r="AG2022">
            <v>0</v>
          </cell>
          <cell r="AH2022">
            <v>0</v>
          </cell>
          <cell r="AI2022">
            <v>0</v>
          </cell>
          <cell r="AJ2022">
            <v>0</v>
          </cell>
          <cell r="AK2022">
            <v>0</v>
          </cell>
          <cell r="AL2022">
            <v>0</v>
          </cell>
        </row>
        <row r="2023">
          <cell r="A2023" t="str">
            <v>05</v>
          </cell>
          <cell r="B2023" t="str">
            <v>Westgodavari</v>
          </cell>
          <cell r="C2023" t="str">
            <v>10</v>
          </cell>
          <cell r="D2023" t="str">
            <v>Narsapur</v>
          </cell>
          <cell r="E2023" t="str">
            <v>059</v>
          </cell>
          <cell r="F2023" t="str">
            <v>Narsapur</v>
          </cell>
          <cell r="G2023" t="str">
            <v>45</v>
          </cell>
          <cell r="H2023" t="str">
            <v>Narsapur</v>
          </cell>
          <cell r="I2023" t="str">
            <v>07</v>
          </cell>
          <cell r="J2023" t="str">
            <v>Chittavaram</v>
          </cell>
          <cell r="K2023" t="str">
            <v>008</v>
          </cell>
          <cell r="L2023" t="str">
            <v>Chittavaram</v>
          </cell>
          <cell r="M2023" t="str">
            <v>0545008</v>
          </cell>
          <cell r="N2023" t="str">
            <v>05</v>
          </cell>
          <cell r="O2023" t="str">
            <v>Adiandhrapalli</v>
          </cell>
          <cell r="P2023" t="str">
            <v>Adiandhrapalli</v>
          </cell>
          <cell r="Q2023" t="str">
            <v>054500805</v>
          </cell>
          <cell r="R2023" t="str">
            <v>054500805</v>
          </cell>
          <cell r="S2023" t="str">
            <v>05100594500805</v>
          </cell>
          <cell r="T2023">
            <v>686</v>
          </cell>
          <cell r="U2023">
            <v>528</v>
          </cell>
          <cell r="V2023">
            <v>9</v>
          </cell>
          <cell r="W2023" t="str">
            <v>PC</v>
          </cell>
          <cell r="X2023" t="str">
            <v>PC3</v>
          </cell>
          <cell r="AA2023" t="str">
            <v>054500801600</v>
          </cell>
          <cell r="AB2023" t="str">
            <v>054500801600</v>
          </cell>
          <cell r="AC2023" t="str">
            <v>Chittavaram</v>
          </cell>
          <cell r="AD2023" t="str">
            <v>Chittavaram</v>
          </cell>
          <cell r="AE2023" t="str">
            <v>PWS</v>
          </cell>
          <cell r="AF2023">
            <v>0</v>
          </cell>
          <cell r="AG2023">
            <v>0</v>
          </cell>
          <cell r="AH2023">
            <v>2</v>
          </cell>
          <cell r="AI2023">
            <v>0</v>
          </cell>
          <cell r="AJ2023">
            <v>0</v>
          </cell>
          <cell r="AK2023">
            <v>0</v>
          </cell>
          <cell r="AL2023">
            <v>0</v>
          </cell>
        </row>
        <row r="2024">
          <cell r="A2024" t="str">
            <v>05</v>
          </cell>
          <cell r="B2024" t="str">
            <v>Westgodavari</v>
          </cell>
          <cell r="C2024" t="str">
            <v>10</v>
          </cell>
          <cell r="D2024" t="str">
            <v>Narsapur</v>
          </cell>
          <cell r="E2024" t="str">
            <v>059</v>
          </cell>
          <cell r="F2024" t="str">
            <v>Narsapur</v>
          </cell>
          <cell r="G2024" t="str">
            <v>45</v>
          </cell>
          <cell r="H2024" t="str">
            <v>Narsapur</v>
          </cell>
          <cell r="I2024" t="str">
            <v>07</v>
          </cell>
          <cell r="J2024" t="str">
            <v>Chittavaram</v>
          </cell>
          <cell r="K2024" t="str">
            <v>008</v>
          </cell>
          <cell r="L2024" t="str">
            <v>Chittavaram</v>
          </cell>
          <cell r="M2024" t="str">
            <v>0545008</v>
          </cell>
          <cell r="N2024" t="str">
            <v>06</v>
          </cell>
          <cell r="O2024" t="str">
            <v>Edigapalem</v>
          </cell>
          <cell r="P2024" t="str">
            <v>Edigapalem</v>
          </cell>
          <cell r="Q2024" t="str">
            <v>054500806</v>
          </cell>
          <cell r="R2024" t="str">
            <v>054500806</v>
          </cell>
          <cell r="S2024" t="str">
            <v>05100594500806</v>
          </cell>
          <cell r="T2024">
            <v>357</v>
          </cell>
          <cell r="U2024">
            <v>0</v>
          </cell>
          <cell r="V2024">
            <v>0</v>
          </cell>
          <cell r="W2024" t="str">
            <v>PC</v>
          </cell>
          <cell r="X2024" t="str">
            <v>PC3</v>
          </cell>
          <cell r="AA2024" t="str">
            <v>054500801600</v>
          </cell>
          <cell r="AB2024" t="str">
            <v>054500801600</v>
          </cell>
          <cell r="AC2024" t="str">
            <v>Chittavaram</v>
          </cell>
          <cell r="AD2024" t="str">
            <v>Chittavaram</v>
          </cell>
          <cell r="AE2024" t="str">
            <v>PWS</v>
          </cell>
          <cell r="AF2024">
            <v>0</v>
          </cell>
          <cell r="AG2024">
            <v>0</v>
          </cell>
          <cell r="AH2024">
            <v>2</v>
          </cell>
          <cell r="AI2024">
            <v>0</v>
          </cell>
          <cell r="AJ2024">
            <v>0</v>
          </cell>
          <cell r="AK2024">
            <v>0</v>
          </cell>
          <cell r="AL2024">
            <v>0</v>
          </cell>
        </row>
        <row r="2025">
          <cell r="A2025" t="str">
            <v>05</v>
          </cell>
          <cell r="B2025" t="str">
            <v>Westgodavari</v>
          </cell>
          <cell r="C2025" t="str">
            <v>10</v>
          </cell>
          <cell r="D2025" t="str">
            <v>Narsapur</v>
          </cell>
          <cell r="E2025" t="str">
            <v>059</v>
          </cell>
          <cell r="F2025" t="str">
            <v>Narsapur</v>
          </cell>
          <cell r="G2025" t="str">
            <v>45</v>
          </cell>
          <cell r="H2025" t="str">
            <v>Narsapur</v>
          </cell>
          <cell r="I2025" t="str">
            <v>07</v>
          </cell>
          <cell r="J2025" t="str">
            <v>Chittavaram</v>
          </cell>
          <cell r="K2025" t="str">
            <v>008</v>
          </cell>
          <cell r="L2025" t="str">
            <v>Chittavaram</v>
          </cell>
          <cell r="M2025" t="str">
            <v>0545008</v>
          </cell>
          <cell r="N2025" t="str">
            <v>07</v>
          </cell>
          <cell r="O2025" t="str">
            <v>Madigagudem</v>
          </cell>
          <cell r="P2025" t="str">
            <v>Madigagudem</v>
          </cell>
          <cell r="Q2025" t="str">
            <v>054500807</v>
          </cell>
          <cell r="R2025" t="str">
            <v>054500807</v>
          </cell>
          <cell r="S2025" t="str">
            <v>05100594500807</v>
          </cell>
          <cell r="T2025">
            <v>126</v>
          </cell>
          <cell r="U2025">
            <v>115</v>
          </cell>
          <cell r="V2025">
            <v>0</v>
          </cell>
          <cell r="W2025" t="str">
            <v>PC</v>
          </cell>
          <cell r="X2025" t="str">
            <v>PC3</v>
          </cell>
          <cell r="AA2025" t="str">
            <v>054500801600</v>
          </cell>
          <cell r="AB2025" t="str">
            <v>054500801600</v>
          </cell>
          <cell r="AC2025" t="str">
            <v>Chittavaram</v>
          </cell>
          <cell r="AD2025" t="str">
            <v>Chittavaram</v>
          </cell>
          <cell r="AE2025" t="str">
            <v>PWS</v>
          </cell>
          <cell r="AF2025">
            <v>0</v>
          </cell>
          <cell r="AG2025">
            <v>0</v>
          </cell>
          <cell r="AH2025">
            <v>0</v>
          </cell>
          <cell r="AI2025">
            <v>0</v>
          </cell>
          <cell r="AJ2025">
            <v>0</v>
          </cell>
          <cell r="AK2025">
            <v>0</v>
          </cell>
          <cell r="AL2025">
            <v>0</v>
          </cell>
        </row>
        <row r="2026">
          <cell r="A2026" t="str">
            <v>05</v>
          </cell>
          <cell r="B2026" t="str">
            <v>Westgodavari</v>
          </cell>
          <cell r="C2026" t="str">
            <v>10</v>
          </cell>
          <cell r="D2026" t="str">
            <v>Narsapur</v>
          </cell>
          <cell r="E2026" t="str">
            <v>059</v>
          </cell>
          <cell r="F2026" t="str">
            <v>Narsapur</v>
          </cell>
          <cell r="G2026" t="str">
            <v>45</v>
          </cell>
          <cell r="H2026" t="str">
            <v>Narsapur</v>
          </cell>
          <cell r="I2026" t="str">
            <v>08</v>
          </cell>
          <cell r="J2026" t="str">
            <v>Gondi</v>
          </cell>
          <cell r="K2026" t="str">
            <v>009</v>
          </cell>
          <cell r="L2026" t="str">
            <v>Gondi</v>
          </cell>
          <cell r="M2026" t="str">
            <v>0545009</v>
          </cell>
          <cell r="N2026" t="str">
            <v>01</v>
          </cell>
          <cell r="O2026" t="str">
            <v>Gondi</v>
          </cell>
          <cell r="P2026" t="str">
            <v>Gondi</v>
          </cell>
          <cell r="Q2026" t="str">
            <v>054500901</v>
          </cell>
          <cell r="R2026" t="str">
            <v>054500901</v>
          </cell>
          <cell r="S2026" t="str">
            <v>05100594500901</v>
          </cell>
          <cell r="T2026">
            <v>1137</v>
          </cell>
          <cell r="U2026">
            <v>324</v>
          </cell>
          <cell r="V2026">
            <v>0</v>
          </cell>
          <cell r="W2026" t="str">
            <v>FC</v>
          </cell>
          <cell r="X2026" t="str">
            <v>FC</v>
          </cell>
          <cell r="AA2026" t="str">
            <v>054500901600</v>
          </cell>
          <cell r="AB2026" t="str">
            <v>054500901600</v>
          </cell>
          <cell r="AC2026" t="str">
            <v>Gondi</v>
          </cell>
          <cell r="AD2026" t="str">
            <v>Gondi</v>
          </cell>
          <cell r="AE2026" t="str">
            <v>PWS</v>
          </cell>
          <cell r="AF2026">
            <v>0</v>
          </cell>
          <cell r="AG2026">
            <v>0</v>
          </cell>
          <cell r="AH2026">
            <v>6</v>
          </cell>
          <cell r="AI2026">
            <v>0</v>
          </cell>
          <cell r="AJ2026">
            <v>0</v>
          </cell>
          <cell r="AK2026">
            <v>0</v>
          </cell>
          <cell r="AL2026">
            <v>0</v>
          </cell>
        </row>
        <row r="2027">
          <cell r="A2027" t="str">
            <v>05</v>
          </cell>
          <cell r="B2027" t="str">
            <v>Westgodavari</v>
          </cell>
          <cell r="C2027" t="str">
            <v>10</v>
          </cell>
          <cell r="D2027" t="str">
            <v>Narsapur</v>
          </cell>
          <cell r="E2027" t="str">
            <v>059</v>
          </cell>
          <cell r="F2027" t="str">
            <v>Narsapur</v>
          </cell>
          <cell r="G2027" t="str">
            <v>45</v>
          </cell>
          <cell r="H2027" t="str">
            <v>Narsapur</v>
          </cell>
          <cell r="I2027" t="str">
            <v>09</v>
          </cell>
          <cell r="J2027" t="str">
            <v>Navarasapuram Old</v>
          </cell>
          <cell r="K2027" t="str">
            <v>010</v>
          </cell>
          <cell r="L2027" t="str">
            <v>Navarasapuram</v>
          </cell>
          <cell r="M2027" t="str">
            <v>0545010</v>
          </cell>
          <cell r="N2027" t="str">
            <v>01</v>
          </cell>
          <cell r="O2027" t="str">
            <v>Navarasapuram</v>
          </cell>
          <cell r="P2027" t="str">
            <v>Navarasapuram</v>
          </cell>
          <cell r="Q2027" t="str">
            <v>054501001</v>
          </cell>
          <cell r="R2027" t="str">
            <v>054501001</v>
          </cell>
          <cell r="S2027" t="str">
            <v>05100594501001</v>
          </cell>
          <cell r="T2027">
            <v>829</v>
          </cell>
          <cell r="U2027">
            <v>43</v>
          </cell>
          <cell r="V2027">
            <v>0</v>
          </cell>
          <cell r="W2027" t="str">
            <v>FC</v>
          </cell>
          <cell r="X2027" t="str">
            <v>FC</v>
          </cell>
          <cell r="AA2027" t="str">
            <v>054501001600</v>
          </cell>
          <cell r="AB2027" t="str">
            <v>054501001600</v>
          </cell>
          <cell r="AC2027" t="str">
            <v>Navarasapuram</v>
          </cell>
          <cell r="AD2027" t="str">
            <v>Navarasapuram</v>
          </cell>
          <cell r="AE2027" t="str">
            <v>PWS</v>
          </cell>
          <cell r="AF2027">
            <v>0</v>
          </cell>
          <cell r="AG2027">
            <v>2</v>
          </cell>
          <cell r="AH2027">
            <v>5</v>
          </cell>
          <cell r="AI2027">
            <v>0</v>
          </cell>
          <cell r="AJ2027">
            <v>0</v>
          </cell>
          <cell r="AK2027">
            <v>0</v>
          </cell>
          <cell r="AL2027">
            <v>0</v>
          </cell>
        </row>
        <row r="2028">
          <cell r="A2028" t="str">
            <v>05</v>
          </cell>
          <cell r="B2028" t="str">
            <v>Westgodavari</v>
          </cell>
          <cell r="C2028" t="str">
            <v>10</v>
          </cell>
          <cell r="D2028" t="str">
            <v>Narsapur</v>
          </cell>
          <cell r="E2028" t="str">
            <v>059</v>
          </cell>
          <cell r="F2028" t="str">
            <v>Narsapur</v>
          </cell>
          <cell r="G2028" t="str">
            <v>45</v>
          </cell>
          <cell r="H2028" t="str">
            <v>Narsapur</v>
          </cell>
          <cell r="I2028" t="str">
            <v>10</v>
          </cell>
          <cell r="J2028" t="str">
            <v>Navarasapuram New</v>
          </cell>
          <cell r="K2028" t="str">
            <v>010</v>
          </cell>
          <cell r="L2028" t="str">
            <v>Navarasapuram</v>
          </cell>
          <cell r="M2028" t="str">
            <v>0545010</v>
          </cell>
          <cell r="N2028" t="str">
            <v>02</v>
          </cell>
          <cell r="O2028" t="str">
            <v>K.navarasapuram</v>
          </cell>
          <cell r="P2028" t="str">
            <v>Navarasapuram</v>
          </cell>
          <cell r="Q2028" t="str">
            <v>054501002</v>
          </cell>
          <cell r="R2028" t="str">
            <v>054501002</v>
          </cell>
          <cell r="S2028" t="str">
            <v>05100594501002</v>
          </cell>
          <cell r="T2028">
            <v>1020</v>
          </cell>
          <cell r="U2028">
            <v>616</v>
          </cell>
          <cell r="V2028">
            <v>0</v>
          </cell>
          <cell r="W2028" t="str">
            <v>FC</v>
          </cell>
          <cell r="X2028" t="str">
            <v>FC</v>
          </cell>
          <cell r="AA2028" t="str">
            <v>054501002600</v>
          </cell>
          <cell r="AB2028" t="str">
            <v>054501002600</v>
          </cell>
          <cell r="AC2028" t="str">
            <v>Navarasapuram-2</v>
          </cell>
          <cell r="AD2028" t="str">
            <v>Navarasapuram-2</v>
          </cell>
          <cell r="AE2028" t="str">
            <v>PWS</v>
          </cell>
          <cell r="AF2028">
            <v>0</v>
          </cell>
          <cell r="AG2028">
            <v>0</v>
          </cell>
          <cell r="AH2028">
            <v>6</v>
          </cell>
          <cell r="AI2028">
            <v>0</v>
          </cell>
          <cell r="AJ2028">
            <v>0</v>
          </cell>
          <cell r="AK2028">
            <v>0</v>
          </cell>
          <cell r="AL2028">
            <v>0</v>
          </cell>
        </row>
        <row r="2029">
          <cell r="A2029" t="str">
            <v>05</v>
          </cell>
          <cell r="B2029" t="str">
            <v>Westgodavari</v>
          </cell>
          <cell r="C2029" t="str">
            <v>10</v>
          </cell>
          <cell r="D2029" t="str">
            <v>Narsapur</v>
          </cell>
          <cell r="E2029" t="str">
            <v>059</v>
          </cell>
          <cell r="F2029" t="str">
            <v>Narsapur</v>
          </cell>
          <cell r="G2029" t="str">
            <v>45</v>
          </cell>
          <cell r="H2029" t="str">
            <v>Narsapur</v>
          </cell>
          <cell r="I2029" t="str">
            <v>11</v>
          </cell>
          <cell r="J2029" t="str">
            <v>Rustumbada</v>
          </cell>
          <cell r="K2029" t="str">
            <v>012</v>
          </cell>
          <cell r="L2029" t="str">
            <v>Rustumbada</v>
          </cell>
          <cell r="M2029" t="str">
            <v>0545012</v>
          </cell>
          <cell r="N2029" t="str">
            <v>01</v>
          </cell>
          <cell r="O2029" t="str">
            <v>Rustumbada</v>
          </cell>
          <cell r="Q2029" t="str">
            <v>054501201</v>
          </cell>
          <cell r="S2029" t="str">
            <v>05100594501201</v>
          </cell>
          <cell r="T2029">
            <v>1618</v>
          </cell>
          <cell r="U2029">
            <v>70</v>
          </cell>
          <cell r="V2029">
            <v>0</v>
          </cell>
          <cell r="W2029" t="str">
            <v>NSS</v>
          </cell>
          <cell r="X2029" t="str">
            <v>BR</v>
          </cell>
          <cell r="Y2029">
            <v>1877</v>
          </cell>
          <cell r="Z2029">
            <v>36169</v>
          </cell>
          <cell r="AF2029">
            <v>0</v>
          </cell>
          <cell r="AG2029">
            <v>0</v>
          </cell>
          <cell r="AH2029">
            <v>13</v>
          </cell>
          <cell r="AI2029">
            <v>0</v>
          </cell>
          <cell r="AJ2029">
            <v>0</v>
          </cell>
          <cell r="AK2029">
            <v>0</v>
          </cell>
          <cell r="AL2029">
            <v>0</v>
          </cell>
        </row>
        <row r="2030">
          <cell r="A2030" t="str">
            <v>05</v>
          </cell>
          <cell r="B2030" t="str">
            <v>Westgodavari</v>
          </cell>
          <cell r="C2030" t="str">
            <v>10</v>
          </cell>
          <cell r="D2030" t="str">
            <v>Narsapur</v>
          </cell>
          <cell r="E2030" t="str">
            <v>059</v>
          </cell>
          <cell r="F2030" t="str">
            <v>Narsapur</v>
          </cell>
          <cell r="G2030" t="str">
            <v>45</v>
          </cell>
          <cell r="H2030" t="str">
            <v>Narsapur</v>
          </cell>
          <cell r="I2030" t="str">
            <v>11</v>
          </cell>
          <cell r="J2030" t="str">
            <v>Rustumbada</v>
          </cell>
          <cell r="K2030" t="str">
            <v>012</v>
          </cell>
          <cell r="L2030" t="str">
            <v>Rustumbada</v>
          </cell>
          <cell r="M2030" t="str">
            <v>0545012</v>
          </cell>
          <cell r="N2030" t="str">
            <v>02</v>
          </cell>
          <cell r="O2030" t="str">
            <v>Gadivarithota</v>
          </cell>
          <cell r="Q2030" t="str">
            <v>054501202</v>
          </cell>
          <cell r="S2030" t="str">
            <v>05100594501202</v>
          </cell>
          <cell r="T2030">
            <v>560</v>
          </cell>
          <cell r="U2030">
            <v>243</v>
          </cell>
          <cell r="V2030">
            <v>0</v>
          </cell>
          <cell r="W2030" t="str">
            <v>NSS</v>
          </cell>
          <cell r="X2030" t="str">
            <v>BR</v>
          </cell>
          <cell r="Y2030">
            <v>582</v>
          </cell>
          <cell r="Z2030">
            <v>36169</v>
          </cell>
          <cell r="AF2030">
            <v>0</v>
          </cell>
          <cell r="AG2030">
            <v>3</v>
          </cell>
          <cell r="AH2030">
            <v>2</v>
          </cell>
          <cell r="AI2030">
            <v>0</v>
          </cell>
          <cell r="AJ2030">
            <v>0</v>
          </cell>
          <cell r="AK2030">
            <v>0</v>
          </cell>
          <cell r="AL2030">
            <v>0</v>
          </cell>
        </row>
        <row r="2031">
          <cell r="A2031" t="str">
            <v>05</v>
          </cell>
          <cell r="B2031" t="str">
            <v>Westgodavari</v>
          </cell>
          <cell r="C2031" t="str">
            <v>10</v>
          </cell>
          <cell r="D2031" t="str">
            <v>Narsapur</v>
          </cell>
          <cell r="E2031" t="str">
            <v>059</v>
          </cell>
          <cell r="F2031" t="str">
            <v>Narsapur</v>
          </cell>
          <cell r="G2031" t="str">
            <v>45</v>
          </cell>
          <cell r="H2031" t="str">
            <v>Narsapur</v>
          </cell>
          <cell r="I2031" t="str">
            <v>11</v>
          </cell>
          <cell r="J2031" t="str">
            <v>Rustumbada</v>
          </cell>
          <cell r="K2031" t="str">
            <v>012</v>
          </cell>
          <cell r="L2031" t="str">
            <v>Rustumbada</v>
          </cell>
          <cell r="M2031" t="str">
            <v>0545012</v>
          </cell>
          <cell r="N2031" t="str">
            <v>03</v>
          </cell>
          <cell r="O2031" t="str">
            <v>Mangaliguntapalem</v>
          </cell>
          <cell r="Q2031" t="str">
            <v>054501203</v>
          </cell>
          <cell r="S2031" t="str">
            <v>05100594501203</v>
          </cell>
          <cell r="T2031">
            <v>670</v>
          </cell>
          <cell r="U2031">
            <v>306</v>
          </cell>
          <cell r="V2031">
            <v>0</v>
          </cell>
          <cell r="W2031" t="str">
            <v>NSS</v>
          </cell>
          <cell r="X2031" t="str">
            <v>BR</v>
          </cell>
          <cell r="Y2031">
            <v>856</v>
          </cell>
          <cell r="Z2031">
            <v>36358</v>
          </cell>
          <cell r="AF2031">
            <v>0</v>
          </cell>
          <cell r="AG2031">
            <v>0</v>
          </cell>
          <cell r="AH2031">
            <v>0</v>
          </cell>
          <cell r="AI2031">
            <v>1</v>
          </cell>
          <cell r="AJ2031">
            <v>0</v>
          </cell>
          <cell r="AK2031">
            <v>0</v>
          </cell>
          <cell r="AL2031">
            <v>0</v>
          </cell>
        </row>
        <row r="2032">
          <cell r="A2032" t="str">
            <v>05</v>
          </cell>
          <cell r="B2032" t="str">
            <v>Westgodavari</v>
          </cell>
          <cell r="C2032" t="str">
            <v>10</v>
          </cell>
          <cell r="D2032" t="str">
            <v>Narsapur</v>
          </cell>
          <cell r="E2032" t="str">
            <v>059</v>
          </cell>
          <cell r="F2032" t="str">
            <v>Narsapur</v>
          </cell>
          <cell r="G2032" t="str">
            <v>45</v>
          </cell>
          <cell r="H2032" t="str">
            <v>Narsapur</v>
          </cell>
          <cell r="I2032" t="str">
            <v>11</v>
          </cell>
          <cell r="J2032" t="str">
            <v>Rustumbada</v>
          </cell>
          <cell r="K2032" t="str">
            <v>012</v>
          </cell>
          <cell r="L2032" t="str">
            <v>Rustumbada</v>
          </cell>
          <cell r="M2032" t="str">
            <v>0545012</v>
          </cell>
          <cell r="N2032" t="str">
            <v>04</v>
          </cell>
          <cell r="O2032" t="str">
            <v>Manalavaripeta</v>
          </cell>
          <cell r="Q2032" t="str">
            <v>054501204</v>
          </cell>
          <cell r="S2032" t="str">
            <v>05100594501204</v>
          </cell>
          <cell r="T2032">
            <v>610</v>
          </cell>
          <cell r="U2032">
            <v>60</v>
          </cell>
          <cell r="V2032">
            <v>0</v>
          </cell>
          <cell r="W2032" t="str">
            <v>NSS</v>
          </cell>
          <cell r="X2032" t="str">
            <v>BR</v>
          </cell>
          <cell r="Y2032">
            <v>1818</v>
          </cell>
          <cell r="Z2032">
            <v>36358</v>
          </cell>
          <cell r="AF2032">
            <v>0</v>
          </cell>
          <cell r="AG2032">
            <v>3</v>
          </cell>
          <cell r="AH2032">
            <v>4</v>
          </cell>
          <cell r="AI2032">
            <v>0</v>
          </cell>
          <cell r="AJ2032">
            <v>0</v>
          </cell>
          <cell r="AK2032">
            <v>0</v>
          </cell>
          <cell r="AL2032">
            <v>0</v>
          </cell>
        </row>
        <row r="2033">
          <cell r="A2033" t="str">
            <v>05</v>
          </cell>
          <cell r="B2033" t="str">
            <v>Westgodavari</v>
          </cell>
          <cell r="C2033" t="str">
            <v>10</v>
          </cell>
          <cell r="D2033" t="str">
            <v>Narsapur</v>
          </cell>
          <cell r="E2033" t="str">
            <v>059</v>
          </cell>
          <cell r="F2033" t="str">
            <v>Narsapur</v>
          </cell>
          <cell r="G2033" t="str">
            <v>45</v>
          </cell>
          <cell r="H2033" t="str">
            <v>Narsapur</v>
          </cell>
          <cell r="I2033" t="str">
            <v>11</v>
          </cell>
          <cell r="J2033" t="str">
            <v>Rustumbada</v>
          </cell>
          <cell r="K2033" t="str">
            <v>012</v>
          </cell>
          <cell r="L2033" t="str">
            <v>Rustumbada</v>
          </cell>
          <cell r="M2033" t="str">
            <v>0545012</v>
          </cell>
          <cell r="N2033" t="str">
            <v>05</v>
          </cell>
          <cell r="O2033" t="str">
            <v>Pillivari Malapalli</v>
          </cell>
          <cell r="Q2033" t="str">
            <v>054501205</v>
          </cell>
          <cell r="S2033" t="str">
            <v>05100594501205</v>
          </cell>
          <cell r="T2033">
            <v>431</v>
          </cell>
          <cell r="U2033">
            <v>155</v>
          </cell>
          <cell r="V2033">
            <v>0</v>
          </cell>
          <cell r="W2033" t="str">
            <v>NSS</v>
          </cell>
          <cell r="X2033" t="str">
            <v>BR</v>
          </cell>
          <cell r="Y2033">
            <v>784</v>
          </cell>
          <cell r="Z2033">
            <v>36169</v>
          </cell>
          <cell r="AF2033">
            <v>0</v>
          </cell>
          <cell r="AG2033">
            <v>4</v>
          </cell>
          <cell r="AH2033">
            <v>2</v>
          </cell>
          <cell r="AI2033">
            <v>0</v>
          </cell>
          <cell r="AJ2033">
            <v>0</v>
          </cell>
          <cell r="AK2033">
            <v>0</v>
          </cell>
          <cell r="AL2033">
            <v>0</v>
          </cell>
        </row>
        <row r="2034">
          <cell r="A2034" t="str">
            <v>05</v>
          </cell>
          <cell r="B2034" t="str">
            <v>Westgodavari</v>
          </cell>
          <cell r="C2034" t="str">
            <v>10</v>
          </cell>
          <cell r="D2034" t="str">
            <v>Narsapur</v>
          </cell>
          <cell r="E2034" t="str">
            <v>059</v>
          </cell>
          <cell r="F2034" t="str">
            <v>Narsapur</v>
          </cell>
          <cell r="G2034" t="str">
            <v>45</v>
          </cell>
          <cell r="H2034" t="str">
            <v>Narsapur</v>
          </cell>
          <cell r="I2034" t="str">
            <v>11</v>
          </cell>
          <cell r="J2034" t="str">
            <v>Rustumbada</v>
          </cell>
          <cell r="K2034" t="str">
            <v>012</v>
          </cell>
          <cell r="L2034" t="str">
            <v>Rustumbada</v>
          </cell>
          <cell r="M2034" t="str">
            <v>0545012</v>
          </cell>
          <cell r="N2034" t="str">
            <v>06</v>
          </cell>
          <cell r="O2034" t="str">
            <v>Kotha Malapalli</v>
          </cell>
          <cell r="Q2034" t="str">
            <v>054501206</v>
          </cell>
          <cell r="S2034" t="str">
            <v>05100594501206</v>
          </cell>
          <cell r="T2034">
            <v>521</v>
          </cell>
          <cell r="U2034">
            <v>123</v>
          </cell>
          <cell r="V2034">
            <v>0</v>
          </cell>
          <cell r="W2034" t="str">
            <v>NSS</v>
          </cell>
          <cell r="X2034" t="str">
            <v>BR</v>
          </cell>
          <cell r="Y2034">
            <v>972</v>
          </cell>
          <cell r="Z2034">
            <v>36169</v>
          </cell>
          <cell r="AF2034">
            <v>0</v>
          </cell>
          <cell r="AG2034">
            <v>2</v>
          </cell>
          <cell r="AH2034">
            <v>2</v>
          </cell>
          <cell r="AI2034">
            <v>0</v>
          </cell>
          <cell r="AJ2034">
            <v>0</v>
          </cell>
          <cell r="AK2034">
            <v>0</v>
          </cell>
          <cell r="AL2034">
            <v>0</v>
          </cell>
        </row>
        <row r="2035">
          <cell r="A2035" t="str">
            <v>05</v>
          </cell>
          <cell r="B2035" t="str">
            <v>Westgodavari</v>
          </cell>
          <cell r="C2035" t="str">
            <v>10</v>
          </cell>
          <cell r="D2035" t="str">
            <v>Narsapur</v>
          </cell>
          <cell r="E2035" t="str">
            <v>059</v>
          </cell>
          <cell r="F2035" t="str">
            <v>Narsapur</v>
          </cell>
          <cell r="G2035" t="str">
            <v>45</v>
          </cell>
          <cell r="H2035" t="str">
            <v>Narsapur</v>
          </cell>
          <cell r="I2035" t="str">
            <v>11</v>
          </cell>
          <cell r="J2035" t="str">
            <v>Rustumbada</v>
          </cell>
          <cell r="K2035" t="str">
            <v>012</v>
          </cell>
          <cell r="L2035" t="str">
            <v>Rustumbada</v>
          </cell>
          <cell r="M2035" t="str">
            <v>0545012</v>
          </cell>
          <cell r="N2035" t="str">
            <v>07</v>
          </cell>
          <cell r="O2035" t="str">
            <v>Ponnadavaripalem</v>
          </cell>
          <cell r="Q2035" t="str">
            <v>054501207</v>
          </cell>
          <cell r="S2035" t="str">
            <v>05100594501207</v>
          </cell>
          <cell r="T2035">
            <v>200</v>
          </cell>
          <cell r="U2035">
            <v>157</v>
          </cell>
          <cell r="V2035">
            <v>0</v>
          </cell>
          <cell r="W2035" t="str">
            <v>NSS</v>
          </cell>
          <cell r="X2035" t="str">
            <v>BR</v>
          </cell>
          <cell r="Y2035">
            <v>1782</v>
          </cell>
          <cell r="Z2035">
            <v>36358</v>
          </cell>
          <cell r="AF2035">
            <v>0</v>
          </cell>
          <cell r="AG2035">
            <v>2</v>
          </cell>
          <cell r="AH2035">
            <v>1</v>
          </cell>
          <cell r="AI2035">
            <v>0</v>
          </cell>
          <cell r="AJ2035">
            <v>0</v>
          </cell>
          <cell r="AK2035">
            <v>0</v>
          </cell>
          <cell r="AL2035">
            <v>0</v>
          </cell>
        </row>
        <row r="2036">
          <cell r="A2036" t="str">
            <v>05</v>
          </cell>
          <cell r="B2036" t="str">
            <v>Westgodavari</v>
          </cell>
          <cell r="C2036" t="str">
            <v>10</v>
          </cell>
          <cell r="D2036" t="str">
            <v>Narsapur</v>
          </cell>
          <cell r="E2036" t="str">
            <v>059</v>
          </cell>
          <cell r="F2036" t="str">
            <v>Narsapur</v>
          </cell>
          <cell r="G2036" t="str">
            <v>45</v>
          </cell>
          <cell r="H2036" t="str">
            <v>Narsapur</v>
          </cell>
          <cell r="I2036" t="str">
            <v>11</v>
          </cell>
          <cell r="J2036" t="str">
            <v>Rustumbada</v>
          </cell>
          <cell r="K2036" t="str">
            <v>012</v>
          </cell>
          <cell r="L2036" t="str">
            <v>Rustumbada</v>
          </cell>
          <cell r="M2036" t="str">
            <v>0545012</v>
          </cell>
          <cell r="N2036" t="str">
            <v>08</v>
          </cell>
          <cell r="O2036" t="str">
            <v>Yedlapalivarithota</v>
          </cell>
          <cell r="Q2036" t="str">
            <v>054501208</v>
          </cell>
          <cell r="S2036" t="str">
            <v>05100594501208</v>
          </cell>
          <cell r="T2036">
            <v>207</v>
          </cell>
          <cell r="U2036">
            <v>105</v>
          </cell>
          <cell r="V2036">
            <v>0</v>
          </cell>
          <cell r="W2036" t="str">
            <v>NSS</v>
          </cell>
          <cell r="X2036" t="str">
            <v>BR</v>
          </cell>
          <cell r="Y2036">
            <v>662</v>
          </cell>
          <cell r="Z2036">
            <v>36732</v>
          </cell>
          <cell r="AF2036">
            <v>0</v>
          </cell>
          <cell r="AG2036">
            <v>2</v>
          </cell>
          <cell r="AH2036">
            <v>1</v>
          </cell>
          <cell r="AI2036">
            <v>0</v>
          </cell>
          <cell r="AJ2036">
            <v>0</v>
          </cell>
          <cell r="AK2036">
            <v>0</v>
          </cell>
          <cell r="AL2036">
            <v>0</v>
          </cell>
        </row>
        <row r="2037">
          <cell r="A2037" t="str">
            <v>05</v>
          </cell>
          <cell r="B2037" t="str">
            <v>Westgodavari</v>
          </cell>
          <cell r="C2037" t="str">
            <v>10</v>
          </cell>
          <cell r="D2037" t="str">
            <v>Narsapur</v>
          </cell>
          <cell r="E2037" t="str">
            <v>059</v>
          </cell>
          <cell r="F2037" t="str">
            <v>Narsapur</v>
          </cell>
          <cell r="G2037" t="str">
            <v>45</v>
          </cell>
          <cell r="H2037" t="str">
            <v>Narsapur</v>
          </cell>
          <cell r="I2037" t="str">
            <v>11</v>
          </cell>
          <cell r="J2037" t="str">
            <v>Rustumbada</v>
          </cell>
          <cell r="K2037" t="str">
            <v>012</v>
          </cell>
          <cell r="L2037" t="str">
            <v>Rustumbada</v>
          </cell>
          <cell r="M2037" t="str">
            <v>0545012</v>
          </cell>
          <cell r="N2037" t="str">
            <v>09</v>
          </cell>
          <cell r="O2037" t="str">
            <v>Reddivarimalapalli</v>
          </cell>
          <cell r="Q2037" t="str">
            <v>054501209</v>
          </cell>
          <cell r="S2037" t="str">
            <v>05100594501209</v>
          </cell>
          <cell r="T2037">
            <v>202</v>
          </cell>
          <cell r="U2037">
            <v>194</v>
          </cell>
          <cell r="V2037">
            <v>0</v>
          </cell>
          <cell r="W2037" t="str">
            <v>NSS</v>
          </cell>
          <cell r="X2037" t="str">
            <v>BR</v>
          </cell>
          <cell r="Y2037">
            <v>1224</v>
          </cell>
          <cell r="Z2037">
            <v>36732</v>
          </cell>
          <cell r="AF2037">
            <v>0</v>
          </cell>
          <cell r="AG2037">
            <v>0</v>
          </cell>
          <cell r="AH2037">
            <v>1</v>
          </cell>
          <cell r="AI2037">
            <v>0</v>
          </cell>
          <cell r="AJ2037">
            <v>0</v>
          </cell>
          <cell r="AK2037">
            <v>0</v>
          </cell>
          <cell r="AL2037">
            <v>0</v>
          </cell>
        </row>
        <row r="2038">
          <cell r="A2038" t="str">
            <v>05</v>
          </cell>
          <cell r="B2038" t="str">
            <v>Westgodavari</v>
          </cell>
          <cell r="C2038" t="str">
            <v>10</v>
          </cell>
          <cell r="D2038" t="str">
            <v>Narsapur</v>
          </cell>
          <cell r="E2038" t="str">
            <v>059</v>
          </cell>
          <cell r="F2038" t="str">
            <v>Narsapur</v>
          </cell>
          <cell r="G2038" t="str">
            <v>45</v>
          </cell>
          <cell r="H2038" t="str">
            <v>Narsapur</v>
          </cell>
          <cell r="I2038" t="str">
            <v>12</v>
          </cell>
          <cell r="J2038" t="str">
            <v>Seetarampuram North</v>
          </cell>
          <cell r="K2038" t="str">
            <v>013</v>
          </cell>
          <cell r="L2038" t="str">
            <v>Seetarampuram</v>
          </cell>
          <cell r="M2038" t="str">
            <v>0545013</v>
          </cell>
          <cell r="N2038" t="str">
            <v>01</v>
          </cell>
          <cell r="O2038" t="str">
            <v>Seetharamapuram</v>
          </cell>
          <cell r="P2038" t="str">
            <v>Seetharamapuram</v>
          </cell>
          <cell r="Q2038" t="str">
            <v>054501301</v>
          </cell>
          <cell r="R2038" t="str">
            <v>054501301</v>
          </cell>
          <cell r="S2038" t="str">
            <v>05100594501301</v>
          </cell>
          <cell r="T2038">
            <v>1599</v>
          </cell>
          <cell r="U2038">
            <v>122</v>
          </cell>
          <cell r="V2038">
            <v>5</v>
          </cell>
          <cell r="W2038" t="str">
            <v>FC</v>
          </cell>
          <cell r="X2038" t="str">
            <v>FC</v>
          </cell>
          <cell r="AA2038" t="str">
            <v>054501301600</v>
          </cell>
          <cell r="AB2038" t="str">
            <v>054501301600</v>
          </cell>
          <cell r="AC2038" t="str">
            <v>Seetharamapuram</v>
          </cell>
          <cell r="AD2038" t="str">
            <v>Seetharamapuram</v>
          </cell>
          <cell r="AE2038" t="str">
            <v>PWS</v>
          </cell>
          <cell r="AF2038">
            <v>0</v>
          </cell>
          <cell r="AG2038">
            <v>0</v>
          </cell>
          <cell r="AH2038">
            <v>9</v>
          </cell>
          <cell r="AI2038">
            <v>0</v>
          </cell>
          <cell r="AJ2038">
            <v>0</v>
          </cell>
          <cell r="AK2038">
            <v>0</v>
          </cell>
          <cell r="AL2038">
            <v>0</v>
          </cell>
        </row>
        <row r="2039">
          <cell r="A2039" t="str">
            <v>05</v>
          </cell>
          <cell r="B2039" t="str">
            <v>Westgodavari</v>
          </cell>
          <cell r="C2039" t="str">
            <v>10</v>
          </cell>
          <cell r="D2039" t="str">
            <v>Narsapur</v>
          </cell>
          <cell r="E2039" t="str">
            <v>059</v>
          </cell>
          <cell r="F2039" t="str">
            <v>Narsapur</v>
          </cell>
          <cell r="G2039" t="str">
            <v>45</v>
          </cell>
          <cell r="H2039" t="str">
            <v>Narsapur</v>
          </cell>
          <cell r="I2039" t="str">
            <v>13</v>
          </cell>
          <cell r="J2039" t="str">
            <v>Rajugari Thota</v>
          </cell>
          <cell r="K2039" t="str">
            <v>013</v>
          </cell>
          <cell r="L2039" t="str">
            <v>Seetarampuram</v>
          </cell>
          <cell r="M2039" t="str">
            <v>0545013</v>
          </cell>
          <cell r="N2039" t="str">
            <v>02</v>
          </cell>
          <cell r="O2039" t="str">
            <v>Rajulapalem</v>
          </cell>
          <cell r="Q2039" t="str">
            <v>054501302</v>
          </cell>
          <cell r="S2039" t="str">
            <v>05100594501302</v>
          </cell>
          <cell r="T2039">
            <v>902</v>
          </cell>
          <cell r="U2039">
            <v>0</v>
          </cell>
          <cell r="V2039">
            <v>0</v>
          </cell>
          <cell r="W2039" t="str">
            <v>NSS</v>
          </cell>
          <cell r="X2039" t="str">
            <v>BR</v>
          </cell>
          <cell r="Y2039">
            <v>1254</v>
          </cell>
          <cell r="Z2039">
            <v>36732</v>
          </cell>
          <cell r="AF2039">
            <v>0</v>
          </cell>
          <cell r="AG2039">
            <v>0</v>
          </cell>
          <cell r="AH2039">
            <v>12</v>
          </cell>
          <cell r="AI2039">
            <v>0</v>
          </cell>
          <cell r="AJ2039">
            <v>0</v>
          </cell>
          <cell r="AK2039">
            <v>0</v>
          </cell>
          <cell r="AL2039">
            <v>0</v>
          </cell>
        </row>
        <row r="2040">
          <cell r="A2040" t="str">
            <v>05</v>
          </cell>
          <cell r="B2040" t="str">
            <v>Westgodavari</v>
          </cell>
          <cell r="C2040" t="str">
            <v>10</v>
          </cell>
          <cell r="D2040" t="str">
            <v>Narsapur</v>
          </cell>
          <cell r="E2040" t="str">
            <v>059</v>
          </cell>
          <cell r="F2040" t="str">
            <v>Narsapur</v>
          </cell>
          <cell r="G2040" t="str">
            <v>45</v>
          </cell>
          <cell r="H2040" t="str">
            <v>Narsapur</v>
          </cell>
          <cell r="I2040" t="str">
            <v>14</v>
          </cell>
          <cell r="J2040" t="str">
            <v>Seetarampuram South</v>
          </cell>
          <cell r="K2040" t="str">
            <v>013</v>
          </cell>
          <cell r="L2040" t="str">
            <v>Seetarampuram</v>
          </cell>
          <cell r="M2040" t="str">
            <v>0545013</v>
          </cell>
          <cell r="N2040" t="str">
            <v>03</v>
          </cell>
          <cell r="O2040" t="str">
            <v>Vallurivaripalem</v>
          </cell>
          <cell r="Q2040" t="str">
            <v>054501303</v>
          </cell>
          <cell r="S2040" t="str">
            <v>05100594501303</v>
          </cell>
          <cell r="T2040">
            <v>370</v>
          </cell>
          <cell r="U2040">
            <v>293</v>
          </cell>
          <cell r="V2040">
            <v>0</v>
          </cell>
          <cell r="W2040" t="str">
            <v>NSS</v>
          </cell>
          <cell r="X2040" t="str">
            <v>BR</v>
          </cell>
          <cell r="Y2040">
            <v>1032</v>
          </cell>
          <cell r="Z2040">
            <v>36358</v>
          </cell>
          <cell r="AF2040">
            <v>0</v>
          </cell>
          <cell r="AG2040">
            <v>0</v>
          </cell>
          <cell r="AH2040">
            <v>2</v>
          </cell>
          <cell r="AI2040">
            <v>0</v>
          </cell>
          <cell r="AJ2040">
            <v>0</v>
          </cell>
          <cell r="AK2040">
            <v>0</v>
          </cell>
          <cell r="AL2040">
            <v>0</v>
          </cell>
        </row>
        <row r="2041">
          <cell r="A2041" t="str">
            <v>05</v>
          </cell>
          <cell r="B2041" t="str">
            <v>Westgodavari</v>
          </cell>
          <cell r="C2041" t="str">
            <v>10</v>
          </cell>
          <cell r="D2041" t="str">
            <v>Narsapur</v>
          </cell>
          <cell r="E2041" t="str">
            <v>059</v>
          </cell>
          <cell r="F2041" t="str">
            <v>Narsapur</v>
          </cell>
          <cell r="G2041" t="str">
            <v>45</v>
          </cell>
          <cell r="H2041" t="str">
            <v>Narsapur</v>
          </cell>
          <cell r="I2041" t="str">
            <v>14</v>
          </cell>
          <cell r="J2041" t="str">
            <v>Seetarampuram South</v>
          </cell>
          <cell r="K2041" t="str">
            <v>013</v>
          </cell>
          <cell r="L2041" t="str">
            <v>Seetarampuram</v>
          </cell>
          <cell r="M2041" t="str">
            <v>0545013</v>
          </cell>
          <cell r="N2041" t="str">
            <v>04</v>
          </cell>
          <cell r="O2041" t="str">
            <v>Adabalavarithota</v>
          </cell>
          <cell r="Q2041" t="str">
            <v>054501304</v>
          </cell>
          <cell r="S2041" t="str">
            <v>05100594501304</v>
          </cell>
          <cell r="T2041">
            <v>1049</v>
          </cell>
          <cell r="U2041">
            <v>426</v>
          </cell>
          <cell r="V2041">
            <v>0</v>
          </cell>
          <cell r="W2041" t="str">
            <v>NSS</v>
          </cell>
          <cell r="X2041" t="str">
            <v>BR</v>
          </cell>
          <cell r="Y2041">
            <v>1402</v>
          </cell>
          <cell r="Z2041">
            <v>36732</v>
          </cell>
          <cell r="AF2041">
            <v>0</v>
          </cell>
          <cell r="AG2041">
            <v>0</v>
          </cell>
          <cell r="AH2041">
            <v>2</v>
          </cell>
          <cell r="AI2041">
            <v>0</v>
          </cell>
          <cell r="AJ2041">
            <v>0</v>
          </cell>
          <cell r="AK2041">
            <v>0</v>
          </cell>
          <cell r="AL2041">
            <v>0</v>
          </cell>
        </row>
        <row r="2042">
          <cell r="A2042" t="str">
            <v>05</v>
          </cell>
          <cell r="B2042" t="str">
            <v>Westgodavari</v>
          </cell>
          <cell r="C2042" t="str">
            <v>10</v>
          </cell>
          <cell r="D2042" t="str">
            <v>Narsapur</v>
          </cell>
          <cell r="E2042" t="str">
            <v>059</v>
          </cell>
          <cell r="F2042" t="str">
            <v>Narsapur</v>
          </cell>
          <cell r="G2042" t="str">
            <v>45</v>
          </cell>
          <cell r="H2042" t="str">
            <v>Narsapur</v>
          </cell>
          <cell r="I2042" t="str">
            <v>12</v>
          </cell>
          <cell r="J2042" t="str">
            <v>Seetarampuram</v>
          </cell>
          <cell r="K2042" t="str">
            <v>013</v>
          </cell>
          <cell r="L2042" t="str">
            <v>Seetarampuram</v>
          </cell>
          <cell r="M2042" t="str">
            <v>0545013</v>
          </cell>
          <cell r="N2042" t="str">
            <v>05</v>
          </cell>
          <cell r="O2042" t="str">
            <v>Pillivariharizanapet</v>
          </cell>
          <cell r="Q2042" t="str">
            <v>054501305</v>
          </cell>
          <cell r="S2042" t="str">
            <v>05100594501305</v>
          </cell>
          <cell r="T2042">
            <v>381</v>
          </cell>
          <cell r="U2042">
            <v>280</v>
          </cell>
          <cell r="V2042">
            <v>0</v>
          </cell>
          <cell r="W2042" t="str">
            <v>NSS</v>
          </cell>
          <cell r="X2042" t="str">
            <v>BR</v>
          </cell>
          <cell r="Y2042">
            <v>984</v>
          </cell>
          <cell r="Z2042">
            <v>36358</v>
          </cell>
          <cell r="AF2042">
            <v>0</v>
          </cell>
          <cell r="AG2042">
            <v>0</v>
          </cell>
          <cell r="AH2042">
            <v>2</v>
          </cell>
          <cell r="AI2042">
            <v>0</v>
          </cell>
          <cell r="AJ2042">
            <v>0</v>
          </cell>
          <cell r="AK2042">
            <v>0</v>
          </cell>
          <cell r="AL2042">
            <v>0</v>
          </cell>
        </row>
        <row r="2043">
          <cell r="A2043" t="str">
            <v>05</v>
          </cell>
          <cell r="B2043" t="str">
            <v>Westgodavari</v>
          </cell>
          <cell r="C2043" t="str">
            <v>10</v>
          </cell>
          <cell r="D2043" t="str">
            <v>Narsapur</v>
          </cell>
          <cell r="E2043" t="str">
            <v>059</v>
          </cell>
          <cell r="F2043" t="str">
            <v>Narsapur</v>
          </cell>
          <cell r="G2043" t="str">
            <v>45</v>
          </cell>
          <cell r="H2043" t="str">
            <v>Narsapur</v>
          </cell>
          <cell r="I2043" t="str">
            <v>12</v>
          </cell>
          <cell r="J2043" t="str">
            <v>Seetarampuram</v>
          </cell>
          <cell r="K2043" t="str">
            <v>013</v>
          </cell>
          <cell r="L2043" t="str">
            <v>Seetarampuram</v>
          </cell>
          <cell r="M2043" t="str">
            <v>0545013</v>
          </cell>
          <cell r="N2043" t="str">
            <v>06</v>
          </cell>
          <cell r="O2043" t="str">
            <v>Salipeta</v>
          </cell>
          <cell r="Q2043" t="str">
            <v>054501306</v>
          </cell>
          <cell r="S2043" t="str">
            <v>05100594501306</v>
          </cell>
          <cell r="T2043">
            <v>160</v>
          </cell>
          <cell r="U2043">
            <v>0</v>
          </cell>
          <cell r="V2043">
            <v>0</v>
          </cell>
          <cell r="W2043" t="str">
            <v>NSS</v>
          </cell>
          <cell r="X2043" t="str">
            <v>BR</v>
          </cell>
          <cell r="Y2043">
            <v>598</v>
          </cell>
          <cell r="Z2043">
            <v>36732</v>
          </cell>
          <cell r="AF2043">
            <v>0</v>
          </cell>
          <cell r="AG2043">
            <v>0</v>
          </cell>
          <cell r="AH2043">
            <v>1</v>
          </cell>
          <cell r="AI2043">
            <v>0</v>
          </cell>
          <cell r="AJ2043">
            <v>0</v>
          </cell>
          <cell r="AK2043">
            <v>0</v>
          </cell>
          <cell r="AL2043">
            <v>0</v>
          </cell>
        </row>
        <row r="2044">
          <cell r="A2044" t="str">
            <v>05</v>
          </cell>
          <cell r="B2044" t="str">
            <v>Westgodavari</v>
          </cell>
          <cell r="C2044" t="str">
            <v>10</v>
          </cell>
          <cell r="D2044" t="str">
            <v>Narsapur</v>
          </cell>
          <cell r="E2044" t="str">
            <v>059</v>
          </cell>
          <cell r="F2044" t="str">
            <v>Narsapur</v>
          </cell>
          <cell r="G2044" t="str">
            <v>45</v>
          </cell>
          <cell r="H2044" t="str">
            <v>Narsapur</v>
          </cell>
          <cell r="I2044" t="str">
            <v>12</v>
          </cell>
          <cell r="J2044" t="str">
            <v>Seetarampuram</v>
          </cell>
          <cell r="K2044" t="str">
            <v>013</v>
          </cell>
          <cell r="L2044" t="str">
            <v>Seetarampuram</v>
          </cell>
          <cell r="M2044" t="str">
            <v>0545013</v>
          </cell>
          <cell r="N2044" t="str">
            <v>07</v>
          </cell>
          <cell r="O2044" t="str">
            <v>Mangalipeta</v>
          </cell>
          <cell r="Q2044" t="str">
            <v>054501307</v>
          </cell>
          <cell r="S2044" t="str">
            <v>05100594501307</v>
          </cell>
          <cell r="T2044">
            <v>180</v>
          </cell>
          <cell r="U2044">
            <v>0</v>
          </cell>
          <cell r="V2044">
            <v>0</v>
          </cell>
          <cell r="W2044" t="str">
            <v>NSS</v>
          </cell>
          <cell r="X2044" t="str">
            <v>BR</v>
          </cell>
          <cell r="Y2044">
            <v>764</v>
          </cell>
          <cell r="Z2044">
            <v>36169</v>
          </cell>
          <cell r="AF2044">
            <v>0</v>
          </cell>
          <cell r="AG2044">
            <v>0</v>
          </cell>
          <cell r="AH2044">
            <v>3</v>
          </cell>
          <cell r="AI2044">
            <v>0</v>
          </cell>
          <cell r="AJ2044">
            <v>0</v>
          </cell>
          <cell r="AK2044">
            <v>0</v>
          </cell>
          <cell r="AL2044">
            <v>0</v>
          </cell>
        </row>
        <row r="2045">
          <cell r="A2045" t="str">
            <v>05</v>
          </cell>
          <cell r="B2045" t="str">
            <v>Westgodavari</v>
          </cell>
          <cell r="C2045" t="str">
            <v>10</v>
          </cell>
          <cell r="D2045" t="str">
            <v>Narsapur</v>
          </cell>
          <cell r="E2045" t="str">
            <v>059</v>
          </cell>
          <cell r="F2045" t="str">
            <v>Narsapur</v>
          </cell>
          <cell r="G2045" t="str">
            <v>45</v>
          </cell>
          <cell r="H2045" t="str">
            <v>Narsapur</v>
          </cell>
          <cell r="I2045" t="str">
            <v>12</v>
          </cell>
          <cell r="J2045" t="str">
            <v>Seetarampuram</v>
          </cell>
          <cell r="K2045" t="str">
            <v>013</v>
          </cell>
          <cell r="L2045" t="str">
            <v>Seetarampuram</v>
          </cell>
          <cell r="M2045" t="str">
            <v>0545013</v>
          </cell>
          <cell r="N2045" t="str">
            <v>08</v>
          </cell>
          <cell r="O2045" t="str">
            <v>Kothapeta Malapalli</v>
          </cell>
          <cell r="Q2045" t="str">
            <v>054501308</v>
          </cell>
          <cell r="S2045" t="str">
            <v>05100594501308</v>
          </cell>
          <cell r="T2045">
            <v>156</v>
          </cell>
          <cell r="U2045">
            <v>156</v>
          </cell>
          <cell r="V2045">
            <v>0</v>
          </cell>
          <cell r="W2045" t="str">
            <v>NSS</v>
          </cell>
          <cell r="X2045" t="str">
            <v>BR</v>
          </cell>
          <cell r="Y2045">
            <v>988</v>
          </cell>
          <cell r="Z2045">
            <v>36724</v>
          </cell>
          <cell r="AF2045">
            <v>0</v>
          </cell>
          <cell r="AG2045">
            <v>0</v>
          </cell>
          <cell r="AH2045">
            <v>1</v>
          </cell>
          <cell r="AI2045">
            <v>0</v>
          </cell>
          <cell r="AJ2045">
            <v>0</v>
          </cell>
          <cell r="AK2045">
            <v>0</v>
          </cell>
          <cell r="AL2045">
            <v>0</v>
          </cell>
        </row>
        <row r="2046">
          <cell r="A2046" t="str">
            <v>05</v>
          </cell>
          <cell r="B2046" t="str">
            <v>Westgodavari</v>
          </cell>
          <cell r="C2046" t="str">
            <v>10</v>
          </cell>
          <cell r="D2046" t="str">
            <v>Narsapur</v>
          </cell>
          <cell r="E2046" t="str">
            <v>059</v>
          </cell>
          <cell r="F2046" t="str">
            <v>Narsapur</v>
          </cell>
          <cell r="G2046" t="str">
            <v>45</v>
          </cell>
          <cell r="H2046" t="str">
            <v>Narsapur</v>
          </cell>
          <cell r="I2046" t="str">
            <v>12</v>
          </cell>
          <cell r="J2046" t="str">
            <v>Seetarampuram</v>
          </cell>
          <cell r="K2046" t="str">
            <v>013</v>
          </cell>
          <cell r="L2046" t="str">
            <v>Seetarampuram</v>
          </cell>
          <cell r="M2046" t="str">
            <v>0545013</v>
          </cell>
          <cell r="N2046" t="str">
            <v>09</v>
          </cell>
          <cell r="O2046" t="str">
            <v>Kunapureddimeraka</v>
          </cell>
          <cell r="Q2046" t="str">
            <v>054501309</v>
          </cell>
          <cell r="S2046" t="str">
            <v>05100594501309</v>
          </cell>
          <cell r="T2046">
            <v>207</v>
          </cell>
          <cell r="U2046">
            <v>0</v>
          </cell>
          <cell r="V2046">
            <v>0</v>
          </cell>
          <cell r="W2046" t="str">
            <v>NSS</v>
          </cell>
          <cell r="X2046" t="str">
            <v>BR</v>
          </cell>
          <cell r="Y2046">
            <v>1392</v>
          </cell>
          <cell r="Z2046">
            <v>36169</v>
          </cell>
          <cell r="AF2046">
            <v>0</v>
          </cell>
          <cell r="AG2046">
            <v>0</v>
          </cell>
          <cell r="AH2046">
            <v>4</v>
          </cell>
          <cell r="AI2046">
            <v>0</v>
          </cell>
          <cell r="AJ2046">
            <v>0</v>
          </cell>
          <cell r="AK2046">
            <v>0</v>
          </cell>
          <cell r="AL2046">
            <v>0</v>
          </cell>
        </row>
        <row r="2047">
          <cell r="A2047" t="str">
            <v>05</v>
          </cell>
          <cell r="B2047" t="str">
            <v>Westgodavari</v>
          </cell>
          <cell r="C2047" t="str">
            <v>10</v>
          </cell>
          <cell r="D2047" t="str">
            <v>Narsapur</v>
          </cell>
          <cell r="E2047" t="str">
            <v>059</v>
          </cell>
          <cell r="F2047" t="str">
            <v>Narsapur</v>
          </cell>
          <cell r="G2047" t="str">
            <v>45</v>
          </cell>
          <cell r="H2047" t="str">
            <v>Narsapur</v>
          </cell>
          <cell r="I2047" t="str">
            <v>12</v>
          </cell>
          <cell r="J2047" t="str">
            <v>Seetarampuram</v>
          </cell>
          <cell r="K2047" t="str">
            <v>013</v>
          </cell>
          <cell r="L2047" t="str">
            <v>Seetarampuram</v>
          </cell>
          <cell r="M2047" t="str">
            <v>0545013</v>
          </cell>
          <cell r="N2047" t="str">
            <v>10</v>
          </cell>
          <cell r="O2047" t="str">
            <v>Ravivaripeta</v>
          </cell>
          <cell r="Q2047" t="str">
            <v>054501310</v>
          </cell>
          <cell r="S2047" t="str">
            <v>05100594501310</v>
          </cell>
          <cell r="T2047">
            <v>303</v>
          </cell>
          <cell r="U2047">
            <v>0</v>
          </cell>
          <cell r="V2047">
            <v>0</v>
          </cell>
          <cell r="W2047" t="str">
            <v>NSS</v>
          </cell>
          <cell r="X2047" t="str">
            <v>BR</v>
          </cell>
          <cell r="Y2047">
            <v>1442</v>
          </cell>
          <cell r="Z2047">
            <v>36169</v>
          </cell>
          <cell r="AF2047">
            <v>0</v>
          </cell>
          <cell r="AG2047">
            <v>0</v>
          </cell>
          <cell r="AH2047">
            <v>3</v>
          </cell>
          <cell r="AI2047">
            <v>0</v>
          </cell>
          <cell r="AJ2047">
            <v>0</v>
          </cell>
          <cell r="AK2047">
            <v>0</v>
          </cell>
          <cell r="AL2047">
            <v>0</v>
          </cell>
        </row>
        <row r="2048">
          <cell r="A2048" t="str">
            <v>05</v>
          </cell>
          <cell r="B2048" t="str">
            <v>Westgodavari</v>
          </cell>
          <cell r="C2048" t="str">
            <v>10</v>
          </cell>
          <cell r="D2048" t="str">
            <v>Narsapur</v>
          </cell>
          <cell r="E2048" t="str">
            <v>059</v>
          </cell>
          <cell r="F2048" t="str">
            <v>Narsapur</v>
          </cell>
          <cell r="G2048" t="str">
            <v>45</v>
          </cell>
          <cell r="H2048" t="str">
            <v>Narsapur</v>
          </cell>
          <cell r="I2048" t="str">
            <v>12</v>
          </cell>
          <cell r="J2048" t="str">
            <v>Seetarampuram</v>
          </cell>
          <cell r="K2048" t="str">
            <v>013</v>
          </cell>
          <cell r="L2048" t="str">
            <v>Seetarampuram</v>
          </cell>
          <cell r="M2048" t="str">
            <v>0545013</v>
          </cell>
          <cell r="N2048" t="str">
            <v>11</v>
          </cell>
          <cell r="O2048" t="str">
            <v>Chativaripeta</v>
          </cell>
          <cell r="Q2048" t="str">
            <v>054501311</v>
          </cell>
          <cell r="S2048" t="str">
            <v>05100594501311</v>
          </cell>
          <cell r="T2048">
            <v>29</v>
          </cell>
          <cell r="U2048">
            <v>29</v>
          </cell>
          <cell r="V2048">
            <v>0</v>
          </cell>
          <cell r="W2048" t="str">
            <v>NSS</v>
          </cell>
          <cell r="X2048" t="str">
            <v>BR</v>
          </cell>
          <cell r="Y2048">
            <v>872</v>
          </cell>
          <cell r="Z2048">
            <v>36169</v>
          </cell>
          <cell r="AF2048">
            <v>0</v>
          </cell>
          <cell r="AG2048">
            <v>0</v>
          </cell>
          <cell r="AH2048">
            <v>2</v>
          </cell>
          <cell r="AI2048">
            <v>0</v>
          </cell>
          <cell r="AJ2048">
            <v>0</v>
          </cell>
          <cell r="AK2048">
            <v>0</v>
          </cell>
          <cell r="AL2048">
            <v>0</v>
          </cell>
        </row>
        <row r="2049">
          <cell r="A2049" t="str">
            <v>05</v>
          </cell>
          <cell r="B2049" t="str">
            <v>Westgodavari</v>
          </cell>
          <cell r="C2049" t="str">
            <v>10</v>
          </cell>
          <cell r="D2049" t="str">
            <v>Narsapur</v>
          </cell>
          <cell r="E2049" t="str">
            <v>059</v>
          </cell>
          <cell r="F2049" t="str">
            <v>Narsapur</v>
          </cell>
          <cell r="G2049" t="str">
            <v>45</v>
          </cell>
          <cell r="H2049" t="str">
            <v>Narsapur</v>
          </cell>
          <cell r="I2049" t="str">
            <v>13</v>
          </cell>
          <cell r="J2049" t="str">
            <v>Rajugarithota</v>
          </cell>
          <cell r="K2049" t="str">
            <v>013</v>
          </cell>
          <cell r="L2049" t="str">
            <v>Seetarampuram</v>
          </cell>
          <cell r="M2049" t="str">
            <v>0545013</v>
          </cell>
          <cell r="N2049" t="str">
            <v>12</v>
          </cell>
          <cell r="O2049" t="str">
            <v>Rajugarithota</v>
          </cell>
          <cell r="Q2049" t="str">
            <v>054501312</v>
          </cell>
          <cell r="S2049" t="str">
            <v>05100594501312</v>
          </cell>
          <cell r="T2049">
            <v>587</v>
          </cell>
          <cell r="U2049">
            <v>257</v>
          </cell>
          <cell r="V2049">
            <v>0</v>
          </cell>
          <cell r="W2049" t="str">
            <v>NSS</v>
          </cell>
          <cell r="X2049" t="str">
            <v>BR</v>
          </cell>
          <cell r="Y2049">
            <v>1012</v>
          </cell>
          <cell r="Z2049">
            <v>36358</v>
          </cell>
          <cell r="AF2049">
            <v>0</v>
          </cell>
          <cell r="AG2049">
            <v>0</v>
          </cell>
          <cell r="AH2049">
            <v>4</v>
          </cell>
          <cell r="AI2049">
            <v>0</v>
          </cell>
          <cell r="AJ2049">
            <v>0</v>
          </cell>
          <cell r="AK2049">
            <v>0</v>
          </cell>
          <cell r="AL2049">
            <v>0</v>
          </cell>
        </row>
        <row r="2050">
          <cell r="A2050" t="str">
            <v>05</v>
          </cell>
          <cell r="B2050" t="str">
            <v>Westgodavari</v>
          </cell>
          <cell r="C2050" t="str">
            <v>10</v>
          </cell>
          <cell r="D2050" t="str">
            <v>Narsapur</v>
          </cell>
          <cell r="E2050" t="str">
            <v>059</v>
          </cell>
          <cell r="F2050" t="str">
            <v>Narsapur</v>
          </cell>
          <cell r="G2050" t="str">
            <v>45</v>
          </cell>
          <cell r="H2050" t="str">
            <v>Narsapur</v>
          </cell>
          <cell r="I2050" t="str">
            <v>12</v>
          </cell>
          <cell r="J2050" t="str">
            <v>Seetarampuram</v>
          </cell>
          <cell r="K2050" t="str">
            <v>013</v>
          </cell>
          <cell r="L2050" t="str">
            <v>Seetarampuram</v>
          </cell>
          <cell r="M2050" t="str">
            <v>0545013</v>
          </cell>
          <cell r="N2050" t="str">
            <v>13</v>
          </cell>
          <cell r="O2050" t="str">
            <v>Venkatarajuthota</v>
          </cell>
          <cell r="Q2050" t="str">
            <v>054501313</v>
          </cell>
          <cell r="S2050" t="str">
            <v>05100594501313</v>
          </cell>
          <cell r="T2050">
            <v>232</v>
          </cell>
          <cell r="U2050">
            <v>178</v>
          </cell>
          <cell r="V2050">
            <v>0</v>
          </cell>
          <cell r="W2050" t="str">
            <v>NSS</v>
          </cell>
          <cell r="X2050" t="str">
            <v>BR</v>
          </cell>
          <cell r="Y2050">
            <v>492</v>
          </cell>
          <cell r="Z2050">
            <v>36732</v>
          </cell>
          <cell r="AF2050">
            <v>0</v>
          </cell>
          <cell r="AG2050">
            <v>0</v>
          </cell>
          <cell r="AH2050">
            <v>2</v>
          </cell>
          <cell r="AI2050">
            <v>0</v>
          </cell>
          <cell r="AJ2050">
            <v>0</v>
          </cell>
          <cell r="AK2050">
            <v>0</v>
          </cell>
          <cell r="AL2050">
            <v>0</v>
          </cell>
        </row>
        <row r="2051">
          <cell r="A2051" t="str">
            <v>05</v>
          </cell>
          <cell r="B2051" t="str">
            <v>Westgodavari</v>
          </cell>
          <cell r="C2051" t="str">
            <v>10</v>
          </cell>
          <cell r="D2051" t="str">
            <v>Narsapur</v>
          </cell>
          <cell r="E2051" t="str">
            <v>059</v>
          </cell>
          <cell r="F2051" t="str">
            <v>Narsapur</v>
          </cell>
          <cell r="G2051" t="str">
            <v>45</v>
          </cell>
          <cell r="H2051" t="str">
            <v>Narsapur</v>
          </cell>
          <cell r="I2051" t="str">
            <v>15</v>
          </cell>
          <cell r="J2051" t="str">
            <v>Yerramsettivaripalem</v>
          </cell>
          <cell r="K2051" t="str">
            <v>014</v>
          </cell>
          <cell r="L2051" t="str">
            <v>Laxmaneswaram</v>
          </cell>
          <cell r="M2051" t="str">
            <v>0545014</v>
          </cell>
          <cell r="N2051" t="str">
            <v>01</v>
          </cell>
          <cell r="O2051" t="str">
            <v>Laxmaneswaram</v>
          </cell>
          <cell r="Q2051" t="str">
            <v>054501401</v>
          </cell>
          <cell r="S2051" t="str">
            <v>05100594501401</v>
          </cell>
          <cell r="T2051">
            <v>888</v>
          </cell>
          <cell r="U2051">
            <v>150</v>
          </cell>
          <cell r="V2051">
            <v>0</v>
          </cell>
          <cell r="W2051" t="str">
            <v>NSS</v>
          </cell>
          <cell r="X2051" t="str">
            <v>BR</v>
          </cell>
          <cell r="Y2051">
            <v>1650</v>
          </cell>
          <cell r="Z2051">
            <v>36358</v>
          </cell>
          <cell r="AF2051">
            <v>0</v>
          </cell>
          <cell r="AG2051">
            <v>0</v>
          </cell>
          <cell r="AH2051">
            <v>15</v>
          </cell>
          <cell r="AI2051">
            <v>0</v>
          </cell>
          <cell r="AJ2051">
            <v>0</v>
          </cell>
          <cell r="AK2051">
            <v>0</v>
          </cell>
          <cell r="AL2051">
            <v>0</v>
          </cell>
        </row>
        <row r="2052">
          <cell r="A2052" t="str">
            <v>05</v>
          </cell>
          <cell r="B2052" t="str">
            <v>Westgodavari</v>
          </cell>
          <cell r="C2052" t="str">
            <v>10</v>
          </cell>
          <cell r="D2052" t="str">
            <v>Narsapur</v>
          </cell>
          <cell r="E2052" t="str">
            <v>059</v>
          </cell>
          <cell r="F2052" t="str">
            <v>Narsapur</v>
          </cell>
          <cell r="G2052" t="str">
            <v>45</v>
          </cell>
          <cell r="H2052" t="str">
            <v>Narsapur</v>
          </cell>
          <cell r="I2052" t="str">
            <v>16</v>
          </cell>
          <cell r="J2052" t="str">
            <v>Laxmaneswaram</v>
          </cell>
          <cell r="K2052" t="str">
            <v>014</v>
          </cell>
          <cell r="L2052" t="str">
            <v>Laxmaneswaram</v>
          </cell>
          <cell r="M2052" t="str">
            <v>0545014</v>
          </cell>
          <cell r="N2052" t="str">
            <v>02</v>
          </cell>
          <cell r="O2052" t="str">
            <v>Musakapalem</v>
          </cell>
          <cell r="Q2052" t="str">
            <v>054501402</v>
          </cell>
          <cell r="S2052" t="str">
            <v>05100594501402</v>
          </cell>
          <cell r="T2052">
            <v>636</v>
          </cell>
          <cell r="U2052">
            <v>0</v>
          </cell>
          <cell r="V2052">
            <v>32</v>
          </cell>
          <cell r="W2052" t="str">
            <v>NSS</v>
          </cell>
          <cell r="X2052" t="str">
            <v>BR</v>
          </cell>
          <cell r="Y2052">
            <v>1142</v>
          </cell>
          <cell r="Z2052">
            <v>36169</v>
          </cell>
          <cell r="AF2052">
            <v>0</v>
          </cell>
          <cell r="AG2052">
            <v>0</v>
          </cell>
          <cell r="AH2052">
            <v>2</v>
          </cell>
          <cell r="AI2052">
            <v>0</v>
          </cell>
          <cell r="AJ2052">
            <v>0</v>
          </cell>
          <cell r="AK2052">
            <v>0</v>
          </cell>
          <cell r="AL2052">
            <v>0</v>
          </cell>
        </row>
        <row r="2053">
          <cell r="A2053" t="str">
            <v>05</v>
          </cell>
          <cell r="B2053" t="str">
            <v>Westgodavari</v>
          </cell>
          <cell r="C2053" t="str">
            <v>10</v>
          </cell>
          <cell r="D2053" t="str">
            <v>Narsapur</v>
          </cell>
          <cell r="E2053" t="str">
            <v>059</v>
          </cell>
          <cell r="F2053" t="str">
            <v>Narsapur</v>
          </cell>
          <cell r="G2053" t="str">
            <v>45</v>
          </cell>
          <cell r="H2053" t="str">
            <v>Narsapur</v>
          </cell>
          <cell r="I2053" t="str">
            <v>16</v>
          </cell>
          <cell r="J2053" t="str">
            <v>Laxmaneswaram</v>
          </cell>
          <cell r="K2053" t="str">
            <v>014</v>
          </cell>
          <cell r="L2053" t="str">
            <v>Laxmaneswaram</v>
          </cell>
          <cell r="M2053" t="str">
            <v>0545014</v>
          </cell>
          <cell r="N2053" t="str">
            <v>03</v>
          </cell>
          <cell r="O2053" t="str">
            <v>Devunithota</v>
          </cell>
          <cell r="Q2053" t="str">
            <v>054501403</v>
          </cell>
          <cell r="S2053" t="str">
            <v>05100594501403</v>
          </cell>
          <cell r="T2053">
            <v>553</v>
          </cell>
          <cell r="U2053">
            <v>45</v>
          </cell>
          <cell r="V2053">
            <v>0</v>
          </cell>
          <cell r="W2053" t="str">
            <v>NSS</v>
          </cell>
          <cell r="X2053" t="str">
            <v>BR</v>
          </cell>
          <cell r="Y2053">
            <v>2296</v>
          </cell>
          <cell r="Z2053">
            <v>36169</v>
          </cell>
          <cell r="AF2053">
            <v>0</v>
          </cell>
          <cell r="AG2053">
            <v>0</v>
          </cell>
          <cell r="AH2053">
            <v>2</v>
          </cell>
          <cell r="AI2053">
            <v>0</v>
          </cell>
          <cell r="AJ2053">
            <v>0</v>
          </cell>
          <cell r="AK2053">
            <v>0</v>
          </cell>
          <cell r="AL2053">
            <v>0</v>
          </cell>
        </row>
        <row r="2054">
          <cell r="A2054" t="str">
            <v>05</v>
          </cell>
          <cell r="B2054" t="str">
            <v>Westgodavari</v>
          </cell>
          <cell r="C2054" t="str">
            <v>10</v>
          </cell>
          <cell r="D2054" t="str">
            <v>Narsapur</v>
          </cell>
          <cell r="E2054" t="str">
            <v>059</v>
          </cell>
          <cell r="F2054" t="str">
            <v>Narsapur</v>
          </cell>
          <cell r="G2054" t="str">
            <v>45</v>
          </cell>
          <cell r="H2054" t="str">
            <v>Narsapur</v>
          </cell>
          <cell r="I2054" t="str">
            <v>15</v>
          </cell>
          <cell r="J2054" t="str">
            <v>Yerramsettivaripalem</v>
          </cell>
          <cell r="K2054" t="str">
            <v>014</v>
          </cell>
          <cell r="L2054" t="str">
            <v>Laxmaneswaram</v>
          </cell>
          <cell r="M2054" t="str">
            <v>0545014</v>
          </cell>
          <cell r="N2054" t="str">
            <v>04</v>
          </cell>
          <cell r="O2054" t="str">
            <v>Akanavarithota</v>
          </cell>
          <cell r="Q2054" t="str">
            <v>054501404</v>
          </cell>
          <cell r="S2054" t="str">
            <v>05100594501404</v>
          </cell>
          <cell r="T2054">
            <v>378</v>
          </cell>
          <cell r="U2054">
            <v>0</v>
          </cell>
          <cell r="V2054">
            <v>0</v>
          </cell>
          <cell r="W2054" t="str">
            <v>NSS</v>
          </cell>
          <cell r="X2054" t="str">
            <v>BR</v>
          </cell>
          <cell r="Y2054">
            <v>1392</v>
          </cell>
          <cell r="Z2054">
            <v>36169</v>
          </cell>
          <cell r="AF2054">
            <v>0</v>
          </cell>
          <cell r="AG2054">
            <v>0</v>
          </cell>
          <cell r="AH2054">
            <v>4</v>
          </cell>
          <cell r="AI2054">
            <v>0</v>
          </cell>
          <cell r="AJ2054">
            <v>0</v>
          </cell>
          <cell r="AK2054">
            <v>0</v>
          </cell>
          <cell r="AL2054">
            <v>0</v>
          </cell>
        </row>
        <row r="2055">
          <cell r="A2055" t="str">
            <v>05</v>
          </cell>
          <cell r="B2055" t="str">
            <v>Westgodavari</v>
          </cell>
          <cell r="C2055" t="str">
            <v>10</v>
          </cell>
          <cell r="D2055" t="str">
            <v>Narsapur</v>
          </cell>
          <cell r="E2055" t="str">
            <v>059</v>
          </cell>
          <cell r="F2055" t="str">
            <v>Narsapur</v>
          </cell>
          <cell r="G2055" t="str">
            <v>45</v>
          </cell>
          <cell r="H2055" t="str">
            <v>Narsapur</v>
          </cell>
          <cell r="I2055" t="str">
            <v>15</v>
          </cell>
          <cell r="J2055" t="str">
            <v>Yerramsettivaripalem</v>
          </cell>
          <cell r="K2055" t="str">
            <v>014</v>
          </cell>
          <cell r="L2055" t="str">
            <v>Laxmaneswaram</v>
          </cell>
          <cell r="M2055" t="str">
            <v>0545014</v>
          </cell>
          <cell r="N2055" t="str">
            <v>05</v>
          </cell>
          <cell r="O2055" t="str">
            <v>Telagamsettivarimeraka</v>
          </cell>
          <cell r="Q2055" t="str">
            <v>054501405</v>
          </cell>
          <cell r="S2055" t="str">
            <v>05100594501405</v>
          </cell>
          <cell r="T2055">
            <v>184</v>
          </cell>
          <cell r="U2055">
            <v>0</v>
          </cell>
          <cell r="V2055">
            <v>0</v>
          </cell>
          <cell r="W2055" t="str">
            <v>NSS</v>
          </cell>
          <cell r="X2055" t="str">
            <v>BR</v>
          </cell>
          <cell r="Y2055">
            <v>484</v>
          </cell>
          <cell r="Z2055">
            <v>36169</v>
          </cell>
          <cell r="AF2055">
            <v>0</v>
          </cell>
          <cell r="AG2055">
            <v>0</v>
          </cell>
          <cell r="AH2055">
            <v>3</v>
          </cell>
          <cell r="AI2055">
            <v>0</v>
          </cell>
          <cell r="AJ2055">
            <v>0</v>
          </cell>
          <cell r="AK2055">
            <v>0</v>
          </cell>
          <cell r="AL2055">
            <v>0</v>
          </cell>
        </row>
        <row r="2056">
          <cell r="A2056" t="str">
            <v>05</v>
          </cell>
          <cell r="B2056" t="str">
            <v>Westgodavari</v>
          </cell>
          <cell r="C2056" t="str">
            <v>10</v>
          </cell>
          <cell r="D2056" t="str">
            <v>Narsapur</v>
          </cell>
          <cell r="E2056" t="str">
            <v>059</v>
          </cell>
          <cell r="F2056" t="str">
            <v>Narsapur</v>
          </cell>
          <cell r="G2056" t="str">
            <v>45</v>
          </cell>
          <cell r="H2056" t="str">
            <v>Narsapur</v>
          </cell>
          <cell r="I2056" t="str">
            <v>16</v>
          </cell>
          <cell r="J2056" t="str">
            <v>Laxmaneswaram</v>
          </cell>
          <cell r="K2056" t="str">
            <v>014</v>
          </cell>
          <cell r="L2056" t="str">
            <v>Laxmaneswaram</v>
          </cell>
          <cell r="M2056" t="str">
            <v>0545014</v>
          </cell>
          <cell r="N2056" t="str">
            <v>06</v>
          </cell>
          <cell r="O2056" t="str">
            <v>Peetanivarimeraka</v>
          </cell>
          <cell r="Q2056" t="str">
            <v>054501406</v>
          </cell>
          <cell r="S2056" t="str">
            <v>05100594501406</v>
          </cell>
          <cell r="T2056">
            <v>70</v>
          </cell>
          <cell r="U2056">
            <v>0</v>
          </cell>
          <cell r="V2056">
            <v>0</v>
          </cell>
          <cell r="W2056" t="str">
            <v>NSS</v>
          </cell>
          <cell r="X2056" t="str">
            <v>BR</v>
          </cell>
          <cell r="Y2056">
            <v>862</v>
          </cell>
          <cell r="Z2056">
            <v>36358</v>
          </cell>
          <cell r="AF2056">
            <v>0</v>
          </cell>
          <cell r="AG2056">
            <v>0</v>
          </cell>
          <cell r="AH2056">
            <v>2</v>
          </cell>
          <cell r="AI2056">
            <v>0</v>
          </cell>
          <cell r="AJ2056">
            <v>0</v>
          </cell>
          <cell r="AK2056">
            <v>0</v>
          </cell>
          <cell r="AL2056">
            <v>0</v>
          </cell>
        </row>
        <row r="2057">
          <cell r="A2057" t="str">
            <v>05</v>
          </cell>
          <cell r="B2057" t="str">
            <v>Westgodavari</v>
          </cell>
          <cell r="C2057" t="str">
            <v>10</v>
          </cell>
          <cell r="D2057" t="str">
            <v>Narsapur</v>
          </cell>
          <cell r="E2057" t="str">
            <v>059</v>
          </cell>
          <cell r="F2057" t="str">
            <v>Narsapur</v>
          </cell>
          <cell r="G2057" t="str">
            <v>45</v>
          </cell>
          <cell r="H2057" t="str">
            <v>Narsapur</v>
          </cell>
          <cell r="I2057" t="str">
            <v>15</v>
          </cell>
          <cell r="J2057" t="str">
            <v>Yerramsettivaripalem</v>
          </cell>
          <cell r="K2057" t="str">
            <v>014</v>
          </cell>
          <cell r="L2057" t="str">
            <v>Laxmaneswaram</v>
          </cell>
          <cell r="M2057" t="str">
            <v>0545014</v>
          </cell>
          <cell r="N2057" t="str">
            <v>07</v>
          </cell>
          <cell r="O2057" t="str">
            <v>Yerramsettivarimeraka</v>
          </cell>
          <cell r="Q2057" t="str">
            <v>054501407</v>
          </cell>
          <cell r="S2057" t="str">
            <v>05100594501407</v>
          </cell>
          <cell r="T2057">
            <v>717</v>
          </cell>
          <cell r="U2057">
            <v>0</v>
          </cell>
          <cell r="V2057">
            <v>0</v>
          </cell>
          <cell r="W2057" t="str">
            <v>NSS</v>
          </cell>
          <cell r="X2057" t="str">
            <v>BR</v>
          </cell>
          <cell r="Y2057">
            <v>1268</v>
          </cell>
          <cell r="Z2057">
            <v>36169</v>
          </cell>
          <cell r="AF2057">
            <v>0</v>
          </cell>
          <cell r="AG2057">
            <v>0</v>
          </cell>
          <cell r="AH2057">
            <v>5</v>
          </cell>
          <cell r="AI2057">
            <v>0</v>
          </cell>
          <cell r="AJ2057">
            <v>0</v>
          </cell>
          <cell r="AK2057">
            <v>0</v>
          </cell>
          <cell r="AL2057">
            <v>0</v>
          </cell>
        </row>
        <row r="2058">
          <cell r="A2058" t="str">
            <v>05</v>
          </cell>
          <cell r="B2058" t="str">
            <v>Westgodavari</v>
          </cell>
          <cell r="C2058" t="str">
            <v>10</v>
          </cell>
          <cell r="D2058" t="str">
            <v>Narsapur</v>
          </cell>
          <cell r="E2058" t="str">
            <v>059</v>
          </cell>
          <cell r="F2058" t="str">
            <v>Narsapur</v>
          </cell>
          <cell r="G2058" t="str">
            <v>45</v>
          </cell>
          <cell r="H2058" t="str">
            <v>Narsapur</v>
          </cell>
          <cell r="I2058" t="str">
            <v>15</v>
          </cell>
          <cell r="J2058" t="str">
            <v>Yerramsettivaripalem</v>
          </cell>
          <cell r="K2058" t="str">
            <v>014</v>
          </cell>
          <cell r="L2058" t="str">
            <v>Laxmaneswaram</v>
          </cell>
          <cell r="M2058" t="str">
            <v>0545014</v>
          </cell>
          <cell r="N2058" t="str">
            <v>08</v>
          </cell>
          <cell r="O2058" t="str">
            <v>Madidavarimeraka</v>
          </cell>
          <cell r="Q2058" t="str">
            <v>054501408</v>
          </cell>
          <cell r="S2058" t="str">
            <v>05100594501408</v>
          </cell>
          <cell r="T2058">
            <v>232</v>
          </cell>
          <cell r="U2058">
            <v>0</v>
          </cell>
          <cell r="V2058">
            <v>0</v>
          </cell>
          <cell r="W2058" t="str">
            <v>NSS</v>
          </cell>
          <cell r="X2058" t="str">
            <v>BR</v>
          </cell>
          <cell r="Y2058">
            <v>826</v>
          </cell>
          <cell r="Z2058">
            <v>36169</v>
          </cell>
          <cell r="AF2058">
            <v>0</v>
          </cell>
          <cell r="AG2058">
            <v>0</v>
          </cell>
          <cell r="AH2058">
            <v>7</v>
          </cell>
          <cell r="AI2058">
            <v>0</v>
          </cell>
          <cell r="AJ2058">
            <v>0</v>
          </cell>
          <cell r="AK2058">
            <v>0</v>
          </cell>
          <cell r="AL2058">
            <v>0</v>
          </cell>
        </row>
        <row r="2059">
          <cell r="A2059" t="str">
            <v>05</v>
          </cell>
          <cell r="B2059" t="str">
            <v>Westgodavari</v>
          </cell>
          <cell r="C2059" t="str">
            <v>10</v>
          </cell>
          <cell r="D2059" t="str">
            <v>Narsapur</v>
          </cell>
          <cell r="E2059" t="str">
            <v>059</v>
          </cell>
          <cell r="F2059" t="str">
            <v>Narsapur</v>
          </cell>
          <cell r="G2059" t="str">
            <v>45</v>
          </cell>
          <cell r="H2059" t="str">
            <v>Narsapur</v>
          </cell>
          <cell r="I2059" t="str">
            <v>18</v>
          </cell>
          <cell r="J2059" t="str">
            <v>Sarava</v>
          </cell>
          <cell r="K2059" t="str">
            <v>014</v>
          </cell>
          <cell r="L2059" t="str">
            <v>Laxmaneswaram</v>
          </cell>
          <cell r="M2059" t="str">
            <v>0545014</v>
          </cell>
          <cell r="N2059" t="str">
            <v>09</v>
          </cell>
          <cell r="O2059" t="str">
            <v>Gollakodaga</v>
          </cell>
          <cell r="Q2059" t="str">
            <v>054501409</v>
          </cell>
          <cell r="S2059" t="str">
            <v>05100594501409</v>
          </cell>
          <cell r="T2059">
            <v>125</v>
          </cell>
          <cell r="U2059">
            <v>0</v>
          </cell>
          <cell r="V2059">
            <v>0</v>
          </cell>
          <cell r="W2059" t="str">
            <v>NSS</v>
          </cell>
          <cell r="X2059" t="str">
            <v>BR</v>
          </cell>
          <cell r="Y2059">
            <v>1226</v>
          </cell>
          <cell r="Z2059">
            <v>36169</v>
          </cell>
          <cell r="AF2059">
            <v>0</v>
          </cell>
          <cell r="AG2059">
            <v>0</v>
          </cell>
          <cell r="AH2059">
            <v>2</v>
          </cell>
          <cell r="AI2059">
            <v>0</v>
          </cell>
          <cell r="AJ2059">
            <v>0</v>
          </cell>
          <cell r="AK2059">
            <v>0</v>
          </cell>
          <cell r="AL2059">
            <v>0</v>
          </cell>
        </row>
        <row r="2060">
          <cell r="A2060" t="str">
            <v>05</v>
          </cell>
          <cell r="B2060" t="str">
            <v>Westgodavari</v>
          </cell>
          <cell r="C2060" t="str">
            <v>10</v>
          </cell>
          <cell r="D2060" t="str">
            <v>Narsapur</v>
          </cell>
          <cell r="E2060" t="str">
            <v>059</v>
          </cell>
          <cell r="F2060" t="str">
            <v>Narsapur</v>
          </cell>
          <cell r="G2060" t="str">
            <v>45</v>
          </cell>
          <cell r="H2060" t="str">
            <v>Narsapur</v>
          </cell>
          <cell r="I2060" t="str">
            <v>18</v>
          </cell>
          <cell r="J2060" t="str">
            <v>Sarava</v>
          </cell>
          <cell r="K2060" t="str">
            <v>014</v>
          </cell>
          <cell r="L2060" t="str">
            <v>Laxmaneswaram</v>
          </cell>
          <cell r="M2060" t="str">
            <v>0545014</v>
          </cell>
          <cell r="N2060" t="str">
            <v>10</v>
          </cell>
          <cell r="O2060" t="str">
            <v>Sarava</v>
          </cell>
          <cell r="Q2060" t="str">
            <v>054501410</v>
          </cell>
          <cell r="S2060" t="str">
            <v>05100594501410</v>
          </cell>
          <cell r="T2060">
            <v>2161</v>
          </cell>
          <cell r="U2060">
            <v>92</v>
          </cell>
          <cell r="V2060">
            <v>0</v>
          </cell>
          <cell r="W2060" t="str">
            <v>NSS</v>
          </cell>
          <cell r="X2060" t="str">
            <v>BR</v>
          </cell>
          <cell r="Y2060">
            <v>1828</v>
          </cell>
          <cell r="Z2060">
            <v>36169</v>
          </cell>
          <cell r="AF2060">
            <v>0</v>
          </cell>
          <cell r="AG2060">
            <v>0</v>
          </cell>
          <cell r="AH2060">
            <v>8</v>
          </cell>
          <cell r="AI2060">
            <v>0</v>
          </cell>
          <cell r="AJ2060">
            <v>0</v>
          </cell>
          <cell r="AK2060">
            <v>0</v>
          </cell>
          <cell r="AL2060">
            <v>0</v>
          </cell>
        </row>
        <row r="2061">
          <cell r="A2061" t="str">
            <v>05</v>
          </cell>
          <cell r="B2061" t="str">
            <v>Westgodavari</v>
          </cell>
          <cell r="C2061" t="str">
            <v>10</v>
          </cell>
          <cell r="D2061" t="str">
            <v>Narsapur</v>
          </cell>
          <cell r="E2061" t="str">
            <v>059</v>
          </cell>
          <cell r="F2061" t="str">
            <v>Narsapur</v>
          </cell>
          <cell r="G2061" t="str">
            <v>45</v>
          </cell>
          <cell r="H2061" t="str">
            <v>Narsapur</v>
          </cell>
          <cell r="I2061" t="str">
            <v>17</v>
          </cell>
          <cell r="J2061" t="str">
            <v>Peda Lanka</v>
          </cell>
          <cell r="K2061" t="str">
            <v>014</v>
          </cell>
          <cell r="L2061" t="str">
            <v>Laxmaneswaram</v>
          </cell>
          <cell r="M2061" t="str">
            <v>0545014</v>
          </cell>
          <cell r="N2061" t="str">
            <v>11</v>
          </cell>
          <cell r="O2061" t="str">
            <v>Peda Lanka</v>
          </cell>
          <cell r="Q2061" t="str">
            <v>054501411</v>
          </cell>
          <cell r="S2061" t="str">
            <v>05100594501411</v>
          </cell>
          <cell r="T2061">
            <v>1308</v>
          </cell>
          <cell r="U2061">
            <v>536</v>
          </cell>
          <cell r="V2061">
            <v>0</v>
          </cell>
          <cell r="W2061" t="str">
            <v>NC</v>
          </cell>
          <cell r="X2061" t="str">
            <v>NC</v>
          </cell>
          <cell r="Y2061">
            <v>1252</v>
          </cell>
          <cell r="Z2061">
            <v>36358</v>
          </cell>
          <cell r="AF2061">
            <v>0</v>
          </cell>
          <cell r="AG2061">
            <v>0</v>
          </cell>
          <cell r="AH2061">
            <v>11</v>
          </cell>
          <cell r="AI2061">
            <v>0</v>
          </cell>
          <cell r="AJ2061">
            <v>0</v>
          </cell>
          <cell r="AK2061">
            <v>0</v>
          </cell>
          <cell r="AL2061">
            <v>0</v>
          </cell>
        </row>
        <row r="2062">
          <cell r="A2062" t="str">
            <v>05</v>
          </cell>
          <cell r="B2062" t="str">
            <v>Westgodavari</v>
          </cell>
          <cell r="C2062" t="str">
            <v>10</v>
          </cell>
          <cell r="D2062" t="str">
            <v>Narsapur</v>
          </cell>
          <cell r="E2062" t="str">
            <v>059</v>
          </cell>
          <cell r="F2062" t="str">
            <v>Narsapur</v>
          </cell>
          <cell r="G2062" t="str">
            <v>45</v>
          </cell>
          <cell r="H2062" t="str">
            <v>Narsapur</v>
          </cell>
          <cell r="I2062" t="str">
            <v>16</v>
          </cell>
          <cell r="J2062" t="str">
            <v>Laxmaneswaram</v>
          </cell>
          <cell r="K2062" t="str">
            <v>014</v>
          </cell>
          <cell r="L2062" t="str">
            <v>Laxmaneswaram</v>
          </cell>
          <cell r="M2062" t="str">
            <v>0545014</v>
          </cell>
          <cell r="N2062" t="str">
            <v>12</v>
          </cell>
          <cell r="O2062" t="str">
            <v>Najetipalem</v>
          </cell>
          <cell r="Q2062" t="str">
            <v>054501412</v>
          </cell>
          <cell r="S2062" t="str">
            <v>05100594501412</v>
          </cell>
          <cell r="T2062">
            <v>151</v>
          </cell>
          <cell r="U2062">
            <v>48</v>
          </cell>
          <cell r="V2062">
            <v>0</v>
          </cell>
          <cell r="W2062" t="str">
            <v>NSS</v>
          </cell>
          <cell r="X2062" t="str">
            <v>BR</v>
          </cell>
          <cell r="Y2062">
            <v>674</v>
          </cell>
          <cell r="Z2062">
            <v>36169</v>
          </cell>
          <cell r="AF2062">
            <v>0</v>
          </cell>
          <cell r="AG2062">
            <v>0</v>
          </cell>
          <cell r="AH2062">
            <v>3</v>
          </cell>
          <cell r="AI2062">
            <v>0</v>
          </cell>
          <cell r="AJ2062">
            <v>0</v>
          </cell>
          <cell r="AK2062">
            <v>0</v>
          </cell>
          <cell r="AL2062">
            <v>0</v>
          </cell>
        </row>
        <row r="2063">
          <cell r="A2063" t="str">
            <v>05</v>
          </cell>
          <cell r="B2063" t="str">
            <v>Westgodavari</v>
          </cell>
          <cell r="C2063" t="str">
            <v>10</v>
          </cell>
          <cell r="D2063" t="str">
            <v>Narsapur</v>
          </cell>
          <cell r="E2063" t="str">
            <v>059</v>
          </cell>
          <cell r="F2063" t="str">
            <v>Narsapur</v>
          </cell>
          <cell r="G2063" t="str">
            <v>45</v>
          </cell>
          <cell r="H2063" t="str">
            <v>Narsapur</v>
          </cell>
          <cell r="I2063" t="str">
            <v>19</v>
          </cell>
          <cell r="J2063" t="str">
            <v>L.b.Cherla</v>
          </cell>
          <cell r="K2063" t="str">
            <v>015</v>
          </cell>
          <cell r="L2063" t="str">
            <v>L.b. Cherla</v>
          </cell>
          <cell r="M2063" t="str">
            <v>0545015</v>
          </cell>
          <cell r="N2063" t="str">
            <v>01</v>
          </cell>
          <cell r="O2063" t="str">
            <v>L.b. Cherla</v>
          </cell>
          <cell r="Q2063" t="str">
            <v>054501501</v>
          </cell>
          <cell r="S2063" t="str">
            <v>05100594501501</v>
          </cell>
          <cell r="T2063">
            <v>1578</v>
          </cell>
          <cell r="U2063">
            <v>128</v>
          </cell>
          <cell r="V2063">
            <v>0</v>
          </cell>
          <cell r="W2063" t="str">
            <v>NSS</v>
          </cell>
          <cell r="X2063" t="str">
            <v>BR</v>
          </cell>
          <cell r="Y2063">
            <v>1668</v>
          </cell>
          <cell r="Z2063">
            <v>36358</v>
          </cell>
          <cell r="AF2063">
            <v>0</v>
          </cell>
          <cell r="AG2063">
            <v>0</v>
          </cell>
          <cell r="AH2063">
            <v>24</v>
          </cell>
          <cell r="AI2063">
            <v>0</v>
          </cell>
          <cell r="AJ2063">
            <v>0</v>
          </cell>
          <cell r="AK2063">
            <v>0</v>
          </cell>
          <cell r="AL2063">
            <v>0</v>
          </cell>
        </row>
        <row r="2064">
          <cell r="A2064" t="str">
            <v>05</v>
          </cell>
          <cell r="B2064" t="str">
            <v>Westgodavari</v>
          </cell>
          <cell r="C2064" t="str">
            <v>10</v>
          </cell>
          <cell r="D2064" t="str">
            <v>Narsapur</v>
          </cell>
          <cell r="E2064" t="str">
            <v>059</v>
          </cell>
          <cell r="F2064" t="str">
            <v>Narsapur</v>
          </cell>
          <cell r="G2064" t="str">
            <v>45</v>
          </cell>
          <cell r="H2064" t="str">
            <v>Narsapur</v>
          </cell>
          <cell r="I2064" t="str">
            <v>20</v>
          </cell>
          <cell r="J2064" t="str">
            <v>Chamakuri Palem</v>
          </cell>
          <cell r="K2064" t="str">
            <v>015</v>
          </cell>
          <cell r="L2064" t="str">
            <v>L.b. Cherla</v>
          </cell>
          <cell r="M2064" t="str">
            <v>0545015</v>
          </cell>
          <cell r="N2064" t="str">
            <v>02</v>
          </cell>
          <cell r="O2064" t="str">
            <v>Chillapalem</v>
          </cell>
          <cell r="Q2064" t="str">
            <v>054501502</v>
          </cell>
          <cell r="S2064" t="str">
            <v>05100594501502</v>
          </cell>
          <cell r="T2064">
            <v>557</v>
          </cell>
          <cell r="U2064">
            <v>0</v>
          </cell>
          <cell r="V2064">
            <v>0</v>
          </cell>
          <cell r="W2064" t="str">
            <v>NSS</v>
          </cell>
          <cell r="X2064" t="str">
            <v>BR</v>
          </cell>
          <cell r="Y2064">
            <v>2182</v>
          </cell>
          <cell r="Z2064">
            <v>36358</v>
          </cell>
          <cell r="AF2064">
            <v>0</v>
          </cell>
          <cell r="AG2064">
            <v>0</v>
          </cell>
          <cell r="AH2064">
            <v>3</v>
          </cell>
          <cell r="AI2064">
            <v>0</v>
          </cell>
          <cell r="AJ2064">
            <v>0</v>
          </cell>
          <cell r="AK2064">
            <v>0</v>
          </cell>
          <cell r="AL2064">
            <v>0</v>
          </cell>
        </row>
        <row r="2065">
          <cell r="A2065" t="str">
            <v>05</v>
          </cell>
          <cell r="B2065" t="str">
            <v>Westgodavari</v>
          </cell>
          <cell r="C2065" t="str">
            <v>10</v>
          </cell>
          <cell r="D2065" t="str">
            <v>Narsapur</v>
          </cell>
          <cell r="E2065" t="str">
            <v>059</v>
          </cell>
          <cell r="F2065" t="str">
            <v>Narsapur</v>
          </cell>
          <cell r="G2065" t="str">
            <v>45</v>
          </cell>
          <cell r="H2065" t="str">
            <v>Narsapur</v>
          </cell>
          <cell r="I2065" t="str">
            <v>19</v>
          </cell>
          <cell r="J2065" t="str">
            <v>L.b.Cherla</v>
          </cell>
          <cell r="K2065" t="str">
            <v>015</v>
          </cell>
          <cell r="L2065" t="str">
            <v>L.b. Cherla</v>
          </cell>
          <cell r="M2065" t="str">
            <v>0545015</v>
          </cell>
          <cell r="N2065" t="str">
            <v>03</v>
          </cell>
          <cell r="O2065" t="str">
            <v>Bynapalem</v>
          </cell>
          <cell r="Q2065" t="str">
            <v>054501503</v>
          </cell>
          <cell r="S2065" t="str">
            <v>05100594501503</v>
          </cell>
          <cell r="T2065">
            <v>1365</v>
          </cell>
          <cell r="U2065">
            <v>154</v>
          </cell>
          <cell r="V2065">
            <v>0</v>
          </cell>
          <cell r="W2065" t="str">
            <v>NSS</v>
          </cell>
          <cell r="X2065" t="str">
            <v>BR</v>
          </cell>
          <cell r="Y2065">
            <v>1636</v>
          </cell>
          <cell r="Z2065">
            <v>36358</v>
          </cell>
          <cell r="AF2065">
            <v>0</v>
          </cell>
          <cell r="AG2065">
            <v>0</v>
          </cell>
          <cell r="AH2065">
            <v>6</v>
          </cell>
          <cell r="AI2065">
            <v>0</v>
          </cell>
          <cell r="AJ2065">
            <v>0</v>
          </cell>
          <cell r="AK2065">
            <v>0</v>
          </cell>
          <cell r="AL2065">
            <v>0</v>
          </cell>
        </row>
        <row r="2066">
          <cell r="A2066" t="str">
            <v>05</v>
          </cell>
          <cell r="B2066" t="str">
            <v>Westgodavari</v>
          </cell>
          <cell r="C2066" t="str">
            <v>10</v>
          </cell>
          <cell r="D2066" t="str">
            <v>Narsapur</v>
          </cell>
          <cell r="E2066" t="str">
            <v>059</v>
          </cell>
          <cell r="F2066" t="str">
            <v>Narsapur</v>
          </cell>
          <cell r="G2066" t="str">
            <v>45</v>
          </cell>
          <cell r="H2066" t="str">
            <v>Narsapur</v>
          </cell>
          <cell r="I2066" t="str">
            <v>20</v>
          </cell>
          <cell r="J2066" t="str">
            <v>Chamakuri Palem</v>
          </cell>
          <cell r="K2066" t="str">
            <v>015</v>
          </cell>
          <cell r="L2066" t="str">
            <v>L.b. Cherla</v>
          </cell>
          <cell r="M2066" t="str">
            <v>0545015</v>
          </cell>
          <cell r="N2066" t="str">
            <v>04</v>
          </cell>
          <cell r="O2066" t="str">
            <v>Modi</v>
          </cell>
          <cell r="Q2066" t="str">
            <v>054501504</v>
          </cell>
          <cell r="S2066" t="str">
            <v>05100594501504</v>
          </cell>
          <cell r="T2066">
            <v>851</v>
          </cell>
          <cell r="U2066">
            <v>6</v>
          </cell>
          <cell r="V2066">
            <v>0</v>
          </cell>
          <cell r="W2066" t="str">
            <v>NSS</v>
          </cell>
          <cell r="X2066" t="str">
            <v>BR</v>
          </cell>
          <cell r="Y2066">
            <v>862</v>
          </cell>
          <cell r="Z2066">
            <v>36169</v>
          </cell>
          <cell r="AF2066">
            <v>0</v>
          </cell>
          <cell r="AG2066">
            <v>0</v>
          </cell>
          <cell r="AH2066">
            <v>3</v>
          </cell>
          <cell r="AI2066">
            <v>0</v>
          </cell>
          <cell r="AJ2066">
            <v>0</v>
          </cell>
          <cell r="AK2066">
            <v>0</v>
          </cell>
          <cell r="AL2066">
            <v>0</v>
          </cell>
        </row>
        <row r="2067">
          <cell r="A2067" t="str">
            <v>05</v>
          </cell>
          <cell r="B2067" t="str">
            <v>Westgodavari</v>
          </cell>
          <cell r="C2067" t="str">
            <v>10</v>
          </cell>
          <cell r="D2067" t="str">
            <v>Narsapur</v>
          </cell>
          <cell r="E2067" t="str">
            <v>059</v>
          </cell>
          <cell r="F2067" t="str">
            <v>Narsapur</v>
          </cell>
          <cell r="G2067" t="str">
            <v>45</v>
          </cell>
          <cell r="H2067" t="str">
            <v>Narsapur</v>
          </cell>
          <cell r="I2067" t="str">
            <v>19</v>
          </cell>
          <cell r="J2067" t="str">
            <v>L.b.Cherla</v>
          </cell>
          <cell r="K2067" t="str">
            <v>015</v>
          </cell>
          <cell r="L2067" t="str">
            <v>L.b. Cherla</v>
          </cell>
          <cell r="M2067" t="str">
            <v>0545015</v>
          </cell>
          <cell r="N2067" t="str">
            <v>05</v>
          </cell>
          <cell r="O2067" t="str">
            <v>Kondaveetikadapa</v>
          </cell>
          <cell r="Q2067" t="str">
            <v>054501505</v>
          </cell>
          <cell r="S2067" t="str">
            <v>05100594501505</v>
          </cell>
          <cell r="T2067">
            <v>506</v>
          </cell>
          <cell r="U2067">
            <v>0</v>
          </cell>
          <cell r="V2067">
            <v>0</v>
          </cell>
          <cell r="W2067" t="str">
            <v>NSS</v>
          </cell>
          <cell r="X2067" t="str">
            <v>BR</v>
          </cell>
          <cell r="Y2067">
            <v>1214</v>
          </cell>
          <cell r="Z2067">
            <v>36169</v>
          </cell>
          <cell r="AF2067">
            <v>0</v>
          </cell>
          <cell r="AG2067">
            <v>0</v>
          </cell>
          <cell r="AH2067">
            <v>1</v>
          </cell>
          <cell r="AI2067">
            <v>0</v>
          </cell>
          <cell r="AJ2067">
            <v>0</v>
          </cell>
          <cell r="AK2067">
            <v>0</v>
          </cell>
          <cell r="AL2067">
            <v>0</v>
          </cell>
        </row>
        <row r="2068">
          <cell r="A2068" t="str">
            <v>05</v>
          </cell>
          <cell r="B2068" t="str">
            <v>Westgodavari</v>
          </cell>
          <cell r="C2068" t="str">
            <v>10</v>
          </cell>
          <cell r="D2068" t="str">
            <v>Narsapur</v>
          </cell>
          <cell r="E2068" t="str">
            <v>059</v>
          </cell>
          <cell r="F2068" t="str">
            <v>Narsapur</v>
          </cell>
          <cell r="G2068" t="str">
            <v>45</v>
          </cell>
          <cell r="H2068" t="str">
            <v>Narsapur</v>
          </cell>
          <cell r="I2068" t="str">
            <v>20</v>
          </cell>
          <cell r="J2068" t="str">
            <v>Chamakuri Palem</v>
          </cell>
          <cell r="K2068" t="str">
            <v>015</v>
          </cell>
          <cell r="L2068" t="str">
            <v>L.b. Cherla</v>
          </cell>
          <cell r="M2068" t="str">
            <v>0545015</v>
          </cell>
          <cell r="N2068" t="str">
            <v>06</v>
          </cell>
          <cell r="O2068" t="str">
            <v>Chamakuripalem</v>
          </cell>
          <cell r="Q2068" t="str">
            <v>054501506</v>
          </cell>
          <cell r="S2068" t="str">
            <v>05100594501506</v>
          </cell>
          <cell r="T2068">
            <v>1146</v>
          </cell>
          <cell r="U2068">
            <v>0</v>
          </cell>
          <cell r="V2068">
            <v>0</v>
          </cell>
          <cell r="W2068" t="str">
            <v>NSS</v>
          </cell>
          <cell r="X2068" t="str">
            <v>BR</v>
          </cell>
          <cell r="Y2068">
            <v>1442</v>
          </cell>
          <cell r="Z2068">
            <v>36358</v>
          </cell>
          <cell r="AF2068">
            <v>0</v>
          </cell>
          <cell r="AG2068">
            <v>0</v>
          </cell>
          <cell r="AH2068">
            <v>4</v>
          </cell>
          <cell r="AI2068">
            <v>0</v>
          </cell>
          <cell r="AJ2068">
            <v>0</v>
          </cell>
          <cell r="AK2068">
            <v>0</v>
          </cell>
          <cell r="AL2068">
            <v>0</v>
          </cell>
        </row>
        <row r="2069">
          <cell r="A2069" t="str">
            <v>05</v>
          </cell>
          <cell r="B2069" t="str">
            <v>Westgodavari</v>
          </cell>
          <cell r="C2069" t="str">
            <v>10</v>
          </cell>
          <cell r="D2069" t="str">
            <v>Narsapur</v>
          </cell>
          <cell r="E2069" t="str">
            <v>059</v>
          </cell>
          <cell r="F2069" t="str">
            <v>Narsapur</v>
          </cell>
          <cell r="G2069" t="str">
            <v>45</v>
          </cell>
          <cell r="H2069" t="str">
            <v>Narsapur</v>
          </cell>
          <cell r="I2069" t="str">
            <v>21</v>
          </cell>
          <cell r="J2069" t="str">
            <v>Pasaladeevi</v>
          </cell>
          <cell r="K2069" t="str">
            <v>015</v>
          </cell>
          <cell r="L2069" t="str">
            <v>L.b. Cherla</v>
          </cell>
          <cell r="M2069" t="str">
            <v>0545015</v>
          </cell>
          <cell r="N2069" t="str">
            <v>07</v>
          </cell>
          <cell r="O2069" t="str">
            <v>Pasaladeevi</v>
          </cell>
          <cell r="Q2069" t="str">
            <v>054501507</v>
          </cell>
          <cell r="S2069" t="str">
            <v>05100594501507</v>
          </cell>
          <cell r="T2069">
            <v>1710</v>
          </cell>
          <cell r="U2069">
            <v>0</v>
          </cell>
          <cell r="V2069">
            <v>0</v>
          </cell>
          <cell r="W2069" t="str">
            <v>NSS</v>
          </cell>
          <cell r="X2069" t="str">
            <v>BR</v>
          </cell>
          <cell r="Y2069">
            <v>2362</v>
          </cell>
          <cell r="Z2069">
            <v>36358</v>
          </cell>
          <cell r="AF2069">
            <v>0</v>
          </cell>
          <cell r="AG2069">
            <v>0</v>
          </cell>
          <cell r="AH2069">
            <v>15</v>
          </cell>
          <cell r="AI2069">
            <v>0</v>
          </cell>
          <cell r="AJ2069">
            <v>0</v>
          </cell>
          <cell r="AK2069">
            <v>0</v>
          </cell>
          <cell r="AL2069">
            <v>0</v>
          </cell>
        </row>
        <row r="2070">
          <cell r="A2070" t="str">
            <v>05</v>
          </cell>
          <cell r="B2070" t="str">
            <v>Westgodavari</v>
          </cell>
          <cell r="C2070" t="str">
            <v>10</v>
          </cell>
          <cell r="D2070" t="str">
            <v>Narsapur</v>
          </cell>
          <cell r="E2070" t="str">
            <v>059</v>
          </cell>
          <cell r="F2070" t="str">
            <v>Narsapur</v>
          </cell>
          <cell r="G2070" t="str">
            <v>45</v>
          </cell>
          <cell r="H2070" t="str">
            <v>Narsapur</v>
          </cell>
          <cell r="I2070" t="str">
            <v>21</v>
          </cell>
          <cell r="J2070" t="str">
            <v>Pasaladeevi</v>
          </cell>
          <cell r="K2070" t="str">
            <v>015</v>
          </cell>
          <cell r="L2070" t="str">
            <v>L.b. Cherla</v>
          </cell>
          <cell r="M2070" t="str">
            <v>0545015</v>
          </cell>
          <cell r="N2070" t="str">
            <v>08</v>
          </cell>
          <cell r="O2070" t="str">
            <v>Pasaladeevi H.peta</v>
          </cell>
          <cell r="Q2070" t="str">
            <v>054501508</v>
          </cell>
          <cell r="S2070" t="str">
            <v>05100594501508</v>
          </cell>
          <cell r="T2070">
            <v>400</v>
          </cell>
          <cell r="U2070">
            <v>400</v>
          </cell>
          <cell r="V2070">
            <v>0</v>
          </cell>
          <cell r="W2070" t="str">
            <v>NSS</v>
          </cell>
          <cell r="X2070" t="str">
            <v>BR</v>
          </cell>
          <cell r="Y2070">
            <v>768</v>
          </cell>
          <cell r="Z2070">
            <v>36169</v>
          </cell>
          <cell r="AF2070">
            <v>0</v>
          </cell>
          <cell r="AG2070">
            <v>0</v>
          </cell>
          <cell r="AH2070">
            <v>3</v>
          </cell>
          <cell r="AI2070">
            <v>0</v>
          </cell>
          <cell r="AJ2070">
            <v>0</v>
          </cell>
          <cell r="AK2070">
            <v>0</v>
          </cell>
          <cell r="AL2070">
            <v>0</v>
          </cell>
        </row>
        <row r="2071">
          <cell r="A2071" t="str">
            <v>05</v>
          </cell>
          <cell r="B2071" t="str">
            <v>Westgodavari</v>
          </cell>
          <cell r="C2071" t="str">
            <v>10</v>
          </cell>
          <cell r="D2071" t="str">
            <v>Narsapur</v>
          </cell>
          <cell r="E2071" t="str">
            <v>059</v>
          </cell>
          <cell r="F2071" t="str">
            <v>Narsapur</v>
          </cell>
          <cell r="G2071" t="str">
            <v>45</v>
          </cell>
          <cell r="H2071" t="str">
            <v>Narsapur</v>
          </cell>
          <cell r="I2071" t="str">
            <v>21</v>
          </cell>
          <cell r="J2071" t="str">
            <v>Pasaladeevi</v>
          </cell>
          <cell r="K2071" t="str">
            <v>015</v>
          </cell>
          <cell r="L2071" t="str">
            <v>L.b. Cherla</v>
          </cell>
          <cell r="M2071" t="str">
            <v>0545015</v>
          </cell>
          <cell r="N2071" t="str">
            <v>09</v>
          </cell>
          <cell r="O2071" t="str">
            <v>Pasaladeevi Settibalijape</v>
          </cell>
          <cell r="Q2071" t="str">
            <v>054501509</v>
          </cell>
          <cell r="S2071" t="str">
            <v>05100594501509</v>
          </cell>
          <cell r="T2071">
            <v>58</v>
          </cell>
          <cell r="U2071">
            <v>0</v>
          </cell>
          <cell r="V2071">
            <v>0</v>
          </cell>
          <cell r="W2071" t="str">
            <v>NSS</v>
          </cell>
          <cell r="X2071" t="str">
            <v>BR</v>
          </cell>
          <cell r="Y2071">
            <v>1786</v>
          </cell>
          <cell r="Z2071">
            <v>36169</v>
          </cell>
          <cell r="AF2071">
            <v>0</v>
          </cell>
          <cell r="AG2071">
            <v>0</v>
          </cell>
          <cell r="AH2071">
            <v>5</v>
          </cell>
          <cell r="AI2071">
            <v>0</v>
          </cell>
          <cell r="AJ2071">
            <v>0</v>
          </cell>
          <cell r="AK2071">
            <v>0</v>
          </cell>
          <cell r="AL2071">
            <v>0</v>
          </cell>
        </row>
        <row r="2072">
          <cell r="A2072" t="str">
            <v>05</v>
          </cell>
          <cell r="B2072" t="str">
            <v>Westgodavari</v>
          </cell>
          <cell r="C2072" t="str">
            <v>10</v>
          </cell>
          <cell r="D2072" t="str">
            <v>Narsapur</v>
          </cell>
          <cell r="E2072" t="str">
            <v>059</v>
          </cell>
          <cell r="F2072" t="str">
            <v>Narsapur</v>
          </cell>
          <cell r="G2072" t="str">
            <v>45</v>
          </cell>
          <cell r="H2072" t="str">
            <v>Narsapur</v>
          </cell>
          <cell r="I2072" t="str">
            <v>21</v>
          </cell>
          <cell r="J2072" t="str">
            <v>Pasaladeevi</v>
          </cell>
          <cell r="K2072" t="str">
            <v>015</v>
          </cell>
          <cell r="L2072" t="str">
            <v>L.b. Cherla</v>
          </cell>
          <cell r="M2072" t="str">
            <v>0545015</v>
          </cell>
          <cell r="N2072" t="str">
            <v>10</v>
          </cell>
          <cell r="O2072" t="str">
            <v>Kothapeta Malapalli</v>
          </cell>
          <cell r="Q2072" t="str">
            <v>054501510</v>
          </cell>
          <cell r="S2072" t="str">
            <v>05100594501510</v>
          </cell>
          <cell r="T2072">
            <v>497</v>
          </cell>
          <cell r="U2072">
            <v>13</v>
          </cell>
          <cell r="V2072">
            <v>0</v>
          </cell>
          <cell r="W2072" t="str">
            <v>NSS</v>
          </cell>
          <cell r="X2072" t="str">
            <v>BR</v>
          </cell>
          <cell r="Y2072">
            <v>972</v>
          </cell>
          <cell r="Z2072">
            <v>36169</v>
          </cell>
          <cell r="AF2072">
            <v>0</v>
          </cell>
          <cell r="AG2072">
            <v>0</v>
          </cell>
          <cell r="AH2072">
            <v>4</v>
          </cell>
          <cell r="AI2072">
            <v>0</v>
          </cell>
          <cell r="AJ2072">
            <v>0</v>
          </cell>
          <cell r="AK2072">
            <v>0</v>
          </cell>
          <cell r="AL2072">
            <v>0</v>
          </cell>
        </row>
        <row r="2073">
          <cell r="A2073" t="str">
            <v>05</v>
          </cell>
          <cell r="B2073" t="str">
            <v>Westgodavari</v>
          </cell>
          <cell r="C2073" t="str">
            <v>10</v>
          </cell>
          <cell r="D2073" t="str">
            <v>Narsapur</v>
          </cell>
          <cell r="E2073" t="str">
            <v>059</v>
          </cell>
          <cell r="F2073" t="str">
            <v>Narsapur</v>
          </cell>
          <cell r="G2073" t="str">
            <v>45</v>
          </cell>
          <cell r="H2073" t="str">
            <v>Narsapur</v>
          </cell>
          <cell r="I2073" t="str">
            <v>22</v>
          </cell>
          <cell r="J2073" t="str">
            <v>Thurputallu</v>
          </cell>
          <cell r="K2073" t="str">
            <v>016</v>
          </cell>
          <cell r="L2073" t="str">
            <v>Turputallu</v>
          </cell>
          <cell r="M2073" t="str">
            <v>0545016</v>
          </cell>
          <cell r="N2073" t="str">
            <v>01</v>
          </cell>
          <cell r="O2073" t="str">
            <v>Thurputallu</v>
          </cell>
          <cell r="P2073" t="str">
            <v>Thurputallu</v>
          </cell>
          <cell r="Q2073" t="str">
            <v>054501601</v>
          </cell>
          <cell r="R2073" t="str">
            <v>054501601</v>
          </cell>
          <cell r="S2073" t="str">
            <v>05100594501601</v>
          </cell>
          <cell r="T2073">
            <v>782</v>
          </cell>
          <cell r="U2073">
            <v>24</v>
          </cell>
          <cell r="V2073">
            <v>0</v>
          </cell>
          <cell r="W2073" t="str">
            <v>PC</v>
          </cell>
          <cell r="X2073" t="str">
            <v>PC4</v>
          </cell>
          <cell r="AA2073" t="str">
            <v>054501601600</v>
          </cell>
          <cell r="AB2073" t="str">
            <v>054501601600</v>
          </cell>
          <cell r="AC2073" t="str">
            <v>Thurputallu</v>
          </cell>
          <cell r="AD2073" t="str">
            <v>Thurputallu</v>
          </cell>
          <cell r="AE2073" t="str">
            <v>CPWS</v>
          </cell>
          <cell r="AF2073">
            <v>0</v>
          </cell>
          <cell r="AG2073">
            <v>0</v>
          </cell>
          <cell r="AH2073">
            <v>12</v>
          </cell>
          <cell r="AI2073">
            <v>0</v>
          </cell>
          <cell r="AJ2073">
            <v>0</v>
          </cell>
          <cell r="AK2073">
            <v>0</v>
          </cell>
          <cell r="AL2073">
            <v>0</v>
          </cell>
        </row>
        <row r="2074">
          <cell r="A2074" t="str">
            <v>05</v>
          </cell>
          <cell r="B2074" t="str">
            <v>Westgodavari</v>
          </cell>
          <cell r="C2074" t="str">
            <v>10</v>
          </cell>
          <cell r="D2074" t="str">
            <v>Narsapur</v>
          </cell>
          <cell r="E2074" t="str">
            <v>059</v>
          </cell>
          <cell r="F2074" t="str">
            <v>Narsapur</v>
          </cell>
          <cell r="G2074" t="str">
            <v>45</v>
          </cell>
          <cell r="H2074" t="str">
            <v>Narsapur</v>
          </cell>
          <cell r="I2074" t="str">
            <v>22</v>
          </cell>
          <cell r="J2074" t="str">
            <v>Thurputallu</v>
          </cell>
          <cell r="K2074" t="str">
            <v>016</v>
          </cell>
          <cell r="L2074" t="str">
            <v>Turputallu</v>
          </cell>
          <cell r="M2074" t="str">
            <v>0545016</v>
          </cell>
          <cell r="N2074" t="str">
            <v>02</v>
          </cell>
          <cell r="O2074" t="str">
            <v>Guttulavarimeraka</v>
          </cell>
          <cell r="P2074" t="str">
            <v>Guttulavarimeraka</v>
          </cell>
          <cell r="Q2074" t="str">
            <v>054501602</v>
          </cell>
          <cell r="R2074" t="str">
            <v>054501602</v>
          </cell>
          <cell r="S2074" t="str">
            <v>05100594501602</v>
          </cell>
          <cell r="T2074">
            <v>512</v>
          </cell>
          <cell r="U2074">
            <v>10</v>
          </cell>
          <cell r="V2074">
            <v>0</v>
          </cell>
          <cell r="W2074" t="str">
            <v>PC</v>
          </cell>
          <cell r="X2074" t="str">
            <v>PC4</v>
          </cell>
          <cell r="AA2074" t="str">
            <v>054501601600</v>
          </cell>
          <cell r="AB2074" t="str">
            <v>054501601600</v>
          </cell>
          <cell r="AC2074" t="str">
            <v>Thurputallu</v>
          </cell>
          <cell r="AD2074" t="str">
            <v>Thurputallu</v>
          </cell>
          <cell r="AE2074" t="str">
            <v>CPWS</v>
          </cell>
          <cell r="AF2074">
            <v>0</v>
          </cell>
          <cell r="AG2074">
            <v>0</v>
          </cell>
          <cell r="AH2074">
            <v>4</v>
          </cell>
          <cell r="AI2074">
            <v>0</v>
          </cell>
          <cell r="AJ2074">
            <v>0</v>
          </cell>
          <cell r="AK2074">
            <v>0</v>
          </cell>
          <cell r="AL2074">
            <v>0</v>
          </cell>
        </row>
        <row r="2075">
          <cell r="A2075" t="str">
            <v>05</v>
          </cell>
          <cell r="B2075" t="str">
            <v>Westgodavari</v>
          </cell>
          <cell r="C2075" t="str">
            <v>10</v>
          </cell>
          <cell r="D2075" t="str">
            <v>Narsapur</v>
          </cell>
          <cell r="E2075" t="str">
            <v>059</v>
          </cell>
          <cell r="F2075" t="str">
            <v>Narsapur</v>
          </cell>
          <cell r="G2075" t="str">
            <v>45</v>
          </cell>
          <cell r="H2075" t="str">
            <v>Narsapur</v>
          </cell>
          <cell r="I2075" t="str">
            <v>22</v>
          </cell>
          <cell r="J2075" t="str">
            <v>Thurputallu</v>
          </cell>
          <cell r="K2075" t="str">
            <v>016</v>
          </cell>
          <cell r="L2075" t="str">
            <v>Turputallu</v>
          </cell>
          <cell r="M2075" t="str">
            <v>0545016</v>
          </cell>
          <cell r="N2075" t="str">
            <v>03</v>
          </cell>
          <cell r="O2075" t="str">
            <v>Peda Odigapalem</v>
          </cell>
          <cell r="P2075" t="str">
            <v>Peda Odigapalem</v>
          </cell>
          <cell r="Q2075" t="str">
            <v>054501603</v>
          </cell>
          <cell r="R2075" t="str">
            <v>054501603</v>
          </cell>
          <cell r="S2075" t="str">
            <v>05100594501603</v>
          </cell>
          <cell r="T2075">
            <v>283</v>
          </cell>
          <cell r="U2075">
            <v>0</v>
          </cell>
          <cell r="V2075">
            <v>0</v>
          </cell>
          <cell r="W2075" t="str">
            <v>PC</v>
          </cell>
          <cell r="X2075" t="str">
            <v>PC4</v>
          </cell>
          <cell r="AA2075" t="str">
            <v>054501601600</v>
          </cell>
          <cell r="AB2075" t="str">
            <v>054501601600</v>
          </cell>
          <cell r="AC2075" t="str">
            <v>Thurputallu</v>
          </cell>
          <cell r="AD2075" t="str">
            <v>Thurputallu</v>
          </cell>
          <cell r="AE2075" t="str">
            <v>CPWS</v>
          </cell>
          <cell r="AF2075">
            <v>0</v>
          </cell>
          <cell r="AG2075">
            <v>0</v>
          </cell>
          <cell r="AH2075">
            <v>2</v>
          </cell>
          <cell r="AI2075">
            <v>0</v>
          </cell>
          <cell r="AJ2075">
            <v>0</v>
          </cell>
          <cell r="AK2075">
            <v>0</v>
          </cell>
          <cell r="AL2075">
            <v>0</v>
          </cell>
        </row>
        <row r="2076">
          <cell r="A2076" t="str">
            <v>05</v>
          </cell>
          <cell r="B2076" t="str">
            <v>Westgodavari</v>
          </cell>
          <cell r="C2076" t="str">
            <v>10</v>
          </cell>
          <cell r="D2076" t="str">
            <v>Narsapur</v>
          </cell>
          <cell r="E2076" t="str">
            <v>059</v>
          </cell>
          <cell r="F2076" t="str">
            <v>Narsapur</v>
          </cell>
          <cell r="G2076" t="str">
            <v>45</v>
          </cell>
          <cell r="H2076" t="str">
            <v>Narsapur</v>
          </cell>
          <cell r="I2076" t="str">
            <v>22</v>
          </cell>
          <cell r="J2076" t="str">
            <v>Thurputallu</v>
          </cell>
          <cell r="K2076" t="str">
            <v>016</v>
          </cell>
          <cell r="L2076" t="str">
            <v>Turputallu</v>
          </cell>
          <cell r="M2076" t="str">
            <v>0545016</v>
          </cell>
          <cell r="N2076" t="str">
            <v>04</v>
          </cell>
          <cell r="O2076" t="str">
            <v>Pedathota</v>
          </cell>
          <cell r="P2076" t="str">
            <v>Pedathota</v>
          </cell>
          <cell r="Q2076" t="str">
            <v>054501604</v>
          </cell>
          <cell r="R2076" t="str">
            <v>054501604</v>
          </cell>
          <cell r="S2076" t="str">
            <v>05100594501604</v>
          </cell>
          <cell r="T2076">
            <v>718</v>
          </cell>
          <cell r="U2076">
            <v>0</v>
          </cell>
          <cell r="V2076">
            <v>0</v>
          </cell>
          <cell r="W2076" t="str">
            <v>PC</v>
          </cell>
          <cell r="X2076" t="str">
            <v>PC4</v>
          </cell>
          <cell r="AA2076" t="str">
            <v>054501601600</v>
          </cell>
          <cell r="AB2076" t="str">
            <v>054501601600</v>
          </cell>
          <cell r="AC2076" t="str">
            <v>Thurputallu</v>
          </cell>
          <cell r="AD2076" t="str">
            <v>Thurputallu</v>
          </cell>
          <cell r="AE2076" t="str">
            <v>CPWS</v>
          </cell>
          <cell r="AF2076">
            <v>0</v>
          </cell>
          <cell r="AG2076">
            <v>0</v>
          </cell>
          <cell r="AH2076">
            <v>3</v>
          </cell>
          <cell r="AI2076">
            <v>0</v>
          </cell>
          <cell r="AJ2076">
            <v>0</v>
          </cell>
          <cell r="AK2076">
            <v>0</v>
          </cell>
          <cell r="AL2076">
            <v>0</v>
          </cell>
        </row>
        <row r="2077">
          <cell r="A2077" t="str">
            <v>05</v>
          </cell>
          <cell r="B2077" t="str">
            <v>Westgodavari</v>
          </cell>
          <cell r="C2077" t="str">
            <v>10</v>
          </cell>
          <cell r="D2077" t="str">
            <v>Narsapur</v>
          </cell>
          <cell r="E2077" t="str">
            <v>059</v>
          </cell>
          <cell r="F2077" t="str">
            <v>Narsapur</v>
          </cell>
          <cell r="G2077" t="str">
            <v>45</v>
          </cell>
          <cell r="H2077" t="str">
            <v>Narsapur</v>
          </cell>
          <cell r="I2077" t="str">
            <v>22</v>
          </cell>
          <cell r="J2077" t="str">
            <v>Thurputallu</v>
          </cell>
          <cell r="K2077" t="str">
            <v>016</v>
          </cell>
          <cell r="L2077" t="str">
            <v>Turputallu</v>
          </cell>
          <cell r="M2077" t="str">
            <v>0545016</v>
          </cell>
          <cell r="N2077" t="str">
            <v>05</v>
          </cell>
          <cell r="O2077" t="str">
            <v>Eranivarimeraka</v>
          </cell>
          <cell r="P2077" t="str">
            <v>Evanivarimeraka</v>
          </cell>
          <cell r="Q2077" t="str">
            <v>054501605</v>
          </cell>
          <cell r="R2077" t="str">
            <v>054501605</v>
          </cell>
          <cell r="S2077" t="str">
            <v>05100594501605</v>
          </cell>
          <cell r="T2077">
            <v>608</v>
          </cell>
          <cell r="U2077">
            <v>0</v>
          </cell>
          <cell r="V2077">
            <v>0</v>
          </cell>
          <cell r="W2077" t="str">
            <v>PC</v>
          </cell>
          <cell r="X2077" t="str">
            <v>PC4</v>
          </cell>
          <cell r="AA2077" t="str">
            <v>054501601600</v>
          </cell>
          <cell r="AB2077" t="str">
            <v>054501601600</v>
          </cell>
          <cell r="AC2077" t="str">
            <v>Thurputallu</v>
          </cell>
          <cell r="AD2077" t="str">
            <v>Thurputallu</v>
          </cell>
          <cell r="AE2077" t="str">
            <v>CPWS</v>
          </cell>
          <cell r="AF2077">
            <v>0</v>
          </cell>
          <cell r="AG2077">
            <v>0</v>
          </cell>
          <cell r="AH2077">
            <v>3</v>
          </cell>
          <cell r="AI2077">
            <v>0</v>
          </cell>
          <cell r="AJ2077">
            <v>0</v>
          </cell>
          <cell r="AK2077">
            <v>0</v>
          </cell>
          <cell r="AL2077">
            <v>0</v>
          </cell>
        </row>
        <row r="2078">
          <cell r="A2078" t="str">
            <v>05</v>
          </cell>
          <cell r="B2078" t="str">
            <v>Westgodavari</v>
          </cell>
          <cell r="C2078" t="str">
            <v>10</v>
          </cell>
          <cell r="D2078" t="str">
            <v>Narsapur</v>
          </cell>
          <cell r="E2078" t="str">
            <v>059</v>
          </cell>
          <cell r="F2078" t="str">
            <v>Narsapur</v>
          </cell>
          <cell r="G2078" t="str">
            <v>45</v>
          </cell>
          <cell r="H2078" t="str">
            <v>Narsapur</v>
          </cell>
          <cell r="I2078" t="str">
            <v>22</v>
          </cell>
          <cell r="J2078" t="str">
            <v>Thurputallu</v>
          </cell>
          <cell r="K2078" t="str">
            <v>016</v>
          </cell>
          <cell r="L2078" t="str">
            <v>Turputallu</v>
          </cell>
          <cell r="M2078" t="str">
            <v>0545016</v>
          </cell>
          <cell r="N2078" t="str">
            <v>06</v>
          </cell>
          <cell r="O2078" t="str">
            <v>Sypuvanimeraka</v>
          </cell>
          <cell r="P2078" t="str">
            <v>Sypuvanimeraka</v>
          </cell>
          <cell r="Q2078" t="str">
            <v>054501606</v>
          </cell>
          <cell r="R2078" t="str">
            <v>054501606</v>
          </cell>
          <cell r="S2078" t="str">
            <v>05100594501606</v>
          </cell>
          <cell r="T2078">
            <v>227</v>
          </cell>
          <cell r="U2078">
            <v>136</v>
          </cell>
          <cell r="V2078">
            <v>0</v>
          </cell>
          <cell r="W2078" t="str">
            <v>PC</v>
          </cell>
          <cell r="X2078" t="str">
            <v>PC4</v>
          </cell>
          <cell r="AA2078" t="str">
            <v>054501601600</v>
          </cell>
          <cell r="AB2078" t="str">
            <v>054501601600</v>
          </cell>
          <cell r="AC2078" t="str">
            <v>Thurputallu</v>
          </cell>
          <cell r="AD2078" t="str">
            <v>Thurputallu</v>
          </cell>
          <cell r="AE2078" t="str">
            <v>CPWS</v>
          </cell>
          <cell r="AF2078">
            <v>0</v>
          </cell>
          <cell r="AG2078">
            <v>0</v>
          </cell>
          <cell r="AH2078">
            <v>4</v>
          </cell>
          <cell r="AI2078">
            <v>0</v>
          </cell>
          <cell r="AJ2078">
            <v>0</v>
          </cell>
          <cell r="AK2078">
            <v>0</v>
          </cell>
          <cell r="AL2078">
            <v>0</v>
          </cell>
        </row>
        <row r="2079">
          <cell r="A2079" t="str">
            <v>05</v>
          </cell>
          <cell r="B2079" t="str">
            <v>Westgodavari</v>
          </cell>
          <cell r="C2079" t="str">
            <v>10</v>
          </cell>
          <cell r="D2079" t="str">
            <v>Narsapur</v>
          </cell>
          <cell r="E2079" t="str">
            <v>059</v>
          </cell>
          <cell r="F2079" t="str">
            <v>Narsapur</v>
          </cell>
          <cell r="G2079" t="str">
            <v>45</v>
          </cell>
          <cell r="H2079" t="str">
            <v>Narsapur</v>
          </cell>
          <cell r="I2079" t="str">
            <v>22</v>
          </cell>
          <cell r="J2079" t="str">
            <v>Thurputallu</v>
          </cell>
          <cell r="K2079" t="str">
            <v>016</v>
          </cell>
          <cell r="L2079" t="str">
            <v>Turputallu</v>
          </cell>
          <cell r="M2079" t="str">
            <v>0545016</v>
          </cell>
          <cell r="N2079" t="str">
            <v>07</v>
          </cell>
          <cell r="O2079" t="str">
            <v>Peta</v>
          </cell>
          <cell r="P2079" t="str">
            <v>Peta</v>
          </cell>
          <cell r="Q2079" t="str">
            <v>054501607</v>
          </cell>
          <cell r="R2079" t="str">
            <v>054501607</v>
          </cell>
          <cell r="S2079" t="str">
            <v>05100594501607</v>
          </cell>
          <cell r="T2079">
            <v>271</v>
          </cell>
          <cell r="U2079">
            <v>48</v>
          </cell>
          <cell r="V2079">
            <v>0</v>
          </cell>
          <cell r="W2079" t="str">
            <v>PC</v>
          </cell>
          <cell r="X2079" t="str">
            <v>PC4</v>
          </cell>
          <cell r="AA2079" t="str">
            <v>054501601600</v>
          </cell>
          <cell r="AB2079" t="str">
            <v>054501601600</v>
          </cell>
          <cell r="AC2079" t="str">
            <v>Thurputallu</v>
          </cell>
          <cell r="AD2079" t="str">
            <v>Thurputallu</v>
          </cell>
          <cell r="AE2079" t="str">
            <v>CPWS</v>
          </cell>
          <cell r="AF2079">
            <v>0</v>
          </cell>
          <cell r="AG2079">
            <v>0</v>
          </cell>
          <cell r="AH2079">
            <v>3</v>
          </cell>
          <cell r="AI2079">
            <v>0</v>
          </cell>
          <cell r="AJ2079">
            <v>0</v>
          </cell>
          <cell r="AK2079">
            <v>0</v>
          </cell>
          <cell r="AL2079">
            <v>0</v>
          </cell>
        </row>
        <row r="2080">
          <cell r="A2080" t="str">
            <v>05</v>
          </cell>
          <cell r="B2080" t="str">
            <v>Westgodavari</v>
          </cell>
          <cell r="C2080" t="str">
            <v>10</v>
          </cell>
          <cell r="D2080" t="str">
            <v>Narsapur</v>
          </cell>
          <cell r="E2080" t="str">
            <v>059</v>
          </cell>
          <cell r="F2080" t="str">
            <v>Narsapur</v>
          </cell>
          <cell r="G2080" t="str">
            <v>45</v>
          </cell>
          <cell r="H2080" t="str">
            <v>Narsapur</v>
          </cell>
          <cell r="I2080" t="str">
            <v>22</v>
          </cell>
          <cell r="J2080" t="str">
            <v>Thurputallu</v>
          </cell>
          <cell r="K2080" t="str">
            <v>016</v>
          </cell>
          <cell r="L2080" t="str">
            <v>Turputallu</v>
          </cell>
          <cell r="M2080" t="str">
            <v>0545016</v>
          </cell>
          <cell r="N2080" t="str">
            <v>08</v>
          </cell>
          <cell r="O2080" t="str">
            <v>Karrimsettivanipalem</v>
          </cell>
          <cell r="P2080" t="str">
            <v>Karrimsettivanipalem</v>
          </cell>
          <cell r="Q2080" t="str">
            <v>054501608</v>
          </cell>
          <cell r="R2080" t="str">
            <v>054501608</v>
          </cell>
          <cell r="S2080" t="str">
            <v>05100594501608</v>
          </cell>
          <cell r="T2080">
            <v>603</v>
          </cell>
          <cell r="U2080">
            <v>0</v>
          </cell>
          <cell r="V2080">
            <v>0</v>
          </cell>
          <cell r="W2080" t="str">
            <v>PC</v>
          </cell>
          <cell r="X2080" t="str">
            <v>PC4</v>
          </cell>
          <cell r="AA2080" t="str">
            <v>054501601600</v>
          </cell>
          <cell r="AB2080" t="str">
            <v>054501601600</v>
          </cell>
          <cell r="AC2080" t="str">
            <v>Thurputallu</v>
          </cell>
          <cell r="AD2080" t="str">
            <v>Thurputallu</v>
          </cell>
          <cell r="AE2080" t="str">
            <v>CPWS</v>
          </cell>
          <cell r="AF2080">
            <v>0</v>
          </cell>
          <cell r="AG2080">
            <v>0</v>
          </cell>
          <cell r="AH2080">
            <v>0</v>
          </cell>
          <cell r="AI2080">
            <v>0</v>
          </cell>
          <cell r="AJ2080">
            <v>0</v>
          </cell>
          <cell r="AK2080">
            <v>0</v>
          </cell>
          <cell r="AL2080">
            <v>0</v>
          </cell>
        </row>
        <row r="2081">
          <cell r="A2081" t="str">
            <v>05</v>
          </cell>
          <cell r="B2081" t="str">
            <v>Westgodavari</v>
          </cell>
          <cell r="C2081" t="str">
            <v>10</v>
          </cell>
          <cell r="D2081" t="str">
            <v>Narsapur</v>
          </cell>
          <cell r="E2081" t="str">
            <v>059</v>
          </cell>
          <cell r="F2081" t="str">
            <v>Narsapur</v>
          </cell>
          <cell r="G2081" t="str">
            <v>45</v>
          </cell>
          <cell r="H2081" t="str">
            <v>Narsapur</v>
          </cell>
          <cell r="I2081" t="str">
            <v>22</v>
          </cell>
          <cell r="J2081" t="str">
            <v>Thurputallu</v>
          </cell>
          <cell r="K2081" t="str">
            <v>016</v>
          </cell>
          <cell r="L2081" t="str">
            <v>Turputallu</v>
          </cell>
          <cell r="M2081" t="str">
            <v>0545016</v>
          </cell>
          <cell r="N2081" t="str">
            <v>09</v>
          </cell>
          <cell r="O2081" t="str">
            <v>Bandampeta</v>
          </cell>
          <cell r="P2081" t="str">
            <v>Bandarupeta</v>
          </cell>
          <cell r="Q2081" t="str">
            <v>054501609</v>
          </cell>
          <cell r="R2081" t="str">
            <v>054501609</v>
          </cell>
          <cell r="S2081" t="str">
            <v>05100594501609</v>
          </cell>
          <cell r="T2081">
            <v>802</v>
          </cell>
          <cell r="U2081">
            <v>142</v>
          </cell>
          <cell r="V2081">
            <v>0</v>
          </cell>
          <cell r="W2081" t="str">
            <v>PC</v>
          </cell>
          <cell r="X2081" t="str">
            <v>PC4</v>
          </cell>
          <cell r="AA2081" t="str">
            <v>054501601600</v>
          </cell>
          <cell r="AB2081" t="str">
            <v>054501601600</v>
          </cell>
          <cell r="AC2081" t="str">
            <v>Thurputallu</v>
          </cell>
          <cell r="AD2081" t="str">
            <v>Thurputallu</v>
          </cell>
          <cell r="AE2081" t="str">
            <v>CPWS</v>
          </cell>
          <cell r="AF2081">
            <v>0</v>
          </cell>
          <cell r="AG2081">
            <v>0</v>
          </cell>
          <cell r="AH2081">
            <v>0</v>
          </cell>
          <cell r="AI2081">
            <v>0</v>
          </cell>
          <cell r="AJ2081">
            <v>0</v>
          </cell>
          <cell r="AK2081">
            <v>0</v>
          </cell>
          <cell r="AL2081">
            <v>0</v>
          </cell>
        </row>
        <row r="2082">
          <cell r="A2082" t="str">
            <v>05</v>
          </cell>
          <cell r="B2082" t="str">
            <v>Westgodavari</v>
          </cell>
          <cell r="C2082" t="str">
            <v>10</v>
          </cell>
          <cell r="D2082" t="str">
            <v>Narsapur</v>
          </cell>
          <cell r="E2082" t="str">
            <v>059</v>
          </cell>
          <cell r="F2082" t="str">
            <v>Narsapur</v>
          </cell>
          <cell r="G2082" t="str">
            <v>45</v>
          </cell>
          <cell r="H2082" t="str">
            <v>Narsapur</v>
          </cell>
          <cell r="I2082" t="str">
            <v>23</v>
          </cell>
          <cell r="J2082" t="str">
            <v>Pedamynavanilanka-1</v>
          </cell>
          <cell r="K2082" t="str">
            <v>016</v>
          </cell>
          <cell r="L2082" t="str">
            <v>Turputallu</v>
          </cell>
          <cell r="M2082" t="str">
            <v>0545016</v>
          </cell>
          <cell r="N2082" t="str">
            <v>10</v>
          </cell>
          <cell r="O2082" t="str">
            <v>Pedamynavanilanka-1</v>
          </cell>
          <cell r="P2082" t="str">
            <v>Pedamynavanilanka-1</v>
          </cell>
          <cell r="Q2082" t="str">
            <v>054501610</v>
          </cell>
          <cell r="R2082" t="str">
            <v>054501610</v>
          </cell>
          <cell r="S2082" t="str">
            <v>05100594501610</v>
          </cell>
          <cell r="T2082">
            <v>3114</v>
          </cell>
          <cell r="U2082">
            <v>0</v>
          </cell>
          <cell r="V2082">
            <v>0</v>
          </cell>
          <cell r="W2082" t="str">
            <v>PC</v>
          </cell>
          <cell r="X2082" t="str">
            <v>PC4</v>
          </cell>
          <cell r="AA2082" t="str">
            <v>054501601600</v>
          </cell>
          <cell r="AB2082" t="str">
            <v>054501601600</v>
          </cell>
          <cell r="AC2082" t="str">
            <v>Thurputallu</v>
          </cell>
          <cell r="AD2082" t="str">
            <v>Thurputallu</v>
          </cell>
          <cell r="AE2082" t="str">
            <v>CPWS</v>
          </cell>
          <cell r="AF2082">
            <v>0</v>
          </cell>
          <cell r="AG2082">
            <v>0</v>
          </cell>
          <cell r="AH2082">
            <v>12</v>
          </cell>
          <cell r="AI2082">
            <v>0</v>
          </cell>
          <cell r="AJ2082">
            <v>0</v>
          </cell>
          <cell r="AK2082">
            <v>0</v>
          </cell>
          <cell r="AL2082">
            <v>0</v>
          </cell>
        </row>
        <row r="2083">
          <cell r="A2083" t="str">
            <v>05</v>
          </cell>
          <cell r="B2083" t="str">
            <v>Westgodavari</v>
          </cell>
          <cell r="C2083" t="str">
            <v>10</v>
          </cell>
          <cell r="D2083" t="str">
            <v>Narsapur</v>
          </cell>
          <cell r="E2083" t="str">
            <v>059</v>
          </cell>
          <cell r="F2083" t="str">
            <v>Narsapur</v>
          </cell>
          <cell r="G2083" t="str">
            <v>45</v>
          </cell>
          <cell r="H2083" t="str">
            <v>Narsapur</v>
          </cell>
          <cell r="I2083" t="str">
            <v>24</v>
          </cell>
          <cell r="J2083" t="str">
            <v>Vemuladeevi</v>
          </cell>
          <cell r="K2083" t="str">
            <v>017</v>
          </cell>
          <cell r="L2083" t="str">
            <v>Vemuladeevi</v>
          </cell>
          <cell r="M2083" t="str">
            <v>0545017</v>
          </cell>
          <cell r="N2083" t="str">
            <v>01</v>
          </cell>
          <cell r="O2083" t="str">
            <v>Vemuladeevi</v>
          </cell>
          <cell r="P2083" t="str">
            <v>Vemuladeevi</v>
          </cell>
          <cell r="Q2083" t="str">
            <v>054501701</v>
          </cell>
          <cell r="R2083" t="str">
            <v>054501701</v>
          </cell>
          <cell r="S2083" t="str">
            <v>05100594501701</v>
          </cell>
          <cell r="T2083">
            <v>836</v>
          </cell>
          <cell r="U2083">
            <v>267</v>
          </cell>
          <cell r="V2083">
            <v>0</v>
          </cell>
          <cell r="W2083" t="str">
            <v>PC</v>
          </cell>
          <cell r="X2083" t="str">
            <v>PC3</v>
          </cell>
          <cell r="AA2083" t="str">
            <v>054501601600</v>
          </cell>
          <cell r="AB2083" t="str">
            <v>054501601600</v>
          </cell>
          <cell r="AC2083" t="str">
            <v>Thurputallu</v>
          </cell>
          <cell r="AD2083" t="str">
            <v>Thurputallu</v>
          </cell>
          <cell r="AE2083" t="str">
            <v>CPWS</v>
          </cell>
          <cell r="AF2083">
            <v>0</v>
          </cell>
          <cell r="AG2083">
            <v>0</v>
          </cell>
          <cell r="AH2083">
            <v>0</v>
          </cell>
          <cell r="AI2083">
            <v>0</v>
          </cell>
          <cell r="AJ2083">
            <v>0</v>
          </cell>
          <cell r="AK2083">
            <v>0</v>
          </cell>
          <cell r="AL2083">
            <v>0</v>
          </cell>
        </row>
        <row r="2084">
          <cell r="A2084" t="str">
            <v>05</v>
          </cell>
          <cell r="B2084" t="str">
            <v>Westgodavari</v>
          </cell>
          <cell r="C2084" t="str">
            <v>10</v>
          </cell>
          <cell r="D2084" t="str">
            <v>Narsapur</v>
          </cell>
          <cell r="E2084" t="str">
            <v>059</v>
          </cell>
          <cell r="F2084" t="str">
            <v>Narsapur</v>
          </cell>
          <cell r="G2084" t="str">
            <v>45</v>
          </cell>
          <cell r="H2084" t="str">
            <v>Narsapur</v>
          </cell>
          <cell r="I2084" t="str">
            <v>25</v>
          </cell>
          <cell r="J2084" t="str">
            <v>Dharbarevu</v>
          </cell>
          <cell r="K2084" t="str">
            <v>017</v>
          </cell>
          <cell r="L2084" t="str">
            <v>Vemuladeevi</v>
          </cell>
          <cell r="M2084" t="str">
            <v>0545017</v>
          </cell>
          <cell r="N2084" t="str">
            <v>02</v>
          </cell>
          <cell r="O2084" t="str">
            <v>Dharbarevu</v>
          </cell>
          <cell r="P2084" t="str">
            <v>Dharbarevu</v>
          </cell>
          <cell r="Q2084" t="str">
            <v>054501702</v>
          </cell>
          <cell r="R2084" t="str">
            <v>054501702</v>
          </cell>
          <cell r="S2084" t="str">
            <v>05100594501702</v>
          </cell>
          <cell r="T2084">
            <v>1725</v>
          </cell>
          <cell r="U2084">
            <v>52</v>
          </cell>
          <cell r="V2084">
            <v>0</v>
          </cell>
          <cell r="W2084" t="str">
            <v>PC</v>
          </cell>
          <cell r="X2084" t="str">
            <v>PC3</v>
          </cell>
          <cell r="AA2084" t="str">
            <v>054501702600</v>
          </cell>
          <cell r="AB2084" t="str">
            <v>054501702600</v>
          </cell>
          <cell r="AC2084" t="str">
            <v>Dharbarevu</v>
          </cell>
          <cell r="AD2084" t="str">
            <v>Dharbarevu</v>
          </cell>
          <cell r="AE2084" t="str">
            <v>CPWS</v>
          </cell>
          <cell r="AF2084">
            <v>0</v>
          </cell>
          <cell r="AG2084">
            <v>0</v>
          </cell>
          <cell r="AH2084">
            <v>0</v>
          </cell>
          <cell r="AI2084">
            <v>0</v>
          </cell>
          <cell r="AJ2084">
            <v>0</v>
          </cell>
          <cell r="AK2084">
            <v>0</v>
          </cell>
          <cell r="AL2084">
            <v>0</v>
          </cell>
        </row>
        <row r="2085">
          <cell r="A2085" t="str">
            <v>05</v>
          </cell>
          <cell r="B2085" t="str">
            <v>Westgodavari</v>
          </cell>
          <cell r="C2085" t="str">
            <v>10</v>
          </cell>
          <cell r="D2085" t="str">
            <v>Narsapur</v>
          </cell>
          <cell r="E2085" t="str">
            <v>059</v>
          </cell>
          <cell r="F2085" t="str">
            <v>Narsapur</v>
          </cell>
          <cell r="G2085" t="str">
            <v>45</v>
          </cell>
          <cell r="H2085" t="str">
            <v>Narsapur</v>
          </cell>
          <cell r="I2085" t="str">
            <v>26</v>
          </cell>
          <cell r="J2085" t="str">
            <v>Marrithippa</v>
          </cell>
          <cell r="K2085" t="str">
            <v>017</v>
          </cell>
          <cell r="L2085" t="str">
            <v>Vemuladeevi</v>
          </cell>
          <cell r="M2085" t="str">
            <v>0545017</v>
          </cell>
          <cell r="N2085" t="str">
            <v>03</v>
          </cell>
          <cell r="O2085" t="str">
            <v>Marrithippa</v>
          </cell>
          <cell r="P2085" t="str">
            <v>Marrithippa</v>
          </cell>
          <cell r="Q2085" t="str">
            <v>054501703</v>
          </cell>
          <cell r="R2085" t="str">
            <v>054501703</v>
          </cell>
          <cell r="S2085" t="str">
            <v>05100594501703</v>
          </cell>
          <cell r="T2085">
            <v>947</v>
          </cell>
          <cell r="U2085">
            <v>94</v>
          </cell>
          <cell r="V2085">
            <v>0</v>
          </cell>
          <cell r="W2085" t="str">
            <v>PC</v>
          </cell>
          <cell r="X2085" t="str">
            <v>PC3</v>
          </cell>
          <cell r="AA2085" t="str">
            <v>054501601600</v>
          </cell>
          <cell r="AB2085" t="str">
            <v>054501601600</v>
          </cell>
          <cell r="AC2085" t="str">
            <v>Thurputallu</v>
          </cell>
          <cell r="AD2085" t="str">
            <v>Thurputallu</v>
          </cell>
          <cell r="AE2085" t="str">
            <v>CPWS</v>
          </cell>
          <cell r="AF2085">
            <v>0</v>
          </cell>
          <cell r="AG2085">
            <v>0</v>
          </cell>
          <cell r="AH2085">
            <v>0</v>
          </cell>
          <cell r="AI2085">
            <v>0</v>
          </cell>
          <cell r="AJ2085">
            <v>0</v>
          </cell>
          <cell r="AK2085">
            <v>0</v>
          </cell>
          <cell r="AL2085">
            <v>0</v>
          </cell>
        </row>
        <row r="2086">
          <cell r="A2086" t="str">
            <v>05</v>
          </cell>
          <cell r="B2086" t="str">
            <v>Westgodavari</v>
          </cell>
          <cell r="C2086" t="str">
            <v>10</v>
          </cell>
          <cell r="D2086" t="str">
            <v>Narsapur</v>
          </cell>
          <cell r="E2086" t="str">
            <v>059</v>
          </cell>
          <cell r="F2086" t="str">
            <v>Narsapur</v>
          </cell>
          <cell r="G2086" t="str">
            <v>45</v>
          </cell>
          <cell r="H2086" t="str">
            <v>Narsapur</v>
          </cell>
          <cell r="I2086" t="str">
            <v>27</v>
          </cell>
          <cell r="J2086" t="str">
            <v>Vemuladeevi West</v>
          </cell>
          <cell r="K2086" t="str">
            <v>017</v>
          </cell>
          <cell r="L2086" t="str">
            <v>Vemuladeevi</v>
          </cell>
          <cell r="M2086" t="str">
            <v>0545017</v>
          </cell>
          <cell r="N2086" t="str">
            <v>04</v>
          </cell>
          <cell r="O2086" t="str">
            <v>Gorlakodepu</v>
          </cell>
          <cell r="P2086" t="str">
            <v>Gorlakodepu</v>
          </cell>
          <cell r="Q2086" t="str">
            <v>054501704</v>
          </cell>
          <cell r="R2086" t="str">
            <v>054501704</v>
          </cell>
          <cell r="S2086" t="str">
            <v>05100594501704</v>
          </cell>
          <cell r="T2086">
            <v>727</v>
          </cell>
          <cell r="U2086">
            <v>51</v>
          </cell>
          <cell r="V2086">
            <v>0</v>
          </cell>
          <cell r="W2086" t="str">
            <v>PC</v>
          </cell>
          <cell r="X2086" t="str">
            <v>PC3</v>
          </cell>
          <cell r="AA2086" t="str">
            <v>054501601600</v>
          </cell>
          <cell r="AB2086" t="str">
            <v>054501601600</v>
          </cell>
          <cell r="AC2086" t="str">
            <v>Thurputallu</v>
          </cell>
          <cell r="AD2086" t="str">
            <v>Thurputallu</v>
          </cell>
          <cell r="AE2086" t="str">
            <v>CPWS</v>
          </cell>
          <cell r="AF2086">
            <v>0</v>
          </cell>
          <cell r="AG2086">
            <v>0</v>
          </cell>
          <cell r="AH2086">
            <v>0</v>
          </cell>
          <cell r="AI2086">
            <v>0</v>
          </cell>
          <cell r="AJ2086">
            <v>0</v>
          </cell>
          <cell r="AK2086">
            <v>0</v>
          </cell>
          <cell r="AL2086">
            <v>0</v>
          </cell>
        </row>
        <row r="2087">
          <cell r="A2087" t="str">
            <v>05</v>
          </cell>
          <cell r="B2087" t="str">
            <v>Westgodavari</v>
          </cell>
          <cell r="C2087" t="str">
            <v>10</v>
          </cell>
          <cell r="D2087" t="str">
            <v>Narsapur</v>
          </cell>
          <cell r="E2087" t="str">
            <v>059</v>
          </cell>
          <cell r="F2087" t="str">
            <v>Narsapur</v>
          </cell>
          <cell r="G2087" t="str">
            <v>45</v>
          </cell>
          <cell r="H2087" t="str">
            <v>Narsapur</v>
          </cell>
          <cell r="I2087" t="str">
            <v>27</v>
          </cell>
          <cell r="J2087" t="str">
            <v>Vemuladeevi</v>
          </cell>
          <cell r="K2087" t="str">
            <v>017</v>
          </cell>
          <cell r="L2087" t="str">
            <v>Vemuladeevi</v>
          </cell>
          <cell r="M2087" t="str">
            <v>0545017</v>
          </cell>
          <cell r="N2087" t="str">
            <v>05</v>
          </cell>
          <cell r="O2087" t="str">
            <v>Kapulakodipa</v>
          </cell>
          <cell r="P2087" t="str">
            <v>Kapulakodipa</v>
          </cell>
          <cell r="Q2087" t="str">
            <v>054501705</v>
          </cell>
          <cell r="R2087" t="str">
            <v>054501705</v>
          </cell>
          <cell r="S2087" t="str">
            <v>05100594501705</v>
          </cell>
          <cell r="T2087">
            <v>1164</v>
          </cell>
          <cell r="U2087">
            <v>176</v>
          </cell>
          <cell r="V2087">
            <v>0</v>
          </cell>
          <cell r="W2087" t="str">
            <v>PC</v>
          </cell>
          <cell r="X2087" t="str">
            <v>PC3</v>
          </cell>
          <cell r="AA2087" t="str">
            <v>054501601600</v>
          </cell>
          <cell r="AB2087" t="str">
            <v>054501601600</v>
          </cell>
          <cell r="AC2087" t="str">
            <v>Thurputallu</v>
          </cell>
          <cell r="AD2087" t="str">
            <v>Thurputallu</v>
          </cell>
          <cell r="AE2087" t="str">
            <v>CPWS</v>
          </cell>
          <cell r="AF2087">
            <v>0</v>
          </cell>
          <cell r="AG2087">
            <v>0</v>
          </cell>
          <cell r="AH2087">
            <v>0</v>
          </cell>
          <cell r="AI2087">
            <v>0</v>
          </cell>
          <cell r="AJ2087">
            <v>0</v>
          </cell>
          <cell r="AK2087">
            <v>0</v>
          </cell>
          <cell r="AL2087">
            <v>0</v>
          </cell>
        </row>
        <row r="2088">
          <cell r="A2088" t="str">
            <v>05</v>
          </cell>
          <cell r="B2088" t="str">
            <v>Westgodavari</v>
          </cell>
          <cell r="C2088" t="str">
            <v>10</v>
          </cell>
          <cell r="D2088" t="str">
            <v>Narsapur</v>
          </cell>
          <cell r="E2088" t="str">
            <v>059</v>
          </cell>
          <cell r="F2088" t="str">
            <v>Narsapur</v>
          </cell>
          <cell r="G2088" t="str">
            <v>45</v>
          </cell>
          <cell r="H2088" t="str">
            <v>Narsapur</v>
          </cell>
          <cell r="I2088" t="str">
            <v>27</v>
          </cell>
          <cell r="J2088" t="str">
            <v>Vemuladeevi West</v>
          </cell>
          <cell r="K2088" t="str">
            <v>017</v>
          </cell>
          <cell r="L2088" t="str">
            <v>Vemuladeevi</v>
          </cell>
          <cell r="M2088" t="str">
            <v>0545017</v>
          </cell>
          <cell r="N2088" t="str">
            <v>06</v>
          </cell>
          <cell r="O2088" t="str">
            <v>Sardupallipalem</v>
          </cell>
          <cell r="P2088" t="str">
            <v>Sardupallipalem</v>
          </cell>
          <cell r="Q2088" t="str">
            <v>054501706</v>
          </cell>
          <cell r="R2088" t="str">
            <v>054501706</v>
          </cell>
          <cell r="S2088" t="str">
            <v>05100594501706</v>
          </cell>
          <cell r="T2088">
            <v>525</v>
          </cell>
          <cell r="U2088">
            <v>27</v>
          </cell>
          <cell r="V2088">
            <v>0</v>
          </cell>
          <cell r="W2088" t="str">
            <v>PC</v>
          </cell>
          <cell r="X2088" t="str">
            <v>PC3</v>
          </cell>
          <cell r="AA2088" t="str">
            <v>054501601600</v>
          </cell>
          <cell r="AB2088" t="str">
            <v>054501601600</v>
          </cell>
          <cell r="AC2088" t="str">
            <v>Thurputallu</v>
          </cell>
          <cell r="AD2088" t="str">
            <v>Thurputallu</v>
          </cell>
          <cell r="AE2088" t="str">
            <v>CPWS</v>
          </cell>
          <cell r="AF2088">
            <v>0</v>
          </cell>
          <cell r="AG2088">
            <v>0</v>
          </cell>
          <cell r="AH2088">
            <v>0</v>
          </cell>
          <cell r="AI2088">
            <v>0</v>
          </cell>
          <cell r="AJ2088">
            <v>0</v>
          </cell>
          <cell r="AK2088">
            <v>0</v>
          </cell>
          <cell r="AL2088">
            <v>0</v>
          </cell>
        </row>
        <row r="2089">
          <cell r="A2089" t="str">
            <v>05</v>
          </cell>
          <cell r="B2089" t="str">
            <v>Westgodavari</v>
          </cell>
          <cell r="C2089" t="str">
            <v>10</v>
          </cell>
          <cell r="D2089" t="str">
            <v>Narsapur</v>
          </cell>
          <cell r="E2089" t="str">
            <v>059</v>
          </cell>
          <cell r="F2089" t="str">
            <v>Narsapur</v>
          </cell>
          <cell r="G2089" t="str">
            <v>45</v>
          </cell>
          <cell r="H2089" t="str">
            <v>Narsapur</v>
          </cell>
          <cell r="I2089" t="str">
            <v>27</v>
          </cell>
          <cell r="J2089" t="str">
            <v>Vemuladeevi West</v>
          </cell>
          <cell r="K2089" t="str">
            <v>017</v>
          </cell>
          <cell r="L2089" t="str">
            <v>Vemuladeevi</v>
          </cell>
          <cell r="M2089" t="str">
            <v>0545017</v>
          </cell>
          <cell r="N2089" t="str">
            <v>07</v>
          </cell>
          <cell r="O2089" t="str">
            <v>Sardukodapu</v>
          </cell>
          <cell r="P2089" t="str">
            <v>Sardukodapu</v>
          </cell>
          <cell r="Q2089" t="str">
            <v>054501707</v>
          </cell>
          <cell r="R2089" t="str">
            <v>054501707</v>
          </cell>
          <cell r="S2089" t="str">
            <v>05100594501707</v>
          </cell>
          <cell r="T2089">
            <v>802</v>
          </cell>
          <cell r="U2089">
            <v>3</v>
          </cell>
          <cell r="V2089">
            <v>0</v>
          </cell>
          <cell r="W2089" t="str">
            <v>PC</v>
          </cell>
          <cell r="X2089" t="str">
            <v>PC3</v>
          </cell>
          <cell r="AA2089" t="str">
            <v>054501601600</v>
          </cell>
          <cell r="AB2089" t="str">
            <v>054501601600</v>
          </cell>
          <cell r="AC2089" t="str">
            <v>Thurputallu</v>
          </cell>
          <cell r="AD2089" t="str">
            <v>Thurputallu</v>
          </cell>
          <cell r="AE2089" t="str">
            <v>CPWS</v>
          </cell>
          <cell r="AF2089">
            <v>0</v>
          </cell>
          <cell r="AG2089">
            <v>0</v>
          </cell>
          <cell r="AH2089">
            <v>0</v>
          </cell>
          <cell r="AI2089">
            <v>0</v>
          </cell>
          <cell r="AJ2089">
            <v>0</v>
          </cell>
          <cell r="AK2089">
            <v>0</v>
          </cell>
          <cell r="AL2089">
            <v>0</v>
          </cell>
        </row>
        <row r="2090">
          <cell r="A2090" t="str">
            <v>05</v>
          </cell>
          <cell r="B2090" t="str">
            <v>Westgodavari</v>
          </cell>
          <cell r="C2090" t="str">
            <v>10</v>
          </cell>
          <cell r="D2090" t="str">
            <v>Narsapur</v>
          </cell>
          <cell r="E2090" t="str">
            <v>059</v>
          </cell>
          <cell r="F2090" t="str">
            <v>Narsapur</v>
          </cell>
          <cell r="G2090" t="str">
            <v>45</v>
          </cell>
          <cell r="H2090" t="str">
            <v>Narsapur</v>
          </cell>
          <cell r="I2090" t="str">
            <v>27</v>
          </cell>
          <cell r="J2090" t="str">
            <v>Vemuladeevi West</v>
          </cell>
          <cell r="K2090" t="str">
            <v>017</v>
          </cell>
          <cell r="L2090" t="str">
            <v>Vemuladeevi</v>
          </cell>
          <cell r="M2090" t="str">
            <v>0545017</v>
          </cell>
          <cell r="N2090" t="str">
            <v>08</v>
          </cell>
          <cell r="O2090" t="str">
            <v>Chinamynavnilanka</v>
          </cell>
          <cell r="P2090" t="str">
            <v>Chinamynavnilanka</v>
          </cell>
          <cell r="Q2090" t="str">
            <v>054501708</v>
          </cell>
          <cell r="R2090" t="str">
            <v>054501708</v>
          </cell>
          <cell r="S2090" t="str">
            <v>05100594501708</v>
          </cell>
          <cell r="T2090">
            <v>211</v>
          </cell>
          <cell r="U2090">
            <v>0</v>
          </cell>
          <cell r="V2090">
            <v>0</v>
          </cell>
          <cell r="W2090" t="str">
            <v>PC</v>
          </cell>
          <cell r="X2090" t="str">
            <v>PC3</v>
          </cell>
          <cell r="AA2090" t="str">
            <v>054501601600</v>
          </cell>
          <cell r="AB2090" t="str">
            <v>054501601600</v>
          </cell>
          <cell r="AC2090" t="str">
            <v>Thurputallu</v>
          </cell>
          <cell r="AD2090" t="str">
            <v>Thurputallu</v>
          </cell>
          <cell r="AE2090" t="str">
            <v>CPWS</v>
          </cell>
          <cell r="AF2090">
            <v>0</v>
          </cell>
          <cell r="AG2090">
            <v>0</v>
          </cell>
          <cell r="AH2090">
            <v>0</v>
          </cell>
          <cell r="AI2090">
            <v>0</v>
          </cell>
          <cell r="AJ2090">
            <v>0</v>
          </cell>
          <cell r="AK2090">
            <v>0</v>
          </cell>
          <cell r="AL2090">
            <v>0</v>
          </cell>
        </row>
        <row r="2091">
          <cell r="A2091" t="str">
            <v>05</v>
          </cell>
          <cell r="B2091" t="str">
            <v>Westgodavari</v>
          </cell>
          <cell r="C2091" t="str">
            <v>10</v>
          </cell>
          <cell r="D2091" t="str">
            <v>Narsapur</v>
          </cell>
          <cell r="E2091" t="str">
            <v>059</v>
          </cell>
          <cell r="F2091" t="str">
            <v>Narsapur</v>
          </cell>
          <cell r="G2091" t="str">
            <v>45</v>
          </cell>
          <cell r="H2091" t="str">
            <v>Narsapur</v>
          </cell>
          <cell r="I2091" t="str">
            <v>28</v>
          </cell>
          <cell r="J2091" t="str">
            <v>Biyyaputhippa</v>
          </cell>
          <cell r="K2091" t="str">
            <v>017</v>
          </cell>
          <cell r="L2091" t="str">
            <v>Vemuladeevi</v>
          </cell>
          <cell r="M2091" t="str">
            <v>0545017</v>
          </cell>
          <cell r="N2091" t="str">
            <v>09</v>
          </cell>
          <cell r="O2091" t="str">
            <v>Biyyaputhippa</v>
          </cell>
          <cell r="P2091" t="str">
            <v>Biyyaputhippa</v>
          </cell>
          <cell r="Q2091" t="str">
            <v>054501709</v>
          </cell>
          <cell r="R2091" t="str">
            <v>054501709</v>
          </cell>
          <cell r="S2091" t="str">
            <v>05100594501709</v>
          </cell>
          <cell r="T2091">
            <v>631</v>
          </cell>
          <cell r="U2091">
            <v>31</v>
          </cell>
          <cell r="V2091">
            <v>0</v>
          </cell>
          <cell r="W2091" t="str">
            <v>PC</v>
          </cell>
          <cell r="X2091" t="str">
            <v>PC3</v>
          </cell>
          <cell r="AA2091" t="str">
            <v>054501601600</v>
          </cell>
          <cell r="AB2091" t="str">
            <v>054501601600</v>
          </cell>
          <cell r="AC2091" t="str">
            <v>Thurputallu</v>
          </cell>
          <cell r="AD2091" t="str">
            <v>Thurputallu</v>
          </cell>
          <cell r="AE2091" t="str">
            <v>CPWS</v>
          </cell>
          <cell r="AF2091">
            <v>0</v>
          </cell>
          <cell r="AG2091">
            <v>0</v>
          </cell>
          <cell r="AH2091">
            <v>0</v>
          </cell>
          <cell r="AI2091">
            <v>0</v>
          </cell>
          <cell r="AJ2091">
            <v>0</v>
          </cell>
          <cell r="AK2091">
            <v>0</v>
          </cell>
          <cell r="AL2091">
            <v>0</v>
          </cell>
        </row>
        <row r="2092">
          <cell r="A2092" t="str">
            <v>05</v>
          </cell>
          <cell r="B2092" t="str">
            <v>Westgodavari</v>
          </cell>
          <cell r="C2092" t="str">
            <v>10</v>
          </cell>
          <cell r="D2092" t="str">
            <v>Narsapur</v>
          </cell>
          <cell r="E2092" t="str">
            <v>059</v>
          </cell>
          <cell r="F2092" t="str">
            <v>Narsapur</v>
          </cell>
          <cell r="G2092" t="str">
            <v>45</v>
          </cell>
          <cell r="H2092" t="str">
            <v>Narsapur</v>
          </cell>
          <cell r="I2092" t="str">
            <v>27</v>
          </cell>
          <cell r="J2092" t="str">
            <v>Vemuladeevi</v>
          </cell>
          <cell r="K2092" t="str">
            <v>017</v>
          </cell>
          <cell r="L2092" t="str">
            <v>Vemuladeevi</v>
          </cell>
          <cell r="M2092" t="str">
            <v>0545017</v>
          </cell>
          <cell r="N2092" t="str">
            <v>10</v>
          </cell>
          <cell r="O2092" t="str">
            <v>Gondikoadapa</v>
          </cell>
          <cell r="P2092" t="str">
            <v>Gondikoadapa</v>
          </cell>
          <cell r="Q2092" t="str">
            <v>054501710</v>
          </cell>
          <cell r="R2092" t="str">
            <v>054501710</v>
          </cell>
          <cell r="S2092" t="str">
            <v>05100594501710</v>
          </cell>
          <cell r="T2092">
            <v>525</v>
          </cell>
          <cell r="U2092">
            <v>0</v>
          </cell>
          <cell r="V2092">
            <v>0</v>
          </cell>
          <cell r="W2092" t="str">
            <v>PC</v>
          </cell>
          <cell r="X2092" t="str">
            <v>PC3</v>
          </cell>
          <cell r="AA2092" t="str">
            <v>054501601600</v>
          </cell>
          <cell r="AB2092" t="str">
            <v>054501601600</v>
          </cell>
          <cell r="AC2092" t="str">
            <v>Thurputallu</v>
          </cell>
          <cell r="AD2092" t="str">
            <v>Thurputallu</v>
          </cell>
          <cell r="AE2092" t="str">
            <v>CPWS</v>
          </cell>
          <cell r="AF2092">
            <v>0</v>
          </cell>
          <cell r="AG2092">
            <v>0</v>
          </cell>
          <cell r="AH2092">
            <v>0</v>
          </cell>
          <cell r="AI2092">
            <v>0</v>
          </cell>
          <cell r="AJ2092">
            <v>0</v>
          </cell>
          <cell r="AK2092">
            <v>0</v>
          </cell>
          <cell r="AL2092">
            <v>0</v>
          </cell>
        </row>
        <row r="2093">
          <cell r="A2093" t="str">
            <v>05</v>
          </cell>
          <cell r="B2093" t="str">
            <v>Westgodavari</v>
          </cell>
          <cell r="C2093" t="str">
            <v>10</v>
          </cell>
          <cell r="D2093" t="str">
            <v>Narsapur</v>
          </cell>
          <cell r="E2093" t="str">
            <v>059</v>
          </cell>
          <cell r="F2093" t="str">
            <v>Narsapur</v>
          </cell>
          <cell r="G2093" t="str">
            <v>45</v>
          </cell>
          <cell r="H2093" t="str">
            <v>Narsapur</v>
          </cell>
          <cell r="I2093" t="str">
            <v>27</v>
          </cell>
          <cell r="J2093" t="str">
            <v>Vemuladeevi West</v>
          </cell>
          <cell r="K2093" t="str">
            <v>017</v>
          </cell>
          <cell r="L2093" t="str">
            <v>Vemuladeevi</v>
          </cell>
          <cell r="M2093" t="str">
            <v>0545017</v>
          </cell>
          <cell r="N2093" t="str">
            <v>11</v>
          </cell>
          <cell r="O2093" t="str">
            <v>Gondimula</v>
          </cell>
          <cell r="Q2093" t="str">
            <v>054501711</v>
          </cell>
          <cell r="S2093" t="str">
            <v>05100594501711</v>
          </cell>
          <cell r="T2093">
            <v>373</v>
          </cell>
          <cell r="U2093">
            <v>31</v>
          </cell>
          <cell r="V2093">
            <v>0</v>
          </cell>
          <cell r="W2093" t="str">
            <v>PC</v>
          </cell>
          <cell r="X2093" t="str">
            <v>PC3</v>
          </cell>
          <cell r="AE2093" t="str">
            <v>CPWS</v>
          </cell>
          <cell r="AF2093">
            <v>0</v>
          </cell>
          <cell r="AG2093">
            <v>0</v>
          </cell>
          <cell r="AH2093">
            <v>1</v>
          </cell>
          <cell r="AI2093">
            <v>0</v>
          </cell>
          <cell r="AJ2093">
            <v>0</v>
          </cell>
          <cell r="AK2093">
            <v>0</v>
          </cell>
          <cell r="AL2093">
            <v>0</v>
          </cell>
        </row>
        <row r="2094">
          <cell r="A2094" t="str">
            <v>05</v>
          </cell>
          <cell r="B2094" t="str">
            <v>Westgodavari</v>
          </cell>
          <cell r="C2094" t="str">
            <v>10</v>
          </cell>
          <cell r="D2094" t="str">
            <v>Narsapur</v>
          </cell>
          <cell r="E2094" t="str">
            <v>059</v>
          </cell>
          <cell r="F2094" t="str">
            <v>Narsapur</v>
          </cell>
          <cell r="G2094" t="str">
            <v>45</v>
          </cell>
          <cell r="H2094" t="str">
            <v>Narsapur</v>
          </cell>
          <cell r="I2094" t="str">
            <v>24</v>
          </cell>
          <cell r="J2094" t="str">
            <v>Vemuladeevi</v>
          </cell>
          <cell r="K2094" t="str">
            <v>017</v>
          </cell>
          <cell r="L2094" t="str">
            <v>Vemuladeevi</v>
          </cell>
          <cell r="M2094" t="str">
            <v>0545017</v>
          </cell>
          <cell r="N2094" t="str">
            <v>12</v>
          </cell>
          <cell r="O2094" t="str">
            <v>Prakasapuram</v>
          </cell>
          <cell r="P2094" t="str">
            <v>Prakasapuram</v>
          </cell>
          <cell r="Q2094" t="str">
            <v>054501712</v>
          </cell>
          <cell r="R2094" t="str">
            <v>054501712</v>
          </cell>
          <cell r="S2094" t="str">
            <v>05100594501712</v>
          </cell>
          <cell r="T2094">
            <v>817</v>
          </cell>
          <cell r="U2094">
            <v>0</v>
          </cell>
          <cell r="V2094">
            <v>0</v>
          </cell>
          <cell r="W2094" t="str">
            <v>PC</v>
          </cell>
          <cell r="X2094" t="str">
            <v>PC3</v>
          </cell>
          <cell r="AA2094" t="str">
            <v>054501601600</v>
          </cell>
          <cell r="AB2094" t="str">
            <v>054501601600</v>
          </cell>
          <cell r="AC2094" t="str">
            <v>Thurputallu</v>
          </cell>
          <cell r="AD2094" t="str">
            <v>Thurputallu</v>
          </cell>
          <cell r="AE2094" t="str">
            <v>CPWS</v>
          </cell>
          <cell r="AF2094">
            <v>0</v>
          </cell>
          <cell r="AG2094">
            <v>0</v>
          </cell>
          <cell r="AH2094">
            <v>0</v>
          </cell>
          <cell r="AI2094">
            <v>0</v>
          </cell>
          <cell r="AJ2094">
            <v>0</v>
          </cell>
          <cell r="AK2094">
            <v>0</v>
          </cell>
          <cell r="AL2094">
            <v>0</v>
          </cell>
        </row>
        <row r="2095">
          <cell r="A2095" t="str">
            <v>05</v>
          </cell>
          <cell r="B2095" t="str">
            <v>Westgodavari</v>
          </cell>
          <cell r="C2095" t="str">
            <v>10</v>
          </cell>
          <cell r="D2095" t="str">
            <v>Narsapur</v>
          </cell>
          <cell r="E2095" t="str">
            <v>059</v>
          </cell>
          <cell r="F2095" t="str">
            <v>Narsapur</v>
          </cell>
          <cell r="G2095" t="str">
            <v>45</v>
          </cell>
          <cell r="H2095" t="str">
            <v>Narsapur</v>
          </cell>
          <cell r="I2095" t="str">
            <v>24</v>
          </cell>
          <cell r="J2095" t="str">
            <v>Vemuladeevi</v>
          </cell>
          <cell r="K2095" t="str">
            <v>017</v>
          </cell>
          <cell r="L2095" t="str">
            <v>Vemuladeevi</v>
          </cell>
          <cell r="M2095" t="str">
            <v>0545017</v>
          </cell>
          <cell r="N2095" t="str">
            <v>13</v>
          </cell>
          <cell r="O2095" t="str">
            <v>Ramanujapuram</v>
          </cell>
          <cell r="P2095" t="str">
            <v>Ramanujapuram</v>
          </cell>
          <cell r="Q2095" t="str">
            <v>054501713</v>
          </cell>
          <cell r="R2095" t="str">
            <v>054501713</v>
          </cell>
          <cell r="S2095" t="str">
            <v>05100594501713</v>
          </cell>
          <cell r="T2095">
            <v>890</v>
          </cell>
          <cell r="U2095">
            <v>0</v>
          </cell>
          <cell r="V2095">
            <v>0</v>
          </cell>
          <cell r="W2095" t="str">
            <v>PC</v>
          </cell>
          <cell r="X2095" t="str">
            <v>PC3</v>
          </cell>
          <cell r="AA2095" t="str">
            <v>054501601600</v>
          </cell>
          <cell r="AB2095" t="str">
            <v>054501601600</v>
          </cell>
          <cell r="AC2095" t="str">
            <v>Thurputallu</v>
          </cell>
          <cell r="AD2095" t="str">
            <v>Thurputallu</v>
          </cell>
          <cell r="AE2095" t="str">
            <v>CPWS</v>
          </cell>
          <cell r="AF2095">
            <v>0</v>
          </cell>
          <cell r="AG2095">
            <v>0</v>
          </cell>
          <cell r="AH2095">
            <v>0</v>
          </cell>
          <cell r="AI2095">
            <v>0</v>
          </cell>
          <cell r="AJ2095">
            <v>0</v>
          </cell>
          <cell r="AK2095">
            <v>0</v>
          </cell>
          <cell r="AL2095">
            <v>0</v>
          </cell>
        </row>
        <row r="2096">
          <cell r="A2096" t="str">
            <v>05</v>
          </cell>
          <cell r="B2096" t="str">
            <v>Westgodavari</v>
          </cell>
          <cell r="C2096" t="str">
            <v>10</v>
          </cell>
          <cell r="D2096" t="str">
            <v>Narsapur</v>
          </cell>
          <cell r="E2096" t="str">
            <v>059</v>
          </cell>
          <cell r="F2096" t="str">
            <v>Narsapur</v>
          </cell>
          <cell r="G2096" t="str">
            <v>45</v>
          </cell>
          <cell r="H2096" t="str">
            <v>Narsapur</v>
          </cell>
          <cell r="I2096" t="str">
            <v>27</v>
          </cell>
          <cell r="J2096" t="str">
            <v>Vemuladeevi West</v>
          </cell>
          <cell r="K2096" t="str">
            <v>017</v>
          </cell>
          <cell r="L2096" t="str">
            <v>Vemuladeevi</v>
          </cell>
          <cell r="M2096" t="str">
            <v>0545017</v>
          </cell>
          <cell r="N2096" t="str">
            <v>14</v>
          </cell>
          <cell r="O2096" t="str">
            <v>Vaddivarimeraka</v>
          </cell>
          <cell r="P2096" t="str">
            <v>Vaddivarimeraka</v>
          </cell>
          <cell r="Q2096" t="str">
            <v>054501714</v>
          </cell>
          <cell r="R2096" t="str">
            <v>054501714</v>
          </cell>
          <cell r="S2096" t="str">
            <v>05100594501714</v>
          </cell>
          <cell r="T2096">
            <v>850</v>
          </cell>
          <cell r="U2096">
            <v>156</v>
          </cell>
          <cell r="V2096">
            <v>0</v>
          </cell>
          <cell r="W2096" t="str">
            <v>PC</v>
          </cell>
          <cell r="X2096" t="str">
            <v>PC3</v>
          </cell>
          <cell r="AA2096" t="str">
            <v>054501601600</v>
          </cell>
          <cell r="AB2096" t="str">
            <v>054501601600</v>
          </cell>
          <cell r="AC2096" t="str">
            <v>Thurputallu</v>
          </cell>
          <cell r="AD2096" t="str">
            <v>Thurputallu</v>
          </cell>
          <cell r="AE2096" t="str">
            <v>CPWS</v>
          </cell>
          <cell r="AF2096">
            <v>0</v>
          </cell>
          <cell r="AG2096">
            <v>0</v>
          </cell>
          <cell r="AH2096">
            <v>0</v>
          </cell>
          <cell r="AI2096">
            <v>0</v>
          </cell>
          <cell r="AJ2096">
            <v>0</v>
          </cell>
          <cell r="AK2096">
            <v>0</v>
          </cell>
          <cell r="AL2096">
            <v>0</v>
          </cell>
        </row>
        <row r="2097">
          <cell r="A2097" t="str">
            <v>05</v>
          </cell>
          <cell r="B2097" t="str">
            <v>Westgodavari</v>
          </cell>
          <cell r="C2097" t="str">
            <v>10</v>
          </cell>
          <cell r="D2097" t="str">
            <v>Narsapur</v>
          </cell>
          <cell r="E2097" t="str">
            <v>059</v>
          </cell>
          <cell r="F2097" t="str">
            <v>Narsapur</v>
          </cell>
          <cell r="G2097" t="str">
            <v>46</v>
          </cell>
          <cell r="H2097" t="str">
            <v>Mogalthuru</v>
          </cell>
          <cell r="I2097" t="str">
            <v>01</v>
          </cell>
          <cell r="J2097" t="str">
            <v>Seripalem</v>
          </cell>
          <cell r="K2097" t="str">
            <v>001</v>
          </cell>
          <cell r="L2097" t="str">
            <v>Seripalem</v>
          </cell>
          <cell r="M2097" t="str">
            <v>0546001</v>
          </cell>
          <cell r="N2097" t="str">
            <v>01</v>
          </cell>
          <cell r="O2097" t="str">
            <v>Seripalem</v>
          </cell>
          <cell r="P2097" t="str">
            <v>Seripalem</v>
          </cell>
          <cell r="Q2097" t="str">
            <v>054600101</v>
          </cell>
          <cell r="R2097" t="str">
            <v>054600101</v>
          </cell>
          <cell r="S2097" t="str">
            <v>05100594600101</v>
          </cell>
          <cell r="T2097">
            <v>1203</v>
          </cell>
          <cell r="U2097">
            <v>0</v>
          </cell>
          <cell r="V2097">
            <v>0</v>
          </cell>
          <cell r="W2097" t="str">
            <v>FC</v>
          </cell>
          <cell r="X2097" t="str">
            <v>FC</v>
          </cell>
          <cell r="AA2097" t="str">
            <v>054600101600</v>
          </cell>
          <cell r="AB2097" t="str">
            <v>054600101600</v>
          </cell>
          <cell r="AC2097" t="str">
            <v>Seripalem</v>
          </cell>
          <cell r="AD2097" t="str">
            <v>Seripalem</v>
          </cell>
          <cell r="AE2097" t="str">
            <v>PWS</v>
          </cell>
          <cell r="AF2097">
            <v>0</v>
          </cell>
          <cell r="AG2097">
            <v>0</v>
          </cell>
          <cell r="AH2097">
            <v>2</v>
          </cell>
          <cell r="AI2097">
            <v>0</v>
          </cell>
          <cell r="AJ2097">
            <v>0</v>
          </cell>
          <cell r="AK2097">
            <v>0</v>
          </cell>
          <cell r="AL2097">
            <v>0</v>
          </cell>
        </row>
        <row r="2098">
          <cell r="A2098" t="str">
            <v>05</v>
          </cell>
          <cell r="B2098" t="str">
            <v>Westgodavari</v>
          </cell>
          <cell r="C2098" t="str">
            <v>10</v>
          </cell>
          <cell r="D2098" t="str">
            <v>Narsapur</v>
          </cell>
          <cell r="E2098" t="str">
            <v>059</v>
          </cell>
          <cell r="F2098" t="str">
            <v>Narsapur</v>
          </cell>
          <cell r="G2098" t="str">
            <v>46</v>
          </cell>
          <cell r="H2098" t="str">
            <v>Mogalthuru</v>
          </cell>
          <cell r="I2098" t="str">
            <v>01</v>
          </cell>
          <cell r="J2098" t="str">
            <v>Seripalem</v>
          </cell>
          <cell r="K2098" t="str">
            <v>001</v>
          </cell>
          <cell r="L2098" t="str">
            <v>Seripalem</v>
          </cell>
          <cell r="M2098" t="str">
            <v>0546001</v>
          </cell>
          <cell r="N2098" t="str">
            <v>02</v>
          </cell>
          <cell r="O2098" t="str">
            <v>Nanduvarigaruvu</v>
          </cell>
          <cell r="P2098" t="str">
            <v>Nowdurugaruvu</v>
          </cell>
          <cell r="Q2098" t="str">
            <v>054600102</v>
          </cell>
          <cell r="R2098" t="str">
            <v>054600102</v>
          </cell>
          <cell r="S2098" t="str">
            <v>05100594600102</v>
          </cell>
          <cell r="T2098">
            <v>1159</v>
          </cell>
          <cell r="U2098">
            <v>151</v>
          </cell>
          <cell r="V2098">
            <v>0</v>
          </cell>
          <cell r="W2098" t="str">
            <v>PC</v>
          </cell>
          <cell r="X2098" t="str">
            <v>PC2</v>
          </cell>
          <cell r="AA2098" t="str">
            <v>054600101600</v>
          </cell>
          <cell r="AB2098" t="str">
            <v>054600101600</v>
          </cell>
          <cell r="AC2098" t="str">
            <v>Seripalem</v>
          </cell>
          <cell r="AD2098" t="str">
            <v>Seripalem</v>
          </cell>
          <cell r="AE2098" t="str">
            <v>PWS</v>
          </cell>
          <cell r="AF2098">
            <v>0</v>
          </cell>
          <cell r="AG2098">
            <v>0</v>
          </cell>
          <cell r="AH2098">
            <v>0</v>
          </cell>
          <cell r="AI2098">
            <v>0</v>
          </cell>
          <cell r="AJ2098">
            <v>0</v>
          </cell>
          <cell r="AK2098">
            <v>0</v>
          </cell>
          <cell r="AL2098">
            <v>0</v>
          </cell>
        </row>
        <row r="2099">
          <cell r="A2099" t="str">
            <v>05</v>
          </cell>
          <cell r="B2099" t="str">
            <v>Westgodavari</v>
          </cell>
          <cell r="C2099" t="str">
            <v>10</v>
          </cell>
          <cell r="D2099" t="str">
            <v>Narsapur</v>
          </cell>
          <cell r="E2099" t="str">
            <v>059</v>
          </cell>
          <cell r="F2099" t="str">
            <v>Narsapur</v>
          </cell>
          <cell r="G2099" t="str">
            <v>46</v>
          </cell>
          <cell r="H2099" t="str">
            <v>Mogalthuru</v>
          </cell>
          <cell r="I2099" t="str">
            <v>01</v>
          </cell>
          <cell r="J2099" t="str">
            <v>Seripalem</v>
          </cell>
          <cell r="K2099" t="str">
            <v>001</v>
          </cell>
          <cell r="L2099" t="str">
            <v>Seripalem</v>
          </cell>
          <cell r="M2099" t="str">
            <v>0546001</v>
          </cell>
          <cell r="N2099" t="str">
            <v>03</v>
          </cell>
          <cell r="O2099" t="str">
            <v>Harijanawada</v>
          </cell>
          <cell r="P2099" t="str">
            <v>Harijanawada</v>
          </cell>
          <cell r="Q2099" t="str">
            <v>054600103</v>
          </cell>
          <cell r="R2099" t="str">
            <v>054600103</v>
          </cell>
          <cell r="S2099" t="str">
            <v>05100594600103</v>
          </cell>
          <cell r="T2099">
            <v>1078</v>
          </cell>
          <cell r="U2099">
            <v>1078</v>
          </cell>
          <cell r="V2099">
            <v>0</v>
          </cell>
          <cell r="W2099" t="str">
            <v>PC</v>
          </cell>
          <cell r="X2099" t="str">
            <v>PC2</v>
          </cell>
          <cell r="AA2099" t="str">
            <v>054600101600</v>
          </cell>
          <cell r="AB2099" t="str">
            <v>054600101600</v>
          </cell>
          <cell r="AC2099" t="str">
            <v>Seripalem</v>
          </cell>
          <cell r="AD2099" t="str">
            <v>Seripalem</v>
          </cell>
          <cell r="AE2099" t="str">
            <v>PWS</v>
          </cell>
          <cell r="AF2099">
            <v>0</v>
          </cell>
          <cell r="AG2099">
            <v>0</v>
          </cell>
          <cell r="AH2099">
            <v>0</v>
          </cell>
          <cell r="AI2099">
            <v>0</v>
          </cell>
          <cell r="AJ2099">
            <v>0</v>
          </cell>
          <cell r="AK2099">
            <v>0</v>
          </cell>
          <cell r="AL2099">
            <v>0</v>
          </cell>
        </row>
        <row r="2100">
          <cell r="A2100" t="str">
            <v>05</v>
          </cell>
          <cell r="B2100" t="str">
            <v>Westgodavari</v>
          </cell>
          <cell r="C2100" t="str">
            <v>10</v>
          </cell>
          <cell r="D2100" t="str">
            <v>Narsapur</v>
          </cell>
          <cell r="E2100" t="str">
            <v>059</v>
          </cell>
          <cell r="F2100" t="str">
            <v>Narsapur</v>
          </cell>
          <cell r="G2100" t="str">
            <v>46</v>
          </cell>
          <cell r="H2100" t="str">
            <v>Mogalthuru</v>
          </cell>
          <cell r="I2100" t="str">
            <v>02</v>
          </cell>
          <cell r="J2100" t="str">
            <v>Kothapalem</v>
          </cell>
          <cell r="K2100" t="str">
            <v>001</v>
          </cell>
          <cell r="L2100" t="str">
            <v>Seripalem</v>
          </cell>
          <cell r="M2100" t="str">
            <v>0546001</v>
          </cell>
          <cell r="N2100" t="str">
            <v>04</v>
          </cell>
          <cell r="O2100" t="str">
            <v>Kothapalem</v>
          </cell>
          <cell r="P2100" t="str">
            <v>Kothapalem</v>
          </cell>
          <cell r="Q2100" t="str">
            <v>054600104</v>
          </cell>
          <cell r="R2100" t="str">
            <v>054600104</v>
          </cell>
          <cell r="S2100" t="str">
            <v>05100594600104</v>
          </cell>
          <cell r="T2100">
            <v>597</v>
          </cell>
          <cell r="U2100">
            <v>542</v>
          </cell>
          <cell r="V2100">
            <v>0</v>
          </cell>
          <cell r="W2100" t="str">
            <v>FC</v>
          </cell>
          <cell r="X2100" t="str">
            <v>FC</v>
          </cell>
          <cell r="AA2100" t="str">
            <v>054600104600</v>
          </cell>
          <cell r="AB2100" t="str">
            <v>054600104600</v>
          </cell>
          <cell r="AC2100" t="str">
            <v>Kothapalem</v>
          </cell>
          <cell r="AD2100" t="str">
            <v>Kothapalem</v>
          </cell>
          <cell r="AE2100" t="str">
            <v>PWS</v>
          </cell>
          <cell r="AF2100">
            <v>0</v>
          </cell>
          <cell r="AG2100">
            <v>0</v>
          </cell>
          <cell r="AH2100">
            <v>0</v>
          </cell>
          <cell r="AI2100">
            <v>0</v>
          </cell>
          <cell r="AJ2100">
            <v>0</v>
          </cell>
          <cell r="AK2100">
            <v>0</v>
          </cell>
          <cell r="AL2100">
            <v>0</v>
          </cell>
        </row>
        <row r="2101">
          <cell r="A2101" t="str">
            <v>05</v>
          </cell>
          <cell r="B2101" t="str">
            <v>Westgodavari</v>
          </cell>
          <cell r="C2101" t="str">
            <v>10</v>
          </cell>
          <cell r="D2101" t="str">
            <v>Narsapur</v>
          </cell>
          <cell r="E2101" t="str">
            <v>059</v>
          </cell>
          <cell r="F2101" t="str">
            <v>Narsapur</v>
          </cell>
          <cell r="G2101" t="str">
            <v>46</v>
          </cell>
          <cell r="H2101" t="str">
            <v>Mogalthuru</v>
          </cell>
          <cell r="I2101" t="str">
            <v>03</v>
          </cell>
          <cell r="J2101" t="str">
            <v>Mogalthuru</v>
          </cell>
          <cell r="K2101" t="str">
            <v>002</v>
          </cell>
          <cell r="L2101" t="str">
            <v>Mogalthuru</v>
          </cell>
          <cell r="M2101" t="str">
            <v>0546002</v>
          </cell>
          <cell r="N2101" t="str">
            <v>01</v>
          </cell>
          <cell r="O2101" t="str">
            <v>Mogalthuru</v>
          </cell>
          <cell r="P2101" t="str">
            <v>Mogalthur</v>
          </cell>
          <cell r="Q2101" t="str">
            <v>054600201</v>
          </cell>
          <cell r="R2101" t="str">
            <v>054600201</v>
          </cell>
          <cell r="S2101" t="str">
            <v>05100594600201</v>
          </cell>
          <cell r="T2101">
            <v>5075</v>
          </cell>
          <cell r="U2101">
            <v>546</v>
          </cell>
          <cell r="V2101">
            <v>56</v>
          </cell>
          <cell r="W2101" t="str">
            <v>PC</v>
          </cell>
          <cell r="X2101" t="str">
            <v>PC2</v>
          </cell>
          <cell r="AA2101" t="str">
            <v>054600201600</v>
          </cell>
          <cell r="AB2101" t="str">
            <v>054600201600</v>
          </cell>
          <cell r="AC2101" t="str">
            <v>Mogalthur</v>
          </cell>
          <cell r="AD2101" t="str">
            <v>Mogalthur</v>
          </cell>
          <cell r="AE2101" t="str">
            <v>PWS</v>
          </cell>
          <cell r="AF2101">
            <v>0</v>
          </cell>
          <cell r="AG2101">
            <v>0</v>
          </cell>
          <cell r="AH2101">
            <v>5</v>
          </cell>
          <cell r="AI2101">
            <v>0</v>
          </cell>
          <cell r="AJ2101">
            <v>0</v>
          </cell>
          <cell r="AK2101">
            <v>0</v>
          </cell>
          <cell r="AL2101">
            <v>0</v>
          </cell>
        </row>
        <row r="2102">
          <cell r="A2102" t="str">
            <v>05</v>
          </cell>
          <cell r="B2102" t="str">
            <v>Westgodavari</v>
          </cell>
          <cell r="C2102" t="str">
            <v>10</v>
          </cell>
          <cell r="D2102" t="str">
            <v>Narsapur</v>
          </cell>
          <cell r="E2102" t="str">
            <v>059</v>
          </cell>
          <cell r="F2102" t="str">
            <v>Narsapur</v>
          </cell>
          <cell r="G2102" t="str">
            <v>46</v>
          </cell>
          <cell r="H2102" t="str">
            <v>Mogalthuru</v>
          </cell>
          <cell r="I2102" t="str">
            <v>03</v>
          </cell>
          <cell r="J2102" t="str">
            <v>Mogalthuru</v>
          </cell>
          <cell r="K2102" t="str">
            <v>002</v>
          </cell>
          <cell r="L2102" t="str">
            <v>Mogalthuru</v>
          </cell>
          <cell r="M2102" t="str">
            <v>0546002</v>
          </cell>
          <cell r="N2102" t="str">
            <v>02</v>
          </cell>
          <cell r="O2102" t="str">
            <v>Kota</v>
          </cell>
          <cell r="P2102" t="str">
            <v>Kota</v>
          </cell>
          <cell r="Q2102" t="str">
            <v>054600202</v>
          </cell>
          <cell r="R2102" t="str">
            <v>054600202</v>
          </cell>
          <cell r="S2102" t="str">
            <v>05100594600202</v>
          </cell>
          <cell r="T2102">
            <v>547</v>
          </cell>
          <cell r="U2102">
            <v>0</v>
          </cell>
          <cell r="V2102">
            <v>0</v>
          </cell>
          <cell r="W2102" t="str">
            <v>PC</v>
          </cell>
          <cell r="X2102" t="str">
            <v>PC2</v>
          </cell>
          <cell r="AA2102" t="str">
            <v>054600201600</v>
          </cell>
          <cell r="AB2102" t="str">
            <v>054600201600</v>
          </cell>
          <cell r="AC2102" t="str">
            <v>Mogalthur</v>
          </cell>
          <cell r="AD2102" t="str">
            <v>Mogalthur</v>
          </cell>
          <cell r="AE2102" t="str">
            <v>PWS</v>
          </cell>
          <cell r="AF2102">
            <v>0</v>
          </cell>
          <cell r="AG2102">
            <v>0</v>
          </cell>
          <cell r="AH2102">
            <v>1</v>
          </cell>
          <cell r="AI2102">
            <v>0</v>
          </cell>
          <cell r="AJ2102">
            <v>0</v>
          </cell>
          <cell r="AK2102">
            <v>0</v>
          </cell>
          <cell r="AL2102">
            <v>0</v>
          </cell>
        </row>
        <row r="2103">
          <cell r="A2103" t="str">
            <v>05</v>
          </cell>
          <cell r="B2103" t="str">
            <v>Westgodavari</v>
          </cell>
          <cell r="C2103" t="str">
            <v>10</v>
          </cell>
          <cell r="D2103" t="str">
            <v>Narsapur</v>
          </cell>
          <cell r="E2103" t="str">
            <v>059</v>
          </cell>
          <cell r="F2103" t="str">
            <v>Narsapur</v>
          </cell>
          <cell r="G2103" t="str">
            <v>46</v>
          </cell>
          <cell r="H2103" t="str">
            <v>Mogalthuru</v>
          </cell>
          <cell r="I2103" t="str">
            <v>03</v>
          </cell>
          <cell r="J2103" t="str">
            <v>Mogalthuru</v>
          </cell>
          <cell r="K2103" t="str">
            <v>002</v>
          </cell>
          <cell r="L2103" t="str">
            <v>Mogalthuru</v>
          </cell>
          <cell r="M2103" t="str">
            <v>0546002</v>
          </cell>
          <cell r="N2103" t="str">
            <v>03</v>
          </cell>
          <cell r="O2103" t="str">
            <v>Satrampalem</v>
          </cell>
          <cell r="P2103" t="str">
            <v>Satrampalem</v>
          </cell>
          <cell r="Q2103" t="str">
            <v>054600203</v>
          </cell>
          <cell r="R2103" t="str">
            <v>054600203</v>
          </cell>
          <cell r="S2103" t="str">
            <v>05100594600203</v>
          </cell>
          <cell r="T2103">
            <v>947</v>
          </cell>
          <cell r="U2103">
            <v>11</v>
          </cell>
          <cell r="V2103">
            <v>9</v>
          </cell>
          <cell r="W2103" t="str">
            <v>PC</v>
          </cell>
          <cell r="X2103" t="str">
            <v>PC2</v>
          </cell>
          <cell r="AA2103" t="str">
            <v>054600201600</v>
          </cell>
          <cell r="AB2103" t="str">
            <v>054600201600</v>
          </cell>
          <cell r="AC2103" t="str">
            <v>Mogalthur</v>
          </cell>
          <cell r="AD2103" t="str">
            <v>Mogalthur</v>
          </cell>
          <cell r="AE2103" t="str">
            <v>PWS</v>
          </cell>
          <cell r="AF2103">
            <v>0</v>
          </cell>
          <cell r="AG2103">
            <v>0</v>
          </cell>
          <cell r="AH2103">
            <v>5</v>
          </cell>
          <cell r="AI2103">
            <v>0</v>
          </cell>
          <cell r="AJ2103">
            <v>0</v>
          </cell>
          <cell r="AK2103">
            <v>0</v>
          </cell>
          <cell r="AL2103">
            <v>0</v>
          </cell>
        </row>
        <row r="2104">
          <cell r="A2104" t="str">
            <v>05</v>
          </cell>
          <cell r="B2104" t="str">
            <v>Westgodavari</v>
          </cell>
          <cell r="C2104" t="str">
            <v>10</v>
          </cell>
          <cell r="D2104" t="str">
            <v>Narsapur</v>
          </cell>
          <cell r="E2104" t="str">
            <v>059</v>
          </cell>
          <cell r="F2104" t="str">
            <v>Narsapur</v>
          </cell>
          <cell r="G2104" t="str">
            <v>46</v>
          </cell>
          <cell r="H2104" t="str">
            <v>Mogalthuru</v>
          </cell>
          <cell r="I2104" t="str">
            <v>03</v>
          </cell>
          <cell r="J2104" t="str">
            <v>Mogalthuru</v>
          </cell>
          <cell r="K2104" t="str">
            <v>002</v>
          </cell>
          <cell r="L2104" t="str">
            <v>Mogalthuru</v>
          </cell>
          <cell r="M2104" t="str">
            <v>0546002</v>
          </cell>
          <cell r="N2104" t="str">
            <v>04</v>
          </cell>
          <cell r="O2104" t="str">
            <v>Kadalivaripalem</v>
          </cell>
          <cell r="P2104" t="str">
            <v>Kadalivanipalem</v>
          </cell>
          <cell r="Q2104" t="str">
            <v>054600204</v>
          </cell>
          <cell r="R2104" t="str">
            <v>054600204</v>
          </cell>
          <cell r="S2104" t="str">
            <v>05100594600204</v>
          </cell>
          <cell r="T2104">
            <v>710</v>
          </cell>
          <cell r="U2104">
            <v>178</v>
          </cell>
          <cell r="V2104">
            <v>8</v>
          </cell>
          <cell r="W2104" t="str">
            <v>PC</v>
          </cell>
          <cell r="X2104" t="str">
            <v>PC2</v>
          </cell>
          <cell r="AA2104" t="str">
            <v>054600201600</v>
          </cell>
          <cell r="AB2104" t="str">
            <v>054600201600</v>
          </cell>
          <cell r="AC2104" t="str">
            <v>Mogalthur</v>
          </cell>
          <cell r="AD2104" t="str">
            <v>Mogalthur</v>
          </cell>
          <cell r="AE2104" t="str">
            <v>PWS</v>
          </cell>
          <cell r="AF2104">
            <v>0</v>
          </cell>
          <cell r="AG2104">
            <v>0</v>
          </cell>
          <cell r="AH2104">
            <v>2</v>
          </cell>
          <cell r="AI2104">
            <v>0</v>
          </cell>
          <cell r="AJ2104">
            <v>0</v>
          </cell>
          <cell r="AK2104">
            <v>0</v>
          </cell>
          <cell r="AL2104">
            <v>0</v>
          </cell>
        </row>
        <row r="2105">
          <cell r="A2105" t="str">
            <v>05</v>
          </cell>
          <cell r="B2105" t="str">
            <v>Westgodavari</v>
          </cell>
          <cell r="C2105" t="str">
            <v>10</v>
          </cell>
          <cell r="D2105" t="str">
            <v>Narsapur</v>
          </cell>
          <cell r="E2105" t="str">
            <v>059</v>
          </cell>
          <cell r="F2105" t="str">
            <v>Narsapur</v>
          </cell>
          <cell r="G2105" t="str">
            <v>46</v>
          </cell>
          <cell r="H2105" t="str">
            <v>Mogalthuru</v>
          </cell>
          <cell r="I2105" t="str">
            <v>03</v>
          </cell>
          <cell r="J2105" t="str">
            <v>Mogalthuru</v>
          </cell>
          <cell r="K2105" t="str">
            <v>002</v>
          </cell>
          <cell r="L2105" t="str">
            <v>Mogalthuru</v>
          </cell>
          <cell r="M2105" t="str">
            <v>0546002</v>
          </cell>
          <cell r="N2105" t="str">
            <v>05</v>
          </cell>
          <cell r="O2105" t="str">
            <v>Kondavaripalem</v>
          </cell>
          <cell r="P2105" t="str">
            <v>Kondavanipalem</v>
          </cell>
          <cell r="Q2105" t="str">
            <v>054600205</v>
          </cell>
          <cell r="R2105" t="str">
            <v>054600205</v>
          </cell>
          <cell r="S2105" t="str">
            <v>05100594600205</v>
          </cell>
          <cell r="T2105">
            <v>451</v>
          </cell>
          <cell r="U2105">
            <v>404</v>
          </cell>
          <cell r="V2105">
            <v>21</v>
          </cell>
          <cell r="W2105" t="str">
            <v>PC</v>
          </cell>
          <cell r="X2105" t="str">
            <v>PC2</v>
          </cell>
          <cell r="AA2105" t="str">
            <v>054600201600</v>
          </cell>
          <cell r="AB2105" t="str">
            <v>054600201600</v>
          </cell>
          <cell r="AC2105" t="str">
            <v>Mogalthur</v>
          </cell>
          <cell r="AD2105" t="str">
            <v>Mogalthur</v>
          </cell>
          <cell r="AE2105" t="str">
            <v>PWS</v>
          </cell>
          <cell r="AF2105">
            <v>0</v>
          </cell>
          <cell r="AG2105">
            <v>0</v>
          </cell>
          <cell r="AH2105">
            <v>2</v>
          </cell>
          <cell r="AI2105">
            <v>0</v>
          </cell>
          <cell r="AJ2105">
            <v>0</v>
          </cell>
          <cell r="AK2105">
            <v>0</v>
          </cell>
          <cell r="AL2105">
            <v>0</v>
          </cell>
        </row>
        <row r="2106">
          <cell r="A2106" t="str">
            <v>05</v>
          </cell>
          <cell r="B2106" t="str">
            <v>Westgodavari</v>
          </cell>
          <cell r="C2106" t="str">
            <v>10</v>
          </cell>
          <cell r="D2106" t="str">
            <v>Narsapur</v>
          </cell>
          <cell r="E2106" t="str">
            <v>059</v>
          </cell>
          <cell r="F2106" t="str">
            <v>Narsapur</v>
          </cell>
          <cell r="G2106" t="str">
            <v>46</v>
          </cell>
          <cell r="H2106" t="str">
            <v>Mogalthuru</v>
          </cell>
          <cell r="I2106" t="str">
            <v>03</v>
          </cell>
          <cell r="J2106" t="str">
            <v>Mogalthuru</v>
          </cell>
          <cell r="K2106" t="str">
            <v>002</v>
          </cell>
          <cell r="L2106" t="str">
            <v>Mogalthuru</v>
          </cell>
          <cell r="M2106" t="str">
            <v>0546002</v>
          </cell>
          <cell r="N2106" t="str">
            <v>06</v>
          </cell>
          <cell r="O2106" t="str">
            <v>Palakammacheruvu</v>
          </cell>
          <cell r="P2106" t="str">
            <v>Palakammacheruvu</v>
          </cell>
          <cell r="Q2106" t="str">
            <v>054600206</v>
          </cell>
          <cell r="R2106" t="str">
            <v>054600206</v>
          </cell>
          <cell r="S2106" t="str">
            <v>05100594600206</v>
          </cell>
          <cell r="T2106">
            <v>345</v>
          </cell>
          <cell r="U2106">
            <v>254</v>
          </cell>
          <cell r="V2106">
            <v>0</v>
          </cell>
          <cell r="W2106" t="str">
            <v>PC</v>
          </cell>
          <cell r="X2106" t="str">
            <v>PC2</v>
          </cell>
          <cell r="AA2106" t="str">
            <v>054600201600</v>
          </cell>
          <cell r="AB2106" t="str">
            <v>054600201600</v>
          </cell>
          <cell r="AC2106" t="str">
            <v>Mogalthur</v>
          </cell>
          <cell r="AD2106" t="str">
            <v>Mogalthur</v>
          </cell>
          <cell r="AE2106" t="str">
            <v>PWS</v>
          </cell>
          <cell r="AF2106">
            <v>0</v>
          </cell>
          <cell r="AG2106">
            <v>0</v>
          </cell>
          <cell r="AH2106">
            <v>2</v>
          </cell>
          <cell r="AI2106">
            <v>0</v>
          </cell>
          <cell r="AJ2106">
            <v>0</v>
          </cell>
          <cell r="AK2106">
            <v>0</v>
          </cell>
          <cell r="AL2106">
            <v>0</v>
          </cell>
        </row>
        <row r="2107">
          <cell r="A2107" t="str">
            <v>05</v>
          </cell>
          <cell r="B2107" t="str">
            <v>Westgodavari</v>
          </cell>
          <cell r="C2107" t="str">
            <v>10</v>
          </cell>
          <cell r="D2107" t="str">
            <v>Narsapur</v>
          </cell>
          <cell r="E2107" t="str">
            <v>059</v>
          </cell>
          <cell r="F2107" t="str">
            <v>Narsapur</v>
          </cell>
          <cell r="G2107" t="str">
            <v>46</v>
          </cell>
          <cell r="H2107" t="str">
            <v>Mogalthuru</v>
          </cell>
          <cell r="I2107" t="str">
            <v>03</v>
          </cell>
          <cell r="J2107" t="str">
            <v>Mogalthuru</v>
          </cell>
          <cell r="K2107" t="str">
            <v>002</v>
          </cell>
          <cell r="L2107" t="str">
            <v>Mogalthuru</v>
          </cell>
          <cell r="M2107" t="str">
            <v>0546002</v>
          </cell>
          <cell r="N2107" t="str">
            <v>07</v>
          </cell>
          <cell r="O2107" t="str">
            <v>Moyyurupeta</v>
          </cell>
          <cell r="P2107" t="str">
            <v>Moyyurupeta</v>
          </cell>
          <cell r="Q2107" t="str">
            <v>054600207</v>
          </cell>
          <cell r="R2107" t="str">
            <v>054600207</v>
          </cell>
          <cell r="S2107" t="str">
            <v>05100594600207</v>
          </cell>
          <cell r="T2107">
            <v>69</v>
          </cell>
          <cell r="U2107">
            <v>34</v>
          </cell>
          <cell r="V2107">
            <v>0</v>
          </cell>
          <cell r="W2107" t="str">
            <v>PC</v>
          </cell>
          <cell r="X2107" t="str">
            <v>PC2</v>
          </cell>
          <cell r="AA2107" t="str">
            <v>054600201600</v>
          </cell>
          <cell r="AB2107" t="str">
            <v>054600201600</v>
          </cell>
          <cell r="AC2107" t="str">
            <v>Mogalthur</v>
          </cell>
          <cell r="AD2107" t="str">
            <v>Mogalthur</v>
          </cell>
          <cell r="AE2107" t="str">
            <v>PWS</v>
          </cell>
          <cell r="AF2107">
            <v>0</v>
          </cell>
          <cell r="AG2107">
            <v>0</v>
          </cell>
          <cell r="AH2107">
            <v>0</v>
          </cell>
          <cell r="AI2107">
            <v>0</v>
          </cell>
          <cell r="AJ2107">
            <v>0</v>
          </cell>
          <cell r="AK2107">
            <v>0</v>
          </cell>
          <cell r="AL2107">
            <v>0</v>
          </cell>
        </row>
        <row r="2108">
          <cell r="A2108" t="str">
            <v>05</v>
          </cell>
          <cell r="B2108" t="str">
            <v>Westgodavari</v>
          </cell>
          <cell r="C2108" t="str">
            <v>10</v>
          </cell>
          <cell r="D2108" t="str">
            <v>Narsapur</v>
          </cell>
          <cell r="E2108" t="str">
            <v>059</v>
          </cell>
          <cell r="F2108" t="str">
            <v>Narsapur</v>
          </cell>
          <cell r="G2108" t="str">
            <v>46</v>
          </cell>
          <cell r="H2108" t="str">
            <v>Mogalthuru</v>
          </cell>
          <cell r="I2108" t="str">
            <v>03</v>
          </cell>
          <cell r="J2108" t="str">
            <v>Mogalthuru</v>
          </cell>
          <cell r="K2108" t="str">
            <v>002</v>
          </cell>
          <cell r="L2108" t="str">
            <v>Mogalthuru</v>
          </cell>
          <cell r="M2108" t="str">
            <v>0546002</v>
          </cell>
          <cell r="N2108" t="str">
            <v>08</v>
          </cell>
          <cell r="O2108" t="str">
            <v>Padamatipalem</v>
          </cell>
          <cell r="P2108" t="str">
            <v>Padamatipalem</v>
          </cell>
          <cell r="Q2108" t="str">
            <v>054600208</v>
          </cell>
          <cell r="R2108" t="str">
            <v>054600208</v>
          </cell>
          <cell r="S2108" t="str">
            <v>05100594600208</v>
          </cell>
          <cell r="T2108">
            <v>668</v>
          </cell>
          <cell r="U2108">
            <v>0</v>
          </cell>
          <cell r="V2108">
            <v>0</v>
          </cell>
          <cell r="W2108" t="str">
            <v>PC</v>
          </cell>
          <cell r="X2108" t="str">
            <v>PC2</v>
          </cell>
          <cell r="AA2108" t="str">
            <v>054600201600</v>
          </cell>
          <cell r="AB2108" t="str">
            <v>054600201600</v>
          </cell>
          <cell r="AC2108" t="str">
            <v>Mogalthur</v>
          </cell>
          <cell r="AD2108" t="str">
            <v>Mogalthur</v>
          </cell>
          <cell r="AE2108" t="str">
            <v>PWS</v>
          </cell>
          <cell r="AF2108">
            <v>0</v>
          </cell>
          <cell r="AG2108">
            <v>0</v>
          </cell>
          <cell r="AH2108">
            <v>2</v>
          </cell>
          <cell r="AI2108">
            <v>0</v>
          </cell>
          <cell r="AJ2108">
            <v>0</v>
          </cell>
          <cell r="AK2108">
            <v>0</v>
          </cell>
          <cell r="AL2108">
            <v>0</v>
          </cell>
        </row>
        <row r="2109">
          <cell r="A2109" t="str">
            <v>05</v>
          </cell>
          <cell r="B2109" t="str">
            <v>Westgodavari</v>
          </cell>
          <cell r="C2109" t="str">
            <v>10</v>
          </cell>
          <cell r="D2109" t="str">
            <v>Narsapur</v>
          </cell>
          <cell r="E2109" t="str">
            <v>059</v>
          </cell>
          <cell r="F2109" t="str">
            <v>Narsapur</v>
          </cell>
          <cell r="G2109" t="str">
            <v>46</v>
          </cell>
          <cell r="H2109" t="str">
            <v>Mogalthuru</v>
          </cell>
          <cell r="I2109" t="str">
            <v>03</v>
          </cell>
          <cell r="J2109" t="str">
            <v>Mogalthuru</v>
          </cell>
          <cell r="K2109" t="str">
            <v>002</v>
          </cell>
          <cell r="L2109" t="str">
            <v>Mogalthuru</v>
          </cell>
          <cell r="M2109" t="str">
            <v>0546002</v>
          </cell>
          <cell r="N2109" t="str">
            <v>09</v>
          </cell>
          <cell r="O2109" t="str">
            <v>Gurujuvaripalem</v>
          </cell>
          <cell r="P2109" t="str">
            <v>Gurujuvaripalem</v>
          </cell>
          <cell r="Q2109" t="str">
            <v>054600209</v>
          </cell>
          <cell r="R2109" t="str">
            <v>054600209</v>
          </cell>
          <cell r="S2109" t="str">
            <v>05100594600209</v>
          </cell>
          <cell r="T2109">
            <v>269</v>
          </cell>
          <cell r="U2109">
            <v>249</v>
          </cell>
          <cell r="V2109">
            <v>0</v>
          </cell>
          <cell r="W2109" t="str">
            <v>PC</v>
          </cell>
          <cell r="X2109" t="str">
            <v>PC2</v>
          </cell>
          <cell r="AA2109" t="str">
            <v>054600201600</v>
          </cell>
          <cell r="AB2109" t="str">
            <v>054600201600</v>
          </cell>
          <cell r="AC2109" t="str">
            <v>Mogalthur</v>
          </cell>
          <cell r="AD2109" t="str">
            <v>Mogalthur</v>
          </cell>
          <cell r="AE2109" t="str">
            <v>PWS</v>
          </cell>
          <cell r="AF2109">
            <v>0</v>
          </cell>
          <cell r="AG2109">
            <v>0</v>
          </cell>
          <cell r="AH2109">
            <v>1</v>
          </cell>
          <cell r="AI2109">
            <v>0</v>
          </cell>
          <cell r="AJ2109">
            <v>0</v>
          </cell>
          <cell r="AK2109">
            <v>0</v>
          </cell>
          <cell r="AL2109">
            <v>0</v>
          </cell>
        </row>
        <row r="2110">
          <cell r="A2110" t="str">
            <v>05</v>
          </cell>
          <cell r="B2110" t="str">
            <v>Westgodavari</v>
          </cell>
          <cell r="C2110" t="str">
            <v>10</v>
          </cell>
          <cell r="D2110" t="str">
            <v>Narsapur</v>
          </cell>
          <cell r="E2110" t="str">
            <v>059</v>
          </cell>
          <cell r="F2110" t="str">
            <v>Narsapur</v>
          </cell>
          <cell r="G2110" t="str">
            <v>46</v>
          </cell>
          <cell r="H2110" t="str">
            <v>Mogalthuru</v>
          </cell>
          <cell r="I2110" t="str">
            <v>03</v>
          </cell>
          <cell r="J2110" t="str">
            <v>Mogalthuru</v>
          </cell>
          <cell r="K2110" t="str">
            <v>002</v>
          </cell>
          <cell r="L2110" t="str">
            <v>Mogalthuru</v>
          </cell>
          <cell r="M2110" t="str">
            <v>0546002</v>
          </cell>
          <cell r="N2110" t="str">
            <v>10</v>
          </cell>
          <cell r="O2110" t="str">
            <v>Harijanawada</v>
          </cell>
          <cell r="P2110" t="str">
            <v>Harijanawada</v>
          </cell>
          <cell r="Q2110" t="str">
            <v>054600210</v>
          </cell>
          <cell r="R2110" t="str">
            <v>054600210</v>
          </cell>
          <cell r="S2110" t="str">
            <v>05100594600210</v>
          </cell>
          <cell r="T2110">
            <v>353</v>
          </cell>
          <cell r="U2110">
            <v>100</v>
          </cell>
          <cell r="V2110">
            <v>10</v>
          </cell>
          <cell r="W2110" t="str">
            <v>PC</v>
          </cell>
          <cell r="X2110" t="str">
            <v>PC2</v>
          </cell>
          <cell r="AA2110" t="str">
            <v>054600201600</v>
          </cell>
          <cell r="AB2110" t="str">
            <v>054600201600</v>
          </cell>
          <cell r="AC2110" t="str">
            <v>Mogalthur</v>
          </cell>
          <cell r="AD2110" t="str">
            <v>Mogalthur</v>
          </cell>
          <cell r="AE2110" t="str">
            <v>PWS</v>
          </cell>
          <cell r="AF2110">
            <v>0</v>
          </cell>
          <cell r="AG2110">
            <v>0</v>
          </cell>
          <cell r="AH2110">
            <v>0</v>
          </cell>
          <cell r="AI2110">
            <v>1</v>
          </cell>
          <cell r="AJ2110">
            <v>0</v>
          </cell>
          <cell r="AK2110">
            <v>0</v>
          </cell>
          <cell r="AL2110">
            <v>0</v>
          </cell>
        </row>
        <row r="2111">
          <cell r="A2111" t="str">
            <v>05</v>
          </cell>
          <cell r="B2111" t="str">
            <v>Westgodavari</v>
          </cell>
          <cell r="C2111" t="str">
            <v>10</v>
          </cell>
          <cell r="D2111" t="str">
            <v>Narsapur</v>
          </cell>
          <cell r="E2111" t="str">
            <v>059</v>
          </cell>
          <cell r="F2111" t="str">
            <v>Narsapur</v>
          </cell>
          <cell r="G2111" t="str">
            <v>46</v>
          </cell>
          <cell r="H2111" t="str">
            <v>Mogalthuru</v>
          </cell>
          <cell r="I2111" t="str">
            <v>03</v>
          </cell>
          <cell r="J2111" t="str">
            <v>Mogalthuru</v>
          </cell>
          <cell r="K2111" t="str">
            <v>002</v>
          </cell>
          <cell r="L2111" t="str">
            <v>Mogalthuru</v>
          </cell>
          <cell r="M2111" t="str">
            <v>0546002</v>
          </cell>
          <cell r="N2111" t="str">
            <v>11</v>
          </cell>
          <cell r="O2111" t="str">
            <v>Edigapalem</v>
          </cell>
          <cell r="P2111" t="str">
            <v>Edigapalem</v>
          </cell>
          <cell r="Q2111" t="str">
            <v>054600211</v>
          </cell>
          <cell r="R2111" t="str">
            <v>054600211</v>
          </cell>
          <cell r="S2111" t="str">
            <v>05100594600211</v>
          </cell>
          <cell r="T2111">
            <v>570</v>
          </cell>
          <cell r="U2111">
            <v>185</v>
          </cell>
          <cell r="V2111">
            <v>0</v>
          </cell>
          <cell r="W2111" t="str">
            <v>PC</v>
          </cell>
          <cell r="X2111" t="str">
            <v>PC2</v>
          </cell>
          <cell r="AA2111" t="str">
            <v>054600201600</v>
          </cell>
          <cell r="AB2111" t="str">
            <v>054600201600</v>
          </cell>
          <cell r="AC2111" t="str">
            <v>Mogalthur</v>
          </cell>
          <cell r="AD2111" t="str">
            <v>Mogalthur</v>
          </cell>
          <cell r="AE2111" t="str">
            <v>PWS</v>
          </cell>
          <cell r="AF2111">
            <v>0</v>
          </cell>
          <cell r="AG2111">
            <v>0</v>
          </cell>
          <cell r="AH2111">
            <v>0</v>
          </cell>
          <cell r="AI2111">
            <v>0</v>
          </cell>
          <cell r="AJ2111">
            <v>0</v>
          </cell>
          <cell r="AK2111">
            <v>0</v>
          </cell>
          <cell r="AL2111">
            <v>0</v>
          </cell>
        </row>
        <row r="2112">
          <cell r="A2112" t="str">
            <v>05</v>
          </cell>
          <cell r="B2112" t="str">
            <v>Westgodavari</v>
          </cell>
          <cell r="C2112" t="str">
            <v>10</v>
          </cell>
          <cell r="D2112" t="str">
            <v>Narsapur</v>
          </cell>
          <cell r="E2112" t="str">
            <v>059</v>
          </cell>
          <cell r="F2112" t="str">
            <v>Narsapur</v>
          </cell>
          <cell r="G2112" t="str">
            <v>46</v>
          </cell>
          <cell r="H2112" t="str">
            <v>Mogalthuru</v>
          </cell>
          <cell r="I2112" t="str">
            <v>03</v>
          </cell>
          <cell r="J2112" t="str">
            <v>Mogalthuru</v>
          </cell>
          <cell r="K2112" t="str">
            <v>002</v>
          </cell>
          <cell r="L2112" t="str">
            <v>Mogalthuru</v>
          </cell>
          <cell r="M2112" t="str">
            <v>0546002</v>
          </cell>
          <cell r="N2112" t="str">
            <v>12</v>
          </cell>
          <cell r="O2112" t="str">
            <v>Gollagudem</v>
          </cell>
          <cell r="P2112" t="str">
            <v>Gollagudem</v>
          </cell>
          <cell r="Q2112" t="str">
            <v>054600212</v>
          </cell>
          <cell r="R2112" t="str">
            <v>054600212</v>
          </cell>
          <cell r="S2112" t="str">
            <v>05100594600212</v>
          </cell>
          <cell r="T2112">
            <v>517</v>
          </cell>
          <cell r="U2112">
            <v>10</v>
          </cell>
          <cell r="V2112">
            <v>0</v>
          </cell>
          <cell r="W2112" t="str">
            <v>PC</v>
          </cell>
          <cell r="X2112" t="str">
            <v>PC2</v>
          </cell>
          <cell r="AA2112" t="str">
            <v>054600201600</v>
          </cell>
          <cell r="AB2112" t="str">
            <v>054600201600</v>
          </cell>
          <cell r="AC2112" t="str">
            <v>Mogalthur</v>
          </cell>
          <cell r="AD2112" t="str">
            <v>Mogalthur</v>
          </cell>
          <cell r="AE2112" t="str">
            <v>PWS</v>
          </cell>
          <cell r="AF2112">
            <v>0</v>
          </cell>
          <cell r="AG2112">
            <v>0</v>
          </cell>
          <cell r="AH2112">
            <v>0</v>
          </cell>
          <cell r="AI2112">
            <v>0</v>
          </cell>
          <cell r="AJ2112">
            <v>0</v>
          </cell>
          <cell r="AK2112">
            <v>0</v>
          </cell>
          <cell r="AL2112">
            <v>0</v>
          </cell>
        </row>
        <row r="2113">
          <cell r="A2113" t="str">
            <v>05</v>
          </cell>
          <cell r="B2113" t="str">
            <v>Westgodavari</v>
          </cell>
          <cell r="C2113" t="str">
            <v>10</v>
          </cell>
          <cell r="D2113" t="str">
            <v>Narsapur</v>
          </cell>
          <cell r="E2113" t="str">
            <v>059</v>
          </cell>
          <cell r="F2113" t="str">
            <v>Narsapur</v>
          </cell>
          <cell r="G2113" t="str">
            <v>46</v>
          </cell>
          <cell r="H2113" t="str">
            <v>Mogalthuru</v>
          </cell>
          <cell r="I2113" t="str">
            <v>03</v>
          </cell>
          <cell r="J2113" t="str">
            <v>Mogalthuru</v>
          </cell>
          <cell r="K2113" t="str">
            <v>002</v>
          </cell>
          <cell r="L2113" t="str">
            <v>Mogalthuru</v>
          </cell>
          <cell r="M2113" t="str">
            <v>0546002</v>
          </cell>
          <cell r="N2113" t="str">
            <v>13</v>
          </cell>
          <cell r="O2113" t="str">
            <v>Garuvupallavapalem</v>
          </cell>
          <cell r="P2113" t="str">
            <v>Garvupallavapalem</v>
          </cell>
          <cell r="Q2113" t="str">
            <v>054600213</v>
          </cell>
          <cell r="R2113" t="str">
            <v>054600213</v>
          </cell>
          <cell r="S2113" t="str">
            <v>05100594600213</v>
          </cell>
          <cell r="T2113">
            <v>622</v>
          </cell>
          <cell r="U2113">
            <v>15</v>
          </cell>
          <cell r="V2113">
            <v>0</v>
          </cell>
          <cell r="W2113" t="str">
            <v>PC</v>
          </cell>
          <cell r="X2113" t="str">
            <v>PC2</v>
          </cell>
          <cell r="AA2113" t="str">
            <v>054600201600</v>
          </cell>
          <cell r="AB2113" t="str">
            <v>054600201600</v>
          </cell>
          <cell r="AC2113" t="str">
            <v>Mogalthur</v>
          </cell>
          <cell r="AD2113" t="str">
            <v>Mogalthur</v>
          </cell>
          <cell r="AE2113" t="str">
            <v>PWS</v>
          </cell>
          <cell r="AF2113">
            <v>0</v>
          </cell>
          <cell r="AG2113">
            <v>0</v>
          </cell>
          <cell r="AH2113">
            <v>0</v>
          </cell>
          <cell r="AI2113">
            <v>0</v>
          </cell>
          <cell r="AJ2113">
            <v>0</v>
          </cell>
          <cell r="AK2113">
            <v>0</v>
          </cell>
          <cell r="AL2113">
            <v>0</v>
          </cell>
        </row>
        <row r="2114">
          <cell r="A2114" t="str">
            <v>05</v>
          </cell>
          <cell r="B2114" t="str">
            <v>Westgodavari</v>
          </cell>
          <cell r="C2114" t="str">
            <v>10</v>
          </cell>
          <cell r="D2114" t="str">
            <v>Narsapur</v>
          </cell>
          <cell r="E2114" t="str">
            <v>059</v>
          </cell>
          <cell r="F2114" t="str">
            <v>Narsapur</v>
          </cell>
          <cell r="G2114" t="str">
            <v>46</v>
          </cell>
          <cell r="H2114" t="str">
            <v>Mogalthuru</v>
          </cell>
          <cell r="I2114" t="str">
            <v>03</v>
          </cell>
          <cell r="J2114" t="str">
            <v>Mogalthuru</v>
          </cell>
          <cell r="K2114" t="str">
            <v>002</v>
          </cell>
          <cell r="L2114" t="str">
            <v>Mogalthuru</v>
          </cell>
          <cell r="M2114" t="str">
            <v>0546002</v>
          </cell>
          <cell r="N2114" t="str">
            <v>14</v>
          </cell>
          <cell r="O2114" t="str">
            <v>Chakalipalem</v>
          </cell>
          <cell r="P2114" t="str">
            <v>Chakalipalem</v>
          </cell>
          <cell r="Q2114" t="str">
            <v>054600214</v>
          </cell>
          <cell r="R2114" t="str">
            <v>054600214</v>
          </cell>
          <cell r="S2114" t="str">
            <v>05100594600214</v>
          </cell>
          <cell r="T2114">
            <v>400</v>
          </cell>
          <cell r="U2114">
            <v>0</v>
          </cell>
          <cell r="V2114">
            <v>15</v>
          </cell>
          <cell r="W2114" t="str">
            <v>PC</v>
          </cell>
          <cell r="X2114" t="str">
            <v>PC2</v>
          </cell>
          <cell r="AA2114" t="str">
            <v>054600201600</v>
          </cell>
          <cell r="AB2114" t="str">
            <v>054600201600</v>
          </cell>
          <cell r="AC2114" t="str">
            <v>Mogalthur</v>
          </cell>
          <cell r="AD2114" t="str">
            <v>Mogalthur</v>
          </cell>
          <cell r="AE2114" t="str">
            <v>PWS</v>
          </cell>
          <cell r="AF2114">
            <v>0</v>
          </cell>
          <cell r="AG2114">
            <v>0</v>
          </cell>
          <cell r="AH2114">
            <v>0</v>
          </cell>
          <cell r="AI2114">
            <v>0</v>
          </cell>
          <cell r="AJ2114">
            <v>0</v>
          </cell>
          <cell r="AK2114">
            <v>0</v>
          </cell>
          <cell r="AL2114">
            <v>0</v>
          </cell>
        </row>
        <row r="2115">
          <cell r="A2115" t="str">
            <v>05</v>
          </cell>
          <cell r="B2115" t="str">
            <v>Westgodavari</v>
          </cell>
          <cell r="C2115" t="str">
            <v>10</v>
          </cell>
          <cell r="D2115" t="str">
            <v>Narsapur</v>
          </cell>
          <cell r="E2115" t="str">
            <v>059</v>
          </cell>
          <cell r="F2115" t="str">
            <v>Narsapur</v>
          </cell>
          <cell r="G2115" t="str">
            <v>46</v>
          </cell>
          <cell r="H2115" t="str">
            <v>Mogalthuru</v>
          </cell>
          <cell r="I2115" t="str">
            <v>03</v>
          </cell>
          <cell r="J2115" t="str">
            <v>Mogalthuru</v>
          </cell>
          <cell r="K2115" t="str">
            <v>002</v>
          </cell>
          <cell r="L2115" t="str">
            <v>Mogalthuru</v>
          </cell>
          <cell r="M2115" t="str">
            <v>0546002</v>
          </cell>
          <cell r="N2115" t="str">
            <v>15</v>
          </cell>
          <cell r="O2115" t="str">
            <v>Kummarapalem</v>
          </cell>
          <cell r="P2115" t="str">
            <v>Kummarapalem</v>
          </cell>
          <cell r="Q2115" t="str">
            <v>054600215</v>
          </cell>
          <cell r="R2115" t="str">
            <v>054600215</v>
          </cell>
          <cell r="S2115" t="str">
            <v>05100594600215</v>
          </cell>
          <cell r="T2115">
            <v>570</v>
          </cell>
          <cell r="U2115">
            <v>40</v>
          </cell>
          <cell r="V2115">
            <v>0</v>
          </cell>
          <cell r="W2115" t="str">
            <v>PC</v>
          </cell>
          <cell r="X2115" t="str">
            <v>PC2</v>
          </cell>
          <cell r="AA2115" t="str">
            <v>054600201600</v>
          </cell>
          <cell r="AB2115" t="str">
            <v>054600201600</v>
          </cell>
          <cell r="AC2115" t="str">
            <v>Mogalthur</v>
          </cell>
          <cell r="AD2115" t="str">
            <v>Mogalthur</v>
          </cell>
          <cell r="AE2115" t="str">
            <v>PWS</v>
          </cell>
          <cell r="AF2115">
            <v>0</v>
          </cell>
          <cell r="AG2115">
            <v>0</v>
          </cell>
          <cell r="AH2115">
            <v>2</v>
          </cell>
          <cell r="AI2115">
            <v>0</v>
          </cell>
          <cell r="AJ2115">
            <v>0</v>
          </cell>
          <cell r="AK2115">
            <v>0</v>
          </cell>
          <cell r="AL2115">
            <v>0</v>
          </cell>
        </row>
        <row r="2116">
          <cell r="A2116" t="str">
            <v>05</v>
          </cell>
          <cell r="B2116" t="str">
            <v>Westgodavari</v>
          </cell>
          <cell r="C2116" t="str">
            <v>10</v>
          </cell>
          <cell r="D2116" t="str">
            <v>Narsapur</v>
          </cell>
          <cell r="E2116" t="str">
            <v>059</v>
          </cell>
          <cell r="F2116" t="str">
            <v>Narsapur</v>
          </cell>
          <cell r="G2116" t="str">
            <v>46</v>
          </cell>
          <cell r="H2116" t="str">
            <v>Mogalthuru</v>
          </cell>
          <cell r="I2116" t="str">
            <v>03</v>
          </cell>
          <cell r="J2116" t="str">
            <v>Mogalthuru</v>
          </cell>
          <cell r="K2116" t="str">
            <v>002</v>
          </cell>
          <cell r="L2116" t="str">
            <v>Mogalthuru</v>
          </cell>
          <cell r="M2116" t="str">
            <v>0546002</v>
          </cell>
          <cell r="N2116" t="str">
            <v>16</v>
          </cell>
          <cell r="O2116" t="str">
            <v>Kukkalavarithota</v>
          </cell>
          <cell r="P2116" t="str">
            <v>Kukkalavarithota</v>
          </cell>
          <cell r="Q2116" t="str">
            <v>054600216</v>
          </cell>
          <cell r="R2116" t="str">
            <v>054600216</v>
          </cell>
          <cell r="S2116" t="str">
            <v>05100594600216</v>
          </cell>
          <cell r="T2116">
            <v>730</v>
          </cell>
          <cell r="U2116">
            <v>86</v>
          </cell>
          <cell r="V2116">
            <v>0</v>
          </cell>
          <cell r="W2116" t="str">
            <v>PC</v>
          </cell>
          <cell r="X2116" t="str">
            <v>PC2</v>
          </cell>
          <cell r="AA2116" t="str">
            <v>054600201600</v>
          </cell>
          <cell r="AB2116" t="str">
            <v>054600201600</v>
          </cell>
          <cell r="AC2116" t="str">
            <v>Mogalthur</v>
          </cell>
          <cell r="AD2116" t="str">
            <v>Mogalthur</v>
          </cell>
          <cell r="AE2116" t="str">
            <v>PWS</v>
          </cell>
          <cell r="AF2116">
            <v>0</v>
          </cell>
          <cell r="AG2116">
            <v>0</v>
          </cell>
          <cell r="AH2116">
            <v>2</v>
          </cell>
          <cell r="AI2116">
            <v>0</v>
          </cell>
          <cell r="AJ2116">
            <v>0</v>
          </cell>
          <cell r="AK2116">
            <v>0</v>
          </cell>
          <cell r="AL2116">
            <v>0</v>
          </cell>
        </row>
        <row r="2117">
          <cell r="A2117" t="str">
            <v>05</v>
          </cell>
          <cell r="B2117" t="str">
            <v>Westgodavari</v>
          </cell>
          <cell r="C2117" t="str">
            <v>10</v>
          </cell>
          <cell r="D2117" t="str">
            <v>Narsapur</v>
          </cell>
          <cell r="E2117" t="str">
            <v>059</v>
          </cell>
          <cell r="F2117" t="str">
            <v>Narsapur</v>
          </cell>
          <cell r="G2117" t="str">
            <v>46</v>
          </cell>
          <cell r="H2117" t="str">
            <v>Mogalthuru</v>
          </cell>
          <cell r="I2117" t="str">
            <v>03</v>
          </cell>
          <cell r="J2117" t="str">
            <v>Mogalthuru</v>
          </cell>
          <cell r="K2117" t="str">
            <v>002</v>
          </cell>
          <cell r="L2117" t="str">
            <v>Mogalthuru</v>
          </cell>
          <cell r="M2117" t="str">
            <v>0546002</v>
          </cell>
          <cell r="N2117" t="str">
            <v>17</v>
          </cell>
          <cell r="O2117" t="str">
            <v>Gutttapallavapalem</v>
          </cell>
          <cell r="P2117" t="str">
            <v>Gutttapallavapalem</v>
          </cell>
          <cell r="Q2117" t="str">
            <v>054600217</v>
          </cell>
          <cell r="R2117" t="str">
            <v>054600217</v>
          </cell>
          <cell r="S2117" t="str">
            <v>05100594600217</v>
          </cell>
          <cell r="T2117">
            <v>495</v>
          </cell>
          <cell r="U2117">
            <v>0</v>
          </cell>
          <cell r="V2117">
            <v>0</v>
          </cell>
          <cell r="W2117" t="str">
            <v>PC</v>
          </cell>
          <cell r="X2117" t="str">
            <v>PC2</v>
          </cell>
          <cell r="AA2117" t="str">
            <v>054600201600</v>
          </cell>
          <cell r="AB2117" t="str">
            <v>054600201600</v>
          </cell>
          <cell r="AC2117" t="str">
            <v>Mogalthur</v>
          </cell>
          <cell r="AD2117" t="str">
            <v>Mogalthur</v>
          </cell>
          <cell r="AE2117" t="str">
            <v>PWS</v>
          </cell>
          <cell r="AF2117">
            <v>0</v>
          </cell>
          <cell r="AG2117">
            <v>0</v>
          </cell>
          <cell r="AH2117">
            <v>0</v>
          </cell>
          <cell r="AI2117">
            <v>0</v>
          </cell>
          <cell r="AJ2117">
            <v>0</v>
          </cell>
          <cell r="AK2117">
            <v>0</v>
          </cell>
          <cell r="AL2117">
            <v>0</v>
          </cell>
        </row>
        <row r="2118">
          <cell r="A2118" t="str">
            <v>05</v>
          </cell>
          <cell r="B2118" t="str">
            <v>Westgodavari</v>
          </cell>
          <cell r="C2118" t="str">
            <v>10</v>
          </cell>
          <cell r="D2118" t="str">
            <v>Narsapur</v>
          </cell>
          <cell r="E2118" t="str">
            <v>059</v>
          </cell>
          <cell r="F2118" t="str">
            <v>Narsapur</v>
          </cell>
          <cell r="G2118" t="str">
            <v>46</v>
          </cell>
          <cell r="H2118" t="str">
            <v>Mogalthuru</v>
          </cell>
          <cell r="I2118" t="str">
            <v>03</v>
          </cell>
          <cell r="J2118" t="str">
            <v>Mogalthuru</v>
          </cell>
          <cell r="K2118" t="str">
            <v>002</v>
          </cell>
          <cell r="L2118" t="str">
            <v>Mogalthuru</v>
          </cell>
          <cell r="M2118" t="str">
            <v>0546002</v>
          </cell>
          <cell r="N2118" t="str">
            <v>18</v>
          </cell>
          <cell r="O2118" t="str">
            <v>Nallamvanithota</v>
          </cell>
          <cell r="P2118" t="str">
            <v>Nallamvanithota</v>
          </cell>
          <cell r="Q2118" t="str">
            <v>054600218</v>
          </cell>
          <cell r="R2118" t="str">
            <v>054600218</v>
          </cell>
          <cell r="S2118" t="str">
            <v>05100594600218</v>
          </cell>
          <cell r="T2118">
            <v>257</v>
          </cell>
          <cell r="U2118">
            <v>0</v>
          </cell>
          <cell r="V2118">
            <v>0</v>
          </cell>
          <cell r="W2118" t="str">
            <v>PC</v>
          </cell>
          <cell r="X2118" t="str">
            <v>PC2</v>
          </cell>
          <cell r="AA2118" t="str">
            <v>054600201600</v>
          </cell>
          <cell r="AB2118" t="str">
            <v>054600201600</v>
          </cell>
          <cell r="AC2118" t="str">
            <v>Mogalthur</v>
          </cell>
          <cell r="AD2118" t="str">
            <v>Mogalthur</v>
          </cell>
          <cell r="AE2118" t="str">
            <v>PWS</v>
          </cell>
          <cell r="AF2118">
            <v>0</v>
          </cell>
          <cell r="AG2118">
            <v>0</v>
          </cell>
          <cell r="AH2118">
            <v>4</v>
          </cell>
          <cell r="AI2118">
            <v>0</v>
          </cell>
          <cell r="AJ2118">
            <v>0</v>
          </cell>
          <cell r="AK2118">
            <v>0</v>
          </cell>
          <cell r="AL2118">
            <v>0</v>
          </cell>
        </row>
        <row r="2119">
          <cell r="A2119" t="str">
            <v>05</v>
          </cell>
          <cell r="B2119" t="str">
            <v>Westgodavari</v>
          </cell>
          <cell r="C2119" t="str">
            <v>10</v>
          </cell>
          <cell r="D2119" t="str">
            <v>Narsapur</v>
          </cell>
          <cell r="E2119" t="str">
            <v>059</v>
          </cell>
          <cell r="F2119" t="str">
            <v>Narsapur</v>
          </cell>
          <cell r="G2119" t="str">
            <v>46</v>
          </cell>
          <cell r="H2119" t="str">
            <v>Mogalthuru</v>
          </cell>
          <cell r="I2119" t="str">
            <v>03</v>
          </cell>
          <cell r="J2119" t="str">
            <v>Mogalthuru</v>
          </cell>
          <cell r="K2119" t="str">
            <v>002</v>
          </cell>
          <cell r="L2119" t="str">
            <v>Mogalthuru</v>
          </cell>
          <cell r="M2119" t="str">
            <v>0546002</v>
          </cell>
          <cell r="N2119" t="str">
            <v>19</v>
          </cell>
          <cell r="O2119" t="str">
            <v>Pedapallavapalem</v>
          </cell>
          <cell r="P2119" t="str">
            <v>Pedapallavapalem</v>
          </cell>
          <cell r="Q2119" t="str">
            <v>054600219</v>
          </cell>
          <cell r="R2119" t="str">
            <v>054600219</v>
          </cell>
          <cell r="S2119" t="str">
            <v>05100594600219</v>
          </cell>
          <cell r="T2119">
            <v>763</v>
          </cell>
          <cell r="U2119">
            <v>0</v>
          </cell>
          <cell r="V2119">
            <v>0</v>
          </cell>
          <cell r="W2119" t="str">
            <v>PC</v>
          </cell>
          <cell r="X2119" t="str">
            <v>PC2</v>
          </cell>
          <cell r="AA2119" t="str">
            <v>054600201600</v>
          </cell>
          <cell r="AB2119" t="str">
            <v>054600201600</v>
          </cell>
          <cell r="AC2119" t="str">
            <v>Mogalthur</v>
          </cell>
          <cell r="AD2119" t="str">
            <v>Mogalthur</v>
          </cell>
          <cell r="AE2119" t="str">
            <v>PWS</v>
          </cell>
          <cell r="AF2119">
            <v>0</v>
          </cell>
          <cell r="AG2119">
            <v>0</v>
          </cell>
          <cell r="AH2119">
            <v>3</v>
          </cell>
          <cell r="AI2119">
            <v>0</v>
          </cell>
          <cell r="AJ2119">
            <v>0</v>
          </cell>
          <cell r="AK2119">
            <v>0</v>
          </cell>
          <cell r="AL2119">
            <v>0</v>
          </cell>
        </row>
        <row r="2120">
          <cell r="A2120" t="str">
            <v>05</v>
          </cell>
          <cell r="B2120" t="str">
            <v>Westgodavari</v>
          </cell>
          <cell r="C2120" t="str">
            <v>10</v>
          </cell>
          <cell r="D2120" t="str">
            <v>Narsapur</v>
          </cell>
          <cell r="E2120" t="str">
            <v>059</v>
          </cell>
          <cell r="F2120" t="str">
            <v>Narsapur</v>
          </cell>
          <cell r="G2120" t="str">
            <v>46</v>
          </cell>
          <cell r="H2120" t="str">
            <v>Mogalthuru</v>
          </cell>
          <cell r="I2120" t="str">
            <v>03</v>
          </cell>
          <cell r="J2120" t="str">
            <v>Mogalthuru</v>
          </cell>
          <cell r="K2120" t="str">
            <v>002</v>
          </cell>
          <cell r="L2120" t="str">
            <v>Mogalthuru</v>
          </cell>
          <cell r="M2120" t="str">
            <v>0546002</v>
          </cell>
          <cell r="N2120" t="str">
            <v>20</v>
          </cell>
          <cell r="O2120" t="str">
            <v>Kothukayalathippa</v>
          </cell>
          <cell r="Q2120" t="str">
            <v>054600220</v>
          </cell>
          <cell r="S2120" t="str">
            <v>05100594600220</v>
          </cell>
          <cell r="T2120">
            <v>896</v>
          </cell>
          <cell r="U2120">
            <v>0</v>
          </cell>
          <cell r="V2120">
            <v>0</v>
          </cell>
          <cell r="W2120" t="str">
            <v>NSS</v>
          </cell>
          <cell r="X2120" t="str">
            <v>BR</v>
          </cell>
          <cell r="Y2120">
            <v>2018</v>
          </cell>
          <cell r="Z2120">
            <v>36358</v>
          </cell>
          <cell r="AF2120">
            <v>0</v>
          </cell>
          <cell r="AG2120">
            <v>0</v>
          </cell>
          <cell r="AH2120">
            <v>0</v>
          </cell>
          <cell r="AI2120">
            <v>1</v>
          </cell>
          <cell r="AJ2120">
            <v>0</v>
          </cell>
          <cell r="AK2120">
            <v>0</v>
          </cell>
          <cell r="AL2120">
            <v>0</v>
          </cell>
        </row>
        <row r="2121">
          <cell r="A2121" t="str">
            <v>05</v>
          </cell>
          <cell r="B2121" t="str">
            <v>Westgodavari</v>
          </cell>
          <cell r="C2121" t="str">
            <v>10</v>
          </cell>
          <cell r="D2121" t="str">
            <v>Narsapur</v>
          </cell>
          <cell r="E2121" t="str">
            <v>059</v>
          </cell>
          <cell r="F2121" t="str">
            <v>Narsapur</v>
          </cell>
          <cell r="G2121" t="str">
            <v>46</v>
          </cell>
          <cell r="H2121" t="str">
            <v>Mogalthuru</v>
          </cell>
          <cell r="I2121" t="str">
            <v>04</v>
          </cell>
          <cell r="J2121" t="str">
            <v>Ramannapalem</v>
          </cell>
          <cell r="K2121" t="str">
            <v>002</v>
          </cell>
          <cell r="L2121" t="str">
            <v>Mogalthuru</v>
          </cell>
          <cell r="M2121" t="str">
            <v>0546002</v>
          </cell>
          <cell r="N2121" t="str">
            <v>21</v>
          </cell>
          <cell r="O2121" t="str">
            <v>Pulapathivairthota</v>
          </cell>
          <cell r="Q2121" t="str">
            <v>054600221</v>
          </cell>
          <cell r="S2121" t="str">
            <v>05100594600221</v>
          </cell>
          <cell r="T2121">
            <v>909</v>
          </cell>
          <cell r="U2121">
            <v>0</v>
          </cell>
          <cell r="V2121">
            <v>0</v>
          </cell>
          <cell r="W2121" t="str">
            <v>NSS</v>
          </cell>
          <cell r="X2121" t="str">
            <v>BR</v>
          </cell>
          <cell r="Y2121">
            <v>1836</v>
          </cell>
          <cell r="Z2121">
            <v>36358</v>
          </cell>
          <cell r="AF2121">
            <v>0</v>
          </cell>
          <cell r="AG2121">
            <v>0</v>
          </cell>
          <cell r="AH2121">
            <v>8</v>
          </cell>
          <cell r="AI2121">
            <v>0</v>
          </cell>
          <cell r="AJ2121">
            <v>0</v>
          </cell>
          <cell r="AK2121">
            <v>0</v>
          </cell>
          <cell r="AL2121">
            <v>0</v>
          </cell>
        </row>
        <row r="2122">
          <cell r="A2122" t="str">
            <v>05</v>
          </cell>
          <cell r="B2122" t="str">
            <v>Westgodavari</v>
          </cell>
          <cell r="C2122" t="str">
            <v>10</v>
          </cell>
          <cell r="D2122" t="str">
            <v>Narsapur</v>
          </cell>
          <cell r="E2122" t="str">
            <v>059</v>
          </cell>
          <cell r="F2122" t="str">
            <v>Narsapur</v>
          </cell>
          <cell r="G2122" t="str">
            <v>46</v>
          </cell>
          <cell r="H2122" t="str">
            <v>Mogalthuru</v>
          </cell>
          <cell r="I2122" t="str">
            <v>04</v>
          </cell>
          <cell r="J2122" t="str">
            <v>Ramannapalem</v>
          </cell>
          <cell r="K2122" t="str">
            <v>002</v>
          </cell>
          <cell r="L2122" t="str">
            <v>Mogalthuru</v>
          </cell>
          <cell r="M2122" t="str">
            <v>0546002</v>
          </cell>
          <cell r="N2122" t="str">
            <v>23</v>
          </cell>
          <cell r="O2122" t="str">
            <v>Pippallavarithota</v>
          </cell>
          <cell r="Q2122" t="str">
            <v>054600223</v>
          </cell>
          <cell r="S2122" t="str">
            <v>05100594600223</v>
          </cell>
          <cell r="T2122">
            <v>1006</v>
          </cell>
          <cell r="U2122">
            <v>878</v>
          </cell>
          <cell r="V2122">
            <v>25</v>
          </cell>
          <cell r="W2122" t="str">
            <v>NSS</v>
          </cell>
          <cell r="X2122" t="str">
            <v>BR</v>
          </cell>
          <cell r="Y2122">
            <v>2181</v>
          </cell>
          <cell r="Z2122">
            <v>36358</v>
          </cell>
          <cell r="AF2122">
            <v>0</v>
          </cell>
          <cell r="AG2122">
            <v>0</v>
          </cell>
          <cell r="AH2122">
            <v>11</v>
          </cell>
          <cell r="AI2122">
            <v>0</v>
          </cell>
          <cell r="AJ2122">
            <v>0</v>
          </cell>
          <cell r="AK2122">
            <v>0</v>
          </cell>
          <cell r="AL2122">
            <v>0</v>
          </cell>
        </row>
        <row r="2123">
          <cell r="A2123" t="str">
            <v>05</v>
          </cell>
          <cell r="B2123" t="str">
            <v>Westgodavari</v>
          </cell>
          <cell r="C2123" t="str">
            <v>10</v>
          </cell>
          <cell r="D2123" t="str">
            <v>Narsapur</v>
          </cell>
          <cell r="E2123" t="str">
            <v>059</v>
          </cell>
          <cell r="F2123" t="str">
            <v>Narsapur</v>
          </cell>
          <cell r="G2123" t="str">
            <v>46</v>
          </cell>
          <cell r="H2123" t="str">
            <v>Mogalthuru</v>
          </cell>
          <cell r="I2123" t="str">
            <v>04</v>
          </cell>
          <cell r="J2123" t="str">
            <v>Ramannapalem</v>
          </cell>
          <cell r="K2123" t="str">
            <v>002</v>
          </cell>
          <cell r="L2123" t="str">
            <v>Mogalthuru</v>
          </cell>
          <cell r="M2123" t="str">
            <v>0546002</v>
          </cell>
          <cell r="N2123" t="str">
            <v>24</v>
          </cell>
          <cell r="O2123" t="str">
            <v>Jetlipalem</v>
          </cell>
          <cell r="Q2123" t="str">
            <v>054600224</v>
          </cell>
          <cell r="S2123" t="str">
            <v>05100594600224</v>
          </cell>
          <cell r="T2123">
            <v>1274</v>
          </cell>
          <cell r="U2123">
            <v>160</v>
          </cell>
          <cell r="V2123">
            <v>6</v>
          </cell>
          <cell r="W2123" t="str">
            <v>NSS</v>
          </cell>
          <cell r="X2123" t="str">
            <v>BR</v>
          </cell>
          <cell r="Y2123">
            <v>2098</v>
          </cell>
          <cell r="Z2123">
            <v>36358</v>
          </cell>
          <cell r="AF2123">
            <v>0</v>
          </cell>
          <cell r="AG2123">
            <v>0</v>
          </cell>
          <cell r="AH2123">
            <v>10</v>
          </cell>
          <cell r="AI2123">
            <v>0</v>
          </cell>
          <cell r="AJ2123">
            <v>0</v>
          </cell>
          <cell r="AK2123">
            <v>0</v>
          </cell>
          <cell r="AL2123">
            <v>0</v>
          </cell>
        </row>
        <row r="2124">
          <cell r="A2124" t="str">
            <v>05</v>
          </cell>
          <cell r="B2124" t="str">
            <v>Westgodavari</v>
          </cell>
          <cell r="C2124" t="str">
            <v>10</v>
          </cell>
          <cell r="D2124" t="str">
            <v>Narsapur</v>
          </cell>
          <cell r="E2124" t="str">
            <v>059</v>
          </cell>
          <cell r="F2124" t="str">
            <v>Narsapur</v>
          </cell>
          <cell r="G2124" t="str">
            <v>46</v>
          </cell>
          <cell r="H2124" t="str">
            <v>Mogalthuru</v>
          </cell>
          <cell r="I2124" t="str">
            <v>04</v>
          </cell>
          <cell r="J2124" t="str">
            <v>Ramannapalem</v>
          </cell>
          <cell r="K2124" t="str">
            <v>002</v>
          </cell>
          <cell r="L2124" t="str">
            <v>Mogalthuru</v>
          </cell>
          <cell r="M2124" t="str">
            <v>0546002</v>
          </cell>
          <cell r="N2124" t="str">
            <v>25</v>
          </cell>
          <cell r="O2124" t="str">
            <v>Ravulapalem</v>
          </cell>
          <cell r="Q2124" t="str">
            <v>054600225</v>
          </cell>
          <cell r="S2124" t="str">
            <v>05100594600225</v>
          </cell>
          <cell r="T2124">
            <v>464</v>
          </cell>
          <cell r="U2124">
            <v>162</v>
          </cell>
          <cell r="V2124">
            <v>0</v>
          </cell>
          <cell r="W2124" t="str">
            <v>NSS</v>
          </cell>
          <cell r="X2124" t="str">
            <v>BR</v>
          </cell>
          <cell r="Y2124">
            <v>782</v>
          </cell>
          <cell r="Z2124">
            <v>36169</v>
          </cell>
          <cell r="AF2124">
            <v>0</v>
          </cell>
          <cell r="AG2124">
            <v>0</v>
          </cell>
          <cell r="AH2124">
            <v>5</v>
          </cell>
          <cell r="AI2124">
            <v>0</v>
          </cell>
          <cell r="AJ2124">
            <v>0</v>
          </cell>
          <cell r="AK2124">
            <v>0</v>
          </cell>
          <cell r="AL2124">
            <v>0</v>
          </cell>
        </row>
        <row r="2125">
          <cell r="A2125" t="str">
            <v>05</v>
          </cell>
          <cell r="B2125" t="str">
            <v>Westgodavari</v>
          </cell>
          <cell r="C2125" t="str">
            <v>10</v>
          </cell>
          <cell r="D2125" t="str">
            <v>Narsapur</v>
          </cell>
          <cell r="E2125" t="str">
            <v>059</v>
          </cell>
          <cell r="F2125" t="str">
            <v>Narsapur</v>
          </cell>
          <cell r="G2125" t="str">
            <v>46</v>
          </cell>
          <cell r="H2125" t="str">
            <v>Mogalthuru</v>
          </cell>
          <cell r="I2125" t="str">
            <v>04</v>
          </cell>
          <cell r="J2125" t="str">
            <v>Ramannapalem</v>
          </cell>
          <cell r="K2125" t="str">
            <v>002</v>
          </cell>
          <cell r="L2125" t="str">
            <v>Mogalthuru</v>
          </cell>
          <cell r="M2125" t="str">
            <v>0546002</v>
          </cell>
          <cell r="N2125" t="str">
            <v>26</v>
          </cell>
          <cell r="O2125" t="str">
            <v>Ramannapalem</v>
          </cell>
          <cell r="Q2125" t="str">
            <v>054600226</v>
          </cell>
          <cell r="S2125" t="str">
            <v>05100594600226</v>
          </cell>
          <cell r="T2125">
            <v>1114</v>
          </cell>
          <cell r="U2125">
            <v>7</v>
          </cell>
          <cell r="V2125">
            <v>6</v>
          </cell>
          <cell r="W2125" t="str">
            <v>NSS</v>
          </cell>
          <cell r="X2125" t="str">
            <v>BR</v>
          </cell>
          <cell r="Y2125">
            <v>1812</v>
          </cell>
          <cell r="Z2125">
            <v>36358</v>
          </cell>
          <cell r="AF2125">
            <v>0</v>
          </cell>
          <cell r="AG2125">
            <v>0</v>
          </cell>
          <cell r="AH2125">
            <v>11</v>
          </cell>
          <cell r="AI2125">
            <v>0</v>
          </cell>
          <cell r="AJ2125">
            <v>0</v>
          </cell>
          <cell r="AK2125">
            <v>0</v>
          </cell>
          <cell r="AL2125">
            <v>0</v>
          </cell>
        </row>
        <row r="2126">
          <cell r="A2126" t="str">
            <v>05</v>
          </cell>
          <cell r="B2126" t="str">
            <v>Westgodavari</v>
          </cell>
          <cell r="C2126" t="str">
            <v>10</v>
          </cell>
          <cell r="D2126" t="str">
            <v>Narsapur</v>
          </cell>
          <cell r="E2126" t="str">
            <v>059</v>
          </cell>
          <cell r="F2126" t="str">
            <v>Narsapur</v>
          </cell>
          <cell r="G2126" t="str">
            <v>46</v>
          </cell>
          <cell r="H2126" t="str">
            <v>Mogalthuru</v>
          </cell>
          <cell r="I2126" t="str">
            <v>04</v>
          </cell>
          <cell r="J2126" t="str">
            <v>Ramannapalem</v>
          </cell>
          <cell r="K2126" t="str">
            <v>002</v>
          </cell>
          <cell r="L2126" t="str">
            <v>Mogalthuru</v>
          </cell>
          <cell r="M2126" t="str">
            <v>0546002</v>
          </cell>
          <cell r="N2126" t="str">
            <v>27</v>
          </cell>
          <cell r="O2126" t="str">
            <v>Akanavarithota</v>
          </cell>
          <cell r="Q2126" t="str">
            <v>054600227</v>
          </cell>
          <cell r="S2126" t="str">
            <v>05100594600227</v>
          </cell>
          <cell r="T2126">
            <v>437</v>
          </cell>
          <cell r="U2126">
            <v>7</v>
          </cell>
          <cell r="V2126">
            <v>0</v>
          </cell>
          <cell r="W2126" t="str">
            <v>NSS</v>
          </cell>
          <cell r="X2126" t="str">
            <v>BR</v>
          </cell>
          <cell r="Y2126">
            <v>826</v>
          </cell>
          <cell r="Z2126">
            <v>36169</v>
          </cell>
          <cell r="AF2126">
            <v>0</v>
          </cell>
          <cell r="AG2126">
            <v>0</v>
          </cell>
          <cell r="AH2126">
            <v>8</v>
          </cell>
          <cell r="AI2126">
            <v>0</v>
          </cell>
          <cell r="AJ2126">
            <v>0</v>
          </cell>
          <cell r="AK2126">
            <v>0</v>
          </cell>
          <cell r="AL2126">
            <v>0</v>
          </cell>
        </row>
        <row r="2127">
          <cell r="A2127" t="str">
            <v>05</v>
          </cell>
          <cell r="B2127" t="str">
            <v>Westgodavari</v>
          </cell>
          <cell r="C2127" t="str">
            <v>10</v>
          </cell>
          <cell r="D2127" t="str">
            <v>Narsapur</v>
          </cell>
          <cell r="E2127" t="str">
            <v>059</v>
          </cell>
          <cell r="F2127" t="str">
            <v>Narsapur</v>
          </cell>
          <cell r="G2127" t="str">
            <v>46</v>
          </cell>
          <cell r="H2127" t="str">
            <v>Mogalthuru</v>
          </cell>
          <cell r="I2127" t="str">
            <v>04</v>
          </cell>
          <cell r="J2127" t="str">
            <v>Ramannapalem</v>
          </cell>
          <cell r="K2127" t="str">
            <v>002</v>
          </cell>
          <cell r="L2127" t="str">
            <v>Mogalthuru</v>
          </cell>
          <cell r="M2127" t="str">
            <v>0546002</v>
          </cell>
          <cell r="N2127" t="str">
            <v>28</v>
          </cell>
          <cell r="O2127" t="str">
            <v>Lakkavrithota</v>
          </cell>
          <cell r="Q2127" t="str">
            <v>054600228</v>
          </cell>
          <cell r="S2127" t="str">
            <v>05100594600228</v>
          </cell>
          <cell r="T2127">
            <v>1466</v>
          </cell>
          <cell r="U2127">
            <v>495</v>
          </cell>
          <cell r="V2127">
            <v>0</v>
          </cell>
          <cell r="W2127" t="str">
            <v>NSS</v>
          </cell>
          <cell r="X2127" t="str">
            <v>BR</v>
          </cell>
          <cell r="Y2127">
            <v>646</v>
          </cell>
          <cell r="Z2127">
            <v>36358</v>
          </cell>
          <cell r="AF2127">
            <v>0</v>
          </cell>
          <cell r="AG2127">
            <v>0</v>
          </cell>
          <cell r="AH2127">
            <v>8</v>
          </cell>
          <cell r="AI2127">
            <v>0</v>
          </cell>
          <cell r="AJ2127">
            <v>0</v>
          </cell>
          <cell r="AK2127">
            <v>0</v>
          </cell>
          <cell r="AL2127">
            <v>0</v>
          </cell>
        </row>
        <row r="2128">
          <cell r="A2128" t="str">
            <v>05</v>
          </cell>
          <cell r="B2128" t="str">
            <v>Westgodavari</v>
          </cell>
          <cell r="C2128" t="str">
            <v>10</v>
          </cell>
          <cell r="D2128" t="str">
            <v>Narsapur</v>
          </cell>
          <cell r="E2128" t="str">
            <v>059</v>
          </cell>
          <cell r="F2128" t="str">
            <v>Narsapur</v>
          </cell>
          <cell r="G2128" t="str">
            <v>46</v>
          </cell>
          <cell r="H2128" t="str">
            <v>Mogalthuru</v>
          </cell>
          <cell r="I2128" t="str">
            <v>03</v>
          </cell>
          <cell r="J2128" t="str">
            <v>Mogalthuru</v>
          </cell>
          <cell r="K2128" t="str">
            <v>002</v>
          </cell>
          <cell r="L2128" t="str">
            <v>Mogalthuru</v>
          </cell>
          <cell r="M2128" t="str">
            <v>0546002</v>
          </cell>
          <cell r="N2128" t="str">
            <v>31</v>
          </cell>
          <cell r="O2128" t="str">
            <v>Yallavarigudem</v>
          </cell>
          <cell r="Q2128" t="str">
            <v>054600231</v>
          </cell>
          <cell r="S2128" t="str">
            <v>05100594600231</v>
          </cell>
          <cell r="T2128">
            <v>568</v>
          </cell>
          <cell r="U2128">
            <v>0</v>
          </cell>
          <cell r="V2128">
            <v>0</v>
          </cell>
          <cell r="W2128" t="str">
            <v>NSS</v>
          </cell>
          <cell r="X2128" t="str">
            <v>BR</v>
          </cell>
          <cell r="Y2128">
            <v>556</v>
          </cell>
          <cell r="Z2128">
            <v>36169</v>
          </cell>
          <cell r="AF2128">
            <v>0</v>
          </cell>
          <cell r="AG2128">
            <v>0</v>
          </cell>
          <cell r="AH2128">
            <v>4</v>
          </cell>
          <cell r="AI2128">
            <v>0</v>
          </cell>
          <cell r="AJ2128">
            <v>0</v>
          </cell>
          <cell r="AK2128">
            <v>0</v>
          </cell>
          <cell r="AL2128">
            <v>0</v>
          </cell>
        </row>
        <row r="2129">
          <cell r="A2129" t="str">
            <v>05</v>
          </cell>
          <cell r="B2129" t="str">
            <v>Westgodavari</v>
          </cell>
          <cell r="C2129" t="str">
            <v>10</v>
          </cell>
          <cell r="D2129" t="str">
            <v>Narsapur</v>
          </cell>
          <cell r="E2129" t="str">
            <v>059</v>
          </cell>
          <cell r="F2129" t="str">
            <v>Narsapur</v>
          </cell>
          <cell r="G2129" t="str">
            <v>46</v>
          </cell>
          <cell r="H2129" t="str">
            <v>Mogalthuru</v>
          </cell>
          <cell r="I2129" t="str">
            <v>05</v>
          </cell>
          <cell r="J2129" t="str">
            <v>Mutyalapalli</v>
          </cell>
          <cell r="K2129" t="str">
            <v>003</v>
          </cell>
          <cell r="L2129" t="str">
            <v>Mutyalapalli</v>
          </cell>
          <cell r="M2129" t="str">
            <v>0546003</v>
          </cell>
          <cell r="N2129" t="str">
            <v>01</v>
          </cell>
          <cell r="O2129" t="str">
            <v>Mutyalapali</v>
          </cell>
          <cell r="Q2129" t="str">
            <v>054600301</v>
          </cell>
          <cell r="S2129" t="str">
            <v>05100594600301</v>
          </cell>
          <cell r="T2129">
            <v>3763</v>
          </cell>
          <cell r="U2129">
            <v>67</v>
          </cell>
          <cell r="V2129">
            <v>0</v>
          </cell>
          <cell r="W2129" t="str">
            <v>NSS</v>
          </cell>
          <cell r="X2129" t="str">
            <v>BR</v>
          </cell>
          <cell r="Y2129">
            <v>2202</v>
          </cell>
          <cell r="Z2129">
            <v>36838</v>
          </cell>
          <cell r="AF2129">
            <v>0</v>
          </cell>
          <cell r="AG2129">
            <v>0</v>
          </cell>
          <cell r="AH2129">
            <v>50</v>
          </cell>
          <cell r="AI2129">
            <v>0</v>
          </cell>
          <cell r="AJ2129">
            <v>0</v>
          </cell>
          <cell r="AK2129">
            <v>0</v>
          </cell>
          <cell r="AL2129">
            <v>0</v>
          </cell>
        </row>
        <row r="2130">
          <cell r="A2130" t="str">
            <v>05</v>
          </cell>
          <cell r="B2130" t="str">
            <v>Westgodavari</v>
          </cell>
          <cell r="C2130" t="str">
            <v>10</v>
          </cell>
          <cell r="D2130" t="str">
            <v>Narsapur</v>
          </cell>
          <cell r="E2130" t="str">
            <v>059</v>
          </cell>
          <cell r="F2130" t="str">
            <v>Narsapur</v>
          </cell>
          <cell r="G2130" t="str">
            <v>46</v>
          </cell>
          <cell r="H2130" t="str">
            <v>Mogalthuru</v>
          </cell>
          <cell r="I2130" t="str">
            <v>06</v>
          </cell>
          <cell r="J2130" t="str">
            <v>Kothota</v>
          </cell>
          <cell r="K2130" t="str">
            <v>003</v>
          </cell>
          <cell r="L2130" t="str">
            <v>Mutyalapalli</v>
          </cell>
          <cell r="M2130" t="str">
            <v>0546003</v>
          </cell>
          <cell r="N2130" t="str">
            <v>02</v>
          </cell>
          <cell r="O2130" t="str">
            <v>Komatithippa</v>
          </cell>
          <cell r="Q2130" t="str">
            <v>054600302</v>
          </cell>
          <cell r="S2130" t="str">
            <v>05100594600302</v>
          </cell>
          <cell r="T2130">
            <v>219</v>
          </cell>
          <cell r="U2130">
            <v>31</v>
          </cell>
          <cell r="V2130">
            <v>0</v>
          </cell>
          <cell r="W2130" t="str">
            <v>NSS</v>
          </cell>
          <cell r="X2130" t="str">
            <v>BR</v>
          </cell>
          <cell r="Y2130">
            <v>848</v>
          </cell>
          <cell r="Z2130">
            <v>36169</v>
          </cell>
          <cell r="AF2130">
            <v>0</v>
          </cell>
          <cell r="AG2130">
            <v>0</v>
          </cell>
          <cell r="AH2130">
            <v>0</v>
          </cell>
          <cell r="AI2130">
            <v>0</v>
          </cell>
          <cell r="AJ2130">
            <v>0</v>
          </cell>
          <cell r="AK2130">
            <v>0</v>
          </cell>
          <cell r="AL2130">
            <v>0</v>
          </cell>
        </row>
        <row r="2131">
          <cell r="A2131" t="str">
            <v>05</v>
          </cell>
          <cell r="B2131" t="str">
            <v>Westgodavari</v>
          </cell>
          <cell r="C2131" t="str">
            <v>10</v>
          </cell>
          <cell r="D2131" t="str">
            <v>Narsapur</v>
          </cell>
          <cell r="E2131" t="str">
            <v>059</v>
          </cell>
          <cell r="F2131" t="str">
            <v>Narsapur</v>
          </cell>
          <cell r="G2131" t="str">
            <v>46</v>
          </cell>
          <cell r="H2131" t="str">
            <v>Mogalthuru</v>
          </cell>
          <cell r="I2131" t="str">
            <v>06</v>
          </cell>
          <cell r="J2131" t="str">
            <v>Kothota</v>
          </cell>
          <cell r="K2131" t="str">
            <v>003</v>
          </cell>
          <cell r="L2131" t="str">
            <v>Mutyalapalli</v>
          </cell>
          <cell r="M2131" t="str">
            <v>0546003</v>
          </cell>
          <cell r="N2131" t="str">
            <v>03</v>
          </cell>
          <cell r="O2131" t="str">
            <v>Jilletithippa</v>
          </cell>
          <cell r="Q2131" t="str">
            <v>054600303</v>
          </cell>
          <cell r="S2131" t="str">
            <v>05100594600303</v>
          </cell>
          <cell r="T2131">
            <v>403</v>
          </cell>
          <cell r="U2131">
            <v>175</v>
          </cell>
          <cell r="V2131">
            <v>0</v>
          </cell>
          <cell r="W2131" t="str">
            <v>NSS</v>
          </cell>
          <cell r="X2131" t="str">
            <v>BR</v>
          </cell>
          <cell r="Y2131">
            <v>982</v>
          </cell>
          <cell r="Z2131">
            <v>36724</v>
          </cell>
          <cell r="AF2131">
            <v>0</v>
          </cell>
          <cell r="AG2131">
            <v>0</v>
          </cell>
          <cell r="AH2131">
            <v>0</v>
          </cell>
          <cell r="AI2131">
            <v>1</v>
          </cell>
          <cell r="AJ2131">
            <v>0</v>
          </cell>
          <cell r="AK2131">
            <v>0</v>
          </cell>
          <cell r="AL2131">
            <v>0</v>
          </cell>
        </row>
        <row r="2132">
          <cell r="A2132" t="str">
            <v>05</v>
          </cell>
          <cell r="B2132" t="str">
            <v>Westgodavari</v>
          </cell>
          <cell r="C2132" t="str">
            <v>10</v>
          </cell>
          <cell r="D2132" t="str">
            <v>Narsapur</v>
          </cell>
          <cell r="E2132" t="str">
            <v>059</v>
          </cell>
          <cell r="F2132" t="str">
            <v>Narsapur</v>
          </cell>
          <cell r="G2132" t="str">
            <v>46</v>
          </cell>
          <cell r="H2132" t="str">
            <v>Mogalthuru</v>
          </cell>
          <cell r="I2132" t="str">
            <v>06</v>
          </cell>
          <cell r="J2132" t="str">
            <v>Kothota</v>
          </cell>
          <cell r="K2132" t="str">
            <v>003</v>
          </cell>
          <cell r="L2132" t="str">
            <v>Mutyalapalli</v>
          </cell>
          <cell r="M2132" t="str">
            <v>0546003</v>
          </cell>
          <cell r="N2132" t="str">
            <v>04</v>
          </cell>
          <cell r="O2132" t="str">
            <v>Kothota</v>
          </cell>
          <cell r="Q2132" t="str">
            <v>054600304</v>
          </cell>
          <cell r="S2132" t="str">
            <v>05100594600304</v>
          </cell>
          <cell r="T2132">
            <v>1796</v>
          </cell>
          <cell r="U2132">
            <v>187</v>
          </cell>
          <cell r="V2132">
            <v>0</v>
          </cell>
          <cell r="W2132" t="str">
            <v>NSS</v>
          </cell>
          <cell r="X2132" t="str">
            <v>BR</v>
          </cell>
          <cell r="Y2132">
            <v>982</v>
          </cell>
          <cell r="Z2132">
            <v>36358</v>
          </cell>
          <cell r="AF2132">
            <v>0</v>
          </cell>
          <cell r="AG2132">
            <v>0</v>
          </cell>
          <cell r="AH2132">
            <v>37</v>
          </cell>
          <cell r="AI2132">
            <v>0</v>
          </cell>
          <cell r="AJ2132">
            <v>0</v>
          </cell>
          <cell r="AK2132">
            <v>0</v>
          </cell>
          <cell r="AL2132">
            <v>0</v>
          </cell>
        </row>
        <row r="2133">
          <cell r="A2133" t="str">
            <v>05</v>
          </cell>
          <cell r="B2133" t="str">
            <v>Westgodavari</v>
          </cell>
          <cell r="C2133" t="str">
            <v>10</v>
          </cell>
          <cell r="D2133" t="str">
            <v>Narsapur</v>
          </cell>
          <cell r="E2133" t="str">
            <v>059</v>
          </cell>
          <cell r="F2133" t="str">
            <v>Narsapur</v>
          </cell>
          <cell r="G2133" t="str">
            <v>46</v>
          </cell>
          <cell r="H2133" t="str">
            <v>Mogalthuru</v>
          </cell>
          <cell r="I2133" t="str">
            <v>06</v>
          </cell>
          <cell r="J2133" t="str">
            <v>Kothota</v>
          </cell>
          <cell r="K2133" t="str">
            <v>003</v>
          </cell>
          <cell r="L2133" t="str">
            <v>Mutyalapalli</v>
          </cell>
          <cell r="M2133" t="str">
            <v>0546003</v>
          </cell>
          <cell r="N2133" t="str">
            <v>05</v>
          </cell>
          <cell r="O2133" t="str">
            <v>Warathippa</v>
          </cell>
          <cell r="P2133" t="str">
            <v>Warathippa</v>
          </cell>
          <cell r="Q2133" t="str">
            <v>054600305</v>
          </cell>
          <cell r="R2133" t="str">
            <v>054600305</v>
          </cell>
          <cell r="S2133" t="str">
            <v>05100594600305</v>
          </cell>
          <cell r="T2133">
            <v>1043</v>
          </cell>
          <cell r="U2133">
            <v>72</v>
          </cell>
          <cell r="V2133">
            <v>8</v>
          </cell>
          <cell r="W2133" t="str">
            <v>FC</v>
          </cell>
          <cell r="X2133" t="str">
            <v>FC</v>
          </cell>
          <cell r="AA2133" t="str">
            <v>054600305600</v>
          </cell>
          <cell r="AB2133" t="str">
            <v>054600305600</v>
          </cell>
          <cell r="AC2133" t="str">
            <v>Warathippa</v>
          </cell>
          <cell r="AD2133" t="str">
            <v>Warathippa</v>
          </cell>
          <cell r="AE2133" t="str">
            <v>PWS</v>
          </cell>
          <cell r="AF2133">
            <v>0</v>
          </cell>
          <cell r="AG2133">
            <v>0</v>
          </cell>
          <cell r="AH2133">
            <v>0</v>
          </cell>
          <cell r="AI2133">
            <v>0</v>
          </cell>
          <cell r="AJ2133">
            <v>0</v>
          </cell>
          <cell r="AK2133">
            <v>0</v>
          </cell>
          <cell r="AL2133">
            <v>0</v>
          </cell>
        </row>
        <row r="2134">
          <cell r="A2134" t="str">
            <v>05</v>
          </cell>
          <cell r="B2134" t="str">
            <v>Westgodavari</v>
          </cell>
          <cell r="C2134" t="str">
            <v>10</v>
          </cell>
          <cell r="D2134" t="str">
            <v>Narsapur</v>
          </cell>
          <cell r="E2134" t="str">
            <v>059</v>
          </cell>
          <cell r="F2134" t="str">
            <v>Narsapur</v>
          </cell>
          <cell r="G2134" t="str">
            <v>46</v>
          </cell>
          <cell r="H2134" t="str">
            <v>Mogalthuru</v>
          </cell>
          <cell r="I2134" t="str">
            <v>05</v>
          </cell>
          <cell r="J2134" t="str">
            <v>Mutyalapalli</v>
          </cell>
          <cell r="K2134" t="str">
            <v>003</v>
          </cell>
          <cell r="L2134" t="str">
            <v>Mutyalapalli</v>
          </cell>
          <cell r="M2134" t="str">
            <v>0546003</v>
          </cell>
          <cell r="N2134" t="str">
            <v>06</v>
          </cell>
          <cell r="O2134" t="str">
            <v>Gadellavampu</v>
          </cell>
          <cell r="Q2134" t="str">
            <v>054600306</v>
          </cell>
          <cell r="S2134" t="str">
            <v>05100594600306</v>
          </cell>
          <cell r="T2134">
            <v>1026</v>
          </cell>
          <cell r="U2134">
            <v>5</v>
          </cell>
          <cell r="V2134">
            <v>0</v>
          </cell>
          <cell r="W2134" t="str">
            <v>NSS</v>
          </cell>
          <cell r="X2134" t="str">
            <v>BR</v>
          </cell>
          <cell r="Y2134">
            <v>1214</v>
          </cell>
          <cell r="Z2134">
            <v>36169</v>
          </cell>
          <cell r="AF2134">
            <v>0</v>
          </cell>
          <cell r="AG2134">
            <v>0</v>
          </cell>
          <cell r="AH2134">
            <v>3</v>
          </cell>
          <cell r="AI2134">
            <v>0</v>
          </cell>
          <cell r="AJ2134">
            <v>0</v>
          </cell>
          <cell r="AK2134">
            <v>0</v>
          </cell>
          <cell r="AL2134">
            <v>0</v>
          </cell>
        </row>
        <row r="2135">
          <cell r="A2135" t="str">
            <v>05</v>
          </cell>
          <cell r="B2135" t="str">
            <v>Westgodavari</v>
          </cell>
          <cell r="C2135" t="str">
            <v>10</v>
          </cell>
          <cell r="D2135" t="str">
            <v>Narsapur</v>
          </cell>
          <cell r="E2135" t="str">
            <v>059</v>
          </cell>
          <cell r="F2135" t="str">
            <v>Narsapur</v>
          </cell>
          <cell r="G2135" t="str">
            <v>46</v>
          </cell>
          <cell r="H2135" t="str">
            <v>Mogalthuru</v>
          </cell>
          <cell r="I2135" t="str">
            <v>08</v>
          </cell>
          <cell r="J2135" t="str">
            <v>Modi</v>
          </cell>
          <cell r="K2135" t="str">
            <v>003</v>
          </cell>
          <cell r="L2135" t="str">
            <v>Mutyalapalli</v>
          </cell>
          <cell r="M2135" t="str">
            <v>0546003</v>
          </cell>
          <cell r="N2135" t="str">
            <v>07</v>
          </cell>
          <cell r="O2135" t="str">
            <v>Modi</v>
          </cell>
          <cell r="P2135" t="str">
            <v>Modi</v>
          </cell>
          <cell r="Q2135" t="str">
            <v>054600307</v>
          </cell>
          <cell r="R2135" t="str">
            <v>054600307</v>
          </cell>
          <cell r="S2135" t="str">
            <v>05100594600307</v>
          </cell>
          <cell r="T2135">
            <v>1210</v>
          </cell>
          <cell r="U2135">
            <v>9</v>
          </cell>
          <cell r="V2135">
            <v>15</v>
          </cell>
          <cell r="W2135" t="str">
            <v>FC</v>
          </cell>
          <cell r="X2135" t="str">
            <v>FC</v>
          </cell>
          <cell r="Y2135">
            <v>1318</v>
          </cell>
          <cell r="Z2135">
            <v>36169</v>
          </cell>
          <cell r="AA2135" t="str">
            <v>054600307600</v>
          </cell>
          <cell r="AB2135" t="str">
            <v>054600307600</v>
          </cell>
          <cell r="AC2135" t="str">
            <v>Modi</v>
          </cell>
          <cell r="AD2135" t="str">
            <v>Modi</v>
          </cell>
          <cell r="AE2135" t="str">
            <v>DS Plant</v>
          </cell>
          <cell r="AF2135">
            <v>0</v>
          </cell>
          <cell r="AG2135">
            <v>0</v>
          </cell>
          <cell r="AH2135">
            <v>15</v>
          </cell>
          <cell r="AI2135">
            <v>0</v>
          </cell>
          <cell r="AJ2135">
            <v>0</v>
          </cell>
          <cell r="AK2135">
            <v>0</v>
          </cell>
          <cell r="AL2135">
            <v>0</v>
          </cell>
          <cell r="AM2135" t="str">
            <v>DS Plant</v>
          </cell>
        </row>
        <row r="2136">
          <cell r="A2136" t="str">
            <v>05</v>
          </cell>
          <cell r="B2136" t="str">
            <v>Westgodavari</v>
          </cell>
          <cell r="C2136" t="str">
            <v>10</v>
          </cell>
          <cell r="D2136" t="str">
            <v>Narsapur</v>
          </cell>
          <cell r="E2136" t="str">
            <v>059</v>
          </cell>
          <cell r="F2136" t="str">
            <v>Narsapur</v>
          </cell>
          <cell r="G2136" t="str">
            <v>46</v>
          </cell>
          <cell r="H2136" t="str">
            <v>Mogalthuru</v>
          </cell>
          <cell r="I2136" t="str">
            <v>05</v>
          </cell>
          <cell r="J2136" t="str">
            <v>Mutyalapalli</v>
          </cell>
          <cell r="K2136" t="str">
            <v>003</v>
          </cell>
          <cell r="L2136" t="str">
            <v>Mutyalapalli</v>
          </cell>
          <cell r="M2136" t="str">
            <v>0546003</v>
          </cell>
          <cell r="N2136" t="str">
            <v>08</v>
          </cell>
          <cell r="O2136" t="str">
            <v>Chintarevu</v>
          </cell>
          <cell r="P2136" t="str">
            <v>Chintarevu</v>
          </cell>
          <cell r="Q2136" t="str">
            <v>054600308</v>
          </cell>
          <cell r="R2136" t="str">
            <v>054600308</v>
          </cell>
          <cell r="S2136" t="str">
            <v>05100594600308</v>
          </cell>
          <cell r="T2136">
            <v>749</v>
          </cell>
          <cell r="U2136">
            <v>0</v>
          </cell>
          <cell r="V2136">
            <v>0</v>
          </cell>
          <cell r="W2136" t="str">
            <v>FC</v>
          </cell>
          <cell r="X2136" t="str">
            <v>FC</v>
          </cell>
          <cell r="AA2136" t="str">
            <v>054600308600</v>
          </cell>
          <cell r="AB2136" t="str">
            <v>054600308600</v>
          </cell>
          <cell r="AC2136" t="str">
            <v>Chintarevu</v>
          </cell>
          <cell r="AD2136" t="str">
            <v>Chintarevu</v>
          </cell>
          <cell r="AE2136" t="str">
            <v>DS Plant</v>
          </cell>
          <cell r="AF2136">
            <v>0</v>
          </cell>
          <cell r="AG2136">
            <v>0</v>
          </cell>
          <cell r="AH2136">
            <v>4</v>
          </cell>
          <cell r="AI2136">
            <v>0</v>
          </cell>
          <cell r="AJ2136">
            <v>0</v>
          </cell>
          <cell r="AK2136">
            <v>0</v>
          </cell>
          <cell r="AL2136">
            <v>0</v>
          </cell>
          <cell r="AM2136" t="str">
            <v>DS Plant</v>
          </cell>
        </row>
        <row r="2137">
          <cell r="A2137" t="str">
            <v>05</v>
          </cell>
          <cell r="B2137" t="str">
            <v>Westgodavari</v>
          </cell>
          <cell r="C2137" t="str">
            <v>10</v>
          </cell>
          <cell r="D2137" t="str">
            <v>Narsapur</v>
          </cell>
          <cell r="E2137" t="str">
            <v>059</v>
          </cell>
          <cell r="F2137" t="str">
            <v>Narsapur</v>
          </cell>
          <cell r="G2137" t="str">
            <v>46</v>
          </cell>
          <cell r="H2137" t="str">
            <v>Mogalthuru</v>
          </cell>
          <cell r="I2137" t="str">
            <v>09</v>
          </cell>
          <cell r="J2137" t="str">
            <v>Kalipatnam</v>
          </cell>
          <cell r="K2137" t="str">
            <v>004</v>
          </cell>
          <cell r="L2137" t="str">
            <v>Kalipatnam</v>
          </cell>
          <cell r="M2137" t="str">
            <v>0546004</v>
          </cell>
          <cell r="N2137" t="str">
            <v>01</v>
          </cell>
          <cell r="O2137" t="str">
            <v>Kalipatnam</v>
          </cell>
          <cell r="Q2137" t="str">
            <v>054600401</v>
          </cell>
          <cell r="S2137" t="str">
            <v>05100594600401</v>
          </cell>
          <cell r="T2137">
            <v>4015</v>
          </cell>
          <cell r="U2137">
            <v>496</v>
          </cell>
          <cell r="V2137">
            <v>0</v>
          </cell>
          <cell r="W2137" t="str">
            <v>NSS</v>
          </cell>
          <cell r="X2137" t="str">
            <v>BR</v>
          </cell>
          <cell r="Y2137">
            <v>1452</v>
          </cell>
          <cell r="Z2137">
            <v>36358</v>
          </cell>
          <cell r="AF2137">
            <v>0</v>
          </cell>
          <cell r="AG2137">
            <v>0</v>
          </cell>
          <cell r="AH2137">
            <v>17</v>
          </cell>
          <cell r="AI2137">
            <v>0</v>
          </cell>
          <cell r="AJ2137">
            <v>0</v>
          </cell>
          <cell r="AK2137">
            <v>0</v>
          </cell>
          <cell r="AL2137">
            <v>0</v>
          </cell>
        </row>
        <row r="2138">
          <cell r="A2138" t="str">
            <v>05</v>
          </cell>
          <cell r="B2138" t="str">
            <v>Westgodavari</v>
          </cell>
          <cell r="C2138" t="str">
            <v>10</v>
          </cell>
          <cell r="D2138" t="str">
            <v>Narsapur</v>
          </cell>
          <cell r="E2138" t="str">
            <v>059</v>
          </cell>
          <cell r="F2138" t="str">
            <v>Narsapur</v>
          </cell>
          <cell r="G2138" t="str">
            <v>46</v>
          </cell>
          <cell r="H2138" t="str">
            <v>Mogalthuru</v>
          </cell>
          <cell r="I2138" t="str">
            <v>10</v>
          </cell>
          <cell r="J2138" t="str">
            <v>Kalipatnam</v>
          </cell>
          <cell r="K2138" t="str">
            <v>004</v>
          </cell>
          <cell r="L2138" t="str">
            <v>Kalipatnam</v>
          </cell>
          <cell r="M2138" t="str">
            <v>0546004</v>
          </cell>
          <cell r="N2138" t="str">
            <v>02</v>
          </cell>
          <cell r="O2138" t="str">
            <v>Vadlavanipalem</v>
          </cell>
          <cell r="Q2138" t="str">
            <v>054600402</v>
          </cell>
          <cell r="S2138" t="str">
            <v>05100594600402</v>
          </cell>
          <cell r="T2138">
            <v>291</v>
          </cell>
          <cell r="U2138">
            <v>0</v>
          </cell>
          <cell r="V2138">
            <v>0</v>
          </cell>
          <cell r="W2138" t="str">
            <v>NSS</v>
          </cell>
          <cell r="X2138" t="str">
            <v>BR</v>
          </cell>
          <cell r="Y2138">
            <v>1122</v>
          </cell>
          <cell r="Z2138">
            <v>36358</v>
          </cell>
          <cell r="AF2138">
            <v>0</v>
          </cell>
          <cell r="AG2138">
            <v>0</v>
          </cell>
          <cell r="AH2138">
            <v>18</v>
          </cell>
          <cell r="AI2138">
            <v>0</v>
          </cell>
          <cell r="AJ2138">
            <v>0</v>
          </cell>
          <cell r="AK2138">
            <v>0</v>
          </cell>
          <cell r="AL2138">
            <v>0</v>
          </cell>
        </row>
        <row r="2139">
          <cell r="A2139" t="str">
            <v>05</v>
          </cell>
          <cell r="B2139" t="str">
            <v>Westgodavari</v>
          </cell>
          <cell r="C2139" t="str">
            <v>10</v>
          </cell>
          <cell r="D2139" t="str">
            <v>Narsapur</v>
          </cell>
          <cell r="E2139" t="str">
            <v>059</v>
          </cell>
          <cell r="F2139" t="str">
            <v>Narsapur</v>
          </cell>
          <cell r="G2139" t="str">
            <v>46</v>
          </cell>
          <cell r="H2139" t="str">
            <v>Mogalthuru</v>
          </cell>
          <cell r="I2139" t="str">
            <v>12</v>
          </cell>
          <cell r="J2139" t="str">
            <v>Jagannadhapuram</v>
          </cell>
          <cell r="K2139" t="str">
            <v>004</v>
          </cell>
          <cell r="L2139" t="str">
            <v>Kalipatnam</v>
          </cell>
          <cell r="M2139" t="str">
            <v>0546004</v>
          </cell>
          <cell r="N2139" t="str">
            <v>03</v>
          </cell>
          <cell r="O2139" t="str">
            <v>Marrithippa</v>
          </cell>
          <cell r="Q2139" t="str">
            <v>054600403</v>
          </cell>
          <cell r="S2139" t="str">
            <v>05100594600403</v>
          </cell>
          <cell r="T2139">
            <v>547</v>
          </cell>
          <cell r="U2139">
            <v>0</v>
          </cell>
          <cell r="V2139">
            <v>0</v>
          </cell>
          <cell r="W2139" t="str">
            <v>NSS</v>
          </cell>
          <cell r="X2139" t="str">
            <v>BR</v>
          </cell>
          <cell r="Y2139">
            <v>1999</v>
          </cell>
          <cell r="Z2139">
            <v>36169</v>
          </cell>
          <cell r="AF2139">
            <v>0</v>
          </cell>
          <cell r="AG2139">
            <v>0</v>
          </cell>
          <cell r="AH2139">
            <v>0</v>
          </cell>
          <cell r="AI2139">
            <v>1</v>
          </cell>
          <cell r="AJ2139">
            <v>0</v>
          </cell>
          <cell r="AK2139">
            <v>0</v>
          </cell>
          <cell r="AL2139">
            <v>0</v>
          </cell>
        </row>
        <row r="2140">
          <cell r="A2140" t="str">
            <v>05</v>
          </cell>
          <cell r="B2140" t="str">
            <v>Westgodavari</v>
          </cell>
          <cell r="C2140" t="str">
            <v>10</v>
          </cell>
          <cell r="D2140" t="str">
            <v>Narsapur</v>
          </cell>
          <cell r="E2140" t="str">
            <v>059</v>
          </cell>
          <cell r="F2140" t="str">
            <v>Narsapur</v>
          </cell>
          <cell r="G2140" t="str">
            <v>46</v>
          </cell>
          <cell r="H2140" t="str">
            <v>Mogalthuru</v>
          </cell>
          <cell r="I2140" t="str">
            <v>12</v>
          </cell>
          <cell r="J2140" t="str">
            <v>Jagannadhapuram</v>
          </cell>
          <cell r="K2140" t="str">
            <v>004</v>
          </cell>
          <cell r="L2140" t="str">
            <v>Kalipatnam</v>
          </cell>
          <cell r="M2140" t="str">
            <v>0546004</v>
          </cell>
          <cell r="N2140" t="str">
            <v>04</v>
          </cell>
          <cell r="O2140" t="str">
            <v>Jagannadhapuram</v>
          </cell>
          <cell r="P2140" t="str">
            <v>Jagannadhapuram</v>
          </cell>
          <cell r="Q2140" t="str">
            <v>054600404</v>
          </cell>
          <cell r="R2140" t="str">
            <v>054600404</v>
          </cell>
          <cell r="S2140" t="str">
            <v>05100594600404</v>
          </cell>
          <cell r="T2140">
            <v>1242</v>
          </cell>
          <cell r="U2140">
            <v>83</v>
          </cell>
          <cell r="V2140">
            <v>14</v>
          </cell>
          <cell r="W2140" t="str">
            <v>FC</v>
          </cell>
          <cell r="X2140" t="str">
            <v>FC</v>
          </cell>
          <cell r="AA2140" t="str">
            <v>054600407600</v>
          </cell>
          <cell r="AB2140" t="str">
            <v>054600407600</v>
          </cell>
          <cell r="AC2140" t="str">
            <v>Jagannadhapuram-46</v>
          </cell>
          <cell r="AD2140" t="str">
            <v>Jagannadhapuram-46</v>
          </cell>
          <cell r="AE2140" t="str">
            <v>PWS</v>
          </cell>
          <cell r="AF2140">
            <v>0</v>
          </cell>
          <cell r="AG2140">
            <v>0</v>
          </cell>
          <cell r="AH2140">
            <v>0</v>
          </cell>
          <cell r="AI2140">
            <v>0</v>
          </cell>
          <cell r="AJ2140">
            <v>0</v>
          </cell>
          <cell r="AK2140">
            <v>0</v>
          </cell>
          <cell r="AL2140">
            <v>0</v>
          </cell>
        </row>
        <row r="2141">
          <cell r="A2141" t="str">
            <v>05</v>
          </cell>
          <cell r="B2141" t="str">
            <v>Westgodavari</v>
          </cell>
          <cell r="C2141" t="str">
            <v>10</v>
          </cell>
          <cell r="D2141" t="str">
            <v>Narsapur</v>
          </cell>
          <cell r="E2141" t="str">
            <v>059</v>
          </cell>
          <cell r="F2141" t="str">
            <v>Narsapur</v>
          </cell>
          <cell r="G2141" t="str">
            <v>46</v>
          </cell>
          <cell r="H2141" t="str">
            <v>Mogalthuru</v>
          </cell>
          <cell r="I2141" t="str">
            <v>12</v>
          </cell>
          <cell r="J2141" t="str">
            <v>Jagannadhapuram</v>
          </cell>
          <cell r="K2141" t="str">
            <v>004</v>
          </cell>
          <cell r="L2141" t="str">
            <v>Kalipatnam</v>
          </cell>
          <cell r="M2141" t="str">
            <v>0546004</v>
          </cell>
          <cell r="N2141" t="str">
            <v>05</v>
          </cell>
          <cell r="O2141" t="str">
            <v>Darathippa</v>
          </cell>
          <cell r="Q2141" t="str">
            <v>054600405</v>
          </cell>
          <cell r="S2141" t="str">
            <v>05100594600405</v>
          </cell>
          <cell r="T2141">
            <v>268</v>
          </cell>
          <cell r="U2141">
            <v>39</v>
          </cell>
          <cell r="V2141">
            <v>0</v>
          </cell>
          <cell r="W2141" t="str">
            <v>NSS</v>
          </cell>
          <cell r="X2141" t="str">
            <v>BR</v>
          </cell>
          <cell r="Y2141">
            <v>738</v>
          </cell>
          <cell r="Z2141">
            <v>36358</v>
          </cell>
          <cell r="AF2141">
            <v>0</v>
          </cell>
          <cell r="AG2141">
            <v>0</v>
          </cell>
          <cell r="AH2141">
            <v>0</v>
          </cell>
          <cell r="AI2141">
            <v>1</v>
          </cell>
          <cell r="AJ2141">
            <v>0</v>
          </cell>
          <cell r="AK2141">
            <v>0</v>
          </cell>
          <cell r="AL2141">
            <v>0</v>
          </cell>
        </row>
        <row r="2142">
          <cell r="A2142" t="str">
            <v>05</v>
          </cell>
          <cell r="B2142" t="str">
            <v>Westgodavari</v>
          </cell>
          <cell r="C2142" t="str">
            <v>10</v>
          </cell>
          <cell r="D2142" t="str">
            <v>Narsapur</v>
          </cell>
          <cell r="E2142" t="str">
            <v>059</v>
          </cell>
          <cell r="F2142" t="str">
            <v>Narsapur</v>
          </cell>
          <cell r="G2142" t="str">
            <v>46</v>
          </cell>
          <cell r="H2142" t="str">
            <v>Mogalthuru</v>
          </cell>
          <cell r="I2142" t="str">
            <v>11</v>
          </cell>
          <cell r="J2142" t="str">
            <v>Pathapadu</v>
          </cell>
          <cell r="K2142" t="str">
            <v>004</v>
          </cell>
          <cell r="L2142" t="str">
            <v>Kalipatnam</v>
          </cell>
          <cell r="M2142" t="str">
            <v>0546004</v>
          </cell>
          <cell r="N2142" t="str">
            <v>06</v>
          </cell>
          <cell r="O2142" t="str">
            <v>Pathapadu</v>
          </cell>
          <cell r="Q2142" t="str">
            <v>054600406</v>
          </cell>
          <cell r="S2142" t="str">
            <v>05100594600406</v>
          </cell>
          <cell r="T2142">
            <v>2205</v>
          </cell>
          <cell r="U2142">
            <v>86</v>
          </cell>
          <cell r="V2142">
            <v>20</v>
          </cell>
          <cell r="W2142" t="str">
            <v>NSS</v>
          </cell>
          <cell r="X2142" t="str">
            <v>BR</v>
          </cell>
          <cell r="Y2142">
            <v>1334</v>
          </cell>
          <cell r="Z2142">
            <v>36358</v>
          </cell>
          <cell r="AF2142">
            <v>0</v>
          </cell>
          <cell r="AG2142">
            <v>0</v>
          </cell>
          <cell r="AH2142">
            <v>4</v>
          </cell>
          <cell r="AI2142">
            <v>0</v>
          </cell>
          <cell r="AJ2142">
            <v>0</v>
          </cell>
          <cell r="AK2142">
            <v>0</v>
          </cell>
          <cell r="AL2142">
            <v>0</v>
          </cell>
        </row>
        <row r="2143">
          <cell r="A2143" t="str">
            <v>05</v>
          </cell>
          <cell r="B2143" t="str">
            <v>Westgodavari</v>
          </cell>
          <cell r="C2143" t="str">
            <v>10</v>
          </cell>
          <cell r="D2143" t="str">
            <v>Narsapur</v>
          </cell>
          <cell r="E2143" t="str">
            <v>059</v>
          </cell>
          <cell r="F2143" t="str">
            <v>Narsapur</v>
          </cell>
          <cell r="G2143" t="str">
            <v>46</v>
          </cell>
          <cell r="H2143" t="str">
            <v>Mogalthuru</v>
          </cell>
          <cell r="I2143" t="str">
            <v>10</v>
          </cell>
          <cell r="J2143" t="str">
            <v>Kalipatnam West</v>
          </cell>
          <cell r="K2143" t="str">
            <v>004</v>
          </cell>
          <cell r="L2143" t="str">
            <v>Kalipatnam</v>
          </cell>
          <cell r="M2143" t="str">
            <v>0546004</v>
          </cell>
          <cell r="N2143" t="str">
            <v>07</v>
          </cell>
          <cell r="O2143" t="str">
            <v>Pallipalem</v>
          </cell>
          <cell r="Q2143" t="str">
            <v>054600407</v>
          </cell>
          <cell r="S2143" t="str">
            <v>05100594600407</v>
          </cell>
          <cell r="T2143">
            <v>1710</v>
          </cell>
          <cell r="U2143">
            <v>6</v>
          </cell>
          <cell r="V2143">
            <v>12</v>
          </cell>
          <cell r="W2143" t="str">
            <v>NSS</v>
          </cell>
          <cell r="X2143" t="str">
            <v>BR</v>
          </cell>
          <cell r="Y2143">
            <v>1234</v>
          </cell>
          <cell r="Z2143">
            <v>36724</v>
          </cell>
          <cell r="AF2143">
            <v>0</v>
          </cell>
          <cell r="AG2143">
            <v>0</v>
          </cell>
          <cell r="AH2143">
            <v>5</v>
          </cell>
          <cell r="AI2143">
            <v>0</v>
          </cell>
          <cell r="AJ2143">
            <v>0</v>
          </cell>
          <cell r="AK2143">
            <v>0</v>
          </cell>
          <cell r="AL2143">
            <v>0</v>
          </cell>
        </row>
        <row r="2144">
          <cell r="A2144" t="str">
            <v>05</v>
          </cell>
          <cell r="B2144" t="str">
            <v>Westgodavari</v>
          </cell>
          <cell r="C2144" t="str">
            <v>10</v>
          </cell>
          <cell r="D2144" t="str">
            <v>Narsapur</v>
          </cell>
          <cell r="E2144" t="str">
            <v>059</v>
          </cell>
          <cell r="F2144" t="str">
            <v>Narsapur</v>
          </cell>
          <cell r="G2144" t="str">
            <v>46</v>
          </cell>
          <cell r="H2144" t="str">
            <v>Mogalthuru</v>
          </cell>
          <cell r="I2144" t="str">
            <v>13</v>
          </cell>
          <cell r="J2144" t="str">
            <v>Komatithippa</v>
          </cell>
          <cell r="K2144" t="str">
            <v>004</v>
          </cell>
          <cell r="L2144" t="str">
            <v>Kalipatnam</v>
          </cell>
          <cell r="M2144" t="str">
            <v>0546004</v>
          </cell>
          <cell r="N2144" t="str">
            <v>08</v>
          </cell>
          <cell r="O2144" t="str">
            <v>Neetippa</v>
          </cell>
          <cell r="Q2144" t="str">
            <v>054600408</v>
          </cell>
          <cell r="S2144" t="str">
            <v>05100594600408</v>
          </cell>
          <cell r="T2144">
            <v>592</v>
          </cell>
          <cell r="U2144">
            <v>27</v>
          </cell>
          <cell r="V2144">
            <v>9</v>
          </cell>
          <cell r="W2144" t="str">
            <v>NSS</v>
          </cell>
          <cell r="X2144" t="str">
            <v>BR</v>
          </cell>
          <cell r="Y2144">
            <v>664</v>
          </cell>
          <cell r="Z2144">
            <v>36358</v>
          </cell>
          <cell r="AF2144">
            <v>0</v>
          </cell>
          <cell r="AG2144">
            <v>0</v>
          </cell>
          <cell r="AH2144">
            <v>0</v>
          </cell>
          <cell r="AI2144">
            <v>1</v>
          </cell>
          <cell r="AJ2144">
            <v>0</v>
          </cell>
          <cell r="AK2144">
            <v>0</v>
          </cell>
          <cell r="AL2144">
            <v>0</v>
          </cell>
        </row>
        <row r="2145">
          <cell r="A2145" t="str">
            <v>05</v>
          </cell>
          <cell r="B2145" t="str">
            <v>Westgodavari</v>
          </cell>
          <cell r="C2145" t="str">
            <v>10</v>
          </cell>
          <cell r="D2145" t="str">
            <v>Narsapur</v>
          </cell>
          <cell r="E2145" t="str">
            <v>059</v>
          </cell>
          <cell r="F2145" t="str">
            <v>Narsapur</v>
          </cell>
          <cell r="G2145" t="str">
            <v>46</v>
          </cell>
          <cell r="H2145" t="str">
            <v>Mogalthuru</v>
          </cell>
          <cell r="I2145" t="str">
            <v>13</v>
          </cell>
          <cell r="J2145" t="str">
            <v>Komatithippa</v>
          </cell>
          <cell r="K2145" t="str">
            <v>004</v>
          </cell>
          <cell r="L2145" t="str">
            <v>Kalipatnam</v>
          </cell>
          <cell r="M2145" t="str">
            <v>0546004</v>
          </cell>
          <cell r="N2145" t="str">
            <v>09</v>
          </cell>
          <cell r="O2145" t="str">
            <v>Komatithippa</v>
          </cell>
          <cell r="Q2145" t="str">
            <v>054600409</v>
          </cell>
          <cell r="S2145" t="str">
            <v>05100594600409</v>
          </cell>
          <cell r="T2145">
            <v>781</v>
          </cell>
          <cell r="U2145">
            <v>149</v>
          </cell>
          <cell r="V2145">
            <v>0</v>
          </cell>
          <cell r="W2145" t="str">
            <v>NSS</v>
          </cell>
          <cell r="X2145" t="str">
            <v>BR</v>
          </cell>
          <cell r="Y2145">
            <v>496</v>
          </cell>
          <cell r="Z2145">
            <v>36358</v>
          </cell>
          <cell r="AF2145">
            <v>0</v>
          </cell>
          <cell r="AG2145">
            <v>0</v>
          </cell>
          <cell r="AH2145">
            <v>0</v>
          </cell>
          <cell r="AI2145">
            <v>1</v>
          </cell>
          <cell r="AJ2145">
            <v>0</v>
          </cell>
          <cell r="AK2145">
            <v>0</v>
          </cell>
          <cell r="AL2145">
            <v>0</v>
          </cell>
        </row>
        <row r="2146">
          <cell r="A2146" t="str">
            <v>05</v>
          </cell>
          <cell r="B2146" t="str">
            <v>Westgodavari</v>
          </cell>
          <cell r="C2146" t="str">
            <v>10</v>
          </cell>
          <cell r="D2146" t="str">
            <v>Narsapur</v>
          </cell>
          <cell r="E2146" t="str">
            <v>059</v>
          </cell>
          <cell r="F2146" t="str">
            <v>Narsapur</v>
          </cell>
          <cell r="G2146" t="str">
            <v>46</v>
          </cell>
          <cell r="H2146" t="str">
            <v>Mogalthuru</v>
          </cell>
          <cell r="I2146" t="str">
            <v>14</v>
          </cell>
          <cell r="J2146" t="str">
            <v>Perupalem</v>
          </cell>
          <cell r="K2146" t="str">
            <v>005</v>
          </cell>
          <cell r="L2146" t="str">
            <v>Perupalem</v>
          </cell>
          <cell r="M2146" t="str">
            <v>0546005</v>
          </cell>
          <cell r="N2146" t="str">
            <v>01</v>
          </cell>
          <cell r="O2146" t="str">
            <v>Perupalem</v>
          </cell>
          <cell r="Q2146" t="str">
            <v>054600501</v>
          </cell>
          <cell r="S2146" t="str">
            <v>05100594600501</v>
          </cell>
          <cell r="T2146">
            <v>8293</v>
          </cell>
          <cell r="U2146">
            <v>656</v>
          </cell>
          <cell r="V2146">
            <v>38</v>
          </cell>
          <cell r="W2146" t="str">
            <v>NSS</v>
          </cell>
          <cell r="X2146" t="str">
            <v>BR</v>
          </cell>
          <cell r="Y2146">
            <v>912</v>
          </cell>
          <cell r="Z2146">
            <v>36838</v>
          </cell>
          <cell r="AF2146">
            <v>0</v>
          </cell>
          <cell r="AG2146">
            <v>0</v>
          </cell>
          <cell r="AH2146">
            <v>5</v>
          </cell>
          <cell r="AI2146">
            <v>0</v>
          </cell>
          <cell r="AJ2146">
            <v>0</v>
          </cell>
          <cell r="AK2146">
            <v>0</v>
          </cell>
          <cell r="AL2146">
            <v>0</v>
          </cell>
        </row>
        <row r="2147">
          <cell r="A2147" t="str">
            <v>05</v>
          </cell>
          <cell r="B2147" t="str">
            <v>Westgodavari</v>
          </cell>
          <cell r="C2147" t="str">
            <v>10</v>
          </cell>
          <cell r="D2147" t="str">
            <v>Narsapur</v>
          </cell>
          <cell r="E2147" t="str">
            <v>059</v>
          </cell>
          <cell r="F2147" t="str">
            <v>Narsapur</v>
          </cell>
          <cell r="G2147" t="str">
            <v>46</v>
          </cell>
          <cell r="H2147" t="str">
            <v>Mogalthuru</v>
          </cell>
          <cell r="I2147" t="str">
            <v>14</v>
          </cell>
          <cell r="J2147" t="str">
            <v>Perupalem</v>
          </cell>
          <cell r="K2147" t="str">
            <v>005</v>
          </cell>
          <cell r="L2147" t="str">
            <v>Perupalem</v>
          </cell>
          <cell r="M2147" t="str">
            <v>0546005</v>
          </cell>
          <cell r="N2147" t="str">
            <v>02</v>
          </cell>
          <cell r="O2147" t="str">
            <v>Gubbalavaripalem</v>
          </cell>
          <cell r="Q2147" t="str">
            <v>054600502</v>
          </cell>
          <cell r="S2147" t="str">
            <v>05100594600502</v>
          </cell>
          <cell r="T2147">
            <v>42</v>
          </cell>
          <cell r="U2147">
            <v>0</v>
          </cell>
          <cell r="V2147">
            <v>0</v>
          </cell>
          <cell r="W2147" t="str">
            <v>NSS</v>
          </cell>
          <cell r="X2147" t="str">
            <v>BR</v>
          </cell>
          <cell r="Y2147">
            <v>536</v>
          </cell>
          <cell r="Z2147">
            <v>36169</v>
          </cell>
          <cell r="AF2147">
            <v>0</v>
          </cell>
          <cell r="AG2147">
            <v>0</v>
          </cell>
          <cell r="AH2147">
            <v>5</v>
          </cell>
          <cell r="AI2147">
            <v>0</v>
          </cell>
          <cell r="AJ2147">
            <v>0</v>
          </cell>
          <cell r="AK2147">
            <v>0</v>
          </cell>
          <cell r="AL2147">
            <v>0</v>
          </cell>
        </row>
        <row r="2148">
          <cell r="A2148" t="str">
            <v>05</v>
          </cell>
          <cell r="B2148" t="str">
            <v>Westgodavari</v>
          </cell>
          <cell r="C2148" t="str">
            <v>10</v>
          </cell>
          <cell r="D2148" t="str">
            <v>Narsapur</v>
          </cell>
          <cell r="E2148" t="str">
            <v>059</v>
          </cell>
          <cell r="F2148" t="str">
            <v>Narsapur</v>
          </cell>
          <cell r="G2148" t="str">
            <v>46</v>
          </cell>
          <cell r="H2148" t="str">
            <v>Mogalthuru</v>
          </cell>
          <cell r="I2148" t="str">
            <v>14</v>
          </cell>
          <cell r="J2148" t="str">
            <v>Perupalem</v>
          </cell>
          <cell r="K2148" t="str">
            <v>005</v>
          </cell>
          <cell r="L2148" t="str">
            <v>Perupalem</v>
          </cell>
          <cell r="M2148" t="str">
            <v>0546005</v>
          </cell>
          <cell r="N2148" t="str">
            <v>03</v>
          </cell>
          <cell r="O2148" t="str">
            <v>Angajalapalem</v>
          </cell>
          <cell r="Q2148" t="str">
            <v>054600503</v>
          </cell>
          <cell r="S2148" t="str">
            <v>05100594600503</v>
          </cell>
          <cell r="T2148">
            <v>798</v>
          </cell>
          <cell r="U2148">
            <v>140</v>
          </cell>
          <cell r="V2148">
            <v>0</v>
          </cell>
          <cell r="W2148" t="str">
            <v>NSS</v>
          </cell>
          <cell r="X2148" t="str">
            <v>BR</v>
          </cell>
          <cell r="Y2148">
            <v>2448</v>
          </cell>
          <cell r="Z2148">
            <v>36358</v>
          </cell>
          <cell r="AF2148">
            <v>0</v>
          </cell>
          <cell r="AG2148">
            <v>0</v>
          </cell>
          <cell r="AH2148">
            <v>2</v>
          </cell>
          <cell r="AI2148">
            <v>0</v>
          </cell>
          <cell r="AJ2148">
            <v>0</v>
          </cell>
          <cell r="AK2148">
            <v>0</v>
          </cell>
          <cell r="AL2148">
            <v>0</v>
          </cell>
        </row>
        <row r="2149">
          <cell r="A2149" t="str">
            <v>05</v>
          </cell>
          <cell r="B2149" t="str">
            <v>Westgodavari</v>
          </cell>
          <cell r="C2149" t="str">
            <v>10</v>
          </cell>
          <cell r="D2149" t="str">
            <v>Narsapur</v>
          </cell>
          <cell r="E2149" t="str">
            <v>059</v>
          </cell>
          <cell r="F2149" t="str">
            <v>Narsapur</v>
          </cell>
          <cell r="G2149" t="str">
            <v>46</v>
          </cell>
          <cell r="H2149" t="str">
            <v>Mogalthuru</v>
          </cell>
          <cell r="I2149" t="str">
            <v>14</v>
          </cell>
          <cell r="J2149" t="str">
            <v>Perupalem</v>
          </cell>
          <cell r="K2149" t="str">
            <v>005</v>
          </cell>
          <cell r="L2149" t="str">
            <v>Perupalem</v>
          </cell>
          <cell r="M2149" t="str">
            <v>0546005</v>
          </cell>
          <cell r="N2149" t="str">
            <v>04</v>
          </cell>
          <cell r="O2149" t="str">
            <v>Gopuvaripalem</v>
          </cell>
          <cell r="Q2149" t="str">
            <v>054600504</v>
          </cell>
          <cell r="S2149" t="str">
            <v>05100594600504</v>
          </cell>
          <cell r="T2149">
            <v>362</v>
          </cell>
          <cell r="U2149">
            <v>232</v>
          </cell>
          <cell r="V2149">
            <v>0</v>
          </cell>
          <cell r="W2149" t="str">
            <v>NSS</v>
          </cell>
          <cell r="X2149" t="str">
            <v>BR</v>
          </cell>
          <cell r="Y2149">
            <v>1424</v>
          </cell>
          <cell r="Z2149">
            <v>36358</v>
          </cell>
          <cell r="AF2149">
            <v>0</v>
          </cell>
          <cell r="AG2149">
            <v>0</v>
          </cell>
          <cell r="AH2149">
            <v>1</v>
          </cell>
          <cell r="AI2149">
            <v>0</v>
          </cell>
          <cell r="AJ2149">
            <v>0</v>
          </cell>
          <cell r="AK2149">
            <v>0</v>
          </cell>
          <cell r="AL2149">
            <v>0</v>
          </cell>
        </row>
        <row r="2150">
          <cell r="A2150" t="str">
            <v>05</v>
          </cell>
          <cell r="B2150" t="str">
            <v>Westgodavari</v>
          </cell>
          <cell r="C2150" t="str">
            <v>10</v>
          </cell>
          <cell r="D2150" t="str">
            <v>Narsapur</v>
          </cell>
          <cell r="E2150" t="str">
            <v>059</v>
          </cell>
          <cell r="F2150" t="str">
            <v>Narsapur</v>
          </cell>
          <cell r="G2150" t="str">
            <v>46</v>
          </cell>
          <cell r="H2150" t="str">
            <v>Mogalthuru</v>
          </cell>
          <cell r="I2150" t="str">
            <v>14</v>
          </cell>
          <cell r="J2150" t="str">
            <v>Perupalem</v>
          </cell>
          <cell r="K2150" t="str">
            <v>005</v>
          </cell>
          <cell r="L2150" t="str">
            <v>Perupalem</v>
          </cell>
          <cell r="M2150" t="str">
            <v>0546005</v>
          </cell>
          <cell r="N2150" t="str">
            <v>05</v>
          </cell>
          <cell r="O2150" t="str">
            <v>Kapulavanipalem</v>
          </cell>
          <cell r="Q2150" t="str">
            <v>054600505</v>
          </cell>
          <cell r="S2150" t="str">
            <v>05100594600505</v>
          </cell>
          <cell r="T2150">
            <v>984</v>
          </cell>
          <cell r="U2150">
            <v>42</v>
          </cell>
          <cell r="V2150">
            <v>8</v>
          </cell>
          <cell r="W2150" t="str">
            <v>NSS</v>
          </cell>
          <cell r="X2150" t="str">
            <v>BR</v>
          </cell>
          <cell r="Y2150">
            <v>1858</v>
          </cell>
          <cell r="Z2150">
            <v>36358</v>
          </cell>
          <cell r="AF2150">
            <v>0</v>
          </cell>
          <cell r="AG2150">
            <v>0</v>
          </cell>
          <cell r="AH2150">
            <v>2</v>
          </cell>
          <cell r="AI2150">
            <v>0</v>
          </cell>
          <cell r="AJ2150">
            <v>0</v>
          </cell>
          <cell r="AK2150">
            <v>0</v>
          </cell>
          <cell r="AL2150">
            <v>0</v>
          </cell>
        </row>
        <row r="2151">
          <cell r="A2151" t="str">
            <v>05</v>
          </cell>
          <cell r="B2151" t="str">
            <v>Westgodavari</v>
          </cell>
          <cell r="C2151" t="str">
            <v>10</v>
          </cell>
          <cell r="D2151" t="str">
            <v>Narsapur</v>
          </cell>
          <cell r="E2151" t="str">
            <v>059</v>
          </cell>
          <cell r="F2151" t="str">
            <v>Narsapur</v>
          </cell>
          <cell r="G2151" t="str">
            <v>46</v>
          </cell>
          <cell r="H2151" t="str">
            <v>Mogalthuru</v>
          </cell>
          <cell r="I2151" t="str">
            <v>14</v>
          </cell>
          <cell r="J2151" t="str">
            <v>Perupalem</v>
          </cell>
          <cell r="K2151" t="str">
            <v>005</v>
          </cell>
          <cell r="L2151" t="str">
            <v>Perupalem</v>
          </cell>
          <cell r="M2151" t="str">
            <v>0546005</v>
          </cell>
          <cell r="N2151" t="str">
            <v>06</v>
          </cell>
          <cell r="O2151" t="str">
            <v>Chakalipalem</v>
          </cell>
          <cell r="Q2151" t="str">
            <v>054600506</v>
          </cell>
          <cell r="S2151" t="str">
            <v>05100594600506</v>
          </cell>
          <cell r="T2151">
            <v>449</v>
          </cell>
          <cell r="U2151">
            <v>0</v>
          </cell>
          <cell r="V2151">
            <v>0</v>
          </cell>
          <cell r="W2151" t="str">
            <v>NSS</v>
          </cell>
          <cell r="X2151" t="str">
            <v>BR</v>
          </cell>
          <cell r="Y2151">
            <v>882</v>
          </cell>
          <cell r="Z2151">
            <v>36358</v>
          </cell>
          <cell r="AF2151">
            <v>0</v>
          </cell>
          <cell r="AG2151">
            <v>0</v>
          </cell>
          <cell r="AH2151">
            <v>2</v>
          </cell>
          <cell r="AI2151">
            <v>0</v>
          </cell>
          <cell r="AJ2151">
            <v>0</v>
          </cell>
          <cell r="AK2151">
            <v>0</v>
          </cell>
          <cell r="AL2151">
            <v>0</v>
          </cell>
        </row>
        <row r="2152">
          <cell r="A2152" t="str">
            <v>05</v>
          </cell>
          <cell r="B2152" t="str">
            <v>Westgodavari</v>
          </cell>
          <cell r="C2152" t="str">
            <v>10</v>
          </cell>
          <cell r="D2152" t="str">
            <v>Narsapur</v>
          </cell>
          <cell r="E2152" t="str">
            <v>059</v>
          </cell>
          <cell r="F2152" t="str">
            <v>Narsapur</v>
          </cell>
          <cell r="G2152" t="str">
            <v>46</v>
          </cell>
          <cell r="H2152" t="str">
            <v>Mogalthuru</v>
          </cell>
          <cell r="I2152" t="str">
            <v>14</v>
          </cell>
          <cell r="J2152" t="str">
            <v>Perupalem</v>
          </cell>
          <cell r="K2152" t="str">
            <v>005</v>
          </cell>
          <cell r="L2152" t="str">
            <v>Perupalem</v>
          </cell>
          <cell r="M2152" t="str">
            <v>0546005</v>
          </cell>
          <cell r="N2152" t="str">
            <v>07</v>
          </cell>
          <cell r="O2152" t="str">
            <v>Mangallapalem</v>
          </cell>
          <cell r="Q2152" t="str">
            <v>054600507</v>
          </cell>
          <cell r="S2152" t="str">
            <v>05100594600507</v>
          </cell>
          <cell r="T2152">
            <v>448</v>
          </cell>
          <cell r="U2152">
            <v>0</v>
          </cell>
          <cell r="V2152">
            <v>0</v>
          </cell>
          <cell r="W2152" t="str">
            <v>NSS</v>
          </cell>
          <cell r="X2152" t="str">
            <v>BR</v>
          </cell>
          <cell r="Y2152">
            <v>1958</v>
          </cell>
          <cell r="Z2152">
            <v>36838</v>
          </cell>
          <cell r="AF2152">
            <v>0</v>
          </cell>
          <cell r="AG2152">
            <v>0</v>
          </cell>
          <cell r="AH2152">
            <v>2</v>
          </cell>
          <cell r="AI2152">
            <v>0</v>
          </cell>
          <cell r="AJ2152">
            <v>0</v>
          </cell>
          <cell r="AK2152">
            <v>0</v>
          </cell>
          <cell r="AL2152">
            <v>0</v>
          </cell>
        </row>
        <row r="2153">
          <cell r="A2153" t="str">
            <v>05</v>
          </cell>
          <cell r="B2153" t="str">
            <v>Westgodavari</v>
          </cell>
          <cell r="C2153" t="str">
            <v>10</v>
          </cell>
          <cell r="D2153" t="str">
            <v>Narsapur</v>
          </cell>
          <cell r="E2153" t="str">
            <v>059</v>
          </cell>
          <cell r="F2153" t="str">
            <v>Narsapur</v>
          </cell>
          <cell r="G2153" t="str">
            <v>46</v>
          </cell>
          <cell r="H2153" t="str">
            <v>Mogalthuru</v>
          </cell>
          <cell r="I2153" t="str">
            <v>14</v>
          </cell>
          <cell r="J2153" t="str">
            <v>Perupalem</v>
          </cell>
          <cell r="K2153" t="str">
            <v>005</v>
          </cell>
          <cell r="L2153" t="str">
            <v>Perupalem</v>
          </cell>
          <cell r="M2153" t="str">
            <v>0546005</v>
          </cell>
          <cell r="N2153" t="str">
            <v>08</v>
          </cell>
          <cell r="O2153" t="str">
            <v>Katikalavaripalem</v>
          </cell>
          <cell r="Q2153" t="str">
            <v>054600508</v>
          </cell>
          <cell r="S2153" t="str">
            <v>05100594600508</v>
          </cell>
          <cell r="T2153">
            <v>323</v>
          </cell>
          <cell r="U2153">
            <v>5</v>
          </cell>
          <cell r="V2153">
            <v>0</v>
          </cell>
          <cell r="W2153" t="str">
            <v>NSS</v>
          </cell>
          <cell r="X2153" t="str">
            <v>BR</v>
          </cell>
          <cell r="Y2153">
            <v>1108</v>
          </cell>
          <cell r="Z2153">
            <v>36358</v>
          </cell>
          <cell r="AF2153">
            <v>0</v>
          </cell>
          <cell r="AG2153">
            <v>0</v>
          </cell>
          <cell r="AH2153">
            <v>4</v>
          </cell>
          <cell r="AI2153">
            <v>0</v>
          </cell>
          <cell r="AJ2153">
            <v>0</v>
          </cell>
          <cell r="AK2153">
            <v>0</v>
          </cell>
          <cell r="AL2153">
            <v>0</v>
          </cell>
        </row>
        <row r="2154">
          <cell r="A2154" t="str">
            <v>05</v>
          </cell>
          <cell r="B2154" t="str">
            <v>Westgodavari</v>
          </cell>
          <cell r="C2154" t="str">
            <v>10</v>
          </cell>
          <cell r="D2154" t="str">
            <v>Narsapur</v>
          </cell>
          <cell r="E2154" t="str">
            <v>059</v>
          </cell>
          <cell r="F2154" t="str">
            <v>Narsapur</v>
          </cell>
          <cell r="G2154" t="str">
            <v>46</v>
          </cell>
          <cell r="H2154" t="str">
            <v>Mogalthuru</v>
          </cell>
          <cell r="I2154" t="str">
            <v>14</v>
          </cell>
          <cell r="J2154" t="str">
            <v>Perupalem</v>
          </cell>
          <cell r="K2154" t="str">
            <v>005</v>
          </cell>
          <cell r="L2154" t="str">
            <v>Perupalem</v>
          </cell>
          <cell r="M2154" t="str">
            <v>0546005</v>
          </cell>
          <cell r="N2154" t="str">
            <v>09</v>
          </cell>
          <cell r="O2154" t="str">
            <v>Nellipalipalem</v>
          </cell>
          <cell r="Q2154" t="str">
            <v>054600509</v>
          </cell>
          <cell r="S2154" t="str">
            <v>05100594600509</v>
          </cell>
          <cell r="T2154">
            <v>160</v>
          </cell>
          <cell r="U2154">
            <v>0</v>
          </cell>
          <cell r="V2154">
            <v>0</v>
          </cell>
          <cell r="W2154" t="str">
            <v>NSS</v>
          </cell>
          <cell r="X2154" t="str">
            <v>BR</v>
          </cell>
          <cell r="Y2154">
            <v>1118</v>
          </cell>
          <cell r="Z2154">
            <v>36358</v>
          </cell>
          <cell r="AF2154">
            <v>0</v>
          </cell>
          <cell r="AG2154">
            <v>0</v>
          </cell>
          <cell r="AH2154">
            <v>2</v>
          </cell>
          <cell r="AI2154">
            <v>0</v>
          </cell>
          <cell r="AJ2154">
            <v>0</v>
          </cell>
          <cell r="AK2154">
            <v>0</v>
          </cell>
          <cell r="AL2154">
            <v>0</v>
          </cell>
        </row>
        <row r="2155">
          <cell r="A2155" t="str">
            <v>05</v>
          </cell>
          <cell r="B2155" t="str">
            <v>Westgodavari</v>
          </cell>
          <cell r="C2155" t="str">
            <v>10</v>
          </cell>
          <cell r="D2155" t="str">
            <v>Narsapur</v>
          </cell>
          <cell r="E2155" t="str">
            <v>059</v>
          </cell>
          <cell r="F2155" t="str">
            <v>Narsapur</v>
          </cell>
          <cell r="G2155" t="str">
            <v>46</v>
          </cell>
          <cell r="H2155" t="str">
            <v>Mogalthuru</v>
          </cell>
          <cell r="I2155" t="str">
            <v>14</v>
          </cell>
          <cell r="J2155" t="str">
            <v>Perupalem</v>
          </cell>
          <cell r="K2155" t="str">
            <v>005</v>
          </cell>
          <cell r="L2155" t="str">
            <v>Perupalem</v>
          </cell>
          <cell r="M2155" t="str">
            <v>0546005</v>
          </cell>
          <cell r="N2155" t="str">
            <v>10</v>
          </cell>
          <cell r="O2155" t="str">
            <v>Yetiporapalem</v>
          </cell>
          <cell r="Q2155" t="str">
            <v>054600510</v>
          </cell>
          <cell r="S2155" t="str">
            <v>05100594600510</v>
          </cell>
          <cell r="T2155">
            <v>880</v>
          </cell>
          <cell r="U2155">
            <v>151</v>
          </cell>
          <cell r="V2155">
            <v>0</v>
          </cell>
          <cell r="W2155" t="str">
            <v>NSS</v>
          </cell>
          <cell r="X2155" t="str">
            <v>BR</v>
          </cell>
          <cell r="Y2155">
            <v>848</v>
          </cell>
          <cell r="Z2155">
            <v>36169</v>
          </cell>
          <cell r="AF2155">
            <v>0</v>
          </cell>
          <cell r="AG2155">
            <v>0</v>
          </cell>
          <cell r="AH2155">
            <v>3</v>
          </cell>
          <cell r="AI2155">
            <v>0</v>
          </cell>
          <cell r="AJ2155">
            <v>0</v>
          </cell>
          <cell r="AK2155">
            <v>0</v>
          </cell>
          <cell r="AL2155">
            <v>0</v>
          </cell>
        </row>
        <row r="2156">
          <cell r="A2156" t="str">
            <v>05</v>
          </cell>
          <cell r="B2156" t="str">
            <v>Westgodavari</v>
          </cell>
          <cell r="C2156" t="str">
            <v>10</v>
          </cell>
          <cell r="D2156" t="str">
            <v>Narsapur</v>
          </cell>
          <cell r="E2156" t="str">
            <v>059</v>
          </cell>
          <cell r="F2156" t="str">
            <v>Narsapur</v>
          </cell>
          <cell r="G2156" t="str">
            <v>46</v>
          </cell>
          <cell r="H2156" t="str">
            <v>Mogalthuru</v>
          </cell>
          <cell r="I2156" t="str">
            <v>14</v>
          </cell>
          <cell r="J2156" t="str">
            <v>Perupalem</v>
          </cell>
          <cell r="K2156" t="str">
            <v>005</v>
          </cell>
          <cell r="L2156" t="str">
            <v>Perupalem</v>
          </cell>
          <cell r="M2156" t="str">
            <v>0546005</v>
          </cell>
          <cell r="N2156" t="str">
            <v>11</v>
          </cell>
          <cell r="O2156" t="str">
            <v>Linepallipalem</v>
          </cell>
          <cell r="Q2156" t="str">
            <v>054600511</v>
          </cell>
          <cell r="S2156" t="str">
            <v>05100594600511</v>
          </cell>
          <cell r="T2156">
            <v>442</v>
          </cell>
          <cell r="U2156">
            <v>199</v>
          </cell>
          <cell r="V2156">
            <v>0</v>
          </cell>
          <cell r="W2156" t="str">
            <v>NSS</v>
          </cell>
          <cell r="X2156" t="str">
            <v>BR</v>
          </cell>
          <cell r="Y2156">
            <v>776</v>
          </cell>
          <cell r="Z2156">
            <v>36169</v>
          </cell>
          <cell r="AF2156">
            <v>0</v>
          </cell>
          <cell r="AG2156">
            <v>0</v>
          </cell>
          <cell r="AH2156">
            <v>4</v>
          </cell>
          <cell r="AI2156">
            <v>0</v>
          </cell>
          <cell r="AJ2156">
            <v>0</v>
          </cell>
          <cell r="AK2156">
            <v>0</v>
          </cell>
          <cell r="AL2156">
            <v>0</v>
          </cell>
        </row>
        <row r="2157">
          <cell r="A2157" t="str">
            <v>05</v>
          </cell>
          <cell r="B2157" t="str">
            <v>Westgodavari</v>
          </cell>
          <cell r="C2157" t="str">
            <v>10</v>
          </cell>
          <cell r="D2157" t="str">
            <v>Narsapur</v>
          </cell>
          <cell r="E2157" t="str">
            <v>059</v>
          </cell>
          <cell r="F2157" t="str">
            <v>Narsapur</v>
          </cell>
          <cell r="G2157" t="str">
            <v>46</v>
          </cell>
          <cell r="H2157" t="str">
            <v>Mogalthuru</v>
          </cell>
          <cell r="I2157" t="str">
            <v>15</v>
          </cell>
          <cell r="J2157" t="str">
            <v>Perupalem South</v>
          </cell>
          <cell r="K2157" t="str">
            <v>005</v>
          </cell>
          <cell r="L2157" t="str">
            <v>Perupalem</v>
          </cell>
          <cell r="M2157" t="str">
            <v>0546005</v>
          </cell>
          <cell r="N2157" t="str">
            <v>12</v>
          </cell>
          <cell r="O2157" t="str">
            <v>Aggisettivarikadapa</v>
          </cell>
          <cell r="Q2157" t="str">
            <v>054600512</v>
          </cell>
          <cell r="S2157" t="str">
            <v>05100594600512</v>
          </cell>
          <cell r="T2157">
            <v>775</v>
          </cell>
          <cell r="U2157">
            <v>12</v>
          </cell>
          <cell r="V2157">
            <v>4</v>
          </cell>
          <cell r="W2157" t="str">
            <v>NSS</v>
          </cell>
          <cell r="X2157" t="str">
            <v>BR</v>
          </cell>
          <cell r="Y2157">
            <v>2142</v>
          </cell>
          <cell r="Z2157">
            <v>36358</v>
          </cell>
          <cell r="AF2157">
            <v>0</v>
          </cell>
          <cell r="AG2157">
            <v>0</v>
          </cell>
          <cell r="AH2157">
            <v>2</v>
          </cell>
          <cell r="AI2157">
            <v>0</v>
          </cell>
          <cell r="AJ2157">
            <v>0</v>
          </cell>
          <cell r="AK2157">
            <v>0</v>
          </cell>
          <cell r="AL2157">
            <v>0</v>
          </cell>
        </row>
        <row r="2158">
          <cell r="A2158" t="str">
            <v>05</v>
          </cell>
          <cell r="B2158" t="str">
            <v>Westgodavari</v>
          </cell>
          <cell r="C2158" t="str">
            <v>10</v>
          </cell>
          <cell r="D2158" t="str">
            <v>Narsapur</v>
          </cell>
          <cell r="E2158" t="str">
            <v>059</v>
          </cell>
          <cell r="F2158" t="str">
            <v>Narsapur</v>
          </cell>
          <cell r="G2158" t="str">
            <v>46</v>
          </cell>
          <cell r="H2158" t="str">
            <v>Mogalthuru</v>
          </cell>
          <cell r="I2158" t="str">
            <v>15</v>
          </cell>
          <cell r="J2158" t="str">
            <v>Perupalem South</v>
          </cell>
          <cell r="K2158" t="str">
            <v>005</v>
          </cell>
          <cell r="L2158" t="str">
            <v>Perupalem</v>
          </cell>
          <cell r="M2158" t="str">
            <v>0546005</v>
          </cell>
          <cell r="N2158" t="str">
            <v>13</v>
          </cell>
          <cell r="O2158" t="str">
            <v>Kothadindlapalem</v>
          </cell>
          <cell r="Q2158" t="str">
            <v>054600513</v>
          </cell>
          <cell r="S2158" t="str">
            <v>05100594600513</v>
          </cell>
          <cell r="T2158">
            <v>604</v>
          </cell>
          <cell r="U2158">
            <v>50</v>
          </cell>
          <cell r="V2158">
            <v>6</v>
          </cell>
          <cell r="W2158" t="str">
            <v>NSS</v>
          </cell>
          <cell r="X2158" t="str">
            <v>BR</v>
          </cell>
          <cell r="Y2158">
            <v>1344</v>
          </cell>
          <cell r="Z2158">
            <v>36358</v>
          </cell>
          <cell r="AF2158">
            <v>0</v>
          </cell>
          <cell r="AG2158">
            <v>0</v>
          </cell>
          <cell r="AH2158">
            <v>2</v>
          </cell>
          <cell r="AI2158">
            <v>0</v>
          </cell>
          <cell r="AJ2158">
            <v>0</v>
          </cell>
          <cell r="AK2158">
            <v>0</v>
          </cell>
          <cell r="AL2158">
            <v>0</v>
          </cell>
        </row>
        <row r="2159">
          <cell r="A2159" t="str">
            <v>05</v>
          </cell>
          <cell r="B2159" t="str">
            <v>Westgodavari</v>
          </cell>
          <cell r="C2159" t="str">
            <v>10</v>
          </cell>
          <cell r="D2159" t="str">
            <v>Narsapur</v>
          </cell>
          <cell r="E2159" t="str">
            <v>059</v>
          </cell>
          <cell r="F2159" t="str">
            <v>Narsapur</v>
          </cell>
          <cell r="G2159" t="str">
            <v>46</v>
          </cell>
          <cell r="H2159" t="str">
            <v>Mogalthuru</v>
          </cell>
          <cell r="I2159" t="str">
            <v>15</v>
          </cell>
          <cell r="J2159" t="str">
            <v>Perupalem South</v>
          </cell>
          <cell r="K2159" t="str">
            <v>005</v>
          </cell>
          <cell r="L2159" t="str">
            <v>Perupalem</v>
          </cell>
          <cell r="M2159" t="str">
            <v>0546005</v>
          </cell>
          <cell r="N2159" t="str">
            <v>14</v>
          </cell>
          <cell r="O2159" t="str">
            <v>Dindla</v>
          </cell>
          <cell r="Q2159" t="str">
            <v>054600514</v>
          </cell>
          <cell r="S2159" t="str">
            <v>05100594600514</v>
          </cell>
          <cell r="T2159">
            <v>701</v>
          </cell>
          <cell r="U2159">
            <v>110</v>
          </cell>
          <cell r="V2159">
            <v>0</v>
          </cell>
          <cell r="W2159" t="str">
            <v>NSS</v>
          </cell>
          <cell r="X2159" t="str">
            <v>BR</v>
          </cell>
          <cell r="Y2159">
            <v>1344</v>
          </cell>
          <cell r="Z2159">
            <v>36724</v>
          </cell>
          <cell r="AF2159">
            <v>0</v>
          </cell>
          <cell r="AG2159">
            <v>0</v>
          </cell>
          <cell r="AH2159">
            <v>2</v>
          </cell>
          <cell r="AI2159">
            <v>0</v>
          </cell>
          <cell r="AJ2159">
            <v>0</v>
          </cell>
          <cell r="AK2159">
            <v>0</v>
          </cell>
          <cell r="AL2159">
            <v>0</v>
          </cell>
        </row>
        <row r="2160">
          <cell r="A2160" t="str">
            <v>05</v>
          </cell>
          <cell r="B2160" t="str">
            <v>Westgodavari</v>
          </cell>
          <cell r="C2160" t="str">
            <v>10</v>
          </cell>
          <cell r="D2160" t="str">
            <v>Narsapur</v>
          </cell>
          <cell r="E2160" t="str">
            <v>059</v>
          </cell>
          <cell r="F2160" t="str">
            <v>Narsapur</v>
          </cell>
          <cell r="G2160" t="str">
            <v>46</v>
          </cell>
          <cell r="H2160" t="str">
            <v>Mogalthuru</v>
          </cell>
          <cell r="I2160" t="str">
            <v>15</v>
          </cell>
          <cell r="J2160" t="str">
            <v>Perupalem South</v>
          </cell>
          <cell r="K2160" t="str">
            <v>005</v>
          </cell>
          <cell r="L2160" t="str">
            <v>Perupalem</v>
          </cell>
          <cell r="M2160" t="str">
            <v>0546005</v>
          </cell>
          <cell r="N2160" t="str">
            <v>15</v>
          </cell>
          <cell r="O2160" t="str">
            <v>Muchervanimeraka</v>
          </cell>
          <cell r="Q2160" t="str">
            <v>054600515</v>
          </cell>
          <cell r="S2160" t="str">
            <v>05100594600515</v>
          </cell>
          <cell r="T2160">
            <v>766</v>
          </cell>
          <cell r="U2160">
            <v>220</v>
          </cell>
          <cell r="V2160">
            <v>0</v>
          </cell>
          <cell r="W2160" t="str">
            <v>NSS</v>
          </cell>
          <cell r="X2160" t="str">
            <v>BR</v>
          </cell>
          <cell r="Y2160">
            <v>1072</v>
          </cell>
          <cell r="Z2160">
            <v>36358</v>
          </cell>
          <cell r="AF2160">
            <v>0</v>
          </cell>
          <cell r="AG2160">
            <v>0</v>
          </cell>
          <cell r="AH2160">
            <v>3</v>
          </cell>
          <cell r="AI2160">
            <v>0</v>
          </cell>
          <cell r="AJ2160">
            <v>0</v>
          </cell>
          <cell r="AK2160">
            <v>0</v>
          </cell>
          <cell r="AL2160">
            <v>0</v>
          </cell>
        </row>
        <row r="2161">
          <cell r="A2161" t="str">
            <v>05</v>
          </cell>
          <cell r="B2161" t="str">
            <v>Westgodavari</v>
          </cell>
          <cell r="C2161" t="str">
            <v>10</v>
          </cell>
          <cell r="D2161" t="str">
            <v>Narsapur</v>
          </cell>
          <cell r="E2161" t="str">
            <v>059</v>
          </cell>
          <cell r="F2161" t="str">
            <v>Narsapur</v>
          </cell>
          <cell r="G2161" t="str">
            <v>46</v>
          </cell>
          <cell r="H2161" t="str">
            <v>Mogalthuru</v>
          </cell>
          <cell r="I2161" t="str">
            <v>15</v>
          </cell>
          <cell r="J2161" t="str">
            <v>Perupalem South</v>
          </cell>
          <cell r="K2161" t="str">
            <v>005</v>
          </cell>
          <cell r="L2161" t="str">
            <v>Perupalem</v>
          </cell>
          <cell r="M2161" t="str">
            <v>0546005</v>
          </cell>
          <cell r="N2161" t="str">
            <v>16</v>
          </cell>
          <cell r="O2161" t="str">
            <v>Melanvaripalem</v>
          </cell>
          <cell r="Q2161" t="str">
            <v>054600516</v>
          </cell>
          <cell r="S2161" t="str">
            <v>05100594600516</v>
          </cell>
          <cell r="T2161">
            <v>564</v>
          </cell>
          <cell r="U2161">
            <v>0</v>
          </cell>
          <cell r="V2161">
            <v>0</v>
          </cell>
          <cell r="W2161" t="str">
            <v>NSS</v>
          </cell>
          <cell r="X2161" t="str">
            <v>BR</v>
          </cell>
          <cell r="Y2161">
            <v>2154</v>
          </cell>
          <cell r="Z2161">
            <v>36358</v>
          </cell>
          <cell r="AF2161">
            <v>0</v>
          </cell>
          <cell r="AG2161">
            <v>0</v>
          </cell>
          <cell r="AH2161">
            <v>2</v>
          </cell>
          <cell r="AI2161">
            <v>0</v>
          </cell>
          <cell r="AJ2161">
            <v>0</v>
          </cell>
          <cell r="AK2161">
            <v>0</v>
          </cell>
          <cell r="AL2161">
            <v>0</v>
          </cell>
        </row>
        <row r="2162">
          <cell r="A2162" t="str">
            <v>05</v>
          </cell>
          <cell r="B2162" t="str">
            <v>Westgodavari</v>
          </cell>
          <cell r="C2162" t="str">
            <v>10</v>
          </cell>
          <cell r="D2162" t="str">
            <v>Narsapur</v>
          </cell>
          <cell r="E2162" t="str">
            <v>059</v>
          </cell>
          <cell r="F2162" t="str">
            <v>Narsapur</v>
          </cell>
          <cell r="G2162" t="str">
            <v>46</v>
          </cell>
          <cell r="H2162" t="str">
            <v>Mogalthuru</v>
          </cell>
          <cell r="I2162" t="str">
            <v>15</v>
          </cell>
          <cell r="J2162" t="str">
            <v>Perupalem South</v>
          </cell>
          <cell r="K2162" t="str">
            <v>005</v>
          </cell>
          <cell r="L2162" t="str">
            <v>Perupalem</v>
          </cell>
          <cell r="M2162" t="str">
            <v>0546005</v>
          </cell>
          <cell r="N2162" t="str">
            <v>17</v>
          </cell>
          <cell r="O2162" t="str">
            <v>Pedaedigapalem</v>
          </cell>
          <cell r="Q2162" t="str">
            <v>054600517</v>
          </cell>
          <cell r="S2162" t="str">
            <v>05100594600517</v>
          </cell>
          <cell r="T2162">
            <v>502</v>
          </cell>
          <cell r="U2162">
            <v>0</v>
          </cell>
          <cell r="V2162">
            <v>0</v>
          </cell>
          <cell r="W2162" t="str">
            <v>NSS</v>
          </cell>
          <cell r="X2162" t="str">
            <v>BR</v>
          </cell>
          <cell r="Y2162">
            <v>1328</v>
          </cell>
          <cell r="Z2162">
            <v>36358</v>
          </cell>
          <cell r="AF2162">
            <v>0</v>
          </cell>
          <cell r="AG2162">
            <v>0</v>
          </cell>
          <cell r="AH2162">
            <v>3</v>
          </cell>
          <cell r="AI2162">
            <v>0</v>
          </cell>
          <cell r="AJ2162">
            <v>0</v>
          </cell>
          <cell r="AK2162">
            <v>0</v>
          </cell>
          <cell r="AL2162">
            <v>0</v>
          </cell>
        </row>
        <row r="2163">
          <cell r="A2163" t="str">
            <v>05</v>
          </cell>
          <cell r="B2163" t="str">
            <v>Westgodavari</v>
          </cell>
          <cell r="C2163" t="str">
            <v>10</v>
          </cell>
          <cell r="D2163" t="str">
            <v>Narsapur</v>
          </cell>
          <cell r="E2163" t="str">
            <v>059</v>
          </cell>
          <cell r="F2163" t="str">
            <v>Narsapur</v>
          </cell>
          <cell r="G2163" t="str">
            <v>46</v>
          </cell>
          <cell r="H2163" t="str">
            <v>Mogalthuru</v>
          </cell>
          <cell r="I2163" t="str">
            <v>15</v>
          </cell>
          <cell r="J2163" t="str">
            <v>Perupalem South</v>
          </cell>
          <cell r="K2163" t="str">
            <v>005</v>
          </cell>
          <cell r="L2163" t="str">
            <v>Perupalem</v>
          </cell>
          <cell r="M2163" t="str">
            <v>0546005</v>
          </cell>
          <cell r="N2163" t="str">
            <v>18</v>
          </cell>
          <cell r="O2163" t="str">
            <v>Dibbalapallipalem</v>
          </cell>
          <cell r="P2163" t="str">
            <v>Dibbalapallipalem</v>
          </cell>
          <cell r="Q2163" t="str">
            <v>054600518</v>
          </cell>
          <cell r="R2163" t="str">
            <v>054600518</v>
          </cell>
          <cell r="S2163" t="str">
            <v>05100594600518</v>
          </cell>
          <cell r="T2163">
            <v>630</v>
          </cell>
          <cell r="U2163">
            <v>0</v>
          </cell>
          <cell r="V2163">
            <v>0</v>
          </cell>
          <cell r="W2163" t="str">
            <v>FC</v>
          </cell>
          <cell r="X2163" t="str">
            <v>FC</v>
          </cell>
          <cell r="AA2163" t="str">
            <v>054600518600</v>
          </cell>
          <cell r="AB2163" t="str">
            <v>054600518600</v>
          </cell>
          <cell r="AC2163" t="str">
            <v>Dibbalapallipalem</v>
          </cell>
          <cell r="AD2163" t="str">
            <v>Dibbalapallipalem</v>
          </cell>
          <cell r="AE2163" t="str">
            <v>DS Plant</v>
          </cell>
          <cell r="AF2163">
            <v>0</v>
          </cell>
          <cell r="AG2163">
            <v>0</v>
          </cell>
          <cell r="AH2163">
            <v>0</v>
          </cell>
          <cell r="AI2163">
            <v>0</v>
          </cell>
          <cell r="AJ2163">
            <v>0</v>
          </cell>
          <cell r="AK2163">
            <v>0</v>
          </cell>
          <cell r="AL2163">
            <v>0</v>
          </cell>
          <cell r="AM2163" t="str">
            <v>DS Plant</v>
          </cell>
        </row>
        <row r="2164">
          <cell r="A2164" t="str">
            <v>05</v>
          </cell>
          <cell r="B2164" t="str">
            <v>Westgodavari</v>
          </cell>
          <cell r="C2164" t="str">
            <v>10</v>
          </cell>
          <cell r="D2164" t="str">
            <v>Narsapur</v>
          </cell>
          <cell r="E2164" t="str">
            <v>059</v>
          </cell>
          <cell r="F2164" t="str">
            <v>Narsapur</v>
          </cell>
          <cell r="G2164" t="str">
            <v>46</v>
          </cell>
          <cell r="H2164" t="str">
            <v>Mogalthuru</v>
          </cell>
          <cell r="I2164" t="str">
            <v>15</v>
          </cell>
          <cell r="J2164" t="str">
            <v>Perupalem South</v>
          </cell>
          <cell r="K2164" t="str">
            <v>005</v>
          </cell>
          <cell r="L2164" t="str">
            <v>Perupalem</v>
          </cell>
          <cell r="M2164" t="str">
            <v>0546005</v>
          </cell>
          <cell r="N2164" t="str">
            <v>19</v>
          </cell>
          <cell r="O2164" t="str">
            <v>Edimondipalem</v>
          </cell>
          <cell r="P2164" t="str">
            <v>Edimondipalem</v>
          </cell>
          <cell r="Q2164" t="str">
            <v>054600519</v>
          </cell>
          <cell r="R2164" t="str">
            <v>054600519</v>
          </cell>
          <cell r="S2164" t="str">
            <v>05100594600519</v>
          </cell>
          <cell r="T2164">
            <v>586</v>
          </cell>
          <cell r="U2164">
            <v>0</v>
          </cell>
          <cell r="V2164">
            <v>0</v>
          </cell>
          <cell r="W2164" t="str">
            <v>FC</v>
          </cell>
          <cell r="X2164" t="str">
            <v>FC</v>
          </cell>
          <cell r="AA2164" t="str">
            <v>054600519600</v>
          </cell>
          <cell r="AB2164" t="str">
            <v>054600519600</v>
          </cell>
          <cell r="AC2164" t="str">
            <v>Edimondipalem</v>
          </cell>
          <cell r="AD2164" t="str">
            <v>Edimondipalem</v>
          </cell>
          <cell r="AE2164" t="str">
            <v>DS Plant</v>
          </cell>
          <cell r="AF2164">
            <v>0</v>
          </cell>
          <cell r="AG2164">
            <v>0</v>
          </cell>
          <cell r="AH2164">
            <v>0</v>
          </cell>
          <cell r="AI2164">
            <v>0</v>
          </cell>
          <cell r="AJ2164">
            <v>0</v>
          </cell>
          <cell r="AK2164">
            <v>0</v>
          </cell>
          <cell r="AL2164">
            <v>0</v>
          </cell>
          <cell r="AM2164" t="str">
            <v>DS Plant</v>
          </cell>
        </row>
        <row r="2165">
          <cell r="A2165" t="str">
            <v>05</v>
          </cell>
          <cell r="B2165" t="str">
            <v>Westgodavari</v>
          </cell>
          <cell r="C2165" t="str">
            <v>10</v>
          </cell>
          <cell r="D2165" t="str">
            <v>Narsapur</v>
          </cell>
          <cell r="E2165" t="str">
            <v>059</v>
          </cell>
          <cell r="F2165" t="str">
            <v>Narsapur</v>
          </cell>
          <cell r="G2165" t="str">
            <v>46</v>
          </cell>
          <cell r="H2165" t="str">
            <v>Mogalthuru</v>
          </cell>
          <cell r="I2165" t="str">
            <v>14</v>
          </cell>
          <cell r="J2165" t="str">
            <v>Perupalem</v>
          </cell>
          <cell r="K2165" t="str">
            <v>005</v>
          </cell>
          <cell r="L2165" t="str">
            <v>Perupalem</v>
          </cell>
          <cell r="M2165" t="str">
            <v>0546005</v>
          </cell>
          <cell r="N2165" t="str">
            <v>20</v>
          </cell>
          <cell r="O2165" t="str">
            <v>Mollaparupalem</v>
          </cell>
          <cell r="P2165" t="str">
            <v>Mollaparupalem</v>
          </cell>
          <cell r="Q2165" t="str">
            <v>054600520</v>
          </cell>
          <cell r="R2165" t="str">
            <v>054600520</v>
          </cell>
          <cell r="S2165" t="str">
            <v>05100594600520</v>
          </cell>
          <cell r="T2165">
            <v>954</v>
          </cell>
          <cell r="U2165">
            <v>12</v>
          </cell>
          <cell r="V2165">
            <v>0</v>
          </cell>
          <cell r="W2165" t="str">
            <v>FC</v>
          </cell>
          <cell r="X2165" t="str">
            <v>FC</v>
          </cell>
          <cell r="AA2165" t="str">
            <v>054600520600</v>
          </cell>
          <cell r="AB2165" t="str">
            <v>054600520600</v>
          </cell>
          <cell r="AC2165" t="str">
            <v>Mollaparupalem</v>
          </cell>
          <cell r="AD2165" t="str">
            <v>Mollaparupalem</v>
          </cell>
          <cell r="AE2165" t="str">
            <v>DS Plant</v>
          </cell>
          <cell r="AF2165">
            <v>0</v>
          </cell>
          <cell r="AG2165">
            <v>0</v>
          </cell>
          <cell r="AH2165">
            <v>0</v>
          </cell>
          <cell r="AI2165">
            <v>0</v>
          </cell>
          <cell r="AJ2165">
            <v>0</v>
          </cell>
          <cell r="AK2165">
            <v>0</v>
          </cell>
          <cell r="AL2165">
            <v>0</v>
          </cell>
          <cell r="AM2165" t="str">
            <v>DS Plant</v>
          </cell>
        </row>
        <row r="2166">
          <cell r="A2166" t="str">
            <v>05</v>
          </cell>
          <cell r="B2166" t="str">
            <v>Westgodavari</v>
          </cell>
          <cell r="C2166" t="str">
            <v>10</v>
          </cell>
          <cell r="D2166" t="str">
            <v>Narsapur</v>
          </cell>
          <cell r="E2166" t="str">
            <v>059</v>
          </cell>
          <cell r="F2166" t="str">
            <v>Narsapur</v>
          </cell>
          <cell r="G2166" t="str">
            <v>46</v>
          </cell>
          <cell r="H2166" t="str">
            <v>Mogalthuru</v>
          </cell>
          <cell r="I2166" t="str">
            <v>14</v>
          </cell>
          <cell r="J2166" t="str">
            <v>Perupalem</v>
          </cell>
          <cell r="K2166" t="str">
            <v>005</v>
          </cell>
          <cell r="L2166" t="str">
            <v>Perupalem</v>
          </cell>
          <cell r="M2166" t="str">
            <v>0546005</v>
          </cell>
          <cell r="N2166" t="str">
            <v>21</v>
          </cell>
          <cell r="O2166" t="str">
            <v>Perupalem Line</v>
          </cell>
          <cell r="Q2166" t="str">
            <v>054600521</v>
          </cell>
          <cell r="S2166" t="str">
            <v>05100594600521</v>
          </cell>
          <cell r="T2166">
            <v>768</v>
          </cell>
          <cell r="U2166">
            <v>0</v>
          </cell>
          <cell r="V2166">
            <v>0</v>
          </cell>
          <cell r="W2166" t="str">
            <v>NSS</v>
          </cell>
          <cell r="X2166" t="str">
            <v>BR</v>
          </cell>
          <cell r="Y2166">
            <v>2618</v>
          </cell>
          <cell r="Z2166">
            <v>36358</v>
          </cell>
          <cell r="AF2166">
            <v>0</v>
          </cell>
          <cell r="AG2166">
            <v>0</v>
          </cell>
          <cell r="AH2166">
            <v>1</v>
          </cell>
          <cell r="AI2166">
            <v>0</v>
          </cell>
          <cell r="AJ2166">
            <v>0</v>
          </cell>
          <cell r="AK2166">
            <v>0</v>
          </cell>
          <cell r="AL2166">
            <v>0</v>
          </cell>
        </row>
        <row r="2167">
          <cell r="A2167" t="str">
            <v>05</v>
          </cell>
          <cell r="B2167" t="str">
            <v>Westgodavari</v>
          </cell>
          <cell r="C2167" t="str">
            <v>10</v>
          </cell>
          <cell r="D2167" t="str">
            <v>Narsapur</v>
          </cell>
          <cell r="E2167" t="str">
            <v>059</v>
          </cell>
          <cell r="F2167" t="str">
            <v>Narsapur</v>
          </cell>
          <cell r="G2167" t="str">
            <v>46</v>
          </cell>
          <cell r="H2167" t="str">
            <v>Mogalthuru</v>
          </cell>
          <cell r="I2167" t="str">
            <v>16</v>
          </cell>
          <cell r="J2167" t="str">
            <v>K.P.Palem North</v>
          </cell>
          <cell r="K2167" t="str">
            <v>006</v>
          </cell>
          <cell r="L2167" t="str">
            <v>K.p. Palem</v>
          </cell>
          <cell r="M2167" t="str">
            <v>0546006</v>
          </cell>
          <cell r="N2167" t="str">
            <v>01</v>
          </cell>
          <cell r="O2167" t="str">
            <v>Kummaripurugupalem</v>
          </cell>
          <cell r="Q2167" t="str">
            <v>054600601</v>
          </cell>
          <cell r="S2167" t="str">
            <v>05100594600601</v>
          </cell>
          <cell r="T2167">
            <v>847</v>
          </cell>
          <cell r="U2167">
            <v>0</v>
          </cell>
          <cell r="V2167">
            <v>0</v>
          </cell>
          <cell r="W2167" t="str">
            <v>NSS</v>
          </cell>
          <cell r="X2167" t="str">
            <v>BR</v>
          </cell>
          <cell r="Y2167">
            <v>854</v>
          </cell>
          <cell r="Z2167">
            <v>36358</v>
          </cell>
          <cell r="AF2167">
            <v>0</v>
          </cell>
          <cell r="AG2167">
            <v>0</v>
          </cell>
          <cell r="AH2167">
            <v>5</v>
          </cell>
          <cell r="AI2167">
            <v>0</v>
          </cell>
          <cell r="AJ2167">
            <v>0</v>
          </cell>
          <cell r="AK2167">
            <v>0</v>
          </cell>
          <cell r="AL2167">
            <v>0</v>
          </cell>
        </row>
        <row r="2168">
          <cell r="A2168" t="str">
            <v>05</v>
          </cell>
          <cell r="B2168" t="str">
            <v>Westgodavari</v>
          </cell>
          <cell r="C2168" t="str">
            <v>10</v>
          </cell>
          <cell r="D2168" t="str">
            <v>Narsapur</v>
          </cell>
          <cell r="E2168" t="str">
            <v>059</v>
          </cell>
          <cell r="F2168" t="str">
            <v>Narsapur</v>
          </cell>
          <cell r="G2168" t="str">
            <v>46</v>
          </cell>
          <cell r="H2168" t="str">
            <v>Mogalthuru</v>
          </cell>
          <cell r="I2168" t="str">
            <v>16</v>
          </cell>
          <cell r="J2168" t="str">
            <v>K.P.Palem North</v>
          </cell>
          <cell r="K2168" t="str">
            <v>006</v>
          </cell>
          <cell r="L2168" t="str">
            <v>K.p. Palem</v>
          </cell>
          <cell r="M2168" t="str">
            <v>0546006</v>
          </cell>
          <cell r="N2168" t="str">
            <v>02</v>
          </cell>
          <cell r="O2168" t="str">
            <v>Metturevu</v>
          </cell>
          <cell r="Q2168" t="str">
            <v>054600602</v>
          </cell>
          <cell r="S2168" t="str">
            <v>05100594600602</v>
          </cell>
          <cell r="T2168">
            <v>313</v>
          </cell>
          <cell r="U2168">
            <v>0</v>
          </cell>
          <cell r="V2168">
            <v>0</v>
          </cell>
          <cell r="W2168" t="str">
            <v>NSS</v>
          </cell>
          <cell r="X2168" t="str">
            <v>BR</v>
          </cell>
          <cell r="Y2168">
            <v>2512</v>
          </cell>
          <cell r="Z2168">
            <v>36358</v>
          </cell>
          <cell r="AF2168">
            <v>0</v>
          </cell>
          <cell r="AG2168">
            <v>0</v>
          </cell>
          <cell r="AH2168">
            <v>5</v>
          </cell>
          <cell r="AI2168">
            <v>0</v>
          </cell>
          <cell r="AJ2168">
            <v>0</v>
          </cell>
          <cell r="AK2168">
            <v>0</v>
          </cell>
          <cell r="AL2168">
            <v>0</v>
          </cell>
        </row>
        <row r="2169">
          <cell r="A2169" t="str">
            <v>05</v>
          </cell>
          <cell r="B2169" t="str">
            <v>Westgodavari</v>
          </cell>
          <cell r="C2169" t="str">
            <v>10</v>
          </cell>
          <cell r="D2169" t="str">
            <v>Narsapur</v>
          </cell>
          <cell r="E2169" t="str">
            <v>059</v>
          </cell>
          <cell r="F2169" t="str">
            <v>Narsapur</v>
          </cell>
          <cell r="G2169" t="str">
            <v>46</v>
          </cell>
          <cell r="H2169" t="str">
            <v>Mogalthuru</v>
          </cell>
          <cell r="I2169" t="str">
            <v>16</v>
          </cell>
          <cell r="J2169" t="str">
            <v>K.P.Palem North</v>
          </cell>
          <cell r="K2169" t="str">
            <v>006</v>
          </cell>
          <cell r="L2169" t="str">
            <v>K.p. Palem</v>
          </cell>
          <cell r="M2169" t="str">
            <v>0546006</v>
          </cell>
          <cell r="N2169" t="str">
            <v>03</v>
          </cell>
          <cell r="O2169" t="str">
            <v>Kandulavarimeraka</v>
          </cell>
          <cell r="Q2169" t="str">
            <v>054600603</v>
          </cell>
          <cell r="S2169" t="str">
            <v>05100594600603</v>
          </cell>
          <cell r="T2169">
            <v>606</v>
          </cell>
          <cell r="U2169">
            <v>172</v>
          </cell>
          <cell r="V2169">
            <v>0</v>
          </cell>
          <cell r="W2169" t="str">
            <v>NSS</v>
          </cell>
          <cell r="X2169" t="str">
            <v>BR</v>
          </cell>
          <cell r="Y2169">
            <v>1354</v>
          </cell>
          <cell r="Z2169">
            <v>36358</v>
          </cell>
          <cell r="AF2169">
            <v>0</v>
          </cell>
          <cell r="AG2169">
            <v>0</v>
          </cell>
          <cell r="AH2169">
            <v>7</v>
          </cell>
          <cell r="AI2169">
            <v>0</v>
          </cell>
          <cell r="AJ2169">
            <v>0</v>
          </cell>
          <cell r="AK2169">
            <v>0</v>
          </cell>
          <cell r="AL2169">
            <v>0</v>
          </cell>
        </row>
        <row r="2170">
          <cell r="A2170" t="str">
            <v>05</v>
          </cell>
          <cell r="B2170" t="str">
            <v>Westgodavari</v>
          </cell>
          <cell r="C2170" t="str">
            <v>10</v>
          </cell>
          <cell r="D2170" t="str">
            <v>Narsapur</v>
          </cell>
          <cell r="E2170" t="str">
            <v>059</v>
          </cell>
          <cell r="F2170" t="str">
            <v>Narsapur</v>
          </cell>
          <cell r="G2170" t="str">
            <v>46</v>
          </cell>
          <cell r="H2170" t="str">
            <v>Mogalthuru</v>
          </cell>
          <cell r="I2170" t="str">
            <v>16</v>
          </cell>
          <cell r="J2170" t="str">
            <v>K.P.Palem North</v>
          </cell>
          <cell r="K2170" t="str">
            <v>006</v>
          </cell>
          <cell r="L2170" t="str">
            <v>K.p. Palem</v>
          </cell>
          <cell r="M2170" t="str">
            <v>0546006</v>
          </cell>
          <cell r="N2170" t="str">
            <v>04</v>
          </cell>
          <cell r="O2170" t="str">
            <v>Tangellagudem</v>
          </cell>
          <cell r="Q2170" t="str">
            <v>054600604</v>
          </cell>
          <cell r="S2170" t="str">
            <v>05100594600604</v>
          </cell>
          <cell r="T2170">
            <v>480</v>
          </cell>
          <cell r="U2170">
            <v>5</v>
          </cell>
          <cell r="V2170">
            <v>0</v>
          </cell>
          <cell r="W2170" t="str">
            <v>NSS</v>
          </cell>
          <cell r="X2170" t="str">
            <v>BR</v>
          </cell>
          <cell r="Y2170">
            <v>1248</v>
          </cell>
          <cell r="Z2170">
            <v>36358</v>
          </cell>
          <cell r="AF2170">
            <v>0</v>
          </cell>
          <cell r="AG2170">
            <v>0</v>
          </cell>
          <cell r="AH2170">
            <v>8</v>
          </cell>
          <cell r="AI2170">
            <v>0</v>
          </cell>
          <cell r="AJ2170">
            <v>0</v>
          </cell>
          <cell r="AK2170">
            <v>0</v>
          </cell>
          <cell r="AL2170">
            <v>0</v>
          </cell>
        </row>
        <row r="2171">
          <cell r="A2171" t="str">
            <v>05</v>
          </cell>
          <cell r="B2171" t="str">
            <v>Westgodavari</v>
          </cell>
          <cell r="C2171" t="str">
            <v>10</v>
          </cell>
          <cell r="D2171" t="str">
            <v>Narsapur</v>
          </cell>
          <cell r="E2171" t="str">
            <v>059</v>
          </cell>
          <cell r="F2171" t="str">
            <v>Narsapur</v>
          </cell>
          <cell r="G2171" t="str">
            <v>46</v>
          </cell>
          <cell r="H2171" t="str">
            <v>Mogalthuru</v>
          </cell>
          <cell r="I2171" t="str">
            <v>16</v>
          </cell>
          <cell r="J2171" t="str">
            <v>K.P.Palem North</v>
          </cell>
          <cell r="K2171" t="str">
            <v>006</v>
          </cell>
          <cell r="L2171" t="str">
            <v>K.p. Palem</v>
          </cell>
          <cell r="M2171" t="str">
            <v>0546006</v>
          </cell>
          <cell r="N2171" t="str">
            <v>05</v>
          </cell>
          <cell r="O2171" t="str">
            <v>Dongagudem</v>
          </cell>
          <cell r="Q2171" t="str">
            <v>054600605</v>
          </cell>
          <cell r="S2171" t="str">
            <v>05100594600605</v>
          </cell>
          <cell r="T2171">
            <v>329</v>
          </cell>
          <cell r="U2171">
            <v>1</v>
          </cell>
          <cell r="V2171">
            <v>0</v>
          </cell>
          <cell r="W2171" t="str">
            <v>NSS</v>
          </cell>
          <cell r="X2171" t="str">
            <v>BR</v>
          </cell>
          <cell r="Y2171">
            <v>1812</v>
          </cell>
          <cell r="Z2171">
            <v>36358</v>
          </cell>
          <cell r="AF2171">
            <v>0</v>
          </cell>
          <cell r="AG2171">
            <v>0</v>
          </cell>
          <cell r="AH2171">
            <v>6</v>
          </cell>
          <cell r="AI2171">
            <v>0</v>
          </cell>
          <cell r="AJ2171">
            <v>0</v>
          </cell>
          <cell r="AK2171">
            <v>0</v>
          </cell>
          <cell r="AL2171">
            <v>0</v>
          </cell>
        </row>
        <row r="2172">
          <cell r="A2172" t="str">
            <v>05</v>
          </cell>
          <cell r="B2172" t="str">
            <v>Westgodavari</v>
          </cell>
          <cell r="C2172" t="str">
            <v>10</v>
          </cell>
          <cell r="D2172" t="str">
            <v>Narsapur</v>
          </cell>
          <cell r="E2172" t="str">
            <v>059</v>
          </cell>
          <cell r="F2172" t="str">
            <v>Narsapur</v>
          </cell>
          <cell r="G2172" t="str">
            <v>46</v>
          </cell>
          <cell r="H2172" t="str">
            <v>Mogalthuru</v>
          </cell>
          <cell r="I2172" t="str">
            <v>16</v>
          </cell>
          <cell r="J2172" t="str">
            <v>K.P.Palem North</v>
          </cell>
          <cell r="K2172" t="str">
            <v>006</v>
          </cell>
          <cell r="L2172" t="str">
            <v>K.p. Palem</v>
          </cell>
          <cell r="M2172" t="str">
            <v>0546006</v>
          </cell>
          <cell r="N2172" t="str">
            <v>06</v>
          </cell>
          <cell r="O2172" t="str">
            <v>Parasavarimeraka</v>
          </cell>
          <cell r="Q2172" t="str">
            <v>054600606</v>
          </cell>
          <cell r="S2172" t="str">
            <v>05100594600606</v>
          </cell>
          <cell r="T2172">
            <v>105</v>
          </cell>
          <cell r="U2172">
            <v>0</v>
          </cell>
          <cell r="V2172">
            <v>0</v>
          </cell>
          <cell r="W2172" t="str">
            <v>NSS</v>
          </cell>
          <cell r="X2172" t="str">
            <v>BR</v>
          </cell>
          <cell r="Y2172">
            <v>1456</v>
          </cell>
          <cell r="Z2172">
            <v>36358</v>
          </cell>
          <cell r="AF2172">
            <v>0</v>
          </cell>
          <cell r="AG2172">
            <v>0</v>
          </cell>
          <cell r="AH2172">
            <v>5</v>
          </cell>
          <cell r="AI2172">
            <v>0</v>
          </cell>
          <cell r="AJ2172">
            <v>0</v>
          </cell>
          <cell r="AK2172">
            <v>0</v>
          </cell>
          <cell r="AL2172">
            <v>0</v>
          </cell>
        </row>
        <row r="2173">
          <cell r="A2173" t="str">
            <v>05</v>
          </cell>
          <cell r="B2173" t="str">
            <v>Westgodavari</v>
          </cell>
          <cell r="C2173" t="str">
            <v>10</v>
          </cell>
          <cell r="D2173" t="str">
            <v>Narsapur</v>
          </cell>
          <cell r="E2173" t="str">
            <v>059</v>
          </cell>
          <cell r="F2173" t="str">
            <v>Narsapur</v>
          </cell>
          <cell r="G2173" t="str">
            <v>46</v>
          </cell>
          <cell r="H2173" t="str">
            <v>Mogalthuru</v>
          </cell>
          <cell r="I2173" t="str">
            <v>16</v>
          </cell>
          <cell r="J2173" t="str">
            <v>K.P.Palem North</v>
          </cell>
          <cell r="K2173" t="str">
            <v>006</v>
          </cell>
          <cell r="L2173" t="str">
            <v>K.p. Palem</v>
          </cell>
          <cell r="M2173" t="str">
            <v>0546006</v>
          </cell>
          <cell r="N2173" t="str">
            <v>07</v>
          </cell>
          <cell r="O2173" t="str">
            <v>Nambulavarimeraka</v>
          </cell>
          <cell r="Q2173" t="str">
            <v>054600607</v>
          </cell>
          <cell r="S2173" t="str">
            <v>05100594600607</v>
          </cell>
          <cell r="T2173">
            <v>648</v>
          </cell>
          <cell r="U2173">
            <v>0</v>
          </cell>
          <cell r="V2173">
            <v>0</v>
          </cell>
          <cell r="W2173" t="str">
            <v>NSS</v>
          </cell>
          <cell r="X2173" t="str">
            <v>BR</v>
          </cell>
          <cell r="Y2173">
            <v>2448</v>
          </cell>
          <cell r="Z2173">
            <v>36838</v>
          </cell>
          <cell r="AF2173">
            <v>0</v>
          </cell>
          <cell r="AG2173">
            <v>0</v>
          </cell>
          <cell r="AH2173">
            <v>5</v>
          </cell>
          <cell r="AI2173">
            <v>0</v>
          </cell>
          <cell r="AJ2173">
            <v>0</v>
          </cell>
          <cell r="AK2173">
            <v>0</v>
          </cell>
          <cell r="AL2173">
            <v>0</v>
          </cell>
        </row>
        <row r="2174">
          <cell r="A2174" t="str">
            <v>05</v>
          </cell>
          <cell r="B2174" t="str">
            <v>Westgodavari</v>
          </cell>
          <cell r="C2174" t="str">
            <v>10</v>
          </cell>
          <cell r="D2174" t="str">
            <v>Narsapur</v>
          </cell>
          <cell r="E2174" t="str">
            <v>059</v>
          </cell>
          <cell r="F2174" t="str">
            <v>Narsapur</v>
          </cell>
          <cell r="G2174" t="str">
            <v>46</v>
          </cell>
          <cell r="H2174" t="str">
            <v>Mogalthuru</v>
          </cell>
          <cell r="I2174" t="str">
            <v>16</v>
          </cell>
          <cell r="J2174" t="str">
            <v>K.P.Palem North</v>
          </cell>
          <cell r="K2174" t="str">
            <v>006</v>
          </cell>
          <cell r="L2174" t="str">
            <v>K.p. Palem</v>
          </cell>
          <cell r="M2174" t="str">
            <v>0546006</v>
          </cell>
          <cell r="N2174" t="str">
            <v>08</v>
          </cell>
          <cell r="O2174" t="str">
            <v>Vaddipallipalem</v>
          </cell>
          <cell r="Q2174" t="str">
            <v>054600608</v>
          </cell>
          <cell r="S2174" t="str">
            <v>05100594600608</v>
          </cell>
          <cell r="T2174">
            <v>444</v>
          </cell>
          <cell r="U2174">
            <v>221</v>
          </cell>
          <cell r="V2174">
            <v>0</v>
          </cell>
          <cell r="W2174" t="str">
            <v>NSS</v>
          </cell>
          <cell r="X2174" t="str">
            <v>BR</v>
          </cell>
          <cell r="Y2174">
            <v>1196</v>
          </cell>
          <cell r="Z2174">
            <v>36358</v>
          </cell>
          <cell r="AF2174">
            <v>0</v>
          </cell>
          <cell r="AG2174">
            <v>0</v>
          </cell>
          <cell r="AH2174">
            <v>7</v>
          </cell>
          <cell r="AI2174">
            <v>0</v>
          </cell>
          <cell r="AJ2174">
            <v>0</v>
          </cell>
          <cell r="AK2174">
            <v>0</v>
          </cell>
          <cell r="AL2174">
            <v>0</v>
          </cell>
        </row>
        <row r="2175">
          <cell r="A2175" t="str">
            <v>05</v>
          </cell>
          <cell r="B2175" t="str">
            <v>Westgodavari</v>
          </cell>
          <cell r="C2175" t="str">
            <v>10</v>
          </cell>
          <cell r="D2175" t="str">
            <v>Narsapur</v>
          </cell>
          <cell r="E2175" t="str">
            <v>059</v>
          </cell>
          <cell r="F2175" t="str">
            <v>Narsapur</v>
          </cell>
          <cell r="G2175" t="str">
            <v>46</v>
          </cell>
          <cell r="H2175" t="str">
            <v>Mogalthuru</v>
          </cell>
          <cell r="I2175" t="str">
            <v>16</v>
          </cell>
          <cell r="J2175" t="str">
            <v>K.P.Palem North</v>
          </cell>
          <cell r="K2175" t="str">
            <v>006</v>
          </cell>
          <cell r="L2175" t="str">
            <v>K.p. Palem</v>
          </cell>
          <cell r="M2175" t="str">
            <v>0546006</v>
          </cell>
          <cell r="N2175" t="str">
            <v>09</v>
          </cell>
          <cell r="O2175" t="str">
            <v>Madireddivarimeraka</v>
          </cell>
          <cell r="Q2175" t="str">
            <v>054600609</v>
          </cell>
          <cell r="S2175" t="str">
            <v>05100594600609</v>
          </cell>
          <cell r="T2175">
            <v>535</v>
          </cell>
          <cell r="U2175">
            <v>119</v>
          </cell>
          <cell r="V2175">
            <v>0</v>
          </cell>
          <cell r="W2175" t="str">
            <v>NSS</v>
          </cell>
          <cell r="X2175" t="str">
            <v>BR</v>
          </cell>
          <cell r="Y2175">
            <v>2918</v>
          </cell>
          <cell r="Z2175">
            <v>36358</v>
          </cell>
          <cell r="AF2175">
            <v>0</v>
          </cell>
          <cell r="AG2175">
            <v>0</v>
          </cell>
          <cell r="AH2175">
            <v>4</v>
          </cell>
          <cell r="AI2175">
            <v>0</v>
          </cell>
          <cell r="AJ2175">
            <v>0</v>
          </cell>
          <cell r="AK2175">
            <v>0</v>
          </cell>
          <cell r="AL2175">
            <v>0</v>
          </cell>
        </row>
        <row r="2176">
          <cell r="A2176" t="str">
            <v>05</v>
          </cell>
          <cell r="B2176" t="str">
            <v>Westgodavari</v>
          </cell>
          <cell r="C2176" t="str">
            <v>10</v>
          </cell>
          <cell r="D2176" t="str">
            <v>Narsapur</v>
          </cell>
          <cell r="E2176" t="str">
            <v>059</v>
          </cell>
          <cell r="F2176" t="str">
            <v>Narsapur</v>
          </cell>
          <cell r="G2176" t="str">
            <v>46</v>
          </cell>
          <cell r="H2176" t="str">
            <v>Mogalthuru</v>
          </cell>
          <cell r="I2176" t="str">
            <v>16</v>
          </cell>
          <cell r="J2176" t="str">
            <v>K.P.Palem North</v>
          </cell>
          <cell r="K2176" t="str">
            <v>006</v>
          </cell>
          <cell r="L2176" t="str">
            <v>K.p. Palem</v>
          </cell>
          <cell r="M2176" t="str">
            <v>0546006</v>
          </cell>
          <cell r="N2176" t="str">
            <v>10</v>
          </cell>
          <cell r="O2176" t="str">
            <v>Pavuralavarimeraka</v>
          </cell>
          <cell r="Q2176" t="str">
            <v>054600610</v>
          </cell>
          <cell r="S2176" t="str">
            <v>05100594600610</v>
          </cell>
          <cell r="T2176">
            <v>498</v>
          </cell>
          <cell r="U2176">
            <v>159</v>
          </cell>
          <cell r="V2176">
            <v>1</v>
          </cell>
          <cell r="W2176" t="str">
            <v>NSS</v>
          </cell>
          <cell r="X2176" t="str">
            <v>BR</v>
          </cell>
          <cell r="Y2176">
            <v>2176</v>
          </cell>
          <cell r="Z2176">
            <v>36358</v>
          </cell>
          <cell r="AF2176">
            <v>0</v>
          </cell>
          <cell r="AG2176">
            <v>0</v>
          </cell>
          <cell r="AH2176">
            <v>4</v>
          </cell>
          <cell r="AI2176">
            <v>0</v>
          </cell>
          <cell r="AJ2176">
            <v>0</v>
          </cell>
          <cell r="AK2176">
            <v>0</v>
          </cell>
          <cell r="AL2176">
            <v>0</v>
          </cell>
        </row>
        <row r="2177">
          <cell r="A2177" t="str">
            <v>05</v>
          </cell>
          <cell r="B2177" t="str">
            <v>Westgodavari</v>
          </cell>
          <cell r="C2177" t="str">
            <v>10</v>
          </cell>
          <cell r="D2177" t="str">
            <v>Narsapur</v>
          </cell>
          <cell r="E2177" t="str">
            <v>059</v>
          </cell>
          <cell r="F2177" t="str">
            <v>Narsapur</v>
          </cell>
          <cell r="G2177" t="str">
            <v>46</v>
          </cell>
          <cell r="H2177" t="str">
            <v>Mogalthuru</v>
          </cell>
          <cell r="I2177" t="str">
            <v>17</v>
          </cell>
          <cell r="J2177" t="str">
            <v>K.P.Palem South</v>
          </cell>
          <cell r="K2177" t="str">
            <v>006</v>
          </cell>
          <cell r="L2177" t="str">
            <v>K.p. Palem</v>
          </cell>
          <cell r="M2177" t="str">
            <v>0546006</v>
          </cell>
          <cell r="N2177" t="str">
            <v>11</v>
          </cell>
          <cell r="O2177" t="str">
            <v>Dondapativarimeraka</v>
          </cell>
          <cell r="Q2177" t="str">
            <v>054600611</v>
          </cell>
          <cell r="S2177" t="str">
            <v>05100594600611</v>
          </cell>
          <cell r="T2177">
            <v>530</v>
          </cell>
          <cell r="U2177">
            <v>258</v>
          </cell>
          <cell r="V2177">
            <v>0</v>
          </cell>
          <cell r="W2177" t="str">
            <v>NSS</v>
          </cell>
          <cell r="X2177" t="str">
            <v>BR</v>
          </cell>
          <cell r="Y2177">
            <v>1312</v>
          </cell>
          <cell r="Z2177">
            <v>36358</v>
          </cell>
          <cell r="AF2177">
            <v>0</v>
          </cell>
          <cell r="AG2177">
            <v>0</v>
          </cell>
          <cell r="AH2177">
            <v>6</v>
          </cell>
          <cell r="AI2177">
            <v>0</v>
          </cell>
          <cell r="AJ2177">
            <v>0</v>
          </cell>
          <cell r="AK2177">
            <v>0</v>
          </cell>
          <cell r="AL2177">
            <v>0</v>
          </cell>
        </row>
        <row r="2178">
          <cell r="A2178" t="str">
            <v>05</v>
          </cell>
          <cell r="B2178" t="str">
            <v>Westgodavari</v>
          </cell>
          <cell r="C2178" t="str">
            <v>10</v>
          </cell>
          <cell r="D2178" t="str">
            <v>Narsapur</v>
          </cell>
          <cell r="E2178" t="str">
            <v>059</v>
          </cell>
          <cell r="F2178" t="str">
            <v>Narsapur</v>
          </cell>
          <cell r="G2178" t="str">
            <v>46</v>
          </cell>
          <cell r="H2178" t="str">
            <v>Mogalthuru</v>
          </cell>
          <cell r="I2178" t="str">
            <v>17</v>
          </cell>
          <cell r="J2178" t="str">
            <v>K.P.Palem South</v>
          </cell>
          <cell r="K2178" t="str">
            <v>006</v>
          </cell>
          <cell r="L2178" t="str">
            <v>K.p. Palem</v>
          </cell>
          <cell r="M2178" t="str">
            <v>0546006</v>
          </cell>
          <cell r="N2178" t="str">
            <v>12</v>
          </cell>
          <cell r="O2178" t="str">
            <v>Uppulurivarimeraka</v>
          </cell>
          <cell r="Q2178" t="str">
            <v>054600612</v>
          </cell>
          <cell r="S2178" t="str">
            <v>05100594600612</v>
          </cell>
          <cell r="T2178">
            <v>469</v>
          </cell>
          <cell r="U2178">
            <v>0</v>
          </cell>
          <cell r="V2178">
            <v>0</v>
          </cell>
          <cell r="W2178" t="str">
            <v>NSS</v>
          </cell>
          <cell r="X2178" t="str">
            <v>BR</v>
          </cell>
          <cell r="Y2178">
            <v>644</v>
          </cell>
          <cell r="Z2178">
            <v>36358</v>
          </cell>
          <cell r="AF2178">
            <v>0</v>
          </cell>
          <cell r="AG2178">
            <v>0</v>
          </cell>
          <cell r="AH2178">
            <v>12</v>
          </cell>
          <cell r="AI2178">
            <v>0</v>
          </cell>
          <cell r="AJ2178">
            <v>0</v>
          </cell>
          <cell r="AK2178">
            <v>0</v>
          </cell>
          <cell r="AL2178">
            <v>0</v>
          </cell>
        </row>
        <row r="2179">
          <cell r="A2179" t="str">
            <v>05</v>
          </cell>
          <cell r="B2179" t="str">
            <v>Westgodavari</v>
          </cell>
          <cell r="C2179" t="str">
            <v>10</v>
          </cell>
          <cell r="D2179" t="str">
            <v>Narsapur</v>
          </cell>
          <cell r="E2179" t="str">
            <v>059</v>
          </cell>
          <cell r="F2179" t="str">
            <v>Narsapur</v>
          </cell>
          <cell r="G2179" t="str">
            <v>46</v>
          </cell>
          <cell r="H2179" t="str">
            <v>Mogalthuru</v>
          </cell>
          <cell r="I2179" t="str">
            <v>17</v>
          </cell>
          <cell r="J2179" t="str">
            <v>K.P.Palem South</v>
          </cell>
          <cell r="K2179" t="str">
            <v>006</v>
          </cell>
          <cell r="L2179" t="str">
            <v>K.p. Palem</v>
          </cell>
          <cell r="M2179" t="str">
            <v>0546006</v>
          </cell>
          <cell r="N2179" t="str">
            <v>13</v>
          </cell>
          <cell r="O2179" t="str">
            <v>Vadlavanipalem</v>
          </cell>
          <cell r="Q2179" t="str">
            <v>054600613</v>
          </cell>
          <cell r="S2179" t="str">
            <v>05100594600613</v>
          </cell>
          <cell r="T2179">
            <v>92</v>
          </cell>
          <cell r="U2179">
            <v>0</v>
          </cell>
          <cell r="V2179">
            <v>0</v>
          </cell>
          <cell r="W2179" t="str">
            <v>NSS</v>
          </cell>
          <cell r="X2179" t="str">
            <v>BR</v>
          </cell>
          <cell r="Y2179">
            <v>1656</v>
          </cell>
          <cell r="Z2179">
            <v>36358</v>
          </cell>
          <cell r="AF2179">
            <v>0</v>
          </cell>
          <cell r="AG2179">
            <v>0</v>
          </cell>
          <cell r="AH2179">
            <v>10</v>
          </cell>
          <cell r="AI2179">
            <v>0</v>
          </cell>
          <cell r="AJ2179">
            <v>0</v>
          </cell>
          <cell r="AK2179">
            <v>0</v>
          </cell>
          <cell r="AL2179">
            <v>0</v>
          </cell>
        </row>
        <row r="2180">
          <cell r="A2180" t="str">
            <v>05</v>
          </cell>
          <cell r="B2180" t="str">
            <v>Westgodavari</v>
          </cell>
          <cell r="C2180" t="str">
            <v>10</v>
          </cell>
          <cell r="D2180" t="str">
            <v>Narsapur</v>
          </cell>
          <cell r="E2180" t="str">
            <v>059</v>
          </cell>
          <cell r="F2180" t="str">
            <v>Narsapur</v>
          </cell>
          <cell r="G2180" t="str">
            <v>46</v>
          </cell>
          <cell r="H2180" t="str">
            <v>Mogalthuru</v>
          </cell>
          <cell r="I2180" t="str">
            <v>17</v>
          </cell>
          <cell r="J2180" t="str">
            <v>K.P.Palem South</v>
          </cell>
          <cell r="K2180" t="str">
            <v>006</v>
          </cell>
          <cell r="L2180" t="str">
            <v>K.p. Palem</v>
          </cell>
          <cell r="M2180" t="str">
            <v>0546006</v>
          </cell>
          <cell r="N2180" t="str">
            <v>14</v>
          </cell>
          <cell r="O2180" t="str">
            <v>Andevarimeraka</v>
          </cell>
          <cell r="Q2180" t="str">
            <v>054600614</v>
          </cell>
          <cell r="S2180" t="str">
            <v>05100594600614</v>
          </cell>
          <cell r="T2180">
            <v>745</v>
          </cell>
          <cell r="U2180">
            <v>67</v>
          </cell>
          <cell r="V2180">
            <v>0</v>
          </cell>
          <cell r="W2180" t="str">
            <v>NSS</v>
          </cell>
          <cell r="X2180" t="str">
            <v>BR</v>
          </cell>
          <cell r="Y2180">
            <v>1454</v>
          </cell>
          <cell r="Z2180">
            <v>36169</v>
          </cell>
          <cell r="AF2180">
            <v>0</v>
          </cell>
          <cell r="AG2180">
            <v>0</v>
          </cell>
          <cell r="AH2180">
            <v>15</v>
          </cell>
          <cell r="AI2180">
            <v>0</v>
          </cell>
          <cell r="AJ2180">
            <v>0</v>
          </cell>
          <cell r="AK2180">
            <v>0</v>
          </cell>
          <cell r="AL2180">
            <v>0</v>
          </cell>
        </row>
        <row r="2181">
          <cell r="A2181" t="str">
            <v>05</v>
          </cell>
          <cell r="B2181" t="str">
            <v>Westgodavari</v>
          </cell>
          <cell r="C2181" t="str">
            <v>10</v>
          </cell>
          <cell r="D2181" t="str">
            <v>Narsapur</v>
          </cell>
          <cell r="E2181" t="str">
            <v>059</v>
          </cell>
          <cell r="F2181" t="str">
            <v>Narsapur</v>
          </cell>
          <cell r="G2181" t="str">
            <v>46</v>
          </cell>
          <cell r="H2181" t="str">
            <v>Mogalthuru</v>
          </cell>
          <cell r="I2181" t="str">
            <v>17</v>
          </cell>
          <cell r="J2181" t="str">
            <v>K.P.Palem South</v>
          </cell>
          <cell r="K2181" t="str">
            <v>006</v>
          </cell>
          <cell r="L2181" t="str">
            <v>K.p. Palem</v>
          </cell>
          <cell r="M2181" t="str">
            <v>0546006</v>
          </cell>
          <cell r="N2181" t="str">
            <v>15</v>
          </cell>
          <cell r="O2181" t="str">
            <v>Allamvarimeraka</v>
          </cell>
          <cell r="Q2181" t="str">
            <v>054600615</v>
          </cell>
          <cell r="S2181" t="str">
            <v>05100594600615</v>
          </cell>
          <cell r="T2181">
            <v>461</v>
          </cell>
          <cell r="U2181">
            <v>6</v>
          </cell>
          <cell r="V2181">
            <v>0</v>
          </cell>
          <cell r="W2181" t="str">
            <v>NSS</v>
          </cell>
          <cell r="X2181" t="str">
            <v>BR</v>
          </cell>
          <cell r="Y2181">
            <v>1218</v>
          </cell>
          <cell r="Z2181">
            <v>36358</v>
          </cell>
          <cell r="AF2181">
            <v>0</v>
          </cell>
          <cell r="AG2181">
            <v>0</v>
          </cell>
          <cell r="AH2181">
            <v>9</v>
          </cell>
          <cell r="AI2181">
            <v>0</v>
          </cell>
          <cell r="AJ2181">
            <v>0</v>
          </cell>
          <cell r="AK2181">
            <v>0</v>
          </cell>
          <cell r="AL2181">
            <v>0</v>
          </cell>
        </row>
        <row r="2182">
          <cell r="A2182" t="str">
            <v>05</v>
          </cell>
          <cell r="B2182" t="str">
            <v>Westgodavari</v>
          </cell>
          <cell r="C2182" t="str">
            <v>10</v>
          </cell>
          <cell r="D2182" t="str">
            <v>Narsapur</v>
          </cell>
          <cell r="E2182" t="str">
            <v>059</v>
          </cell>
          <cell r="F2182" t="str">
            <v>Narsapur</v>
          </cell>
          <cell r="G2182" t="str">
            <v>46</v>
          </cell>
          <cell r="H2182" t="str">
            <v>Mogalthuru</v>
          </cell>
          <cell r="I2182" t="str">
            <v>17</v>
          </cell>
          <cell r="J2182" t="str">
            <v>K.P.Palem South</v>
          </cell>
          <cell r="K2182" t="str">
            <v>006</v>
          </cell>
          <cell r="L2182" t="str">
            <v>K.p. Palem</v>
          </cell>
          <cell r="M2182" t="str">
            <v>0546006</v>
          </cell>
          <cell r="N2182" t="str">
            <v>16</v>
          </cell>
          <cell r="O2182" t="str">
            <v>Yellavarimeraka</v>
          </cell>
          <cell r="Q2182" t="str">
            <v>054600616</v>
          </cell>
          <cell r="S2182" t="str">
            <v>05100594600616</v>
          </cell>
          <cell r="T2182">
            <v>814</v>
          </cell>
          <cell r="U2182">
            <v>0</v>
          </cell>
          <cell r="V2182">
            <v>0</v>
          </cell>
          <cell r="W2182" t="str">
            <v>NSS</v>
          </cell>
          <cell r="X2182" t="str">
            <v>BR</v>
          </cell>
          <cell r="Y2182">
            <v>2184</v>
          </cell>
          <cell r="Z2182">
            <v>36358</v>
          </cell>
          <cell r="AF2182">
            <v>0</v>
          </cell>
          <cell r="AG2182">
            <v>0</v>
          </cell>
          <cell r="AH2182">
            <v>10</v>
          </cell>
          <cell r="AI2182">
            <v>0</v>
          </cell>
          <cell r="AJ2182">
            <v>0</v>
          </cell>
          <cell r="AK2182">
            <v>0</v>
          </cell>
          <cell r="AL2182">
            <v>0</v>
          </cell>
        </row>
      </sheetData>
      <sheetData sheetId="1"/>
      <sheetData sheetId="2"/>
      <sheetData sheetId="3"/>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at f8"/>
      <sheetName val="0000000000000"/>
      <sheetName val="1000000000000"/>
      <sheetName val="2000000000000"/>
      <sheetName val="R D1"/>
      <sheetName val="R D2"/>
      <sheetName val="R D3"/>
      <sheetName val="R D4"/>
      <sheetName val="R D5"/>
      <sheetName val="R D6"/>
      <sheetName val="R D7"/>
      <sheetName val="R D8"/>
      <sheetName val="R D9"/>
      <sheetName val="Gen Abs"/>
      <sheetName val="ROAD Estimate"/>
      <sheetName val="LEAD CH "/>
      <sheetName val="CD1"/>
      <sheetName val="CD2"/>
      <sheetName val="CD3"/>
      <sheetName val="CD4"/>
      <sheetName val="CD5"/>
      <sheetName val="CD6"/>
      <sheetName val="CD8"/>
      <sheetName val="CD7"/>
      <sheetName val="pc1 (2 vents)"/>
      <sheetName val="2V-6M (4)"/>
      <sheetName val="2V-6M"/>
      <sheetName val="pc1 "/>
      <sheetName val="3V-5M  (3)"/>
      <sheetName val="3V-5M "/>
      <sheetName val="pc2  "/>
      <sheetName val="pc2 (2 vents)"/>
      <sheetName val="pc4"/>
      <sheetName val="pc7"/>
      <sheetName val="cost"/>
      <sheetName val="Traffic"/>
      <sheetName val="CoverPage"/>
      <sheetName val="#REF"/>
      <sheetName val="Labour"/>
      <sheetName val="Material"/>
      <sheetName val="Bitumen trunk"/>
      <sheetName val="Feeder"/>
      <sheetName val="R99 etc"/>
      <sheetName val="Trunk unpaved"/>
      <sheetName val="DATA_PRG"/>
      <sheetName val="Plant &amp;  Machinery"/>
      <sheetName val="#REF!"/>
      <sheetName val="Lead"/>
      <sheetName val="leads"/>
      <sheetName val="Levels"/>
      <sheetName val="r"/>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
      <sheetName val="m1"/>
      <sheetName val="est"/>
      <sheetName val="she"/>
      <sheetName val="m4"/>
      <sheetName val="maya"/>
      <sheetName val="abs road"/>
      <sheetName val="RMR"/>
      <sheetName val="R_Det"/>
      <sheetName val="Road data"/>
      <sheetName val="LEAD"/>
      <sheetName val="r"/>
      <sheetName val="Plant &amp;  Machinery"/>
      <sheetName val="Bitumen trunk"/>
      <sheetName val="Feeder"/>
      <sheetName val="R99 etc"/>
      <sheetName val="Trunk unpaved"/>
      <sheetName val="coverpage"/>
      <sheetName val="Lead statement ss5"/>
      <sheetName val="Habcodes"/>
      <sheetName val="mlead"/>
      <sheetName val="General"/>
      <sheetName val="GF SB Ok "/>
      <sheetName val="DATA_PRG"/>
      <sheetName val="leads"/>
      <sheetName val="Detail In Door Stad"/>
      <sheetName val="MTC-estimate"/>
      <sheetName val="rdamdata"/>
      <sheetName val="lead-st"/>
      <sheetName val="Material"/>
      <sheetName val="nodes"/>
      <sheetName val="int-Dia"/>
      <sheetName val="habs-list"/>
      <sheetName val="Sheet9"/>
      <sheetName val="detls"/>
      <sheetName val="Labour"/>
      <sheetName val="Aug,02"/>
      <sheetName val="Lead (2)"/>
      <sheetName val="Spicification Report "/>
      <sheetName val="Rates"/>
      <sheetName val="Bitumen_trunk"/>
      <sheetName val="R99_etc"/>
      <sheetName val="Trunk_unpaved"/>
      <sheetName val="abs_road"/>
      <sheetName val="Road_data"/>
      <sheetName val="Lead_statement_ss5"/>
      <sheetName val="Bitumen_trunk1"/>
      <sheetName val="R99_etc1"/>
      <sheetName val="Trunk_unpaved1"/>
      <sheetName val="abs_road1"/>
      <sheetName val="Road_data1"/>
      <sheetName val="Lead_statement_ss51"/>
      <sheetName val="SC-1"/>
      <sheetName val="other rates"/>
      <sheetName val="Specification report"/>
      <sheetName val="stone"/>
      <sheetName val="data existing_do not delete"/>
      <sheetName val="boredetails"/>
      <sheetName val="Data"/>
      <sheetName val="Abs"/>
      <sheetName val="HDPE"/>
      <sheetName val="DI"/>
      <sheetName val="pvc"/>
      <sheetName val="hdpe_basic"/>
      <sheetName val="pvc_basic"/>
      <sheetName val="Sheet2"/>
      <sheetName val="Levels"/>
      <sheetName val="Lead statement"/>
      <sheetName val="SSR 2010-11 Rates"/>
      <sheetName val="Work_sheet"/>
      <sheetName val="MS D&amp;W"/>
      <sheetName val="Datas-17"/>
      <sheetName val="_5wgdhabfinal00_01"/>
      <sheetName val="AV-BWSC&amp;MS"/>
      <sheetName val="AV_AC"/>
      <sheetName val="di_Gate_AC"/>
      <sheetName val="Digate-BWSCP-MS"/>
      <sheetName val="DI_gate_di"/>
      <sheetName val="MRATES"/>
      <sheetName val="Sheet1"/>
      <sheetName val="v"/>
      <sheetName val="Gen Abs"/>
      <sheetName val="Data-Road "/>
      <sheetName val="Hire"/>
      <sheetName val="60-70"/>
      <sheetName val="80-100"/>
      <sheetName val="Emulsion MS"/>
      <sheetName val=" HSD"/>
      <sheetName val="Pop"/>
      <sheetName val="Lead."/>
      <sheetName val="basdat"/>
      <sheetName val="road working"/>
      <sheetName val="Summary- Flyovers"/>
      <sheetName val="#REF"/>
      <sheetName val="MRMECADAMoad data"/>
      <sheetName val="Bill-12"/>
      <sheetName val="Cover"/>
      <sheetName val="DATA-CD "/>
      <sheetName val="DATA-BASE"/>
      <sheetName val="DATA-ABSTRACT"/>
      <sheetName val="mroad data"/>
      <sheetName val="CS "/>
      <sheetName val="lead charges"/>
      <sheetName val="IDCCALHYD_GOO"/>
      <sheetName val="Works - Quote Sheet"/>
      <sheetName val="Mp-team 1"/>
      <sheetName val="Data_Base"/>
      <sheetName val="Input"/>
      <sheetName val="PUMP_DATA"/>
      <sheetName val="DATA-CD"/>
      <sheetName val="index"/>
      <sheetName val="well"/>
      <sheetName val="final abstract"/>
      <sheetName val="Bridge Data 2005-06"/>
    </sheetNames>
    <sheetDataSet>
      <sheetData sheetId="0" refreshError="1">
        <row r="2">
          <cell r="A2" t="str">
            <v>Name of work: BT to road from Chennavaram to Mallavaram (via) Vutukuru.</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Ls"/>
      <sheetName val="Levels"/>
      <sheetName val="abstract"/>
      <sheetName val="Levels (2)"/>
      <sheetName val="mother"/>
      <sheetName val="3060"/>
      <sheetName val="3090"/>
      <sheetName val="3120"/>
      <sheetName val="3150"/>
      <sheetName val="3180"/>
      <sheetName val="3210"/>
      <sheetName val="3240"/>
      <sheetName val="3270"/>
      <sheetName val="3300"/>
      <sheetName val="3330"/>
      <sheetName val="3360"/>
      <sheetName val="3390"/>
      <sheetName val="3420"/>
      <sheetName val="3450"/>
      <sheetName val="3480"/>
      <sheetName val="3510"/>
      <sheetName val="3540"/>
      <sheetName val="3570"/>
      <sheetName val="3600"/>
      <sheetName val="3630"/>
      <sheetName val="3660"/>
      <sheetName val="3690"/>
      <sheetName val="3720"/>
      <sheetName val="3750"/>
      <sheetName val="3780"/>
      <sheetName val="3810"/>
      <sheetName val="3840"/>
      <sheetName val="3870"/>
      <sheetName val="3900"/>
      <sheetName val="3930"/>
      <sheetName val="3960"/>
      <sheetName val="3990"/>
      <sheetName val="4020"/>
      <sheetName val="4050"/>
      <sheetName val="4080"/>
      <sheetName val="4110"/>
      <sheetName val="4140"/>
      <sheetName val="4170"/>
      <sheetName val="4200"/>
      <sheetName val="4230"/>
      <sheetName val="4260"/>
      <sheetName val="4290"/>
      <sheetName val="4320"/>
      <sheetName val="4350"/>
      <sheetName val="4380"/>
      <sheetName val="4400"/>
      <sheetName val="4410"/>
      <sheetName val="4440"/>
      <sheetName val="4470"/>
      <sheetName val="4500"/>
      <sheetName val="4530"/>
      <sheetName val="4560"/>
      <sheetName val="4590"/>
      <sheetName val="4620"/>
      <sheetName val="4650"/>
      <sheetName val="4680"/>
      <sheetName val="4710"/>
      <sheetName val="4740"/>
      <sheetName val="4770"/>
      <sheetName val="4800"/>
      <sheetName val="4830"/>
      <sheetName val="4860"/>
      <sheetName val="4890"/>
      <sheetName val="4920"/>
      <sheetName val="4930"/>
      <sheetName val="4940"/>
      <sheetName val="LEAD"/>
      <sheetName val="MTC-estimate"/>
      <sheetName val="DATA"/>
      <sheetName val="maya"/>
      <sheetName val="abs road"/>
      <sheetName val="R_Det"/>
      <sheetName val="m"/>
      <sheetName val="rdamdata"/>
      <sheetName val="lead-st"/>
      <sheetName val="Leads"/>
      <sheetName val="Sheet1"/>
      <sheetName val="r"/>
      <sheetName val="Gen Abs"/>
    </sheetNames>
    <sheetDataSet>
      <sheetData sheetId="0" refreshError="1"/>
      <sheetData sheetId="1">
        <row r="5">
          <cell r="O5">
            <v>96</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tents"/>
      <sheetName val="Plant &amp;  Machinery"/>
      <sheetName val="Labour"/>
      <sheetName val="Material"/>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r"/>
      <sheetName val="Levels"/>
    </sheetNames>
    <sheetDataSet>
      <sheetData sheetId="0"/>
      <sheetData sheetId="1"/>
      <sheetData sheetId="2">
        <row r="10">
          <cell r="G10">
            <v>692</v>
          </cell>
        </row>
      </sheetData>
      <sheetData sheetId="3"/>
      <sheetData sheetId="4">
        <row r="64">
          <cell r="D64">
            <v>200.92</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pp"/>
      <sheetName val="data_new"/>
      <sheetName val="lead-st"/>
      <sheetName val="v"/>
      <sheetName val="r"/>
      <sheetName val="l"/>
      <sheetName val="LEAD"/>
      <sheetName val="data"/>
      <sheetName val="Bitumen trunk"/>
      <sheetName val="Feeder"/>
      <sheetName val="R99 etc"/>
      <sheetName val="Trunk unpaved"/>
      <sheetName val="sectorwise"/>
      <sheetName val="Sheet1"/>
    </sheetNames>
    <sheetDataSet>
      <sheetData sheetId="0" refreshError="1"/>
      <sheetData sheetId="1" refreshError="1"/>
      <sheetData sheetId="2" refreshError="1"/>
      <sheetData sheetId="3" refreshError="1"/>
      <sheetData sheetId="4">
        <row r="2">
          <cell r="F2">
            <v>100</v>
          </cell>
        </row>
        <row r="3">
          <cell r="F3">
            <v>90</v>
          </cell>
        </row>
        <row r="4">
          <cell r="F4">
            <v>65</v>
          </cell>
        </row>
        <row r="29">
          <cell r="F29">
            <v>44</v>
          </cell>
        </row>
        <row r="30">
          <cell r="F30">
            <v>0.25</v>
          </cell>
        </row>
        <row r="48">
          <cell r="F48">
            <v>10</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S"/>
      <sheetName val="maya"/>
      <sheetName val="ValveChamber"/>
      <sheetName val="CR"/>
      <sheetName val="r"/>
    </sheetNames>
    <sheetDataSet>
      <sheetData sheetId="0"/>
      <sheetData sheetId="1">
        <row r="376">
          <cell r="B376" t="str">
            <v>Bolts &amp; Nuts to CID joints</v>
          </cell>
        </row>
        <row r="377">
          <cell r="B377" t="str">
            <v>Bolts &amp; Nuts to 80MM Dia CID joints</v>
          </cell>
        </row>
        <row r="378">
          <cell r="B378" t="str">
            <v>Bolts &amp; Nuts to 100MM Dia CID joints</v>
          </cell>
        </row>
        <row r="379">
          <cell r="B379" t="str">
            <v>Bolts &amp; Nuts to 125MM Dia CID joints</v>
          </cell>
        </row>
        <row r="380">
          <cell r="B380" t="str">
            <v>Bolts &amp; Nuts to 150MM Dia CID joints</v>
          </cell>
        </row>
        <row r="381">
          <cell r="B381" t="str">
            <v>Bolts &amp; Nuts to 200MM Dia CID joints</v>
          </cell>
        </row>
        <row r="382">
          <cell r="B382" t="str">
            <v>Rubber Rings to CID joints</v>
          </cell>
        </row>
        <row r="383">
          <cell r="B383" t="str">
            <v>Rubber rings to 80MM Dia CID joints</v>
          </cell>
        </row>
        <row r="384">
          <cell r="B384" t="str">
            <v>Rubber rings to 100MM Dia CID joints</v>
          </cell>
        </row>
        <row r="385">
          <cell r="B385" t="str">
            <v>Rubber rings to 125MM Dia CID joints</v>
          </cell>
        </row>
        <row r="386">
          <cell r="B386" t="str">
            <v>Rubber rings to 150MM Dia CID joints</v>
          </cell>
        </row>
      </sheetData>
      <sheetData sheetId="2"/>
      <sheetData sheetId="3"/>
      <sheetData sheetId="4"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S"/>
      <sheetName val="Taps"/>
      <sheetName val="CR"/>
      <sheetName val="Sheet1"/>
      <sheetName val="maya"/>
      <sheetName val="Labour"/>
      <sheetName val="BWSCPlt"/>
      <sheetName val="CI"/>
      <sheetName val="DI"/>
      <sheetName val="G.R.P"/>
      <sheetName val="HDPE"/>
      <sheetName val="PSC REVISED"/>
      <sheetName val="pvc"/>
      <sheetName val="Lead"/>
      <sheetName val="Data"/>
      <sheetName val="LIST"/>
      <sheetName val="PlanAlign"/>
      <sheetName val="DESIGN"/>
      <sheetName val="leads"/>
      <sheetName val="m"/>
      <sheetName val="Work_sheet"/>
      <sheetName val="data existing_do not delete"/>
      <sheetName val="detls"/>
    </sheetNames>
    <sheetDataSet>
      <sheetData sheetId="0"/>
      <sheetData sheetId="1"/>
      <sheetData sheetId="2"/>
      <sheetData sheetId="3">
        <row r="19">
          <cell r="A19" t="str">
            <v>C.C (1:3:6) Mix  using 40mm  H.B.G metal including cost &amp; conveyance of all materials and labour charges seigniorage charges etc complete.</v>
          </cell>
        </row>
        <row r="20">
          <cell r="A20">
            <v>0</v>
          </cell>
        </row>
        <row r="21">
          <cell r="A21" t="str">
            <v xml:space="preserve">C.C (1:3:6) Mix using 20mm  H.B.G metal including cost &amp; conveyance of all materials and labour charges seigniorage charges etc complete.  </v>
          </cell>
        </row>
        <row r="22">
          <cell r="A22">
            <v>0</v>
          </cell>
        </row>
        <row r="98">
          <cell r="B98" t="str">
            <v>63MM dia PVC Saddle</v>
          </cell>
        </row>
        <row r="99">
          <cell r="B99" t="str">
            <v>75MM dia PVC Saddle</v>
          </cell>
        </row>
        <row r="100">
          <cell r="B100" t="str">
            <v>90MM dia PVC Saddle</v>
          </cell>
        </row>
        <row r="101">
          <cell r="B101" t="str">
            <v>110MM  dia PVC Saddle</v>
          </cell>
        </row>
        <row r="102">
          <cell r="B102" t="str">
            <v>180MM  dia PVC Saddle</v>
          </cell>
        </row>
        <row r="120">
          <cell r="B120" t="str">
            <v>GI Pipe</v>
          </cell>
        </row>
        <row r="121">
          <cell r="B121" t="str">
            <v>15mm dia GI Pipe B-class</v>
          </cell>
        </row>
        <row r="122">
          <cell r="B122" t="str">
            <v>20mm dia GI Pipe B-class</v>
          </cell>
        </row>
        <row r="123">
          <cell r="B123" t="str">
            <v>25mm dia GI Pipe B-class</v>
          </cell>
        </row>
        <row r="124">
          <cell r="B124" t="str">
            <v>40mm dia GI Pipe B-class</v>
          </cell>
        </row>
        <row r="125">
          <cell r="B125" t="str">
            <v>50mm dia GI Pipe B-class</v>
          </cell>
        </row>
        <row r="126">
          <cell r="B126" t="str">
            <v>65mm dia GI Pipe B-class</v>
          </cell>
        </row>
        <row r="127">
          <cell r="B127" t="str">
            <v>80mm dia GI Pipe B-class</v>
          </cell>
        </row>
        <row r="128">
          <cell r="B128" t="str">
            <v>100mm dia GI Pipe B-class</v>
          </cell>
        </row>
        <row r="129">
          <cell r="B129" t="str">
            <v>125mm dia GI Pipe B-class</v>
          </cell>
        </row>
        <row r="130">
          <cell r="B130" t="str">
            <v>GI Union</v>
          </cell>
        </row>
        <row r="131">
          <cell r="B131" t="str">
            <v>15mm dia GI Heavy Union</v>
          </cell>
        </row>
        <row r="132">
          <cell r="B132" t="str">
            <v>20mm dia GI Heavy Union</v>
          </cell>
        </row>
        <row r="133">
          <cell r="B133" t="str">
            <v>25mm dia GI Heavy Union</v>
          </cell>
        </row>
        <row r="134">
          <cell r="B134" t="str">
            <v>40mm dia GI Heavy Union</v>
          </cell>
        </row>
        <row r="135">
          <cell r="B135" t="str">
            <v>50mm dia GI Heavy Union</v>
          </cell>
        </row>
        <row r="136">
          <cell r="B136" t="str">
            <v>65mm dia GI Heavy Union</v>
          </cell>
        </row>
        <row r="137">
          <cell r="B137" t="str">
            <v>80mm dia GI Heavy Union</v>
          </cell>
        </row>
        <row r="138">
          <cell r="B138" t="str">
            <v>100mm dia GI Heavy Union</v>
          </cell>
        </row>
        <row r="139">
          <cell r="B139" t="str">
            <v>GI Elbow</v>
          </cell>
        </row>
        <row r="140">
          <cell r="B140" t="str">
            <v>15mm dia GI Elbow</v>
          </cell>
        </row>
        <row r="141">
          <cell r="B141" t="str">
            <v>20mm dia GI Elbow</v>
          </cell>
        </row>
        <row r="142">
          <cell r="B142" t="str">
            <v>25mm dia GI Elbow</v>
          </cell>
        </row>
        <row r="143">
          <cell r="B143" t="str">
            <v>40mm dia GI Elbow</v>
          </cell>
        </row>
        <row r="144">
          <cell r="B144" t="str">
            <v>50mm dia GI Elbow</v>
          </cell>
        </row>
        <row r="145">
          <cell r="B145" t="str">
            <v>65mm dia GI Elbow</v>
          </cell>
        </row>
        <row r="146">
          <cell r="B146" t="str">
            <v>80mm dia GI Elbow</v>
          </cell>
        </row>
        <row r="147">
          <cell r="B147" t="str">
            <v>100mm dia GI Elbow</v>
          </cell>
        </row>
        <row r="148">
          <cell r="B148" t="str">
            <v>125mm dia GI Elbow</v>
          </cell>
        </row>
        <row r="149">
          <cell r="B149" t="str">
            <v>GI Cooupling</v>
          </cell>
        </row>
        <row r="150">
          <cell r="B150" t="str">
            <v>15mm dia GI Coupling</v>
          </cell>
        </row>
        <row r="151">
          <cell r="B151" t="str">
            <v>20mm dia GI Coupling</v>
          </cell>
        </row>
        <row r="152">
          <cell r="B152" t="str">
            <v>25mm dia GI Coupling</v>
          </cell>
        </row>
        <row r="153">
          <cell r="B153" t="str">
            <v>40mm dia GI Coupling</v>
          </cell>
        </row>
        <row r="154">
          <cell r="B154" t="str">
            <v>50mm dia GI Coupling</v>
          </cell>
        </row>
        <row r="155">
          <cell r="B155" t="str">
            <v>65mm dia GI Coupling</v>
          </cell>
        </row>
        <row r="156">
          <cell r="B156" t="str">
            <v>80mm dia GI Coupling</v>
          </cell>
        </row>
        <row r="157">
          <cell r="B157" t="str">
            <v>100mm dia GI Coupling</v>
          </cell>
        </row>
        <row r="158">
          <cell r="B158" t="str">
            <v>125mm dia GI Coupling</v>
          </cell>
        </row>
        <row r="159">
          <cell r="B159" t="str">
            <v>GI Nipple</v>
          </cell>
        </row>
        <row r="160">
          <cell r="B160" t="str">
            <v>15mm dia GI Nipple</v>
          </cell>
        </row>
        <row r="161">
          <cell r="B161" t="str">
            <v>20mm dia GI Nipple</v>
          </cell>
        </row>
        <row r="162">
          <cell r="B162" t="str">
            <v>25mm dia GI Nipple</v>
          </cell>
        </row>
        <row r="163">
          <cell r="B163" t="str">
            <v>40mm dia GI Nipple</v>
          </cell>
        </row>
        <row r="164">
          <cell r="B164" t="str">
            <v>50mm dia GI Nipple</v>
          </cell>
        </row>
        <row r="165">
          <cell r="B165" t="str">
            <v>65mm dia GI Nipple</v>
          </cell>
        </row>
        <row r="166">
          <cell r="B166" t="str">
            <v>80mm dia GI Nipple</v>
          </cell>
        </row>
        <row r="167">
          <cell r="B167" t="str">
            <v>100mm dia GI Nipple</v>
          </cell>
        </row>
        <row r="168">
          <cell r="B168" t="str">
            <v>125mm dia GI Nipple</v>
          </cell>
        </row>
        <row r="169">
          <cell r="B169" t="str">
            <v>GI Bend</v>
          </cell>
        </row>
        <row r="170">
          <cell r="B170" t="str">
            <v>15mm dia GI Bend</v>
          </cell>
        </row>
        <row r="171">
          <cell r="B171" t="str">
            <v>20mm dia GI Bend</v>
          </cell>
        </row>
        <row r="172">
          <cell r="B172" t="str">
            <v>25mm dia GI Bend</v>
          </cell>
        </row>
        <row r="173">
          <cell r="B173" t="str">
            <v>40mm dia GI Bend</v>
          </cell>
        </row>
        <row r="174">
          <cell r="B174" t="str">
            <v>50mm dia GI Bend</v>
          </cell>
        </row>
        <row r="175">
          <cell r="B175" t="str">
            <v>65mm dia GI Bend</v>
          </cell>
        </row>
        <row r="176">
          <cell r="B176" t="str">
            <v>80mm dia GI Bend</v>
          </cell>
        </row>
        <row r="177">
          <cell r="B177" t="str">
            <v>100mm dia GI Bend</v>
          </cell>
        </row>
        <row r="178">
          <cell r="B178" t="str">
            <v>125mm dia GI Bend</v>
          </cell>
        </row>
        <row r="179">
          <cell r="B179" t="str">
            <v>GI equal Tee</v>
          </cell>
        </row>
        <row r="180">
          <cell r="B180" t="str">
            <v>15mm dia GI equal T</v>
          </cell>
        </row>
        <row r="181">
          <cell r="B181" t="str">
            <v>20mm dia GI equal T</v>
          </cell>
        </row>
        <row r="182">
          <cell r="B182" t="str">
            <v>25mm dia GI equal T</v>
          </cell>
        </row>
        <row r="183">
          <cell r="B183" t="str">
            <v>40mm dia GI equal T</v>
          </cell>
        </row>
        <row r="184">
          <cell r="B184" t="str">
            <v>50mm dia GI equal T</v>
          </cell>
        </row>
        <row r="185">
          <cell r="B185" t="str">
            <v>65mm dia GI equal T</v>
          </cell>
        </row>
        <row r="186">
          <cell r="B186" t="str">
            <v>80mm dia GI equal T</v>
          </cell>
        </row>
        <row r="187">
          <cell r="B187" t="str">
            <v>100mm dia GI equal T</v>
          </cell>
        </row>
        <row r="188">
          <cell r="B188" t="str">
            <v>125mm dia GI equal T</v>
          </cell>
        </row>
        <row r="189">
          <cell r="B189" t="str">
            <v>CI Dummy</v>
          </cell>
        </row>
        <row r="190">
          <cell r="B190" t="str">
            <v>15mm dia CI Dummy</v>
          </cell>
        </row>
        <row r="191">
          <cell r="B191" t="str">
            <v>20mm dia CI Dummy</v>
          </cell>
        </row>
        <row r="192">
          <cell r="B192" t="str">
            <v>25mm dia CI Dummy</v>
          </cell>
        </row>
        <row r="193">
          <cell r="B193" t="str">
            <v>40mm dia CI Dummy</v>
          </cell>
        </row>
        <row r="194">
          <cell r="B194" t="str">
            <v>50mm dia CI Dummy</v>
          </cell>
        </row>
        <row r="195">
          <cell r="B195" t="str">
            <v>65mm dia CI Dummy</v>
          </cell>
        </row>
        <row r="196">
          <cell r="B196" t="str">
            <v>80mm dia CI Dummy</v>
          </cell>
        </row>
        <row r="197">
          <cell r="B197" t="str">
            <v>100mm dia CI Dummy</v>
          </cell>
        </row>
        <row r="198">
          <cell r="B198" t="str">
            <v>125mm dia CI Dummy</v>
          </cell>
        </row>
        <row r="199">
          <cell r="B199" t="str">
            <v>CI Foot Valve</v>
          </cell>
        </row>
        <row r="200">
          <cell r="B200" t="str">
            <v>50mm dia CI Foot valve</v>
          </cell>
        </row>
        <row r="201">
          <cell r="B201" t="str">
            <v>65mm dia CI Foot valve</v>
          </cell>
        </row>
        <row r="202">
          <cell r="B202" t="str">
            <v>80mm dia CI Foot valve</v>
          </cell>
        </row>
        <row r="203">
          <cell r="B203" t="str">
            <v>100mm dia CI Foot valve</v>
          </cell>
        </row>
        <row r="204">
          <cell r="B204" t="str">
            <v>CI Check valve</v>
          </cell>
        </row>
        <row r="205">
          <cell r="B205" t="str">
            <v>50mm dia CI Check valve</v>
          </cell>
        </row>
        <row r="206">
          <cell r="B206" t="str">
            <v>65mm dia CI Check valve</v>
          </cell>
        </row>
        <row r="207">
          <cell r="B207" t="str">
            <v>80mm dia CI Check valve</v>
          </cell>
        </row>
        <row r="208">
          <cell r="B208" t="str">
            <v>100mm dia CI Check valve</v>
          </cell>
        </row>
        <row r="209">
          <cell r="B209" t="str">
            <v>125mm dia CI Check valve</v>
          </cell>
        </row>
        <row r="210">
          <cell r="B210" t="str">
            <v>GM GATE VALVE</v>
          </cell>
        </row>
        <row r="211">
          <cell r="B211" t="str">
            <v>15mm dia GM Gate valve</v>
          </cell>
        </row>
        <row r="212">
          <cell r="B212" t="str">
            <v>20mm dia GM Gate valve</v>
          </cell>
        </row>
        <row r="213">
          <cell r="B213" t="str">
            <v>25mm dia GM Gate valve</v>
          </cell>
        </row>
        <row r="214">
          <cell r="B214" t="str">
            <v>40mm dia GM Gate valve</v>
          </cell>
        </row>
        <row r="215">
          <cell r="B215" t="str">
            <v>50mm dia GM Gate valve</v>
          </cell>
        </row>
        <row r="216">
          <cell r="B216" t="str">
            <v>65mm dia GM Gate valve</v>
          </cell>
        </row>
        <row r="217">
          <cell r="B217" t="str">
            <v>80mm dia GM Gate valve</v>
          </cell>
        </row>
        <row r="218">
          <cell r="B218" t="str">
            <v>100mm dia GM Gate valve</v>
          </cell>
        </row>
        <row r="219">
          <cell r="B219" t="str">
            <v>GI Reduced Tees</v>
          </cell>
        </row>
        <row r="220">
          <cell r="B220" t="str">
            <v>50 x 50 x 25mm dia GI reduced Tee</v>
          </cell>
        </row>
        <row r="221">
          <cell r="B221" t="str">
            <v>65 x 65 x 50mm dia GI reduced Tee</v>
          </cell>
        </row>
        <row r="222">
          <cell r="B222" t="str">
            <v>80 x 80 x 50mm dia GI reduced Tee</v>
          </cell>
        </row>
        <row r="223">
          <cell r="B223" t="str">
            <v>80 x 80 x 65mm dia GI reduced Tee</v>
          </cell>
        </row>
        <row r="224">
          <cell r="B224" t="str">
            <v>100 x 100 x 80mm dia GI reduced Tee</v>
          </cell>
        </row>
        <row r="225">
          <cell r="B225" t="str">
            <v>125 x 125 x 100mm dia GI reduced Tee</v>
          </cell>
        </row>
        <row r="226">
          <cell r="B226" t="str">
            <v>GI Reducers</v>
          </cell>
        </row>
        <row r="227">
          <cell r="B227" t="str">
            <v>40 X 20mm dia GI Reducer</v>
          </cell>
        </row>
        <row r="228">
          <cell r="B228" t="str">
            <v>65 X 50mm dia GI Reducer</v>
          </cell>
        </row>
        <row r="229">
          <cell r="B229" t="str">
            <v>80 X 50mm dia GI Reducer</v>
          </cell>
        </row>
        <row r="230">
          <cell r="B230" t="str">
            <v>80 X 65mm dia GI Reducer</v>
          </cell>
        </row>
        <row r="231">
          <cell r="B231" t="str">
            <v>100 X 50mm dia GI Reducer</v>
          </cell>
        </row>
        <row r="232">
          <cell r="B232" t="str">
            <v>100 X 65mm dia GI Reducer</v>
          </cell>
        </row>
        <row r="233">
          <cell r="B233" t="str">
            <v>100 X 80mm dia GI Reducer</v>
          </cell>
        </row>
        <row r="234">
          <cell r="B234" t="str">
            <v>125 X 80mm dia GI Reducer</v>
          </cell>
        </row>
        <row r="235">
          <cell r="B235" t="str">
            <v>Others</v>
          </cell>
        </row>
        <row r="236">
          <cell r="B236" t="str">
            <v>C&amp; S of  900mm diaRCC rings</v>
          </cell>
        </row>
        <row r="237">
          <cell r="B237" t="str">
            <v>C&amp; S of  750mm diaRCC rings</v>
          </cell>
        </row>
        <row r="238">
          <cell r="B238" t="str">
            <v>C&amp; S of  750mm diaRCC rings</v>
          </cell>
        </row>
        <row r="239">
          <cell r="B239" t="str">
            <v>20mm dia GI Ferrule</v>
          </cell>
        </row>
        <row r="240">
          <cell r="B240" t="str">
            <v>20mm dia GI Waste not Tap</v>
          </cell>
        </row>
        <row r="241">
          <cell r="B241" t="str">
            <v>L/C for fixing of Public Taps</v>
          </cell>
        </row>
        <row r="242">
          <cell r="B242" t="str">
            <v>25 x 20mm dia GI Elbow</v>
          </cell>
        </row>
        <row r="243">
          <cell r="B243" t="str">
            <v>40 x 25mm dia GI reducer</v>
          </cell>
        </row>
      </sheetData>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slip"/>
      <sheetName val="info"/>
      <sheetName val="details"/>
      <sheetName val="summary"/>
      <sheetName val="annexure"/>
      <sheetName val="abstract"/>
      <sheetName val="sreport"/>
      <sheetName val="detailed"/>
      <sheetName val="roadest"/>
      <sheetName val="cost"/>
      <sheetName val="data (2)"/>
      <sheetName val="lead"/>
      <sheetName val="data"/>
      <sheetName val="keymap"/>
      <sheetName val="leads"/>
      <sheetName val="MRATES"/>
      <sheetName val="v"/>
      <sheetName val="Sheet1"/>
      <sheetName val="MRoad data"/>
      <sheetName val="Rates SSR 2008-09"/>
      <sheetName val="RMR"/>
      <sheetName val="abs road"/>
      <sheetName val="R_Det"/>
      <sheetName val="1V800"/>
      <sheetName val="MTC-estimate"/>
      <sheetName val="Gen Abs"/>
      <sheetName val="other rates"/>
      <sheetName val="r"/>
      <sheetName val="80-100 (P)"/>
      <sheetName val="Lead statement"/>
      <sheetName val="Material"/>
      <sheetName val="Plant &amp;  Machinery"/>
      <sheetName val="Labour"/>
      <sheetName val="BWSCPlt"/>
      <sheetName val="CI"/>
      <sheetName val="DI"/>
      <sheetName val="G.R.P"/>
      <sheetName val="HDPE"/>
      <sheetName val="PSC REVISED"/>
      <sheetName val="pvc"/>
      <sheetName val="quarry"/>
      <sheetName val="Road Detail Est."/>
      <sheetName val="Road data"/>
      <sheetName val="maya"/>
      <sheetName val="bundqty"/>
      <sheetName val="Rates"/>
      <sheetName val="SSR 2014-15 Rates"/>
      <sheetName val="CD_Data"/>
      <sheetName val="data existing_do not delete"/>
      <sheetName val="mas_hab"/>
      <sheetName val="m"/>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ow r="1">
          <cell r="J1">
            <v>143</v>
          </cell>
        </row>
        <row r="3">
          <cell r="J3">
            <v>94</v>
          </cell>
        </row>
        <row r="4">
          <cell r="J4">
            <v>2400</v>
          </cell>
        </row>
        <row r="6">
          <cell r="J6">
            <v>30.5</v>
          </cell>
        </row>
        <row r="7">
          <cell r="J7">
            <v>30</v>
          </cell>
        </row>
        <row r="8">
          <cell r="J8">
            <v>114</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0000000"/>
      <sheetName val="1000000000000"/>
      <sheetName val="certificates"/>
      <sheetName val="coverpage"/>
      <sheetName val="Spn report"/>
      <sheetName val="Sheet5"/>
      <sheetName val="BTR"/>
      <sheetName val="RMR"/>
      <sheetName val="Sheet2"/>
      <sheetName val="Sheet1"/>
      <sheetName val="Road data"/>
      <sheetName val="r"/>
      <sheetName val="Lead"/>
      <sheetName val="m"/>
      <sheetName val="data"/>
      <sheetName val="leads"/>
      <sheetName val="v"/>
      <sheetName val=" data sheet "/>
      <sheetName val="Material"/>
      <sheetName val="Plant &amp;  Machinery"/>
      <sheetName val="MTC-estimate"/>
      <sheetName val="other rat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pp"/>
      <sheetName val="data_new"/>
      <sheetName val="lead-st"/>
      <sheetName val="v"/>
      <sheetName val="r"/>
      <sheetName val="l"/>
      <sheetName val="Lead statement ss5"/>
      <sheetName val="leads"/>
      <sheetName val="Lead_statement_ss5"/>
      <sheetName val="rdamdata"/>
      <sheetName val="other rates"/>
      <sheetName val="Lead"/>
      <sheetName val="MTC-estimate"/>
      <sheetName val="Gen Abs"/>
      <sheetName val="Labour"/>
      <sheetName val="Material"/>
      <sheetName val="Plant &amp;  Machinery"/>
      <sheetName val="Data_Base"/>
      <sheetName val="maya"/>
      <sheetName val="data existing_do not delete"/>
      <sheetName val="coverpage"/>
      <sheetName val="Road data"/>
      <sheetName val="DATA_PRG"/>
      <sheetName val="Data"/>
      <sheetName val="Work_sheet"/>
      <sheetName val="Sheet1"/>
      <sheetName val="SUMP1420KL@HW"/>
      <sheetName val="Sheet2"/>
      <sheetName val="Levels"/>
      <sheetName val="Admin"/>
      <sheetName val="t_prsr"/>
      <sheetName val="id"/>
      <sheetName val="MRATES"/>
      <sheetName val="segments-details"/>
      <sheetName val="int-Dia-hdpe"/>
      <sheetName val="habs-list"/>
      <sheetName val="int-Dia-pvc"/>
      <sheetName val="OSWI Qlfy"/>
      <sheetName val="AEOS Qlfy"/>
      <sheetName val="inWords"/>
      <sheetName val="PUMP_DATA"/>
      <sheetName val="wh"/>
      <sheetName val="RCC Pier Checking"/>
      <sheetName val="T-BEAM (longitudinal)"/>
      <sheetName val="DECK SLAB DESIGN"/>
      <sheetName val="IRC TABLES"/>
      <sheetName val="Bed Fall"/>
      <sheetName val="m"/>
      <sheetName val="TOP SLAB-beams"/>
      <sheetName val="Lead  RATES"/>
      <sheetName val="HDPE"/>
      <sheetName val="DI"/>
      <sheetName val="pvc"/>
      <sheetName val="CONVEYANCE  (2)"/>
      <sheetName val="Data.F8.BTR"/>
      <sheetName val="Data-Road "/>
      <sheetName val="DATA-CD "/>
      <sheetName val="abst"/>
      <sheetName val="design"/>
      <sheetName val="SSR 2016-17"/>
      <sheetName val="drains-data"/>
      <sheetName val="CC Rd Data"/>
      <sheetName val="GSB"/>
      <sheetName val="ALL ABSTRACT"/>
      <sheetName val="Medchal LEAD"/>
      <sheetName val="INDEX"/>
      <sheetName val="BoreWell"/>
      <sheetName val="Council hall"/>
      <sheetName val="Transport Shed"/>
      <sheetName val="Compost Plat"/>
      <sheetName val="Security Room"/>
      <sheetName val="Office Room"/>
      <sheetName val="Waste Receiving Platform"/>
      <sheetName val="DRCC Sheds"/>
      <sheetName val="C&amp;D Shed"/>
      <sheetName val="Compost Platform"/>
      <sheetName val="Compost Screening Storage Shed"/>
      <sheetName val="Est-Drain "/>
      <sheetName val="Drain section"/>
      <sheetName val="Mechanical Equipment"/>
      <sheetName val="Building Data"/>
      <sheetName val="Gate &amp; Chain link fencQty Civil"/>
      <sheetName val="Electrical &amp; Plumbing"/>
      <sheetName val="C-data"/>
      <sheetName val="SHEDS STEEL QTY"/>
      <sheetName val="Mortars,"/>
      <sheetName val="data-Bld-20-21"/>
      <sheetName val="Input"/>
      <sheetName val="Civil SSR"/>
      <sheetName val="datas-CC Drain"/>
      <sheetName val="WS SSR"/>
      <sheetName val="WS Data"/>
      <sheetName val="conveyance"/>
      <sheetName val="ELE-INT"/>
      <sheetName val="ELE-ANALYSIS"/>
      <sheetName val="QUANTITY SHEET"/>
      <sheetName val="240 Meter Yard"/>
      <sheetName val="steel(240M Yard)"/>
      <sheetName val="Est-elec"/>
      <sheetName val="Est-plumbing"/>
      <sheetName val="Dismantling"/>
      <sheetName val="Datas-Dismantling"/>
      <sheetName val="Rates"/>
      <sheetName val="hdpe_basic"/>
      <sheetName val="pvc_basic"/>
      <sheetName val="Lead_statement_ss51"/>
      <sheetName val="other_rates"/>
      <sheetName val="Plant_&amp;__Machinery"/>
      <sheetName val="Lead_statement_ss52"/>
      <sheetName val="other_rates1"/>
      <sheetName val="Plant_&amp;__Machinery1"/>
      <sheetName val="650kL-design-final"/>
      <sheetName val="Main sheet"/>
      <sheetName val="Sheet5"/>
      <sheetName val="Cover"/>
      <sheetName val="basdat"/>
      <sheetName val="SSR 2015-16"/>
      <sheetName val="Det esti"/>
      <sheetName val="Rate"/>
      <sheetName val="DATA-BASE"/>
      <sheetName val="DATA-ABSTRACT"/>
      <sheetName val="Bill-12"/>
      <sheetName val="Sheet3"/>
      <sheetName val=" Tank"/>
      <sheetName val="bundqt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0000000"/>
      <sheetName val="int-Dia-hdpe"/>
      <sheetName val="int-Dia-pvc"/>
      <sheetName val="segments-details"/>
      <sheetName val="habs-list"/>
      <sheetName val="hyd-DESIGN"/>
      <sheetName val="LWL"/>
      <sheetName val="duty"/>
      <sheetName val="MWL"/>
      <sheetName val="water-pros-ultimate-rate"/>
      <sheetName val="water"/>
      <sheetName val="water-ultimater"/>
      <sheetName val="RAMAPPA-Out Flow"/>
      <sheetName val="chart-RAMAPPA-OUT-flow"/>
      <sheetName val="Chart1-habs"/>
      <sheetName val="Chart1-habs-MAIN"/>
      <sheetName val="PIVOT"/>
      <sheetName val="ce-revised"/>
      <sheetName val="Sheet1"/>
      <sheetName val="RMR"/>
      <sheetName val="RAMAPPA-Out_Flow"/>
      <sheetName val="Nspt-smp-final-ORIGINAL"/>
      <sheetName val="MRATES"/>
      <sheetName val="detls"/>
      <sheetName val="t_prsr"/>
      <sheetName val="Specification report"/>
      <sheetName val="int_Dia_hdpe"/>
      <sheetName val="int_Dia_pvc"/>
      <sheetName val="segments_details"/>
      <sheetName val="habs_list"/>
      <sheetName val="PUMP_DATA"/>
      <sheetName val="Sheet1 (2)"/>
      <sheetName val="DATA"/>
      <sheetName val="id"/>
      <sheetName val="Common "/>
      <sheetName val="Data.F8.BTR"/>
      <sheetName val="Lead statement"/>
      <sheetName val="GF SB Ok "/>
      <sheetName val="Bitumen trunk"/>
      <sheetName val="Feeder"/>
      <sheetName val="R99 etc"/>
      <sheetName val="Trunk unpaved"/>
      <sheetName val="BWSCPlt"/>
      <sheetName val="CI"/>
      <sheetName val="DI"/>
      <sheetName val="G.R.P"/>
      <sheetName val="HDPE"/>
      <sheetName val="PSC REVISED"/>
      <sheetName val="pvc"/>
      <sheetName val="LEAD"/>
      <sheetName val="Class IV Qtr. Ele"/>
      <sheetName val="Road data"/>
      <sheetName val="abs road"/>
      <sheetName val="coverpage"/>
      <sheetName val="Abs"/>
      <sheetName val="Sheet2"/>
      <sheetName val="DATA_PRG"/>
      <sheetName val="PVC_dia"/>
      <sheetName val="Main sheet"/>
      <sheetName val="data-WS &amp; Sanitary-18-19."/>
      <sheetName val="leads"/>
      <sheetName val="wh_data_R"/>
      <sheetName val="WATER-HAMMER"/>
      <sheetName val="DATA-BASE"/>
      <sheetName val="DATA-ABSTRACT"/>
      <sheetName val="3405-2014"/>
      <sheetName val="Qty"/>
      <sheetName val="Lead Distance"/>
      <sheetName val="hdpe weights"/>
      <sheetName val="C-data"/>
      <sheetName val="gen"/>
      <sheetName val="pvc_basic"/>
      <sheetName val="hdpe_basic"/>
      <sheetName val="Staff Acco."/>
      <sheetName val="data existing_do not delete"/>
      <sheetName val="Material"/>
      <sheetName val="nodes"/>
      <sheetName val="int-Dia"/>
      <sheetName val="TBAL9697 -group wise  sdpl"/>
      <sheetName val="p&amp;m"/>
      <sheetName val="PH data"/>
      <sheetName val="Work_sheet"/>
      <sheetName val="wh"/>
      <sheetName val="pumping main"/>
      <sheetName val="AV-HDPE"/>
      <sheetName val="Di_gate-HDPE"/>
      <sheetName val="zone-8"/>
      <sheetName val="MHNO_LEV"/>
      <sheetName val="m"/>
      <sheetName val="co_5"/>
      <sheetName val="Buildings"/>
      <sheetName val="Labour"/>
      <sheetName val="inWords"/>
      <sheetName val="12"/>
      <sheetName val="2A"/>
      <sheetName val="2B"/>
      <sheetName val="2C"/>
      <sheetName val="2D"/>
      <sheetName val="2E"/>
      <sheetName val="2F"/>
      <sheetName val="2G"/>
      <sheetName val="2H"/>
      <sheetName val="3A"/>
      <sheetName val="3B"/>
      <sheetName val="4"/>
      <sheetName val="7A"/>
      <sheetName val="7B"/>
      <sheetName val="8A"/>
      <sheetName val="8B"/>
      <sheetName val="9A"/>
      <sheetName val="9B"/>
      <sheetName val="9C"/>
      <sheetName val="9D"/>
      <sheetName val="9E"/>
      <sheetName val="9F"/>
      <sheetName val="9G"/>
      <sheetName val="9H"/>
      <sheetName val="9I"/>
      <sheetName val="9J"/>
      <sheetName val="9K"/>
      <sheetName val="ENTRY"/>
      <sheetName val="INPUT"/>
      <sheetName val="Cover Page"/>
      <sheetName val="Design"/>
      <sheetName val="Abs working"/>
      <sheetName val="OHSR"/>
      <sheetName val="OHSR-COMP"/>
      <sheetName val="DISTRIBUTION"/>
      <sheetName val="Dist working"/>
      <sheetName val="OFC working"/>
      <sheetName val="House Hold working"/>
      <sheetName val="HHC COMP"/>
      <sheetName val="Levels"/>
      <sheetName val="ssr-rates"/>
      <sheetName val="DATA SHEET"/>
      <sheetName val="PVC weights"/>
      <sheetName val="m1"/>
      <sheetName val="Plant &amp;  Machinery"/>
      <sheetName val="BM-HOOP"/>
      <sheetName val="Habcodes"/>
      <sheetName val="index"/>
      <sheetName val="r"/>
      <sheetName val="l"/>
      <sheetName val="GM&amp;PM EST"/>
      <sheetName val="water-hammar-strenght"/>
      <sheetName val="Civil Works"/>
      <sheetName val="DATA-2005-06"/>
      <sheetName val=" "/>
      <sheetName val="RAMAPPA-Out_Flow1"/>
      <sheetName val="Specification_report"/>
      <sheetName val="Sheet1_(2)"/>
      <sheetName val="Common_"/>
      <sheetName val="Data_F8_BTR"/>
      <sheetName val="Lead_statement"/>
      <sheetName val="GF_SB_Ok_"/>
      <sheetName val="Bitumen_trunk"/>
      <sheetName val="R99_etc"/>
      <sheetName val="Trunk_unpaved"/>
      <sheetName val="G_R_P"/>
      <sheetName val="PSC_REVISED"/>
      <sheetName val="Class_IV_Qtr__Ele"/>
      <sheetName val="Road_data"/>
      <sheetName val="abs_road"/>
      <sheetName val="Usage"/>
      <sheetName val="General"/>
      <sheetName val="Summary"/>
      <sheetName val="v"/>
      <sheetName val="GROUND"/>
      <sheetName val="habs-details"/>
      <sheetName val="hab-details"/>
      <sheetName val="SUMP1420KL@HW"/>
      <sheetName val="SEGMENTS "/>
      <sheetName val="SubAnlysis"/>
      <sheetName val="Lead_Distance"/>
      <sheetName val="hdpe_weights"/>
      <sheetName val="TBAL9697_-group_wise__sdpl"/>
      <sheetName val="Staff_Acco_"/>
      <sheetName val="data_existing_do_not_delete"/>
      <sheetName val="Main_sheet"/>
      <sheetName val="data-WS_&amp;_Sanitary-18-19_"/>
      <sheetName val="PH_data"/>
      <sheetName val="pumping_main"/>
      <sheetName val="pop"/>
      <sheetName val="JAWAHAR-hyd-original"/>
      <sheetName val="maya"/>
      <sheetName val="economic PM"/>
      <sheetName val="Conveyance"/>
      <sheetName val="1V800"/>
      <sheetName val="HEAD"/>
      <sheetName val="Bridge Data 2005-06"/>
      <sheetName val="Sheet3"/>
      <sheetName val="HPC Bill (1) 1st"/>
      <sheetName val="Estimate"/>
      <sheetName val="DISCOUNT"/>
      <sheetName val="VC rate"/>
      <sheetName val="labour rates"/>
      <sheetName val="I-CO"/>
      <sheetName val="Z1_DATA"/>
      <sheetName val="zone-2"/>
      <sheetName val="hdpe-rates"/>
      <sheetName val="HDPE-pipe-rates"/>
      <sheetName val="pvc-rates"/>
      <sheetName val="pvc-pipe-rates"/>
      <sheetName val="Lookup"/>
      <sheetName val="C.D.Abs.Est."/>
      <sheetName val="D1_CO"/>
      <sheetName val="D2_CO"/>
      <sheetName val="Lead statement ss5"/>
      <sheetName val="Central Lightening Estimate Arg"/>
      <sheetName val="_5wgdhabfinal00_01"/>
      <sheetName val="rdamdata"/>
      <sheetName val="lead-st"/>
      <sheetName val="Mp-team 1"/>
      <sheetName val="PM&amp;GM"/>
      <sheetName val="AV-DI"/>
      <sheetName val="DIgate_PVC "/>
      <sheetName val="scour-DI-CI"/>
      <sheetName val="scour-pvc-hdpe-psc-bwsc"/>
      <sheetName val="Works"/>
    </sheetNames>
    <sheetDataSet>
      <sheetData sheetId="0" refreshError="1"/>
      <sheetData sheetId="1" refreshError="1">
        <row r="3">
          <cell r="C3">
            <v>25</v>
          </cell>
          <cell r="E3">
            <v>19</v>
          </cell>
          <cell r="F3">
            <v>19</v>
          </cell>
          <cell r="G3">
            <v>19</v>
          </cell>
          <cell r="H3">
            <v>19</v>
          </cell>
        </row>
        <row r="4">
          <cell r="C4">
            <v>32</v>
          </cell>
          <cell r="E4">
            <v>27.8</v>
          </cell>
          <cell r="F4">
            <v>27.8</v>
          </cell>
          <cell r="G4">
            <v>26.7</v>
          </cell>
          <cell r="H4">
            <v>25.6</v>
          </cell>
        </row>
        <row r="5">
          <cell r="C5">
            <v>40</v>
          </cell>
          <cell r="E5">
            <v>34.9</v>
          </cell>
          <cell r="F5">
            <v>34.9</v>
          </cell>
          <cell r="G5">
            <v>33.5</v>
          </cell>
          <cell r="H5">
            <v>32</v>
          </cell>
        </row>
        <row r="6">
          <cell r="C6">
            <v>50</v>
          </cell>
          <cell r="E6">
            <v>45</v>
          </cell>
          <cell r="F6">
            <v>43.8</v>
          </cell>
          <cell r="G6">
            <v>41.8</v>
          </cell>
          <cell r="H6">
            <v>40</v>
          </cell>
        </row>
        <row r="7">
          <cell r="C7">
            <v>63</v>
          </cell>
          <cell r="E7">
            <v>56</v>
          </cell>
          <cell r="F7">
            <v>54.6</v>
          </cell>
          <cell r="G7">
            <v>52.9</v>
          </cell>
          <cell r="H7">
            <v>49.8</v>
          </cell>
        </row>
        <row r="8">
          <cell r="C8">
            <v>75</v>
          </cell>
          <cell r="E8">
            <v>66.599999999999994</v>
          </cell>
          <cell r="F8">
            <v>65.2</v>
          </cell>
          <cell r="G8">
            <v>63</v>
          </cell>
          <cell r="H8">
            <v>59.4</v>
          </cell>
        </row>
        <row r="9">
          <cell r="C9">
            <v>90</v>
          </cell>
          <cell r="E9">
            <v>80</v>
          </cell>
          <cell r="F9">
            <v>78.400000000000006</v>
          </cell>
          <cell r="G9">
            <v>75.7</v>
          </cell>
          <cell r="H9">
            <v>71.400000000000006</v>
          </cell>
        </row>
        <row r="10">
          <cell r="C10">
            <v>110</v>
          </cell>
          <cell r="E10">
            <v>98</v>
          </cell>
          <cell r="F10">
            <v>95.8</v>
          </cell>
          <cell r="G10">
            <v>92.5</v>
          </cell>
          <cell r="H10">
            <v>87.6</v>
          </cell>
        </row>
        <row r="11">
          <cell r="C11">
            <v>125</v>
          </cell>
          <cell r="E11">
            <v>111.4</v>
          </cell>
          <cell r="F11">
            <v>109</v>
          </cell>
          <cell r="G11">
            <v>105.2</v>
          </cell>
          <cell r="H11">
            <v>99.4</v>
          </cell>
        </row>
        <row r="12">
          <cell r="C12">
            <v>140</v>
          </cell>
          <cell r="E12">
            <v>124.8</v>
          </cell>
          <cell r="F12">
            <v>122</v>
          </cell>
          <cell r="G12">
            <v>117.9</v>
          </cell>
          <cell r="H12">
            <v>111.4</v>
          </cell>
        </row>
        <row r="13">
          <cell r="C13">
            <v>160</v>
          </cell>
          <cell r="E13">
            <v>142.80000000000001</v>
          </cell>
          <cell r="F13">
            <v>139.6</v>
          </cell>
          <cell r="G13">
            <v>134.80000000000001</v>
          </cell>
          <cell r="H13">
            <v>127.4</v>
          </cell>
        </row>
        <row r="14">
          <cell r="C14">
            <v>180</v>
          </cell>
          <cell r="E14">
            <v>160.6</v>
          </cell>
          <cell r="F14">
            <v>157</v>
          </cell>
          <cell r="G14">
            <v>151.6</v>
          </cell>
          <cell r="H14">
            <v>143.4</v>
          </cell>
        </row>
        <row r="15">
          <cell r="C15">
            <v>200</v>
          </cell>
          <cell r="E15">
            <v>178.6</v>
          </cell>
          <cell r="F15">
            <v>174.6</v>
          </cell>
          <cell r="G15">
            <v>168.5</v>
          </cell>
          <cell r="H15">
            <v>159.4</v>
          </cell>
        </row>
        <row r="16">
          <cell r="C16">
            <v>225</v>
          </cell>
          <cell r="E16">
            <v>201</v>
          </cell>
          <cell r="F16">
            <v>196.4</v>
          </cell>
          <cell r="G16">
            <v>187.9</v>
          </cell>
          <cell r="H16">
            <v>179.4</v>
          </cell>
        </row>
        <row r="17">
          <cell r="C17">
            <v>250</v>
          </cell>
          <cell r="E17">
            <v>223.4</v>
          </cell>
          <cell r="F17">
            <v>218.4</v>
          </cell>
          <cell r="G17">
            <v>208.9</v>
          </cell>
          <cell r="H17">
            <v>199.4</v>
          </cell>
        </row>
        <row r="18">
          <cell r="C18">
            <v>280</v>
          </cell>
          <cell r="E18">
            <v>250.2</v>
          </cell>
          <cell r="F18">
            <v>244.6</v>
          </cell>
          <cell r="G18">
            <v>234</v>
          </cell>
          <cell r="H18">
            <v>223.4</v>
          </cell>
        </row>
        <row r="19">
          <cell r="C19">
            <v>315</v>
          </cell>
          <cell r="E19">
            <v>281.60000000000002</v>
          </cell>
          <cell r="F19">
            <v>275</v>
          </cell>
          <cell r="G19">
            <v>263.2</v>
          </cell>
          <cell r="H19">
            <v>251.4</v>
          </cell>
        </row>
        <row r="20">
          <cell r="C20">
            <v>355</v>
          </cell>
          <cell r="E20">
            <v>317.39999999999998</v>
          </cell>
          <cell r="F20">
            <v>310.39999999999998</v>
          </cell>
          <cell r="G20">
            <v>296.89999999999998</v>
          </cell>
          <cell r="H20">
            <v>283.39999999999998</v>
          </cell>
        </row>
        <row r="21">
          <cell r="C21">
            <v>400</v>
          </cell>
          <cell r="E21">
            <v>355.8</v>
          </cell>
          <cell r="F21">
            <v>347.4</v>
          </cell>
          <cell r="G21">
            <v>331.6</v>
          </cell>
          <cell r="H21">
            <v>315.8</v>
          </cell>
        </row>
        <row r="22">
          <cell r="C22">
            <v>500</v>
          </cell>
          <cell r="E22">
            <v>500</v>
          </cell>
          <cell r="F22">
            <v>500</v>
          </cell>
          <cell r="G22">
            <v>500</v>
          </cell>
          <cell r="H22">
            <v>500</v>
          </cell>
        </row>
        <row r="23">
          <cell r="C23">
            <v>600</v>
          </cell>
          <cell r="E23">
            <v>600</v>
          </cell>
          <cell r="F23">
            <v>600</v>
          </cell>
          <cell r="G23">
            <v>600</v>
          </cell>
          <cell r="H23">
            <v>600</v>
          </cell>
        </row>
        <row r="24">
          <cell r="C24">
            <v>700</v>
          </cell>
          <cell r="E24">
            <v>700</v>
          </cell>
          <cell r="F24">
            <v>700</v>
          </cell>
          <cell r="G24">
            <v>700</v>
          </cell>
          <cell r="H24">
            <v>700</v>
          </cell>
        </row>
        <row r="25">
          <cell r="C25">
            <v>800</v>
          </cell>
          <cell r="E25">
            <v>800</v>
          </cell>
          <cell r="F25">
            <v>800</v>
          </cell>
          <cell r="G25">
            <v>800</v>
          </cell>
          <cell r="H25">
            <v>800</v>
          </cell>
        </row>
        <row r="26">
          <cell r="C26">
            <v>900</v>
          </cell>
          <cell r="E26">
            <v>900</v>
          </cell>
          <cell r="F26">
            <v>900</v>
          </cell>
          <cell r="G26">
            <v>900</v>
          </cell>
          <cell r="H26">
            <v>900</v>
          </cell>
        </row>
        <row r="27">
          <cell r="C27">
            <v>1000</v>
          </cell>
          <cell r="E27">
            <v>1000</v>
          </cell>
          <cell r="F27">
            <v>1000</v>
          </cell>
          <cell r="G27">
            <v>1000</v>
          </cell>
          <cell r="H27">
            <v>1000</v>
          </cell>
        </row>
      </sheetData>
      <sheetData sheetId="2" refreshError="1">
        <row r="3">
          <cell r="C3">
            <v>25</v>
          </cell>
          <cell r="E3">
            <v>19</v>
          </cell>
          <cell r="F3">
            <v>19</v>
          </cell>
          <cell r="G3">
            <v>19</v>
          </cell>
          <cell r="H3">
            <v>19</v>
          </cell>
        </row>
        <row r="4">
          <cell r="C4">
            <v>32</v>
          </cell>
          <cell r="E4">
            <v>27.8</v>
          </cell>
          <cell r="F4">
            <v>27.8</v>
          </cell>
          <cell r="G4">
            <v>25.6</v>
          </cell>
          <cell r="H4">
            <v>25.6</v>
          </cell>
        </row>
        <row r="5">
          <cell r="C5">
            <v>40</v>
          </cell>
          <cell r="E5">
            <v>34.9</v>
          </cell>
          <cell r="F5">
            <v>34.9</v>
          </cell>
          <cell r="G5">
            <v>32</v>
          </cell>
          <cell r="H5">
            <v>32</v>
          </cell>
        </row>
        <row r="6">
          <cell r="C6">
            <v>50</v>
          </cell>
          <cell r="E6">
            <v>45</v>
          </cell>
          <cell r="F6">
            <v>43.8</v>
          </cell>
          <cell r="G6">
            <v>40</v>
          </cell>
          <cell r="H6">
            <v>40</v>
          </cell>
        </row>
        <row r="7">
          <cell r="C7">
            <v>63</v>
          </cell>
          <cell r="E7">
            <v>59.2</v>
          </cell>
          <cell r="F7">
            <v>57.6</v>
          </cell>
          <cell r="G7">
            <v>54.8</v>
          </cell>
          <cell r="H7">
            <v>54.8</v>
          </cell>
        </row>
        <row r="8">
          <cell r="C8">
            <v>75</v>
          </cell>
          <cell r="E8">
            <v>70.599999999999994</v>
          </cell>
          <cell r="F8">
            <v>68.8</v>
          </cell>
          <cell r="G8">
            <v>65.2</v>
          </cell>
          <cell r="H8">
            <v>65.2</v>
          </cell>
        </row>
        <row r="9">
          <cell r="C9">
            <v>90</v>
          </cell>
          <cell r="E9">
            <v>84.8</v>
          </cell>
          <cell r="F9">
            <v>82.6</v>
          </cell>
          <cell r="G9">
            <v>78.599999999999994</v>
          </cell>
          <cell r="H9">
            <v>78.599999999999994</v>
          </cell>
        </row>
        <row r="10">
          <cell r="C10">
            <v>110</v>
          </cell>
          <cell r="E10">
            <v>104</v>
          </cell>
          <cell r="F10">
            <v>101.4</v>
          </cell>
          <cell r="G10">
            <v>95.8</v>
          </cell>
          <cell r="H10">
            <v>95.8</v>
          </cell>
        </row>
        <row r="11">
          <cell r="C11">
            <v>125</v>
          </cell>
          <cell r="E11">
            <v>118.2</v>
          </cell>
          <cell r="F11">
            <v>115</v>
          </cell>
          <cell r="G11">
            <v>109</v>
          </cell>
          <cell r="H11">
            <v>109</v>
          </cell>
        </row>
        <row r="12">
          <cell r="C12">
            <v>140</v>
          </cell>
          <cell r="E12">
            <v>132.80000000000001</v>
          </cell>
          <cell r="F12">
            <v>129</v>
          </cell>
          <cell r="G12">
            <v>122.2</v>
          </cell>
          <cell r="H12">
            <v>122.2</v>
          </cell>
        </row>
        <row r="13">
          <cell r="C13">
            <v>160</v>
          </cell>
          <cell r="E13">
            <v>151.4</v>
          </cell>
          <cell r="F13">
            <v>147.6</v>
          </cell>
          <cell r="G13">
            <v>139.6</v>
          </cell>
          <cell r="H13">
            <v>139.6</v>
          </cell>
        </row>
        <row r="14">
          <cell r="C14">
            <v>180</v>
          </cell>
          <cell r="E14">
            <v>170.2</v>
          </cell>
          <cell r="F14">
            <v>165.8</v>
          </cell>
          <cell r="G14">
            <v>157.19999999999999</v>
          </cell>
          <cell r="H14">
            <v>157.19999999999999</v>
          </cell>
        </row>
        <row r="15">
          <cell r="C15">
            <v>200</v>
          </cell>
          <cell r="E15">
            <v>189.4</v>
          </cell>
          <cell r="F15">
            <v>184.2</v>
          </cell>
          <cell r="G15">
            <v>174.6</v>
          </cell>
          <cell r="H15">
            <v>174.6</v>
          </cell>
        </row>
        <row r="16">
          <cell r="C16">
            <v>225</v>
          </cell>
          <cell r="E16">
            <v>213</v>
          </cell>
          <cell r="F16">
            <v>207.8</v>
          </cell>
          <cell r="G16">
            <v>196.4</v>
          </cell>
          <cell r="H16">
            <v>196.4</v>
          </cell>
        </row>
        <row r="17">
          <cell r="C17">
            <v>250</v>
          </cell>
          <cell r="E17">
            <v>237</v>
          </cell>
          <cell r="F17">
            <v>230.4</v>
          </cell>
          <cell r="G17">
            <v>218.2</v>
          </cell>
          <cell r="H17">
            <v>218.2</v>
          </cell>
        </row>
        <row r="18">
          <cell r="C18">
            <v>280</v>
          </cell>
          <cell r="E18">
            <v>265.2</v>
          </cell>
          <cell r="F18">
            <v>258</v>
          </cell>
          <cell r="G18">
            <v>244.4</v>
          </cell>
          <cell r="H18">
            <v>244.4</v>
          </cell>
        </row>
        <row r="19">
          <cell r="C19">
            <v>315</v>
          </cell>
          <cell r="E19">
            <v>298.39999999999998</v>
          </cell>
          <cell r="F19">
            <v>290.2</v>
          </cell>
          <cell r="G19">
            <v>275.2</v>
          </cell>
          <cell r="H19">
            <v>275.2</v>
          </cell>
        </row>
        <row r="20">
          <cell r="C20">
            <v>400</v>
          </cell>
          <cell r="E20">
            <v>400</v>
          </cell>
          <cell r="F20">
            <v>400</v>
          </cell>
          <cell r="G20">
            <v>400</v>
          </cell>
          <cell r="H20">
            <v>400</v>
          </cell>
        </row>
        <row r="21">
          <cell r="C21">
            <v>450</v>
          </cell>
          <cell r="E21">
            <v>450</v>
          </cell>
          <cell r="F21">
            <v>450</v>
          </cell>
          <cell r="G21">
            <v>450</v>
          </cell>
          <cell r="H21">
            <v>450</v>
          </cell>
        </row>
        <row r="22">
          <cell r="C22">
            <v>500</v>
          </cell>
          <cell r="E22">
            <v>500</v>
          </cell>
          <cell r="F22">
            <v>500</v>
          </cell>
          <cell r="G22">
            <v>500</v>
          </cell>
          <cell r="H22">
            <v>500</v>
          </cell>
        </row>
        <row r="23">
          <cell r="C23">
            <v>600</v>
          </cell>
          <cell r="E23">
            <v>600</v>
          </cell>
          <cell r="F23">
            <v>600</v>
          </cell>
          <cell r="G23">
            <v>600</v>
          </cell>
          <cell r="H23">
            <v>600</v>
          </cell>
        </row>
        <row r="24">
          <cell r="C24">
            <v>700</v>
          </cell>
          <cell r="E24">
            <v>700</v>
          </cell>
          <cell r="F24">
            <v>700</v>
          </cell>
          <cell r="G24">
            <v>700</v>
          </cell>
          <cell r="H24">
            <v>700</v>
          </cell>
        </row>
        <row r="25">
          <cell r="C25">
            <v>800</v>
          </cell>
          <cell r="E25">
            <v>800</v>
          </cell>
          <cell r="F25">
            <v>800</v>
          </cell>
          <cell r="G25">
            <v>800</v>
          </cell>
          <cell r="H25">
            <v>800</v>
          </cell>
        </row>
        <row r="26">
          <cell r="C26">
            <v>900</v>
          </cell>
          <cell r="E26">
            <v>900</v>
          </cell>
          <cell r="F26">
            <v>900</v>
          </cell>
          <cell r="G26">
            <v>900</v>
          </cell>
          <cell r="H26">
            <v>900</v>
          </cell>
        </row>
        <row r="27">
          <cell r="C27">
            <v>1000</v>
          </cell>
          <cell r="E27">
            <v>1000</v>
          </cell>
          <cell r="F27">
            <v>1000</v>
          </cell>
          <cell r="G27">
            <v>1000</v>
          </cell>
          <cell r="H27">
            <v>1000</v>
          </cell>
        </row>
      </sheetData>
      <sheetData sheetId="3" refreshError="1">
        <row r="5">
          <cell r="A5">
            <v>1</v>
          </cell>
          <cell r="B5" t="str">
            <v>A</v>
          </cell>
          <cell r="C5" t="str">
            <v>GLBR top</v>
          </cell>
          <cell r="D5">
            <v>140</v>
          </cell>
        </row>
        <row r="6">
          <cell r="A6">
            <v>2</v>
          </cell>
          <cell r="B6" t="str">
            <v>B</v>
          </cell>
          <cell r="C6" t="str">
            <v>GLBR bottom</v>
          </cell>
          <cell r="D6">
            <v>115</v>
          </cell>
        </row>
        <row r="7">
          <cell r="A7">
            <v>3</v>
          </cell>
          <cell r="B7" t="str">
            <v>C</v>
          </cell>
          <cell r="C7" t="str">
            <v>Goilapalem jn</v>
          </cell>
          <cell r="D7">
            <v>111.84</v>
          </cell>
        </row>
        <row r="8">
          <cell r="A8">
            <v>4</v>
          </cell>
          <cell r="B8" t="str">
            <v>CT1</v>
          </cell>
          <cell r="C8" t="str">
            <v>Goilapalem GLSR X</v>
          </cell>
          <cell r="D8">
            <v>111.84</v>
          </cell>
        </row>
        <row r="9">
          <cell r="A9">
            <v>5</v>
          </cell>
          <cell r="B9">
            <v>1</v>
          </cell>
          <cell r="C9" t="str">
            <v xml:space="preserve">Goilapalem GLSR </v>
          </cell>
          <cell r="D9">
            <v>111.84</v>
          </cell>
        </row>
        <row r="10">
          <cell r="A10">
            <v>6</v>
          </cell>
          <cell r="B10" t="str">
            <v>D</v>
          </cell>
          <cell r="C10" t="str">
            <v>Devipalli JN</v>
          </cell>
          <cell r="D10">
            <v>105.73</v>
          </cell>
        </row>
        <row r="11">
          <cell r="A11">
            <v>7</v>
          </cell>
          <cell r="B11" t="str">
            <v>DA</v>
          </cell>
          <cell r="C11" t="str">
            <v>Devipalli V jn</v>
          </cell>
          <cell r="D11">
            <v>105.73</v>
          </cell>
        </row>
        <row r="12">
          <cell r="A12">
            <v>8</v>
          </cell>
          <cell r="B12" t="str">
            <v>DAT2</v>
          </cell>
          <cell r="C12" t="str">
            <v>Devipalli OHSRX</v>
          </cell>
          <cell r="D12">
            <v>105.73</v>
          </cell>
        </row>
        <row r="13">
          <cell r="A13">
            <v>9</v>
          </cell>
          <cell r="B13">
            <v>2</v>
          </cell>
          <cell r="C13" t="str">
            <v>Devipalli OHSR</v>
          </cell>
          <cell r="D13">
            <v>105.75</v>
          </cell>
        </row>
        <row r="14">
          <cell r="A14">
            <v>10</v>
          </cell>
          <cell r="B14" t="str">
            <v>DB</v>
          </cell>
          <cell r="C14" t="str">
            <v>Raindrum v jn</v>
          </cell>
          <cell r="D14">
            <v>104.65</v>
          </cell>
        </row>
        <row r="15">
          <cell r="A15">
            <v>11</v>
          </cell>
          <cell r="B15" t="str">
            <v>DBT3</v>
          </cell>
          <cell r="C15" t="str">
            <v>Raindrum OHSRX</v>
          </cell>
          <cell r="D15">
            <v>104.77</v>
          </cell>
        </row>
        <row r="16">
          <cell r="A16">
            <v>12</v>
          </cell>
          <cell r="B16">
            <v>3</v>
          </cell>
          <cell r="C16" t="str">
            <v>Raindrum OHSR</v>
          </cell>
          <cell r="D16">
            <v>106.45</v>
          </cell>
        </row>
        <row r="17">
          <cell r="A17">
            <v>13</v>
          </cell>
          <cell r="B17" t="str">
            <v>DBT4</v>
          </cell>
          <cell r="C17" t="str">
            <v>Kanimeruka OHSRX</v>
          </cell>
          <cell r="D17">
            <v>104.33</v>
          </cell>
        </row>
        <row r="18">
          <cell r="A18">
            <v>14</v>
          </cell>
          <cell r="B18">
            <v>4</v>
          </cell>
          <cell r="C18" t="str">
            <v>Kanimeruka OHSR</v>
          </cell>
          <cell r="D18">
            <v>105.35</v>
          </cell>
        </row>
        <row r="19">
          <cell r="A19">
            <v>15</v>
          </cell>
          <cell r="B19" t="str">
            <v>E</v>
          </cell>
          <cell r="C19" t="str">
            <v>Kondavanipalem jn</v>
          </cell>
          <cell r="D19">
            <v>100.78</v>
          </cell>
        </row>
        <row r="20">
          <cell r="A20">
            <v>16</v>
          </cell>
          <cell r="B20" t="str">
            <v>ET5</v>
          </cell>
          <cell r="C20" t="str">
            <v>Kondavanipalem GLSRX</v>
          </cell>
          <cell r="D20">
            <v>105.78</v>
          </cell>
        </row>
        <row r="21">
          <cell r="A21">
            <v>17</v>
          </cell>
          <cell r="B21">
            <v>5</v>
          </cell>
          <cell r="C21" t="str">
            <v>Kondavanipalem GLSR</v>
          </cell>
          <cell r="D21">
            <v>105.78</v>
          </cell>
        </row>
        <row r="22">
          <cell r="A22">
            <v>18</v>
          </cell>
          <cell r="B22" t="str">
            <v>F</v>
          </cell>
          <cell r="C22" t="str">
            <v>Budalanapalli jn</v>
          </cell>
          <cell r="D22">
            <v>98.79</v>
          </cell>
        </row>
        <row r="23">
          <cell r="A23">
            <v>20</v>
          </cell>
          <cell r="B23" t="str">
            <v>FA</v>
          </cell>
          <cell r="C23" t="str">
            <v>Rudrapalem X</v>
          </cell>
          <cell r="D23">
            <v>97.92</v>
          </cell>
        </row>
        <row r="24">
          <cell r="A24">
            <v>21</v>
          </cell>
          <cell r="B24" t="str">
            <v>FAB</v>
          </cell>
          <cell r="C24" t="str">
            <v>Rudrapalem V jn</v>
          </cell>
          <cell r="D24">
            <v>97.62</v>
          </cell>
        </row>
        <row r="25">
          <cell r="A25">
            <v>22</v>
          </cell>
          <cell r="B25" t="str">
            <v>FABT6</v>
          </cell>
          <cell r="C25" t="str">
            <v>Rudrapalem OHSRX</v>
          </cell>
          <cell r="D25">
            <v>97.62</v>
          </cell>
        </row>
        <row r="26">
          <cell r="A26">
            <v>23</v>
          </cell>
          <cell r="B26">
            <v>6</v>
          </cell>
          <cell r="C26" t="str">
            <v>Rudrapalem OHSR</v>
          </cell>
          <cell r="D26">
            <v>97.92</v>
          </cell>
        </row>
        <row r="27">
          <cell r="A27">
            <v>25</v>
          </cell>
          <cell r="B27" t="str">
            <v>FABT7</v>
          </cell>
          <cell r="C27" t="str">
            <v>Barikipala OHSRX</v>
          </cell>
          <cell r="D27">
            <v>97.62</v>
          </cell>
        </row>
        <row r="28">
          <cell r="A28">
            <v>26</v>
          </cell>
          <cell r="B28">
            <v>7</v>
          </cell>
          <cell r="C28" t="str">
            <v>Barikipala OHSR</v>
          </cell>
          <cell r="D28">
            <v>97.55</v>
          </cell>
        </row>
        <row r="29">
          <cell r="A29">
            <v>27</v>
          </cell>
          <cell r="B29" t="str">
            <v>FAC</v>
          </cell>
          <cell r="C29" t="str">
            <v>Kothuru jn</v>
          </cell>
          <cell r="D29">
            <v>95.05</v>
          </cell>
        </row>
        <row r="30">
          <cell r="A30">
            <v>28</v>
          </cell>
          <cell r="B30" t="str">
            <v>FACT8</v>
          </cell>
          <cell r="C30" t="str">
            <v>Kothuru OHSRX</v>
          </cell>
          <cell r="D30">
            <v>95.05</v>
          </cell>
        </row>
        <row r="31">
          <cell r="A31">
            <v>29</v>
          </cell>
          <cell r="B31">
            <v>8</v>
          </cell>
          <cell r="C31" t="str">
            <v>Kothuru OHSR</v>
          </cell>
          <cell r="D31">
            <v>95.45</v>
          </cell>
        </row>
        <row r="32">
          <cell r="A32">
            <v>30</v>
          </cell>
          <cell r="B32" t="str">
            <v>FACT9</v>
          </cell>
          <cell r="C32" t="str">
            <v xml:space="preserve"> B rajeru OHSRX</v>
          </cell>
          <cell r="D32">
            <v>95.05</v>
          </cell>
        </row>
        <row r="33">
          <cell r="A33">
            <v>31</v>
          </cell>
          <cell r="B33">
            <v>9</v>
          </cell>
          <cell r="C33" t="str">
            <v xml:space="preserve"> B rajeru OHSR</v>
          </cell>
          <cell r="D33">
            <v>92.38</v>
          </cell>
        </row>
        <row r="34">
          <cell r="A34">
            <v>32</v>
          </cell>
          <cell r="B34" t="str">
            <v>G</v>
          </cell>
          <cell r="C34" t="str">
            <v>GP Agraharam JN</v>
          </cell>
          <cell r="D34">
            <v>98.63</v>
          </cell>
        </row>
        <row r="35">
          <cell r="A35">
            <v>33</v>
          </cell>
          <cell r="B35" t="str">
            <v>GT10</v>
          </cell>
          <cell r="C35" t="str">
            <v>GP Agraharam OHSRX</v>
          </cell>
          <cell r="D35">
            <v>98.79</v>
          </cell>
        </row>
        <row r="36">
          <cell r="A36">
            <v>34</v>
          </cell>
          <cell r="B36">
            <v>10</v>
          </cell>
          <cell r="C36" t="str">
            <v>GP Agraharam OHSR</v>
          </cell>
          <cell r="D36">
            <v>98.65</v>
          </cell>
        </row>
        <row r="37">
          <cell r="A37">
            <v>35</v>
          </cell>
          <cell r="B37" t="str">
            <v>GT101</v>
          </cell>
          <cell r="C37" t="str">
            <v>Maruwada mid BPTX</v>
          </cell>
          <cell r="D37">
            <v>90</v>
          </cell>
        </row>
        <row r="38">
          <cell r="A38">
            <v>36</v>
          </cell>
          <cell r="B38">
            <v>101</v>
          </cell>
          <cell r="C38" t="str">
            <v>Maruwada mid BPT</v>
          </cell>
          <cell r="D38">
            <v>90</v>
          </cell>
        </row>
        <row r="39">
          <cell r="A39">
            <v>37</v>
          </cell>
          <cell r="B39" t="str">
            <v>XX</v>
          </cell>
          <cell r="C39" t="str">
            <v>Budalanapalli jn BPT</v>
          </cell>
          <cell r="D39">
            <v>90</v>
          </cell>
        </row>
        <row r="40">
          <cell r="A40">
            <v>37</v>
          </cell>
          <cell r="B40" t="str">
            <v>BPT JN</v>
          </cell>
          <cell r="C40" t="str">
            <v>BPT JN</v>
          </cell>
          <cell r="D40">
            <v>90</v>
          </cell>
        </row>
        <row r="41">
          <cell r="A41">
            <v>35</v>
          </cell>
          <cell r="B41" t="str">
            <v>H</v>
          </cell>
          <cell r="C41" t="str">
            <v>Maruwada jn</v>
          </cell>
          <cell r="D41">
            <v>83.98</v>
          </cell>
        </row>
        <row r="42">
          <cell r="A42">
            <v>36</v>
          </cell>
          <cell r="B42" t="str">
            <v>HT11</v>
          </cell>
          <cell r="C42" t="str">
            <v>Maruwada OHSRX</v>
          </cell>
          <cell r="D42">
            <v>84.25</v>
          </cell>
        </row>
        <row r="43">
          <cell r="A43">
            <v>37</v>
          </cell>
          <cell r="B43">
            <v>11</v>
          </cell>
          <cell r="C43" t="str">
            <v>Maruwada OHSR</v>
          </cell>
          <cell r="D43">
            <v>84.25</v>
          </cell>
        </row>
        <row r="44">
          <cell r="A44">
            <v>38</v>
          </cell>
          <cell r="B44" t="str">
            <v>I</v>
          </cell>
          <cell r="C44" t="str">
            <v>M Kothavalasa</v>
          </cell>
          <cell r="D44">
            <v>81</v>
          </cell>
        </row>
        <row r="45">
          <cell r="A45">
            <v>39</v>
          </cell>
          <cell r="B45" t="str">
            <v>IT12</v>
          </cell>
          <cell r="C45" t="str">
            <v>M Kothavalasa</v>
          </cell>
          <cell r="D45">
            <v>81</v>
          </cell>
        </row>
        <row r="46">
          <cell r="A46">
            <v>40</v>
          </cell>
          <cell r="B46">
            <v>12</v>
          </cell>
          <cell r="C46" t="str">
            <v>M Kothavalasa</v>
          </cell>
          <cell r="D46">
            <v>81</v>
          </cell>
        </row>
        <row r="47">
          <cell r="A47">
            <v>41</v>
          </cell>
          <cell r="B47" t="str">
            <v>J</v>
          </cell>
          <cell r="C47" t="str">
            <v>Yedipalem v jn</v>
          </cell>
          <cell r="D47">
            <v>83.16</v>
          </cell>
        </row>
        <row r="48">
          <cell r="A48">
            <v>42</v>
          </cell>
          <cell r="B48" t="str">
            <v>K</v>
          </cell>
          <cell r="C48" t="str">
            <v>Yedipalem jn</v>
          </cell>
          <cell r="D48">
            <v>83.16</v>
          </cell>
        </row>
        <row r="49">
          <cell r="A49">
            <v>43</v>
          </cell>
          <cell r="B49" t="str">
            <v>KT13</v>
          </cell>
          <cell r="C49" t="str">
            <v>Yedipalem OHSRX</v>
          </cell>
          <cell r="D49">
            <v>83.45</v>
          </cell>
        </row>
        <row r="50">
          <cell r="A50">
            <v>44</v>
          </cell>
          <cell r="B50">
            <v>13</v>
          </cell>
          <cell r="C50" t="str">
            <v>Yedipalem OHSR</v>
          </cell>
          <cell r="D50">
            <v>83.45</v>
          </cell>
        </row>
        <row r="51">
          <cell r="A51">
            <v>45</v>
          </cell>
          <cell r="B51" t="str">
            <v>L</v>
          </cell>
          <cell r="C51" t="str">
            <v>Kothapalem jn</v>
          </cell>
          <cell r="D51">
            <v>83.35</v>
          </cell>
        </row>
        <row r="52">
          <cell r="A52">
            <v>46</v>
          </cell>
          <cell r="B52" t="str">
            <v>LT14</v>
          </cell>
          <cell r="C52" t="str">
            <v>Kothapalem OHSRX</v>
          </cell>
          <cell r="D52">
            <v>96.85</v>
          </cell>
        </row>
        <row r="53">
          <cell r="A53">
            <v>47</v>
          </cell>
          <cell r="B53">
            <v>14</v>
          </cell>
          <cell r="C53" t="str">
            <v>Kothapalem OHSR</v>
          </cell>
          <cell r="D53">
            <v>96.85</v>
          </cell>
        </row>
        <row r="54">
          <cell r="A54">
            <v>48</v>
          </cell>
          <cell r="B54" t="str">
            <v>M</v>
          </cell>
          <cell r="C54" t="str">
            <v>Gumada jn</v>
          </cell>
          <cell r="D54">
            <v>86.57</v>
          </cell>
        </row>
        <row r="55">
          <cell r="A55">
            <v>49</v>
          </cell>
          <cell r="B55" t="str">
            <v>MT15</v>
          </cell>
          <cell r="C55" t="str">
            <v>Gumada OHSRX</v>
          </cell>
          <cell r="D55">
            <v>88.75</v>
          </cell>
        </row>
        <row r="56">
          <cell r="A56">
            <v>50</v>
          </cell>
          <cell r="B56">
            <v>15</v>
          </cell>
          <cell r="C56" t="str">
            <v>Gumada OHSR</v>
          </cell>
          <cell r="D56">
            <v>88.75</v>
          </cell>
        </row>
        <row r="57">
          <cell r="A57">
            <v>51</v>
          </cell>
          <cell r="B57" t="str">
            <v>N</v>
          </cell>
          <cell r="C57" t="str">
            <v>Cheedipalem jn</v>
          </cell>
          <cell r="D57">
            <v>86.57</v>
          </cell>
        </row>
        <row r="58">
          <cell r="A58">
            <v>52</v>
          </cell>
          <cell r="B58" t="str">
            <v>NT16</v>
          </cell>
          <cell r="C58" t="str">
            <v>Cheedipalem JNOHSRX</v>
          </cell>
          <cell r="D58">
            <v>86.57</v>
          </cell>
        </row>
        <row r="59">
          <cell r="B59">
            <v>16</v>
          </cell>
          <cell r="C59" t="str">
            <v>Cheedipalem JNOHSR</v>
          </cell>
          <cell r="D59">
            <v>86.57</v>
          </cell>
        </row>
        <row r="60">
          <cell r="A60">
            <v>53</v>
          </cell>
          <cell r="B60" t="str">
            <v>NT17</v>
          </cell>
          <cell r="C60" t="str">
            <v>Gadapapeta OHSRX</v>
          </cell>
          <cell r="D60">
            <v>95.14</v>
          </cell>
        </row>
        <row r="61">
          <cell r="A61">
            <v>54</v>
          </cell>
          <cell r="B61">
            <v>17</v>
          </cell>
          <cell r="C61" t="str">
            <v>Gadapapeta OHSR</v>
          </cell>
          <cell r="D61">
            <v>95.14</v>
          </cell>
        </row>
        <row r="62">
          <cell r="A62">
            <v>55</v>
          </cell>
          <cell r="B62" t="str">
            <v>JA</v>
          </cell>
          <cell r="C62" t="str">
            <v>Kovvadapeta jn</v>
          </cell>
          <cell r="D62">
            <v>89.15</v>
          </cell>
        </row>
        <row r="63">
          <cell r="A63">
            <v>56</v>
          </cell>
          <cell r="B63" t="str">
            <v>JA18</v>
          </cell>
          <cell r="C63" t="str">
            <v>Kovvadapeta OHSRX</v>
          </cell>
          <cell r="D63">
            <v>86.77</v>
          </cell>
        </row>
        <row r="64">
          <cell r="A64">
            <v>57</v>
          </cell>
          <cell r="B64">
            <v>18</v>
          </cell>
          <cell r="C64" t="str">
            <v>Kovvadapeta OHSR</v>
          </cell>
          <cell r="D64">
            <v>86.77</v>
          </cell>
        </row>
        <row r="65">
          <cell r="A65">
            <v>58</v>
          </cell>
          <cell r="B65" t="str">
            <v>JB</v>
          </cell>
          <cell r="C65" t="str">
            <v>Veduruwada jn</v>
          </cell>
          <cell r="D65">
            <v>90.85</v>
          </cell>
        </row>
        <row r="66">
          <cell r="A66">
            <v>59</v>
          </cell>
          <cell r="B66" t="str">
            <v>JBT19</v>
          </cell>
          <cell r="C66" t="str">
            <v>Veduruwada OHSRX</v>
          </cell>
          <cell r="D66">
            <v>91.06</v>
          </cell>
        </row>
        <row r="67">
          <cell r="A67">
            <v>60</v>
          </cell>
          <cell r="B67">
            <v>19</v>
          </cell>
          <cell r="C67" t="str">
            <v>Veduruwada OHSR</v>
          </cell>
          <cell r="D67">
            <v>91.06</v>
          </cell>
        </row>
        <row r="68">
          <cell r="A68">
            <v>61</v>
          </cell>
          <cell r="B68" t="str">
            <v>JC</v>
          </cell>
          <cell r="C68" t="str">
            <v>Paidipeta jn</v>
          </cell>
          <cell r="D68">
            <v>97.3</v>
          </cell>
        </row>
        <row r="69">
          <cell r="A69">
            <v>62</v>
          </cell>
          <cell r="B69" t="str">
            <v>JCT20</v>
          </cell>
          <cell r="C69" t="str">
            <v>Paidipeta OHSRX</v>
          </cell>
          <cell r="D69">
            <v>97.63</v>
          </cell>
        </row>
        <row r="70">
          <cell r="A70">
            <v>63</v>
          </cell>
          <cell r="B70">
            <v>20</v>
          </cell>
          <cell r="C70" t="str">
            <v>Paidipeta OHSR</v>
          </cell>
          <cell r="D70">
            <v>97.63</v>
          </cell>
        </row>
        <row r="71">
          <cell r="A71">
            <v>64</v>
          </cell>
          <cell r="B71" t="str">
            <v>JD</v>
          </cell>
          <cell r="C71" t="str">
            <v>NK palem jn</v>
          </cell>
          <cell r="D71">
            <v>115.65</v>
          </cell>
        </row>
        <row r="72">
          <cell r="A72">
            <v>65</v>
          </cell>
          <cell r="B72" t="str">
            <v>JDT21</v>
          </cell>
          <cell r="C72" t="str">
            <v>NK palem OHSRX</v>
          </cell>
          <cell r="D72">
            <v>115.65</v>
          </cell>
        </row>
        <row r="73">
          <cell r="A73">
            <v>66</v>
          </cell>
          <cell r="B73">
            <v>21</v>
          </cell>
          <cell r="C73" t="str">
            <v>NK palem OHSR</v>
          </cell>
          <cell r="D73">
            <v>115.65</v>
          </cell>
        </row>
        <row r="74">
          <cell r="A74">
            <v>67</v>
          </cell>
          <cell r="B74" t="str">
            <v>JDT22</v>
          </cell>
          <cell r="C74" t="str">
            <v>KP padu OHSRX</v>
          </cell>
          <cell r="D74">
            <v>108.64</v>
          </cell>
        </row>
        <row r="75">
          <cell r="A75">
            <v>68</v>
          </cell>
          <cell r="B75">
            <v>22</v>
          </cell>
          <cell r="C75" t="str">
            <v>KP padu OHSR</v>
          </cell>
          <cell r="D75">
            <v>108.64</v>
          </cell>
        </row>
        <row r="76">
          <cell r="A76">
            <v>62</v>
          </cell>
          <cell r="B76" t="str">
            <v>JCT201</v>
          </cell>
          <cell r="C76" t="str">
            <v>Paidipeta sumpX</v>
          </cell>
          <cell r="D76">
            <v>97.63</v>
          </cell>
        </row>
        <row r="77">
          <cell r="A77">
            <v>63</v>
          </cell>
          <cell r="B77">
            <v>201</v>
          </cell>
          <cell r="C77" t="str">
            <v>Paidipeta sump</v>
          </cell>
          <cell r="D77">
            <v>97.63</v>
          </cell>
        </row>
      </sheetData>
      <sheetData sheetId="4" refreshError="1">
        <row r="5">
          <cell r="B5">
            <v>1</v>
          </cell>
        </row>
        <row r="6">
          <cell r="B6">
            <v>2</v>
          </cell>
        </row>
        <row r="7">
          <cell r="B7">
            <v>3</v>
          </cell>
        </row>
        <row r="8">
          <cell r="B8">
            <v>4</v>
          </cell>
        </row>
        <row r="9">
          <cell r="B9">
            <v>5</v>
          </cell>
        </row>
        <row r="10">
          <cell r="B10">
            <v>6</v>
          </cell>
        </row>
        <row r="11">
          <cell r="B11">
            <v>7</v>
          </cell>
        </row>
        <row r="12">
          <cell r="B12">
            <v>8</v>
          </cell>
        </row>
        <row r="13">
          <cell r="B13">
            <v>9</v>
          </cell>
        </row>
        <row r="14">
          <cell r="B14">
            <v>10</v>
          </cell>
        </row>
        <row r="15">
          <cell r="B15">
            <v>101</v>
          </cell>
        </row>
        <row r="16">
          <cell r="B16">
            <v>11</v>
          </cell>
        </row>
        <row r="17">
          <cell r="B17">
            <v>12</v>
          </cell>
        </row>
        <row r="18">
          <cell r="B18">
            <v>13</v>
          </cell>
        </row>
        <row r="19">
          <cell r="B19">
            <v>14</v>
          </cell>
        </row>
        <row r="20">
          <cell r="B20">
            <v>15</v>
          </cell>
        </row>
        <row r="21">
          <cell r="B21">
            <v>16</v>
          </cell>
        </row>
        <row r="22">
          <cell r="B22">
            <v>17</v>
          </cell>
        </row>
        <row r="23">
          <cell r="B23">
            <v>18</v>
          </cell>
        </row>
        <row r="24">
          <cell r="B24">
            <v>19</v>
          </cell>
        </row>
        <row r="25">
          <cell r="B25">
            <v>201</v>
          </cell>
        </row>
        <row r="26">
          <cell r="B26">
            <v>20</v>
          </cell>
        </row>
        <row r="27">
          <cell r="B27">
            <v>21</v>
          </cell>
        </row>
        <row r="28">
          <cell r="B28">
            <v>22</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nc"/>
      <sheetName val="Work_sheet"/>
      <sheetName val="Physical_ach"/>
      <sheetName val="Financial_ach"/>
      <sheetName val="Sheet1"/>
      <sheetName val="Cover"/>
      <sheetName val="Data"/>
      <sheetName val="CI"/>
      <sheetName val="DI"/>
      <sheetName val="G.R.P"/>
      <sheetName val="HDPE"/>
      <sheetName val="PSC REVISED"/>
      <sheetName val="pvc"/>
      <sheetName val="segments-details"/>
      <sheetName val="int-Dia-hdpe"/>
      <sheetName val="habs-list"/>
      <sheetName val="DATA_PRG"/>
      <sheetName val="Lead statement"/>
      <sheetName val="data existing_do not delet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MEstt."/>
      <sheetName val="ABST(PART B) "/>
      <sheetName val="F6-Gnrl Abstrt"/>
      <sheetName val="04-05"/>
      <sheetName val="Lead"/>
      <sheetName val="sub-data "/>
      <sheetName val="Data.F8.BTR"/>
      <sheetName val="F6-Estt"/>
      <sheetName val="sub estt"/>
      <sheetName val="Labour"/>
      <sheetName val="Machinery"/>
      <sheetName val="Sheet1"/>
      <sheetName val="Data_F8_BTR"/>
      <sheetName val="lead-st"/>
      <sheetName val="rdamdata"/>
      <sheetName val="Cover-MEstt_"/>
      <sheetName val="ABST(PART_B)_"/>
      <sheetName val="F6-Gnrl_Abstrt"/>
      <sheetName val="sub-data_"/>
      <sheetName val="sub_estt"/>
      <sheetName val="Work_sheet"/>
      <sheetName val="r"/>
      <sheetName val="Common "/>
      <sheetName val="Lead statement ss5"/>
      <sheetName val="Cover-MEstt_1"/>
      <sheetName val="ABST(PART_B)_1"/>
      <sheetName val="F6-Gnrl_Abstrt1"/>
      <sheetName val="sub-data_1"/>
      <sheetName val="Data_F8_BTR1"/>
      <sheetName val="sub_estt1"/>
      <sheetName val="Common_"/>
      <sheetName val="Material"/>
      <sheetName val="Plant &amp;  Machinery"/>
      <sheetName val="MRATES"/>
      <sheetName val="PUMP_DATA"/>
      <sheetName val="DATA_PRG"/>
      <sheetName val="m"/>
      <sheetName val="segments-details"/>
      <sheetName val="int-Dia-hdpe"/>
      <sheetName val="habs-list"/>
      <sheetName val="int-Dia-pvc"/>
      <sheetName val="F6-Est4"/>
      <sheetName val="nodes"/>
      <sheetName val="int-Dia"/>
      <sheetName val="JAWAHAR-hyd-original"/>
      <sheetName val="coverpage"/>
      <sheetName val="Road data"/>
      <sheetName val="CI"/>
      <sheetName val="DI"/>
      <sheetName val="G.R.P"/>
      <sheetName val="HDPE"/>
      <sheetName val="PSC REVISED"/>
      <sheetName val="pvc"/>
      <sheetName val="Lead statement"/>
      <sheetName val="leads"/>
      <sheetName val="v"/>
      <sheetName val="BWSCPlt"/>
      <sheetName val="maya"/>
      <sheetName val="LS"/>
      <sheetName val="sub-dapa "/>
      <sheetName val="DATA"/>
      <sheetName val="mlead"/>
      <sheetName val="abs road"/>
      <sheetName val="R_Det"/>
      <sheetName val="Works"/>
      <sheetName val="RMR"/>
      <sheetName val="General"/>
      <sheetName val="t_prsr"/>
      <sheetName val="id"/>
      <sheetName val="wh_data"/>
      <sheetName val="wh_data_R"/>
      <sheetName val="CPHEEO"/>
      <sheetName val="input"/>
      <sheetName val="Class IV Qtr. Ele"/>
      <sheetName val="Levels"/>
      <sheetName val="GROUND FLOOR"/>
      <sheetName val="Plant 㫨  Machinery"/>
      <sheetName val="Bitumen trunk"/>
      <sheetName val="Feeder"/>
      <sheetName val="R99 etc"/>
      <sheetName val="Trunk unpaved"/>
      <sheetName val="DATA_ENTRY"/>
      <sheetName val="Rate"/>
      <sheetName val="PM&amp;GM"/>
      <sheetName val="AV-PVC"/>
      <sheetName val="DI gate-DI"/>
      <sheetName val="DIgate_PVC "/>
      <sheetName val="Cover"/>
      <sheetName val="sg-clay(d)"/>
      <sheetName val="DATA-BASE"/>
      <sheetName val="DATA-ABSTRACT"/>
      <sheetName val="SUMP1420KL@HW"/>
      <sheetName val="Sheet2"/>
      <sheetName val="Bridge Data 2005-06"/>
      <sheetName val="CPI"/>
      <sheetName val="WPI C"/>
      <sheetName val="WPI all"/>
      <sheetName val="WPI HM"/>
      <sheetName val="WPI S"/>
      <sheetName val="Sheet9"/>
      <sheetName val="Data 07-08 "/>
      <sheetName val="SSR 2015-16"/>
      <sheetName val="DATA SHEET FOR 2012 - 13"/>
      <sheetName val="Main sheet"/>
      <sheetName val="Rates"/>
      <sheetName val="Data-ELSR"/>
      <sheetName val="Nspt-smp-final-ORIGINAL"/>
      <sheetName val="ABS"/>
      <sheetName val="zone-8"/>
      <sheetName val="MHNO_LEV"/>
      <sheetName val=" Data -Valves"/>
      <sheetName val="SPT vs PHI"/>
      <sheetName val="Sorted"/>
      <sheetName val="Mortars"/>
      <sheetName val="ESTIMATE"/>
      <sheetName val="hdpe weights"/>
      <sheetName val="data existing_do not delete"/>
      <sheetName val="m1"/>
      <sheetName val="Data rough"/>
      <sheetName val="Lead Distance"/>
      <sheetName val="hdpe_basic"/>
      <sheetName val="pvc_basic"/>
      <sheetName val="Specification"/>
      <sheetName val="Avenue Plantation "/>
      <sheetName val="farmyard"/>
      <sheetName val="In put soft"/>
      <sheetName val="softscape data "/>
      <sheetName val="est input"/>
      <sheetName val="C-data  2)"/>
      <sheetName val="conveyance "/>
      <sheetName val="Civil SoR"/>
      <sheetName val="WS SoR "/>
      <sheetName val="C-data  for sub est"/>
      <sheetName val="Chain link mesh "/>
      <sheetName val="MS Grill CW"/>
      <sheetName val=" SS Gate (2)"/>
      <sheetName val=" Barbed wire (2)"/>
      <sheetName val="Genera Abstract Estimate "/>
      <sheetName val="Joinery"/>
      <sheetName val="WS Data"/>
      <sheetName val="Entrance Arch ( H )"/>
      <sheetName val="Entrance Arch ( CH )"/>
      <sheetName val="Soft Scape"/>
      <sheetName val="1.Hard Scape "/>
      <sheetName val="2"/>
      <sheetName val="Sliding Gate"/>
      <sheetName val="Boundary Wall"/>
      <sheetName val="Toilet 5X3m"/>
      <sheetName val="Shower Area 4X1.5m"/>
      <sheetName val="Cremains Room 5X5m"/>
      <sheetName val="Office Room 6X6m"/>
      <sheetName val="Security Room 3X3m"/>
      <sheetName val="Store Room 6X5.7m"/>
      <sheetName val="Mortury 6X6m"/>
      <sheetName val="Pre Ritual Area 8X8m"/>
      <sheetName val="Post Ritual Area 6X5m"/>
      <sheetName val="Electric Crematorioum 15X15m"/>
      <sheetName val="Conventional Crematorium6.2X5.2"/>
      <sheetName val="Office cum Security Room 7X4m"/>
      <sheetName val="Chain link mesh fencing "/>
      <sheetName val="Cover-MEstt_2"/>
      <sheetName val="ABST(PART_B)_2"/>
      <sheetName val="F6-Gnrl_Abstrt2"/>
      <sheetName val="sub-data_2"/>
      <sheetName val="Data_F8_BTR2"/>
      <sheetName val="sub_estt2"/>
      <sheetName val="Common_1"/>
      <sheetName val="Lead_statement_ss5"/>
      <sheetName val="G_R_P"/>
      <sheetName val="PSC_REVISED"/>
      <sheetName val="Plant_&amp;__Machinery"/>
      <sheetName val="Cover-MEstt_3"/>
      <sheetName val="ABST(PART_B)_3"/>
      <sheetName val="F6-Gnrl_Abstrt3"/>
      <sheetName val="sub-data_3"/>
      <sheetName val="Data_F8_BTR3"/>
      <sheetName val="sub_estt3"/>
      <sheetName val="Common_2"/>
      <sheetName val="Lead_statement_ss51"/>
      <sheetName val="G_R_P1"/>
      <sheetName val="PSC_REVISED1"/>
      <sheetName val="Plant_&amp;__Machinery1"/>
      <sheetName val="bundqty"/>
      <sheetName val="gen"/>
      <sheetName val="Lead_statement"/>
      <sheetName val="Road_data"/>
      <sheetName val="abs_road"/>
      <sheetName val="Class_IV_Qtr__Ele"/>
      <sheetName val="Rd.Est"/>
      <sheetName val="1V800"/>
      <sheetName val="Boq"/>
      <sheetName val="TBAL9697 -group wise  sdpl"/>
      <sheetName val="Process"/>
      <sheetName val="Specification report"/>
      <sheetName val="MRoad data"/>
      <sheetName val="habs-details"/>
      <sheetName val="hab-details"/>
      <sheetName val="detls"/>
      <sheetName val="WATER-HAMMER"/>
      <sheetName val="20kL-design-final"/>
      <sheetName val="Detail In Door Stad"/>
      <sheetName val="_5wgdhabfinal00_01"/>
      <sheetName val="water-hammar-strenght"/>
      <sheetName val="wh"/>
      <sheetName val="AV-HDPE"/>
      <sheetName val="Di_gate-HDPE"/>
      <sheetName val="LOCAL RATES"/>
      <sheetName val="TOP SLAB-beams"/>
      <sheetName val="Elect."/>
      <sheetName val="AV-BWSC&amp;MS"/>
      <sheetName val="AV_AC"/>
      <sheetName val="di_Gate_AC"/>
      <sheetName val="Digate-BWSCP-MS"/>
      <sheetName val="DI_gate_di"/>
      <sheetName val="LEAD (2)"/>
      <sheetName val="FORM7"/>
      <sheetName val="PVC weights"/>
      <sheetName val="index"/>
      <sheetName val="Global factors"/>
      <sheetName val="Z1_DATA"/>
      <sheetName val="co_5"/>
      <sheetName val="BM-HOOP"/>
      <sheetName val="Iocount"/>
      <sheetName val="ewst"/>
      <sheetName val="l"/>
      <sheetName val="Convey"/>
      <sheetName val="C-data"/>
      <sheetName val="SSR 2010-11 Rates"/>
      <sheetName val="Data well"/>
      <sheetName val="p&amp;m"/>
      <sheetName val="INPUT-DATA"/>
      <sheetName val="DL CAL"/>
      <sheetName val="SSR 2014-15 Rates"/>
      <sheetName val="Flanged Beams"/>
      <sheetName val="Rectangular Beam"/>
      <sheetName val="not req 3"/>
      <sheetName val="ultmom"/>
      <sheetName val="dlvoid"/>
      <sheetName val="final abstract"/>
      <sheetName val="detail'02"/>
      <sheetName val="data-WC"/>
      <sheetName val="C.D.Abs.Est."/>
      <sheetName val="Valves"/>
      <sheetName val="MS Rates"/>
      <sheetName val="hdpe-rates"/>
      <sheetName val="pvc-rates"/>
      <sheetName val="DATA SHEET FOR 2014-15"/>
      <sheetName val="SSR 2016-17"/>
      <sheetName val="crop water req.(Kh)  "/>
      <sheetName val="Bund"/>
      <sheetName val="BALAN1"/>
      <sheetName val="Formulas"/>
      <sheetName val="SITE OVERHEADS"/>
      <sheetName val="BTR"/>
      <sheetName val="Line"/>
      <sheetName val="conc-foot-gradeslab"/>
      <sheetName val="Sheet3"/>
      <sheetName val="pop"/>
      <sheetName val="ssr-rates"/>
      <sheetName val="1-Pop Proj"/>
      <sheetName val="sand"/>
      <sheetName val="stone"/>
      <sheetName val="Hyd_Stmt"/>
      <sheetName val="MTC-estimate"/>
      <sheetName val="Gen Abs"/>
      <sheetName val="other rates"/>
      <sheetName val="DATA-CD"/>
      <sheetName val="Quarry"/>
      <sheetName val="CRUST"/>
      <sheetName val="QDTS"/>
      <sheetName val="nandipet intra"/>
      <sheetName val="AV-DI"/>
      <sheetName val="scour-DI-CI"/>
      <sheetName val="scour-pvc-hdpe-psc-bwsc"/>
      <sheetName val="Bill_amt_qty_cc_1"/>
      <sheetName val="BS8007"/>
      <sheetName val="D2_CO"/>
      <sheetName val="#REF"/>
      <sheetName val="checked"/>
      <sheetName val="Detailed"/>
      <sheetName val="Road_data1"/>
      <sheetName val="abs_road1"/>
      <sheetName val="Class_IV_Qtr__Ele1"/>
      <sheetName val="Lead_statement1"/>
      <sheetName val="GROUND_FLOOR"/>
      <sheetName val="Bridge_Data_2005-06"/>
      <sheetName val="Data_07-08_"/>
      <sheetName val="DI_gate-DI"/>
      <sheetName val="DIgate_PVC_"/>
      <sheetName val="Bitumen_trunk"/>
      <sheetName val="R99_etc"/>
      <sheetName val="Trunk_unpaved"/>
      <sheetName val="sub-dapa_"/>
      <sheetName val="Plant_㫨__Machinery"/>
      <sheetName val="Avenue_Plantation_"/>
      <sheetName val="In_put_soft"/>
      <sheetName val="softscape_data_"/>
      <sheetName val="est_input"/>
      <sheetName val="C-data__2)"/>
      <sheetName val="conveyance_"/>
      <sheetName val="Civil_SoR"/>
      <sheetName val="WS_SoR_"/>
      <sheetName val="C-data__for_sub_est"/>
      <sheetName val="Chain_link_mesh_"/>
      <sheetName val="MS_Grill_CW"/>
      <sheetName val="_SS_Gate_(2)"/>
      <sheetName val="_Barbed_wire_(2)"/>
      <sheetName val="Genera_Abstract_Estimate_"/>
      <sheetName val="WS_Data"/>
      <sheetName val="Entrance_Arch_(_H_)"/>
      <sheetName val="Entrance_Arch_(_CH_)"/>
      <sheetName val="Soft_Scape"/>
      <sheetName val="1_Hard_Scape_"/>
      <sheetName val="Sliding_Gate"/>
      <sheetName val="Boundary_Wall"/>
      <sheetName val="Toilet_5X3m"/>
      <sheetName val="Shower_Area_4X1_5m"/>
      <sheetName val="Cremains_Room_5X5m"/>
      <sheetName val="Office_Room_6X6m"/>
      <sheetName val="Security_Room_3X3m"/>
      <sheetName val="Store_Room_6X5_7m"/>
      <sheetName val="Mortury_6X6m"/>
      <sheetName val="Pre_Ritual_Area_8X8m"/>
      <sheetName val="Post_Ritual_Area_6X5m"/>
      <sheetName val="Electric_Crematorioum_15X15m"/>
      <sheetName val="Conventional_Crematorium6_2X5_2"/>
      <sheetName val="Office_cum_Security_Room_7X4m"/>
      <sheetName val="Chain_link_mesh_fencing_"/>
      <sheetName val="SPT_vs_PHI"/>
      <sheetName val="WPI_C"/>
      <sheetName val="WPI_all"/>
      <sheetName val="WPI_HM"/>
      <sheetName val="WPI_S"/>
      <sheetName val="SSR_2015-16"/>
      <sheetName val="DATA_SHEET_FOR_2012_-_13"/>
      <sheetName val="Main_sheet"/>
      <sheetName val="_Data_-Valves"/>
      <sheetName val="dump"/>
      <sheetName val="Relig-place"/>
      <sheetName val="Habcodes"/>
      <sheetName val="basdat"/>
      <sheetName val="Data-2010-11"/>
      <sheetName val="foundation(V)"/>
      <sheetName val="Main"/>
      <sheetName val="TCS_Schedule (2)"/>
      <sheetName val="137-140"/>
      <sheetName val="141-142"/>
      <sheetName val="ElectricalSSR"/>
      <sheetName val="Earthwork MCW"/>
      <sheetName val="TCS Proposed"/>
      <sheetName val="Road data-TDR"/>
      <sheetName val="factors"/>
      <sheetName val="sup dat"/>
      <sheetName val="PLAN_FEB97"/>
      <sheetName val="MRMECADAMoad data"/>
      <sheetName val="Road Detail Est."/>
      <sheetName val="1000000000000"/>
      <sheetName val="Drains Est"/>
      <sheetName val="Structure Bills Qty"/>
      <sheetName val="0000000000000"/>
      <sheetName val="PVC_dia"/>
      <sheetName val="Chapter 4"/>
      <sheetName val="Abs_CD_2"/>
      <sheetName val="road est"/>
      <sheetName val="ECV"/>
      <sheetName val="LEAD S 10-11"/>
      <sheetName val="Watersoft (2)"/>
      <sheetName val="Aug,02"/>
      <sheetName val="Staff Acco."/>
      <sheetName val="WPI CM"/>
      <sheetName val="GM&amp;PM WE1 EST"/>
      <sheetName val="BWSCP"/>
      <sheetName val="CC Road"/>
      <sheetName val="cap-cwr_top"/>
      <sheetName val="compr_sta_2"/>
      <sheetName val="compr_sta_3"/>
      <sheetName val="design "/>
      <sheetName val="disinfec"/>
      <sheetName val="duti_desi"/>
      <sheetName val="pop_"/>
      <sheetName val="pum_hours"/>
      <sheetName val="risin_Ips_3"/>
      <sheetName val="risin_mps_2"/>
      <sheetName val="risin_sourc-1"/>
      <sheetName val="velo_1"/>
      <sheetName val="water_dem"/>
      <sheetName val="dpc cost"/>
      <sheetName val="SUMMERY"/>
      <sheetName val="Census_of_India_2001"/>
      <sheetName val="Admin"/>
      <sheetName val="FACE"/>
      <sheetName val="PH data"/>
      <sheetName val="HYDRAULICS"/>
      <sheetName val="Check List"/>
      <sheetName val="Recovery"/>
      <sheetName val="rate analysis "/>
      <sheetName val="(4)F-81 Exp.side"/>
      <sheetName val="Designs"/>
      <sheetName val="BASE_ALL"/>
      <sheetName val="WTP-Pr"/>
      <sheetName val="Data base"/>
      <sheetName val="Av.G Level"/>
      <sheetName val="E6"/>
      <sheetName val="E8"/>
      <sheetName val="E11"/>
      <sheetName val="QUOT_1"/>
      <sheetName val="STAMT"/>
      <sheetName val="JACKWELL"/>
      <sheetName val="tab1&amp;2"/>
      <sheetName val="Form_E6"/>
      <sheetName val="LLEGADA"/>
      <sheetName val="N- Ward Codes"/>
      <sheetName val="NEW "/>
      <sheetName val="LABOUR RATE"/>
      <sheetName val="Material Rate"/>
      <sheetName val="Pier Design(with offset)"/>
      <sheetName val="1"/>
      <sheetName val="3"/>
      <sheetName val="4"/>
      <sheetName val="HDPE-pipe-rates"/>
      <sheetName val="pvc-pipe-rates"/>
      <sheetName val="EDWise"/>
      <sheetName val="dist dump"/>
      <sheetName val="New33KVSS_E3"/>
      <sheetName val="Prop aug of Ex 33KVSS_E3a"/>
      <sheetName val="agl-pump-sets"/>
      <sheetName val="EG"/>
      <sheetName val="pump-sets(AI)"/>
      <sheetName val="per-capita"/>
      <sheetName val="towns&amp;villages"/>
      <sheetName val="Addl.40"/>
      <sheetName val="bricks"/>
      <sheetName val="Table 4"/>
      <sheetName val="Table 5"/>
      <sheetName val="Table 2"/>
      <sheetName val="Table 27"/>
      <sheetName val="Bill-12"/>
      <sheetName val="Mp-team 1"/>
      <sheetName val="Bed Class"/>
      <sheetName val="Cd"/>
      <sheetName val="ww-march-02"/>
      <sheetName val="Data_Base"/>
      <sheetName val="Bed Fall"/>
      <sheetName val="Title"/>
      <sheetName val="Ventway Calculations"/>
      <sheetName val="temp-SDData (2)"/>
      <sheetName val="dBase"/>
      <sheetName val="inWords"/>
      <sheetName val="DCI-STR"/>
      <sheetName val="Elc.data-20-21"/>
      <sheetName val="C-Mat"/>
      <sheetName val="labour &amp; Hire-20-21"/>
      <sheetName val="Electrical SSR 2020-2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FORMAS"/>
      <sheetName val="CHECK-SLIP"/>
      <sheetName val="DESIGN NORMS"/>
      <sheetName val="DESIGN CALUCULATIONS"/>
      <sheetName val="ABSTRACT-DESIGN CALUCULATIONS"/>
      <sheetName val="GRAVITY MAIN"/>
      <sheetName val="PUMPING MAIN"/>
      <sheetName val="PUMP SETS DESIGN"/>
      <sheetName val="GENERAL-ABSTRACT"/>
      <sheetName val="COMPONENTS"/>
      <sheetName val="DATA-ABSTRACT"/>
      <sheetName val="SSR(Buildings)"/>
      <sheetName val="SSR(PH)"/>
      <sheetName val="SSR(I&amp;CAD)"/>
      <sheetName val="PVC-Rates"/>
      <sheetName val="Labour charges"/>
      <sheetName val="Labour charges(detl)"/>
      <sheetName val="LEAD STATEMENT"/>
      <sheetName val="OHSR(Detail)"/>
      <sheetName val="DUMMY_EST"/>
      <sheetName val="DATA-LIST"/>
      <sheetName val="DATA SHEET"/>
      <sheetName val="DATA OHSR"/>
      <sheetName val="DATA AC PIPES"/>
      <sheetName val="DATA PVC PIPES"/>
      <sheetName val="BORE WELL"/>
      <sheetName val="SS TANK(HOMO)"/>
      <sheetName val="SS FILTERS"/>
      <sheetName val="SS TANK(HET)"/>
      <sheetName val="SS FILTERS(SQM)"/>
      <sheetName val="OHSR"/>
      <sheetName val="TRANSMISSION MAINS"/>
      <sheetName val="PUMP SETS"/>
      <sheetName val="WEIR CHAMBER"/>
      <sheetName val="PUMP HOUSE"/>
      <sheetName val="PUMP HOUSE(SQM)"/>
      <sheetName val="CW SUMP"/>
      <sheetName val="RWW_PH"/>
      <sheetName val="RAW WATER WELL"/>
      <sheetName val="VALVE PIT"/>
      <sheetName val="FLOW-DIAGRAM"/>
      <sheetName val="DATA-BASE"/>
      <sheetName val="TRANS.MAINS.LEVELS"/>
      <sheetName val="SSF(INT.CONS)"/>
      <sheetName val="DATA_ABSTRACT"/>
      <sheetName val="DATA_BASE"/>
      <sheetName val="m"/>
      <sheetName val="Labour"/>
      <sheetName val="Material"/>
      <sheetName val="Plant &amp;  Machinery"/>
      <sheetName val="Data.F8.BTR"/>
      <sheetName val="DESIGN_NORMS"/>
      <sheetName val="DESIGN_CALUCULATIONS"/>
      <sheetName val="ABSTRACT-DESIGN_CALUCULATIONS"/>
      <sheetName val="GRAVITY_MAIN"/>
      <sheetName val="PUMPING_MAIN"/>
      <sheetName val="PUMP_SETS_DESIGN"/>
      <sheetName val="Labour_charges"/>
      <sheetName val="Labour_charges(detl)"/>
      <sheetName val="LEAD_STATEMENT"/>
      <sheetName val="DATA_SHEET"/>
      <sheetName val="DATA_OHSR"/>
      <sheetName val="DATA_AC_PIPES"/>
      <sheetName val="DATA_PVC_PIPES"/>
      <sheetName val="BORE_WELL"/>
      <sheetName val="SS_TANK(HOMO)"/>
      <sheetName val="SS_FILTERS"/>
      <sheetName val="SS_TANK(HET)"/>
      <sheetName val="SS_FILTERS(SQM)"/>
      <sheetName val="TRANSMISSION_MAINS"/>
      <sheetName val="PUMP_SETS"/>
      <sheetName val="WEIR_CHAMBER"/>
      <sheetName val="PUMP_HOUSE"/>
      <sheetName val="PUMP_HOUSE(SQM)"/>
      <sheetName val="CW_SUMP"/>
      <sheetName val="RAW_WATER_WELL"/>
      <sheetName val="VALVE_PIT"/>
      <sheetName val="TRANS_MAINS_LEVELS"/>
      <sheetName val="SSF(INT_CONS)"/>
      <sheetName val="DESIGN_NORMS1"/>
      <sheetName val="DESIGN_CALUCULATIONS1"/>
      <sheetName val="ABSTRACT-DESIGN_CALUCULATIONS1"/>
      <sheetName val="GRAVITY_MAIN1"/>
      <sheetName val="PUMPING_MAIN1"/>
      <sheetName val="PUMP_SETS_DESIGN1"/>
      <sheetName val="Labour_charges1"/>
      <sheetName val="Labour_charges(detl)1"/>
      <sheetName val="LEAD_STATEMENT1"/>
      <sheetName val="DATA_SHEET1"/>
      <sheetName val="DATA_OHSR1"/>
      <sheetName val="DATA_AC_PIPES1"/>
      <sheetName val="DATA_PVC_PIPES1"/>
      <sheetName val="BORE_WELL1"/>
      <sheetName val="SS_TANK(HOMO)1"/>
      <sheetName val="SS_FILTERS1"/>
      <sheetName val="SS_TANK(HET)1"/>
      <sheetName val="SS_FILTERS(SQM)1"/>
      <sheetName val="TRANSMISSION_MAINS1"/>
      <sheetName val="PUMP_SETS1"/>
      <sheetName val="WEIR_CHAMBER1"/>
      <sheetName val="PUMP_HOUSE1"/>
      <sheetName val="PUMP_HOUSE(SQM)1"/>
      <sheetName val="CW_SUMP1"/>
      <sheetName val="RAW_WATER_WELL1"/>
      <sheetName val="VALVE_PIT1"/>
      <sheetName val="TRANS_MAINS_LEVELS1"/>
      <sheetName val="SSF(INT_CONS)1"/>
      <sheetName val="Common "/>
      <sheetName val="DESIGN_NORMS2"/>
      <sheetName val="DESIGN_CALUCULATIONS2"/>
      <sheetName val="ABSTRACT-DESIGN_CALUCULATIONS2"/>
      <sheetName val="GRAVITY_MAIN2"/>
      <sheetName val="PUMPING_MAIN2"/>
      <sheetName val="PUMP_SETS_DESIGN2"/>
      <sheetName val="Labour_charges2"/>
      <sheetName val="Labour_charges(detl)2"/>
      <sheetName val="LEAD_STATEMENT2"/>
      <sheetName val="DATA_SHEET2"/>
      <sheetName val="DATA_OHSR2"/>
      <sheetName val="DATA_AC_PIPES2"/>
      <sheetName val="DATA_PVC_PIPES2"/>
      <sheetName val="BORE_WELL2"/>
      <sheetName val="SS_TANK(HOMO)2"/>
      <sheetName val="SS_FILTERS2"/>
      <sheetName val="SS_TANK(HET)2"/>
      <sheetName val="SS_FILTERS(SQM)2"/>
      <sheetName val="TRANSMISSION_MAINS2"/>
      <sheetName val="PUMP_SETS2"/>
      <sheetName val="WEIR_CHAMBER2"/>
      <sheetName val="PUMP_HOUSE2"/>
      <sheetName val="PUMP_HOUSE(SQM)2"/>
      <sheetName val="CW_SUMP2"/>
      <sheetName val="RAW_WATER_WELL2"/>
      <sheetName val="VALVE_PIT2"/>
      <sheetName val="TRANS_MAINS_LEVELS2"/>
      <sheetName val="SSF(INT_CONS)2"/>
      <sheetName val="Plant_&amp;__Machinery"/>
      <sheetName val="Common_"/>
      <sheetName val="Data_F8_BTR"/>
      <sheetName val="Sheet3"/>
      <sheetName val="AV-HDPE"/>
      <sheetName val="Di_gate-HDPE"/>
      <sheetName val="BWSCPlt"/>
      <sheetName val="CI"/>
      <sheetName val="DI"/>
      <sheetName val="G.R.P"/>
      <sheetName val="HDPE"/>
      <sheetName val="PSC REVISED"/>
      <sheetName val="pvc"/>
      <sheetName val="segments-details"/>
      <sheetName val="int-Dia-hdpe"/>
      <sheetName val="habs-list"/>
      <sheetName val="PUMP_DATA"/>
      <sheetName val="Sheet1"/>
      <sheetName val="Bitumen trunk"/>
      <sheetName val="Feeder"/>
      <sheetName val="R99 etc"/>
      <sheetName val="Trunk unpaved"/>
      <sheetName val="DATA_PRG"/>
      <sheetName val="Plant_&amp;__Machi.ery"/>
      <sheetName val="Lead"/>
      <sheetName val="r"/>
      <sheetName val="nodes"/>
      <sheetName val="int-Dia"/>
      <sheetName val="JAWAHAR-hyd-original"/>
      <sheetName val="v"/>
      <sheetName val="Rate"/>
      <sheetName val="pop"/>
      <sheetName val="ssr-rates"/>
      <sheetName val="Work_sheet"/>
      <sheetName val="Class IV Qtr. Ele"/>
      <sheetName val="data"/>
      <sheetName val="leads"/>
      <sheetName val="rdamdata"/>
      <sheetName val="Bridge Data 2005-06"/>
      <sheetName val="GF SB Ok "/>
      <sheetName val="lead-st"/>
      <sheetName val="sup dat"/>
      <sheetName val="Sheet2"/>
      <sheetName val="MRATES"/>
      <sheetName val="pvc_basic"/>
      <sheetName val="SSR(I㫨CAD)"/>
      <sheetName val="Plant 㫨  Machinery"/>
      <sheetName val="Plant_㫨__Machinery"/>
      <sheetName val="Plant_㫨__Machi.ery"/>
      <sheetName val="0000000000000"/>
      <sheetName val="cert"/>
      <sheetName val="data existing_do not delete"/>
      <sheetName val="Lead statement ss5"/>
      <sheetName val="Civil Boq"/>
      <sheetName val="THK"/>
      <sheetName val="sg-clay(d)"/>
      <sheetName val="DATA_ENTRY"/>
      <sheetName val="maya"/>
      <sheetName val="RAFT"/>
      <sheetName val="scour depth"/>
      <sheetName val="SUMP1420KL@HW"/>
      <sheetName val="Usage"/>
      <sheetName val="General"/>
      <sheetName val="box-12"/>
      <sheetName val="DATAS"/>
      <sheetName val="SR"/>
      <sheetName val="DISCOUNT"/>
      <sheetName val="CS "/>
      <sheetName val="八幡"/>
      <sheetName val="bom"/>
      <sheetName val="Abs"/>
      <sheetName val="CPI"/>
      <sheetName val="WPI C"/>
      <sheetName val="WPI all"/>
      <sheetName val="WPI CM"/>
      <sheetName val="WPI S"/>
      <sheetName val="int-Dia-pvc"/>
      <sheetName val="Rates"/>
      <sheetName val="Road data"/>
      <sheetName val="SSR 2015-16"/>
      <sheetName val="t_prsr"/>
      <sheetName val="id"/>
      <sheetName val="wh"/>
      <sheetName val="DATA SHEET FOR 2012 - 13"/>
      <sheetName val="l"/>
      <sheetName val="_5wgdhabfinal00_01"/>
      <sheetName val="hdpe_basic"/>
      <sheetName val="1V800"/>
      <sheetName val="zone-8"/>
      <sheetName val="MHNO_LEV"/>
      <sheetName val="RMR"/>
      <sheetName val="Estimate copy"/>
      <sheetName val="bundqty"/>
      <sheetName val="coverpage"/>
      <sheetName val="Main sheet"/>
      <sheetName val="VALVE_PITU"/>
      <sheetName val="stone"/>
      <sheetName val="Relig-place"/>
      <sheetName val="Data-ELSR"/>
      <sheetName val="Analy_7-10"/>
      <sheetName val="Specification"/>
      <sheetName val="BM-HOOP"/>
      <sheetName val="Cover"/>
      <sheetName val="Hyd_Stmt"/>
      <sheetName val="co_5"/>
      <sheetName val="dBase"/>
      <sheetName val="index"/>
      <sheetName val="ESTIMATE"/>
      <sheetName val="hdpe weights"/>
      <sheetName val="PVC weights"/>
      <sheetName val="Delivery mains"/>
      <sheetName val="Road Detail Est."/>
      <sheetName val="DESIGN_NORMS3"/>
      <sheetName val="DESIGN_CALUCULATIONS3"/>
      <sheetName val="ABSTRACT-DESIGN_CALUCULATIONS3"/>
      <sheetName val="GRAVITY_MAIN3"/>
      <sheetName val="PUMPING_MAIN3"/>
      <sheetName val="PUMP_SETS_DESIGN3"/>
      <sheetName val="Labour_charges3"/>
      <sheetName val="Labour_charges(detl)3"/>
      <sheetName val="LEAD_STATEMENT3"/>
      <sheetName val="DATA_SHEET3"/>
      <sheetName val="DATA_OHSR3"/>
      <sheetName val="DATA_AC_PIPES3"/>
      <sheetName val="DATA_PVC_PIPES3"/>
      <sheetName val="BORE_WELL3"/>
      <sheetName val="SS_TANK(HOMO)3"/>
      <sheetName val="SS_FILTERS3"/>
      <sheetName val="SS_TANK(HET)3"/>
      <sheetName val="SS_FILTERS(SQM)3"/>
      <sheetName val="TRANSMISSION_MAINS3"/>
      <sheetName val="PUMP_SETS3"/>
      <sheetName val="WEIR_CHAMBER3"/>
      <sheetName val="PUMP_HOUSE3"/>
      <sheetName val="PUMP_HOUSE(SQM)3"/>
      <sheetName val="CW_SUMP3"/>
      <sheetName val="RAW_WATER_WELL3"/>
      <sheetName val="VALVE_PIT3"/>
      <sheetName val="TRANS_MAINS_LEVELS3"/>
      <sheetName val="SSF(INT_CONS)3"/>
      <sheetName val="Plant_&amp;__Machinery1"/>
      <sheetName val="Data_F8_BTR1"/>
      <sheetName val="Common_1"/>
      <sheetName val="Class_IV_Qtr__Ele"/>
      <sheetName val="G_R_P"/>
      <sheetName val="PSC_REVISED"/>
      <sheetName val="DESIGN_NORMS4"/>
      <sheetName val="DESIGN_CALUCULATIONS4"/>
      <sheetName val="ABSTRACT-DESIGN_CALUCULATIONS4"/>
      <sheetName val="GRAVITY_MAIN4"/>
      <sheetName val="PUMPING_MAIN4"/>
      <sheetName val="PUMP_SETS_DESIGN4"/>
      <sheetName val="Labour_charges4"/>
      <sheetName val="Labour_charges(detl)4"/>
      <sheetName val="LEAD_STATEMENT4"/>
      <sheetName val="DATA_SHEET4"/>
      <sheetName val="DATA_OHSR4"/>
      <sheetName val="DATA_AC_PIPES4"/>
      <sheetName val="DATA_PVC_PIPES4"/>
      <sheetName val="BORE_WELL4"/>
      <sheetName val="SS_TANK(HOMO)4"/>
      <sheetName val="SS_FILTERS4"/>
      <sheetName val="SS_TANK(HET)4"/>
      <sheetName val="SS_FILTERS(SQM)4"/>
      <sheetName val="TRANSMISSION_MAINS4"/>
      <sheetName val="PUMP_SETS4"/>
      <sheetName val="WEIR_CHAMBER4"/>
      <sheetName val="PUMP_HOUSE4"/>
      <sheetName val="PUMP_HOUSE(SQM)4"/>
      <sheetName val="CW_SUMP4"/>
      <sheetName val="RAW_WATER_WELL4"/>
      <sheetName val="VALVE_PIT4"/>
      <sheetName val="TRANS_MAINS_LEVELS4"/>
      <sheetName val="SSF(INT_CONS)4"/>
      <sheetName val="Plant_&amp;__Machinery2"/>
      <sheetName val="Data_F8_BTR2"/>
      <sheetName val="Common_2"/>
      <sheetName val="Class_IV_Qtr__Ele1"/>
      <sheetName val="G_R_P1"/>
      <sheetName val="PSC_REVISED1"/>
      <sheetName val="Meas.-Hotel Part"/>
      <sheetName val=" data sheet "/>
      <sheetName val="GEN_abstrct"/>
      <sheetName val="inWords"/>
      <sheetName val="mlead"/>
      <sheetName val="ewst"/>
      <sheetName val="Data rough"/>
      <sheetName val="abs road"/>
      <sheetName val="p&amp;m"/>
      <sheetName val="wh_data"/>
      <sheetName val="CPHEEO"/>
      <sheetName val="wh_data_R"/>
      <sheetName val="input"/>
      <sheetName val="Z1_DATA"/>
      <sheetName val="Convey -16-17"/>
      <sheetName val="CPIPE"/>
      <sheetName val="Data o"/>
      <sheetName val="Data Main sheet"/>
      <sheetName val="Lead Distance"/>
      <sheetName val="Levels"/>
      <sheetName val="Sheet9"/>
      <sheetName val="Iocount"/>
      <sheetName val="water-hammar-strenght"/>
      <sheetName val="Nspt-smp-final-ORIGINAL"/>
      <sheetName val="habs-details"/>
      <sheetName val="GM&amp;PM WE1 EST"/>
      <sheetName val="BWSCP"/>
      <sheetName val="hdpe-rates"/>
      <sheetName val="HDPE-pipe-rates"/>
      <sheetName val="pvc-pipe-rates"/>
      <sheetName val="LOCAL RATES"/>
      <sheetName val="sand"/>
      <sheetName val="WATER-HAMMER"/>
      <sheetName val="Staff Acco."/>
      <sheetName val="C-data"/>
      <sheetName val="DI gate-DI"/>
      <sheetName val="PM&amp;GM"/>
      <sheetName val="DIgate_PVC "/>
      <sheetName val="PH-Data"/>
      <sheetName val="Convey"/>
      <sheetName val="WPI HM"/>
      <sheetName val="detls"/>
      <sheetName val="Sheet5"/>
      <sheetName val="DATA SHEET FOR 2014-15"/>
      <sheetName val="R_Det"/>
      <sheetName val="LABOUR RATE"/>
      <sheetName val="Material Rate"/>
      <sheetName val="Bed Class"/>
      <sheetName val="Cd"/>
      <sheetName val="MRoad data"/>
      <sheetName val="Macro1"/>
      <sheetName val="AV_AC"/>
      <sheetName val="di_Gate_AC"/>
      <sheetName val="Digate-BWSCP-MS"/>
      <sheetName val="DI_gate_di"/>
      <sheetName val="C.D.Abs.Est."/>
      <sheetName val="VALV"/>
      <sheetName val="2014"/>
      <sheetName val="3405-2014"/>
      <sheetName val="Qty"/>
      <sheetName val="MTC-estimate"/>
      <sheetName val="Gen Abs"/>
      <sheetName val="other rates"/>
      <sheetName val="Table12"/>
      <sheetName val="Table9"/>
      <sheetName val="11.Habitations"/>
      <sheetName val="SSR 2016-17"/>
      <sheetName val="Detailed"/>
      <sheetName val="Admin"/>
      <sheetName val="GA-Paderu"/>
      <sheetName val="conc-foot-gradeslab"/>
      <sheetName val="LEAD S 10-11"/>
      <sheetName val="Global factors"/>
      <sheetName val="BS8007"/>
      <sheetName val="FT-05-02IsoBOM"/>
      <sheetName val="BALAN1"/>
      <sheetName val="m1"/>
      <sheetName val="TBAL9697 -group wise  sdpl"/>
      <sheetName val="Quarry"/>
      <sheetName val="Line"/>
      <sheetName val="BTR"/>
      <sheetName val="CRUST"/>
      <sheetName val="QDTS"/>
      <sheetName val="Abs_CD_2"/>
      <sheetName val="road est"/>
      <sheetName val="ECV"/>
      <sheetName val="AV-DI"/>
      <sheetName val="AV-PVC"/>
      <sheetName val="scour-DI-CI"/>
      <sheetName val="scour-pvc-hdpe-psc-bwsc"/>
      <sheetName val="Analy"/>
      <sheetName val="Master data"/>
      <sheetName val="analysis"/>
      <sheetName val="factors"/>
      <sheetName val="Habcodes"/>
      <sheetName val="FORM7"/>
      <sheetName val="abst"/>
      <sheetName val="design"/>
      <sheetName val="MRMECADAMoad data"/>
      <sheetName val="Road data-TDR"/>
      <sheetName val="Mortars"/>
      <sheetName val="Addl. DN"/>
      <sheetName val="TOP SLAB-beams"/>
      <sheetName val="650kL-design-final"/>
      <sheetName val="Lead  RATES"/>
      <sheetName val="zone-2"/>
      <sheetName val="Census_of_India_2001"/>
      <sheetName val="mas_hab"/>
      <sheetName val="s"/>
      <sheetName val="AV_GRP ms bwsc"/>
      <sheetName val="GM&amp;PM EST"/>
      <sheetName val="HS final-2"/>
      <sheetName val="rate analysis "/>
      <sheetName val="Main"/>
      <sheetName val="CT"/>
      <sheetName val="PT"/>
      <sheetName val="Pier Design(with offset)"/>
      <sheetName val="(4)F-81 Exp.side"/>
      <sheetName val="PH data"/>
      <sheetName val="FACE"/>
      <sheetName val="DataInput"/>
      <sheetName val="DataInput-1"/>
      <sheetName val="DI Rate Analysis"/>
      <sheetName val="Economic RisingMain  Ph-I"/>
      <sheetName val=" Data -Valves"/>
      <sheetName val="INPUT-DATA"/>
      <sheetName val="Designs"/>
      <sheetName val="HYDRAULICS"/>
      <sheetName val="Check List"/>
      <sheetName val="Recovery"/>
      <sheetName val="cap-cwr_top"/>
      <sheetName val="CC Road"/>
      <sheetName val="compr_sta_2"/>
      <sheetName val="compr_sta_3"/>
      <sheetName val="design "/>
      <sheetName val="disinfec"/>
      <sheetName val="duti_desi"/>
      <sheetName val="pop_"/>
      <sheetName val="pum_hours"/>
      <sheetName val="risin_Ips_3"/>
      <sheetName val="risin_mps_2"/>
      <sheetName val="risin_sourc-1"/>
      <sheetName val="velo_1"/>
      <sheetName val="water_dem"/>
      <sheetName val="Rates2"/>
      <sheetName val="STAMT"/>
      <sheetName val="DREV"/>
      <sheetName val="CREV"/>
      <sheetName val="Av.G Level"/>
      <sheetName val="kC"/>
      <sheetName val="Scheme Area Details_Block__ C2"/>
      <sheetName val="Consumption"/>
      <sheetName val="tab1&amp;2"/>
      <sheetName val="1-Pop Proj"/>
      <sheetName val="travel_per"/>
      <sheetName val="Cs"/>
      <sheetName val="Flanged Beams"/>
      <sheetName val="Rectangular Beam"/>
      <sheetName val="Material "/>
      <sheetName val="Sorted"/>
      <sheetName val="Rates-May-14"/>
      <sheetName val="desing crust"/>
      <sheetName val="vermi det"/>
      <sheetName val="SubAnlysis"/>
      <sheetName val="DOC-Register"/>
      <sheetName val="Table 4"/>
      <sheetName val="Table 5"/>
      <sheetName val="Table 2"/>
      <sheetName val="Table 27"/>
      <sheetName val="Inventory"/>
      <sheetName val="TrCarr"/>
      <sheetName val="SPT vs PHI"/>
      <sheetName val="airvalve-AC PN 1.60"/>
      <sheetName val="Soft-sluice-AC,GRP PN 1.6"/>
      <sheetName val="soft-sluice-BWSC-MS"/>
      <sheetName val="DI sluice valve"/>
      <sheetName val="Valves"/>
      <sheetName val="MS Rates"/>
      <sheetName val="D2_CO"/>
      <sheetName val="DESIGN_NORMS5"/>
      <sheetName val="DESIGN_CALUCULATIONS5"/>
      <sheetName val="ABSTRACT-DESIGN_CALUCULATIONS5"/>
      <sheetName val="GRAVITY_MAIN5"/>
      <sheetName val="PUMPING_MAIN5"/>
      <sheetName val="PUMP_SETS_DESIGN5"/>
      <sheetName val="Labour_charges5"/>
      <sheetName val="Labour_charges(detl)5"/>
      <sheetName val="LEAD_STATEMENT5"/>
      <sheetName val="DATA_SHEET5"/>
      <sheetName val="DATA_OHSR5"/>
      <sheetName val="DATA_AC_PIPES5"/>
      <sheetName val="DATA_PVC_PIPES5"/>
      <sheetName val="BORE_WELL5"/>
      <sheetName val="SS_TANK(HOMO)5"/>
      <sheetName val="SS_FILTERS5"/>
      <sheetName val="SS_TANK(HET)5"/>
      <sheetName val="SS_FILTERS(SQM)5"/>
      <sheetName val="TRANSMISSION_MAINS5"/>
      <sheetName val="PUMP_SETS5"/>
      <sheetName val="WEIR_CHAMBER5"/>
      <sheetName val="PUMP_HOUSE5"/>
      <sheetName val="PUMP_HOUSE(SQM)5"/>
      <sheetName val="CW_SUMP5"/>
      <sheetName val="RAW_WATER_WELL5"/>
      <sheetName val="VALVE_PIT5"/>
      <sheetName val="TRANS_MAINS_LEVELS5"/>
      <sheetName val="SSF(INT_CONS)5"/>
      <sheetName val="Plant_&amp;__Machinery3"/>
      <sheetName val="Data_F8_BTR3"/>
      <sheetName val="Common_3"/>
      <sheetName val="G_R_P2"/>
      <sheetName val="PSC_REVISED2"/>
      <sheetName val="Plant_&amp;__Machi_ery"/>
      <sheetName val="Bitumen_trunk"/>
      <sheetName val="R99_etc"/>
      <sheetName val="Trunk_unpaved"/>
      <sheetName val="Class_IV_Qtr__Ele2"/>
      <sheetName val="Bridge_Data_2005-06"/>
      <sheetName val="GF_SB_Ok_"/>
      <sheetName val="sup_dat"/>
      <sheetName val="Plant_㫨__Machinery1"/>
      <sheetName val="Plant_㫨__Machi_ery"/>
      <sheetName val="Lead_statement_ss5"/>
      <sheetName val="Civil_Boq"/>
      <sheetName val="Road_data"/>
      <sheetName val="data_existing_do_not_delete"/>
      <sheetName val="CS_"/>
      <sheetName val="SSR_2015-16"/>
      <sheetName val="DATA_SHEET_FOR_2012_-_13"/>
      <sheetName val="PVC_weights"/>
      <sheetName val="Main_sheet"/>
      <sheetName val="Convey_-16-17"/>
      <sheetName val="Delivery_mains"/>
      <sheetName val="Road_Detail_Est_"/>
      <sheetName val="Data_rough"/>
      <sheetName val="scour_depth"/>
      <sheetName val="hdpe_weights"/>
      <sheetName val="_data_sheet_"/>
      <sheetName val="Lead_Distance"/>
      <sheetName val="Estimate_copy"/>
      <sheetName val="GM&amp;PM_WE1_EST"/>
      <sheetName val="Data_Main_sheet"/>
      <sheetName val="abs_road"/>
      <sheetName val="Staff_Acco_"/>
      <sheetName val="LOCAL_RATES"/>
      <sheetName val="DI_gate-DI"/>
      <sheetName val="DIgate_PVC_"/>
      <sheetName val="WPI_C"/>
      <sheetName val="WPI_all"/>
      <sheetName val="WPI_CM"/>
      <sheetName val="WPI_S"/>
      <sheetName val="LABOUR_RATE"/>
      <sheetName val="Material_Rate"/>
      <sheetName val="Bed_Class"/>
      <sheetName val="C_D_Abs_Est_"/>
      <sheetName val="MRoad_data"/>
      <sheetName val="1-Pop_Proj"/>
      <sheetName val="Meas_-Hotel_Part"/>
      <sheetName val="UT_Design"/>
    </sheetNames>
    <sheetDataSet>
      <sheetData sheetId="0">
        <row r="11">
          <cell r="A11" t="str">
            <v>Thickness</v>
          </cell>
        </row>
      </sheetData>
      <sheetData sheetId="1">
        <row r="6">
          <cell r="I6" t="str">
            <v>DIA</v>
          </cell>
        </row>
      </sheetData>
      <sheetData sheetId="2"/>
      <sheetData sheetId="3"/>
      <sheetData sheetId="4"/>
      <sheetData sheetId="5"/>
      <sheetData sheetId="6"/>
      <sheetData sheetId="7"/>
      <sheetData sheetId="8"/>
      <sheetData sheetId="9"/>
      <sheetData sheetId="10" refreshError="1">
        <row r="11">
          <cell r="A11" t="str">
            <v>Thickness</v>
          </cell>
          <cell r="B11" t="str">
            <v>Rate</v>
          </cell>
        </row>
        <row r="12">
          <cell r="A12">
            <v>7.4999999999999997E-2</v>
          </cell>
          <cell r="B12">
            <v>4024.05</v>
          </cell>
        </row>
        <row r="13">
          <cell r="A13">
            <v>0.1</v>
          </cell>
          <cell r="B13">
            <v>3711.75</v>
          </cell>
        </row>
      </sheetData>
      <sheetData sheetId="11"/>
      <sheetData sheetId="12">
        <row r="11">
          <cell r="A11" t="str">
            <v>Thickness</v>
          </cell>
        </row>
      </sheetData>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row r="6">
          <cell r="I6" t="str">
            <v>DIA</v>
          </cell>
          <cell r="J6" t="str">
            <v xml:space="preserve">THICKNESS </v>
          </cell>
          <cell r="K6" t="str">
            <v>OFF SET</v>
          </cell>
          <cell r="L6" t="str">
            <v>LEAN CONCRETE OFF SET</v>
          </cell>
          <cell r="M6" t="str">
            <v>THICKNESS</v>
          </cell>
          <cell r="N6" t="str">
            <v>RISE</v>
          </cell>
          <cell r="O6" t="str">
            <v>RADIUS OF CURVATURE</v>
          </cell>
          <cell r="P6" t="str">
            <v>OUTSIDE PROJECTION FOR FLAT SLABS</v>
          </cell>
          <cell r="Q6" t="str">
            <v>WIDTH</v>
          </cell>
          <cell r="R6" t="str">
            <v>HEIGHT</v>
          </cell>
          <cell r="S6" t="str">
            <v>Qty of Steel</v>
          </cell>
          <cell r="T6" t="str">
            <v>Side Wall Thickness</v>
          </cell>
        </row>
        <row r="7">
          <cell r="I7" t="str">
            <v>3A</v>
          </cell>
          <cell r="J7">
            <v>0.2</v>
          </cell>
          <cell r="K7">
            <v>0.15</v>
          </cell>
          <cell r="L7">
            <v>0.2</v>
          </cell>
          <cell r="M7">
            <v>0.1</v>
          </cell>
          <cell r="N7">
            <v>0</v>
          </cell>
          <cell r="O7">
            <v>8</v>
          </cell>
          <cell r="P7">
            <v>0.15</v>
          </cell>
          <cell r="Q7" t="str">
            <v>N.A.</v>
          </cell>
          <cell r="R7" t="str">
            <v>N.A.</v>
          </cell>
          <cell r="S7">
            <v>0</v>
          </cell>
          <cell r="T7">
            <v>0.15</v>
          </cell>
        </row>
        <row r="8">
          <cell r="I8" t="str">
            <v>3B</v>
          </cell>
          <cell r="J8">
            <v>0.15</v>
          </cell>
          <cell r="K8">
            <v>0.15</v>
          </cell>
          <cell r="L8">
            <v>0.2</v>
          </cell>
          <cell r="M8">
            <v>0.1</v>
          </cell>
          <cell r="N8">
            <v>0</v>
          </cell>
          <cell r="O8">
            <v>8</v>
          </cell>
          <cell r="P8">
            <v>0.15</v>
          </cell>
          <cell r="Q8" t="str">
            <v>N.A.</v>
          </cell>
          <cell r="R8" t="str">
            <v>N.A.</v>
          </cell>
          <cell r="S8">
            <v>0</v>
          </cell>
          <cell r="T8">
            <v>0.15</v>
          </cell>
        </row>
        <row r="9">
          <cell r="I9" t="str">
            <v>4A</v>
          </cell>
          <cell r="J9">
            <v>0.25</v>
          </cell>
          <cell r="K9">
            <v>0.3</v>
          </cell>
          <cell r="L9">
            <v>0.2</v>
          </cell>
          <cell r="M9">
            <v>0.1</v>
          </cell>
          <cell r="N9">
            <v>0</v>
          </cell>
          <cell r="O9">
            <v>8</v>
          </cell>
          <cell r="P9">
            <v>0.15</v>
          </cell>
          <cell r="Q9" t="str">
            <v>N.A.</v>
          </cell>
          <cell r="R9" t="str">
            <v>N.A.</v>
          </cell>
          <cell r="S9">
            <v>0</v>
          </cell>
          <cell r="T9">
            <v>0.15</v>
          </cell>
        </row>
        <row r="10">
          <cell r="I10" t="str">
            <v>4B</v>
          </cell>
          <cell r="J10">
            <v>0.15</v>
          </cell>
          <cell r="K10">
            <v>0.15</v>
          </cell>
          <cell r="L10">
            <v>0.2</v>
          </cell>
          <cell r="M10">
            <v>0.1</v>
          </cell>
          <cell r="N10">
            <v>0</v>
          </cell>
          <cell r="O10">
            <v>8</v>
          </cell>
          <cell r="P10">
            <v>0.15</v>
          </cell>
          <cell r="Q10" t="str">
            <v>N.A.</v>
          </cell>
          <cell r="R10" t="str">
            <v>N.A.</v>
          </cell>
          <cell r="S10">
            <v>0</v>
          </cell>
          <cell r="T10">
            <v>0.15</v>
          </cell>
        </row>
        <row r="11">
          <cell r="I11" t="str">
            <v>5A</v>
          </cell>
          <cell r="J11">
            <v>0.25</v>
          </cell>
          <cell r="K11">
            <v>0.45</v>
          </cell>
          <cell r="L11">
            <v>0.2</v>
          </cell>
          <cell r="M11">
            <v>7.4999999999999997E-2</v>
          </cell>
          <cell r="N11">
            <v>1</v>
          </cell>
          <cell r="O11">
            <v>3.62</v>
          </cell>
          <cell r="P11" t="str">
            <v>N.A.</v>
          </cell>
          <cell r="Q11">
            <v>0.2</v>
          </cell>
          <cell r="R11">
            <v>0.15</v>
          </cell>
          <cell r="S11">
            <v>1350</v>
          </cell>
          <cell r="T11">
            <v>0.15</v>
          </cell>
        </row>
        <row r="12">
          <cell r="I12" t="str">
            <v>5B</v>
          </cell>
          <cell r="J12">
            <v>0.15</v>
          </cell>
          <cell r="K12">
            <v>0.15</v>
          </cell>
          <cell r="L12">
            <v>0.2</v>
          </cell>
          <cell r="M12">
            <v>7.4999999999999997E-2</v>
          </cell>
          <cell r="N12">
            <v>1</v>
          </cell>
          <cell r="O12">
            <v>3.62</v>
          </cell>
          <cell r="P12" t="str">
            <v>N.A.</v>
          </cell>
          <cell r="Q12">
            <v>0.2</v>
          </cell>
          <cell r="R12">
            <v>0.15</v>
          </cell>
          <cell r="S12">
            <v>1200</v>
          </cell>
          <cell r="T12">
            <v>0.15</v>
          </cell>
        </row>
        <row r="13">
          <cell r="I13" t="str">
            <v>6A</v>
          </cell>
          <cell r="J13">
            <v>0.3</v>
          </cell>
          <cell r="K13">
            <v>0.3</v>
          </cell>
          <cell r="L13">
            <v>0.2</v>
          </cell>
          <cell r="M13">
            <v>7.4999999999999997E-2</v>
          </cell>
          <cell r="N13">
            <v>1.1299999999999999</v>
          </cell>
          <cell r="O13">
            <v>4.54</v>
          </cell>
          <cell r="P13" t="str">
            <v>N.A.</v>
          </cell>
          <cell r="Q13">
            <v>0.2</v>
          </cell>
          <cell r="R13">
            <v>0.15</v>
          </cell>
          <cell r="S13">
            <v>1400</v>
          </cell>
          <cell r="T13">
            <v>0.15</v>
          </cell>
        </row>
        <row r="14">
          <cell r="I14" t="str">
            <v>6B</v>
          </cell>
          <cell r="J14">
            <v>0.15</v>
          </cell>
          <cell r="K14">
            <v>0.15</v>
          </cell>
          <cell r="L14">
            <v>0.2</v>
          </cell>
          <cell r="M14">
            <v>7.4999999999999997E-2</v>
          </cell>
          <cell r="N14">
            <v>1.1299999999999999</v>
          </cell>
          <cell r="O14">
            <v>4.54</v>
          </cell>
          <cell r="P14" t="str">
            <v>N.A.</v>
          </cell>
          <cell r="Q14">
            <v>0.2</v>
          </cell>
          <cell r="R14">
            <v>0.15</v>
          </cell>
          <cell r="S14">
            <v>1225</v>
          </cell>
          <cell r="T14">
            <v>0.15</v>
          </cell>
        </row>
        <row r="15">
          <cell r="I15" t="str">
            <v>7A</v>
          </cell>
          <cell r="J15">
            <v>0.3</v>
          </cell>
          <cell r="K15">
            <v>0.45</v>
          </cell>
          <cell r="L15">
            <v>0.2</v>
          </cell>
          <cell r="M15">
            <v>7.4999999999999997E-2</v>
          </cell>
          <cell r="N15">
            <v>1.1299999999999999</v>
          </cell>
          <cell r="O15">
            <v>6</v>
          </cell>
          <cell r="P15" t="str">
            <v>N.A.</v>
          </cell>
          <cell r="Q15">
            <v>0.2</v>
          </cell>
          <cell r="R15">
            <v>0.15</v>
          </cell>
          <cell r="S15">
            <v>1500</v>
          </cell>
          <cell r="T15">
            <v>0.15</v>
          </cell>
        </row>
        <row r="16">
          <cell r="I16" t="str">
            <v>7B</v>
          </cell>
          <cell r="J16">
            <v>0.15</v>
          </cell>
          <cell r="K16">
            <v>0.15</v>
          </cell>
          <cell r="L16">
            <v>0.2</v>
          </cell>
          <cell r="M16">
            <v>7.4999999999999997E-2</v>
          </cell>
          <cell r="N16">
            <v>1.1299999999999999</v>
          </cell>
          <cell r="O16">
            <v>6</v>
          </cell>
          <cell r="P16" t="str">
            <v>N.A.</v>
          </cell>
          <cell r="Q16">
            <v>0.2</v>
          </cell>
          <cell r="R16">
            <v>0.15</v>
          </cell>
          <cell r="S16">
            <v>1250</v>
          </cell>
          <cell r="T16">
            <v>0.15</v>
          </cell>
        </row>
        <row r="17">
          <cell r="I17" t="str">
            <v>8A</v>
          </cell>
          <cell r="J17">
            <v>0.3</v>
          </cell>
          <cell r="K17">
            <v>0.6</v>
          </cell>
          <cell r="L17">
            <v>0.2</v>
          </cell>
          <cell r="M17">
            <v>7.4999999999999997E-2</v>
          </cell>
          <cell r="N17">
            <v>1.6</v>
          </cell>
          <cell r="O17">
            <v>5.8</v>
          </cell>
          <cell r="P17" t="str">
            <v>N.A.</v>
          </cell>
          <cell r="Q17">
            <v>0.2</v>
          </cell>
          <cell r="R17">
            <v>0.15</v>
          </cell>
          <cell r="S17">
            <v>1800</v>
          </cell>
          <cell r="T17">
            <v>0.15</v>
          </cell>
        </row>
        <row r="18">
          <cell r="I18" t="str">
            <v>8B</v>
          </cell>
          <cell r="J18">
            <v>0.15</v>
          </cell>
          <cell r="K18">
            <v>0.15</v>
          </cell>
          <cell r="L18">
            <v>0.2</v>
          </cell>
          <cell r="M18">
            <v>7.4999999999999997E-2</v>
          </cell>
          <cell r="N18">
            <v>1.6</v>
          </cell>
          <cell r="O18">
            <v>5.8</v>
          </cell>
          <cell r="P18" t="str">
            <v>N.A.</v>
          </cell>
          <cell r="Q18">
            <v>0.2</v>
          </cell>
          <cell r="R18">
            <v>0.15</v>
          </cell>
          <cell r="S18">
            <v>1650</v>
          </cell>
          <cell r="T18">
            <v>0.15</v>
          </cell>
        </row>
        <row r="19">
          <cell r="I19" t="str">
            <v>10A</v>
          </cell>
          <cell r="J19">
            <v>0.3</v>
          </cell>
          <cell r="K19">
            <v>0.6</v>
          </cell>
          <cell r="L19">
            <v>0.2</v>
          </cell>
          <cell r="M19">
            <v>0.1</v>
          </cell>
          <cell r="N19">
            <v>1.8</v>
          </cell>
          <cell r="O19">
            <v>8.0500000000000007</v>
          </cell>
          <cell r="P19" t="str">
            <v>N.A.</v>
          </cell>
          <cell r="Q19">
            <v>0.2</v>
          </cell>
          <cell r="R19">
            <v>0.15</v>
          </cell>
          <cell r="S19">
            <v>2200</v>
          </cell>
          <cell r="T19">
            <v>0.15</v>
          </cell>
        </row>
        <row r="20">
          <cell r="I20" t="str">
            <v>10B</v>
          </cell>
          <cell r="J20">
            <v>0.15</v>
          </cell>
          <cell r="K20">
            <v>0.15</v>
          </cell>
          <cell r="L20">
            <v>0.2</v>
          </cell>
          <cell r="M20">
            <v>0.1</v>
          </cell>
          <cell r="N20">
            <v>1.8</v>
          </cell>
          <cell r="O20">
            <v>8.0500000000000007</v>
          </cell>
          <cell r="P20" t="str">
            <v>N.A.</v>
          </cell>
          <cell r="Q20">
            <v>0.2</v>
          </cell>
          <cell r="R20">
            <v>0.15</v>
          </cell>
          <cell r="S20">
            <v>2000</v>
          </cell>
          <cell r="T20">
            <v>0.15</v>
          </cell>
        </row>
        <row r="21">
          <cell r="I21" t="str">
            <v>12A</v>
          </cell>
          <cell r="J21">
            <v>0</v>
          </cell>
          <cell r="K21">
            <v>0</v>
          </cell>
          <cell r="L21">
            <v>0</v>
          </cell>
          <cell r="M21">
            <v>0</v>
          </cell>
          <cell r="N21">
            <v>0</v>
          </cell>
          <cell r="O21">
            <v>0</v>
          </cell>
          <cell r="P21">
            <v>0</v>
          </cell>
          <cell r="Q21">
            <v>0</v>
          </cell>
          <cell r="R21">
            <v>0</v>
          </cell>
          <cell r="S21">
            <v>4500</v>
          </cell>
        </row>
        <row r="22">
          <cell r="I22" t="str">
            <v>12B</v>
          </cell>
          <cell r="J22">
            <v>0.3</v>
          </cell>
          <cell r="K22">
            <v>0.1</v>
          </cell>
          <cell r="L22">
            <v>0.15</v>
          </cell>
          <cell r="M22">
            <v>0.1</v>
          </cell>
          <cell r="N22">
            <v>2</v>
          </cell>
          <cell r="O22">
            <v>10</v>
          </cell>
          <cell r="P22">
            <v>0</v>
          </cell>
          <cell r="Q22">
            <v>0.45</v>
          </cell>
          <cell r="R22">
            <v>0.35</v>
          </cell>
          <cell r="S22">
            <v>4100</v>
          </cell>
          <cell r="T22">
            <v>0.2</v>
          </cell>
        </row>
      </sheetData>
      <sheetData sheetId="42"/>
      <sheetData sheetId="43">
        <row r="6">
          <cell r="I6" t="str">
            <v>DIA</v>
          </cell>
        </row>
      </sheetData>
      <sheetData sheetId="44"/>
      <sheetData sheetId="45"/>
      <sheetData sheetId="46"/>
      <sheetData sheetId="47" refreshError="1"/>
      <sheetData sheetId="48" refreshError="1"/>
      <sheetData sheetId="49" refreshError="1"/>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refreshError="1"/>
      <sheetData sheetId="132" refreshError="1"/>
      <sheetData sheetId="133" refreshError="1"/>
      <sheetData sheetId="134" refreshError="1"/>
      <sheetData sheetId="135"/>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sheetData sheetId="150"/>
      <sheetData sheetId="151"/>
      <sheetData sheetId="152"/>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sheetData sheetId="252"/>
      <sheetData sheetId="253" refreshError="1"/>
      <sheetData sheetId="254" refreshError="1"/>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n-Akoli"/>
      <sheetName val="Annex-C"/>
      <sheetName val="ES-akoli"/>
      <sheetName val="abs-akoli"/>
      <sheetName val="abs (2)akoli"/>
      <sheetName val="est-Akoli"/>
      <sheetName val="Cd nam"/>
      <sheetName val="cd namnoor 1"/>
      <sheetName val="sub-1"/>
      <sheetName val="sub-2"/>
      <sheetName val="sub-3"/>
      <sheetName val="sub-4"/>
      <sheetName val="ewcal (2)-akoli"/>
      <sheetName val="ewcal-akoli"/>
      <sheetName val="cover-Akoli"/>
      <sheetName val="Ann-Korta"/>
      <sheetName val="cover-korta"/>
      <sheetName val="Culvert-3"/>
      <sheetName val="Culvert-(2)"/>
      <sheetName val="Culvert-1"/>
      <sheetName val="abs (2)ko"/>
      <sheetName val="abs-korta"/>
      <sheetName val="est-korta"/>
      <sheetName val="ES-korta"/>
      <sheetName val="ewcal-korta (2)"/>
      <sheetName val="ewcal-korta"/>
      <sheetName val="Lead"/>
      <sheetName val="data"/>
      <sheetName val="abs_(2)akoli"/>
      <sheetName val="Cd_nam"/>
      <sheetName val="cd_namnoor_1"/>
      <sheetName val="ewcal_(2)-akoli"/>
      <sheetName val="abs_(2)ko"/>
      <sheetName val="ewcal-korta_(2)"/>
      <sheetName val="Data.F8.BTR"/>
      <sheetName val="r"/>
      <sheetName val="abs_(2)akoli1"/>
      <sheetName val="Cd_nam1"/>
      <sheetName val="cd_namnoor_11"/>
      <sheetName val="ewcal_(2)-akoli1"/>
      <sheetName val="abs_(2)ko1"/>
      <sheetName val="ewcal-korta_(2)1"/>
      <sheetName val="Data_F8_BTR"/>
      <sheetName val="HDPE"/>
      <sheetName val="DI"/>
      <sheetName val="pvc"/>
      <sheetName val="pvc_basic"/>
      <sheetName val="hdpe_basic"/>
      <sheetName val="data existing_do not delete"/>
      <sheetName val="DATA-BASE"/>
      <sheetName val="DATA-ABSTRACT"/>
      <sheetName val="Common "/>
      <sheetName val="segments-details"/>
      <sheetName val="int-Dia-hdpe"/>
      <sheetName val="habs-list"/>
      <sheetName val="int-Dia-pvc"/>
      <sheetName val="maya"/>
      <sheetName val="Sheet1"/>
      <sheetName val="coverpage"/>
      <sheetName val="Road data"/>
      <sheetName val="leads"/>
      <sheetName val="Work_sheet"/>
      <sheetName val="t_prsr"/>
      <sheetName val="id"/>
      <sheetName val="GN_ST_10"/>
      <sheetName val="GN-ST-10"/>
      <sheetName val="Usage"/>
      <sheetName val="General"/>
      <sheetName val="Cover"/>
      <sheetName val="MRATES"/>
      <sheetName val="m"/>
      <sheetName val="cover-Akoly"/>
      <sheetName val="cover-oorta"/>
      <sheetName val="ewcal-korti_(2)1"/>
      <sheetName val="int-Diá-pvc"/>
      <sheetName val="Levels"/>
      <sheetName val="rdamdata"/>
      <sheetName val="lead-st"/>
      <sheetName val="BWSCPlt"/>
      <sheetName val="CI"/>
      <sheetName val="G.R.P"/>
      <sheetName val="PSC REVISED"/>
      <sheetName val="Lead statement"/>
      <sheetName val="Material"/>
      <sheetName val="Works"/>
      <sheetName val="RMR"/>
      <sheetName val="Class IV Qtr. Ele"/>
      <sheetName val="GF SB Ok "/>
      <sheetName val="Specification report"/>
      <sheetName val="Sheet1 (2)"/>
      <sheetName val="Bitumen trunk"/>
      <sheetName val="Feeder"/>
      <sheetName val="R99 etc"/>
      <sheetName val="Trunk unpaved"/>
      <sheetName val="Analy_7-10"/>
      <sheetName val="DataInput"/>
      <sheetName val="DataInput-1"/>
      <sheetName val="DI Rate Analysis"/>
      <sheetName val="Lead statement ss5"/>
      <sheetName val="Compound wall  Ok"/>
      <sheetName val="SUMP1420KL@HW"/>
      <sheetName val="Sheet2"/>
      <sheetName val="MRMECADAMoad data"/>
      <sheetName val="DATA_PRG"/>
      <sheetName val="stone"/>
      <sheetName val="sg-clay(d)"/>
      <sheetName val="Main sheet"/>
      <sheetName val="HDPE-pipe-rates"/>
      <sheetName val="pvc-pipe-rates"/>
      <sheetName val="ewst"/>
      <sheetName val="m1"/>
      <sheetName val="v"/>
      <sheetName val="Rate"/>
      <sheetName val="Plant &amp;  Machinery"/>
      <sheetName val="Labour"/>
      <sheetName val="Sheet9"/>
      <sheetName val="Data-ELSR"/>
      <sheetName val=" Data -Valves"/>
      <sheetName val="Process"/>
      <sheetName val="Design"/>
      <sheetName val="Design of two-way slab"/>
      <sheetName val="abs_(2)akoli2"/>
      <sheetName val="Cd_nam2"/>
      <sheetName val="cd_namnoor_12"/>
      <sheetName val="ewcal_(2)-akoli2"/>
      <sheetName val="abs_(2)ko2"/>
      <sheetName val="ewcal-korta_(2)2"/>
      <sheetName val="Data_F8_BTR1"/>
      <sheetName val="data_existing_do_not_delete"/>
      <sheetName val="Road_data"/>
      <sheetName val="Common_"/>
      <sheetName val="abs_(2)akoli3"/>
      <sheetName val="Cd_nam3"/>
      <sheetName val="cd_namnoor_13"/>
      <sheetName val="ewcal_(2)-akoli3"/>
      <sheetName val="abs_(2)ko3"/>
      <sheetName val="ewcal-korta_(2)3"/>
      <sheetName val="Data_F8_BTR2"/>
      <sheetName val="data_existing_do_not_delete1"/>
      <sheetName val="Road_data1"/>
      <sheetName val="Common_1"/>
      <sheetName val="Abs"/>
      <sheetName val="Av.G Level"/>
      <sheetName val="Rates SSR 2008-09"/>
      <sheetName val="PRECAST lightconc-II"/>
      <sheetName val="moments-table(tri)"/>
      <sheetName val="zone-8"/>
      <sheetName val="MHNO_LEV"/>
      <sheetName val="MRoad data"/>
      <sheetName val="Convey"/>
      <sheetName val="R_Det"/>
      <sheetName val="p&amp;m"/>
      <sheetName val="Boq (Main Building)"/>
      <sheetName val="RATES"/>
      <sheetName val="mlead"/>
      <sheetName val="abs road"/>
      <sheetName val="PUMP_DATA"/>
      <sheetName val="Data rough"/>
      <sheetName val="pop"/>
      <sheetName val="Lookup"/>
      <sheetName val="Abs PMRL"/>
      <sheetName val="sch"/>
      <sheetName val="HS 30.04.2015.Final"/>
      <sheetName val="detls"/>
      <sheetName val="ssr-rates"/>
      <sheetName val="hdpe_rates"/>
      <sheetName val="hdpe_wt-r"/>
      <sheetName val="pvc-rates"/>
      <sheetName val="PVC weights"/>
      <sheetName val="index"/>
      <sheetName val="BS8007"/>
      <sheetName val="nodes"/>
      <sheetName val="int-Dia"/>
      <sheetName val="JAWAHAR-hyd-original"/>
      <sheetName val="pumping main"/>
      <sheetName val="hdpe weights"/>
      <sheetName val=" data sheet "/>
      <sheetName val="HS 1"/>
      <sheetName val="0000000000000"/>
      <sheetName val="wh_data"/>
      <sheetName val="wh_data_R"/>
      <sheetName val="CPHEEO"/>
      <sheetName val="input"/>
      <sheetName val="water-hammar-strenght"/>
      <sheetName val="LOCAL RATES"/>
      <sheetName val="GM&amp;PM WE1 EST"/>
      <sheetName val="BWSCP"/>
      <sheetName val="Detailed"/>
      <sheetName val="AV_GRP ms bwsc"/>
      <sheetName val="Sheet3"/>
      <sheetName val="BTR"/>
      <sheetName val="GenAbst"/>
      <sheetName val="MTC-estimate"/>
      <sheetName val="Main"/>
      <sheetName val="dlvoid"/>
      <sheetName val="slab"/>
      <sheetName val="Staff Acco."/>
      <sheetName val="C-data"/>
      <sheetName val="joinery data"/>
      <sheetName val="51"/>
      <sheetName val="DATA-2005-06"/>
      <sheetName val="HPs HPs"/>
      <sheetName val="TBAL9697 -group wise  sdpl"/>
      <sheetName val="RAFT"/>
      <sheetName val="scour depth"/>
      <sheetName val="Boq"/>
      <sheetName val="Road data-TDR"/>
      <sheetName val="Summary"/>
      <sheetName val="ESTIMATE"/>
      <sheetName val="hdpe-rates"/>
      <sheetName val="boredetails"/>
      <sheetName val="Valves"/>
      <sheetName val="MS Rates"/>
      <sheetName val="CS "/>
      <sheetName val="wh"/>
      <sheetName val="zone-2"/>
      <sheetName val="Master data"/>
      <sheetName val="TCS_Schedule (2)"/>
      <sheetName val="nandipet intra"/>
      <sheetName val="Quarry"/>
      <sheetName val="Line"/>
      <sheetName val="CRUST"/>
      <sheetName val="QDTS"/>
      <sheetName val="Z1_DATA"/>
      <sheetName val="_5wgdhabfinal00_01"/>
      <sheetName val="PM&amp;GM"/>
      <sheetName val="AV-PVC"/>
      <sheetName val="DI gate-DI"/>
      <sheetName val="DIgate_PVC "/>
      <sheetName val="GF_SB_Ok_"/>
      <sheetName val="Specification_report"/>
      <sheetName val="Compound_wall__Ok"/>
      <sheetName val="Bitumen_trunk"/>
      <sheetName val="R99_etc"/>
      <sheetName val="Trunk_unpaved"/>
      <sheetName val="Class_IV_Qtr__Ele"/>
      <sheetName val="Lead_statement"/>
      <sheetName val="G_R_P"/>
      <sheetName val="PSC_REVISED"/>
      <sheetName val="Sheet1_(2)"/>
      <sheetName val="Lead_statement_ss5"/>
      <sheetName val="DI_Rate_Analysis"/>
      <sheetName val="MRMECADAMoad_data"/>
      <sheetName val="Main_sheet"/>
      <sheetName val="ultmom"/>
      <sheetName val="CPI"/>
      <sheetName val="WPI C"/>
      <sheetName val="WPI all"/>
      <sheetName val="WPI HM"/>
      <sheetName val="WPI S"/>
      <sheetName val="Challan"/>
      <sheetName val="dump"/>
      <sheetName val="SSR 2014-15 Rates"/>
      <sheetName val="Data_Base"/>
      <sheetName val="Factory_rates"/>
      <sheetName val="Specification"/>
      <sheetName val="title"/>
      <sheetName val="pier design"/>
      <sheetName val="Data_Bit_I"/>
      <sheetName val="C.D.Abs.Est."/>
      <sheetName val="Habcodes"/>
      <sheetName val="Economic RisingMain  Ph-I"/>
      <sheetName val="sup dat"/>
      <sheetName val="CC Road"/>
      <sheetName val="Masonry"/>
      <sheetName val="road est"/>
      <sheetName val="LIST"/>
      <sheetName val="Mp-team 1"/>
      <sheetName val="Bridge Data 2005-06"/>
      <sheetName val="Road Detail Est."/>
      <sheetName val="Road"/>
      <sheetName val="Rate Analysis"/>
      <sheetName val="final abstract"/>
      <sheetName val="ITB COST"/>
      <sheetName val="mas_hab"/>
      <sheetName val="Nspt-smp-final-ORIGINAL"/>
      <sheetName val="l"/>
      <sheetName val="AV-HDPE"/>
      <sheetName val="Di_gate-HDPE"/>
      <sheetName val="co_5"/>
      <sheetName val="TOP SLAB-beams"/>
      <sheetName val="1-Pop Proj"/>
      <sheetName val="11.Habitations"/>
      <sheetName val="rate analysis "/>
      <sheetName val="Census_of_India_2001"/>
      <sheetName val="Sheet3-1"/>
      <sheetName val="Admin"/>
      <sheetName val="DOC-Register"/>
      <sheetName val="Condition survey"/>
      <sheetName val="Pier Design(with offset)"/>
      <sheetName val="Mortars"/>
      <sheetName val="HYDRAULICS"/>
      <sheetName val="(4)F-81 Exp.side"/>
      <sheetName val="Check List"/>
      <sheetName val="Recovery"/>
      <sheetName val="Relig-place"/>
      <sheetName val="FACE"/>
      <sheetName val="INPUT-DATA"/>
      <sheetName val="cap-cwr_top"/>
      <sheetName val="compr_sta_2"/>
      <sheetName val="compr_sta_3"/>
      <sheetName val="design "/>
      <sheetName val="disinfec"/>
      <sheetName val="duti_desi"/>
      <sheetName val="pop_"/>
      <sheetName val="pum_hours"/>
      <sheetName val="risin_Ips_3"/>
      <sheetName val="risin_mps_2"/>
      <sheetName val="risin_sourc-1"/>
      <sheetName val="velo_1"/>
      <sheetName val="water_dem"/>
      <sheetName val="WTP-Pr"/>
      <sheetName val="BALAN1"/>
      <sheetName val="Designs"/>
      <sheetName val="DREV"/>
      <sheetName val="CREV"/>
      <sheetName val="PH data"/>
      <sheetName val="kC"/>
      <sheetName val="Form_E6"/>
      <sheetName val="E8"/>
      <sheetName val="E11"/>
      <sheetName val="Consumption"/>
      <sheetName val="Area Sheet NO 1"/>
      <sheetName val="QTY"/>
      <sheetName val="LABOUR RATE"/>
      <sheetName val="Material Rate"/>
      <sheetName val="N- Ward Codes"/>
      <sheetName val="Data Road Rev"/>
      <sheetName val="not req 3"/>
      <sheetName val="bricks"/>
      <sheetName val="Civil Boq"/>
      <sheetName val="Addl.40"/>
      <sheetName val="A"/>
      <sheetName val="int dia"/>
      <sheetName val="Elc.Stnd.Data-20-21"/>
      <sheetName val="CD"/>
      <sheetName val="CD_All_No_"/>
      <sheetName val="Inventory"/>
      <sheetName val="MATERIALS"/>
      <sheetName val="(Road-Project)"/>
      <sheetName val="FT-05-02IsoBOM"/>
      <sheetName val="sectorwise"/>
      <sheetName val="AV-BWSC&amp;MS"/>
      <sheetName val="AV_AC"/>
      <sheetName val="AV-DI"/>
      <sheetName val="di_Gate_AC"/>
      <sheetName val="Digate-BWSCP-MS"/>
      <sheetName val="DI_gate_di"/>
      <sheetName val="scour-DI-CI"/>
      <sheetName val="scour-pvc-hdpe-psc-bwsc"/>
      <sheetName val="PVC_dia"/>
      <sheetName val="Estimate "/>
      <sheetName val="bom"/>
      <sheetName val="D1_CO"/>
      <sheetName val="other rat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Data"/>
      <sheetName val="Leads"/>
      <sheetName val="I.R.P"/>
      <sheetName val="open well"/>
      <sheetName val="ringwell"/>
      <sheetName val="bwell"/>
      <sheetName val="Lead"/>
      <sheetName val="coverpage"/>
      <sheetName val="Road data"/>
      <sheetName val="Labour"/>
      <sheetName val="Material"/>
      <sheetName val="Plant &amp;  Machinery"/>
      <sheetName val="DATA-BASE"/>
      <sheetName val="DATA-ABSTRACT"/>
      <sheetName val="boredetails"/>
      <sheetName val="r"/>
      <sheetName val="Abs"/>
      <sheetName val="data existing_do not delete"/>
      <sheetName val="Bitumen trunk"/>
      <sheetName val="Feeder"/>
      <sheetName val="R99 etc"/>
      <sheetName val="Trunk unpaved"/>
      <sheetName val="v"/>
      <sheetName val="Lead statement ss5"/>
      <sheetName val="Lead statement"/>
      <sheetName val="Data.F8.BTR"/>
      <sheetName val="census91"/>
      <sheetName val="M30"/>
      <sheetName val="Data rough"/>
      <sheetName val="rdamdata"/>
      <sheetName val="MRATES"/>
      <sheetName val="DATA_PRG"/>
      <sheetName val="maya"/>
      <sheetName val="labour coeff"/>
      <sheetName val="Lead-1"/>
      <sheetName val="Usage"/>
      <sheetName val="Common "/>
      <sheetName val="General"/>
      <sheetName val="m"/>
      <sheetName val="segments-details"/>
      <sheetName val="int-Dia-hdpe"/>
      <sheetName val="int-Dia-pvc"/>
      <sheetName val="Fill this out first..."/>
      <sheetName val="PVC_dia"/>
      <sheetName val="MTC-estimate"/>
      <sheetName val="QTY"/>
      <sheetName val="Sheet9"/>
      <sheetName val="Nspt-smp-final-ORIGINAL"/>
      <sheetName val="Labour Charges"/>
      <sheetName val="Staff Acco."/>
      <sheetName val="Sheet2"/>
      <sheetName val="pvc_basic"/>
      <sheetName val="gen"/>
      <sheetName val="GF SB Ok "/>
      <sheetName val="ACS(1)"/>
      <sheetName val="FAS-C(4)"/>
      <sheetName val="CCTV(old)"/>
      <sheetName val="Habcodes"/>
      <sheetName val="Rates"/>
      <sheetName val="lead charges"/>
      <sheetName val="BWSCPlt"/>
      <sheetName val="CI"/>
      <sheetName val="DI"/>
      <sheetName val="G.R.P"/>
      <sheetName val="HDPE"/>
      <sheetName val="PSC REVISED"/>
      <sheetName val="pvc"/>
      <sheetName val="I_R_P"/>
      <sheetName val="open_well"/>
      <sheetName val="I_R_P1"/>
      <sheetName val="open_well1"/>
      <sheetName val="mlead"/>
      <sheetName val="abs road"/>
      <sheetName val="RMR"/>
      <sheetName val="R_Det"/>
      <sheetName val="wh_data_R"/>
      <sheetName val="hab-details"/>
      <sheetName val="CD Data"/>
      <sheetName val="detls"/>
      <sheetName val="Dayworks Bill"/>
      <sheetName val="Bills of Quantities"/>
      <sheetName val="137-140"/>
      <sheetName val="141-142"/>
      <sheetName val="ElectricalSSR"/>
      <sheetName val="f8LEAD"/>
      <sheetName val="Watersoft (2)"/>
      <sheetName val="nodes"/>
      <sheetName val="int-Dia"/>
      <sheetName val="habs-list"/>
      <sheetName val="3405-2014"/>
      <sheetName val="Levels"/>
      <sheetName val="hdpe_basic"/>
      <sheetName val="SSR 2016-17"/>
      <sheetName val="SSR 2015-16"/>
      <sheetName val="PM&amp;GM"/>
      <sheetName val="AV-DI"/>
      <sheetName val="AV-PVC"/>
      <sheetName val="DIgate_PVC "/>
      <sheetName val="scour-DI-CI"/>
      <sheetName val="scour-pvc-hdpe-psc-bwsc"/>
      <sheetName val="11.Habitations"/>
      <sheetName val="BM-HOOP"/>
      <sheetName val="l"/>
      <sheetName val="lead-st"/>
      <sheetName val="DataInput"/>
      <sheetName val="DataInput-1"/>
      <sheetName val="DI Rate Analysis"/>
      <sheetName val="Economic RisingMain  Ph-I"/>
      <sheetName val="Estimate "/>
      <sheetName val="m1"/>
      <sheetName val="HDPE-pipe-rates"/>
      <sheetName val="pvc-pipe-rates"/>
    </sheetNames>
    <sheetDataSet>
      <sheetData sheetId="0" refreshError="1"/>
      <sheetData sheetId="1" refreshError="1"/>
      <sheetData sheetId="2" refreshError="1"/>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abstract"/>
      <sheetName val="detailed"/>
      <sheetName val="btrates"/>
      <sheetName val="cost"/>
      <sheetName val="thick"/>
      <sheetName val="Leadcost"/>
      <sheetName val="leads"/>
      <sheetName val="data"/>
      <sheetName val="hp900"/>
      <sheetName val="CDdata (2)"/>
      <sheetName val="1v900"/>
      <sheetName val="2v900"/>
      <sheetName val="3v900"/>
      <sheetName val="impRdam"/>
      <sheetName val="lchart"/>
      <sheetName val="lchart1"/>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7">
          <cell r="H7">
            <v>48</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abstract"/>
      <sheetName val="detailed"/>
      <sheetName val="btrates"/>
      <sheetName val="cost"/>
      <sheetName val="thick"/>
      <sheetName val="Leadcost"/>
      <sheetName val="leads"/>
      <sheetName val="data"/>
      <sheetName val="hp900"/>
      <sheetName val="CDdata (2)"/>
      <sheetName val="1v900"/>
      <sheetName val="2v900"/>
      <sheetName val="3v900"/>
      <sheetName val="impRdam"/>
      <sheetName val="lchart"/>
      <sheetName val="lchart1"/>
      <sheetName val="Lead"/>
      <sheetName val="Labour"/>
      <sheetName val="MTC-estimate"/>
      <sheetName val="maya"/>
      <sheetName val="DI"/>
      <sheetName val="r"/>
      <sheetName val="Material"/>
      <sheetName val="Proforma -II "/>
      <sheetName val="v"/>
      <sheetName val="1V800"/>
      <sheetName val="m"/>
      <sheetName val="Plant &amp;  Machinery"/>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7">
          <cell r="H7">
            <v>48</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ead"/>
      <sheetName val="CD-DATA"/>
      <sheetName val="F7-1v1000-0 (3)"/>
      <sheetName val="DATA"/>
      <sheetName val="F6-Estt"/>
      <sheetName val="ABST(PART B) "/>
      <sheetName val="F6-Gnrl Abstrt"/>
      <sheetName val="Cover-MEstt."/>
      <sheetName val="Specification"/>
      <sheetName val="r"/>
      <sheetName val="v"/>
      <sheetName val="Labour"/>
      <sheetName val=" data sheet "/>
      <sheetName val="stone"/>
      <sheetName val="nodes"/>
      <sheetName val="index"/>
      <sheetName val="sectorwise"/>
      <sheetName val="Lookup"/>
      <sheetName val="MRATES"/>
      <sheetName val="F7-1v1000-0_(3)"/>
      <sheetName val="ABST(PART_B)_"/>
      <sheetName val="F6-Gnrl_Abstrt"/>
      <sheetName val="Cover-MEstt_"/>
      <sheetName val="Road Detail Est."/>
      <sheetName val="Road data"/>
      <sheetName val="detls"/>
      <sheetName val="maya"/>
      <sheetName val="Sheet3"/>
      <sheetName val="ESTIMATE"/>
      <sheetName val="Data_Bit_I"/>
      <sheetName val="Material"/>
      <sheetName val="Plant &amp;  Machinery"/>
      <sheetName val="GF SB Ok "/>
      <sheetName val="leads"/>
      <sheetName val="MTC-estimate"/>
      <sheetName val="DISCOUNT"/>
      <sheetName val="m"/>
      <sheetName val="Levels"/>
      <sheetName val="Gen Abs"/>
      <sheetName val="Specification report"/>
      <sheetName val="DI"/>
      <sheetName val="Sheet9"/>
      <sheetName val="FF WRK"/>
      <sheetName val="ABS"/>
      <sheetName val="HYDcal"/>
      <sheetName val="Main"/>
      <sheetName val="Sheet1 (2)"/>
      <sheetName val="t_prsr"/>
      <sheetName val="MRoad data"/>
      <sheetName val="F7-1v1000-0_(3)1"/>
      <sheetName val="ABST(PART_B)_1"/>
      <sheetName val="F6-Gnrl_Abstrt1"/>
      <sheetName val="Cover-MEstt_1"/>
      <sheetName val="Road_Detail_Est_"/>
      <sheetName val="Road_data"/>
      <sheetName val="F7-1v1000-0_(3)2"/>
      <sheetName val="ABST(PART_B)_2"/>
      <sheetName val="F6-Gnrl_Abstrt2"/>
      <sheetName val="Cover-MEstt_2"/>
      <sheetName val="Road_Detail_Est_1"/>
      <sheetName val="Road_data1"/>
      <sheetName val="sand"/>
      <sheetName val="m1"/>
      <sheetName val="Input"/>
      <sheetName val="Nspt-smp-final-ORIGINAL"/>
      <sheetName val="pvc-pipe-rates"/>
      <sheetName val="cover (2)"/>
      <sheetName val="rdamdata"/>
      <sheetName val="HP"/>
      <sheetName val="boredetails"/>
      <sheetName val="data existing_do not delete"/>
      <sheetName val="HYD PARTI"/>
      <sheetName val="lead-st"/>
      <sheetName val="Sheet2"/>
      <sheetName val="labour coeff"/>
      <sheetName val="pvc_basic"/>
      <sheetName val="11.Habitations"/>
      <sheetName val="Bill_amt_qty_cc_1"/>
      <sheetName val="1V800"/>
      <sheetName val="other rates"/>
      <sheetName val="mlead"/>
      <sheetName val="Bitumen trunk"/>
      <sheetName val="Feeder"/>
      <sheetName val="R99 etc"/>
      <sheetName val="Trunk unpaved"/>
      <sheetName val="final abstract"/>
      <sheetName val="Data o"/>
      <sheetName val="0000000000000"/>
      <sheetName val="Lead statement ss5"/>
      <sheetName val="abs road"/>
      <sheetName val="Data.F8.BTR"/>
      <sheetName val="Annex- 6 - Delinator"/>
      <sheetName val="Note"/>
      <sheetName val="General"/>
      <sheetName val="Data_Base"/>
      <sheetName val="C-data"/>
      <sheetName val="DATA-BASE"/>
      <sheetName val="DATA-ABSTRACT"/>
      <sheetName val="ewst"/>
      <sheetName val="BALAN1"/>
      <sheetName val="Specification_report"/>
      <sheetName val="GF_SB_Ok_"/>
      <sheetName val="DATA_PRG"/>
      <sheetName val="Cover"/>
      <sheetName val="habs-list"/>
      <sheetName val="int-Dia"/>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sheetData sheetId="47"/>
      <sheetData sheetId="48" refreshError="1"/>
      <sheetData sheetId="49"/>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sheetData sheetId="66" refreshError="1"/>
      <sheetData sheetId="67" refreshError="1"/>
      <sheetData sheetId="68" refreshError="1"/>
      <sheetData sheetId="69"/>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S"/>
      <sheetName val="PumpHouse1.50X1.20"/>
      <sheetName val="PumpHouse1.05X0.75"/>
      <sheetName val="Sheet1"/>
      <sheetName val="maya"/>
      <sheetName val="PumpHouse 0.90X0.90"/>
      <sheetName val="CR"/>
      <sheetName val="PumpHouse1.20X0.90"/>
      <sheetName val="Lead"/>
    </sheetNames>
    <sheetDataSet>
      <sheetData sheetId="0"/>
      <sheetData sheetId="1"/>
      <sheetData sheetId="2"/>
      <sheetData sheetId="3"/>
      <sheetData sheetId="4">
        <row r="69">
          <cell r="A69" t="str">
            <v xml:space="preserve">Earth work excation and depositing on bank with initial lead and lift in loamy and clayee soils as per ss301 for foundations </v>
          </cell>
        </row>
      </sheetData>
      <sheetData sheetId="5"/>
      <sheetData sheetId="6"/>
      <sheetData sheetId="7" refreshError="1"/>
      <sheetData sheetId="8"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MEstt."/>
      <sheetName val="ABST(PART B) "/>
      <sheetName val="F6-Gnrl Abstrt"/>
      <sheetName val="Lead"/>
      <sheetName val="Data.F8.BTR"/>
      <sheetName val="F6-Estt"/>
      <sheetName val="sub-data -no full"/>
      <sheetName val="Labour"/>
      <sheetName val="Machinery"/>
      <sheetName val="Sheet1"/>
      <sheetName val="Diff stmnt (2)"/>
      <sheetName val="maya"/>
    </sheetNames>
    <sheetDataSet>
      <sheetData sheetId="0" refreshError="1"/>
      <sheetData sheetId="1" refreshError="1"/>
      <sheetData sheetId="2"/>
      <sheetData sheetId="3"/>
      <sheetData sheetId="4" refreshError="1"/>
      <sheetData sheetId="5"/>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Work_Detiles"/>
      <sheetName val="ABS"/>
      <sheetName val="date_wise_qty"/>
      <sheetName val="date_of_payment"/>
      <sheetName val="bill_wise_qty_amt_Seig"/>
      <sheetName val="Bill_wise_amt_cc_"/>
      <sheetName val="Items_elgible"/>
      <sheetName val="Price_adjustment_Prg"/>
      <sheetName val="Seig_cal"/>
      <sheetName val="MB_wise_qty"/>
      <sheetName val="Lead"/>
    </sheetNames>
    <sheetDataSet>
      <sheetData sheetId="0" refreshError="1"/>
      <sheetData sheetId="1" refreshError="1"/>
      <sheetData sheetId="2">
        <row r="2">
          <cell r="A2" t="str">
            <v>Name of the Work : Providing B.T.  On R/F  PWD Road To Chowderpally</v>
          </cell>
        </row>
      </sheetData>
      <sheetData sheetId="3" refreshError="1"/>
      <sheetData sheetId="4" refreshError="1"/>
      <sheetData sheetId="5" refreshError="1"/>
      <sheetData sheetId="6"/>
      <sheetData sheetId="7"/>
      <sheetData sheetId="8" refreshError="1"/>
      <sheetData sheetId="9" refreshError="1"/>
      <sheetData sheetId="10" refreshError="1"/>
      <sheetData sheetId="11"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Hystmnt (2)"/>
      <sheetName val="Sheet2"/>
      <sheetName val="title"/>
      <sheetName val="spec"/>
      <sheetName val="need"/>
      <sheetName val="design"/>
      <sheetName val="estimate"/>
      <sheetName val="estPM"/>
      <sheetName val="distrib"/>
      <sheetName val="VC99"/>
      <sheetName val="VC96"/>
      <sheetName val="SP"/>
      <sheetName val="Pumproom"/>
      <sheetName val="ltrt"/>
      <sheetName val="pipe_data"/>
      <sheetName val="SPData"/>
      <sheetName val="hs"/>
      <sheetName val="pps"/>
      <sheetName val="map"/>
      <sheetName val="m_est"/>
      <sheetName val="feature"/>
      <sheetName val="glance"/>
      <sheetName val="master"/>
      <sheetName val="exec"/>
      <sheetName val="LBD"/>
      <sheetName val="CR"/>
      <sheetName val="00000"/>
      <sheetName val="AAAAAAAAAAAAA"/>
      <sheetName val="Revised rates(SSR 2014-15)"/>
      <sheetName val="ew OG"/>
      <sheetName val="ew-DiMs"/>
      <sheetName val="PVC"/>
      <sheetName val="HDPE"/>
      <sheetName val="AC"/>
      <sheetName val="DI"/>
      <sheetName val="CI"/>
      <sheetName val="GRP"/>
      <sheetName val="BWSCP"/>
      <sheetName val="MS data"/>
      <sheetName val="MS "/>
      <sheetName val="PSC"/>
      <sheetName val="MS"/>
      <sheetName val="MSdata"/>
      <sheetName val="msinlining"/>
      <sheetName val="wiremesh"/>
      <sheetName val="RCC"/>
      <sheetName val="DI Weights"/>
      <sheetName val="Wt of HDPE"/>
      <sheetName val="lazwts"/>
      <sheetName val="hdpe-rates"/>
      <sheetName val="hdpe_invoice"/>
      <sheetName val="pvc_invoice"/>
      <sheetName val="hdpe weights"/>
      <sheetName val="pvc-rates"/>
      <sheetName val="Sheet1"/>
      <sheetName val="PVC weights"/>
      <sheetName val="leads"/>
      <sheetName val="PSC -pv"/>
      <sheetName val="GRP-pv"/>
      <sheetName val="index"/>
      <sheetName val="GAJWEL SEC EST"/>
      <sheetName val="Sheet6"/>
      <sheetName val="MRATES"/>
      <sheetName val="Hystmnt_(2)"/>
      <sheetName val="Global factors"/>
      <sheetName val="DATA_PRG"/>
      <sheetName val="Plant &amp;  Machinery"/>
      <sheetName val="Labour"/>
      <sheetName val="Material"/>
      <sheetName val="rdamdata"/>
      <sheetName val="lead-st"/>
      <sheetName val="t_prsr"/>
      <sheetName val="id"/>
      <sheetName val="wh"/>
      <sheetName val="DataInput"/>
      <sheetName val="DataInput-1"/>
      <sheetName val="DI Rate Analysis"/>
      <sheetName val="Economic RisingMain  Ph-I"/>
      <sheetName val="C-data"/>
      <sheetName val="Data rough"/>
      <sheetName val="maya"/>
      <sheetName val="Specification report"/>
      <sheetName val="Data.F8.BTR"/>
      <sheetName val="DATA-BASE"/>
      <sheetName val="detls"/>
      <sheetName val="DATA-ABSTRACT"/>
      <sheetName val="Di_gate-HDPE"/>
      <sheetName val="PUMP_DATA"/>
      <sheetName val="segments-details"/>
      <sheetName val="int-Dia-hdpe"/>
      <sheetName val="habs-list"/>
      <sheetName val="BWSCPlt"/>
      <sheetName val="G.R.P"/>
      <sheetName val="PSC REVISED"/>
      <sheetName val="sand"/>
      <sheetName val="stone"/>
      <sheetName val="Sheet9"/>
      <sheetName val="WATER-HAMMER"/>
      <sheetName val="m"/>
      <sheetName val="int-Dia"/>
      <sheetName val="nodes"/>
      <sheetName val="boredetails"/>
      <sheetName val="BM-HOOP"/>
      <sheetName val="pvc_basic"/>
      <sheetName val="SUMP1420KL@HW"/>
      <sheetName val="GF SB Ok "/>
      <sheetName val="census91"/>
      <sheetName val="hdpe_basic"/>
      <sheetName val="Common "/>
      <sheetName val="Lead"/>
      <sheetName val="Lead statement ss5"/>
      <sheetName val="3405-2014"/>
      <sheetName val="Watersoft (2)"/>
      <sheetName val="water-hammar-strenght"/>
      <sheetName val="AV-HDPE"/>
      <sheetName val="Habcodes"/>
      <sheetName val="Main sheet"/>
      <sheetName val="Revised rates(SSR 2015-16)"/>
      <sheetName val="Sump_cal"/>
      <sheetName val="11.Habitations"/>
      <sheetName val="SEGMENTS-nodes"/>
      <sheetName val="wh_data"/>
      <sheetName val="wh_data_R"/>
      <sheetName val="CPHEEO"/>
      <sheetName val="input"/>
      <sheetName val="v"/>
      <sheetName val="ww-march-02"/>
      <sheetName val="Staff Acco."/>
      <sheetName val="GA"/>
      <sheetName val="table"/>
      <sheetName val="Work_sheet"/>
      <sheetName val="RAFT"/>
      <sheetName val="p&amp;m"/>
      <sheetName val="SSR 2014-15 Rates"/>
      <sheetName val="Lead statement"/>
      <sheetName val="FF WRK"/>
      <sheetName val="Works"/>
      <sheetName val="RMR"/>
      <sheetName val="General"/>
      <sheetName val="Estimate "/>
      <sheetName val="Basicdata-f"/>
      <sheetName val="Scour-f"/>
      <sheetName val="ABS"/>
      <sheetName val="Part-A"/>
      <sheetName val="JAWAHAR-hyd-original"/>
      <sheetName val="zone-8"/>
      <sheetName val="MHNO_LEV"/>
      <sheetName val="POP"/>
      <sheetName val="CABLE"/>
      <sheetName val="number"/>
      <sheetName val="Sheet3"/>
      <sheetName val="Sheet1 (2)"/>
      <sheetName val="wt of CID joint"/>
      <sheetName val="AC DAta"/>
      <sheetName val="Pipe Pilne MAch"/>
      <sheetName val="Sheet4"/>
      <sheetName val="Indurhty"/>
      <sheetName val="Indurhty 2016-17"/>
      <sheetName val="RAtes"/>
      <sheetName val="Sheet5"/>
      <sheetName val="Rate"/>
      <sheetName val="Data-2010-11"/>
      <sheetName val="data existing_do not delete"/>
      <sheetName val="Analy_7-10"/>
      <sheetName val="Levels"/>
      <sheetName val="sg-clay(d)"/>
      <sheetName val="Hystmnt_(2)1"/>
      <sheetName val="Global_factors"/>
      <sheetName val="Revised_rates(SSR_2014-15)"/>
      <sheetName val="ew_OG"/>
      <sheetName val="MS_data"/>
      <sheetName val="MS_"/>
      <sheetName val="DI_Weights"/>
      <sheetName val="Wt_of_HDPE"/>
      <sheetName val="hdpe_weights"/>
      <sheetName val="PVC_weights"/>
      <sheetName val="PSC_-pv"/>
      <sheetName val="GAJWEL_SEC_EST"/>
      <sheetName val="Specification_report"/>
      <sheetName val="Data_rough"/>
      <sheetName val="DI_Rate_Analysis"/>
      <sheetName val="Economic_RisingMain__Ph-I"/>
      <sheetName val="Data_F8_BTR"/>
      <sheetName val="Plant_&amp;__Machinery"/>
      <sheetName val="GF_SB_Ok_"/>
      <sheetName val="Hystmnt_(2)2"/>
      <sheetName val="Revised_rates(SSR_2014-15)1"/>
      <sheetName val="ew_OG1"/>
      <sheetName val="MS_data1"/>
      <sheetName val="MS_1"/>
      <sheetName val="DI_Weights1"/>
      <sheetName val="Wt_of_HDPE1"/>
      <sheetName val="hdpe_weights1"/>
      <sheetName val="PVC_weights1"/>
      <sheetName val="PSC_-pv1"/>
      <sheetName val="GAJWEL_SEC_EST1"/>
      <sheetName val="Global_factors1"/>
      <sheetName val="Specification_report1"/>
      <sheetName val="DI_Rate_Analysis1"/>
      <sheetName val="Economic_RisingMain__Ph-I1"/>
      <sheetName val="Wall W3"/>
      <sheetName val="HDPE-pipe-rates"/>
      <sheetName val="pvc-pipe-rates"/>
      <sheetName val="Nspt-smp-final-ORIGINAL"/>
      <sheetName val="final abstract"/>
      <sheetName val="Design of two-way slab"/>
      <sheetName val="Data Road"/>
      <sheetName val="Cover"/>
      <sheetName val="r"/>
      <sheetName val="Road data"/>
      <sheetName val="SPC"/>
      <sheetName val="Pipe line"/>
      <sheetName val="DATA SHEET (6)"/>
      <sheetName val="Lead ST (3)"/>
      <sheetName val="DATA SHEET (7)"/>
      <sheetName val="Intro"/>
      <sheetName val="dlvoid"/>
      <sheetName val="REL"/>
      <sheetName val="GM&amp;PM EST- final "/>
      <sheetName val="HS final-2"/>
      <sheetName val="int-dia-pvc"/>
      <sheetName val="_5wgdhabfinal00_01"/>
      <sheetName val="직매22kv"/>
      <sheetName val="Data-2011-12"/>
      <sheetName val="Comp OHSR EST-1"/>
      <sheetName val="Abstract"/>
      <sheetName val="Comp HDPE"/>
      <sheetName val="Comp OFC"/>
      <sheetName val="Comp HH"/>
      <sheetName val="Rate Calc-1"/>
      <sheetName val="OHSR-1 RC EST"/>
      <sheetName val="SSR 17-18"/>
      <sheetName val="Iocount"/>
      <sheetName val="clvrt_data"/>
      <sheetName val="m1"/>
      <sheetName val="labour rates"/>
      <sheetName val="ewst"/>
      <sheetName val="FORM7"/>
      <sheetName val="I-CO"/>
      <sheetName val="leads-c"/>
      <sheetName val=" data sheet "/>
      <sheetName val="coverpage"/>
      <sheetName val="Process"/>
      <sheetName val="ssr-rates"/>
      <sheetName val="epm-tsb"/>
      <sheetName val="id_whmr"/>
      <sheetName val="0000000000000"/>
      <sheetName val="l"/>
      <sheetName val="PVC_dia"/>
      <sheetName val="Data_"/>
      <sheetName val="Cul_detail"/>
      <sheetName val="CD Data"/>
      <sheetName val="mas_hab"/>
      <sheetName val="LEAD (2)"/>
      <sheetName val="economic PM"/>
      <sheetName val="PM&amp;GM"/>
      <sheetName val="DI gate-DI"/>
      <sheetName val="DIgate_PVC "/>
      <sheetName val="DetEst"/>
      <sheetName val="Bitumen trunk"/>
      <sheetName val="Feeder"/>
      <sheetName val="R99 etc"/>
      <sheetName val="Trunk unpaved"/>
      <sheetName val="INPUT SHEET"/>
      <sheetName val="RES-PLANNING"/>
      <sheetName val="Macro1"/>
      <sheetName val="AV-BWSC&amp;MS"/>
      <sheetName val="AV_AC"/>
      <sheetName val="pumping main"/>
      <sheetName val="LABOUR RATE"/>
      <sheetName val="Material Rate"/>
      <sheetName val="di_Gate_AC"/>
      <sheetName val="Digate-BWSCP-MS"/>
      <sheetName val="DI_gate_di"/>
      <sheetName val="mlead"/>
      <sheetName val="Data_Base"/>
      <sheetName val="1V800"/>
      <sheetName val="DISCOUNT"/>
      <sheetName val="PRECAST lightconc-II"/>
      <sheetName val="Bridge Data 2005-06"/>
      <sheetName val="Common_"/>
      <sheetName val="G_R_P"/>
      <sheetName val="PSC_REVISED"/>
      <sheetName val="Watersoft_(2)"/>
      <sheetName val="Lead_statement_ss5"/>
      <sheetName val="SSR_2014-15_Rates"/>
      <sheetName val="Lead_statement"/>
      <sheetName val="FF_WRK"/>
      <sheetName val="Estimate_"/>
      <sheetName val="Main_sheet"/>
      <sheetName val="Revised_rates(SSR_2015-16)"/>
      <sheetName val="11_Habitations"/>
      <sheetName val="final_abstract"/>
      <sheetName val="Staff_Acco_"/>
      <sheetName val="Sheet1_(2)"/>
      <sheetName val="wt_of_CID_joint"/>
      <sheetName val="AC_DAta"/>
      <sheetName val="Pipe_Pilne_MAch"/>
      <sheetName val="Indurhty_2016-17"/>
      <sheetName val="data_existing_do_not_delete"/>
      <sheetName val="Wall_W3"/>
      <sheetName val="sup dat"/>
      <sheetName val="SLAB  DATA"/>
      <sheetName val="ITB COST"/>
      <sheetName val="Qty"/>
      <sheetName val="quarry"/>
      <sheetName val="Road Detail Est."/>
      <sheetName val="lable I"/>
      <sheetName val="bundqty"/>
      <sheetName val="other rates"/>
      <sheetName val="MRoad data"/>
      <sheetName val="Lead  RATES"/>
      <sheetName val="TOP SLAB-beams"/>
      <sheetName val="Output"/>
      <sheetName val="Sector Estimate _ Mylapur"/>
      <sheetName val="sheeet7"/>
      <sheetName val="CT"/>
      <sheetName val="PT"/>
      <sheetName val="SILICATE"/>
      <sheetName val="VCH-SLC"/>
      <sheetName val="Supplier"/>
      <sheetName val="Detailed"/>
      <sheetName val="hdpe_rates"/>
      <sheetName val="hdpe_wt-r"/>
      <sheetName val="DsnConcept"/>
      <sheetName val="DIgate_PVC"/>
      <sheetName val="lead charges"/>
      <sheetName val="BW_x0000_¦h_x0004__x001b_"/>
      <sheetName val=""/>
      <sheetName val="Specification"/>
      <sheetName val="R2"/>
      <sheetName val="PH data"/>
      <sheetName val="K.AV-HDPE"/>
      <sheetName val="scour-DI"/>
      <sheetName val="CI-scour-pvc-hdpe-psc-bwsc"/>
      <sheetName val="soft-HDPE"/>
      <sheetName val="soft-PVC"/>
      <sheetName val="DI-AV-DI-final"/>
      <sheetName val="DI-AV-HDPE- Final "/>
      <sheetName val="DI- Final"/>
      <sheetName val="DI_scour-DI-final"/>
      <sheetName val="DI_scour-pvc-hdpe-psc-bwsc"/>
      <sheetName val="DI SV on DI-final "/>
      <sheetName val="DI Sluice_HDPE"/>
      <sheetName val="HDPE-Final "/>
      <sheetName val="Rohsr"/>
      <sheetName val="Rppl"/>
      <sheetName val="Rofc"/>
      <sheetName val="Rhhc"/>
      <sheetName val="DI_sluice_PVC"/>
      <sheetName val="GM&amp;PM WE1 EST"/>
      <sheetName val="AV_GRP ms bwsc"/>
      <sheetName val="airvalve-AC PN 1.60"/>
      <sheetName val="Soft-sluice-AC,GRP PN 1.6"/>
      <sheetName val="soft-sluice-BWSC-MS"/>
      <sheetName val="DI sluice valve"/>
      <sheetName val="BW"/>
      <sheetName val="TEO Valve"/>
      <sheetName val="capacity-ohsrs"/>
      <sheetName val="MTC-estimate"/>
      <sheetName val="General Abs"/>
      <sheetName val="R_Det"/>
      <sheetName val="WORK TABLE"/>
      <sheetName val="DET R"/>
      <sheetName val="PANEL ANNEXURE"/>
      <sheetName val="Newabstract"/>
      <sheetName val="bom"/>
      <sheetName val="Compound wall  Ok"/>
      <sheetName val="Footings"/>
      <sheetName val="Labour Charges"/>
      <sheetName val="SEGMENTS"/>
      <sheetName val="Donadapadu"/>
      <sheetName val="zone-2"/>
      <sheetName val="Mp-team 1"/>
      <sheetName val="SCHEDULE"/>
      <sheetName val="Database"/>
      <sheetName val="schedule nos"/>
      <sheetName val="SPT vs PHI"/>
      <sheetName val="Lookup"/>
      <sheetName val="Data_Bit_I"/>
    </sheetNames>
    <sheetDataSet>
      <sheetData sheetId="0" refreshError="1"/>
      <sheetData sheetId="1" refreshError="1"/>
      <sheetData sheetId="2" refreshError="1">
        <row r="1">
          <cell r="A1" t="str">
            <v>Dia of Pipe(PVC)</v>
          </cell>
          <cell r="B1" t="str">
            <v>Interal Dia</v>
          </cell>
        </row>
        <row r="2">
          <cell r="A2">
            <v>63</v>
          </cell>
          <cell r="B2">
            <v>59.2</v>
          </cell>
        </row>
        <row r="3">
          <cell r="A3">
            <v>75</v>
          </cell>
          <cell r="B3">
            <v>70.599999999999994</v>
          </cell>
        </row>
        <row r="4">
          <cell r="A4">
            <v>90</v>
          </cell>
          <cell r="B4">
            <v>84.8</v>
          </cell>
        </row>
        <row r="5">
          <cell r="A5">
            <v>110</v>
          </cell>
          <cell r="B5">
            <v>104</v>
          </cell>
        </row>
        <row r="6">
          <cell r="A6">
            <v>125</v>
          </cell>
          <cell r="B6">
            <v>118.2</v>
          </cell>
        </row>
        <row r="7">
          <cell r="A7">
            <v>140</v>
          </cell>
          <cell r="B7">
            <v>132.4</v>
          </cell>
        </row>
        <row r="8">
          <cell r="A8">
            <v>160</v>
          </cell>
          <cell r="B8">
            <v>151.4</v>
          </cell>
        </row>
        <row r="9">
          <cell r="A9">
            <v>180</v>
          </cell>
          <cell r="B9">
            <v>170.2</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refreshError="1"/>
      <sheetData sheetId="61" refreshError="1"/>
      <sheetData sheetId="62" refreshError="1"/>
      <sheetData sheetId="63" refreshError="1"/>
      <sheetData sheetId="64"/>
      <sheetData sheetId="65" refreshError="1"/>
      <sheetData sheetId="66"/>
      <sheetData sheetId="67" refreshError="1"/>
      <sheetData sheetId="68" refreshError="1"/>
      <sheetData sheetId="69" refreshError="1"/>
      <sheetData sheetId="70" refreshError="1"/>
      <sheetData sheetId="71" refreshError="1"/>
      <sheetData sheetId="72" refreshError="1"/>
      <sheetData sheetId="73"/>
      <sheetData sheetId="74"/>
      <sheetData sheetId="75"/>
      <sheetData sheetId="76"/>
      <sheetData sheetId="77" refreshError="1"/>
      <sheetData sheetId="78" refreshError="1"/>
      <sheetData sheetId="79" refreshError="1"/>
      <sheetData sheetId="80"/>
      <sheetData sheetId="81" refreshError="1"/>
      <sheetData sheetId="82" refreshError="1"/>
      <sheetData sheetId="83" refreshError="1"/>
      <sheetData sheetId="84" refreshError="1"/>
      <sheetData sheetId="85"/>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MEstt."/>
      <sheetName val="ABST(PART B) "/>
      <sheetName val="F6-Gnrl Abstrt"/>
      <sheetName val="04-05"/>
      <sheetName val="Lead"/>
      <sheetName val="sub-data "/>
      <sheetName val="Data.F8.BTR"/>
      <sheetName val="F6-Estt"/>
      <sheetName val="sub estt"/>
      <sheetName val="Labour"/>
      <sheetName val="Machinery"/>
      <sheetName val="Sheet1"/>
      <sheetName val="v"/>
      <sheetName val="data"/>
      <sheetName val="temp-SDData (2)"/>
      <sheetName val="r"/>
      <sheetName val="quarry"/>
      <sheetName val="Road Detail Est."/>
      <sheetName val="Road data"/>
      <sheetName val="Sheet2"/>
      <sheetName val="Material"/>
      <sheetName val="Plant &amp;  Machinery"/>
      <sheetName val="Specification"/>
      <sheetName val="Data_F8_BTR"/>
      <sheetName val="Lead statement"/>
      <sheetName val="Estt"/>
      <sheetName val="Roadlist"/>
      <sheetName val="HDPE"/>
      <sheetName val="DI"/>
      <sheetName val="pvc"/>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Labour"/>
      <sheetName val="Material"/>
      <sheetName val="Plant &amp;  Machinery"/>
      <sheetName val="Lead"/>
      <sheetName val="section"/>
      <sheetName val="maya"/>
      <sheetName val="Data"/>
      <sheetName val="ABS"/>
      <sheetName val="Sheet2"/>
      <sheetName val="int-Dia"/>
      <sheetName val="habs-list"/>
      <sheetName val="nodes"/>
      <sheetName val="JAWAHAR-hyd-original"/>
      <sheetName val="leads"/>
      <sheetName val="sup dat"/>
      <sheetName val="MRATES"/>
      <sheetName val="quarry"/>
      <sheetName val="Road Detail Est."/>
      <sheetName val="Road data"/>
      <sheetName val="Data.F8.BTR"/>
      <sheetName val="RF"/>
      <sheetName val="coverpage"/>
      <sheetName val="Lead statement ss5"/>
      <sheetName val="m"/>
      <sheetName val="RMR"/>
      <sheetName val="C-data"/>
      <sheetName val="Lookup"/>
      <sheetName val="rdamdata"/>
      <sheetName val="DATA_PRG"/>
      <sheetName val="pvc_basic"/>
      <sheetName val="Aug,02"/>
      <sheetName val="0000000000000"/>
      <sheetName val="wh_data_R"/>
      <sheetName val="DATA SHEET FOR 2012 - 13"/>
      <sheetName val="Estimate "/>
      <sheetName val="Intro"/>
      <sheetName val="loadcal"/>
      <sheetName val="QDTS"/>
      <sheetName val="Line"/>
      <sheetName val="MTC-estimate"/>
      <sheetName val="abst"/>
      <sheetName val="design"/>
      <sheetName val="sectorwise"/>
      <sheetName val="data existing_do not delete"/>
      <sheetName val="basic-data"/>
      <sheetName val="SSR 2015-16"/>
      <sheetName val="labour &amp; Centering"/>
      <sheetName val="m1"/>
      <sheetName val="MRoad data"/>
      <sheetName val="HDPE"/>
      <sheetName val="DI"/>
      <sheetName val="pvc"/>
      <sheetName val="ewst"/>
      <sheetName val="ESTIMATE"/>
      <sheetName val="Lead statement"/>
      <sheetName val="SSR 2016-17 Rates"/>
      <sheetName val="Common "/>
      <sheetName val="t_prsr"/>
      <sheetName val="Work_sheet"/>
      <sheetName val="Sheet3"/>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n-Akoli"/>
      <sheetName val="Annex-C"/>
      <sheetName val="ES-akoli"/>
      <sheetName val="abs-akoli"/>
      <sheetName val="abs (2)akoli"/>
      <sheetName val="est-Akoli"/>
      <sheetName val="Cd nam"/>
      <sheetName val="cd namnoor 1"/>
      <sheetName val="sub-1"/>
      <sheetName val="sub-2"/>
      <sheetName val="sub-3"/>
      <sheetName val="sub-4"/>
      <sheetName val="ewcal (2)-akoli"/>
      <sheetName val="ewcal-akoli"/>
      <sheetName val="cover-Akoli"/>
      <sheetName val="Ann-Korta"/>
      <sheetName val="cover-korta"/>
      <sheetName val="Culvert-3"/>
      <sheetName val="Culvert-(2)"/>
      <sheetName val="Culvert-1"/>
      <sheetName val="abs (2)ko"/>
      <sheetName val="abs-korta"/>
      <sheetName val="est-korta"/>
      <sheetName val="ES-korta"/>
      <sheetName val="ewcal-korta (2)"/>
      <sheetName val="ewcal-korta"/>
      <sheetName val="Lead"/>
      <sheetName val="data"/>
      <sheetName val="v"/>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tr"/>
      <sheetName val="ew-cal"/>
      <sheetName val="ann-b"/>
      <sheetName val="Abstrct "/>
      <sheetName val="est"/>
      <sheetName val="Lead"/>
      <sheetName val="Data"/>
      <sheetName val="she"/>
      <sheetName val="Part A"/>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n-Akoli"/>
      <sheetName val="Annex-C"/>
      <sheetName val="ES-akoli"/>
      <sheetName val="abs-akoli"/>
      <sheetName val="abs (2)akoli"/>
      <sheetName val="est-Akoli"/>
      <sheetName val="Cd nam"/>
      <sheetName val="cd namnoor 1"/>
      <sheetName val="sub-1"/>
      <sheetName val="sub-2"/>
      <sheetName val="sub-3"/>
      <sheetName val="sub-4"/>
      <sheetName val="ewcal (2)-akoli"/>
      <sheetName val="ewcal-akoli"/>
      <sheetName val="cover-Akoli"/>
      <sheetName val="Ann-Korta"/>
      <sheetName val="cover-korta"/>
      <sheetName val="Culvert-3"/>
      <sheetName val="Culvert-(2)"/>
      <sheetName val="Culvert-1"/>
      <sheetName val="abs (2)ko"/>
      <sheetName val="abs-korta"/>
      <sheetName val="est-korta"/>
      <sheetName val="ES-korta"/>
      <sheetName val="ewcal-korta (2)"/>
      <sheetName val="ewcal-korta"/>
      <sheetName val="Lead"/>
      <sheetName val="dat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n-Akoli"/>
      <sheetName val="Annex-C"/>
      <sheetName val="ES-akoli"/>
      <sheetName val="abs-akoli"/>
      <sheetName val="abs (2)akoli"/>
      <sheetName val="est-Akoli"/>
      <sheetName val="Cd nam"/>
      <sheetName val="cd namnoor 1"/>
      <sheetName val="sub-1"/>
      <sheetName val="sub-2"/>
      <sheetName val="sub-3"/>
      <sheetName val="sub-4"/>
      <sheetName val="ewcal (2)-akoli"/>
      <sheetName val="ewcal-akoli"/>
      <sheetName val="cover-Akoli"/>
      <sheetName val="Ann-Korta"/>
      <sheetName val="cover-korta"/>
      <sheetName val="Culvert-3"/>
      <sheetName val="Culvert-(2)"/>
      <sheetName val="Culvert-1"/>
      <sheetName val="abs (2)ko"/>
      <sheetName val="abs-korta"/>
      <sheetName val="est-korta"/>
      <sheetName val="ES-korta"/>
      <sheetName val="ewcal-korta (2)"/>
      <sheetName val="ewcal-korta"/>
      <sheetName val="Lead"/>
      <sheetName val="dat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H"/>
      <sheetName val="kintc-airvalve-DI"/>
      <sheetName val="dbl-airvalve-PVC"/>
      <sheetName val="DFjoints"/>
      <sheetName val="dbl-airvalve-HDPE"/>
      <sheetName val="ssr-rates"/>
      <sheetName val="MS-BWSC-GRP-PSC"/>
      <sheetName val="airvalve-AC"/>
      <sheetName val="sluice-AC"/>
      <sheetName val="sluice-PSC"/>
      <sheetName val="Non-DI "/>
      <sheetName val="sluice-DI"/>
      <sheetName val="sluice-BWSCP-MS"/>
      <sheetName val="sluice-GRP"/>
      <sheetName val="sluice-PVC"/>
      <sheetName val="sluice-HDPE"/>
      <sheetName val="scour-DI-CI"/>
      <sheetName val="scour-pvc-hdpe-psc-bwsc"/>
      <sheetName val="Lead"/>
      <sheetName val="Data"/>
      <sheetName val="vc80"/>
      <sheetName val="vc200"/>
      <sheetName val="vc450"/>
      <sheetName val="vc600"/>
      <sheetName val="vc700"/>
      <sheetName val="vc1000"/>
      <sheetName val="lead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ow r="1">
          <cell r="A1" t="str">
            <v>Earth</v>
          </cell>
          <cell r="B1" t="str">
            <v>2003-04</v>
          </cell>
          <cell r="C1" t="str">
            <v>2004-05</v>
          </cell>
          <cell r="D1" t="str">
            <v>2005-06</v>
          </cell>
          <cell r="E1" t="str">
            <v>2006-07</v>
          </cell>
          <cell r="F1" t="str">
            <v>2007-08</v>
          </cell>
          <cell r="G1" t="str">
            <v>2008-09</v>
          </cell>
          <cell r="H1" t="str">
            <v>2009-10</v>
          </cell>
          <cell r="I1" t="str">
            <v>2010-11</v>
          </cell>
        </row>
        <row r="2">
          <cell r="A2">
            <v>0.25</v>
          </cell>
          <cell r="F2">
            <v>44.8</v>
          </cell>
          <cell r="G2">
            <v>105.28</v>
          </cell>
        </row>
        <row r="3">
          <cell r="A3">
            <v>0.5</v>
          </cell>
          <cell r="F3">
            <v>66.099999999999994</v>
          </cell>
          <cell r="G3">
            <v>105.28</v>
          </cell>
        </row>
        <row r="4">
          <cell r="A4">
            <v>1</v>
          </cell>
          <cell r="F4">
            <v>86.7</v>
          </cell>
          <cell r="G4">
            <v>105.28</v>
          </cell>
        </row>
        <row r="5">
          <cell r="A5">
            <v>2</v>
          </cell>
          <cell r="F5">
            <v>90.8</v>
          </cell>
          <cell r="G5">
            <v>113.32</v>
          </cell>
        </row>
        <row r="6">
          <cell r="A6">
            <v>3</v>
          </cell>
          <cell r="F6">
            <v>96</v>
          </cell>
          <cell r="G6">
            <v>122.71</v>
          </cell>
        </row>
        <row r="7">
          <cell r="A7">
            <v>4</v>
          </cell>
          <cell r="F7">
            <v>100.3</v>
          </cell>
          <cell r="G7">
            <v>130.75</v>
          </cell>
        </row>
        <row r="8">
          <cell r="A8">
            <v>5</v>
          </cell>
          <cell r="F8">
            <v>104.5</v>
          </cell>
          <cell r="G8">
            <v>138.80000000000001</v>
          </cell>
        </row>
        <row r="9">
          <cell r="A9">
            <v>6</v>
          </cell>
          <cell r="F9">
            <v>113.5</v>
          </cell>
          <cell r="G9">
            <v>146.85000000000002</v>
          </cell>
        </row>
        <row r="10">
          <cell r="A10">
            <v>7</v>
          </cell>
          <cell r="F10">
            <v>119.1</v>
          </cell>
          <cell r="G10">
            <v>154.90000000000003</v>
          </cell>
        </row>
        <row r="11">
          <cell r="A11">
            <v>8</v>
          </cell>
          <cell r="F11">
            <v>123.6</v>
          </cell>
          <cell r="G11">
            <v>162.95000000000005</v>
          </cell>
        </row>
        <row r="12">
          <cell r="A12">
            <v>9</v>
          </cell>
          <cell r="F12">
            <v>129.1</v>
          </cell>
          <cell r="G12">
            <v>171.00000000000006</v>
          </cell>
        </row>
        <row r="13">
          <cell r="A13">
            <v>10</v>
          </cell>
          <cell r="F13">
            <v>133.80000000000001</v>
          </cell>
          <cell r="G13">
            <v>179.05000000000007</v>
          </cell>
        </row>
        <row r="14">
          <cell r="A14">
            <v>11</v>
          </cell>
          <cell r="F14">
            <v>140.5</v>
          </cell>
          <cell r="G14">
            <v>187.10000000000008</v>
          </cell>
        </row>
        <row r="15">
          <cell r="A15">
            <v>12</v>
          </cell>
          <cell r="F15">
            <v>143.6</v>
          </cell>
          <cell r="G15">
            <v>195.15000000000009</v>
          </cell>
        </row>
        <row r="16">
          <cell r="A16">
            <v>13</v>
          </cell>
          <cell r="F16">
            <v>148.1</v>
          </cell>
          <cell r="G16">
            <v>203.2000000000001</v>
          </cell>
        </row>
        <row r="17">
          <cell r="A17">
            <v>14</v>
          </cell>
          <cell r="F17">
            <v>153.30000000000001</v>
          </cell>
          <cell r="G17">
            <v>211.25000000000011</v>
          </cell>
        </row>
        <row r="18">
          <cell r="A18">
            <v>15</v>
          </cell>
          <cell r="F18">
            <v>158</v>
          </cell>
          <cell r="G18">
            <v>219.30000000000013</v>
          </cell>
        </row>
        <row r="19">
          <cell r="A19">
            <v>16</v>
          </cell>
          <cell r="F19">
            <v>161</v>
          </cell>
          <cell r="G19">
            <v>227.35000000000014</v>
          </cell>
        </row>
        <row r="20">
          <cell r="A20">
            <v>17</v>
          </cell>
          <cell r="F20">
            <v>167.9</v>
          </cell>
          <cell r="G20">
            <v>235.40000000000015</v>
          </cell>
        </row>
        <row r="21">
          <cell r="A21">
            <v>18</v>
          </cell>
          <cell r="F21">
            <v>172.6</v>
          </cell>
          <cell r="G21">
            <v>243.45000000000016</v>
          </cell>
        </row>
        <row r="22">
          <cell r="A22">
            <v>19</v>
          </cell>
          <cell r="F22">
            <v>176.8</v>
          </cell>
          <cell r="G22">
            <v>251.50000000000017</v>
          </cell>
        </row>
        <row r="23">
          <cell r="A23">
            <v>20</v>
          </cell>
          <cell r="F23">
            <v>182.3</v>
          </cell>
          <cell r="G23">
            <v>259.55000000000018</v>
          </cell>
        </row>
        <row r="24">
          <cell r="A24">
            <v>21</v>
          </cell>
          <cell r="F24">
            <v>186.4</v>
          </cell>
          <cell r="G24">
            <v>267.60000000000019</v>
          </cell>
        </row>
        <row r="25">
          <cell r="A25">
            <v>22</v>
          </cell>
          <cell r="F25">
            <v>190.5</v>
          </cell>
          <cell r="G25">
            <v>275.6500000000002</v>
          </cell>
        </row>
        <row r="26">
          <cell r="A26">
            <v>23</v>
          </cell>
          <cell r="F26">
            <v>194.6</v>
          </cell>
          <cell r="G26">
            <v>283.70000000000022</v>
          </cell>
        </row>
        <row r="27">
          <cell r="A27">
            <v>24</v>
          </cell>
          <cell r="F27">
            <v>198.7</v>
          </cell>
          <cell r="G27">
            <v>291.75000000000023</v>
          </cell>
        </row>
        <row r="28">
          <cell r="A28">
            <v>25</v>
          </cell>
          <cell r="F28">
            <v>202.79999999999998</v>
          </cell>
          <cell r="G28">
            <v>299.80000000000024</v>
          </cell>
        </row>
        <row r="29">
          <cell r="A29">
            <v>26</v>
          </cell>
          <cell r="F29">
            <v>206.89999999999998</v>
          </cell>
          <cell r="G29">
            <v>307.85000000000025</v>
          </cell>
        </row>
        <row r="30">
          <cell r="A30">
            <v>27</v>
          </cell>
          <cell r="F30">
            <v>210.99999999999997</v>
          </cell>
          <cell r="G30">
            <v>315.90000000000026</v>
          </cell>
        </row>
        <row r="31">
          <cell r="A31">
            <v>28</v>
          </cell>
          <cell r="F31">
            <v>215.09999999999997</v>
          </cell>
          <cell r="G31">
            <v>323.95000000000027</v>
          </cell>
        </row>
        <row r="32">
          <cell r="A32">
            <v>29</v>
          </cell>
          <cell r="F32">
            <v>219.19999999999996</v>
          </cell>
          <cell r="G32">
            <v>332.00000000000028</v>
          </cell>
        </row>
        <row r="33">
          <cell r="A33">
            <v>30</v>
          </cell>
          <cell r="F33">
            <v>223.29999999999995</v>
          </cell>
          <cell r="G33">
            <v>340.0500000000003</v>
          </cell>
        </row>
        <row r="34">
          <cell r="A34">
            <v>31</v>
          </cell>
          <cell r="F34">
            <v>227.29999999999995</v>
          </cell>
          <cell r="G34">
            <v>346.76000000000028</v>
          </cell>
        </row>
        <row r="35">
          <cell r="A35">
            <v>32</v>
          </cell>
          <cell r="F35">
            <v>231.29999999999995</v>
          </cell>
          <cell r="G35">
            <v>353.47000000000025</v>
          </cell>
        </row>
        <row r="36">
          <cell r="A36">
            <v>33</v>
          </cell>
          <cell r="F36">
            <v>235.29999999999995</v>
          </cell>
          <cell r="G36">
            <v>360.18000000000023</v>
          </cell>
        </row>
        <row r="37">
          <cell r="A37">
            <v>34</v>
          </cell>
          <cell r="F37">
            <v>239.29999999999995</v>
          </cell>
          <cell r="G37">
            <v>366.89000000000021</v>
          </cell>
        </row>
        <row r="38">
          <cell r="A38">
            <v>35</v>
          </cell>
          <cell r="F38">
            <v>243.29999999999995</v>
          </cell>
          <cell r="G38">
            <v>373.60000000000019</v>
          </cell>
        </row>
        <row r="39">
          <cell r="A39">
            <v>36</v>
          </cell>
          <cell r="F39">
            <v>247.29999999999995</v>
          </cell>
          <cell r="G39">
            <v>380.31000000000017</v>
          </cell>
        </row>
        <row r="40">
          <cell r="A40">
            <v>37</v>
          </cell>
          <cell r="F40">
            <v>251.29999999999995</v>
          </cell>
          <cell r="G40">
            <v>387.02000000000015</v>
          </cell>
        </row>
        <row r="41">
          <cell r="A41">
            <v>38</v>
          </cell>
          <cell r="F41">
            <v>255.29999999999995</v>
          </cell>
          <cell r="G41">
            <v>393.73000000000013</v>
          </cell>
        </row>
        <row r="42">
          <cell r="A42">
            <v>39</v>
          </cell>
          <cell r="F42">
            <v>259.29999999999995</v>
          </cell>
          <cell r="G42">
            <v>400.44000000000011</v>
          </cell>
        </row>
        <row r="43">
          <cell r="A43">
            <v>40</v>
          </cell>
          <cell r="F43">
            <v>263.29999999999995</v>
          </cell>
          <cell r="G43">
            <v>407.15000000000009</v>
          </cell>
        </row>
        <row r="44">
          <cell r="A44">
            <v>41</v>
          </cell>
          <cell r="F44">
            <v>267.29999999999995</v>
          </cell>
          <cell r="G44">
            <v>413.86000000000007</v>
          </cell>
        </row>
        <row r="45">
          <cell r="A45">
            <v>42</v>
          </cell>
          <cell r="F45">
            <v>271.29999999999995</v>
          </cell>
          <cell r="G45">
            <v>420.57000000000005</v>
          </cell>
        </row>
        <row r="46">
          <cell r="A46">
            <v>43</v>
          </cell>
          <cell r="F46">
            <v>275.29999999999995</v>
          </cell>
          <cell r="G46">
            <v>427.28000000000003</v>
          </cell>
        </row>
        <row r="47">
          <cell r="A47">
            <v>44</v>
          </cell>
          <cell r="F47">
            <v>279.29999999999995</v>
          </cell>
          <cell r="G47">
            <v>433.99</v>
          </cell>
        </row>
        <row r="48">
          <cell r="A48">
            <v>45</v>
          </cell>
          <cell r="F48">
            <v>283.29999999999995</v>
          </cell>
          <cell r="G48">
            <v>440.7</v>
          </cell>
        </row>
        <row r="49">
          <cell r="A49">
            <v>46</v>
          </cell>
          <cell r="F49">
            <v>287.29999999999995</v>
          </cell>
          <cell r="G49">
            <v>447.40999999999997</v>
          </cell>
        </row>
        <row r="50">
          <cell r="A50">
            <v>47</v>
          </cell>
          <cell r="F50">
            <v>291.29999999999995</v>
          </cell>
          <cell r="G50">
            <v>454.11999999999995</v>
          </cell>
        </row>
        <row r="51">
          <cell r="A51">
            <v>48</v>
          </cell>
          <cell r="F51">
            <v>295.29999999999995</v>
          </cell>
          <cell r="G51">
            <v>460.82999999999993</v>
          </cell>
        </row>
        <row r="52">
          <cell r="A52">
            <v>49</v>
          </cell>
          <cell r="F52">
            <v>299.29999999999995</v>
          </cell>
          <cell r="G52">
            <v>467.53999999999991</v>
          </cell>
        </row>
        <row r="53">
          <cell r="A53">
            <v>50</v>
          </cell>
          <cell r="F53">
            <v>303.29999999999995</v>
          </cell>
          <cell r="G53">
            <v>474.24999999999989</v>
          </cell>
        </row>
        <row r="54">
          <cell r="A54">
            <v>51</v>
          </cell>
          <cell r="F54">
            <v>307.19999999999993</v>
          </cell>
          <cell r="G54">
            <v>480.95999999999987</v>
          </cell>
        </row>
        <row r="55">
          <cell r="A55">
            <v>52</v>
          </cell>
          <cell r="F55">
            <v>311.09999999999991</v>
          </cell>
          <cell r="G55">
            <v>487.66999999999985</v>
          </cell>
        </row>
        <row r="56">
          <cell r="A56">
            <v>53</v>
          </cell>
          <cell r="F56">
            <v>314.99999999999989</v>
          </cell>
          <cell r="G56">
            <v>494.37999999999982</v>
          </cell>
        </row>
        <row r="57">
          <cell r="A57">
            <v>54</v>
          </cell>
          <cell r="F57">
            <v>318.89999999999986</v>
          </cell>
          <cell r="G57">
            <v>501.0899999999998</v>
          </cell>
        </row>
        <row r="58">
          <cell r="A58">
            <v>55</v>
          </cell>
          <cell r="F58">
            <v>322.79999999999984</v>
          </cell>
          <cell r="G58">
            <v>507.79999999999978</v>
          </cell>
        </row>
        <row r="59">
          <cell r="A59">
            <v>56</v>
          </cell>
          <cell r="F59">
            <v>326.69999999999982</v>
          </cell>
          <cell r="G59">
            <v>514.50999999999976</v>
          </cell>
        </row>
        <row r="60">
          <cell r="A60">
            <v>57</v>
          </cell>
          <cell r="F60">
            <v>330.5999999999998</v>
          </cell>
          <cell r="G60">
            <v>521.2199999999998</v>
          </cell>
        </row>
        <row r="61">
          <cell r="A61">
            <v>58</v>
          </cell>
          <cell r="F61">
            <v>334.49999999999977</v>
          </cell>
          <cell r="G61">
            <v>527.92999999999984</v>
          </cell>
        </row>
        <row r="62">
          <cell r="A62">
            <v>59</v>
          </cell>
          <cell r="F62">
            <v>338.39999999999975</v>
          </cell>
          <cell r="G62">
            <v>534.63999999999987</v>
          </cell>
        </row>
        <row r="63">
          <cell r="A63">
            <v>60</v>
          </cell>
          <cell r="F63">
            <v>342.29999999999973</v>
          </cell>
          <cell r="G63">
            <v>541.34999999999991</v>
          </cell>
        </row>
        <row r="64">
          <cell r="A64">
            <v>61</v>
          </cell>
          <cell r="F64">
            <v>346.1999999999997</v>
          </cell>
          <cell r="G64">
            <v>548.05999999999995</v>
          </cell>
        </row>
        <row r="65">
          <cell r="A65">
            <v>62</v>
          </cell>
          <cell r="F65">
            <v>350.09999999999968</v>
          </cell>
          <cell r="G65">
            <v>554.77</v>
          </cell>
        </row>
        <row r="66">
          <cell r="A66">
            <v>63</v>
          </cell>
          <cell r="F66">
            <v>353.99999999999966</v>
          </cell>
          <cell r="G66">
            <v>561.48</v>
          </cell>
        </row>
        <row r="67">
          <cell r="A67">
            <v>64</v>
          </cell>
          <cell r="F67">
            <v>357.89999999999964</v>
          </cell>
          <cell r="G67">
            <v>568.19000000000005</v>
          </cell>
        </row>
        <row r="68">
          <cell r="A68">
            <v>65</v>
          </cell>
          <cell r="F68">
            <v>361.79999999999961</v>
          </cell>
          <cell r="G68">
            <v>574.90000000000009</v>
          </cell>
        </row>
        <row r="69">
          <cell r="A69">
            <v>66</v>
          </cell>
          <cell r="F69">
            <v>365.69999999999959</v>
          </cell>
          <cell r="G69">
            <v>581.61000000000013</v>
          </cell>
        </row>
        <row r="70">
          <cell r="A70">
            <v>67</v>
          </cell>
          <cell r="F70">
            <v>369.59999999999957</v>
          </cell>
          <cell r="G70">
            <v>588.32000000000016</v>
          </cell>
        </row>
        <row r="71">
          <cell r="A71">
            <v>68</v>
          </cell>
          <cell r="F71">
            <v>373.49999999999955</v>
          </cell>
          <cell r="G71">
            <v>595.0300000000002</v>
          </cell>
        </row>
        <row r="72">
          <cell r="A72">
            <v>69</v>
          </cell>
          <cell r="F72">
            <v>377.39999999999952</v>
          </cell>
          <cell r="G72">
            <v>601.74000000000024</v>
          </cell>
        </row>
        <row r="73">
          <cell r="A73">
            <v>70</v>
          </cell>
          <cell r="F73">
            <v>381.2999999999995</v>
          </cell>
          <cell r="G73">
            <v>608.45000000000027</v>
          </cell>
        </row>
        <row r="74">
          <cell r="A74">
            <v>71</v>
          </cell>
          <cell r="F74">
            <v>385.19999999999948</v>
          </cell>
          <cell r="G74">
            <v>615.16000000000031</v>
          </cell>
        </row>
        <row r="75">
          <cell r="A75">
            <v>72</v>
          </cell>
          <cell r="F75">
            <v>389.09999999999945</v>
          </cell>
          <cell r="G75">
            <v>621.87000000000035</v>
          </cell>
        </row>
        <row r="76">
          <cell r="A76">
            <v>73</v>
          </cell>
          <cell r="F76">
            <v>392.99999999999943</v>
          </cell>
          <cell r="G76">
            <v>628.58000000000038</v>
          </cell>
        </row>
        <row r="77">
          <cell r="A77">
            <v>74</v>
          </cell>
          <cell r="F77">
            <v>396.89999999999941</v>
          </cell>
          <cell r="G77">
            <v>635.29000000000042</v>
          </cell>
        </row>
        <row r="78">
          <cell r="A78">
            <v>75</v>
          </cell>
          <cell r="F78">
            <v>400.79999999999939</v>
          </cell>
          <cell r="G78">
            <v>642.00000000000045</v>
          </cell>
        </row>
        <row r="79">
          <cell r="A79">
            <v>76</v>
          </cell>
          <cell r="F79">
            <v>404.69999999999936</v>
          </cell>
          <cell r="G79">
            <v>648.71000000000049</v>
          </cell>
        </row>
        <row r="80">
          <cell r="A80">
            <v>77</v>
          </cell>
          <cell r="F80">
            <v>408.59999999999934</v>
          </cell>
          <cell r="G80">
            <v>655.42000000000053</v>
          </cell>
        </row>
        <row r="81">
          <cell r="A81">
            <v>78</v>
          </cell>
          <cell r="F81">
            <v>412.49999999999932</v>
          </cell>
          <cell r="G81">
            <v>662.13000000000056</v>
          </cell>
        </row>
        <row r="82">
          <cell r="A82">
            <v>79</v>
          </cell>
          <cell r="F82">
            <v>416.3999999999993</v>
          </cell>
          <cell r="G82">
            <v>668.8400000000006</v>
          </cell>
        </row>
        <row r="83">
          <cell r="A83">
            <v>80</v>
          </cell>
          <cell r="F83">
            <v>420.29999999999927</v>
          </cell>
          <cell r="G83">
            <v>675.55000000000064</v>
          </cell>
        </row>
        <row r="84">
          <cell r="A84">
            <v>81</v>
          </cell>
          <cell r="F84">
            <v>423.8999999999993</v>
          </cell>
          <cell r="G84">
            <v>682.26000000000067</v>
          </cell>
        </row>
        <row r="85">
          <cell r="A85">
            <v>82</v>
          </cell>
          <cell r="F85">
            <v>427.49999999999932</v>
          </cell>
          <cell r="G85">
            <v>688.97000000000071</v>
          </cell>
        </row>
        <row r="86">
          <cell r="A86">
            <v>83</v>
          </cell>
          <cell r="F86">
            <v>431.09999999999934</v>
          </cell>
          <cell r="G86">
            <v>695.68000000000075</v>
          </cell>
        </row>
        <row r="87">
          <cell r="A87">
            <v>84</v>
          </cell>
          <cell r="F87">
            <v>434.69999999999936</v>
          </cell>
          <cell r="G87">
            <v>702.39000000000078</v>
          </cell>
        </row>
        <row r="88">
          <cell r="A88">
            <v>85</v>
          </cell>
          <cell r="F88">
            <v>438.29999999999939</v>
          </cell>
          <cell r="G88">
            <v>709.10000000000082</v>
          </cell>
        </row>
        <row r="89">
          <cell r="A89">
            <v>86</v>
          </cell>
          <cell r="F89">
            <v>441.89999999999941</v>
          </cell>
          <cell r="G89">
            <v>715.81000000000085</v>
          </cell>
        </row>
        <row r="90">
          <cell r="A90">
            <v>87</v>
          </cell>
          <cell r="F90">
            <v>445.49999999999943</v>
          </cell>
          <cell r="G90">
            <v>722.52000000000089</v>
          </cell>
        </row>
        <row r="91">
          <cell r="A91">
            <v>88</v>
          </cell>
          <cell r="F91">
            <v>449.09999999999945</v>
          </cell>
          <cell r="G91">
            <v>729.23000000000093</v>
          </cell>
        </row>
        <row r="92">
          <cell r="A92">
            <v>89</v>
          </cell>
          <cell r="F92">
            <v>452.69999999999948</v>
          </cell>
          <cell r="G92">
            <v>735.94000000000096</v>
          </cell>
        </row>
        <row r="93">
          <cell r="A93">
            <v>90</v>
          </cell>
          <cell r="F93">
            <v>456.2999999999995</v>
          </cell>
          <cell r="G93">
            <v>742.650000000001</v>
          </cell>
        </row>
        <row r="94">
          <cell r="A94">
            <v>91</v>
          </cell>
          <cell r="F94">
            <v>459.89999999999952</v>
          </cell>
          <cell r="G94">
            <v>749.36000000000104</v>
          </cell>
        </row>
        <row r="95">
          <cell r="A95">
            <v>92</v>
          </cell>
          <cell r="F95">
            <v>463.49999999999955</v>
          </cell>
          <cell r="G95">
            <v>756.07000000000107</v>
          </cell>
        </row>
        <row r="96">
          <cell r="A96">
            <v>93</v>
          </cell>
          <cell r="F96">
            <v>467.09999999999957</v>
          </cell>
          <cell r="G96">
            <v>762.78000000000111</v>
          </cell>
        </row>
        <row r="97">
          <cell r="A97">
            <v>94</v>
          </cell>
          <cell r="F97">
            <v>470.69999999999959</v>
          </cell>
          <cell r="G97">
            <v>769.49000000000115</v>
          </cell>
        </row>
        <row r="98">
          <cell r="A98">
            <v>95</v>
          </cell>
          <cell r="F98">
            <v>474.29999999999961</v>
          </cell>
          <cell r="G98">
            <v>776.20000000000118</v>
          </cell>
        </row>
        <row r="99">
          <cell r="A99">
            <v>96</v>
          </cell>
          <cell r="F99">
            <v>477.89999999999964</v>
          </cell>
          <cell r="G99">
            <v>782.91000000000122</v>
          </cell>
        </row>
        <row r="100">
          <cell r="A100">
            <v>97</v>
          </cell>
          <cell r="F100">
            <v>481.49999999999966</v>
          </cell>
          <cell r="G100">
            <v>789.62000000000126</v>
          </cell>
        </row>
        <row r="101">
          <cell r="A101">
            <v>98</v>
          </cell>
          <cell r="F101">
            <v>485.09999999999968</v>
          </cell>
          <cell r="G101">
            <v>796.33000000000129</v>
          </cell>
        </row>
        <row r="102">
          <cell r="A102">
            <v>99</v>
          </cell>
          <cell r="F102">
            <v>488.6999999999997</v>
          </cell>
          <cell r="G102">
            <v>803.04000000000133</v>
          </cell>
        </row>
        <row r="103">
          <cell r="A103">
            <v>100</v>
          </cell>
          <cell r="F103">
            <v>492.29999999999973</v>
          </cell>
          <cell r="G103">
            <v>809.75000000000136</v>
          </cell>
        </row>
        <row r="104">
          <cell r="A104">
            <v>101</v>
          </cell>
          <cell r="F104">
            <v>495.6999999999997</v>
          </cell>
          <cell r="G104">
            <v>816.4600000000014</v>
          </cell>
        </row>
        <row r="105">
          <cell r="A105">
            <v>102</v>
          </cell>
          <cell r="F105">
            <v>499.09999999999968</v>
          </cell>
          <cell r="G105">
            <v>823.17000000000144</v>
          </cell>
        </row>
        <row r="106">
          <cell r="A106">
            <v>103</v>
          </cell>
          <cell r="F106">
            <v>502.49999999999966</v>
          </cell>
          <cell r="G106">
            <v>829.88000000000147</v>
          </cell>
        </row>
        <row r="107">
          <cell r="A107">
            <v>104</v>
          </cell>
          <cell r="F107">
            <v>505.89999999999964</v>
          </cell>
          <cell r="G107">
            <v>836.59000000000151</v>
          </cell>
        </row>
        <row r="108">
          <cell r="A108">
            <v>105</v>
          </cell>
          <cell r="F108">
            <v>509.29999999999961</v>
          </cell>
          <cell r="G108">
            <v>843.30000000000155</v>
          </cell>
        </row>
        <row r="109">
          <cell r="A109">
            <v>106</v>
          </cell>
          <cell r="F109">
            <v>512.69999999999959</v>
          </cell>
          <cell r="G109">
            <v>850.01000000000158</v>
          </cell>
        </row>
        <row r="110">
          <cell r="A110">
            <v>107</v>
          </cell>
          <cell r="F110">
            <v>516.09999999999957</v>
          </cell>
          <cell r="G110">
            <v>856.72000000000162</v>
          </cell>
        </row>
        <row r="111">
          <cell r="A111">
            <v>108</v>
          </cell>
          <cell r="F111">
            <v>519.49999999999955</v>
          </cell>
          <cell r="G111">
            <v>863.43000000000166</v>
          </cell>
        </row>
        <row r="112">
          <cell r="A112">
            <v>109</v>
          </cell>
          <cell r="F112">
            <v>522.89999999999952</v>
          </cell>
          <cell r="G112">
            <v>870.14000000000169</v>
          </cell>
        </row>
        <row r="113">
          <cell r="A113">
            <v>110</v>
          </cell>
          <cell r="F113">
            <v>526.2999999999995</v>
          </cell>
          <cell r="G113">
            <v>876.85000000000173</v>
          </cell>
        </row>
        <row r="114">
          <cell r="A114">
            <v>111</v>
          </cell>
          <cell r="F114">
            <v>529.69999999999948</v>
          </cell>
          <cell r="G114">
            <v>883.56000000000176</v>
          </cell>
        </row>
        <row r="115">
          <cell r="A115">
            <v>112</v>
          </cell>
          <cell r="F115">
            <v>533.09999999999945</v>
          </cell>
          <cell r="G115">
            <v>890.2700000000018</v>
          </cell>
        </row>
        <row r="116">
          <cell r="A116">
            <v>113</v>
          </cell>
          <cell r="F116">
            <v>536.49999999999943</v>
          </cell>
          <cell r="G116">
            <v>896.98000000000184</v>
          </cell>
        </row>
        <row r="117">
          <cell r="A117">
            <v>114</v>
          </cell>
          <cell r="F117">
            <v>539.89999999999941</v>
          </cell>
          <cell r="G117">
            <v>903.69000000000187</v>
          </cell>
        </row>
        <row r="118">
          <cell r="A118">
            <v>115</v>
          </cell>
          <cell r="F118">
            <v>543.29999999999939</v>
          </cell>
          <cell r="G118">
            <v>910.40000000000191</v>
          </cell>
        </row>
        <row r="119">
          <cell r="A119">
            <v>116</v>
          </cell>
          <cell r="F119">
            <v>546.69999999999936</v>
          </cell>
          <cell r="G119">
            <v>917.11000000000195</v>
          </cell>
        </row>
        <row r="120">
          <cell r="A120">
            <v>117</v>
          </cell>
          <cell r="F120">
            <v>550.09999999999934</v>
          </cell>
          <cell r="G120">
            <v>923.82000000000198</v>
          </cell>
        </row>
        <row r="121">
          <cell r="A121">
            <v>118</v>
          </cell>
          <cell r="F121">
            <v>553.49999999999932</v>
          </cell>
          <cell r="G121">
            <v>930.53000000000202</v>
          </cell>
        </row>
        <row r="122">
          <cell r="A122">
            <v>119</v>
          </cell>
          <cell r="F122">
            <v>556.8999999999993</v>
          </cell>
          <cell r="G122">
            <v>937.24000000000206</v>
          </cell>
        </row>
        <row r="123">
          <cell r="A123">
            <v>120</v>
          </cell>
          <cell r="F123">
            <v>560.29999999999927</v>
          </cell>
          <cell r="G123">
            <v>943.95000000000209</v>
          </cell>
        </row>
        <row r="124">
          <cell r="A124">
            <v>121</v>
          </cell>
          <cell r="F124">
            <v>563.69999999999925</v>
          </cell>
          <cell r="G124">
            <v>950.66000000000213</v>
          </cell>
        </row>
        <row r="125">
          <cell r="A125">
            <v>122</v>
          </cell>
          <cell r="F125">
            <v>567.09999999999923</v>
          </cell>
          <cell r="G125">
            <v>957.37000000000216</v>
          </cell>
        </row>
        <row r="126">
          <cell r="A126">
            <v>123</v>
          </cell>
          <cell r="F126">
            <v>570.4999999999992</v>
          </cell>
          <cell r="G126">
            <v>964.0800000000022</v>
          </cell>
        </row>
        <row r="127">
          <cell r="A127">
            <v>124</v>
          </cell>
          <cell r="F127">
            <v>573.89999999999918</v>
          </cell>
          <cell r="G127">
            <v>970.79000000000224</v>
          </cell>
        </row>
        <row r="128">
          <cell r="A128">
            <v>125</v>
          </cell>
          <cell r="F128">
            <v>577.29999999999916</v>
          </cell>
          <cell r="G128">
            <v>977.50000000000227</v>
          </cell>
        </row>
        <row r="129">
          <cell r="A129">
            <v>126</v>
          </cell>
          <cell r="F129">
            <v>580.69999999999914</v>
          </cell>
          <cell r="G129">
            <v>984.21000000000231</v>
          </cell>
        </row>
        <row r="130">
          <cell r="A130">
            <v>127</v>
          </cell>
          <cell r="F130">
            <v>584.09999999999911</v>
          </cell>
          <cell r="G130">
            <v>990.92000000000235</v>
          </cell>
        </row>
        <row r="131">
          <cell r="A131">
            <v>128</v>
          </cell>
          <cell r="F131">
            <v>587.49999999999909</v>
          </cell>
          <cell r="G131">
            <v>997.63000000000238</v>
          </cell>
        </row>
        <row r="132">
          <cell r="A132">
            <v>129</v>
          </cell>
          <cell r="F132">
            <v>590.89999999999907</v>
          </cell>
          <cell r="G132">
            <v>1004.3400000000024</v>
          </cell>
        </row>
        <row r="133">
          <cell r="A133">
            <v>130</v>
          </cell>
          <cell r="F133">
            <v>594.29999999999905</v>
          </cell>
          <cell r="G133">
            <v>1011.0500000000025</v>
          </cell>
        </row>
        <row r="134">
          <cell r="A134">
            <v>131</v>
          </cell>
          <cell r="F134">
            <v>597.69999999999902</v>
          </cell>
          <cell r="G134">
            <v>1017.7600000000025</v>
          </cell>
        </row>
        <row r="135">
          <cell r="A135">
            <v>132</v>
          </cell>
          <cell r="F135">
            <v>601.099999999999</v>
          </cell>
          <cell r="G135">
            <v>1024.4700000000025</v>
          </cell>
        </row>
        <row r="136">
          <cell r="A136">
            <v>133</v>
          </cell>
          <cell r="F136">
            <v>604.49999999999898</v>
          </cell>
          <cell r="G136">
            <v>1031.1800000000026</v>
          </cell>
        </row>
        <row r="137">
          <cell r="A137">
            <v>134</v>
          </cell>
          <cell r="F137">
            <v>607.89999999999895</v>
          </cell>
          <cell r="G137">
            <v>1037.8900000000026</v>
          </cell>
        </row>
        <row r="138">
          <cell r="A138">
            <v>135</v>
          </cell>
          <cell r="F138">
            <v>611.29999999999893</v>
          </cell>
          <cell r="G138">
            <v>1044.6000000000026</v>
          </cell>
        </row>
        <row r="139">
          <cell r="A139">
            <v>136</v>
          </cell>
          <cell r="F139">
            <v>614.69999999999891</v>
          </cell>
          <cell r="G139">
            <v>1051.3100000000027</v>
          </cell>
        </row>
        <row r="140">
          <cell r="A140">
            <v>137</v>
          </cell>
          <cell r="F140">
            <v>618.09999999999889</v>
          </cell>
          <cell r="G140">
            <v>1058.0200000000027</v>
          </cell>
        </row>
        <row r="141">
          <cell r="A141">
            <v>138</v>
          </cell>
          <cell r="F141">
            <v>621.49999999999886</v>
          </cell>
          <cell r="G141">
            <v>1064.7300000000027</v>
          </cell>
        </row>
        <row r="142">
          <cell r="A142">
            <v>139</v>
          </cell>
          <cell r="F142">
            <v>624.89999999999884</v>
          </cell>
          <cell r="G142">
            <v>1071.4400000000028</v>
          </cell>
        </row>
        <row r="143">
          <cell r="A143">
            <v>140</v>
          </cell>
          <cell r="F143">
            <v>628.29999999999882</v>
          </cell>
          <cell r="G143">
            <v>1078.1500000000028</v>
          </cell>
        </row>
        <row r="144">
          <cell r="A144">
            <v>141</v>
          </cell>
          <cell r="F144">
            <v>631.69999999999879</v>
          </cell>
          <cell r="G144">
            <v>1084.8600000000029</v>
          </cell>
        </row>
        <row r="145">
          <cell r="A145">
            <v>142</v>
          </cell>
          <cell r="F145">
            <v>635.09999999999877</v>
          </cell>
          <cell r="G145">
            <v>1091.5700000000029</v>
          </cell>
        </row>
        <row r="146">
          <cell r="A146">
            <v>143</v>
          </cell>
          <cell r="F146">
            <v>638.49999999999875</v>
          </cell>
          <cell r="G146">
            <v>1098.2800000000029</v>
          </cell>
        </row>
        <row r="147">
          <cell r="A147">
            <v>144</v>
          </cell>
          <cell r="F147">
            <v>641.89999999999873</v>
          </cell>
          <cell r="G147">
            <v>1104.990000000003</v>
          </cell>
        </row>
        <row r="148">
          <cell r="A148">
            <v>145</v>
          </cell>
          <cell r="F148">
            <v>645.2999999999987</v>
          </cell>
          <cell r="G148">
            <v>1111.700000000003</v>
          </cell>
        </row>
        <row r="149">
          <cell r="A149">
            <v>146</v>
          </cell>
          <cell r="F149">
            <v>648.69999999999868</v>
          </cell>
          <cell r="G149">
            <v>1118.410000000003</v>
          </cell>
        </row>
        <row r="150">
          <cell r="A150">
            <v>147</v>
          </cell>
          <cell r="F150">
            <v>652.09999999999866</v>
          </cell>
          <cell r="G150">
            <v>1125.1200000000031</v>
          </cell>
        </row>
        <row r="151">
          <cell r="A151">
            <v>148</v>
          </cell>
          <cell r="F151">
            <v>655.49999999999864</v>
          </cell>
          <cell r="G151">
            <v>1131.8300000000031</v>
          </cell>
        </row>
        <row r="152">
          <cell r="A152">
            <v>149</v>
          </cell>
          <cell r="F152">
            <v>658.89999999999861</v>
          </cell>
          <cell r="G152">
            <v>1138.5400000000031</v>
          </cell>
        </row>
        <row r="153">
          <cell r="A153">
            <v>150</v>
          </cell>
          <cell r="F153">
            <v>662.29999999999859</v>
          </cell>
          <cell r="G153">
            <v>1145.2500000000032</v>
          </cell>
        </row>
        <row r="154">
          <cell r="A154">
            <v>151</v>
          </cell>
          <cell r="F154">
            <v>665.69999999999857</v>
          </cell>
          <cell r="G154">
            <v>1151.9600000000032</v>
          </cell>
        </row>
        <row r="155">
          <cell r="A155">
            <v>152</v>
          </cell>
          <cell r="F155">
            <v>669.09999999999854</v>
          </cell>
          <cell r="G155">
            <v>1158.6700000000033</v>
          </cell>
        </row>
        <row r="156">
          <cell r="A156">
            <v>153</v>
          </cell>
          <cell r="F156">
            <v>672.49999999999852</v>
          </cell>
          <cell r="G156">
            <v>1165.3800000000033</v>
          </cell>
        </row>
        <row r="157">
          <cell r="A157">
            <v>154</v>
          </cell>
          <cell r="F157">
            <v>675.8999999999985</v>
          </cell>
          <cell r="G157">
            <v>1172.0900000000033</v>
          </cell>
        </row>
        <row r="158">
          <cell r="A158">
            <v>155</v>
          </cell>
          <cell r="F158">
            <v>679.29999999999848</v>
          </cell>
          <cell r="G158">
            <v>1178.8000000000034</v>
          </cell>
        </row>
        <row r="159">
          <cell r="A159">
            <v>156</v>
          </cell>
          <cell r="F159">
            <v>682.69999999999845</v>
          </cell>
          <cell r="G159">
            <v>1185.5100000000034</v>
          </cell>
        </row>
        <row r="160">
          <cell r="A160">
            <v>157</v>
          </cell>
          <cell r="F160">
            <v>686.09999999999843</v>
          </cell>
          <cell r="G160">
            <v>1192.2200000000034</v>
          </cell>
        </row>
        <row r="161">
          <cell r="A161">
            <v>158</v>
          </cell>
          <cell r="F161">
            <v>689.49999999999841</v>
          </cell>
          <cell r="G161">
            <v>1198.9300000000035</v>
          </cell>
        </row>
        <row r="162">
          <cell r="A162">
            <v>159</v>
          </cell>
          <cell r="F162">
            <v>692.89999999999839</v>
          </cell>
          <cell r="G162">
            <v>1205.6400000000035</v>
          </cell>
        </row>
        <row r="163">
          <cell r="A163">
            <v>160</v>
          </cell>
          <cell r="F163">
            <v>696.29999999999836</v>
          </cell>
          <cell r="G163">
            <v>1212.3500000000035</v>
          </cell>
        </row>
        <row r="164">
          <cell r="A164">
            <v>161</v>
          </cell>
          <cell r="F164">
            <v>699.69999999999834</v>
          </cell>
          <cell r="G164">
            <v>1219.0600000000036</v>
          </cell>
        </row>
        <row r="165">
          <cell r="A165">
            <v>162</v>
          </cell>
          <cell r="F165">
            <v>703.09999999999832</v>
          </cell>
          <cell r="G165">
            <v>1225.7700000000036</v>
          </cell>
        </row>
        <row r="166">
          <cell r="A166">
            <v>163</v>
          </cell>
          <cell r="F166">
            <v>706.49999999999829</v>
          </cell>
          <cell r="G166">
            <v>1232.4800000000037</v>
          </cell>
        </row>
        <row r="167">
          <cell r="A167">
            <v>164</v>
          </cell>
          <cell r="F167">
            <v>709.89999999999827</v>
          </cell>
          <cell r="G167">
            <v>1239.1900000000037</v>
          </cell>
        </row>
        <row r="168">
          <cell r="A168">
            <v>165</v>
          </cell>
          <cell r="F168">
            <v>713.29999999999825</v>
          </cell>
          <cell r="G168">
            <v>1245.9000000000037</v>
          </cell>
        </row>
        <row r="169">
          <cell r="A169">
            <v>166</v>
          </cell>
          <cell r="F169">
            <v>716.69999999999823</v>
          </cell>
          <cell r="G169">
            <v>1252.6100000000038</v>
          </cell>
        </row>
        <row r="170">
          <cell r="A170">
            <v>167</v>
          </cell>
          <cell r="F170">
            <v>720.0999999999982</v>
          </cell>
          <cell r="G170">
            <v>1259.3200000000038</v>
          </cell>
        </row>
        <row r="171">
          <cell r="A171">
            <v>168</v>
          </cell>
          <cell r="F171">
            <v>723.49999999999818</v>
          </cell>
          <cell r="G171">
            <v>1266.0300000000038</v>
          </cell>
        </row>
        <row r="172">
          <cell r="A172">
            <v>169</v>
          </cell>
          <cell r="F172">
            <v>726.89999999999816</v>
          </cell>
          <cell r="G172">
            <v>1272.7400000000039</v>
          </cell>
        </row>
        <row r="173">
          <cell r="A173">
            <v>170</v>
          </cell>
          <cell r="F173">
            <v>730.29999999999814</v>
          </cell>
          <cell r="G173">
            <v>1279.4500000000039</v>
          </cell>
        </row>
        <row r="174">
          <cell r="A174">
            <v>171</v>
          </cell>
          <cell r="F174">
            <v>733.69999999999811</v>
          </cell>
          <cell r="G174">
            <v>1286.1600000000039</v>
          </cell>
        </row>
        <row r="175">
          <cell r="A175">
            <v>172</v>
          </cell>
          <cell r="F175">
            <v>737.09999999999809</v>
          </cell>
          <cell r="G175">
            <v>1292.870000000004</v>
          </cell>
        </row>
        <row r="176">
          <cell r="A176">
            <v>173</v>
          </cell>
          <cell r="F176">
            <v>740.49999999999807</v>
          </cell>
          <cell r="G176">
            <v>1299.580000000004</v>
          </cell>
        </row>
        <row r="177">
          <cell r="A177">
            <v>174</v>
          </cell>
          <cell r="F177">
            <v>743.89999999999804</v>
          </cell>
          <cell r="G177">
            <v>1306.2900000000041</v>
          </cell>
        </row>
        <row r="178">
          <cell r="A178">
            <v>175</v>
          </cell>
          <cell r="F178">
            <v>747.29999999999802</v>
          </cell>
          <cell r="G178">
            <v>1313.0000000000041</v>
          </cell>
        </row>
        <row r="179">
          <cell r="A179">
            <v>176</v>
          </cell>
          <cell r="F179">
            <v>750.699999999998</v>
          </cell>
          <cell r="G179">
            <v>1319.7100000000041</v>
          </cell>
        </row>
        <row r="180">
          <cell r="A180">
            <v>177</v>
          </cell>
          <cell r="F180">
            <v>754.09999999999798</v>
          </cell>
          <cell r="G180">
            <v>1326.4200000000042</v>
          </cell>
        </row>
        <row r="181">
          <cell r="A181">
            <v>178</v>
          </cell>
          <cell r="F181">
            <v>757.49999999999795</v>
          </cell>
          <cell r="G181">
            <v>1333.1300000000042</v>
          </cell>
        </row>
        <row r="182">
          <cell r="A182">
            <v>179</v>
          </cell>
          <cell r="F182">
            <v>760.89999999999793</v>
          </cell>
          <cell r="G182">
            <v>1339.8400000000042</v>
          </cell>
        </row>
        <row r="183">
          <cell r="A183">
            <v>180</v>
          </cell>
          <cell r="F183">
            <v>764.29999999999791</v>
          </cell>
          <cell r="G183">
            <v>1346.5500000000043</v>
          </cell>
        </row>
        <row r="184">
          <cell r="A184">
            <v>181</v>
          </cell>
          <cell r="F184">
            <v>767.69999999999789</v>
          </cell>
          <cell r="G184">
            <v>1353.2600000000043</v>
          </cell>
        </row>
        <row r="185">
          <cell r="A185">
            <v>182</v>
          </cell>
          <cell r="F185">
            <v>771.09999999999786</v>
          </cell>
          <cell r="G185">
            <v>1359.9700000000043</v>
          </cell>
        </row>
        <row r="186">
          <cell r="A186">
            <v>183</v>
          </cell>
          <cell r="F186">
            <v>774.49999999999784</v>
          </cell>
          <cell r="G186">
            <v>1366.6800000000044</v>
          </cell>
        </row>
        <row r="187">
          <cell r="A187">
            <v>184</v>
          </cell>
          <cell r="F187">
            <v>777.89999999999782</v>
          </cell>
          <cell r="G187">
            <v>1373.3900000000044</v>
          </cell>
        </row>
        <row r="188">
          <cell r="A188">
            <v>185</v>
          </cell>
          <cell r="F188">
            <v>781.29999999999779</v>
          </cell>
          <cell r="G188">
            <v>1380.1000000000045</v>
          </cell>
        </row>
        <row r="189">
          <cell r="A189">
            <v>186</v>
          </cell>
          <cell r="F189">
            <v>784.69999999999777</v>
          </cell>
          <cell r="G189">
            <v>1386.8100000000045</v>
          </cell>
        </row>
        <row r="190">
          <cell r="A190">
            <v>187</v>
          </cell>
          <cell r="F190">
            <v>788.09999999999775</v>
          </cell>
          <cell r="G190">
            <v>1393.5200000000045</v>
          </cell>
        </row>
        <row r="191">
          <cell r="A191">
            <v>188</v>
          </cell>
          <cell r="F191">
            <v>791.49999999999773</v>
          </cell>
          <cell r="G191">
            <v>1400.2300000000046</v>
          </cell>
        </row>
        <row r="192">
          <cell r="A192">
            <v>189</v>
          </cell>
          <cell r="F192">
            <v>794.8999999999977</v>
          </cell>
          <cell r="G192">
            <v>1406.9400000000046</v>
          </cell>
        </row>
        <row r="193">
          <cell r="A193">
            <v>190</v>
          </cell>
          <cell r="F193">
            <v>798.29999999999768</v>
          </cell>
          <cell r="G193">
            <v>1413.6500000000046</v>
          </cell>
        </row>
        <row r="194">
          <cell r="A194">
            <v>191</v>
          </cell>
          <cell r="F194">
            <v>801.69999999999766</v>
          </cell>
          <cell r="G194">
            <v>1420.3600000000047</v>
          </cell>
        </row>
        <row r="195">
          <cell r="A195">
            <v>192</v>
          </cell>
          <cell r="F195">
            <v>805.09999999999764</v>
          </cell>
          <cell r="G195">
            <v>1427.0700000000047</v>
          </cell>
        </row>
        <row r="196">
          <cell r="A196">
            <v>193</v>
          </cell>
          <cell r="F196">
            <v>808.49999999999761</v>
          </cell>
          <cell r="G196">
            <v>1433.7800000000047</v>
          </cell>
        </row>
        <row r="197">
          <cell r="A197">
            <v>194</v>
          </cell>
          <cell r="F197">
            <v>811.89999999999759</v>
          </cell>
          <cell r="G197">
            <v>1440.4900000000048</v>
          </cell>
        </row>
        <row r="198">
          <cell r="A198">
            <v>195</v>
          </cell>
          <cell r="F198">
            <v>815.29999999999757</v>
          </cell>
          <cell r="G198">
            <v>1447.2000000000048</v>
          </cell>
        </row>
        <row r="199">
          <cell r="A199">
            <v>196</v>
          </cell>
          <cell r="F199">
            <v>818.69999999999754</v>
          </cell>
          <cell r="G199">
            <v>1453.9100000000049</v>
          </cell>
        </row>
        <row r="200">
          <cell r="A200">
            <v>197</v>
          </cell>
          <cell r="F200">
            <v>822.09999999999752</v>
          </cell>
          <cell r="G200">
            <v>1460.6200000000049</v>
          </cell>
        </row>
        <row r="201">
          <cell r="A201">
            <v>198</v>
          </cell>
          <cell r="F201">
            <v>825.4999999999975</v>
          </cell>
          <cell r="G201">
            <v>1467.3300000000049</v>
          </cell>
        </row>
        <row r="202">
          <cell r="A202">
            <v>199</v>
          </cell>
          <cell r="F202">
            <v>828.89999999999748</v>
          </cell>
          <cell r="G202">
            <v>1474.040000000005</v>
          </cell>
        </row>
        <row r="203">
          <cell r="A203">
            <v>200</v>
          </cell>
          <cell r="F203">
            <v>832.29999999999745</v>
          </cell>
          <cell r="G203">
            <v>1480.750000000005</v>
          </cell>
        </row>
      </sheetData>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_SHEET"/>
      <sheetName val="ANNEX"/>
      <sheetName val="P_REPORT"/>
      <sheetName val="SPECIFICATION"/>
      <sheetName val="ABS"/>
      <sheetName val="ESTT_MOST"/>
      <sheetName val="m"/>
      <sheetName val="M2"/>
      <sheetName val="M3"/>
      <sheetName val="m1"/>
      <sheetName val="DATA"/>
      <sheetName val="LE"/>
      <sheetName val="Sheet1"/>
      <sheetName val="0000000000000"/>
      <sheetName val="XXXXXXXXXXXXX"/>
      <sheetName val="XXXXXXXXXXXX0"/>
      <sheetName val="Leadstatement "/>
      <sheetName val="exe"/>
      <sheetName val="insp"/>
      <sheetName val="sp"/>
      <sheetName val="Sheet3"/>
      <sheetName val="sub-est"/>
      <sheetName val="ann-b"/>
      <sheetName val="EWCal"/>
      <sheetName val="Sheet4"/>
      <sheetName val="COR.EST"/>
      <sheetName val="Abstrct-Part A"/>
      <sheetName val="Lead"/>
      <sheetName val="r"/>
      <sheetName val="Leads"/>
      <sheetName val="Data_Base"/>
      <sheetName val="maya"/>
      <sheetName val="Factory_rates"/>
      <sheetName val="lead-st"/>
      <sheetName val="rdamdata"/>
      <sheetName val="DATA-BASE"/>
      <sheetName val="Labour"/>
      <sheetName val="Material"/>
      <sheetName val="Levels"/>
      <sheetName val="Plant_&amp;__Machinery"/>
      <sheetName val="quarry"/>
      <sheetName val="v"/>
      <sheetName val="DATA-ABSTRACT"/>
      <sheetName val="Plant &amp;  Machinery"/>
      <sheetName val="Bridge Data 2005-06"/>
      <sheetName val="sup dat"/>
      <sheetName val="Abstrct "/>
      <sheetName val="Abstrct  CD works"/>
      <sheetName val="est"/>
      <sheetName val="Slab cul-2m span 1"/>
      <sheetName val="Slab cul-3m span 2"/>
      <sheetName val="Slab cul-2m span 3"/>
      <sheetName val="Slab cul-2m span 4"/>
      <sheetName val="CC over pitching"/>
      <sheetName val="Data CD"/>
      <sheetName val="Lead Statement"/>
      <sheetName val="package summary"/>
      <sheetName val="Nindugerla"/>
      <sheetName val="cc pavement(b)"/>
      <sheetName val="foundations (b)"/>
      <sheetName val="est  (mord)"/>
      <sheetName val="Check Slip"/>
      <sheetName val="Sub Estiamte (2)"/>
      <sheetName val="Field Data"/>
      <sheetName val="Field Data (2)"/>
      <sheetName val="Field Data (3)"/>
      <sheetName val="3day Count"/>
      <sheetName val="Gen. Abstract"/>
      <sheetName val="Part-A"/>
      <sheetName val="Sheet2"/>
      <sheetName val="in Put sheet"/>
      <sheetName val="Common "/>
      <sheetName val="other rates"/>
      <sheetName val="RMR"/>
      <sheetName val="clvrt_data"/>
      <sheetName val="Sheet9"/>
      <sheetName val="Plant_㫨__Machinery"/>
      <sheetName val="Plant 㫨  Machinery"/>
      <sheetName val="data existing_do not delete"/>
      <sheetName val="l"/>
      <sheetName val="HDPE"/>
      <sheetName val="DI"/>
      <sheetName val="pvc"/>
      <sheetName val="hdpe_basic"/>
      <sheetName val="pvc_basic"/>
      <sheetName val="Fie,d Data"/>
      <sheetName val="final abstract"/>
      <sheetName val="Estimate "/>
      <sheetName val="Data.F8.BTR"/>
      <sheetName val="hdpe-rates"/>
      <sheetName val="hdpe weights"/>
      <sheetName val="ssr-rates"/>
      <sheetName val="pvc-rates"/>
      <sheetName val="PVC weights"/>
      <sheetName val="Class IV Qtr. Ele"/>
      <sheetName val="MRATES"/>
      <sheetName val="DATA_ENTRY"/>
      <sheetName val="BTLeads"/>
      <sheetName val="GF SB Ok "/>
      <sheetName val="GN_ST_10"/>
      <sheetName val="pvc-pipe-rates"/>
      <sheetName val="LEAD S 10-11"/>
      <sheetName val="Rates2"/>
      <sheetName val="Gen Abs"/>
      <sheetName val="CD_Data"/>
      <sheetName val="Nspt-smp-final-ORIGINAL"/>
      <sheetName val="Work_sheet"/>
      <sheetName val="Sheet1 (2)"/>
      <sheetName val="GN-ST-10"/>
      <sheetName val="habs-list"/>
      <sheetName val="nodes"/>
      <sheetName val="Bitumen trunk"/>
      <sheetName val="R99 etc"/>
      <sheetName val="Trunk unpaved"/>
      <sheetName val="mas_hab"/>
      <sheetName val="sch"/>
      <sheetName val="entitlements"/>
      <sheetName val="Specification report"/>
      <sheetName val="Rates"/>
      <sheetName val="Usage"/>
      <sheetName val="General"/>
      <sheetName val="PRECAST lightconc-II"/>
      <sheetName val="fnote"/>
      <sheetName val="int-Dia"/>
      <sheetName val="detls"/>
      <sheetName val="QDTS"/>
      <sheetName val="Line"/>
      <sheetName val="Road data"/>
      <sheetName val="water-hammar-strenght"/>
      <sheetName val="AV-HDPE"/>
      <sheetName val="Di_gate-HDPE"/>
      <sheetName val="index"/>
      <sheetName val="DATA_PRG"/>
      <sheetName val="Cover"/>
      <sheetName val="Cover page  for Lead "/>
      <sheetName val="V.N.Pur 0.60MPGF"/>
      <sheetName val="B.W. BC COMMUNITY HALL"/>
      <sheetName val="AWB YALAL"/>
      <sheetName val="DOULAPUR "/>
      <sheetName val="Modal Estimate 2"/>
      <sheetName val="Modal Estimate "/>
      <sheetName val=" Ramp"/>
      <sheetName val="PS KOKAT"/>
      <sheetName val="Elec Estimate"/>
      <sheetName val="Sanitory Estimate"/>
      <sheetName val="Septic tank"/>
      <sheetName val="Bore &amp; Pumpset"/>
      <sheetName val="Furniture "/>
      <sheetName val="20 TNs Detailed Est "/>
      <sheetName val="Bar Bending Schedule"/>
      <sheetName val="Flush Door  Shutter Country"/>
      <sheetName val=" Compound wall  "/>
      <sheetName val="Datas"/>
      <sheetName val="Datas  Side wall "/>
      <sheetName val="Veternory  Desponsory  BLDG"/>
      <sheetName val="Rural Live stock"/>
      <sheetName val="Ele data "/>
      <sheetName val="Sanitary&amp;water supply DATA "/>
      <sheetName val=" Doors window- Country 2.0- 1.2"/>
      <sheetName val=" Doors window- Sal Wood "/>
      <sheetName val=" Doors window- Teak 17-18"/>
      <sheetName val=" Doors window- Country "/>
      <sheetName val=" Doors window- Country  -2.0 m"/>
      <sheetName val=" Doors and windows "/>
      <sheetName val="Conveyance"/>
      <sheetName val="MRoad data"/>
      <sheetName val="Sheet5"/>
      <sheetName val="QTY"/>
      <sheetName val="ESTIMATE"/>
      <sheetName val="Road Detail Est."/>
      <sheetName val="BM-HOOP"/>
      <sheetName val="id"/>
      <sheetName val="Conv. 13-14"/>
      <sheetName val="GEN-ABS Del"/>
      <sheetName val="BTR"/>
      <sheetName val="1V800"/>
      <sheetName val="sand"/>
      <sheetName val="stone"/>
      <sheetName val="Rates SSR 2008-09"/>
      <sheetName val="Data rough"/>
      <sheetName val="Rate"/>
      <sheetName val="Habcodes"/>
      <sheetName val="hdpe_rates"/>
      <sheetName val="hdpe_wt-r"/>
      <sheetName val="CRUST"/>
      <sheetName val="Usage "/>
      <sheetName val="dlvoid"/>
      <sheetName val="mlead"/>
      <sheetName val="abs road"/>
      <sheetName val="road est"/>
      <sheetName val="LOCAL RATES"/>
      <sheetName val="Main sheet"/>
      <sheetName val="Door&amp;Window data"/>
      <sheetName val="segments-details"/>
      <sheetName val="COVERPAGE"/>
      <sheetName val="Masonry"/>
      <sheetName val="C.D.Abs.Est."/>
      <sheetName val="Convey"/>
      <sheetName val="GBW"/>
      <sheetName val="Boq"/>
      <sheetName val="Suppl-data"/>
      <sheetName val="Detailed"/>
      <sheetName val="basic-data"/>
      <sheetName val="Data o"/>
      <sheetName val="Feeder"/>
      <sheetName val="C-data"/>
      <sheetName val="Main"/>
      <sheetName val="PUMP_DATA"/>
      <sheetName val="GM&amp;PM EST- final "/>
      <sheetName val="SSR"/>
      <sheetName val="RAM"/>
      <sheetName val="Data-all"/>
      <sheetName val="ewst"/>
      <sheetName val="int-dia-hdpe"/>
      <sheetName val="SCHEDULE"/>
      <sheetName val="Database"/>
      <sheetName val="schedule nos"/>
      <sheetName val="Summary"/>
      <sheetName val="JAWAHAR-hyd-original"/>
      <sheetName val="Pop"/>
      <sheetName val="DATA SHEET"/>
      <sheetName val="Lead statement ss5"/>
      <sheetName val="datas slabs, beams"/>
      <sheetName val="VKB-Sump-20-Kotalguda-wd"/>
      <sheetName val="VKB-60-12.95-Burgply-wd"/>
      <sheetName val="VKB60-12.95-Brgply-Specials"/>
      <sheetName val="steel price variation"/>
      <sheetName val="DI Wt"/>
      <sheetName val="VKB-60-30-Enkepally-we4"/>
      <sheetName val="ESSR"/>
      <sheetName val="tax sheet"/>
      <sheetName val="Steel &amp; PV"/>
      <sheetName val="CEMENT - PV"/>
      <sheetName val="Watersoft (2)"/>
      <sheetName val="HDPE-pipe-rates"/>
      <sheetName val="sectorwise"/>
      <sheetName val="R_Det"/>
      <sheetName val="Input Sheet"/>
      <sheetName val="cover page"/>
      <sheetName val="Specification Repoer"/>
      <sheetName val="DETAILED ESTIMATE (2)"/>
      <sheetName val="Data (2)"/>
      <sheetName val="DETAILED ESTIMATE"/>
      <sheetName val="detailed dt22.10.2014"/>
      <sheetName val="PSet(1Ph)"/>
      <sheetName val="comparative"/>
      <sheetName val="seigniorage"/>
      <sheetName val="electrification"/>
      <sheetName val="ELEC datas"/>
      <sheetName val="san data"/>
      <sheetName val="SEIGNORAGE"/>
      <sheetName val="SCHEDULE."/>
      <sheetName val="Est (2)"/>
      <sheetName val="report"/>
      <sheetName val="Lead  RATES"/>
      <sheetName val="CI"/>
      <sheetName val="P "/>
      <sheetName val="Material "/>
      <sheetName val="Rates-May-14"/>
      <sheetName val="Data_Bit_I"/>
      <sheetName val="leads-11-12"/>
      <sheetName val="PVC_dia"/>
      <sheetName val="Conveayance charges"/>
      <sheetName val="Hire"/>
      <sheetName val="SSR 2010-11 Rates"/>
      <sheetName val="TBAL9697 -group wise  sdpl"/>
      <sheetName val="Variables"/>
      <sheetName val="Sump_cal"/>
      <sheetName val="pumping main"/>
      <sheetName val="co_5"/>
      <sheetName val="DATA HM KM NB"/>
      <sheetName val="M5 900"/>
      <sheetName val="M7"/>
      <sheetName val="A.O.R."/>
      <sheetName val="Leadstatement_"/>
      <sheetName val="COR_EST"/>
      <sheetName val="Abstrct-Part_A"/>
      <sheetName val="Bridge_Data_2005-06"/>
      <sheetName val="Plant_&amp;__Machinery1"/>
      <sheetName val="Abstrct_"/>
      <sheetName val="Abstrct__CD_works"/>
      <sheetName val="Slab_cul-2m_span_1"/>
      <sheetName val="Slab_cul-3m_span_2"/>
      <sheetName val="Slab_cul-2m_span_3"/>
      <sheetName val="Slab_cul-2m_span_4"/>
      <sheetName val="CC_over_pitching"/>
      <sheetName val="Data_CD"/>
      <sheetName val="Lead_Statement"/>
      <sheetName val="package_summary"/>
      <sheetName val="cc_pavement(b)"/>
      <sheetName val="foundations_(b)"/>
      <sheetName val="est__(mord)"/>
      <sheetName val="Check_Slip"/>
      <sheetName val="Sub_Estiamte_(2)"/>
      <sheetName val="Field_Data"/>
      <sheetName val="Field_Data_(2)"/>
      <sheetName val="Field_Data_(3)"/>
      <sheetName val="3day_Count"/>
      <sheetName val="Gen__Abstract"/>
      <sheetName val="sup_dat"/>
      <sheetName val="Common_"/>
      <sheetName val="Specification_report"/>
      <sheetName val="Sheet1_(2)"/>
      <sheetName val="Class_IV_Qtr__Ele"/>
      <sheetName val="data_existing_do_not_delete"/>
      <sheetName val="other_rates"/>
      <sheetName val="in_Put_sheet"/>
      <sheetName val="Bitumen_trunk"/>
      <sheetName val="R99_etc"/>
      <sheetName val="Trunk_unpaved"/>
      <sheetName val="final_abstract"/>
      <sheetName val="Data_F8_BTR"/>
      <sheetName val="PRECAST_lightconc-II"/>
      <sheetName val="Plant_㫨__Machinery1"/>
      <sheetName val="Estimate_"/>
      <sheetName val="Conv__13-14"/>
      <sheetName val="GEN-ABS_Del"/>
      <sheetName val="Road_data"/>
      <sheetName val="Fie,d_Data"/>
      <sheetName val="hdpe_weights"/>
      <sheetName val="PVC_weights"/>
      <sheetName val="GF_SB_Ok_"/>
      <sheetName val="LEAD_S_10-11"/>
      <sheetName val="Gen_Abs"/>
      <sheetName val="Road_Detail_Est_"/>
      <sheetName val="Rates_SSR_2008-09"/>
      <sheetName val="InputData"/>
      <sheetName val="Spec"/>
      <sheetName val="evaluate"/>
      <sheetName val="_5wgdhabfinal00_01"/>
      <sheetName val="section"/>
      <sheetName val="BOQ Distribution"/>
      <sheetName val="calcul"/>
      <sheetName val="t_prsr"/>
      <sheetName val="wh"/>
      <sheetName val="iocount"/>
      <sheetName val="boredetails"/>
      <sheetName val="Sorted"/>
      <sheetName val="int-Dia-pvc"/>
      <sheetName val="BWSCPlt"/>
      <sheetName val="G.R.P"/>
      <sheetName val="PSC REVISED"/>
      <sheetName val="Staff Acco."/>
      <sheetName val="Lead- Input sheet "/>
      <sheetName val="hyperstatic-3"/>
      <sheetName val="Stability"/>
      <sheetName val="slab"/>
      <sheetName val="LEAD LOOKUP"/>
      <sheetName val="FORM7"/>
      <sheetName val="zone-8"/>
      <sheetName val="MHNO_LEV"/>
      <sheetName val="wh_data_R"/>
      <sheetName val="#REF"/>
      <sheetName val="Data-ELSR"/>
      <sheetName val="Mortars"/>
      <sheetName val=" Data -Valves"/>
      <sheetName val="MRMECADAMoad data"/>
      <sheetName val="20KL-12m"/>
      <sheetName val="RF"/>
      <sheetName val="ABS.C.D."/>
      <sheetName val="leads-c"/>
      <sheetName val="IDCCALHYD_GOO"/>
      <sheetName val="Input"/>
      <sheetName val="p&amp;m"/>
      <sheetName val="GA"/>
      <sheetName val="Dn LF Sluice"/>
      <sheetName val="Global factors"/>
      <sheetName val="SUMP1420KL@HW"/>
      <sheetName val="ultmom"/>
      <sheetName val="INPUT-DATA"/>
      <sheetName val="Flanged Beams"/>
      <sheetName val="SALIENT"/>
      <sheetName val="Rectangular Beam"/>
      <sheetName val="c.d.data (morth)"/>
      <sheetName val="rd.det.est"/>
      <sheetName val="rd.data"/>
      <sheetName val="mlead "/>
      <sheetName val="cert"/>
      <sheetName val="data-WC"/>
      <sheetName val="cover (2)"/>
      <sheetName val="Design"/>
      <sheetName val="Leads Entry"/>
      <sheetName val="Rd.Est"/>
      <sheetName val="Basicrates"/>
      <sheetName val="DET R"/>
      <sheetName val="Results"/>
      <sheetName val="Rising Main"/>
      <sheetName val="CPHEEO"/>
      <sheetName val="wh_data"/>
      <sheetName val="LIST"/>
      <sheetName val="Area Sheet NO 1"/>
      <sheetName val="HYDRAULICS"/>
      <sheetName val="FIRST"/>
      <sheetName val="STAMT"/>
      <sheetName val="Ene"/>
      <sheetName val="CODE BOOK REFERENCE"/>
      <sheetName val="Eg-2"/>
      <sheetName val="Eg-3"/>
      <sheetName val="Sheet11"/>
      <sheetName val="Sheet3-1"/>
      <sheetName val="JACKWELL"/>
      <sheetName val="Waterhammer"/>
      <sheetName val="Design of two-way slab"/>
      <sheetName val="DataInput"/>
      <sheetName val="DataInput-1"/>
      <sheetName val="DI Rate Analysis"/>
      <sheetName val="Economic RisingMain  Ph-I"/>
      <sheetName val="DESBASTE"/>
      <sheetName val="Eg-1"/>
      <sheetName val="Eg-4"/>
      <sheetName val="(4)F-81 Exp.side"/>
      <sheetName val="Relig-place"/>
      <sheetName val="PH data"/>
      <sheetName val="Leads 08-09"/>
      <sheetName val="ABSTRACT"/>
      <sheetName val="E6"/>
      <sheetName val="E8"/>
      <sheetName val="E11"/>
      <sheetName val="QUOT_1"/>
      <sheetName val="Sheet6"/>
      <sheetName val="Census_of_India_2001"/>
      <sheetName val="cap-cwr_top"/>
      <sheetName val="compr_sta_2"/>
      <sheetName val="compr_sta_3"/>
      <sheetName val="design "/>
      <sheetName val="disinfec"/>
      <sheetName val="duti_desi"/>
      <sheetName val="pop_"/>
      <sheetName val="pum_hours"/>
      <sheetName val="risin_Ips_3"/>
      <sheetName val="risin_mps_2"/>
      <sheetName val="risin_sourc-1"/>
      <sheetName val="velo_1"/>
      <sheetName val="water_dem"/>
      <sheetName val="Pier Design(with offset)"/>
      <sheetName val="DI-AV-HDPE- Final "/>
      <sheetName val="DI_scour-DI-final"/>
      <sheetName val="DI_scour-pvc-hdpe-psc-bwsc"/>
      <sheetName val="DI SV on DI-final "/>
      <sheetName val="DI Sluice_HDPE"/>
      <sheetName val="D1_CO"/>
      <sheetName val="VATTEM_PALEM_BT_ROAD_15KM'S"/>
      <sheetName val="TOP SLAB-beams"/>
      <sheetName val="GM&amp;PM WE1 EST"/>
      <sheetName val="airvalve-AC PN 1.60"/>
      <sheetName val="Soft-sluice-AC,GRP PN 1.6"/>
      <sheetName val="soft-sluice-BWSC-MS"/>
      <sheetName val="DI sluice valve"/>
      <sheetName val="Data chokanpally"/>
      <sheetName val="Ellis &amp; WS&amp;S"/>
      <sheetName val="Drip mould &amp; Elevation"/>
      <sheetName val="Trussess"/>
      <sheetName val="IIDP caste Rural I"/>
      <sheetName val="WATER-HAMMER"/>
      <sheetName val="Lookup"/>
      <sheetName val="SPT vs PHI"/>
      <sheetName val="EDWise"/>
      <sheetName val="PS1"/>
      <sheetName val="Ghanapur to Suraram jn. det"/>
      <sheetName val="civ data"/>
      <sheetName val="Mp-team 1"/>
      <sheetName val="Material-Det"/>
      <sheetName val="ww-march-02"/>
      <sheetName val="zone-2"/>
      <sheetName val="Estt"/>
      <sheetName val="conc-foot-gradeslab"/>
      <sheetName val="Legal Risk Analysis"/>
      <sheetName val="TBAL9697_-group_wise__sdpl"/>
      <sheetName val="abs_road"/>
      <sheetName val="Lead__RATES"/>
      <sheetName val="Input_Sheet"/>
      <sheetName val="cover_page"/>
      <sheetName val="Specification_Repoer"/>
      <sheetName val="DETAILED_ESTIMATE_(2)"/>
      <sheetName val="Data_(2)"/>
      <sheetName val="DETAILED_ESTIMATE"/>
      <sheetName val="detailed_dt22_10_2014"/>
      <sheetName val="septic_tank"/>
      <sheetName val="ELEC_datas"/>
      <sheetName val="san_data"/>
      <sheetName val="SCHEDULE_"/>
      <sheetName val="Est_(2)"/>
      <sheetName val="PRICE BID"/>
      <sheetName val="11.Habitations"/>
      <sheetName val="well"/>
      <sheetName val="Rate Analysis"/>
      <sheetName val="Proj info- dump1"/>
      <sheetName val="PR-houdump"/>
      <sheetName val="temp-SDData (2)"/>
      <sheetName val="Circular Column"/>
      <sheetName val="FdnDes_Soil"/>
      <sheetName val="DVALUE"/>
      <sheetName val="THK"/>
      <sheetName val="FORM-16"/>
      <sheetName val="Data_rough"/>
      <sheetName val="Door&amp;Window_data"/>
      <sheetName val="Lead_statement_ss5"/>
      <sheetName val="GM&amp;PM_EST-_final_"/>
      <sheetName val="schedule_nos"/>
      <sheetName val="DATA_SHEET"/>
      <sheetName val="Main_sheet"/>
      <sheetName val="datas_slabs,_beams"/>
      <sheetName val="VKB-60-12_95-Burgply-wd"/>
      <sheetName val="VKB60-12_95-Brgply-Specials"/>
      <sheetName val="steel_price_variation"/>
      <sheetName val="DI_Wt"/>
      <sheetName val="tax_sheet"/>
      <sheetName val="Steel_&amp;_PV"/>
      <sheetName val="CEMENT_-_PV"/>
      <sheetName val="Watersoft_(2)"/>
      <sheetName val="G_R_P"/>
      <sheetName val="PSC_REVISED"/>
      <sheetName val="pumping_main"/>
      <sheetName val="MRoad_data"/>
      <sheetName val="Cover_page__for_Lead_"/>
      <sheetName val="V_N_Pur_0_60MPGF"/>
      <sheetName val="B_W__BC_COMMUNITY_HALL"/>
      <sheetName val="AWB_YALAL"/>
      <sheetName val="DOULAPUR_"/>
      <sheetName val="Modal_Estimate_2"/>
      <sheetName val="Modal_Estimate_"/>
      <sheetName val="_Ramp"/>
      <sheetName val="PS_KOKAT"/>
      <sheetName val="Elec_Estimate"/>
      <sheetName val="Sanitory_Estimate"/>
      <sheetName val="Bore_&amp;_Pumpset"/>
      <sheetName val="Furniture_"/>
      <sheetName val="20_TNs_Detailed_Est_"/>
      <sheetName val="Bar_Bending_Schedule"/>
      <sheetName val="Flush_Door__Shutter_Country"/>
      <sheetName val="_Compound_wall__"/>
      <sheetName val="Datas__Side_wall_"/>
      <sheetName val="Veternory__Desponsory__BLDG"/>
      <sheetName val="Rural_Live_stock"/>
      <sheetName val="Ele_data_"/>
      <sheetName val="Sanitary&amp;water_supply_DATA_"/>
      <sheetName val="_Doors_window-_Country_2_0-_1_2"/>
      <sheetName val="_Doors_window-_Sal_Wood_"/>
      <sheetName val="_Doors_window-_Teak_17-18"/>
      <sheetName val="_Doors_window-_Country_"/>
      <sheetName val="_Doors_window-_Country__-2_0_m"/>
      <sheetName val="_Doors_and_windows_"/>
      <sheetName val="LOCAL_RATES"/>
      <sheetName val="Usage_"/>
      <sheetName val="C_D_Abs_Est_"/>
      <sheetName val="road_est"/>
      <sheetName val="LEAD_LOOKUP"/>
      <sheetName val="RAFT"/>
      <sheetName val="ABUT"/>
    </sheetNames>
    <sheetDataSet>
      <sheetData sheetId="0" refreshError="1"/>
      <sheetData sheetId="1" refreshError="1"/>
      <sheetData sheetId="2" refreshError="1"/>
      <sheetData sheetId="3" refreshError="1"/>
      <sheetData sheetId="4" refreshError="1"/>
      <sheetData sheetId="5" refreshError="1"/>
      <sheetData sheetId="6" refreshError="1">
        <row r="3">
          <cell r="M3">
            <v>117</v>
          </cell>
        </row>
        <row r="149">
          <cell r="B149" t="str">
            <v>Bijnepally</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sheetData sheetId="186"/>
      <sheetData sheetId="187" refreshError="1"/>
      <sheetData sheetId="188"/>
      <sheetData sheetId="189" refreshError="1"/>
      <sheetData sheetId="190" refreshError="1"/>
      <sheetData sheetId="191" refreshError="1"/>
      <sheetData sheetId="192" refreshError="1"/>
      <sheetData sheetId="193" refreshError="1"/>
      <sheetData sheetId="194"/>
      <sheetData sheetId="195"/>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sheetData sheetId="327"/>
      <sheetData sheetId="328"/>
      <sheetData sheetId="329"/>
      <sheetData sheetId="330"/>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joduck_SK_1"/>
      <sheetName val="ewst"/>
      <sheetName val="bund"/>
      <sheetName val="Sheet3"/>
      <sheetName val="Plant &amp;  Machinery"/>
      <sheetName val="Material"/>
      <sheetName val="Labour"/>
      <sheetName val="cert"/>
      <sheetName val="Leads"/>
      <sheetName val="m"/>
      <sheetName val="v"/>
      <sheetName val="Lead"/>
      <sheetName val="Sheet9"/>
      <sheetName val="RMR"/>
      <sheetName val="Road data"/>
      <sheetName val="DATA-BASE"/>
      <sheetName val="DATA-ABSTRACT"/>
      <sheetName val="water-hammar-strenght"/>
      <sheetName val="maya"/>
      <sheetName val="r"/>
      <sheetName val="coverpage"/>
      <sheetName val="sectorwise"/>
      <sheetName val="Data.F8.BTR"/>
      <sheetName val="Data"/>
      <sheetName val="segments-details"/>
      <sheetName val="int-Dia-hdpe"/>
      <sheetName val="habs-list"/>
      <sheetName val="0000000000000"/>
      <sheetName val="Road Detail Est."/>
      <sheetName val="Sheet1"/>
      <sheetName val="ABS"/>
      <sheetName val="MRATES"/>
      <sheetName val="MRoad data"/>
      <sheetName val="detls"/>
      <sheetName val="id"/>
      <sheetName val="Cover"/>
      <sheetName val="data existing_do not delete"/>
      <sheetName val="Usage"/>
      <sheetName val="Nspt-smp-final-ORIGINAL"/>
      <sheetName val="HDPE-pipe-rates"/>
      <sheetName val="pvc-pipe-rates"/>
      <sheetName val="BTR"/>
      <sheetName val="QTY"/>
      <sheetName val="Pop"/>
      <sheetName val="Lead statement ss5"/>
      <sheetName val="Plant_&amp;__Machinery"/>
      <sheetName val="Plant_&amp;__Machinery1"/>
      <sheetName val="table"/>
      <sheetName val="SUMP1420KL@HW"/>
      <sheetName val="bundqty"/>
      <sheetName val="Detailed"/>
      <sheetName val="Sheet2"/>
      <sheetName val="RATES"/>
      <sheetName val="m1"/>
      <sheetName val="Data_Base"/>
      <sheetName val="CI"/>
      <sheetName val="DI"/>
      <sheetName val="G.R.P"/>
      <sheetName val="HDPE"/>
      <sheetName val="PSC REVISED"/>
      <sheetName val="pvc"/>
      <sheetName val="Boq"/>
      <sheetName val="OH"/>
      <sheetName val="Basic Rates"/>
      <sheetName val="GBW"/>
      <sheetName val="ssr-rates"/>
      <sheetName val="clvrt_data"/>
      <sheetName val="wh_data_R"/>
      <sheetName val="AV-HDPE"/>
      <sheetName val="Di_gate-HDPE"/>
      <sheetName val="RCC,Ret. Wall"/>
      <sheetName val="rdamdata"/>
      <sheetName val="PUMP_DATA"/>
      <sheetName val="t_prsr"/>
      <sheetName val="wh"/>
      <sheetName val="Levels"/>
      <sheetName val="DATA_PRG"/>
      <sheetName val="Main sheet"/>
      <sheetName val="Background"/>
      <sheetName val="C-data"/>
      <sheetName val="3. Elemental Summary"/>
      <sheetName val="works"/>
      <sheetName val="PVC_dia"/>
      <sheetName val="mas_hab"/>
      <sheetName val="3405-2014"/>
      <sheetName val="BWSCPlt"/>
      <sheetName val="Sheet5"/>
      <sheetName val="l"/>
      <sheetName val="BM-HOOP"/>
      <sheetName val="THK"/>
      <sheetName val="Data rough"/>
      <sheetName val="Watersoft (2)"/>
      <sheetName val="bom"/>
      <sheetName val="WATER-HAMMER"/>
      <sheetName val="hdpe-rates"/>
      <sheetName val="pvc-rates"/>
      <sheetName val="int-Dia"/>
      <sheetName val="Bitumen trunk"/>
      <sheetName val="AV-BWSC&amp;MS"/>
      <sheetName val="AV_AC"/>
      <sheetName val="di_Gate_AC"/>
      <sheetName val="Digate-BWSCP-MS"/>
      <sheetName val="DI_gate_di"/>
      <sheetName val="Feeder"/>
      <sheetName val="R99 etc"/>
      <sheetName val="Trunk unpaved"/>
      <sheetName val="zone-8"/>
      <sheetName val="MHNO_LEV"/>
      <sheetName val="PM&amp;GM"/>
      <sheetName val="AV-PVC"/>
      <sheetName val="DI gate-DI"/>
      <sheetName val="LABOUR RATE"/>
      <sheetName val="Material Rate"/>
      <sheetName val="Gen Abs"/>
      <sheetName val="bricks"/>
      <sheetName val="Road_data"/>
      <sheetName val="Data_Renuals"/>
      <sheetName val="SPT vs PHI"/>
      <sheetName val="labour rates"/>
    </sheetNames>
    <sheetDataSet>
      <sheetData sheetId="0" refreshError="1"/>
      <sheetData sheetId="1" refreshError="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at f8"/>
      <sheetName val="Cover Page"/>
      <sheetName val="Gen_Abstract"/>
      <sheetName val="SECDW_I"/>
      <sheetName val="SECDW_II"/>
      <sheetName val=" Estimate"/>
      <sheetName val="1st KM"/>
      <sheetName val="2nd Km"/>
      <sheetName val="3rd Km"/>
      <sheetName val="CDT"/>
      <sheetName val="Cer_1"/>
      <sheetName val="Lead Chat"/>
      <sheetName val="Sheet3"/>
      <sheetName val="Cer_2"/>
      <sheetName val="rat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0000000"/>
      <sheetName val="1000000000000"/>
      <sheetName val="2000000000000"/>
      <sheetName val="3000000000000"/>
      <sheetName val="4000000000000"/>
      <sheetName val="5000000000000"/>
      <sheetName val="COVER"/>
      <sheetName val="index"/>
      <sheetName val="Report"/>
      <sheetName val="BCR"/>
      <sheetName val="abstract"/>
      <sheetName val="proposal"/>
      <sheetName val="rainfall"/>
      <sheetName val="bundqty"/>
      <sheetName val="weir"/>
      <sheetName val="desig cd works"/>
      <sheetName val="est canal"/>
      <sheetName val="cd works"/>
      <sheetName val="Lead "/>
      <sheetName val="Data"/>
      <sheetName val="l.s bund"/>
      <sheetName val="LFcanal"/>
      <sheetName val="RFcanal"/>
      <sheetName val="qrmap"/>
      <sheetName val="Route Map"/>
      <sheetName val="Drawing"/>
      <sheetName val="Old drawings"/>
      <sheetName val="inspn"/>
      <sheetName val="Chart1"/>
      <sheetName val="Sheet1"/>
      <sheetName val="certifc"/>
      <sheetName val="Regime"/>
      <sheetName val="weir heads (2)"/>
      <sheetName val="basicdata"/>
      <sheetName val="weir heads"/>
      <sheetName val="Data-abs"/>
      <sheetName val="Sheet2"/>
      <sheetName val="Sheet3"/>
      <sheetName val="ews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ro_bldg"/>
      <sheetName val="mpp_bldg"/>
      <sheetName val="abstract"/>
      <sheetName val="detailed"/>
      <sheetName val="sanitory"/>
      <sheetName val="septic_tank"/>
      <sheetName val="electri"/>
      <sheetName val="c_wall"/>
      <sheetName val="data_sein"/>
      <sheetName val="v"/>
      <sheetName val="r"/>
      <sheetName val="l"/>
      <sheetName val="door"/>
      <sheetName val="win"/>
      <sheetName val="bundqty"/>
      <sheetName val="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refreshError="1"/>
      <sheetData sheetId="13" refreshError="1"/>
      <sheetData sheetId="14" refreshError="1"/>
      <sheetData sheetId="15"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ne vent Pipe"/>
      <sheetName val="Four vents"/>
      <sheetName val="two vents"/>
      <sheetName val="data"/>
      <sheetName val="Lead"/>
      <sheetName val="Designs"/>
      <sheetName val="3Vents"/>
      <sheetName val="Abut"/>
      <sheetName val="Pier"/>
      <sheetName val="Speci"/>
      <sheetName val="One vent "/>
      <sheetName val="Material"/>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6.5%"/>
      <sheetName val="10%"/>
      <sheetName val="m"/>
      <sheetName val="rates"/>
      <sheetName val="Bridge Data 2005-06"/>
      <sheetName val="Bitumen trunk"/>
      <sheetName val="Feeder"/>
      <sheetName val="R99 etc"/>
      <sheetName val="Trunk unpaved"/>
      <sheetName val="v"/>
      <sheetName val="Data.F8.BTR"/>
      <sheetName val="data existing_do not delete"/>
      <sheetName val="MTC-estimate"/>
      <sheetName val="Gen Abs"/>
      <sheetName val="other rates"/>
      <sheetName val="leads"/>
      <sheetName val="maya"/>
      <sheetName val="bundqty"/>
      <sheetName val="ewst"/>
      <sheetName val="Levels"/>
      <sheetName val="C.R G.F"/>
      <sheetName val="Det. Secty bld"/>
      <sheetName val="m1"/>
      <sheetName val="segments-details"/>
      <sheetName val="int-Dia-hdpe"/>
      <sheetName val="int-Dia-pvc"/>
      <sheetName val="c-data"/>
      <sheetName val="PM&amp;GM"/>
      <sheetName val="AV-PVC"/>
      <sheetName val="DI gate-DI"/>
      <sheetName val="DIgate_PVC "/>
      <sheetName val="PVC"/>
      <sheetName val="Road data"/>
      <sheetName val="r"/>
      <sheetName val="GF Columns"/>
      <sheetName val="AV-HDPE"/>
      <sheetName val="Di_gate-HDPE"/>
      <sheetName val="Ghanapur to Suraram jn. det"/>
      <sheetName val="MRATES"/>
      <sheetName val="abs road"/>
      <sheetName val="QTY"/>
      <sheetName val="SUMP1420KL@HW"/>
      <sheetName val="DATA-BASE"/>
      <sheetName val="DATA-ABSTRACT"/>
      <sheetName val="boredetails"/>
      <sheetName val="One_vent_Pipe"/>
      <sheetName val="Four_vents"/>
      <sheetName val="two_vents"/>
      <sheetName val="One_vent_"/>
      <sheetName val="Plant_&amp;__Machinery"/>
      <sheetName val="Lead_statement_(2)"/>
      <sheetName val="Lead_statement"/>
      <sheetName val="Summary_of_Rates"/>
      <sheetName val="Basic_Approach"/>
      <sheetName val="Lead_(2)"/>
      <sheetName val="Data_(2)"/>
      <sheetName val="6_5%_(2)"/>
      <sheetName val="est_(2)"/>
      <sheetName val="Abstract_(2)"/>
      <sheetName val="key_(2)"/>
      <sheetName val="pro-B_(2)"/>
      <sheetName val="est__(mord)"/>
      <sheetName val="est(old)_"/>
      <sheetName val="6_5%"/>
      <sheetName val="One_vent_Pipe1"/>
      <sheetName val="Four_vents1"/>
      <sheetName val="two_vents1"/>
      <sheetName val="One_vent_1"/>
      <sheetName val="Plant_&amp;__Machinery1"/>
      <sheetName val="Lead_statement_(2)1"/>
      <sheetName val="Lead_statement1"/>
      <sheetName val="Summary_of_Rates1"/>
      <sheetName val="Basic_Approach1"/>
      <sheetName val="Lead_(2)1"/>
      <sheetName val="Data_(2)1"/>
      <sheetName val="6_5%_(2)1"/>
      <sheetName val="est_(2)1"/>
      <sheetName val="Abstract_(2)1"/>
      <sheetName val="key_(2)1"/>
      <sheetName val="pro-B_(2)1"/>
      <sheetName val="est__(mord)1"/>
      <sheetName val="est(old)_1"/>
      <sheetName val="6_5%1"/>
      <sheetName val="PANEL ANNEXURE"/>
      <sheetName val="10"/>
      <sheetName val="11"/>
      <sheetName val="12"/>
      <sheetName val="2A"/>
      <sheetName val="2B"/>
      <sheetName val="2C"/>
      <sheetName val="2D"/>
      <sheetName val="2E"/>
      <sheetName val="2F"/>
      <sheetName val="2G"/>
      <sheetName val="2H"/>
      <sheetName val="3A"/>
      <sheetName val="3B"/>
      <sheetName val="4"/>
      <sheetName val="6A"/>
      <sheetName val="6B"/>
      <sheetName val="7A"/>
      <sheetName val="7B"/>
      <sheetName val="8A"/>
      <sheetName val="8B"/>
      <sheetName val="9A"/>
      <sheetName val="9B"/>
      <sheetName val="9C"/>
      <sheetName val="9D"/>
      <sheetName val="9E"/>
      <sheetName val="9F"/>
      <sheetName val="9G"/>
      <sheetName val="9H"/>
      <sheetName val="9I"/>
      <sheetName val="9J"/>
      <sheetName val="9K"/>
      <sheetName val="5"/>
      <sheetName val="13"/>
      <sheetName val="1"/>
      <sheetName val="14"/>
      <sheetName val="banilad"/>
      <sheetName val="Mactan"/>
      <sheetName val="Mandaue"/>
      <sheetName val="AV-DI"/>
      <sheetName val="DI"/>
      <sheetName val="scour-DI-CI"/>
      <sheetName val="scour-pvc-hdpe-psc-bwsc"/>
      <sheetName val="Sheet9"/>
      <sheetName val="Weightage-Sub Sht"/>
      <sheetName val="Rates SSR 2008-09"/>
      <sheetName val="GBW"/>
      <sheetName val="Mp-team 1"/>
      <sheetName val="beam-reinft"/>
      <sheetName val="Drawing status"/>
      <sheetName val="EDWise"/>
      <sheetName val="Road Detail Est."/>
      <sheetName val="t_prsr"/>
      <sheetName val="id"/>
      <sheetName val="wh"/>
      <sheetName val="DATA_PRG"/>
      <sheetName val="AC"/>
      <sheetName val="AV-BWSC&amp;MS"/>
      <sheetName val="AV_AC"/>
      <sheetName val="di_Gate_AC"/>
      <sheetName val="Digate-BWSCP-MS"/>
      <sheetName val="DI_gate_di"/>
      <sheetName val="HDPE"/>
      <sheetName val="Pop"/>
      <sheetName val="R_Det"/>
      <sheetName val="C.D.Abs.Est."/>
      <sheetName val="hdpe weights"/>
      <sheetName val="PVC weights"/>
      <sheetName val="index"/>
      <sheetName val="RMR"/>
      <sheetName val="AutoOpen Stub Data"/>
      <sheetName val="mbr"/>
      <sheetName val="Datas"/>
      <sheetName val="Estimate "/>
      <sheetName val="MASTER"/>
      <sheetName val="SC-1"/>
      <sheetName val="Main sheet"/>
      <sheetName val="20kL-design-final"/>
      <sheetName val="Nspt-smp-final-ORIGINAL"/>
      <sheetName val="GN-ST-10"/>
      <sheetName val="PRECAST lightconc-II"/>
      <sheetName val="water-hammar-strenght"/>
      <sheetName val="Iocount"/>
      <sheetName val="Quarry"/>
      <sheetName val="Line"/>
      <sheetName val="BTR"/>
      <sheetName val="CRUST"/>
      <sheetName val="QDTS"/>
      <sheetName val="FORM7"/>
      <sheetName val="rdamdata"/>
      <sheetName val="GM&amp;PM EST- final "/>
      <sheetName val="DI-AV-HDPE- Final "/>
      <sheetName val="DI_scour-DI-final"/>
      <sheetName val="DI_scour-pvc-hdpe-psc-bwsc"/>
      <sheetName val="DI SV on DI-final "/>
      <sheetName val="DI Sluice_HDPE"/>
      <sheetName val="pumping main"/>
      <sheetName val="DATA SHEET"/>
      <sheetName val="l"/>
      <sheetName val="#REF"/>
      <sheetName val="labour rates"/>
      <sheetName val="int-Dia"/>
      <sheetName val="mlead"/>
      <sheetName val="BWSCPlt"/>
      <sheetName val="CI"/>
      <sheetName val="G.R.P"/>
      <sheetName val="BM-HOOP"/>
      <sheetName val="PSC REVISED"/>
      <sheetName val="LABOUR RATE"/>
      <sheetName val="Material Rate"/>
      <sheetName val="Abs_CD_2"/>
      <sheetName val="coverpage"/>
      <sheetName val="road est"/>
      <sheetName val="ECV"/>
      <sheetName val="11.Habitations"/>
      <sheetName val="ssr-rates"/>
      <sheetName val="Boq"/>
      <sheetName val="TBAL9697 -group wise  sdpl"/>
      <sheetName val="STAFFSCHED "/>
      <sheetName val="data_existing_do_not_delete"/>
      <sheetName val="GF_Columns"/>
      <sheetName val="Input"/>
      <sheetName val="INPUT-SHEE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refreshError="1"/>
      <sheetData sheetId="175"/>
      <sheetData sheetId="176"/>
      <sheetData sheetId="177"/>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pp"/>
      <sheetName val="data_new"/>
      <sheetName val="lead-st"/>
      <sheetName val="v"/>
      <sheetName val="r"/>
      <sheetName val="l"/>
      <sheetName val="Lead"/>
      <sheetName val="sup dat"/>
      <sheetName val="data existing_do not delete"/>
      <sheetName val="Data"/>
      <sheetName val="Labour"/>
      <sheetName val="Material"/>
      <sheetName val="Plant &amp;  Machinery"/>
      <sheetName val="DATA_PRG"/>
      <sheetName val="Data well"/>
      <sheetName val="bundqty"/>
      <sheetName val="Data.F8.BTR"/>
      <sheetName val="SALIENT"/>
      <sheetName val="Levels"/>
      <sheetName val="Road data"/>
      <sheetName val="leads"/>
      <sheetName val="m"/>
      <sheetName val="coverpage"/>
      <sheetName val="other rates"/>
      <sheetName val="Hire"/>
      <sheetName val="concrete"/>
      <sheetName val="final abstract"/>
      <sheetName val="GF Columns"/>
      <sheetName val="Data o"/>
      <sheetName val="m1"/>
      <sheetName val="RMR"/>
      <sheetName val="ewst"/>
      <sheetName val="int-Dia"/>
      <sheetName val="habs-list"/>
      <sheetName val="nodes"/>
      <sheetName val="ESTIMATE"/>
      <sheetName val="Nspt-smp-final-ORIGINAL"/>
      <sheetName val="maya"/>
      <sheetName val="MRATES"/>
      <sheetName val="Ghanapur to Suraram jn. det"/>
      <sheetName val="t_prsr"/>
      <sheetName val="wh"/>
      <sheetName val="Set"/>
      <sheetName val="Sheet1"/>
      <sheetName val="Abs PMRL"/>
      <sheetName val="Basicdata-f"/>
      <sheetName val="Scour-f"/>
      <sheetName val="DISCOUNT"/>
      <sheetName val="Global factors"/>
      <sheetName val="Weightage-Sub Sht"/>
      <sheetName val="OH"/>
      <sheetName val="Basic Rates"/>
      <sheetName val="beam-reinft"/>
      <sheetName val="detls"/>
      <sheetName val="BOQ Distribution"/>
      <sheetName val="Detailed"/>
      <sheetName val="abs road"/>
      <sheetName val="R_Det"/>
      <sheetName val="SSR 2015-16"/>
      <sheetName val="MRoad data"/>
      <sheetName val="data-WC"/>
      <sheetName val="Rates"/>
      <sheetName val="ELE "/>
      <sheetName val="C-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ne vent Pipe"/>
      <sheetName val="Four vents"/>
      <sheetName val="two vents"/>
      <sheetName val="data"/>
      <sheetName val="Lead"/>
      <sheetName val="Designs"/>
      <sheetName val="3Vents"/>
      <sheetName val="Abut"/>
      <sheetName val="Pier"/>
      <sheetName val="Speci"/>
      <sheetName val="One vent "/>
      <sheetName val="Material"/>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6.5%"/>
      <sheetName val="10%"/>
      <sheetName val="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tents"/>
      <sheetName val="Plant &amp;  Machinery"/>
      <sheetName val="Labour"/>
      <sheetName val="Material"/>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Data"/>
      <sheetName val="6.5%"/>
      <sheetName val="10%"/>
      <sheetName val="One vent Pipe"/>
      <sheetName val="Four vents"/>
      <sheetName val="two vents"/>
      <sheetName val="Lead"/>
      <sheetName val="Designs"/>
      <sheetName val="3Vents"/>
      <sheetName val="Abut"/>
      <sheetName val="Pier"/>
      <sheetName val="Speci"/>
      <sheetName val="One vent "/>
      <sheetName val="r"/>
      <sheetName val="ewst"/>
      <sheetName val="v"/>
      <sheetName val="Data o"/>
      <sheetName val="sectorwise"/>
      <sheetName val="Usage "/>
      <sheetName val="Nspt-smp-final-ORIGINAL"/>
      <sheetName val="bundqty"/>
      <sheetName val="ABS"/>
      <sheetName val="Marteru"/>
      <sheetName val="Plant _  Machinery"/>
      <sheetName val="maya"/>
      <sheetName val="beam-reinft"/>
      <sheetName val="Plant_&amp;__Machinery"/>
      <sheetName val="Lead_statement_(2)"/>
      <sheetName val="Lead_statement"/>
      <sheetName val="Summary_of_Rates"/>
      <sheetName val="Basic_Approach"/>
      <sheetName val="Lead_(2)"/>
      <sheetName val="Data_(2)"/>
      <sheetName val="6_5%_(2)"/>
      <sheetName val="est_(2)"/>
      <sheetName val="Abstract_(2)"/>
      <sheetName val="key_(2)"/>
      <sheetName val="pro-B_(2)"/>
      <sheetName val="est__(mord)"/>
      <sheetName val="est(old)_"/>
      <sheetName val="6_5%"/>
      <sheetName val="One_vent_Pipe"/>
      <sheetName val="Four_vents"/>
      <sheetName val="two_vents"/>
      <sheetName val="One_vent_"/>
      <sheetName val="Plant_&amp;__Machinery1"/>
      <sheetName val="Lead_statement_(2)1"/>
      <sheetName val="Lead_statement1"/>
      <sheetName val="Summary_of_Rates1"/>
      <sheetName val="Basic_Approach1"/>
      <sheetName val="Lead_(2)1"/>
      <sheetName val="Data_(2)1"/>
      <sheetName val="6_5%_(2)1"/>
      <sheetName val="est_(2)1"/>
      <sheetName val="Abstract_(2)1"/>
      <sheetName val="key_(2)1"/>
      <sheetName val="pro-B_(2)1"/>
      <sheetName val="est__(mord)1"/>
      <sheetName val="est(old)_1"/>
      <sheetName val="6_5%1"/>
      <sheetName val="One_vent_Pipe1"/>
      <sheetName val="Four_vents1"/>
      <sheetName val="two_vents1"/>
      <sheetName val="One_vent_1"/>
      <sheetName val="MRATES"/>
      <sheetName val="m"/>
      <sheetName val="Specification"/>
      <sheetName val="cert"/>
      <sheetName val="leads"/>
      <sheetName val="Dormitory"/>
      <sheetName val="Lead  RATES"/>
      <sheetName val="PRECAST lightconc-II"/>
      <sheetName val="Data.F8.BTR"/>
      <sheetName val="lead-st"/>
      <sheetName val="Sheet9"/>
      <sheetName val="data existing_do not delete"/>
      <sheetName val="HDPE-pipe-rates"/>
      <sheetName val="pvc-pipe-rates"/>
      <sheetName val="Det. Secty bld"/>
      <sheetName val="DATA_PRG"/>
      <sheetName val="coverpage"/>
      <sheetName val="Road 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
      <sheetName val="pm"/>
      <sheetName val="GM"/>
      <sheetName val="SRs"/>
      <sheetName val="SRs-Rev"/>
      <sheetName val="detls"/>
      <sheetName val="Sheet1"/>
      <sheetName val="Global factors"/>
      <sheetName val="id"/>
      <sheetName val="HDPE"/>
      <sheetName val="DI"/>
      <sheetName val="pvc"/>
      <sheetName val="hdpe_basic"/>
      <sheetName val="pvc_basic"/>
      <sheetName val="Dormitory"/>
      <sheetName val="Summary"/>
      <sheetName val="data existing_do not delete"/>
      <sheetName val="m"/>
      <sheetName val="Road data"/>
      <sheetName val="data-WC"/>
      <sheetName val="r"/>
      <sheetName val="MRATES"/>
      <sheetName val="DATA_PRG"/>
      <sheetName val="Labour"/>
      <sheetName val="HDPE-pipe-rates"/>
      <sheetName val="pvc-pipe-rates"/>
      <sheetName val="ww-march-02"/>
      <sheetName val="Nspt-smp-final-ORIGINAL"/>
      <sheetName val="leads"/>
      <sheetName val="Lead"/>
      <sheetName val="General"/>
      <sheetName val="Data"/>
      <sheetName val="SSR 2014-15 Rates"/>
      <sheetName val="Lead statement"/>
      <sheetName val="Specification"/>
      <sheetName val="Sheet1 (2)"/>
      <sheetName val="Data_Base"/>
      <sheetName val="Detailed"/>
      <sheetName val="ESTIMATE"/>
      <sheetName val="m1"/>
      <sheetName val="Sheet2"/>
      <sheetName val="sectorwise"/>
      <sheetName val="habs-list"/>
      <sheetName val="int-Dia"/>
      <sheetName val="nodes"/>
      <sheetName val="hdpe weights"/>
      <sheetName val="PVC weights"/>
      <sheetName val="index"/>
      <sheetName val="pop"/>
      <sheetName val="ewst"/>
      <sheetName val="Sheet6"/>
      <sheetName val="Material"/>
      <sheetName val="0000000000000"/>
      <sheetName val="Abs"/>
      <sheetName val="Rates"/>
      <sheetName val="stone"/>
      <sheetName val="b asic rates"/>
      <sheetName val="Suppl-data"/>
      <sheetName val="Rate"/>
      <sheetName val="Data rough"/>
      <sheetName val="v"/>
      <sheetName val="BOQ"/>
      <sheetName val="economic PM"/>
      <sheetName val="WATER-HAMMER"/>
      <sheetName val="hdpe-rates"/>
      <sheetName val="pvc-rates"/>
      <sheetName val="Note"/>
      <sheetName val="Sheet5"/>
      <sheetName val="Plant &amp;  Machinery"/>
      <sheetName val="SUMP1420KL@HW"/>
      <sheetName val="Det Est"/>
      <sheetName val="civ data"/>
      <sheetName val="9 Col"/>
      <sheetName val="G F  (2)"/>
      <sheetName val="ssr-rates"/>
      <sheetName val="Main sheet"/>
      <sheetName val="water-hammar-strenght"/>
      <sheetName val="cpheeo"/>
      <sheetName val="wh_data_r"/>
      <sheetName val="_5wgdhabfinal00_01"/>
      <sheetName val="mlead"/>
      <sheetName val="AV-HDPE"/>
      <sheetName val="Di_gate-HDPE"/>
      <sheetName val="Rising Main"/>
      <sheetName val="Quarry"/>
      <sheetName val="lead-st"/>
      <sheetName val="rdamdata"/>
      <sheetName val="Lead  RATES"/>
      <sheetName val="RAFT"/>
      <sheetName val="maya"/>
      <sheetName val="MRoad data"/>
      <sheetName val="New33KVSS_E3"/>
      <sheetName val="Prop aug of Ex 33KVSS_E3a"/>
      <sheetName val="beam-reinft"/>
      <sheetName val="Work_sheet"/>
      <sheetName val="RMR"/>
      <sheetName val="l"/>
      <sheetName val="THK"/>
      <sheetName val="BWSCPlt"/>
      <sheetName val="CI"/>
      <sheetName val="Data.F8.BTR"/>
      <sheetName val="G.R.P"/>
      <sheetName val="BM-HOOP"/>
      <sheetName val="PSC REVISED"/>
      <sheetName val="Bitumen trunk"/>
      <sheetName val="Feeder"/>
      <sheetName val="R99 etc"/>
      <sheetName val="Trunk unpaved"/>
      <sheetName val="LEAD (2)"/>
      <sheetName val="t_prsr"/>
      <sheetName val="wh"/>
      <sheetName val="HS 30.04.2015.Final"/>
      <sheetName val="bom"/>
      <sheetName val="FORM7"/>
      <sheetName val="Levels"/>
      <sheetName val="int-Dia-hdpe"/>
      <sheetName val="int-Dia-pvc"/>
      <sheetName val="Set"/>
      <sheetName val="Relig-place"/>
      <sheetName val="Code"/>
      <sheetName val="D2_CO"/>
      <sheetName val="Z1_DATA"/>
      <sheetName val="MHNO_LEV"/>
      <sheetName val="DATA-BASE"/>
      <sheetName val="DATA-ABSTRACT"/>
      <sheetName val="C-data for paint"/>
      <sheetName val="C-data"/>
      <sheetName val="Habcodes"/>
      <sheetName val="457 COMP"/>
      <sheetName val="Data o"/>
      <sheetName val="Global_factors"/>
      <sheetName val="R_Det"/>
      <sheetName val=" data sheet "/>
      <sheetName val="labour rates"/>
      <sheetName val="zone-2"/>
      <sheetName val="Iocount"/>
      <sheetName val="C.D.Abs.Est."/>
      <sheetName val="sand"/>
      <sheetName val="Data_Bit_I"/>
      <sheetName val="Abstract (3)"/>
      <sheetName val="Estt"/>
      <sheetName val="SSR 2015-16 Rates"/>
      <sheetName val="Input"/>
      <sheetName val="Footings"/>
      <sheetName val="Civil Boq"/>
      <sheetName val="CivilOld"/>
      <sheetName val="Data 2"/>
      <sheetName val="ps1"/>
      <sheetName val="QTY"/>
      <sheetName val="Line"/>
      <sheetName val="Rates2"/>
      <sheetName val="coverpage"/>
      <sheetName val="Road data-TDR"/>
      <sheetName val="Cover"/>
      <sheetName val="bundqty"/>
      <sheetName val="Sheet9"/>
      <sheetName val="Usage "/>
      <sheetName val="data_existing_do_not_delete"/>
      <sheetName val="Global_factors1"/>
      <sheetName val="data_existing_do_not_delete1"/>
      <sheetName val="segments-details"/>
      <sheetName val="Road Detail Est."/>
      <sheetName val="Timesheet"/>
      <sheetName val="PVC_dia"/>
      <sheetName val="AC"/>
      <sheetName val="AV-BWSC&amp;MS"/>
      <sheetName val="AV_AC"/>
      <sheetName val="AV-DI"/>
      <sheetName val="di_Gate_AC"/>
      <sheetName val="Digate-BWSCP-MS"/>
      <sheetName val="DI_gate_di"/>
      <sheetName val="scour-DI-CI"/>
      <sheetName val="scour-pvc-hdpe-psc-bwsc"/>
      <sheetName val="Rates SSR 2008-09"/>
      <sheetName val="GN-ST-10"/>
      <sheetName val="Gen.Abs."/>
      <sheetName val="Amortization Table"/>
      <sheetName val="Usage"/>
      <sheetName val="DISCOUNT"/>
      <sheetName val="mas_hab"/>
      <sheetName val="1) Volume - Calculation"/>
      <sheetName val="Common "/>
      <sheetName val="hdpe_weights"/>
      <sheetName val="PVC_weights"/>
      <sheetName val="Road_data"/>
      <sheetName val="economic_PM"/>
      <sheetName val="SSR_2014-15_Rates"/>
      <sheetName val="Lead_statement"/>
      <sheetName val="Sheet1_(2)"/>
      <sheetName val="Data_rough"/>
      <sheetName val="Plant_&amp;__Machinery"/>
      <sheetName val="Rising_Main"/>
      <sheetName val="b_asic_rates"/>
      <sheetName val="G_F__(2)"/>
      <sheetName val="Main_sheet"/>
      <sheetName val="Prop_aug_of_Ex_33KVSS_E3a"/>
      <sheetName val="Data_F8_BTR"/>
      <sheetName val="G_R_P"/>
      <sheetName val="PSC_REVISED"/>
      <sheetName val="Bitumen_trunk"/>
      <sheetName val="R99_etc"/>
      <sheetName val="Trunk_unpaved"/>
      <sheetName val="LEAD_(2)"/>
      <sheetName val="HS_30_04_2015_Final"/>
      <sheetName val="Det_Est"/>
      <sheetName val="civ_data"/>
      <sheetName val="Data_2"/>
      <sheetName val="clvrt_data"/>
    </sheetNames>
    <sheetDataSet>
      <sheetData sheetId="0">
        <row r="3">
          <cell r="B3">
            <v>2.5</v>
          </cell>
        </row>
      </sheetData>
      <sheetData sheetId="1"/>
      <sheetData sheetId="2"/>
      <sheetData sheetId="3"/>
      <sheetData sheetId="4"/>
      <sheetData sheetId="5" refreshError="1">
        <row r="3">
          <cell r="B3">
            <v>2.5</v>
          </cell>
          <cell r="C3">
            <v>4</v>
          </cell>
          <cell r="D3">
            <v>6</v>
          </cell>
          <cell r="E3">
            <v>10</v>
          </cell>
          <cell r="F3">
            <v>0</v>
          </cell>
          <cell r="G3">
            <v>2.5</v>
          </cell>
          <cell r="H3">
            <v>4</v>
          </cell>
          <cell r="I3">
            <v>6</v>
          </cell>
          <cell r="J3">
            <v>0</v>
          </cell>
          <cell r="K3">
            <v>10</v>
          </cell>
          <cell r="L3">
            <v>2.5</v>
          </cell>
          <cell r="M3">
            <v>4</v>
          </cell>
          <cell r="N3">
            <v>6</v>
          </cell>
          <cell r="O3">
            <v>10</v>
          </cell>
        </row>
        <row r="4">
          <cell r="A4">
            <v>63</v>
          </cell>
          <cell r="B4">
            <v>2.4</v>
          </cell>
          <cell r="C4">
            <v>3.5</v>
          </cell>
          <cell r="D4">
            <v>4.2</v>
          </cell>
          <cell r="E4">
            <v>6.6</v>
          </cell>
          <cell r="F4">
            <v>0</v>
          </cell>
          <cell r="G4">
            <v>58.2</v>
          </cell>
          <cell r="H4">
            <v>56</v>
          </cell>
          <cell r="I4">
            <v>54.6</v>
          </cell>
          <cell r="J4">
            <v>0</v>
          </cell>
          <cell r="K4">
            <v>49.8</v>
          </cell>
          <cell r="L4">
            <v>0.12077586999999999</v>
          </cell>
          <cell r="M4">
            <v>0.15987581000000001</v>
          </cell>
          <cell r="N4">
            <v>0.18601166999999999</v>
          </cell>
          <cell r="O4">
            <v>0.29011769999999998</v>
          </cell>
        </row>
        <row r="5">
          <cell r="A5">
            <v>75</v>
          </cell>
          <cell r="B5">
            <v>2.7</v>
          </cell>
          <cell r="C5">
            <v>4.2</v>
          </cell>
          <cell r="D5">
            <v>4.9000000000000004</v>
          </cell>
          <cell r="E5">
            <v>7.8</v>
          </cell>
          <cell r="F5">
            <v>0</v>
          </cell>
          <cell r="G5">
            <v>69.599999999999994</v>
          </cell>
          <cell r="H5">
            <v>66.599999999999994</v>
          </cell>
          <cell r="I5">
            <v>65.2</v>
          </cell>
          <cell r="J5">
            <v>0</v>
          </cell>
          <cell r="K5">
            <v>59.4</v>
          </cell>
          <cell r="L5">
            <v>8.1953520000000002E-2</v>
          </cell>
          <cell r="M5">
            <v>0.11352882</v>
          </cell>
          <cell r="N5">
            <v>0.12898462999999999</v>
          </cell>
          <cell r="O5">
            <v>0.20303246</v>
          </cell>
        </row>
        <row r="6">
          <cell r="A6">
            <v>90</v>
          </cell>
          <cell r="B6">
            <v>3.2</v>
          </cell>
          <cell r="C6">
            <v>5</v>
          </cell>
          <cell r="D6">
            <v>5.8</v>
          </cell>
          <cell r="E6">
            <v>9.3000000000000007</v>
          </cell>
          <cell r="F6">
            <v>0</v>
          </cell>
          <cell r="G6">
            <v>83.6</v>
          </cell>
          <cell r="H6">
            <v>80</v>
          </cell>
          <cell r="I6">
            <v>78.400000000000006</v>
          </cell>
          <cell r="J6">
            <v>0</v>
          </cell>
          <cell r="K6">
            <v>71.400000000000006</v>
          </cell>
          <cell r="L6">
            <v>5.6430769999999998E-2</v>
          </cell>
          <cell r="M6">
            <v>7.8339149999999996E-2</v>
          </cell>
          <cell r="N6">
            <v>8.8529919999999998E-2</v>
          </cell>
          <cell r="O6">
            <v>0.13998290999999999</v>
          </cell>
        </row>
        <row r="7">
          <cell r="A7">
            <v>110</v>
          </cell>
          <cell r="B7">
            <v>3.9</v>
          </cell>
          <cell r="C7">
            <v>6</v>
          </cell>
          <cell r="D7">
            <v>7.1</v>
          </cell>
          <cell r="E7">
            <v>11.2</v>
          </cell>
          <cell r="F7">
            <v>0</v>
          </cell>
          <cell r="G7">
            <v>102.2</v>
          </cell>
          <cell r="H7">
            <v>98</v>
          </cell>
          <cell r="I7">
            <v>95.8</v>
          </cell>
          <cell r="J7">
            <v>0</v>
          </cell>
          <cell r="K7">
            <v>87.6</v>
          </cell>
          <cell r="L7">
            <v>3.7702720000000002E-2</v>
          </cell>
          <cell r="M7">
            <v>5.1682600000000002E-2</v>
          </cell>
          <cell r="N7">
            <v>5.9342989999999998E-2</v>
          </cell>
          <cell r="O7">
            <v>9.2181170000000007E-2</v>
          </cell>
        </row>
        <row r="8">
          <cell r="A8">
            <v>125</v>
          </cell>
          <cell r="B8">
            <v>4.4000000000000004</v>
          </cell>
          <cell r="C8">
            <v>6.8</v>
          </cell>
          <cell r="D8">
            <v>8</v>
          </cell>
          <cell r="E8">
            <v>12.8</v>
          </cell>
          <cell r="F8">
            <v>0</v>
          </cell>
          <cell r="G8">
            <v>116.2</v>
          </cell>
          <cell r="H8">
            <v>111.4</v>
          </cell>
          <cell r="I8">
            <v>109</v>
          </cell>
          <cell r="J8">
            <v>0</v>
          </cell>
          <cell r="K8">
            <v>99.4</v>
          </cell>
          <cell r="L8">
            <v>2.9054E-2</v>
          </cell>
          <cell r="M8">
            <v>3.993874E-2</v>
          </cell>
          <cell r="N8">
            <v>4.5624539999999998E-2</v>
          </cell>
          <cell r="O8">
            <v>7.1837349999999994E-2</v>
          </cell>
        </row>
        <row r="9">
          <cell r="A9">
            <v>140</v>
          </cell>
          <cell r="B9">
            <v>4.9000000000000004</v>
          </cell>
          <cell r="C9">
            <v>7.6</v>
          </cell>
          <cell r="D9">
            <v>9</v>
          </cell>
          <cell r="E9">
            <v>14.3</v>
          </cell>
          <cell r="F9">
            <v>0</v>
          </cell>
          <cell r="G9">
            <v>130.19999999999999</v>
          </cell>
          <cell r="H9">
            <v>124.8</v>
          </cell>
          <cell r="I9">
            <v>122</v>
          </cell>
          <cell r="J9">
            <v>0</v>
          </cell>
          <cell r="K9">
            <v>111.4</v>
          </cell>
          <cell r="L9">
            <v>2.307209E-2</v>
          </cell>
          <cell r="M9">
            <v>3.1786050000000003E-2</v>
          </cell>
          <cell r="N9">
            <v>3.6509600000000003E-2</v>
          </cell>
          <cell r="O9">
            <v>5.710875E-2</v>
          </cell>
        </row>
        <row r="10">
          <cell r="A10">
            <v>160</v>
          </cell>
          <cell r="B10">
            <v>5.6</v>
          </cell>
          <cell r="C10">
            <v>8.6</v>
          </cell>
          <cell r="D10">
            <v>10.199999999999999</v>
          </cell>
          <cell r="E10">
            <v>16.3</v>
          </cell>
          <cell r="F10">
            <v>0</v>
          </cell>
          <cell r="G10">
            <v>148.80000000000001</v>
          </cell>
          <cell r="H10">
            <v>142.80000000000001</v>
          </cell>
          <cell r="I10">
            <v>139.6</v>
          </cell>
          <cell r="J10">
            <v>0</v>
          </cell>
          <cell r="K10">
            <v>127.4</v>
          </cell>
          <cell r="L10">
            <v>1.7664570000000001E-2</v>
          </cell>
          <cell r="M10">
            <v>2.4146649999999999E-2</v>
          </cell>
          <cell r="N10">
            <v>2.7754689999999999E-2</v>
          </cell>
          <cell r="O10">
            <v>4.3596910000000003E-2</v>
          </cell>
        </row>
        <row r="11">
          <cell r="A11">
            <v>180</v>
          </cell>
          <cell r="B11">
            <v>6.2</v>
          </cell>
          <cell r="C11">
            <v>9.6999999999999993</v>
          </cell>
          <cell r="D11">
            <v>11.5</v>
          </cell>
          <cell r="E11">
            <v>18.3</v>
          </cell>
          <cell r="F11">
            <v>0</v>
          </cell>
          <cell r="G11">
            <v>167.6</v>
          </cell>
          <cell r="H11">
            <v>160.6</v>
          </cell>
          <cell r="I11">
            <v>157</v>
          </cell>
          <cell r="J11">
            <v>0</v>
          </cell>
          <cell r="K11">
            <v>143.4</v>
          </cell>
          <cell r="L11">
            <v>1.38066E-2</v>
          </cell>
          <cell r="M11">
            <v>1.911763E-2</v>
          </cell>
          <cell r="N11">
            <v>2.1970139999999999E-2</v>
          </cell>
          <cell r="O11">
            <v>3.4369049999999998E-2</v>
          </cell>
        </row>
        <row r="12">
          <cell r="A12">
            <v>200</v>
          </cell>
          <cell r="B12">
            <v>6.9</v>
          </cell>
          <cell r="C12">
            <v>10.7</v>
          </cell>
          <cell r="D12">
            <v>12.7</v>
          </cell>
          <cell r="E12">
            <v>20.3</v>
          </cell>
          <cell r="F12">
            <v>0</v>
          </cell>
          <cell r="G12">
            <v>186.2</v>
          </cell>
          <cell r="H12">
            <v>178.6</v>
          </cell>
          <cell r="I12">
            <v>174.6</v>
          </cell>
          <cell r="J12">
            <v>0</v>
          </cell>
          <cell r="K12">
            <v>159.4</v>
          </cell>
          <cell r="L12">
            <v>1.119555E-2</v>
          </cell>
          <cell r="M12">
            <v>1.5397320000000001E-2</v>
          </cell>
          <cell r="N12">
            <v>1.7703989999999999E-2</v>
          </cell>
          <cell r="O12">
            <v>2.7788529999999999E-2</v>
          </cell>
        </row>
        <row r="13">
          <cell r="A13">
            <v>225</v>
          </cell>
          <cell r="B13">
            <v>7.7</v>
          </cell>
          <cell r="C13">
            <v>12</v>
          </cell>
          <cell r="D13">
            <v>14.3</v>
          </cell>
          <cell r="E13">
            <v>22.8</v>
          </cell>
          <cell r="F13">
            <v>0</v>
          </cell>
          <cell r="G13">
            <v>209.6</v>
          </cell>
          <cell r="H13">
            <v>201</v>
          </cell>
          <cell r="I13">
            <v>196.4</v>
          </cell>
          <cell r="J13">
            <v>0</v>
          </cell>
          <cell r="K13">
            <v>179.4</v>
          </cell>
          <cell r="L13">
            <v>8.7976600000000005E-3</v>
          </cell>
          <cell r="M13">
            <v>1.2136030000000001E-2</v>
          </cell>
          <cell r="N13">
            <v>1.3998689999999999E-2</v>
          </cell>
          <cell r="O13">
            <v>2.1916600000000001E-2</v>
          </cell>
        </row>
        <row r="14">
          <cell r="A14">
            <v>250</v>
          </cell>
          <cell r="B14">
            <v>8.6</v>
          </cell>
          <cell r="C14">
            <v>13.3</v>
          </cell>
          <cell r="D14">
            <v>15.8</v>
          </cell>
          <cell r="E14">
            <v>25.3</v>
          </cell>
          <cell r="F14">
            <v>0</v>
          </cell>
          <cell r="G14">
            <v>232.8</v>
          </cell>
          <cell r="H14">
            <v>223.4</v>
          </cell>
          <cell r="I14">
            <v>218.4</v>
          </cell>
          <cell r="J14">
            <v>0</v>
          </cell>
          <cell r="K14">
            <v>199.4</v>
          </cell>
          <cell r="L14">
            <v>7.1510999999999996E-3</v>
          </cell>
          <cell r="M14">
            <v>9.8109100000000008E-3</v>
          </cell>
          <cell r="N14">
            <v>1.128529E-2</v>
          </cell>
          <cell r="O14">
            <v>1.7726700000000001E-2</v>
          </cell>
        </row>
        <row r="15">
          <cell r="A15">
            <v>280</v>
          </cell>
          <cell r="B15">
            <v>9.6</v>
          </cell>
          <cell r="C15">
            <v>14.9</v>
          </cell>
          <cell r="D15">
            <v>17.7</v>
          </cell>
          <cell r="E15">
            <v>28.3</v>
          </cell>
          <cell r="F15">
            <v>0</v>
          </cell>
          <cell r="G15">
            <v>260.8</v>
          </cell>
          <cell r="H15">
            <v>250.2</v>
          </cell>
          <cell r="I15">
            <v>244.6</v>
          </cell>
          <cell r="J15">
            <v>0</v>
          </cell>
          <cell r="K15">
            <v>223.4</v>
          </cell>
          <cell r="L15">
            <v>5.6880000000000003E-3</v>
          </cell>
          <cell r="M15">
            <v>7.8228499999999992E-3</v>
          </cell>
          <cell r="N15">
            <v>8.9982800000000009E-3</v>
          </cell>
          <cell r="O15">
            <v>1.411185E-2</v>
          </cell>
        </row>
        <row r="16">
          <cell r="A16">
            <v>315</v>
          </cell>
          <cell r="B16">
            <v>10.7</v>
          </cell>
          <cell r="C16">
            <v>16.7</v>
          </cell>
          <cell r="D16">
            <v>20</v>
          </cell>
          <cell r="E16">
            <v>31.8</v>
          </cell>
          <cell r="F16">
            <v>0</v>
          </cell>
          <cell r="G16">
            <v>293.60000000000002</v>
          </cell>
          <cell r="H16">
            <v>281.60000000000002</v>
          </cell>
          <cell r="I16">
            <v>275</v>
          </cell>
          <cell r="J16">
            <v>0</v>
          </cell>
          <cell r="K16">
            <v>251.4</v>
          </cell>
          <cell r="L16">
            <v>4.4609999999999997E-3</v>
          </cell>
          <cell r="M16">
            <v>6.1629600000000003E-3</v>
          </cell>
          <cell r="N16">
            <v>7.13615E-3</v>
          </cell>
          <cell r="O16">
            <v>1.113565E-2</v>
          </cell>
        </row>
        <row r="17">
          <cell r="A17">
            <v>355</v>
          </cell>
          <cell r="B17">
            <v>12.1</v>
          </cell>
          <cell r="C17">
            <v>18.8</v>
          </cell>
          <cell r="D17">
            <v>22.3</v>
          </cell>
          <cell r="E17">
            <v>35.799999999999997</v>
          </cell>
          <cell r="F17">
            <v>0</v>
          </cell>
          <cell r="G17">
            <v>330.8</v>
          </cell>
          <cell r="H17">
            <v>317.39999999999998</v>
          </cell>
          <cell r="I17">
            <v>310.39999999999998</v>
          </cell>
          <cell r="J17">
            <v>0</v>
          </cell>
          <cell r="K17">
            <v>283.39999999999998</v>
          </cell>
          <cell r="L17">
            <v>3.52447E-3</v>
          </cell>
          <cell r="M17">
            <v>4.8482100000000004E-3</v>
          </cell>
          <cell r="N17">
            <v>5.5681400000000001E-3</v>
          </cell>
          <cell r="O17">
            <v>8.7573400000000006E-3</v>
          </cell>
        </row>
        <row r="18">
          <cell r="A18">
            <v>400</v>
          </cell>
          <cell r="B18">
            <v>14.2</v>
          </cell>
          <cell r="C18">
            <v>22.1</v>
          </cell>
          <cell r="D18">
            <v>26.3</v>
          </cell>
          <cell r="E18">
            <v>42.1</v>
          </cell>
          <cell r="F18">
            <v>0</v>
          </cell>
          <cell r="G18">
            <v>371.6</v>
          </cell>
          <cell r="H18">
            <v>355.8</v>
          </cell>
          <cell r="I18">
            <v>347.4</v>
          </cell>
          <cell r="J18">
            <v>0</v>
          </cell>
          <cell r="K18">
            <v>315.8</v>
          </cell>
          <cell r="L18">
            <v>2.8537599999999999E-3</v>
          </cell>
          <cell r="M18">
            <v>3.9485299999999996E-3</v>
          </cell>
          <cell r="N18">
            <v>4.5594399999999997E-3</v>
          </cell>
          <cell r="O18">
            <v>7.2346299999999997E-3</v>
          </cell>
        </row>
      </sheetData>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0000000"/>
      <sheetName val="pipe-water"/>
      <sheetName val="habs-details"/>
      <sheetName val="hab-details"/>
      <sheetName val="int-Dia"/>
      <sheetName val="water-pros-pros-rate-empty"/>
      <sheetName val="water-pros-Ultim-rate-empty"/>
      <sheetName val="water-Ultimate-empty"/>
      <sheetName val="Nspt-smp-final-apprd"/>
      <sheetName val="water-pros-pros-rate"/>
      <sheetName val="water-pros-Ultimate-rate"/>
      <sheetName val="water-ultimate"/>
      <sheetName val="water-JPTsump-in&amp;out"/>
      <sheetName val="water-JPTsump-Balance"/>
      <sheetName val="jpt-ohbr-out-flow(U)"/>
      <sheetName val="jpt-ohbr-out-flow(P)"/>
      <sheetName val="jpt-ohbr-out-flow(P)-Ult"/>
      <sheetName val="water"/>
      <sheetName val="Nspt-smp-final-ORIGINAL"/>
      <sheetName val="piv-smp-n1"/>
      <sheetName val="Nspt-smp-final-ORIGINAL-(2)"/>
      <sheetName val="Nspt-final-Ultimate(mwl)"/>
      <sheetName val="Nspt-final-Ultimate"/>
      <sheetName val="Nspt-final-pros"/>
      <sheetName val="Nspt-final-Ultimate-21m"/>
      <sheetName val="Nspt-final-at-18.5mstg"/>
      <sheetName val="Nspt-final-pros-14m"/>
      <sheetName val="Nspt-final-pros-12m"/>
      <sheetName val="Nspt-final-pros-10m"/>
      <sheetName val="Nspt-final-pros-7m"/>
      <sheetName val="Nspt-final-pros-4m"/>
      <sheetName val="Nspt-final-empy-258m"/>
      <sheetName val="Nspt-final-empy-254m"/>
      <sheetName val="Nspt-final-empy-249.5m"/>
      <sheetName val="Nspt-final-empy-252m"/>
      <sheetName val="Nspt-final-empy-248m"/>
      <sheetName val="Nspt-final-empy-244m"/>
      <sheetName val="final-smp-pipes"/>
      <sheetName val="Chart1-U and P"/>
      <sheetName val="Chart1-Actual-Flow"/>
      <sheetName val="chart-Jpt-Girnibai-OUT-flow"/>
      <sheetName val="Chart1"/>
      <sheetName val="jpt to Girnibai-Out Flow"/>
      <sheetName val="chart-Jpt-Girnibai-OUT-flow (2)"/>
      <sheetName val="chart-Jpt-Girnibai-OUT-flow (3)"/>
    </sheetNames>
    <sheetDataSet>
      <sheetData sheetId="0"/>
      <sheetData sheetId="1"/>
      <sheetData sheetId="2"/>
      <sheetData sheetId="3"/>
      <sheetData sheetId="4"/>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row r="8">
          <cell r="C8" t="str">
            <v>A</v>
          </cell>
          <cell r="U8">
            <v>99.27</v>
          </cell>
        </row>
        <row r="9">
          <cell r="C9" t="str">
            <v>AA1</v>
          </cell>
          <cell r="U9">
            <v>102.81</v>
          </cell>
        </row>
        <row r="10">
          <cell r="C10" t="str">
            <v>A1</v>
          </cell>
          <cell r="U10">
            <v>102.81</v>
          </cell>
        </row>
        <row r="11">
          <cell r="C11">
            <v>1</v>
          </cell>
          <cell r="U11">
            <v>102.81</v>
          </cell>
          <cell r="X11">
            <v>17.600000000000001</v>
          </cell>
        </row>
        <row r="12">
          <cell r="C12" t="str">
            <v>A2</v>
          </cell>
          <cell r="U12">
            <v>105.67</v>
          </cell>
        </row>
        <row r="13">
          <cell r="C13">
            <v>2</v>
          </cell>
          <cell r="U13">
            <v>105.67</v>
          </cell>
          <cell r="X13">
            <v>14.450000000000001</v>
          </cell>
        </row>
        <row r="14">
          <cell r="C14" t="str">
            <v>B</v>
          </cell>
          <cell r="U14">
            <v>101.18</v>
          </cell>
        </row>
        <row r="15">
          <cell r="C15">
            <v>3</v>
          </cell>
          <cell r="U15">
            <v>101.18</v>
          </cell>
          <cell r="X15">
            <v>17.600000000000001</v>
          </cell>
        </row>
        <row r="16">
          <cell r="C16" t="str">
            <v>C</v>
          </cell>
          <cell r="U16">
            <v>104.62</v>
          </cell>
        </row>
        <row r="17">
          <cell r="C17">
            <v>4</v>
          </cell>
          <cell r="U17">
            <v>109.06</v>
          </cell>
          <cell r="X17">
            <v>14.450000000000001</v>
          </cell>
        </row>
        <row r="18">
          <cell r="C18" t="str">
            <v>D</v>
          </cell>
          <cell r="U18">
            <v>108.06</v>
          </cell>
        </row>
        <row r="19">
          <cell r="C19" t="str">
            <v>E</v>
          </cell>
          <cell r="U19">
            <v>114</v>
          </cell>
        </row>
        <row r="20">
          <cell r="C20">
            <v>5</v>
          </cell>
          <cell r="U20">
            <v>116.86</v>
          </cell>
          <cell r="X20">
            <v>8.15</v>
          </cell>
        </row>
        <row r="21">
          <cell r="C21" t="str">
            <v>D1</v>
          </cell>
          <cell r="U21">
            <v>116</v>
          </cell>
        </row>
        <row r="22">
          <cell r="C22">
            <v>6</v>
          </cell>
          <cell r="U22">
            <v>120</v>
          </cell>
          <cell r="X22">
            <v>4.2</v>
          </cell>
        </row>
      </sheetData>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sheetData sheetId="43" refreshError="1"/>
      <sheetData sheetId="4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lobal factors"/>
      <sheetName val="Global_factors"/>
      <sheetName val="Nspt-smp-final-ORIGINAL"/>
      <sheetName val="leads"/>
      <sheetName val="Dormitory"/>
      <sheetName val="MRATES"/>
      <sheetName val="DATA_PRG"/>
      <sheetName val="Sheet5"/>
      <sheetName val="Staff Acco."/>
      <sheetName val="r"/>
      <sheetName val="data existing_do not delete"/>
      <sheetName val="Usage"/>
      <sheetName val="Plant &amp;  Machinery"/>
      <sheetName val="Material"/>
      <sheetName val="Labour"/>
      <sheetName val="pvc_basic"/>
      <sheetName val="Sheet1 (2)"/>
      <sheetName val="data"/>
      <sheetName val="Lookup"/>
      <sheetName val="maya"/>
      <sheetName val="Road data"/>
      <sheetName val="Data.F8.BTR"/>
      <sheetName val="Specification report"/>
      <sheetName val="segments-details"/>
      <sheetName val="int-Dia-hdpe"/>
      <sheetName val="int-Dia-pvc"/>
      <sheetName val="BWSCPlt"/>
      <sheetName val="CI"/>
      <sheetName val="DI"/>
      <sheetName val="G.R.P"/>
      <sheetName val="HDPE"/>
      <sheetName val="PSC REVISED"/>
      <sheetName val="pvc"/>
      <sheetName val="HDPE-pipe-rates"/>
      <sheetName val="pvc-pipe-rates"/>
      <sheetName val="RMR"/>
      <sheetName val="Sheet1"/>
      <sheetName val="mlead"/>
      <sheetName val="nodes"/>
      <sheetName val="wh_data_R"/>
      <sheetName val="beam-reinft"/>
      <sheetName val="m1"/>
      <sheetName val="rates"/>
      <sheetName val="m"/>
      <sheetName val="Rates SSR 2008-09"/>
      <sheetName val="Marteru"/>
      <sheetName val="detls"/>
      <sheetName val="ww-march-02"/>
      <sheetName val="abs road"/>
      <sheetName val="coverpage"/>
      <sheetName val="R_Det"/>
      <sheetName val="v"/>
      <sheetName val="mp-team 1"/>
      <sheetName val="Sheet3"/>
      <sheetName val="hdpe-rates"/>
      <sheetName val="hdpe weights"/>
      <sheetName val="ssr-rates"/>
      <sheetName val="pvc-rates"/>
      <sheetName val="PVC weights"/>
      <sheetName val="concrete"/>
      <sheetName val="STAFFSCHED "/>
      <sheetName val="Usage "/>
      <sheetName val="comp-st(GEN)"/>
    </sheetNames>
    <sheetDataSet>
      <sheetData sheetId="0" refreshError="1">
        <row r="2">
          <cell r="B2">
            <v>0.4</v>
          </cell>
        </row>
        <row r="3">
          <cell r="B3">
            <v>0.5</v>
          </cell>
        </row>
        <row r="5">
          <cell r="B5">
            <v>0.5</v>
          </cell>
        </row>
        <row r="7">
          <cell r="B7">
            <v>0.26666666666666666</v>
          </cell>
        </row>
        <row r="8">
          <cell r="B8">
            <v>0.5</v>
          </cell>
        </row>
        <row r="9">
          <cell r="B9">
            <v>0.5</v>
          </cell>
        </row>
        <row r="10">
          <cell r="B10">
            <v>0.5</v>
          </cell>
        </row>
      </sheetData>
      <sheetData sheetId="1">
        <row r="2">
          <cell r="B2">
            <v>0.4</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vc-pipe-rates"/>
      <sheetName val="HDPE-pipe-rates"/>
      <sheetName val="psc-pipe-rates"/>
      <sheetName val="ci-pipes-road-cross"/>
      <sheetName val="pipe-est-16+2"/>
      <sheetName val="rev-pipe-est-16"/>
      <sheetName val="pipe-est (18)"/>
      <sheetName val="pipe-est (18)-1"/>
      <sheetName val="pipe-est (13habs)100%"/>
      <sheetName val="pipe-est(13habs)-single"/>
      <sheetName val="pipe-est (13habs)-bypass-Glsr"/>
      <sheetName val="pipe-est(12habs)-bypass"/>
      <sheetName val="ANX-I"/>
      <sheetName val="ANX-II"/>
      <sheetName val="Valve-cost"/>
      <sheetName val="specification report"/>
      <sheetName val="est(13habs)-bypass"/>
      <sheetName val="na1-pac1-gravity-lines"/>
      <sheetName val="na1-pac1-gravity-lines-Final"/>
      <sheetName val="SMP-gravity-lines-Final"/>
    </sheetNames>
    <sheetDataSet>
      <sheetData sheetId="0" refreshError="1">
        <row r="30">
          <cell r="I30">
            <v>20</v>
          </cell>
          <cell r="J30">
            <v>25</v>
          </cell>
          <cell r="K30">
            <v>32</v>
          </cell>
          <cell r="L30">
            <v>40</v>
          </cell>
          <cell r="M30">
            <v>50</v>
          </cell>
          <cell r="N30">
            <v>63</v>
          </cell>
          <cell r="O30">
            <v>75</v>
          </cell>
          <cell r="P30">
            <v>90</v>
          </cell>
          <cell r="Q30">
            <v>110</v>
          </cell>
          <cell r="R30">
            <v>125</v>
          </cell>
          <cell r="S30">
            <v>140</v>
          </cell>
          <cell r="T30">
            <v>160</v>
          </cell>
          <cell r="U30">
            <v>180</v>
          </cell>
          <cell r="V30">
            <v>200</v>
          </cell>
          <cell r="W30">
            <v>225</v>
          </cell>
          <cell r="X30">
            <v>250</v>
          </cell>
          <cell r="Y30">
            <v>280</v>
          </cell>
          <cell r="Z30">
            <v>315</v>
          </cell>
        </row>
        <row r="31">
          <cell r="I31">
            <v>98.942999999999998</v>
          </cell>
          <cell r="J31">
            <v>102.373</v>
          </cell>
          <cell r="K31">
            <v>108.223</v>
          </cell>
          <cell r="L31">
            <v>108.04300000000001</v>
          </cell>
          <cell r="M31">
            <v>115.363</v>
          </cell>
          <cell r="N31">
            <v>117.063</v>
          </cell>
          <cell r="O31">
            <v>132.87200979591836</v>
          </cell>
          <cell r="P31">
            <v>135.98747306122451</v>
          </cell>
          <cell r="Q31">
            <v>163.79610204081632</v>
          </cell>
          <cell r="R31">
            <v>188.07386734693878</v>
          </cell>
          <cell r="S31">
            <v>213.20737142857143</v>
          </cell>
          <cell r="T31">
            <v>267.638066122449</v>
          </cell>
          <cell r="U31">
            <v>313.20471020408161</v>
          </cell>
          <cell r="V31">
            <v>373.85379183673479</v>
          </cell>
          <cell r="W31">
            <v>468.36797387755109</v>
          </cell>
          <cell r="X31">
            <v>590.3540734693878</v>
          </cell>
          <cell r="Y31">
            <v>672.82327428571421</v>
          </cell>
          <cell r="Z31">
            <v>822.26351795918367</v>
          </cell>
        </row>
        <row r="32">
          <cell r="I32">
            <v>98.942999999999998</v>
          </cell>
          <cell r="J32">
            <v>102.373</v>
          </cell>
          <cell r="K32">
            <v>108.223</v>
          </cell>
          <cell r="L32">
            <v>108.04300000000001</v>
          </cell>
          <cell r="M32">
            <v>115.363</v>
          </cell>
          <cell r="N32">
            <v>117.063</v>
          </cell>
          <cell r="O32">
            <v>132.87200979591836</v>
          </cell>
          <cell r="P32">
            <v>153.06747306122452</v>
          </cell>
          <cell r="Q32">
            <v>186.54610204081632</v>
          </cell>
          <cell r="R32">
            <v>218.49386734693877</v>
          </cell>
          <cell r="S32">
            <v>252.40737142857142</v>
          </cell>
          <cell r="T32">
            <v>318.92806612244902</v>
          </cell>
          <cell r="U32">
            <v>380.0847102040816</v>
          </cell>
          <cell r="V32">
            <v>447.03379183673474</v>
          </cell>
          <cell r="W32">
            <v>568.95797387755113</v>
          </cell>
          <cell r="X32">
            <v>672.95407346938782</v>
          </cell>
          <cell r="Y32">
            <v>820.49327428571428</v>
          </cell>
          <cell r="Z32">
            <v>1013.4535179591837</v>
          </cell>
        </row>
        <row r="33">
          <cell r="I33">
            <v>98.942999999999998</v>
          </cell>
          <cell r="J33">
            <v>102.373</v>
          </cell>
          <cell r="K33">
            <v>108.223</v>
          </cell>
          <cell r="L33">
            <v>108.04300000000001</v>
          </cell>
          <cell r="M33">
            <v>115.363</v>
          </cell>
          <cell r="N33">
            <v>131.66703387755103</v>
          </cell>
          <cell r="O33">
            <v>152.04610081632654</v>
          </cell>
          <cell r="P33">
            <v>182.57924530612246</v>
          </cell>
          <cell r="Q33">
            <v>229.51835265306124</v>
          </cell>
          <cell r="R33">
            <v>267.72216816326534</v>
          </cell>
          <cell r="S33">
            <v>324.40377918367346</v>
          </cell>
          <cell r="T33">
            <v>408.9665832653061</v>
          </cell>
          <cell r="U33">
            <v>500.89688040816327</v>
          </cell>
          <cell r="V33">
            <v>591.44107469387768</v>
          </cell>
          <cell r="W33">
            <v>770.04717469387765</v>
          </cell>
          <cell r="X33">
            <v>936.9566061224491</v>
          </cell>
          <cell r="Y33">
            <v>1148.0506955102042</v>
          </cell>
          <cell r="Z33">
            <v>1413.7804946938777</v>
          </cell>
        </row>
        <row r="34">
          <cell r="I34">
            <v>98.942999999999998</v>
          </cell>
          <cell r="J34">
            <v>102.373</v>
          </cell>
          <cell r="K34">
            <v>108.223</v>
          </cell>
          <cell r="L34">
            <v>116.58300000000001</v>
          </cell>
          <cell r="M34">
            <v>129.85300000000001</v>
          </cell>
          <cell r="N34">
            <v>159.10052897959184</v>
          </cell>
          <cell r="O34">
            <v>192.92657142857144</v>
          </cell>
          <cell r="P34">
            <v>239.47740612244897</v>
          </cell>
          <cell r="Q34">
            <v>320.35509428571436</v>
          </cell>
          <cell r="R34">
            <v>393.71241836734697</v>
          </cell>
          <cell r="S34">
            <v>466.22314000000006</v>
          </cell>
          <cell r="T34">
            <v>601.15104897959191</v>
          </cell>
          <cell r="U34">
            <v>744.15528489795929</v>
          </cell>
          <cell r="V34">
            <v>886.93225183673485</v>
          </cell>
          <cell r="W34">
            <v>1157.4898677551023</v>
          </cell>
          <cell r="X34">
            <v>1399.8646461224491</v>
          </cell>
          <cell r="Y34">
            <v>1740.5958951020411</v>
          </cell>
          <cell r="Z34">
            <v>2167.5376248979592</v>
          </cell>
        </row>
        <row r="35">
          <cell r="I35">
            <v>98.942999999999998</v>
          </cell>
          <cell r="J35">
            <v>102.373</v>
          </cell>
          <cell r="K35">
            <v>108.223</v>
          </cell>
          <cell r="L35">
            <v>116.58300000000001</v>
          </cell>
          <cell r="M35">
            <v>129.85300000000001</v>
          </cell>
          <cell r="N35">
            <v>159.10052897959184</v>
          </cell>
          <cell r="O35">
            <v>192.92657142857144</v>
          </cell>
          <cell r="P35">
            <v>239.47740612244897</v>
          </cell>
          <cell r="Q35">
            <v>320.35509428571436</v>
          </cell>
          <cell r="R35">
            <v>393.71241836734697</v>
          </cell>
          <cell r="S35">
            <v>466.22314000000006</v>
          </cell>
          <cell r="T35">
            <v>601.15104897959191</v>
          </cell>
          <cell r="U35">
            <v>744.15528489795929</v>
          </cell>
          <cell r="V35">
            <v>886.93225183673485</v>
          </cell>
          <cell r="W35">
            <v>1157.4898677551023</v>
          </cell>
          <cell r="X35">
            <v>1399.8646461224491</v>
          </cell>
          <cell r="Y35">
            <v>1740.5958951020411</v>
          </cell>
          <cell r="Z35">
            <v>2167.5376248979592</v>
          </cell>
        </row>
      </sheetData>
      <sheetData sheetId="1" refreshError="1">
        <row r="33">
          <cell r="I33">
            <v>20</v>
          </cell>
          <cell r="J33">
            <v>25</v>
          </cell>
          <cell r="K33">
            <v>32</v>
          </cell>
          <cell r="L33">
            <v>40</v>
          </cell>
          <cell r="M33">
            <v>50</v>
          </cell>
          <cell r="N33">
            <v>63</v>
          </cell>
          <cell r="O33">
            <v>75</v>
          </cell>
          <cell r="P33">
            <v>90</v>
          </cell>
          <cell r="Q33">
            <v>110</v>
          </cell>
          <cell r="R33">
            <v>125</v>
          </cell>
          <cell r="S33">
            <v>140</v>
          </cell>
          <cell r="T33">
            <v>160</v>
          </cell>
          <cell r="U33">
            <v>180</v>
          </cell>
          <cell r="V33">
            <v>200</v>
          </cell>
          <cell r="W33">
            <v>225</v>
          </cell>
          <cell r="X33">
            <v>250</v>
          </cell>
          <cell r="Y33">
            <v>280</v>
          </cell>
          <cell r="Z33">
            <v>315</v>
          </cell>
        </row>
        <row r="34">
          <cell r="I34">
            <v>107.00291196388262</v>
          </cell>
          <cell r="J34">
            <v>111.66291196388264</v>
          </cell>
          <cell r="K34">
            <v>113.62291196388263</v>
          </cell>
          <cell r="L34">
            <v>115.02291196388263</v>
          </cell>
          <cell r="M34">
            <v>123.81291196388264</v>
          </cell>
          <cell r="N34">
            <v>125.53291196388264</v>
          </cell>
          <cell r="O34">
            <v>146.57972911963884</v>
          </cell>
          <cell r="P34">
            <v>180.47781038374717</v>
          </cell>
          <cell r="Q34">
            <v>231.17559819413094</v>
          </cell>
          <cell r="R34">
            <v>274.99693002257334</v>
          </cell>
          <cell r="S34">
            <v>327.2551693002257</v>
          </cell>
          <cell r="T34">
            <v>410.35968397291202</v>
          </cell>
          <cell r="U34">
            <v>495.82738148984197</v>
          </cell>
          <cell r="V34">
            <v>621.08126410835223</v>
          </cell>
          <cell r="W34">
            <v>727.41343115124141</v>
          </cell>
          <cell r="X34">
            <v>870.22133182844254</v>
          </cell>
          <cell r="Y34">
            <v>1072.3046275395036</v>
          </cell>
          <cell r="Z34">
            <v>1324.7375846501129</v>
          </cell>
        </row>
        <row r="35">
          <cell r="I35">
            <v>107.00291196388262</v>
          </cell>
          <cell r="J35">
            <v>111.66291196388264</v>
          </cell>
          <cell r="K35">
            <v>113.62291196388263</v>
          </cell>
          <cell r="L35">
            <v>115.02291196388263</v>
          </cell>
          <cell r="M35">
            <v>123.81291196388264</v>
          </cell>
          <cell r="N35">
            <v>138.07291196388263</v>
          </cell>
          <cell r="O35">
            <v>165.78972911963882</v>
          </cell>
          <cell r="P35">
            <v>207.80781038374718</v>
          </cell>
          <cell r="Q35">
            <v>272.93559819413093</v>
          </cell>
          <cell r="R35">
            <v>329.66693002257341</v>
          </cell>
          <cell r="S35">
            <v>393.78516930022573</v>
          </cell>
          <cell r="T35">
            <v>500.09968397291203</v>
          </cell>
          <cell r="U35">
            <v>607.09738148984206</v>
          </cell>
          <cell r="V35">
            <v>759.87126410835219</v>
          </cell>
          <cell r="W35">
            <v>910.21343115124159</v>
          </cell>
          <cell r="X35">
            <v>1070.2713318284425</v>
          </cell>
          <cell r="Y35">
            <v>1355.4046275395035</v>
          </cell>
          <cell r="Z35">
            <v>1680.687584650113</v>
          </cell>
        </row>
        <row r="36">
          <cell r="I36">
            <v>107.00291196388264</v>
          </cell>
          <cell r="J36">
            <v>111.66291196388264</v>
          </cell>
          <cell r="K36">
            <v>113.62291196388263</v>
          </cell>
          <cell r="L36">
            <v>121.37291196388264</v>
          </cell>
          <cell r="M36">
            <v>135.67291196388263</v>
          </cell>
          <cell r="N36">
            <v>149.31718749999999</v>
          </cell>
          <cell r="O36">
            <v>180.28493303571426</v>
          </cell>
          <cell r="P36">
            <v>227.64821428571426</v>
          </cell>
          <cell r="Q36">
            <v>305.41618303571431</v>
          </cell>
          <cell r="R36">
            <v>369.29508928571425</v>
          </cell>
          <cell r="S36">
            <v>445.92756696428569</v>
          </cell>
          <cell r="T36">
            <v>566.26729910714289</v>
          </cell>
          <cell r="U36">
            <v>698.09944196428569</v>
          </cell>
          <cell r="V36">
            <v>836.50033482142851</v>
          </cell>
          <cell r="W36">
            <v>1037.3107142857143</v>
          </cell>
          <cell r="X36">
            <v>1262.0025669642855</v>
          </cell>
          <cell r="Y36">
            <v>1550.3404017857142</v>
          </cell>
          <cell r="Z36">
            <v>1938.2319196428568</v>
          </cell>
        </row>
        <row r="37">
          <cell r="I37">
            <v>107.00291196388264</v>
          </cell>
          <cell r="J37">
            <v>111.66291196388264</v>
          </cell>
          <cell r="K37">
            <v>117.87291196388264</v>
          </cell>
          <cell r="L37">
            <v>127.77291196388263</v>
          </cell>
          <cell r="M37">
            <v>142.77291196388265</v>
          </cell>
          <cell r="N37">
            <v>172.97291196388264</v>
          </cell>
          <cell r="O37">
            <v>214.38972911963884</v>
          </cell>
          <cell r="P37">
            <v>277.23781038374716</v>
          </cell>
          <cell r="Q37">
            <v>374.39559819413091</v>
          </cell>
          <cell r="R37">
            <v>463.71693002257342</v>
          </cell>
          <cell r="S37">
            <v>505.78516930022579</v>
          </cell>
          <cell r="T37">
            <v>718.32968397291211</v>
          </cell>
          <cell r="U37">
            <v>884.86738148984205</v>
          </cell>
          <cell r="V37">
            <v>1100.431264108352</v>
          </cell>
          <cell r="W37">
            <v>1323.5134311512415</v>
          </cell>
          <cell r="X37">
            <v>1606.5213318284425</v>
          </cell>
          <cell r="Y37">
            <v>1995.3546275395036</v>
          </cell>
          <cell r="Z37">
            <v>2494.2375846501127</v>
          </cell>
        </row>
        <row r="38">
          <cell r="I38">
            <v>107.00291196388264</v>
          </cell>
          <cell r="J38">
            <v>111.66291196388264</v>
          </cell>
          <cell r="K38">
            <v>120.51291196388263</v>
          </cell>
          <cell r="L38">
            <v>127.07291196388263</v>
          </cell>
          <cell r="M38">
            <v>152.56291196388264</v>
          </cell>
          <cell r="N38">
            <v>188.3046875</v>
          </cell>
          <cell r="O38">
            <v>235.98058035714286</v>
          </cell>
          <cell r="P38">
            <v>307.75033482142851</v>
          </cell>
          <cell r="Q38">
            <v>418.32834821428571</v>
          </cell>
          <cell r="R38">
            <v>522.74386160714289</v>
          </cell>
          <cell r="S38">
            <v>636.75245535714294</v>
          </cell>
          <cell r="T38">
            <v>816.55044642857138</v>
          </cell>
          <cell r="U38">
            <v>1001.3321428571428</v>
          </cell>
          <cell r="V38">
            <v>1225.7735491071428</v>
          </cell>
          <cell r="W38">
            <v>1525.7783482142856</v>
          </cell>
          <cell r="X38">
            <v>1868.4595982142855</v>
          </cell>
          <cell r="Y38">
            <v>2308.5241071428568</v>
          </cell>
          <cell r="Z38">
            <v>2892.3868303571426</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abstract"/>
      <sheetName val="detailed"/>
      <sheetName val="cdAbst"/>
      <sheetName val="cost"/>
      <sheetName val="data"/>
      <sheetName val="hp900"/>
      <sheetName val="CDdata (2)"/>
      <sheetName val="1v900"/>
      <sheetName val="2v900"/>
      <sheetName val="3v900"/>
      <sheetName val="impRdam"/>
      <sheetName val="CDdata"/>
      <sheetName val="lchart"/>
      <sheetName val="keymap"/>
      <sheetName val="LS"/>
      <sheetName val="CS"/>
      <sheetName val="leads"/>
      <sheetName val="cert"/>
      <sheetName val="Plant &amp;  Machinery"/>
      <sheetName val="Labour"/>
      <sheetName val="Material"/>
      <sheetName val="Lead"/>
      <sheetName val="Sheet5"/>
      <sheetName val="Lead statement ss5"/>
      <sheetName val="maya"/>
      <sheetName val="Iocount"/>
      <sheetName val="int-Dia"/>
      <sheetName val="habs-list"/>
      <sheetName val="nodes"/>
      <sheetName val="r"/>
      <sheetName val="Usage"/>
      <sheetName val="int-Dia-hdpe"/>
      <sheetName val="int-Dia-pvc"/>
      <sheetName val="segments-details"/>
      <sheetName val="Sheet1 (2)"/>
      <sheetName val="m"/>
      <sheetName val="DATA_PRG"/>
      <sheetName val="SUMP1420KL@HW"/>
      <sheetName val="MRATES"/>
      <sheetName val="Wordsdata"/>
      <sheetName val="detls"/>
      <sheetName val="Sheet3"/>
      <sheetName val="3V 6mt "/>
      <sheetName val="Levels"/>
      <sheetName val="3V 1000PC "/>
      <sheetName val="1V 3mt"/>
      <sheetName val="Road dam"/>
      <sheetName val="Nspt-smp-final-ORIGINAL"/>
      <sheetName val="ESTT"/>
      <sheetName val="Input"/>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p-team 1"/>
      <sheetName val="Mp-team 3"/>
      <sheetName val="xxxxxx"/>
      <sheetName val="150-180"/>
      <sheetName val="FMIB-21.6.03"/>
      <sheetName val="Status 20.6.03"/>
      <sheetName val="OEM_DLR O_S ANALYSIS"/>
      <sheetName val="Colln  plan-Traction"/>
      <sheetName val="Infra O_s"/>
      <sheetName val="&gt;180 analysis-30.9.03 "/>
      <sheetName val="Sum"/>
      <sheetName val="Sum-Che (2)"/>
      <sheetName val="90-120"/>
      <sheetName val="120-150"/>
      <sheetName val="150-180 days"/>
      <sheetName val="dfr"/>
      <sheetName val="Colln-TGT-BR"/>
      <sheetName val="COLL.TARGET"/>
      <sheetName val="Proje.OS"/>
      <sheetName val="&gt;180-1 YEAR"/>
      <sheetName val="1-2 YEARS"/>
      <sheetName val="SUMMARY"/>
      <sheetName val="SUMMARY1"/>
      <sheetName val="&gt;2 years"/>
      <sheetName val="SHOBHA (2)"/>
      <sheetName val="SKM"/>
      <sheetName val="SHOBHA"/>
      <sheetName val="AD -temp"/>
      <sheetName val="AD"/>
      <sheetName val="OS-CM"/>
      <sheetName val="PM"/>
      <sheetName val="INFRA-OS"/>
      <sheetName val="CHEN-INFRA"/>
      <sheetName val="COIM"/>
      <sheetName val="KOCH"/>
      <sheetName val="MN"/>
      <sheetName val="DS"/>
      <sheetName val="VR"/>
      <sheetName val="NVR"/>
      <sheetName val="Infra -OS"/>
      <sheetName val="RR"/>
      <sheetName val="KOCHIN"/>
      <sheetName val="CHENNAI"/>
      <sheetName val="HYDERA"/>
      <sheetName val="BRANCH-WISE"/>
      <sheetName val="00000000"/>
      <sheetName val="10000000"/>
      <sheetName val="20000000"/>
      <sheetName val="30000000"/>
      <sheetName val="Mp-team_1"/>
      <sheetName val="Mp-team_3"/>
      <sheetName val="FMIB-21_6_03"/>
      <sheetName val="Status_20_6_03"/>
      <sheetName val="OEM_DLR_O_S_ANALYSIS"/>
      <sheetName val="Colln__plan-Traction"/>
      <sheetName val="Infra_O_s"/>
      <sheetName val="&gt;180_analysis-30_9_03_"/>
      <sheetName val="Sum-Che_(2)"/>
      <sheetName val="150-180_days"/>
      <sheetName val="COLL_TARGET"/>
      <sheetName val="Proje_OS"/>
      <sheetName val="&gt;180-1_YEAR"/>
      <sheetName val="1-2_YEARS"/>
      <sheetName val="&gt;2_years"/>
      <sheetName val="SHOBHA_(2)"/>
      <sheetName val="AD_-temp"/>
      <sheetName val="Infra_-OS"/>
      <sheetName val="HDPE-pipe-rates"/>
      <sheetName val="pvc-pipe-rates"/>
      <sheetName val="Nspt-smp-final-ORIGINAL"/>
      <sheetName val="hdpe weights"/>
      <sheetName val="PVC weights"/>
      <sheetName val="segments-details"/>
      <sheetName val="int-Dia-hdpe"/>
      <sheetName val="habs-list"/>
      <sheetName val="int-Dia-pvc"/>
      <sheetName val="Global factors"/>
      <sheetName val="hdpe-rates"/>
      <sheetName val="ssr-rates"/>
      <sheetName val="pvc-rates"/>
      <sheetName val="Material"/>
      <sheetName val="Mp_team 1"/>
      <sheetName val="data existing_do not delete"/>
      <sheetName val="RMR"/>
      <sheetName val="Labour"/>
      <sheetName val="Plant &amp;  Machinery"/>
      <sheetName val="GF SB Ok "/>
      <sheetName val="Lead"/>
      <sheetName val="nodes"/>
      <sheetName val="SSR 2014-15 Rates"/>
      <sheetName val="Lead statement"/>
      <sheetName val="Sheet5"/>
      <sheetName val="Dormitory"/>
      <sheetName val="Data_Bit_I"/>
      <sheetName val="Road data"/>
      <sheetName val="sch"/>
      <sheetName val="Rates"/>
      <sheetName val="PH data"/>
      <sheetName val="detls"/>
      <sheetName val="labour coeff"/>
      <sheetName val="int-Dia"/>
      <sheetName val="index"/>
      <sheetName val="m"/>
      <sheetName val="Levels"/>
      <sheetName val="MRATES"/>
      <sheetName val="BRࡁNCH-WISE"/>
      <sheetName val="FORM7"/>
      <sheetName val="r"/>
      <sheetName val="DISCOUNT"/>
    </sheetNames>
    <sheetDataSet>
      <sheetData sheetId="0"/>
      <sheetData sheetId="1" refreshError="1"/>
      <sheetData sheetId="2" refreshError="1"/>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refreshError="1"/>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SCOUNT"/>
      <sheetName val="Mp-team 1"/>
      <sheetName val="pvc_basic"/>
      <sheetName val="Global factors"/>
      <sheetName val="hdpe weights"/>
      <sheetName val="PVC weights"/>
      <sheetName val="DATA_PRG"/>
      <sheetName val="int-Dia-hdpe"/>
      <sheetName val="habs-list"/>
      <sheetName val="int-Dia-pvc"/>
      <sheetName val="segments-details"/>
      <sheetName val="Material"/>
      <sheetName val="Plant &amp;  Machinery"/>
      <sheetName val="Sheet2"/>
      <sheetName val="MRATES"/>
      <sheetName val="RMR"/>
      <sheetName val="Lead"/>
      <sheetName val="Iocount"/>
      <sheetName val="Labour"/>
      <sheetName val="Lead statement"/>
      <sheetName val="SSR 2010-11 Rates"/>
      <sheetName val="HDPE-pipe-rates"/>
      <sheetName val="pvc-pipe-rates"/>
      <sheetName val="maya"/>
      <sheetName val="m"/>
      <sheetName val="Road data"/>
      <sheetName val="v"/>
      <sheetName val="leads"/>
      <sheetName val="Common "/>
      <sheetName val="lead-st"/>
      <sheetName val="rdamdata"/>
      <sheetName val="hdpe-rates"/>
      <sheetName val="ssr-rates"/>
      <sheetName val="pvc-rates"/>
      <sheetName val="Data.F8.BTR"/>
      <sheetName val="Sheet9"/>
      <sheetName val="Cover"/>
      <sheetName val="BM-HOOP"/>
      <sheetName val="labour coeff"/>
      <sheetName val="Boq"/>
      <sheetName val="DATA"/>
      <sheetName val="PC Master List"/>
      <sheetName val="3405-2014"/>
      <sheetName val="R_Det"/>
      <sheetName val="index"/>
      <sheetName val="Bridge Data 2005-06"/>
      <sheetName val="m1"/>
      <sheetName val="comp-st(GEN)"/>
      <sheetName val="TBAL9697 -group wise  sdpl"/>
      <sheetName val="Habcodes"/>
      <sheetName val="Sheet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
      <sheetName val="Sheet3"/>
      <sheetName val="Summary"/>
      <sheetName val="tps"/>
      <sheetName val="DD-Buyouts"/>
      <sheetName val="FR- Buyouts"/>
      <sheetName val="Imp-DDBuyouts"/>
      <sheetName val="Imp-FRBuyouts"/>
      <sheetName val="Imp-DD Buyouts"/>
      <sheetName val="DJC"/>
      <sheetName val="consumables"/>
      <sheetName val="august"/>
      <sheetName val="triconex(Daelim)"/>
      <sheetName val="Sheet16"/>
      <sheetName val="__00"/>
      <sheetName val="FR-_Buyouts"/>
      <sheetName val="Imp-DD_Buyouts"/>
      <sheetName val="DISCOUNT"/>
      <sheetName val="pvc_basic"/>
      <sheetName val="Mp-team 1"/>
      <sheetName val="Sheet1 (2)"/>
      <sheetName val="int-Dia-hdpe"/>
      <sheetName val="habs-list"/>
      <sheetName val="int-Dia-pvc"/>
      <sheetName val="segments-details"/>
      <sheetName val="int-Dia"/>
      <sheetName val="MRATES"/>
      <sheetName val="Lead"/>
      <sheetName val="maya"/>
      <sheetName val="nodes"/>
      <sheetName val="leads"/>
      <sheetName val="sup dat"/>
      <sheetName val="Material"/>
      <sheetName val="DATA"/>
      <sheetName val="Plant &amp;  Machinery"/>
      <sheetName val="t_prsr"/>
      <sheetName val="id"/>
      <sheetName val="wh"/>
      <sheetName val="ewst"/>
      <sheetName val="labour"/>
      <sheetName val="Boq"/>
      <sheetName val="hdpe weights"/>
      <sheetName val="PVC weights"/>
      <sheetName val="Sheet1"/>
      <sheetName val="Sheet2"/>
      <sheetName val="Sheet5"/>
      <sheetName val="BM-HOOP"/>
      <sheetName val="m"/>
      <sheetName val="Data.F8.BTR"/>
      <sheetName val="Cover"/>
      <sheetName val="R_Det"/>
      <sheetName val="Road data"/>
      <sheetName val="RMR"/>
      <sheetName val="HDPE-pipe-rates"/>
      <sheetName val="pvc-pipe-rates"/>
      <sheetName val="Iocount"/>
      <sheetName val="DATA_PRG"/>
      <sheetName val="labour coeff"/>
      <sheetName val="detls"/>
    </sheetNames>
    <sheetDataSet>
      <sheetData sheetId="0"/>
      <sheetData sheetId="1" refreshError="1">
        <row r="15">
          <cell r="C15">
            <v>4.25</v>
          </cell>
        </row>
        <row r="16">
          <cell r="C16">
            <v>3.5</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Iocount"/>
      <sheetName val="LU"/>
      <sheetName val="PU_CALC"/>
      <sheetName val="bom"/>
      <sheetName val="pwr"/>
      <sheetName val="pwrsum"/>
      <sheetName val="cusprest"/>
      <sheetName val="150-180"/>
      <sheetName val="FMIB-21.6.03"/>
      <sheetName val="Status 20.6.03"/>
      <sheetName val="OEM_DLR O_S ANALYSIS"/>
      <sheetName val="&gt;180 analysis-31.8.03 "/>
      <sheetName val="150-180 days"/>
      <sheetName val="dfr"/>
      <sheetName val="Colln-TGT-BR"/>
      <sheetName val="COLL.TARGET"/>
      <sheetName val="Proje.OS"/>
      <sheetName val="&gt;180-1 YEAR"/>
      <sheetName val="1-2 YEARS"/>
      <sheetName val="SUMMARY"/>
      <sheetName val="SUMMARY1"/>
      <sheetName val="&gt;2 years"/>
      <sheetName val="SHOBHA (2)"/>
      <sheetName val="SKM"/>
      <sheetName val="SHOBHA"/>
      <sheetName val="AD"/>
      <sheetName val="OS-CM"/>
      <sheetName val="PM"/>
      <sheetName val="CHEN-INFRA"/>
      <sheetName val="COIM"/>
      <sheetName val="KOCH"/>
      <sheetName val="MN"/>
      <sheetName val="DS"/>
      <sheetName val="VR"/>
      <sheetName val="NVR"/>
      <sheetName val="Infra -OS"/>
      <sheetName val="RR"/>
      <sheetName val="KOCHIN"/>
      <sheetName val="CHENNAI"/>
      <sheetName val="HYDERA"/>
      <sheetName val="BRANCH-WISE"/>
      <sheetName val="00000000"/>
      <sheetName val="10000000"/>
      <sheetName val="20000000"/>
      <sheetName val="30000000"/>
      <sheetName val="Colln  plan-Traction"/>
      <sheetName val="Infra O_s"/>
      <sheetName val="&gt;180 analysis-30.9.03 "/>
      <sheetName val="Sum"/>
      <sheetName val="Sum-Che (2)"/>
      <sheetName val="90-120"/>
      <sheetName val="120-150"/>
      <sheetName val="AD -temp"/>
      <sheetName val="INFRA-OS"/>
      <sheetName val="FMIB-21_6_03"/>
      <sheetName val="Status_20_6_03"/>
      <sheetName val="OEM_DLR_O_S_ANALYSIS"/>
      <sheetName val="&gt;180_analysis-31_8_03_"/>
      <sheetName val="150-180_days"/>
      <sheetName val="COLL_TARGET"/>
      <sheetName val="Proje_OS"/>
      <sheetName val="&gt;180-1_YEAR"/>
      <sheetName val="1-2_YEARS"/>
      <sheetName val="&gt;2_years"/>
      <sheetName val="SHOBHA_(2)"/>
      <sheetName val="Infra_-OS"/>
      <sheetName val="Colln__plan-Traction"/>
      <sheetName val="Infra_O_s"/>
      <sheetName val="&gt;180_analysis-30_9_03_"/>
      <sheetName val="Sum-Che_(2)"/>
      <sheetName val="AD_-temp"/>
      <sheetName val="Sheet3"/>
      <sheetName val="leads"/>
      <sheetName val="Sheet1 (2)"/>
      <sheetName val="MRATES"/>
      <sheetName val="DISCOUNT"/>
      <sheetName val="Sheet5"/>
      <sheetName val="Global factors"/>
      <sheetName val="Lookup"/>
      <sheetName val="Data"/>
      <sheetName val="r"/>
      <sheetName val="hdpe-rates"/>
      <sheetName val="hdpe weights"/>
      <sheetName val="ssr-rates"/>
      <sheetName val="pvc-rates"/>
      <sheetName val="PVC weights"/>
      <sheetName val="Lead"/>
      <sheetName val="PVC_dia"/>
      <sheetName val="data existing_do not delete"/>
      <sheetName val="labour"/>
      <sheetName val="Rates"/>
      <sheetName val="Material"/>
      <sheetName val="Indices"/>
      <sheetName val="INPUT SHEET"/>
      <sheetName val="RES-PLANNING"/>
      <sheetName val="Macro1"/>
      <sheetName val="Wordsdata"/>
      <sheetName val="int-Dia-hdpe"/>
      <sheetName val="int-Dia-pvc"/>
      <sheetName val="I-CO"/>
      <sheetName val="Pop"/>
      <sheetName val="detls"/>
      <sheetName val="Bitumen trunk"/>
      <sheetName val="Feeder"/>
      <sheetName val="R99 etc"/>
      <sheetName val="Trunk unpaved"/>
      <sheetName val="Boq"/>
      <sheetName val="HDPE-pipe-rates"/>
      <sheetName val="pvc-pipe-rates"/>
      <sheetName val="Plant &amp;  Machinery"/>
      <sheetName val="int-Dia"/>
      <sheetName val="habs-list"/>
      <sheetName val="nodes"/>
      <sheetName val="maya"/>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leads"/>
    </sheetNames>
    <sheetDataSet>
      <sheetData sheetId="0"/>
      <sheetData sheetId="1"/>
      <sheetData sheetId="2"/>
      <sheetData sheetId="3"/>
      <sheetData sheetId="4">
        <row r="117">
          <cell r="D117" t="str">
            <v>Input Rate</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abstract"/>
      <sheetName val="detailed"/>
      <sheetName val="cdAbst"/>
      <sheetName val="cost"/>
      <sheetName val="data"/>
      <sheetName val="hp900"/>
      <sheetName val="CDdata (2)"/>
      <sheetName val="1v900"/>
      <sheetName val="2v900"/>
      <sheetName val="3v900"/>
      <sheetName val="impRdam"/>
      <sheetName val="CDdata"/>
      <sheetName val="lchart"/>
      <sheetName val="keymap"/>
      <sheetName val="LS"/>
      <sheetName val="CS"/>
      <sheetName val="leads"/>
      <sheetName val="Material"/>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ow r="3">
          <cell r="A3" t="str">
            <v>Sno</v>
          </cell>
        </row>
      </sheetData>
      <sheetData sheetId="18"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tents"/>
      <sheetName val="Plant &amp;  Machinery"/>
      <sheetName val="Labour"/>
      <sheetName val="Lead statement"/>
      <sheetName val="Conveyance"/>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Chapt%r-2"/>
      <sheetName val="Plant _  Machinery"/>
      <sheetName val="Lead"/>
      <sheetName val="Plant_&amp;__Machinery"/>
      <sheetName val="Lead_statement"/>
      <sheetName val="Summary_of_Rates"/>
      <sheetName val="Basic_Approach"/>
      <sheetName val="Plant_&amp;__Machinery1"/>
      <sheetName val="Lead_statement1"/>
      <sheetName val="Summary_of_Rates1"/>
      <sheetName val="Basic_Approach1"/>
      <sheetName val="ewst"/>
      <sheetName val="m"/>
      <sheetName val="Plant_&amp;__Machinery2"/>
      <sheetName val="Lead_statement2"/>
      <sheetName val="Summary_of_Rates2"/>
      <sheetName val="Basic_Approach2"/>
      <sheetName val="Plant____Machinery"/>
      <sheetName val="v"/>
      <sheetName val="t_prsr"/>
      <sheetName val="wh"/>
      <sheetName val="HDPE-pipe-rates"/>
      <sheetName val="pvc-pipe-rates"/>
      <sheetName val="hdpe weights"/>
      <sheetName val="PVC weights"/>
      <sheetName val="leads"/>
      <sheetName val="Sheet1 (2)"/>
      <sheetName val="MRATES"/>
      <sheetName val="Common "/>
      <sheetName val="Iocount"/>
      <sheetName val="index"/>
      <sheetName val="Sheet5"/>
      <sheetName val="ssr-rates"/>
      <sheetName val="hdpe-rates"/>
      <sheetName val="pvc-rates"/>
      <sheetName val="DATA_PRG"/>
      <sheetName val="int-Dia-hdpe"/>
      <sheetName val="int-Dia-pvc"/>
      <sheetName val="FORM7"/>
      <sheetName val="detls"/>
      <sheetName val="r"/>
      <sheetName val="RMR"/>
      <sheetName val="habs-list"/>
      <sheetName val="nodes"/>
      <sheetName val="Data"/>
      <sheetName val="Plant 㫨  Machinery"/>
      <sheetName val="Plant_㫨__Machinery"/>
      <sheetName val="Plant_㫨__Machinery1"/>
      <sheetName val="Plant_㫨__Machinery2"/>
      <sheetName val="Data.F8.BTR"/>
      <sheetName val="mlead"/>
      <sheetName val="Plant_&amp;__Machinery6"/>
      <sheetName val="Lead_statement6"/>
      <sheetName val="Summary_of_Rates6"/>
      <sheetName val="Basic_Approach6"/>
      <sheetName val="Plant____Machinery3"/>
      <sheetName val="Sheet1_(2)2"/>
      <sheetName val="Common_2"/>
      <sheetName val="hdpe_weights2"/>
      <sheetName val="PVC_weights2"/>
      <sheetName val="Plant_&amp;__Machinery4"/>
      <sheetName val="Lead_statement4"/>
      <sheetName val="Summary_of_Rates4"/>
      <sheetName val="Basic_Approach4"/>
      <sheetName val="Plant_&amp;__Machinery3"/>
      <sheetName val="Lead_statement3"/>
      <sheetName val="Summary_of_Rates3"/>
      <sheetName val="Basic_Approach3"/>
      <sheetName val="Plant____Machinery1"/>
      <sheetName val="Sheet1_(2)"/>
      <sheetName val="Common_"/>
      <sheetName val="hdpe_weights"/>
      <sheetName val="PVC_weights"/>
      <sheetName val="Plant_&amp;__Machinery5"/>
      <sheetName val="Lead_statement5"/>
      <sheetName val="Summary_of_Rates5"/>
      <sheetName val="Basic_Approach5"/>
      <sheetName val="Plant____Machinery2"/>
      <sheetName val="Sheet1_(2)1"/>
      <sheetName val="Common_1"/>
      <sheetName val="hdpe_weights1"/>
      <sheetName val="PVC_weights1"/>
      <sheetName val="mas_hab"/>
      <sheetName val="SSR 2014-15 Rates"/>
      <sheetName val="l"/>
      <sheetName val="PS1"/>
      <sheetName val="maya"/>
      <sheetName val="Sheet3"/>
      <sheetName val="Specification report"/>
      <sheetName val="data existing_do not delete"/>
      <sheetName val="Road data"/>
      <sheetName val="IO LIST"/>
      <sheetName val="coverpage"/>
      <sheetName val="R_Det"/>
      <sheetName val="Rates SSR 2008-09"/>
      <sheetName val="DATA-BASE"/>
      <sheetName val="DATA-ABSTRACT"/>
      <sheetName val="Publicbuilding"/>
      <sheetName val="lable I"/>
      <sheetName val="INPUT SHEET"/>
      <sheetName val="RES-PLANNING"/>
      <sheetName val="Macro1"/>
      <sheetName val="0000000000000"/>
      <sheetName val="cert"/>
      <sheetName val="Nspt-smp-final-ORIGINAL"/>
      <sheetName val="FB - 1L"/>
      <sheetName val="BWSCPlt"/>
      <sheetName val="CI"/>
      <sheetName val="DI"/>
      <sheetName val="G.R.P"/>
      <sheetName val="HDPE"/>
      <sheetName val="PSC REVISED"/>
      <sheetName val="pvc"/>
      <sheetName val="ARRR-ver-1104-Chandegaon"/>
      <sheetName val="Activity No (A) ( 12)  "/>
      <sheetName val="Levels"/>
      <sheetName val="Bitumen trunk"/>
      <sheetName val="Feeder"/>
      <sheetName val="R99 etc"/>
      <sheetName val="Trunk unpaved"/>
      <sheetName val="Main sheet"/>
      <sheetName val="Specification"/>
      <sheetName val="id"/>
      <sheetName val="DISCOUNT"/>
      <sheetName val="Data base"/>
      <sheetName val="ABS"/>
      <sheetName val="wh_data_R"/>
      <sheetName val="covence16-17"/>
      <sheetName val="Alapadu"/>
      <sheetName val="abs road"/>
      <sheetName val="int-Dia"/>
      <sheetName val="MRoad data"/>
      <sheetName val="Pop"/>
      <sheetName val="ew OG"/>
      <sheetName val="Revised rates(SSR 2015-16)"/>
      <sheetName val="Masonry"/>
      <sheetName val="final abstract"/>
      <sheetName val="Rates2"/>
      <sheetName val="Detailed"/>
      <sheetName val="segments-details"/>
      <sheetName val="Spec"/>
      <sheetName val="economic PM"/>
      <sheetName val="PRECAST lightconc-II"/>
      <sheetName val="Wordsdata"/>
      <sheetName val="Av.G Level"/>
      <sheetName val="Dn LF Sluice"/>
      <sheetName val="Design"/>
      <sheetName val="Data 07-08 "/>
      <sheetName val="Indices"/>
      <sheetName val="Gates and Pergola Data"/>
      <sheetName val="Usage"/>
      <sheetName val="PROCTOR"/>
      <sheetName val="SEGMENTS"/>
      <sheetName val="L040"/>
      <sheetName val="I-CO"/>
      <sheetName val="Mp-team 1"/>
      <sheetName val="Set"/>
      <sheetName val="2.0m  slab"/>
      <sheetName val="Data-ELSR"/>
      <sheetName val="Mortars"/>
      <sheetName val=" Data -Valves"/>
      <sheetName val="hdpe_basic"/>
      <sheetName val="pvc_basic"/>
      <sheetName val="BM-HOOP"/>
      <sheetName val="Cover sheet"/>
      <sheetName val="Cover"/>
      <sheetName val="GN-ST-10"/>
      <sheetName val="Road Detail Est."/>
      <sheetName val="Process"/>
      <sheetName val="PM&amp;GM"/>
      <sheetName val="water-hammar-strenght"/>
      <sheetName val=" data sheet "/>
      <sheetName val="TOP SLAB-beams"/>
      <sheetName val="Ward areas"/>
      <sheetName val="labour rates"/>
      <sheetName val="CBL_OD"/>
      <sheetName val="ESTIMATE"/>
      <sheetName val="m1"/>
      <sheetName val="Data rough"/>
      <sheetName val="pumping main"/>
      <sheetName val="WATER-HAMMER"/>
      <sheetName val="LABOUR RATE"/>
      <sheetName val="Material Rate"/>
      <sheetName val="ww-march-02"/>
      <sheetName val="clvrt_data"/>
      <sheetName val="hdpe-int-Dia"/>
      <sheetName val="E-Table"/>
      <sheetName val="pvc-int-Dia"/>
      <sheetName val="Rates-May-14"/>
      <sheetName val="Global factors"/>
      <sheetName val="newabstract"/>
      <sheetName val="Plant_&amp;__Machinery7"/>
      <sheetName val="Lead_statement7"/>
      <sheetName val="Summary_of_Rates7"/>
      <sheetName val="Basic_Approach7"/>
      <sheetName val="Plant____Machinery4"/>
      <sheetName val="Sheet1_(2)3"/>
      <sheetName val="Common_3"/>
      <sheetName val="hdpe_weights3"/>
      <sheetName val="PVC_weights3"/>
      <sheetName val="Stability"/>
      <sheetName val="Analysis-NH-Roads"/>
      <sheetName val="LOCAL RATES"/>
      <sheetName val="Output"/>
      <sheetName val="bundqty"/>
      <sheetName val="Sheet10"/>
      <sheetName val="bmrm lead"/>
      <sheetName val="ccoddad"/>
      <sheetName val="Sheet7"/>
      <sheetName val="Pormalla ccrd"/>
      <sheetName val="Sheet4"/>
      <sheetName val="Sheet6"/>
      <sheetName val="Sheet9"/>
      <sheetName val="Work_sheet"/>
      <sheetName val="Data_Bit_I"/>
      <sheetName val="General"/>
      <sheetName val="MTC-estimate"/>
      <sheetName val="Gen Abs"/>
      <sheetName val="other rates"/>
      <sheetName val="boredetails"/>
      <sheetName val="Lead statement ss5"/>
      <sheetName val="INPUT-DATA"/>
      <sheetName val="sg-clay(d)"/>
      <sheetName val="dlvoid"/>
      <sheetName val="foundation(V)"/>
      <sheetName val="Main"/>
      <sheetName val="Design of two-way slab"/>
      <sheetName val="Rd.Det.Est"/>
      <sheetName val="Boq"/>
      <sheetName val="Rate Analysis"/>
      <sheetName val="Road work"/>
      <sheetName val="data_existing_do_not_delete"/>
      <sheetName val="Rates_SSR_2008-09"/>
      <sheetName val="Specification_report"/>
      <sheetName val="G_R_P"/>
      <sheetName val="PSC_REVISED"/>
      <sheetName val="SSR_2014-15_Rates"/>
      <sheetName val="Data_F8_BTR"/>
      <sheetName val="Plant_㫨__Machinery3"/>
      <sheetName val="Road_data"/>
      <sheetName val="IO_LIST"/>
      <sheetName val="Activity_No_(A)_(_12)__"/>
      <sheetName val="PRECAST_lightconc-II"/>
      <sheetName val="Bitumen_trunk"/>
      <sheetName val="R99_etc"/>
      <sheetName val="Trunk_unpaved"/>
      <sheetName val="Main_sheet"/>
      <sheetName val="Av_G_Level"/>
      <sheetName val="Dn_LF_Sluice"/>
      <sheetName val="INPUT_SHEET"/>
      <sheetName val="Data_base"/>
      <sheetName val="FB_-_1L"/>
      <sheetName val="final_abstract"/>
      <sheetName val="lable_I"/>
      <sheetName val="ABS.C.D."/>
      <sheetName val="lead-st"/>
      <sheetName val="3405-2014"/>
      <sheetName val="3V 6mt "/>
      <sheetName val="Road dam"/>
      <sheetName val="3V 1000PC "/>
      <sheetName val="1V 3mt"/>
      <sheetName val="_5wgdhabfinal00_01"/>
      <sheetName val="PVC_dia"/>
      <sheetName val="doq-10"/>
      <sheetName val="2. WorkType"/>
      <sheetName val="RAFT"/>
      <sheetName val="DI gate-DI"/>
      <sheetName val="DIgate_PVC "/>
      <sheetName val="data-WC"/>
      <sheetName val="Rates"/>
      <sheetName val="SLAB  DATA"/>
      <sheetName val="sectorwise"/>
      <sheetName val="Quarry"/>
      <sheetName val="_x0000_A"/>
      <sheetName val=""/>
      <sheetName val="A"/>
      <sheetName val="Sketch"/>
      <sheetName val="SS TANK(HOMO)"/>
      <sheetName val="DATA SHEET"/>
      <sheetName val="Hyd_Stmt"/>
      <sheetName val="analysis"/>
      <sheetName val="floor slab-RS2"/>
      <sheetName val="stone"/>
      <sheetName val="C-data"/>
      <sheetName val="wh_data"/>
      <sheetName val="CPHEEO"/>
      <sheetName val="input"/>
      <sheetName val="rdamdata"/>
      <sheetName val="Data-2011-12"/>
      <sheetName val="ultmom"/>
      <sheetName val="Staff Acco."/>
      <sheetName val="Annex- 6 - Delinator"/>
      <sheetName val="1V800"/>
      <sheetName val="BTR"/>
      <sheetName val="GenAbst"/>
      <sheetName val="(Road-Project)"/>
      <sheetName val="Listing Design 1"/>
      <sheetName val="SEIGNIORAGE CHARGES"/>
      <sheetName val="Seign chrgs"/>
      <sheetName val="WD"/>
      <sheetName val="ZP Building  Estimate "/>
      <sheetName val="WD NEW"/>
      <sheetName val="WD NEW (2)"/>
      <sheetName val="WD NEW (3)"/>
      <sheetName val="Ele data "/>
      <sheetName val="CENTERING"/>
      <sheetName val="MACHINARY"/>
      <sheetName val="TRANSPORT"/>
      <sheetName val="C.D.Abs.Est."/>
      <sheetName val="Line"/>
      <sheetName val="Gen Abs (2)"/>
      <sheetName val="Samctioned eestimate"/>
      <sheetName val="working estimate"/>
      <sheetName val="Seiniorage Roads"/>
      <sheetName val="CS"/>
      <sheetName val="CS (2)"/>
      <sheetName val="Inputs"/>
      <sheetName val="HP(9.200)"/>
      <sheetName val="kC"/>
      <sheetName val="prjt"/>
      <sheetName val="Hamlet_Data_2300"/>
      <sheetName val="KEOLARI"/>
      <sheetName val="Lead (Final)"/>
      <sheetName val="Material "/>
      <sheetName val="labour &amp; Centering"/>
      <sheetName val="ABSTRACT"/>
      <sheetName val="(4)F-81 Exp.side"/>
      <sheetName val="New33KVSS_E3"/>
      <sheetName val="Prop aug of Ex 33KVSS_E3a"/>
      <sheetName val="FIRST"/>
      <sheetName val="NALA-LS"/>
      <sheetName val="X-BOX HYD"/>
      <sheetName val="X-TRAIL PIT DETAILS"/>
      <sheetName val="X-BLOCK LEVELS"/>
      <sheetName val="MACRO-BACK UP"/>
      <sheetName val="Side walls (earth)"/>
      <sheetName val="DREV"/>
      <sheetName val="CREV"/>
      <sheetName val="app2"/>
      <sheetName val="Leads 08-09"/>
      <sheetName val="QTY"/>
      <sheetName val="Rising Main"/>
      <sheetName val="ANGAN"/>
      <sheetName val="Rectangular Beam"/>
      <sheetName val="Culverts"/>
      <sheetName val="QUOT_1"/>
      <sheetName val="Scheme Area Details_Block__ C2"/>
      <sheetName val="Analy"/>
      <sheetName val="Form_E6"/>
      <sheetName val="E8"/>
      <sheetName val="E11"/>
      <sheetName val="E6"/>
      <sheetName val="ELE "/>
      <sheetName val="GUNDLASAGAR"/>
      <sheetName val="Habcodes"/>
      <sheetName val="data sheet for 2014-15"/>
      <sheetName val="PUMP_DATA"/>
      <sheetName val="not req 3"/>
      <sheetName val="AV-HDPE"/>
      <sheetName val="Di_gate-HDPE"/>
      <sheetName val="HDPE Manual"/>
      <sheetName val="DATA SHEET FOR 2012 - 13"/>
      <sheetName val="road est"/>
      <sheetName val="Line Road"/>
      <sheetName val="Irrigation"/>
      <sheetName val="hfa_complete_report"/>
      <sheetName val="UDA-list"/>
      <sheetName val="DISCHARGE"/>
      <sheetName val="Suppl-data"/>
      <sheetName val="Basement Budget"/>
      <sheetName val="EST- Laxmidevipally"/>
      <sheetName val="HS 30.04.2015.Final"/>
      <sheetName val="MRoad_data"/>
      <sheetName val="ew_OG"/>
      <sheetName val="Revised_rates(SSR_2015-16)"/>
      <sheetName val="Mp-team_1"/>
      <sheetName val="economic_PM"/>
      <sheetName val="Gates_and_Pergola_Data"/>
      <sheetName val="_data_sheet_"/>
      <sheetName val="TOP_SLAB-beams"/>
      <sheetName val="Ward_areas"/>
      <sheetName val="labour_rates"/>
      <sheetName val="pumping_main"/>
      <sheetName val="LABOUR_RATE"/>
      <sheetName val="Material_Rate"/>
      <sheetName val="Data_rough"/>
      <sheetName val="LOCAL_RATES"/>
      <sheetName val="Lead_statement_ss5"/>
      <sheetName val="Cover_sheet"/>
      <sheetName val="Design_of_two-way_slab"/>
      <sheetName val="abs_road"/>
      <sheetName val="Data_07-08_"/>
      <sheetName val="2_0m__slab"/>
      <sheetName val="DI_gate-DI"/>
      <sheetName val="DIgate_PVC_"/>
      <sheetName val="Data o"/>
    </sheetNames>
    <sheetDataSet>
      <sheetData sheetId="0" refreshError="1"/>
      <sheetData sheetId="1" refreshError="1"/>
      <sheetData sheetId="2" refreshError="1">
        <row r="6">
          <cell r="G6">
            <v>4082</v>
          </cell>
        </row>
        <row r="9">
          <cell r="G9" t="str">
            <v>Input Rate</v>
          </cell>
        </row>
        <row r="15">
          <cell r="G15">
            <v>450</v>
          </cell>
        </row>
        <row r="17">
          <cell r="G17">
            <v>520</v>
          </cell>
        </row>
        <row r="20">
          <cell r="G20">
            <v>50</v>
          </cell>
        </row>
        <row r="25">
          <cell r="G25">
            <v>1128</v>
          </cell>
        </row>
        <row r="28">
          <cell r="G28">
            <v>519</v>
          </cell>
        </row>
        <row r="34">
          <cell r="G34">
            <v>275</v>
          </cell>
        </row>
        <row r="45">
          <cell r="G45">
            <v>200</v>
          </cell>
        </row>
      </sheetData>
      <sheetData sheetId="3" refreshError="1">
        <row r="4">
          <cell r="D4">
            <v>137</v>
          </cell>
        </row>
        <row r="8">
          <cell r="D8">
            <v>137</v>
          </cell>
        </row>
      </sheetData>
      <sheetData sheetId="4" refreshError="1"/>
      <sheetData sheetId="5" refreshError="1"/>
      <sheetData sheetId="6" refreshError="1">
        <row r="6">
          <cell r="G6">
            <v>4082</v>
          </cell>
        </row>
        <row r="42">
          <cell r="D42">
            <v>13875.8</v>
          </cell>
        </row>
        <row r="43">
          <cell r="D43" t="str">
            <v>Input Rate</v>
          </cell>
        </row>
        <row r="54">
          <cell r="D54" t="str">
            <v>Input Rate</v>
          </cell>
        </row>
        <row r="68">
          <cell r="D68" t="str">
            <v>Input Rate</v>
          </cell>
        </row>
        <row r="96">
          <cell r="D96" t="str">
            <v>Input Rate</v>
          </cell>
        </row>
        <row r="132">
          <cell r="D132" t="str">
            <v>Input Rate</v>
          </cell>
        </row>
        <row r="144">
          <cell r="D144" t="str">
            <v>Input Rate</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ow r="6">
          <cell r="G6">
            <v>4082</v>
          </cell>
        </row>
      </sheetData>
      <sheetData sheetId="44" refreshError="1"/>
      <sheetData sheetId="45">
        <row r="6">
          <cell r="G6">
            <v>4082</v>
          </cell>
        </row>
      </sheetData>
      <sheetData sheetId="46">
        <row r="6">
          <cell r="G6">
            <v>4082</v>
          </cell>
        </row>
      </sheetData>
      <sheetData sheetId="47">
        <row r="6">
          <cell r="G6">
            <v>4082</v>
          </cell>
        </row>
      </sheetData>
      <sheetData sheetId="48">
        <row r="6">
          <cell r="G6">
            <v>4082</v>
          </cell>
        </row>
      </sheetData>
      <sheetData sheetId="49">
        <row r="6">
          <cell r="G6">
            <v>4082</v>
          </cell>
        </row>
      </sheetData>
      <sheetData sheetId="50">
        <row r="6">
          <cell r="G6">
            <v>4082</v>
          </cell>
        </row>
      </sheetData>
      <sheetData sheetId="51">
        <row r="6">
          <cell r="G6">
            <v>4082</v>
          </cell>
        </row>
      </sheetData>
      <sheetData sheetId="52">
        <row r="6">
          <cell r="G6">
            <v>4082</v>
          </cell>
        </row>
      </sheetData>
      <sheetData sheetId="53">
        <row r="6">
          <cell r="G6">
            <v>4082</v>
          </cell>
        </row>
      </sheetData>
      <sheetData sheetId="54" refreshError="1"/>
      <sheetData sheetId="55" refreshError="1"/>
      <sheetData sheetId="56" refreshError="1"/>
      <sheetData sheetId="57" refreshError="1"/>
      <sheetData sheetId="58"/>
      <sheetData sheetId="59"/>
      <sheetData sheetId="60"/>
      <sheetData sheetId="61"/>
      <sheetData sheetId="62"/>
      <sheetData sheetId="63"/>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sheetData sheetId="97"/>
      <sheetData sheetId="98" refreshError="1"/>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sheetData sheetId="121"/>
      <sheetData sheetId="122"/>
      <sheetData sheetId="123"/>
      <sheetData sheetId="124" refreshError="1"/>
      <sheetData sheetId="125" refreshError="1"/>
      <sheetData sheetId="126" refreshError="1"/>
      <sheetData sheetId="127"/>
      <sheetData sheetId="128"/>
      <sheetData sheetId="129"/>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sheetData sheetId="289"/>
      <sheetData sheetId="290"/>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sheetData sheetId="412"/>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sheetData sheetId="422"/>
      <sheetData sheetId="423"/>
      <sheetData sheetId="424"/>
      <sheetData sheetId="425"/>
      <sheetData sheetId="426"/>
      <sheetData sheetId="427"/>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Sheet3"/>
      <sheetName val="Chapter-13"/>
      <sheetName val="Chapter-14"/>
      <sheetName val="Chapter-15"/>
      <sheetName val="Summary"/>
      <sheetName val="Abbreviations"/>
      <sheetName val="Sheet2"/>
      <sheetName val="Sheet5"/>
      <sheetName val="ewst"/>
      <sheetName val="Nspt-smp-final-ORIGINAL"/>
      <sheetName val="L040"/>
      <sheetName val="Data"/>
      <sheetName val="Lead"/>
      <sheetName val="RAFT"/>
      <sheetName val="scour depth"/>
      <sheetName val="Sheet1 (2)"/>
      <sheetName val="Data.F8.BTR"/>
      <sheetName val="int-Dia-hdpe"/>
      <sheetName val="habs-list"/>
      <sheetName val="int-Dia-pvc"/>
      <sheetName val="segments-details"/>
      <sheetName val="maya"/>
      <sheetName val="r"/>
      <sheetName val="leads"/>
      <sheetName val="v"/>
      <sheetName val="RMR"/>
      <sheetName val="ESTT"/>
      <sheetName val=" General abs"/>
      <sheetName val="Work_sheet"/>
      <sheetName val="SUMP1420KL@HW"/>
      <sheetName val="0000000000000"/>
      <sheetName val="cert"/>
      <sheetName val="NonSSR"/>
      <sheetName val="bundqty"/>
      <sheetName val="m"/>
      <sheetName val="Wordsdata"/>
      <sheetName val="FORM7"/>
      <sheetName val="Levels"/>
      <sheetName val="mlead"/>
      <sheetName val="Road data"/>
      <sheetName val="Road Detail Est."/>
      <sheetName val="MRATES"/>
      <sheetName val="Specification"/>
      <sheetName val="Footings"/>
      <sheetName val="elect."/>
      <sheetName val="Rates"/>
      <sheetName val="Convey"/>
      <sheetName val="Common "/>
      <sheetName val="boredetails"/>
      <sheetName val="WATER-HAMMER"/>
      <sheetName val="Plant_&amp;__Machinery"/>
      <sheetName val="Summary_of_Rates"/>
      <sheetName val="Basic_Approach"/>
      <sheetName val="Sheet1_(2)"/>
      <sheetName val="Plant_&amp;__Machinery1"/>
      <sheetName val="Summary_of_Rates1"/>
      <sheetName val="Basic_Approach1"/>
      <sheetName val="Sheet1_(2)1"/>
      <sheetName val="MRoad data"/>
      <sheetName val="DATA_PRG"/>
      <sheetName val="Iocount"/>
      <sheetName val="int-Dia"/>
      <sheetName val="Data base"/>
      <sheetName val="IO LIST"/>
      <sheetName val="Lead statement"/>
      <sheetName val="data existing_do not delete"/>
      <sheetName val="Estimate "/>
      <sheetName val="3V 6mt "/>
      <sheetName val="Exp"/>
      <sheetName val="Publicbuilding"/>
      <sheetName val="scour_depth"/>
      <sheetName val="Data_F8_BTR"/>
      <sheetName val="Data_Renuals"/>
      <sheetName val="abs road"/>
      <sheetName val="l"/>
      <sheetName val="quarry"/>
      <sheetName val="DISCOUNT"/>
      <sheetName val="labour &amp; Centering"/>
      <sheetName val="BTR"/>
      <sheetName val="Main sheet"/>
      <sheetName val="lead-st"/>
      <sheetName val="rdamdata"/>
      <sheetName val="nodes"/>
      <sheetName val="DREV"/>
      <sheetName val="CREV"/>
      <sheetName val="C-data"/>
      <sheetName val="1V800"/>
      <sheetName val="Civil-works"/>
      <sheetName val="C.D.Abs.Est."/>
      <sheetName val="sup dat"/>
      <sheetName val="detls"/>
      <sheetName val="HDPE-pipe-rates"/>
      <sheetName val="pvc-pipe-rates"/>
      <sheetName val="R_Det"/>
      <sheetName val="water-hammar-strenght"/>
      <sheetName val="Abs_CD_2"/>
      <sheetName val="coverpage"/>
      <sheetName val="road est"/>
      <sheetName val="ECV"/>
      <sheetName val="Abs"/>
      <sheetName val="Global factors"/>
      <sheetName val="DATA-BASE"/>
      <sheetName val="abst"/>
      <sheetName val="design"/>
      <sheetName val="DATA-ABSTRACT"/>
      <sheetName val="Road data-TDR"/>
      <sheetName val="Material "/>
      <sheetName val="Av.G Level"/>
      <sheetName val="Prjt"/>
      <sheetName val="kC"/>
      <sheetName val="ESTIMATE"/>
      <sheetName val="Activity No (A) ( 12)  "/>
      <sheetName val="PS1"/>
      <sheetName val="Leads 08-09"/>
      <sheetName val="BASE_ALL"/>
      <sheetName val="01-DATA INPUT"/>
      <sheetName val=" datas"/>
      <sheetName val="CD Data"/>
      <sheetName val="New33KVSS_E3"/>
      <sheetName val="Prop aug of Ex 33KVSS_E3a"/>
      <sheetName val="FIRST"/>
      <sheetName val="NALA-LS"/>
      <sheetName val="X-BOX HYD"/>
      <sheetName val="X-TRAIL PIT DETAILS"/>
      <sheetName val="X-BLOCK LEVELS"/>
      <sheetName val="MACRO-BACK UP"/>
      <sheetName val="Side walls (earth)"/>
      <sheetName val="Lead (Final)"/>
      <sheetName val="Detailed"/>
      <sheetName val="OverviewBarmer"/>
      <sheetName val="Culverts"/>
      <sheetName val="INPUT SHEET"/>
      <sheetName val="RES-PLANNING"/>
      <sheetName val="Macro1"/>
      <sheetName val="Pier Design(with offset)"/>
      <sheetName val="stone"/>
      <sheetName val="Index"/>
      <sheetName val="bldg"/>
      <sheetName val="EDWise"/>
      <sheetName val="Sheet6"/>
      <sheetName val="t_prsr"/>
      <sheetName val="wh"/>
      <sheetName val="app2"/>
      <sheetName val="(4)F-81 Exp.side"/>
      <sheetName val="Lead statement ss5"/>
      <sheetName val="PUMP_DATA"/>
      <sheetName val="bom"/>
      <sheetName val="sectorwise"/>
      <sheetName val="Usage"/>
      <sheetName val="basdat"/>
    </sheetNames>
    <sheetDataSet>
      <sheetData sheetId="0">
        <row r="6">
          <cell r="D6">
            <v>156</v>
          </cell>
        </row>
      </sheetData>
      <sheetData sheetId="1">
        <row r="3">
          <cell r="D3" t="str">
            <v>Input Rate</v>
          </cell>
        </row>
      </sheetData>
      <sheetData sheetId="2"/>
      <sheetData sheetId="3" refreshError="1"/>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sheetData sheetId="74" refreshError="1"/>
      <sheetData sheetId="75" refreshError="1"/>
      <sheetData sheetId="76" refreshError="1"/>
      <sheetData sheetId="77" refreshError="1"/>
      <sheetData sheetId="78" refreshError="1"/>
      <sheetData sheetId="79" refreshError="1"/>
      <sheetData sheetId="80"/>
      <sheetData sheetId="81"/>
      <sheetData sheetId="82" refreshError="1"/>
      <sheetData sheetId="83" refreshError="1"/>
      <sheetData sheetId="84" refreshError="1"/>
      <sheetData sheetId="85"/>
      <sheetData sheetId="86"/>
      <sheetData sheetId="87"/>
      <sheetData sheetId="88" refreshError="1"/>
      <sheetData sheetId="89" refreshError="1"/>
      <sheetData sheetId="90" refreshError="1"/>
      <sheetData sheetId="91" refreshError="1"/>
      <sheetData sheetId="92" refreshError="1"/>
      <sheetData sheetId="93" refreshError="1"/>
      <sheetData sheetId="94"/>
      <sheetData sheetId="95" refreshError="1"/>
      <sheetData sheetId="96" refreshError="1"/>
      <sheetData sheetId="97" refreshError="1"/>
      <sheetData sheetId="98" refreshError="1"/>
      <sheetData sheetId="99"/>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ne vent Pipe"/>
      <sheetName val="Four vents"/>
      <sheetName val="two vents"/>
      <sheetName val="data"/>
      <sheetName val="Lead"/>
      <sheetName val="Designs"/>
      <sheetName val="3Vents"/>
      <sheetName val="Abut"/>
      <sheetName val="Pier"/>
      <sheetName val="Speci"/>
      <sheetName val="One vent "/>
      <sheetName val="Material"/>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6.5%"/>
      <sheetName val="10%"/>
      <sheetName val="1000000000000"/>
      <sheetName val="Day1"/>
      <sheetName val="Day2"/>
      <sheetName val="Day3"/>
      <sheetName val="Sheet1 (2)"/>
      <sheetName val="pav-des"/>
      <sheetName val="ccdes"/>
      <sheetName val="key"/>
      <sheetName val="Sheet11"/>
      <sheetName val="Spe"/>
      <sheetName val="cert"/>
      <sheetName val="curve"/>
      <sheetName val="Sheet10"/>
      <sheetName val="Sheet16"/>
      <sheetName val="Sheet15"/>
      <sheetName val="Sheet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0000000"/>
      <sheetName val="1000000000000"/>
      <sheetName val="Day1"/>
      <sheetName val="Day2"/>
      <sheetName val="Day3"/>
      <sheetName val="Sheet1 (2)"/>
      <sheetName val="pav-des"/>
      <sheetName val="ccdes"/>
      <sheetName val="key"/>
      <sheetName val="Sheet11"/>
      <sheetName val="Spe"/>
      <sheetName val="cert"/>
      <sheetName val="curve"/>
      <sheetName val="Sheet10"/>
      <sheetName val="Sheet16"/>
      <sheetName val="Sheet15"/>
      <sheetName val="Sheet6"/>
      <sheetName val="Sheet2"/>
      <sheetName val="Material"/>
      <sheetName val="One vent Pipe"/>
      <sheetName val="Four vents"/>
      <sheetName val="two vents"/>
      <sheetName val="data"/>
      <sheetName val="Lead"/>
      <sheetName val="Designs"/>
      <sheetName val="3Vents"/>
      <sheetName val="Abut"/>
      <sheetName val="Pier"/>
      <sheetName val="Speci"/>
      <sheetName val="One vent "/>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3"/>
      <sheetName val="Lead (2)"/>
      <sheetName val="Data (2)"/>
      <sheetName val="Estimate"/>
      <sheetName val="XXXXXXXXXXXXX"/>
      <sheetName val="6.5% (2)"/>
      <sheetName val="est (2)"/>
      <sheetName val="XXXXXXXXXXXX0"/>
      <sheetName val="Abstract (2)"/>
      <sheetName val="Detailed"/>
      <sheetName val="key (2)"/>
      <sheetName val="pro-B (2)"/>
      <sheetName val="est  (mord)"/>
      <sheetName val="est(old) "/>
      <sheetName val="6.5%"/>
      <sheetName val="10%"/>
      <sheetName val="Plant _  Machiner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ne vent Pipe"/>
      <sheetName val="Four vents"/>
      <sheetName val="two vents"/>
      <sheetName val="data"/>
      <sheetName val="Lead"/>
      <sheetName val="Designs"/>
      <sheetName val="3Vents"/>
      <sheetName val="Abut"/>
      <sheetName val="Pier"/>
      <sheetName val="Speci"/>
      <sheetName val="One vent "/>
      <sheetName val="Material"/>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6.5%"/>
      <sheetName val="10%"/>
      <sheetName val="1000000000000"/>
      <sheetName val="Day1"/>
      <sheetName val="Day2"/>
      <sheetName val="Day3"/>
      <sheetName val="Sheet1 (2)"/>
      <sheetName val="pav-des"/>
      <sheetName val="ccdes"/>
      <sheetName val="key"/>
      <sheetName val="Sheet11"/>
      <sheetName val="Spe"/>
      <sheetName val="cert"/>
      <sheetName val="curve"/>
      <sheetName val="Sheet10"/>
      <sheetName val="Sheet16"/>
      <sheetName val="Sheet15"/>
      <sheetName val="Sheet6"/>
      <sheetName val="Plant _  Machiner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rrp data (3)"/>
      <sheetName val="Sheet1"/>
      <sheetName val="Sheet2"/>
      <sheetName val="Sheet3"/>
      <sheetName val="Labour"/>
      <sheetName val="Contents"/>
      <sheetName val="Plant &amp;  Machinery"/>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s>
    <sheetDataSet>
      <sheetData sheetId="0" refreshError="1"/>
      <sheetData sheetId="1" refreshError="1"/>
      <sheetData sheetId="2" refreshError="1"/>
      <sheetData sheetId="3" refreshError="1"/>
      <sheetData sheetId="4" refreshError="1">
        <row r="6">
          <cell r="D6">
            <v>150</v>
          </cell>
        </row>
      </sheetData>
      <sheetData sheetId="5" refreshError="1"/>
      <sheetData sheetId="6" refreshError="1"/>
      <sheetData sheetId="7" refreshError="1">
        <row r="3">
          <cell r="D3">
            <v>93.6</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Arrp data (3)"/>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1 (2)"/>
      <sheetName val="Plant_&amp;__Machinery"/>
      <sheetName val="Summary_of_Rates"/>
      <sheetName val="Basic_Approach"/>
      <sheetName val="Sheet1_(2)"/>
      <sheetName val="Data"/>
      <sheetName val="MRATES"/>
      <sheetName val="Data.F8.BTR"/>
      <sheetName val="Lead (Final)"/>
      <sheetName val="Sheet5"/>
      <sheetName val="HDPE-pipe-rates"/>
      <sheetName val="pvc-pipe-rates"/>
      <sheetName val="hdpe weights"/>
      <sheetName val="PVC weights"/>
      <sheetName val="ewst"/>
      <sheetName val="0000000000000"/>
      <sheetName val="cert"/>
      <sheetName val="One vent Pipe"/>
      <sheetName val="Four vents"/>
      <sheetName val="two vents"/>
      <sheetName val="Lead"/>
      <sheetName val="Designs"/>
      <sheetName val="3Vents"/>
      <sheetName val="Abut"/>
      <sheetName val="Pier"/>
      <sheetName val="Speci"/>
      <sheetName val="One vent "/>
      <sheetName val="Lead statement (2)"/>
      <sheetName val="Lead statement"/>
      <sheetName val="Sheet3"/>
      <sheetName val="Lead (2)"/>
      <sheetName val="Data (2)"/>
      <sheetName val="Estimate"/>
      <sheetName val="XXXXXXXXXXXXX"/>
      <sheetName val="6.5% (2)"/>
      <sheetName val="est (2)"/>
      <sheetName val="XXXXXXXXXXXX0"/>
      <sheetName val="Abstract (2)"/>
      <sheetName val="Detailed"/>
      <sheetName val="key (2)"/>
      <sheetName val="pro-B (2)"/>
      <sheetName val="est  (mord)"/>
      <sheetName val="est(old) "/>
      <sheetName val="6.5%"/>
      <sheetName val="10%"/>
      <sheetName val="Bitumen trunk"/>
      <sheetName val="Feeder"/>
      <sheetName val="R99 etc"/>
      <sheetName val="Trunk unpaved"/>
      <sheetName val="rdamdata"/>
      <sheetName val="index"/>
      <sheetName val="detls"/>
      <sheetName val="RMR"/>
      <sheetName val="Rates SSR 2008-09"/>
      <sheetName val="mas_hab"/>
      <sheetName val="Iocount"/>
      <sheetName val="Staff Acco."/>
      <sheetName val="Data_Bit_I"/>
      <sheetName val="DISCOUNT"/>
      <sheetName val="pop"/>
      <sheetName val="DATA_PRG"/>
      <sheetName val="int-Dia-hdpe"/>
      <sheetName val="hdpe-rates"/>
      <sheetName val="pvc-rates"/>
      <sheetName val="int-Dia"/>
      <sheetName val="HDPE"/>
      <sheetName val="DI"/>
      <sheetName val="pvc"/>
      <sheetName val="hdpe_basic"/>
      <sheetName val="pvc_basic"/>
      <sheetName val="Data base Feb 09"/>
      <sheetName val="labour &amp; Centering"/>
      <sheetName val="mlead"/>
      <sheetName val="Revised rates(SSR 2015-16)"/>
      <sheetName val="habs-list"/>
      <sheetName val="nodes"/>
      <sheetName val="Bridge Data 2005-06"/>
      <sheetName val="Mp-team 1"/>
      <sheetName val="v"/>
      <sheetName val="LEADS"/>
      <sheetName val="m"/>
      <sheetName val="Plant_&amp;__Machinery1"/>
      <sheetName val="Summary_of_Rates1"/>
      <sheetName val="Basic_Approach1"/>
      <sheetName val="Sheet1_(2)1"/>
      <sheetName val="Data_F8_BTR"/>
      <sheetName val="Lead_(Final)"/>
      <sheetName val="hdpe_weights"/>
      <sheetName val="PVC_weights"/>
      <sheetName val="One_vent_Pipe"/>
      <sheetName val="Four_vents"/>
      <sheetName val="two_vents"/>
      <sheetName val="One_vent_"/>
      <sheetName val="Lead_statement_(2)"/>
      <sheetName val="Lead_statement"/>
      <sheetName val="Lead_(2)"/>
      <sheetName val="Data_(2)"/>
      <sheetName val="6_5%_(2)"/>
      <sheetName val="est_(2)"/>
      <sheetName val="Abstract_(2)"/>
      <sheetName val="key_(2)"/>
      <sheetName val="pro-B_(2)"/>
      <sheetName val="est__(mord)"/>
      <sheetName val="est(old)_"/>
      <sheetName val="6_5%"/>
      <sheetName val="Bitumen_trunk"/>
      <sheetName val="R99_etc"/>
      <sheetName val="Trunk_unpaved"/>
      <sheetName val="LOCAL RATES"/>
      <sheetName val="int-Dia-pvc"/>
      <sheetName val="Data base"/>
      <sheetName val="Plant _  Machinery"/>
      <sheetName val="Rates"/>
      <sheetName val="C-data"/>
      <sheetName val="Sorted"/>
      <sheetName val="Data 2011-12"/>
      <sheetName val="feasibility require"/>
      <sheetName val="Salient1"/>
      <sheetName val="A 3.7"/>
      <sheetName val="Parkal Supplementary Deletions"/>
      <sheetName val="FORM7"/>
      <sheetName val="Sketch"/>
      <sheetName val="tables"/>
      <sheetName val="Title"/>
      <sheetName val="maya"/>
      <sheetName val="MRoad data"/>
      <sheetName val="Gajwel Secondary TS"/>
      <sheetName val="Gajwel Secondary"/>
      <sheetName val="Data rough"/>
      <sheetName val="Nspt-smp-final-ORIGINAL"/>
      <sheetName val="m1"/>
      <sheetName val="segments-details"/>
      <sheetName val="ssr-rates"/>
      <sheetName val="t_prsr"/>
      <sheetName val="wh"/>
      <sheetName val="INPUT SHEET"/>
      <sheetName val="RES-PLANNING"/>
      <sheetName val="Macro1"/>
      <sheetName val="Ghanapur to Suraram jn. det"/>
      <sheetName val=" Bulk Flow Det"/>
      <sheetName val="r"/>
      <sheetName val="l"/>
      <sheetName val="BWSCPlt"/>
      <sheetName val="CI"/>
      <sheetName val="G.R.P"/>
      <sheetName val="PSC REVISED"/>
      <sheetName val="BM-HOOP"/>
      <sheetName val="Road data"/>
      <sheetName val="Road Detail Est."/>
      <sheetName val="Levels"/>
      <sheetName val="Break up Sheet"/>
      <sheetName val="data existing_do not delete"/>
      <sheetName val="Variables_x"/>
      <sheetName val="Sheet9"/>
      <sheetName val="GM&amp;PM WE1 EST"/>
      <sheetName val="BWSCP"/>
      <sheetName val="DATA-BASE"/>
      <sheetName val="DATA-ABSTRACT"/>
      <sheetName val="water-hammar-strenght"/>
      <sheetName val="PVC_dia"/>
      <sheetName val="Revised_rates(SSR_2015-16)"/>
      <sheetName val="Global factors"/>
      <sheetName val="I-CO"/>
      <sheetName val="ew-DiMs"/>
      <sheetName val="C.D.Abs.Est."/>
      <sheetName val="lead modified"/>
      <sheetName val="Abs"/>
      <sheetName val="TOP SLAB-beams"/>
      <sheetName val="650kL-design-final"/>
      <sheetName val="labour rates"/>
      <sheetName val="PUMP_DATA"/>
      <sheetName val="co_5"/>
      <sheetName val="Work_sheet"/>
      <sheetName val="Habcodes"/>
      <sheetName val="Usage"/>
      <sheetName val="ww-march-02"/>
      <sheetName val="Lead statement ss5"/>
      <sheetName val="PS1"/>
      <sheetName val="11.Habitations"/>
      <sheetName val="coverpage"/>
      <sheetName val="id"/>
      <sheetName val="abs road"/>
      <sheetName val="DATA SHEET"/>
      <sheetName val="Line"/>
    </sheetNames>
    <sheetDataSet>
      <sheetData sheetId="0">
        <row r="17">
          <cell r="D17">
            <v>106</v>
          </cell>
        </row>
      </sheetData>
      <sheetData sheetId="1"/>
      <sheetData sheetId="2"/>
      <sheetData sheetId="3" refreshError="1">
        <row r="17">
          <cell r="D17">
            <v>106</v>
          </cell>
        </row>
      </sheetData>
      <sheetData sheetId="4"/>
      <sheetData sheetId="5"/>
      <sheetData sheetId="6"/>
      <sheetData sheetId="7"/>
      <sheetData sheetId="8"/>
      <sheetData sheetId="9"/>
      <sheetData sheetId="10"/>
      <sheetData sheetId="11">
        <row r="4">
          <cell r="D4">
            <v>852.89666666666676</v>
          </cell>
        </row>
      </sheetData>
      <sheetData sheetId="12"/>
      <sheetData sheetId="13"/>
      <sheetData sheetId="14">
        <row r="4">
          <cell r="G4">
            <v>196</v>
          </cell>
        </row>
      </sheetData>
      <sheetData sheetId="15">
        <row r="3">
          <cell r="D3">
            <v>156</v>
          </cell>
        </row>
      </sheetData>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sheetData sheetId="59"/>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
      <sheetName val="XXXXXXXXXXXXX"/>
      <sheetName val="Title "/>
      <sheetName val="Traffic 1 1"/>
      <sheetName val="Traffic 1 2"/>
      <sheetName val="Traffic 1 3"/>
      <sheetName val="CVPD123"/>
      <sheetName val="F1"/>
      <sheetName val="F2a "/>
      <sheetName val="F2b"/>
      <sheetName val="F4 "/>
      <sheetName val="F4 A "/>
      <sheetName val="Prof_B (2)"/>
      <sheetName val="Prof_C (2)"/>
      <sheetName val="Seign work wise"/>
      <sheetName val="2V 1000 mm"/>
      <sheetName val="1V 1000mm"/>
      <sheetName val="Ret Wall"/>
      <sheetName val="Title"/>
      <sheetName val="Spe-re"/>
      <sheetName val="ABR"/>
      <sheetName val="Det Estt"/>
      <sheetName val="Drain"/>
      <sheetName val="Seigonarage"/>
      <sheetName val="DATA-CD "/>
      <sheetName val="Data-Road "/>
      <sheetName val="Lead"/>
      <sheetName val="Quary Chart"/>
      <sheetName val="Key Map"/>
      <sheetName val="Sub-Estimate"/>
      <sheetName val="3V 6M  2.000"/>
      <sheetName val="labour and hire charges"/>
      <sheetName val="water_cost_certificate"/>
      <sheetName val="transport"/>
      <sheetName val="Material"/>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ow r="7">
          <cell r="E7">
            <v>853.99999999999841</v>
          </cell>
        </row>
      </sheetData>
      <sheetData sheetId="27"/>
      <sheetData sheetId="28"/>
      <sheetData sheetId="29"/>
      <sheetData sheetId="30"/>
      <sheetData sheetId="31"/>
      <sheetData sheetId="32"/>
      <sheetData sheetId="33"/>
      <sheetData sheetId="34"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
      <sheetName val="XXXXXXXXXXXXX"/>
      <sheetName val="Title "/>
      <sheetName val="Traffic 1 1"/>
      <sheetName val="Traffic 1 2"/>
      <sheetName val="Traffic 1 3"/>
      <sheetName val="CVPD123"/>
      <sheetName val="F1"/>
      <sheetName val="F2a "/>
      <sheetName val="F2b"/>
      <sheetName val="F4 "/>
      <sheetName val="F4 A "/>
      <sheetName val="Prof_B (2)"/>
      <sheetName val="Prof_C (2)"/>
      <sheetName val="Seign work wise"/>
      <sheetName val="2V 1000 mm"/>
      <sheetName val="1V 1000mm"/>
      <sheetName val="Ret Wall"/>
      <sheetName val="Title"/>
      <sheetName val="Spe-re"/>
      <sheetName val="ABR"/>
      <sheetName val="Det Estt"/>
      <sheetName val="Drain"/>
      <sheetName val="Seigonarage"/>
      <sheetName val="DATA-CD "/>
      <sheetName val="Data-Road "/>
      <sheetName val="Lead"/>
      <sheetName val="Quary Chart"/>
      <sheetName val="Key Map"/>
      <sheetName val="Sub-Estimate"/>
      <sheetName val="3V 6M  2.000"/>
      <sheetName val="labour and hire charges"/>
      <sheetName val="water_cost_certificate"/>
      <sheetName val="transpor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
      <sheetName val="XXXXXXXXXXXXX"/>
      <sheetName val="Title "/>
      <sheetName val="Traffic 1 1"/>
      <sheetName val="Traffic 1 2"/>
      <sheetName val="Traffic 1 3"/>
      <sheetName val="CVPD123"/>
      <sheetName val="F1"/>
      <sheetName val="F2a "/>
      <sheetName val="F2b"/>
      <sheetName val="F4 "/>
      <sheetName val="F4 A "/>
      <sheetName val="Prof_B (2)"/>
      <sheetName val="Prof_C (2)"/>
      <sheetName val="Seign work wise"/>
      <sheetName val="2V 1000 mm"/>
      <sheetName val="1V 1000mm"/>
      <sheetName val="Ret Wall"/>
      <sheetName val="Title"/>
      <sheetName val="Spe-re"/>
      <sheetName val="ABR"/>
      <sheetName val="Det Estt"/>
      <sheetName val="Drain"/>
      <sheetName val="Seigonarage"/>
      <sheetName val="DATA-CD "/>
      <sheetName val="Data-Road "/>
      <sheetName val="Lead"/>
      <sheetName val="Quary Chart"/>
      <sheetName val="Key Map"/>
      <sheetName val="Sub-Estimate"/>
      <sheetName val="3V 6M  2.000"/>
      <sheetName val="labour and hire charges"/>
      <sheetName val="water_cost_certificate"/>
      <sheetName val="transpor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slip"/>
      <sheetName val="summary"/>
      <sheetName val="tech"/>
      <sheetName val="abstract"/>
      <sheetName val="detailed"/>
      <sheetName val="culvert"/>
      <sheetName val="culvert (2)"/>
      <sheetName val="culvert (3)"/>
      <sheetName val="impRdam"/>
      <sheetName val="cost"/>
      <sheetName val="data"/>
      <sheetName val="CDdata"/>
      <sheetName val="keymap"/>
      <sheetName val="lchart"/>
      <sheetName val="LS"/>
      <sheetName val="CS"/>
      <sheetName val="CS (2)"/>
      <sheetName val="leads"/>
      <sheetName val="f_slip"/>
      <sheetName val="1v600"/>
      <sheetName val="2v600"/>
      <sheetName val="3v600"/>
      <sheetName val="2v900"/>
      <sheetName val="3v900"/>
      <sheetName val="30mRdam"/>
      <sheetName val="Lead"/>
      <sheetName val="Material"/>
      <sheetName val="Labour"/>
      <sheetName val="Plant &amp;  Machinery"/>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ow r="3">
          <cell r="A3" t="str">
            <v>Sno</v>
          </cell>
          <cell r="B3" t="str">
            <v>Lead</v>
          </cell>
          <cell r="D3" t="str">
            <v>Earth</v>
          </cell>
          <cell r="E3" t="str">
            <v>Metal</v>
          </cell>
          <cell r="F3" t="str">
            <v>Bricks</v>
          </cell>
        </row>
        <row r="4">
          <cell r="A4">
            <v>1</v>
          </cell>
          <cell r="B4">
            <v>100</v>
          </cell>
          <cell r="C4" t="str">
            <v>m</v>
          </cell>
          <cell r="D4">
            <v>16</v>
          </cell>
        </row>
        <row r="5">
          <cell r="A5">
            <v>2</v>
          </cell>
          <cell r="B5">
            <v>200</v>
          </cell>
          <cell r="C5" t="str">
            <v>m</v>
          </cell>
          <cell r="D5">
            <v>25</v>
          </cell>
        </row>
        <row r="6">
          <cell r="A6">
            <v>3</v>
          </cell>
          <cell r="B6">
            <v>300</v>
          </cell>
          <cell r="C6" t="str">
            <v>m</v>
          </cell>
          <cell r="D6">
            <v>33</v>
          </cell>
        </row>
        <row r="7">
          <cell r="A7">
            <v>4</v>
          </cell>
          <cell r="B7">
            <v>400</v>
          </cell>
          <cell r="C7" t="str">
            <v>m</v>
          </cell>
          <cell r="D7">
            <v>45</v>
          </cell>
        </row>
        <row r="8">
          <cell r="A8">
            <v>5</v>
          </cell>
          <cell r="B8">
            <v>500</v>
          </cell>
          <cell r="C8" t="str">
            <v>m</v>
          </cell>
          <cell r="D8">
            <v>56</v>
          </cell>
          <cell r="E8">
            <v>64</v>
          </cell>
          <cell r="F8">
            <v>93.9</v>
          </cell>
        </row>
        <row r="9">
          <cell r="A9">
            <v>6</v>
          </cell>
          <cell r="B9">
            <v>1</v>
          </cell>
          <cell r="C9" t="str">
            <v>KM</v>
          </cell>
          <cell r="D9">
            <v>58</v>
          </cell>
          <cell r="E9">
            <v>67</v>
          </cell>
          <cell r="F9">
            <v>96.6</v>
          </cell>
        </row>
        <row r="10">
          <cell r="A10">
            <v>7</v>
          </cell>
          <cell r="B10">
            <v>2</v>
          </cell>
          <cell r="C10" t="str">
            <v>KM</v>
          </cell>
          <cell r="D10">
            <v>61</v>
          </cell>
          <cell r="E10">
            <v>69</v>
          </cell>
          <cell r="F10">
            <v>99.9</v>
          </cell>
        </row>
        <row r="11">
          <cell r="A11">
            <v>8</v>
          </cell>
          <cell r="B11">
            <v>3</v>
          </cell>
          <cell r="C11" t="str">
            <v>KM</v>
          </cell>
          <cell r="D11">
            <v>64</v>
          </cell>
          <cell r="E11">
            <v>72</v>
          </cell>
          <cell r="F11">
            <v>102.5</v>
          </cell>
        </row>
        <row r="12">
          <cell r="A12">
            <v>9</v>
          </cell>
          <cell r="B12">
            <v>4</v>
          </cell>
          <cell r="C12" t="str">
            <v>KM</v>
          </cell>
          <cell r="D12">
            <v>67</v>
          </cell>
          <cell r="E12">
            <v>75</v>
          </cell>
          <cell r="F12">
            <v>105.9</v>
          </cell>
        </row>
        <row r="13">
          <cell r="A13">
            <v>10</v>
          </cell>
          <cell r="B13">
            <v>5</v>
          </cell>
          <cell r="C13" t="str">
            <v>KM</v>
          </cell>
          <cell r="D13">
            <v>70</v>
          </cell>
          <cell r="E13">
            <v>78</v>
          </cell>
          <cell r="F13">
            <v>109.1</v>
          </cell>
        </row>
        <row r="14">
          <cell r="A14">
            <v>11</v>
          </cell>
          <cell r="B14">
            <v>6</v>
          </cell>
          <cell r="C14" t="str">
            <v>KM</v>
          </cell>
          <cell r="D14">
            <v>72</v>
          </cell>
          <cell r="E14">
            <v>82</v>
          </cell>
          <cell r="F14">
            <v>112.5</v>
          </cell>
        </row>
        <row r="15">
          <cell r="A15">
            <v>12</v>
          </cell>
          <cell r="B15">
            <v>7</v>
          </cell>
          <cell r="C15" t="str">
            <v>KM</v>
          </cell>
          <cell r="D15">
            <v>76</v>
          </cell>
          <cell r="E15">
            <v>84</v>
          </cell>
          <cell r="F15">
            <v>115.8</v>
          </cell>
        </row>
        <row r="16">
          <cell r="A16">
            <v>13</v>
          </cell>
          <cell r="B16">
            <v>8</v>
          </cell>
          <cell r="C16" t="str">
            <v>KM</v>
          </cell>
          <cell r="D16">
            <v>79</v>
          </cell>
          <cell r="E16">
            <v>86</v>
          </cell>
          <cell r="F16">
            <v>118.5</v>
          </cell>
        </row>
        <row r="17">
          <cell r="A17">
            <v>14</v>
          </cell>
          <cell r="B17">
            <v>9</v>
          </cell>
          <cell r="C17" t="str">
            <v>KM</v>
          </cell>
          <cell r="D17">
            <v>82</v>
          </cell>
          <cell r="E17">
            <v>90</v>
          </cell>
          <cell r="F17">
            <v>121.9</v>
          </cell>
        </row>
        <row r="18">
          <cell r="A18">
            <v>15</v>
          </cell>
          <cell r="B18">
            <v>10</v>
          </cell>
          <cell r="C18" t="str">
            <v>KM</v>
          </cell>
          <cell r="D18">
            <v>85</v>
          </cell>
          <cell r="E18">
            <v>92</v>
          </cell>
          <cell r="F18">
            <v>125.1</v>
          </cell>
        </row>
        <row r="19">
          <cell r="A19">
            <v>16</v>
          </cell>
          <cell r="B19">
            <v>11</v>
          </cell>
          <cell r="C19" t="str">
            <v>KM</v>
          </cell>
          <cell r="D19">
            <v>89</v>
          </cell>
          <cell r="E19">
            <v>95</v>
          </cell>
          <cell r="F19">
            <v>128.5</v>
          </cell>
        </row>
        <row r="20">
          <cell r="A20">
            <v>17</v>
          </cell>
          <cell r="B20">
            <v>12</v>
          </cell>
          <cell r="C20" t="str">
            <v>KM</v>
          </cell>
          <cell r="D20">
            <v>91</v>
          </cell>
          <cell r="E20">
            <v>99</v>
          </cell>
          <cell r="F20">
            <v>131.80000000000001</v>
          </cell>
        </row>
        <row r="21">
          <cell r="A21">
            <v>18</v>
          </cell>
          <cell r="B21">
            <v>13</v>
          </cell>
          <cell r="C21" t="str">
            <v>KM</v>
          </cell>
          <cell r="D21">
            <v>94</v>
          </cell>
          <cell r="E21">
            <v>102</v>
          </cell>
          <cell r="F21">
            <v>134.4</v>
          </cell>
        </row>
        <row r="22">
          <cell r="A22">
            <v>19</v>
          </cell>
          <cell r="B22">
            <v>14</v>
          </cell>
          <cell r="C22" t="str">
            <v>KM</v>
          </cell>
          <cell r="D22">
            <v>97</v>
          </cell>
          <cell r="E22">
            <v>105</v>
          </cell>
          <cell r="F22">
            <v>137.80000000000001</v>
          </cell>
        </row>
        <row r="23">
          <cell r="A23">
            <v>20</v>
          </cell>
          <cell r="B23">
            <v>15</v>
          </cell>
          <cell r="C23" t="str">
            <v>KM</v>
          </cell>
          <cell r="D23">
            <v>100</v>
          </cell>
          <cell r="E23">
            <v>107</v>
          </cell>
          <cell r="F23">
            <v>141.1</v>
          </cell>
        </row>
        <row r="24">
          <cell r="A24">
            <v>21</v>
          </cell>
          <cell r="B24">
            <v>16</v>
          </cell>
          <cell r="C24" t="str">
            <v>KM</v>
          </cell>
          <cell r="D24">
            <v>102</v>
          </cell>
          <cell r="E24">
            <v>110</v>
          </cell>
          <cell r="F24">
            <v>144.4</v>
          </cell>
        </row>
        <row r="25">
          <cell r="A25">
            <v>22</v>
          </cell>
          <cell r="B25">
            <v>17</v>
          </cell>
          <cell r="C25" t="str">
            <v>KM</v>
          </cell>
          <cell r="D25">
            <v>106</v>
          </cell>
          <cell r="E25">
            <v>113</v>
          </cell>
          <cell r="F25">
            <v>147.69999999999999</v>
          </cell>
        </row>
        <row r="26">
          <cell r="A26">
            <v>23</v>
          </cell>
          <cell r="B26">
            <v>18</v>
          </cell>
          <cell r="C26" t="str">
            <v>KM</v>
          </cell>
          <cell r="D26">
            <v>109</v>
          </cell>
          <cell r="E26">
            <v>116</v>
          </cell>
          <cell r="F26">
            <v>150.4</v>
          </cell>
        </row>
        <row r="27">
          <cell r="A27">
            <v>24</v>
          </cell>
          <cell r="B27">
            <v>19</v>
          </cell>
          <cell r="C27" t="str">
            <v>KM</v>
          </cell>
          <cell r="D27">
            <v>112</v>
          </cell>
          <cell r="E27">
            <v>118</v>
          </cell>
          <cell r="F27">
            <v>153.80000000000001</v>
          </cell>
        </row>
        <row r="28">
          <cell r="A28">
            <v>25</v>
          </cell>
          <cell r="B28">
            <v>20</v>
          </cell>
          <cell r="C28" t="str">
            <v>KM</v>
          </cell>
          <cell r="D28">
            <v>115</v>
          </cell>
          <cell r="E28">
            <v>122</v>
          </cell>
          <cell r="F28">
            <v>157.1</v>
          </cell>
        </row>
        <row r="29">
          <cell r="A29">
            <v>26</v>
          </cell>
          <cell r="B29">
            <v>21</v>
          </cell>
          <cell r="C29" t="str">
            <v>KM</v>
          </cell>
          <cell r="D29">
            <v>117.5</v>
          </cell>
          <cell r="E29">
            <v>125</v>
          </cell>
          <cell r="F29">
            <v>161.15</v>
          </cell>
        </row>
        <row r="30">
          <cell r="A30">
            <v>27</v>
          </cell>
          <cell r="B30">
            <v>22</v>
          </cell>
          <cell r="C30" t="str">
            <v>KM</v>
          </cell>
          <cell r="D30">
            <v>120</v>
          </cell>
          <cell r="E30">
            <v>128</v>
          </cell>
          <cell r="F30">
            <v>165.2</v>
          </cell>
        </row>
        <row r="31">
          <cell r="A31">
            <v>28</v>
          </cell>
          <cell r="B31">
            <v>23</v>
          </cell>
          <cell r="C31" t="str">
            <v>KM</v>
          </cell>
          <cell r="D31">
            <v>122.5</v>
          </cell>
          <cell r="E31">
            <v>131</v>
          </cell>
          <cell r="F31">
            <v>169.25</v>
          </cell>
        </row>
        <row r="32">
          <cell r="A32">
            <v>29</v>
          </cell>
          <cell r="B32">
            <v>24</v>
          </cell>
          <cell r="C32" t="str">
            <v>KM</v>
          </cell>
          <cell r="D32">
            <v>125</v>
          </cell>
          <cell r="E32">
            <v>134</v>
          </cell>
          <cell r="F32">
            <v>173.3</v>
          </cell>
        </row>
        <row r="33">
          <cell r="A33">
            <v>30</v>
          </cell>
          <cell r="B33">
            <v>25</v>
          </cell>
          <cell r="C33" t="str">
            <v>KM</v>
          </cell>
          <cell r="D33">
            <v>127.5</v>
          </cell>
          <cell r="E33">
            <v>137</v>
          </cell>
          <cell r="F33">
            <v>177.35</v>
          </cell>
        </row>
        <row r="34">
          <cell r="A34">
            <v>31</v>
          </cell>
          <cell r="B34">
            <v>26</v>
          </cell>
          <cell r="C34" t="str">
            <v>KM</v>
          </cell>
          <cell r="D34">
            <v>130</v>
          </cell>
          <cell r="E34">
            <v>140</v>
          </cell>
          <cell r="F34">
            <v>181.4</v>
          </cell>
        </row>
        <row r="35">
          <cell r="A35">
            <v>32</v>
          </cell>
          <cell r="B35">
            <v>27</v>
          </cell>
          <cell r="C35" t="str">
            <v>KM</v>
          </cell>
          <cell r="D35">
            <v>132.5</v>
          </cell>
          <cell r="E35">
            <v>143</v>
          </cell>
          <cell r="F35">
            <v>185.45</v>
          </cell>
        </row>
        <row r="36">
          <cell r="A36">
            <v>33</v>
          </cell>
          <cell r="B36">
            <v>28</v>
          </cell>
          <cell r="C36" t="str">
            <v>KM</v>
          </cell>
          <cell r="D36">
            <v>135</v>
          </cell>
          <cell r="E36">
            <v>146</v>
          </cell>
          <cell r="F36">
            <v>189.5</v>
          </cell>
        </row>
        <row r="37">
          <cell r="A37">
            <v>34</v>
          </cell>
          <cell r="B37">
            <v>29</v>
          </cell>
          <cell r="C37" t="str">
            <v>KM</v>
          </cell>
          <cell r="D37">
            <v>137.5</v>
          </cell>
          <cell r="E37">
            <v>149</v>
          </cell>
          <cell r="F37">
            <v>193.55</v>
          </cell>
        </row>
        <row r="38">
          <cell r="A38">
            <v>35</v>
          </cell>
          <cell r="B38">
            <v>30</v>
          </cell>
          <cell r="C38" t="str">
            <v>KM</v>
          </cell>
          <cell r="D38">
            <v>140</v>
          </cell>
          <cell r="E38">
            <v>152</v>
          </cell>
          <cell r="F38">
            <v>197.6</v>
          </cell>
        </row>
        <row r="39">
          <cell r="A39">
            <v>36</v>
          </cell>
          <cell r="B39">
            <v>31</v>
          </cell>
          <cell r="C39" t="str">
            <v>KM</v>
          </cell>
          <cell r="D39">
            <v>142.5</v>
          </cell>
          <cell r="E39">
            <v>155</v>
          </cell>
          <cell r="F39">
            <v>201.65</v>
          </cell>
        </row>
        <row r="40">
          <cell r="A40">
            <v>37</v>
          </cell>
          <cell r="B40">
            <v>32</v>
          </cell>
          <cell r="C40" t="str">
            <v>KM</v>
          </cell>
          <cell r="D40">
            <v>145</v>
          </cell>
          <cell r="E40">
            <v>158</v>
          </cell>
          <cell r="F40">
            <v>205.7</v>
          </cell>
        </row>
        <row r="41">
          <cell r="A41">
            <v>38</v>
          </cell>
          <cell r="B41">
            <v>33</v>
          </cell>
          <cell r="C41" t="str">
            <v>KM</v>
          </cell>
          <cell r="D41">
            <v>147.5</v>
          </cell>
          <cell r="E41">
            <v>161</v>
          </cell>
          <cell r="F41">
            <v>209.75</v>
          </cell>
        </row>
        <row r="42">
          <cell r="A42">
            <v>39</v>
          </cell>
          <cell r="B42">
            <v>34</v>
          </cell>
          <cell r="C42" t="str">
            <v>KM</v>
          </cell>
          <cell r="D42">
            <v>150</v>
          </cell>
          <cell r="E42">
            <v>164</v>
          </cell>
          <cell r="F42">
            <v>213.8</v>
          </cell>
        </row>
        <row r="43">
          <cell r="A43">
            <v>40</v>
          </cell>
          <cell r="B43">
            <v>35</v>
          </cell>
          <cell r="C43" t="str">
            <v>KM</v>
          </cell>
          <cell r="D43">
            <v>152.5</v>
          </cell>
          <cell r="E43">
            <v>167</v>
          </cell>
          <cell r="F43">
            <v>217.85</v>
          </cell>
        </row>
        <row r="44">
          <cell r="A44">
            <v>41</v>
          </cell>
          <cell r="B44">
            <v>36</v>
          </cell>
          <cell r="C44" t="str">
            <v>KM</v>
          </cell>
          <cell r="D44">
            <v>155</v>
          </cell>
          <cell r="E44">
            <v>170</v>
          </cell>
          <cell r="F44">
            <v>221.9</v>
          </cell>
        </row>
        <row r="45">
          <cell r="A45">
            <v>42</v>
          </cell>
          <cell r="B45">
            <v>37</v>
          </cell>
          <cell r="C45" t="str">
            <v>KM</v>
          </cell>
          <cell r="D45">
            <v>157.5</v>
          </cell>
          <cell r="E45">
            <v>173</v>
          </cell>
          <cell r="F45">
            <v>225.95</v>
          </cell>
        </row>
        <row r="46">
          <cell r="A46">
            <v>43</v>
          </cell>
          <cell r="B46">
            <v>38</v>
          </cell>
          <cell r="C46" t="str">
            <v>KM</v>
          </cell>
          <cell r="D46">
            <v>160</v>
          </cell>
          <cell r="E46">
            <v>176</v>
          </cell>
          <cell r="F46">
            <v>230</v>
          </cell>
        </row>
        <row r="47">
          <cell r="A47">
            <v>44</v>
          </cell>
          <cell r="B47">
            <v>39</v>
          </cell>
          <cell r="C47" t="str">
            <v>KM</v>
          </cell>
          <cell r="D47">
            <v>162.5</v>
          </cell>
          <cell r="E47">
            <v>179</v>
          </cell>
          <cell r="F47">
            <v>234.05</v>
          </cell>
        </row>
        <row r="48">
          <cell r="A48">
            <v>45</v>
          </cell>
          <cell r="B48">
            <v>40</v>
          </cell>
          <cell r="C48" t="str">
            <v>KM</v>
          </cell>
          <cell r="D48">
            <v>165</v>
          </cell>
          <cell r="E48">
            <v>182</v>
          </cell>
          <cell r="F48">
            <v>238.1</v>
          </cell>
        </row>
        <row r="49">
          <cell r="A49">
            <v>46</v>
          </cell>
          <cell r="B49">
            <v>41</v>
          </cell>
          <cell r="C49" t="str">
            <v>KM</v>
          </cell>
          <cell r="D49">
            <v>167.5</v>
          </cell>
          <cell r="E49">
            <v>185</v>
          </cell>
          <cell r="F49">
            <v>242.15</v>
          </cell>
        </row>
        <row r="50">
          <cell r="A50">
            <v>47</v>
          </cell>
          <cell r="B50">
            <v>42</v>
          </cell>
          <cell r="C50" t="str">
            <v>KM</v>
          </cell>
          <cell r="D50">
            <v>170</v>
          </cell>
          <cell r="E50">
            <v>188</v>
          </cell>
          <cell r="F50">
            <v>246.2</v>
          </cell>
        </row>
        <row r="51">
          <cell r="A51">
            <v>48</v>
          </cell>
          <cell r="B51">
            <v>43</v>
          </cell>
          <cell r="C51" t="str">
            <v>KM</v>
          </cell>
          <cell r="D51">
            <v>172.5</v>
          </cell>
          <cell r="E51">
            <v>191</v>
          </cell>
          <cell r="F51">
            <v>250.25</v>
          </cell>
        </row>
        <row r="52">
          <cell r="A52">
            <v>49</v>
          </cell>
          <cell r="B52">
            <v>44</v>
          </cell>
          <cell r="C52" t="str">
            <v>KM</v>
          </cell>
          <cell r="D52">
            <v>175</v>
          </cell>
          <cell r="E52">
            <v>194</v>
          </cell>
          <cell r="F52">
            <v>254.3</v>
          </cell>
        </row>
        <row r="53">
          <cell r="A53">
            <v>50</v>
          </cell>
          <cell r="B53">
            <v>45</v>
          </cell>
          <cell r="C53" t="str">
            <v>KM</v>
          </cell>
          <cell r="D53">
            <v>177.5</v>
          </cell>
          <cell r="E53">
            <v>197</v>
          </cell>
          <cell r="F53">
            <v>258.35000000000002</v>
          </cell>
        </row>
      </sheetData>
      <sheetData sheetId="19"/>
      <sheetData sheetId="20"/>
      <sheetData sheetId="21"/>
      <sheetData sheetId="22"/>
      <sheetData sheetId="23"/>
      <sheetData sheetId="24"/>
      <sheetData sheetId="25"/>
      <sheetData sheetId="26" refreshError="1"/>
      <sheetData sheetId="27" refreshError="1"/>
      <sheetData sheetId="28" refreshError="1"/>
      <sheetData sheetId="29" refreshError="1"/>
      <sheetData sheetId="30"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Lookup"/>
      <sheetName val="Lead"/>
      <sheetName val="Lead-2014-15"/>
      <sheetName val="ESTIMATE"/>
      <sheetName val="leads"/>
      <sheetName val="Mp-team 1"/>
      <sheetName val="RMR "/>
      <sheetName val="labour &amp; Centering"/>
      <sheetName val="r"/>
      <sheetName val="Lead statement ss5"/>
      <sheetName val="Road Detail Est."/>
      <sheetName val="Sheet3"/>
      <sheetName val="RMR"/>
      <sheetName val="Quarry"/>
      <sheetName val="data existing_do not delete"/>
      <sheetName val="Data"/>
      <sheetName val="v"/>
      <sheetName val="DATAS"/>
      <sheetName val="PLAN_FEB97"/>
      <sheetName val="water-hammar-strenght"/>
      <sheetName val="mas_hab"/>
      <sheetName val="l"/>
      <sheetName val="detls"/>
      <sheetName val="12"/>
      <sheetName val="2A"/>
      <sheetName val="2B"/>
      <sheetName val="2C"/>
      <sheetName val="2D"/>
      <sheetName val="2E"/>
      <sheetName val="2F"/>
      <sheetName val="2G"/>
      <sheetName val="2H"/>
      <sheetName val="3A"/>
      <sheetName val="3B"/>
      <sheetName val="4"/>
      <sheetName val="7A"/>
      <sheetName val="7B"/>
      <sheetName val="8A"/>
      <sheetName val="8B"/>
      <sheetName val="9A"/>
      <sheetName val="9B"/>
      <sheetName val="9C"/>
      <sheetName val="9D"/>
      <sheetName val="9E"/>
      <sheetName val="9F"/>
      <sheetName val="9G"/>
      <sheetName val="9H"/>
      <sheetName val="9I"/>
      <sheetName val="9J"/>
      <sheetName val="9K"/>
      <sheetName val="LEAD STATEMENT"/>
      <sheetName val="maya"/>
      <sheetName val="Database"/>
      <sheetName val="Specification"/>
      <sheetName val="m"/>
      <sheetName val="PVC_dia"/>
      <sheetName val="Lead (2)"/>
      <sheetName val="new"/>
      <sheetName val="FB - 1L"/>
      <sheetName val="GF SB Ok "/>
      <sheetName val="Data_Bit_I"/>
      <sheetName val="mlead"/>
      <sheetName val="rdamdata"/>
      <sheetName val="0000000000000"/>
      <sheetName val="Nspt-smp-final-ORIGINAL"/>
      <sheetName val="POP"/>
      <sheetName val="DATA SHEET"/>
      <sheetName val=" data sheet "/>
      <sheetName val="MRATES"/>
      <sheetName val="Levels"/>
      <sheetName val="FORM7"/>
      <sheetName val="DATA_PRG"/>
      <sheetName val="WATER-HAMMER"/>
      <sheetName val="PS1"/>
      <sheetName val="clvrt_data"/>
      <sheetName val="MRoad data"/>
      <sheetName val="pvc-pipe-rates"/>
      <sheetName val="int-Dia-pvc"/>
      <sheetName val="abs road"/>
      <sheetName val="Road data"/>
      <sheetName val="Sheet1 (2)"/>
      <sheetName val="sectorwise"/>
      <sheetName val="COLUMN"/>
      <sheetName val="Process"/>
      <sheetName val="Sheet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ead"/>
      <sheetName val="Data"/>
      <sheetName val="drain rm data"/>
      <sheetName val="LOWEST RATES"/>
      <sheetName val="leads"/>
      <sheetName val="drain_rm_data"/>
      <sheetName val="LOWEST_RATES"/>
      <sheetName val="drain_rm_data1"/>
      <sheetName val="LOWEST_RATES1"/>
      <sheetName val="Labour"/>
      <sheetName val="Material"/>
      <sheetName val="Plant &amp;  Machinery"/>
      <sheetName val="drain_rm_data2"/>
      <sheetName val="LOWEST_RATES2"/>
      <sheetName val="Plant_&amp;__Machinery"/>
      <sheetName val="0000000000000"/>
      <sheetName val="ESTIMATE"/>
      <sheetName val="Lookup"/>
      <sheetName val="abs road"/>
      <sheetName val="R_Det"/>
      <sheetName val="Road data"/>
      <sheetName val="maya"/>
      <sheetName val="Data_Bit_I"/>
      <sheetName val="Sheet1 (2)"/>
      <sheetName val="v"/>
      <sheetName val="Sheet1"/>
      <sheetName val="Pipe Areas"/>
      <sheetName val="mlead"/>
      <sheetName val="Plant 㫨  Machinery"/>
      <sheetName val="Plant_㫨__Machinery"/>
      <sheetName val="Elc.Stnd.Data-17-18 "/>
      <sheetName val="sectorwise"/>
      <sheetName val="r"/>
      <sheetName val="Nspt-smp-final-ORIGINAL"/>
      <sheetName val="Design_abf"/>
      <sheetName val="LEAD STATEMENT"/>
      <sheetName val="CD Data"/>
      <sheetName val="banilad"/>
      <sheetName val="Quarry"/>
      <sheetName val="Elc.Stnd.Data-18-19-final "/>
      <sheetName val="HS 1 BPT (2)all bpts"/>
      <sheetName val="Convey"/>
      <sheetName val="m"/>
      <sheetName val="rdamdata"/>
      <sheetName val="lead-st"/>
      <sheetName val="Levels"/>
      <sheetName val="GROUND"/>
      <sheetName val="SECOND"/>
      <sheetName val="drain_rm_data3"/>
      <sheetName val="LOWEST_RATES3"/>
      <sheetName val="Plant_&amp;__Machinery1"/>
      <sheetName val="abs_road"/>
      <sheetName val="Road_data"/>
      <sheetName val="Sheet1_(2)"/>
      <sheetName val="data existing_do not delete"/>
      <sheetName val="Road Detail Est."/>
      <sheetName val="MRATES"/>
      <sheetName val="hdpe weights"/>
      <sheetName val="COVER"/>
      <sheetName val="Sheet3"/>
      <sheetName val="Rates"/>
      <sheetName val="nodes"/>
      <sheetName val="ssr-rates"/>
      <sheetName val="ww-march-02"/>
      <sheetName val="Elc.Stnd.Data-18-19"/>
      <sheetName val="drain_rm_data4"/>
      <sheetName val="LOWEST_RATES4"/>
      <sheetName val="Plant_&amp;__Machinery2"/>
      <sheetName val="abs_road1"/>
      <sheetName val="Road_data1"/>
      <sheetName val="labour &amp; Centering"/>
      <sheetName val="GA"/>
      <sheetName val="Av.G Level"/>
      <sheetName val="Sheet2"/>
      <sheetName val="Data 07-08 "/>
      <sheetName val="Rate Analysis"/>
      <sheetName val="final abstract"/>
      <sheetName val="Part-A"/>
      <sheetName val="Flight-1"/>
      <sheetName val="HEAD"/>
      <sheetName val="Input"/>
      <sheetName val="elect."/>
      <sheetName val="DETAILED  BOQ"/>
      <sheetName val="steel SF (slab-2)"/>
      <sheetName val="Elc.Stnd.Data-17-18-final "/>
      <sheetName val="Cut Off Statement"/>
      <sheetName val="Lead-2014-15"/>
      <sheetName val="HDPE-pipe-rates"/>
      <sheetName val="pvc-pipe-rates"/>
      <sheetName val="RMR"/>
      <sheetName val="coverpage"/>
      <sheetName val="habs-list"/>
      <sheetName val="int-Dia"/>
      <sheetName val="DATA_PRG"/>
      <sheetName val="l"/>
      <sheetName val="Specification"/>
      <sheetName val="Road data.PS"/>
      <sheetName val="eligibilty"/>
      <sheetName val="Sheet1_(2)1"/>
      <sheetName val="Plant_㫨__Machinery1"/>
      <sheetName val="Pipe_Areas"/>
      <sheetName val="Elc_Stnd_Data-18-19-final_"/>
      <sheetName val="Elc_Stnd_Data-17-18_"/>
      <sheetName val="Av_G_Level"/>
      <sheetName val="CD_Data"/>
      <sheetName val="HS final-2"/>
      <sheetName val="FORM7"/>
      <sheetName val="Sheet5"/>
      <sheetName val="Data o"/>
      <sheetName val="int-Dia-hdpe"/>
      <sheetName val="Lead 09-10"/>
      <sheetName val="Elc.data-20-21"/>
      <sheetName val="data- Civil"/>
      <sheetName val="2a.Est. Drainage System"/>
      <sheetName val="data- MS Gates &amp; Grills"/>
      <sheetName val="MS-Truss data"/>
      <sheetName val="HS 30.04.2015.Final"/>
      <sheetName val="ID"/>
      <sheetName val="HDPE"/>
      <sheetName val="Sheet9"/>
      <sheetName val="HS 1"/>
      <sheetName val="zone-8"/>
      <sheetName val="MHNO_LEV"/>
      <sheetName val="ewst"/>
      <sheetName val="3405-2014"/>
      <sheetName val="wh_data_R"/>
      <sheetName val="wh_data"/>
      <sheetName val="CPHEEO"/>
      <sheetName val="detls"/>
      <sheetName val="Bitumen trunk"/>
      <sheetName val="Feeder"/>
      <sheetName val="R99 etc"/>
      <sheetName val="Trunk unpaved"/>
      <sheetName val="data1"/>
      <sheetName val="TS memo"/>
      <sheetName val="stone"/>
      <sheetName val="index"/>
      <sheetName val="narsib~1"/>
      <sheetName val="SUMP1420KL@HW"/>
      <sheetName val="SPT vs PHI"/>
      <sheetName val="Abs"/>
      <sheetName val="DATA-BASE"/>
      <sheetName val="DATA-ABSTRACT"/>
      <sheetName val="PVC"/>
      <sheetName val="Detailed"/>
      <sheetName val="Wordsdata"/>
      <sheetName val="segments-details"/>
      <sheetName val="int-Dia-pvc"/>
      <sheetName val="mlead "/>
      <sheetName val="dBase"/>
      <sheetName val="PROCTOR"/>
      <sheetName val="Mp-team 1"/>
      <sheetName val="Staff Acco."/>
      <sheetName val="mas_hab"/>
      <sheetName val="Iocount"/>
      <sheetName val="C.D.Abs.Est."/>
      <sheetName val="t_prsr"/>
      <sheetName val="wh"/>
      <sheetName val="INPUT-SHEET"/>
      <sheetName val="other rates"/>
      <sheetName val="Lead  RATES"/>
      <sheetName val="RAFT"/>
      <sheetName val="ABUT"/>
      <sheetName val="SSR 2015-16"/>
      <sheetName val="sand"/>
      <sheetName val="WATER-HAMMER"/>
      <sheetName val="DI"/>
      <sheetName val="BWSCPlt"/>
      <sheetName val="CI"/>
      <sheetName val="G.R.P"/>
      <sheetName val="PSC REVISED"/>
      <sheetName val="mroad data"/>
      <sheetName val="Data rough"/>
      <sheetName val="PVC weights"/>
      <sheetName val="Lead Distance"/>
      <sheetName val="Works"/>
      <sheetName val="General"/>
      <sheetName val="INPUT SHEET"/>
      <sheetName val="RES-PLANNING"/>
      <sheetName val="Macro1"/>
      <sheetName val="Usage"/>
      <sheetName val="Common "/>
      <sheetName val="Habcodes"/>
      <sheetName val="hdpe-rates"/>
      <sheetName val="pvc-rates"/>
      <sheetName val="PS1"/>
      <sheetName val="PLAN_FEB97"/>
      <sheetName val="ppraodata"/>
      <sheetName val="splmidata"/>
      <sheetName val="not req 3"/>
    </sheetNames>
    <sheetDataSet>
      <sheetData sheetId="0" refreshError="1">
        <row r="7">
          <cell r="N7">
            <v>2424</v>
          </cell>
        </row>
        <row r="9">
          <cell r="N9">
            <v>431.64499999999998</v>
          </cell>
        </row>
        <row r="26">
          <cell r="N26">
            <v>295.47500000000002</v>
          </cell>
        </row>
        <row r="28">
          <cell r="N28">
            <v>340.47500000000002</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sheetData sheetId="38"/>
      <sheetData sheetId="39"/>
      <sheetData sheetId="40" refreshError="1"/>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refreshError="1"/>
      <sheetData sheetId="80" refreshError="1"/>
      <sheetData sheetId="81" refreshError="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
      <sheetName val="Sheet2"/>
    </sheetNames>
    <sheetDataSet>
      <sheetData sheetId="0"/>
      <sheetData sheetId="1"/>
      <sheetData sheetId="2">
        <row r="69">
          <cell r="H69">
            <v>15.6</v>
          </cell>
        </row>
      </sheetData>
      <sheetData sheetId="3"/>
      <sheetData sheetId="4">
        <row r="37">
          <cell r="E37">
            <v>273</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s>
    <sheetDataSet>
      <sheetData sheetId="0" refreshError="1"/>
      <sheetData sheetId="1" refreshError="1"/>
      <sheetData sheetId="2">
        <row r="49">
          <cell r="G49" t="str">
            <v>Input Rate</v>
          </cell>
        </row>
      </sheetData>
      <sheetData sheetId="3"/>
      <sheetData sheetId="4">
        <row r="58">
          <cell r="D58" t="str">
            <v>Input Rate</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s>
    <sheetDataSet>
      <sheetData sheetId="0"/>
      <sheetData sheetId="1"/>
      <sheetData sheetId="2"/>
      <sheetData sheetId="3"/>
      <sheetData sheetId="4">
        <row r="83">
          <cell r="D83" t="str">
            <v>Input Rate</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DESIGEN_RCC_CULVERT"/>
      <sheetName val="DESIGENS_HP_CULVERT"/>
      <sheetName val="Material"/>
    </sheetNames>
    <sheetDataSet>
      <sheetData sheetId="0" refreshError="1"/>
      <sheetData sheetId="1" refreshError="1"/>
      <sheetData sheetId="2" refreshError="1"/>
      <sheetData sheetId="3"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abstract"/>
      <sheetName val="detailed"/>
      <sheetName val="btrates"/>
      <sheetName val="cost"/>
      <sheetName val="thick"/>
      <sheetName val="Leadcost"/>
      <sheetName val="leads"/>
      <sheetName val="data"/>
      <sheetName val="hp900"/>
      <sheetName val="CDdata (2)"/>
      <sheetName val="1v900"/>
      <sheetName val="2v900"/>
      <sheetName val="3v900"/>
      <sheetName val="impRdam"/>
      <sheetName val="lchart"/>
      <sheetName val="lchart1"/>
      <sheetName val="m"/>
      <sheetName val="Material"/>
      <sheetName val="Labour"/>
      <sheetName val="LEAD"/>
      <sheetName val="r"/>
      <sheetName val="l"/>
      <sheetName val="Sheet1"/>
      <sheetName val="RMR"/>
      <sheetName val="Plant &amp;  Machinery"/>
      <sheetName val="Rates"/>
      <sheetName val="DATA-BASE"/>
      <sheetName val="DATA-ABSTRACT"/>
      <sheetName val="MRATES"/>
      <sheetName val="MRoad 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7">
          <cell r="H7">
            <v>48</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slip"/>
      <sheetName val="ExeSummary"/>
      <sheetName val="sReport"/>
      <sheetName val="abstract"/>
      <sheetName val="detailed"/>
      <sheetName val="2v600"/>
      <sheetName val="rates"/>
      <sheetName val="initialrate"/>
      <sheetName val="data"/>
      <sheetName val="CDdata"/>
      <sheetName val="leadchart"/>
      <sheetName val="crust"/>
      <sheetName val="CS-ex"/>
      <sheetName val="LS-ex"/>
      <sheetName val="keymap"/>
      <sheetName val="leads"/>
      <sheetName val="r"/>
      <sheetName val="l"/>
      <sheetName val="Miscellaneous"/>
      <sheetName val="Road_All"/>
      <sheetName val="Summary_Slab_Karbook"/>
      <sheetName val="Sheet3"/>
      <sheetName val="Rates SSR 2008-09"/>
      <sheetName val="Specification"/>
      <sheetName val="RMR"/>
      <sheetName val="Material"/>
      <sheetName val="mas_hab"/>
      <sheetName val="Labour"/>
      <sheetName val="Plant &amp;  Machinery"/>
      <sheetName val="maya"/>
      <sheetName val="Lead statement"/>
      <sheetName val="MRoad data"/>
      <sheetName val="Lead"/>
      <sheetName val="MRATES"/>
      <sheetName val="v"/>
      <sheetName val="Road Detail Est."/>
      <sheetName val="p&amp;m"/>
      <sheetName val="EDWise"/>
      <sheetName val="m"/>
      <sheetName val="habs-list"/>
      <sheetName val="int-Dia"/>
      <sheetName val="nodes"/>
      <sheetName val="lead-st"/>
      <sheetName val="hdpe weights"/>
      <sheetName val="PVC weights"/>
      <sheetName val="index"/>
      <sheetName val="Lead (Final)"/>
      <sheetName val="sectorwise"/>
      <sheetName val="Nspt-smp-final-ORIGINAL"/>
      <sheetName val="Lead statement ss5"/>
      <sheetName val="data-sheet"/>
      <sheetName val="Sheet1"/>
      <sheetName val="Line"/>
      <sheetName val="Road data"/>
      <sheetName val="Levels"/>
      <sheetName val="ESTIMATE"/>
      <sheetName val="Sheet2"/>
      <sheetName val="INPUT-SHEET"/>
      <sheetName val="other rates"/>
      <sheetName val="DATA-BASE"/>
      <sheetName val="DATA-ABSTRACT"/>
      <sheetName val="WATER-HAMMER"/>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mas_hab"/>
      <sheetName val="water_source_affected"/>
      <sheetName val="Leads"/>
      <sheetName val="Data"/>
      <sheetName val="Lead"/>
      <sheetName val="Rates SSR 2008-09"/>
      <sheetName val="Material"/>
      <sheetName val="Plant &amp;  Machinery"/>
      <sheetName val="RMR"/>
      <sheetName val="MRATES"/>
    </sheetNames>
    <sheetDataSet>
      <sheetData sheetId="0" refreshError="1"/>
      <sheetData sheetId="1" refreshError="1">
        <row r="1">
          <cell r="A1" t="str">
            <v>state_code</v>
          </cell>
          <cell r="B1" t="str">
            <v>district_code</v>
          </cell>
          <cell r="C1" t="str">
            <v>block_code</v>
          </cell>
          <cell r="D1" t="str">
            <v>panch_code</v>
          </cell>
          <cell r="E1" t="str">
            <v>vill_code</v>
          </cell>
          <cell r="F1" t="str">
            <v>hab_code</v>
          </cell>
          <cell r="G1" t="str">
            <v>a_const_code</v>
          </cell>
          <cell r="H1" t="str">
            <v>p_const_code</v>
          </cell>
          <cell r="I1" t="str">
            <v>BC,PC,VC,HC</v>
          </cell>
          <cell r="K1" t="str">
            <v>Mandal</v>
          </cell>
          <cell r="L1" t="str">
            <v>hab_name</v>
          </cell>
        </row>
        <row r="2">
          <cell r="A2" t="str">
            <v>02</v>
          </cell>
          <cell r="B2" t="str">
            <v>0220</v>
          </cell>
          <cell r="C2" t="str">
            <v>0220001</v>
          </cell>
          <cell r="D2" t="str">
            <v>001</v>
          </cell>
          <cell r="E2" t="str">
            <v>01</v>
          </cell>
          <cell r="F2" t="str">
            <v>01</v>
          </cell>
          <cell r="G2" t="str">
            <v>258</v>
          </cell>
          <cell r="H2" t="str">
            <v>016</v>
          </cell>
          <cell r="I2" t="str">
            <v>02200010010101</v>
          </cell>
          <cell r="K2" t="str">
            <v>IBRAHIMPATNAM</v>
          </cell>
          <cell r="L2" t="str">
            <v>KOMATIKONDAPUR</v>
          </cell>
        </row>
        <row r="3">
          <cell r="A3" t="str">
            <v>02</v>
          </cell>
          <cell r="B3" t="str">
            <v>0220</v>
          </cell>
          <cell r="C3" t="str">
            <v>0220001</v>
          </cell>
          <cell r="D3" t="str">
            <v>002</v>
          </cell>
          <cell r="E3" t="str">
            <v>02</v>
          </cell>
          <cell r="F3" t="str">
            <v>01</v>
          </cell>
          <cell r="G3" t="str">
            <v>258</v>
          </cell>
          <cell r="H3" t="str">
            <v>016</v>
          </cell>
          <cell r="I3" t="str">
            <v>02200010020201</v>
          </cell>
          <cell r="K3" t="str">
            <v>IBRAHIMPATNAM</v>
          </cell>
          <cell r="L3" t="str">
            <v>ERADANDI</v>
          </cell>
        </row>
        <row r="4">
          <cell r="A4" t="str">
            <v>02</v>
          </cell>
          <cell r="B4" t="str">
            <v>0220</v>
          </cell>
          <cell r="C4" t="str">
            <v>0220001</v>
          </cell>
          <cell r="D4" t="str">
            <v>003</v>
          </cell>
          <cell r="E4" t="str">
            <v>03</v>
          </cell>
          <cell r="F4" t="str">
            <v>01</v>
          </cell>
          <cell r="G4" t="str">
            <v>258</v>
          </cell>
          <cell r="H4" t="str">
            <v>016</v>
          </cell>
          <cell r="I4" t="str">
            <v>02200010030301</v>
          </cell>
          <cell r="K4" t="str">
            <v>IBRAHIMPATNAM</v>
          </cell>
          <cell r="L4" t="str">
            <v>BARDIPOOR</v>
          </cell>
        </row>
        <row r="5">
          <cell r="A5" t="str">
            <v>02</v>
          </cell>
          <cell r="B5" t="str">
            <v>0220</v>
          </cell>
          <cell r="C5" t="str">
            <v>0220001</v>
          </cell>
          <cell r="D5" t="str">
            <v>004</v>
          </cell>
          <cell r="E5" t="str">
            <v>04</v>
          </cell>
          <cell r="F5" t="str">
            <v>01</v>
          </cell>
          <cell r="G5" t="str">
            <v>258</v>
          </cell>
          <cell r="H5" t="str">
            <v>016</v>
          </cell>
          <cell r="I5" t="str">
            <v>02200010040401</v>
          </cell>
          <cell r="K5" t="str">
            <v>IBRAHIMPATNAM</v>
          </cell>
          <cell r="L5" t="str">
            <v>MULRAMPUR</v>
          </cell>
        </row>
        <row r="6">
          <cell r="A6" t="str">
            <v>02</v>
          </cell>
          <cell r="B6" t="str">
            <v>0220</v>
          </cell>
          <cell r="C6" t="str">
            <v>0220001</v>
          </cell>
          <cell r="D6" t="str">
            <v>005</v>
          </cell>
          <cell r="E6" t="str">
            <v>05</v>
          </cell>
          <cell r="F6" t="str">
            <v>01</v>
          </cell>
          <cell r="G6" t="str">
            <v>258</v>
          </cell>
          <cell r="H6" t="str">
            <v>016</v>
          </cell>
          <cell r="I6" t="str">
            <v>02200010050501</v>
          </cell>
          <cell r="K6" t="str">
            <v>IBRAHIMPATNAM</v>
          </cell>
          <cell r="L6" t="str">
            <v>VEMULAKURTHI</v>
          </cell>
        </row>
        <row r="7">
          <cell r="A7" t="str">
            <v>02</v>
          </cell>
          <cell r="B7" t="str">
            <v>0220</v>
          </cell>
          <cell r="C7" t="str">
            <v>0220001</v>
          </cell>
          <cell r="D7" t="str">
            <v>006</v>
          </cell>
          <cell r="E7" t="str">
            <v>07</v>
          </cell>
          <cell r="F7" t="str">
            <v>01</v>
          </cell>
          <cell r="G7" t="str">
            <v>258</v>
          </cell>
          <cell r="H7" t="str">
            <v>016</v>
          </cell>
          <cell r="I7" t="str">
            <v>02200010060701</v>
          </cell>
          <cell r="K7" t="str">
            <v>IBRAHIMPATNAM</v>
          </cell>
          <cell r="L7" t="str">
            <v>YAMAPUR</v>
          </cell>
        </row>
        <row r="8">
          <cell r="A8" t="str">
            <v>02</v>
          </cell>
          <cell r="B8" t="str">
            <v>0220</v>
          </cell>
          <cell r="C8" t="str">
            <v>0220001</v>
          </cell>
          <cell r="D8" t="str">
            <v>007</v>
          </cell>
          <cell r="E8" t="str">
            <v>08</v>
          </cell>
          <cell r="F8" t="str">
            <v>01</v>
          </cell>
          <cell r="G8" t="str">
            <v>258</v>
          </cell>
          <cell r="H8" t="str">
            <v>016</v>
          </cell>
          <cell r="I8" t="str">
            <v>02200010070801</v>
          </cell>
          <cell r="K8" t="str">
            <v>IBRAHIMPATNAM</v>
          </cell>
          <cell r="L8" t="str">
            <v>FAKIR KONDAPUR</v>
          </cell>
        </row>
        <row r="9">
          <cell r="A9" t="str">
            <v>02</v>
          </cell>
          <cell r="B9" t="str">
            <v>0220</v>
          </cell>
          <cell r="C9" t="str">
            <v>0220001</v>
          </cell>
          <cell r="D9" t="str">
            <v>008</v>
          </cell>
          <cell r="E9" t="str">
            <v>09</v>
          </cell>
          <cell r="F9" t="str">
            <v>01</v>
          </cell>
          <cell r="G9" t="str">
            <v>258</v>
          </cell>
          <cell r="H9" t="str">
            <v>016</v>
          </cell>
          <cell r="I9" t="str">
            <v>02200010080901</v>
          </cell>
          <cell r="K9" t="str">
            <v>IBRAHIMPATNAM</v>
          </cell>
          <cell r="L9" t="str">
            <v>THIMMAPUR</v>
          </cell>
        </row>
        <row r="10">
          <cell r="A10" t="str">
            <v>02</v>
          </cell>
          <cell r="B10" t="str">
            <v>0220</v>
          </cell>
          <cell r="C10" t="str">
            <v>0220001</v>
          </cell>
          <cell r="D10" t="str">
            <v>008</v>
          </cell>
          <cell r="E10" t="str">
            <v>09</v>
          </cell>
          <cell r="F10" t="str">
            <v>02</v>
          </cell>
          <cell r="G10" t="str">
            <v>258</v>
          </cell>
          <cell r="H10" t="str">
            <v>016</v>
          </cell>
          <cell r="I10" t="str">
            <v>02200010080902</v>
          </cell>
          <cell r="K10" t="str">
            <v>IBRAHIMPATNAM</v>
          </cell>
          <cell r="L10" t="str">
            <v>LAMBADITHANDA</v>
          </cell>
        </row>
        <row r="11">
          <cell r="A11" t="str">
            <v>02</v>
          </cell>
          <cell r="B11" t="str">
            <v>0220</v>
          </cell>
          <cell r="C11" t="str">
            <v>0220001</v>
          </cell>
          <cell r="D11" t="str">
            <v>009</v>
          </cell>
          <cell r="E11" t="str">
            <v>10</v>
          </cell>
          <cell r="F11" t="str">
            <v>01</v>
          </cell>
          <cell r="G11" t="str">
            <v>258</v>
          </cell>
          <cell r="H11" t="str">
            <v>016</v>
          </cell>
          <cell r="I11" t="str">
            <v>02200010091001</v>
          </cell>
          <cell r="K11" t="str">
            <v>IBRAHIMPATNAM</v>
          </cell>
          <cell r="L11" t="str">
            <v>GODUR</v>
          </cell>
        </row>
        <row r="12">
          <cell r="A12" t="str">
            <v>02</v>
          </cell>
          <cell r="B12" t="str">
            <v>0220</v>
          </cell>
          <cell r="C12" t="str">
            <v>0220001</v>
          </cell>
          <cell r="D12" t="str">
            <v>010</v>
          </cell>
          <cell r="E12" t="str">
            <v>11</v>
          </cell>
          <cell r="F12" t="str">
            <v>01</v>
          </cell>
          <cell r="G12" t="str">
            <v>258</v>
          </cell>
          <cell r="H12" t="str">
            <v>016</v>
          </cell>
          <cell r="I12" t="str">
            <v>02200010101101</v>
          </cell>
          <cell r="K12" t="str">
            <v>IBRAHIMPATNAM</v>
          </cell>
          <cell r="L12" t="str">
            <v>IBRAHIMPATNAM</v>
          </cell>
        </row>
        <row r="13">
          <cell r="A13" t="str">
            <v>02</v>
          </cell>
          <cell r="B13" t="str">
            <v>0220</v>
          </cell>
          <cell r="C13" t="str">
            <v>0220001</v>
          </cell>
          <cell r="D13" t="str">
            <v>011</v>
          </cell>
          <cell r="E13" t="str">
            <v>12</v>
          </cell>
          <cell r="F13" t="str">
            <v>01</v>
          </cell>
          <cell r="G13" t="str">
            <v>258</v>
          </cell>
          <cell r="H13" t="str">
            <v>016</v>
          </cell>
          <cell r="I13" t="str">
            <v>02200010111201</v>
          </cell>
          <cell r="K13" t="str">
            <v>IBRAHIMPATNAM</v>
          </cell>
          <cell r="L13" t="str">
            <v>VARSHAKONDA</v>
          </cell>
        </row>
        <row r="14">
          <cell r="A14" t="str">
            <v>02</v>
          </cell>
          <cell r="B14" t="str">
            <v>0220</v>
          </cell>
          <cell r="C14" t="str">
            <v>0220001</v>
          </cell>
          <cell r="D14" t="str">
            <v>012</v>
          </cell>
          <cell r="E14" t="str">
            <v>13</v>
          </cell>
          <cell r="F14" t="str">
            <v>01</v>
          </cell>
          <cell r="G14" t="str">
            <v>258</v>
          </cell>
          <cell r="H14" t="str">
            <v>016</v>
          </cell>
          <cell r="I14" t="str">
            <v>02200010121301</v>
          </cell>
          <cell r="K14" t="str">
            <v>IBRAHIMPATNAM</v>
          </cell>
          <cell r="L14" t="str">
            <v>DABBA</v>
          </cell>
        </row>
        <row r="15">
          <cell r="A15" t="str">
            <v>02</v>
          </cell>
          <cell r="B15" t="str">
            <v>0220</v>
          </cell>
          <cell r="C15" t="str">
            <v>0220001</v>
          </cell>
          <cell r="D15" t="str">
            <v>013</v>
          </cell>
          <cell r="E15" t="str">
            <v>14</v>
          </cell>
          <cell r="F15" t="str">
            <v>01</v>
          </cell>
          <cell r="G15" t="str">
            <v>258</v>
          </cell>
          <cell r="H15" t="str">
            <v>016</v>
          </cell>
          <cell r="I15" t="str">
            <v>02200010131401</v>
          </cell>
          <cell r="K15" t="str">
            <v>IBRAHIMPATNAM</v>
          </cell>
          <cell r="L15" t="str">
            <v>AMMAKKAPET</v>
          </cell>
        </row>
        <row r="16">
          <cell r="A16" t="str">
            <v>02</v>
          </cell>
          <cell r="B16" t="str">
            <v>0220</v>
          </cell>
          <cell r="C16" t="str">
            <v>0220001</v>
          </cell>
          <cell r="D16" t="str">
            <v>014</v>
          </cell>
          <cell r="E16" t="str">
            <v>15</v>
          </cell>
          <cell r="F16" t="str">
            <v>01</v>
          </cell>
          <cell r="G16" t="str">
            <v>258</v>
          </cell>
          <cell r="H16" t="str">
            <v>016</v>
          </cell>
          <cell r="I16" t="str">
            <v>02200010141501</v>
          </cell>
          <cell r="K16" t="str">
            <v>IBRAHIMPATNAM</v>
          </cell>
          <cell r="L16" t="str">
            <v>ERRAPUR</v>
          </cell>
        </row>
        <row r="17">
          <cell r="A17" t="str">
            <v>02</v>
          </cell>
          <cell r="B17" t="str">
            <v>0220</v>
          </cell>
          <cell r="C17" t="str">
            <v>0220001</v>
          </cell>
          <cell r="D17" t="str">
            <v>014</v>
          </cell>
          <cell r="E17" t="str">
            <v>15</v>
          </cell>
          <cell r="F17" t="str">
            <v>02</v>
          </cell>
          <cell r="G17" t="str">
            <v>258</v>
          </cell>
          <cell r="H17" t="str">
            <v>016</v>
          </cell>
          <cell r="I17" t="str">
            <v>02200010141502</v>
          </cell>
          <cell r="K17" t="str">
            <v>IBRAHIMPATNAM</v>
          </cell>
          <cell r="L17" t="str">
            <v>LAMBADI THANDA</v>
          </cell>
        </row>
        <row r="18">
          <cell r="A18" t="str">
            <v>02</v>
          </cell>
          <cell r="B18" t="str">
            <v>0220</v>
          </cell>
          <cell r="C18" t="str">
            <v>0220001</v>
          </cell>
          <cell r="D18" t="str">
            <v>015</v>
          </cell>
          <cell r="E18" t="str">
            <v>16</v>
          </cell>
          <cell r="F18" t="str">
            <v>01</v>
          </cell>
          <cell r="G18" t="str">
            <v>258</v>
          </cell>
          <cell r="H18" t="str">
            <v>016</v>
          </cell>
          <cell r="I18" t="str">
            <v>02200010151601</v>
          </cell>
          <cell r="K18" t="str">
            <v>IBRAHIMPATNAM</v>
          </cell>
          <cell r="L18" t="str">
            <v>RAJESWAR RAOPET</v>
          </cell>
        </row>
        <row r="19">
          <cell r="A19" t="str">
            <v>02</v>
          </cell>
          <cell r="B19" t="str">
            <v>0220</v>
          </cell>
          <cell r="C19" t="str">
            <v>0220001</v>
          </cell>
          <cell r="D19" t="str">
            <v>016</v>
          </cell>
          <cell r="E19" t="str">
            <v>17</v>
          </cell>
          <cell r="F19" t="str">
            <v>01</v>
          </cell>
          <cell r="G19" t="str">
            <v>258</v>
          </cell>
          <cell r="H19" t="str">
            <v>016</v>
          </cell>
          <cell r="I19" t="str">
            <v>02200010161701</v>
          </cell>
          <cell r="K19" t="str">
            <v>IBRAHIMPATNAM</v>
          </cell>
          <cell r="L19" t="str">
            <v>MAIDPALLI</v>
          </cell>
        </row>
        <row r="20">
          <cell r="A20" t="str">
            <v>02</v>
          </cell>
          <cell r="B20" t="str">
            <v>0220</v>
          </cell>
          <cell r="C20" t="str">
            <v>0220001</v>
          </cell>
          <cell r="D20" t="str">
            <v>017</v>
          </cell>
          <cell r="E20" t="str">
            <v>18</v>
          </cell>
          <cell r="F20" t="str">
            <v>01</v>
          </cell>
          <cell r="G20" t="str">
            <v>258</v>
          </cell>
          <cell r="H20" t="str">
            <v>016</v>
          </cell>
          <cell r="I20" t="str">
            <v>02200010171801</v>
          </cell>
          <cell r="K20" t="str">
            <v>IBRAHIMPATNAM</v>
          </cell>
          <cell r="L20" t="str">
            <v>BANDALINGAPUR</v>
          </cell>
        </row>
        <row r="21">
          <cell r="A21" t="str">
            <v>02</v>
          </cell>
          <cell r="B21" t="str">
            <v>0220</v>
          </cell>
          <cell r="C21" t="str">
            <v>0220001</v>
          </cell>
          <cell r="D21" t="str">
            <v>017</v>
          </cell>
          <cell r="E21" t="str">
            <v>18</v>
          </cell>
          <cell r="F21" t="str">
            <v>02</v>
          </cell>
          <cell r="G21" t="str">
            <v>258</v>
          </cell>
          <cell r="H21" t="str">
            <v>016</v>
          </cell>
          <cell r="I21" t="str">
            <v>02200010171802</v>
          </cell>
          <cell r="K21" t="str">
            <v>IBRAHIMPATNAM</v>
          </cell>
          <cell r="L21" t="str">
            <v>KONDAPUR</v>
          </cell>
        </row>
        <row r="22">
          <cell r="A22" t="str">
            <v>02</v>
          </cell>
          <cell r="B22" t="str">
            <v>0220</v>
          </cell>
          <cell r="C22" t="str">
            <v>0220001</v>
          </cell>
          <cell r="D22" t="str">
            <v>017</v>
          </cell>
          <cell r="E22" t="str">
            <v>18</v>
          </cell>
          <cell r="F22" t="str">
            <v>03</v>
          </cell>
          <cell r="G22" t="str">
            <v>258</v>
          </cell>
          <cell r="H22" t="str">
            <v>016</v>
          </cell>
          <cell r="I22" t="str">
            <v>02200010171803</v>
          </cell>
          <cell r="K22" t="str">
            <v>IBRAHIMPATNAM</v>
          </cell>
          <cell r="L22" t="str">
            <v>ODDERA COLONY</v>
          </cell>
        </row>
        <row r="23">
          <cell r="A23" t="str">
            <v>02</v>
          </cell>
          <cell r="B23" t="str">
            <v>0220</v>
          </cell>
          <cell r="C23" t="str">
            <v>0220001</v>
          </cell>
          <cell r="D23" t="str">
            <v>018</v>
          </cell>
          <cell r="E23" t="str">
            <v>18</v>
          </cell>
          <cell r="F23" t="str">
            <v>01</v>
          </cell>
          <cell r="G23" t="str">
            <v>258</v>
          </cell>
          <cell r="H23" t="str">
            <v>016</v>
          </cell>
          <cell r="I23" t="str">
            <v>02200010181801</v>
          </cell>
          <cell r="K23" t="str">
            <v>IBRAHIMPATNAM</v>
          </cell>
          <cell r="L23" t="str">
            <v>SHATHAKAPALLI</v>
          </cell>
        </row>
        <row r="24">
          <cell r="A24" t="str">
            <v>02</v>
          </cell>
          <cell r="B24" t="str">
            <v>0220</v>
          </cell>
          <cell r="C24" t="str">
            <v>0220001</v>
          </cell>
          <cell r="D24" t="str">
            <v>019</v>
          </cell>
          <cell r="E24" t="str">
            <v>06</v>
          </cell>
          <cell r="F24" t="str">
            <v>01</v>
          </cell>
          <cell r="G24" t="str">
            <v>258</v>
          </cell>
          <cell r="H24" t="str">
            <v>016</v>
          </cell>
          <cell r="I24" t="str">
            <v>02200010190601</v>
          </cell>
          <cell r="K24" t="str">
            <v>IBRAHIMPATNAM</v>
          </cell>
          <cell r="L24" t="str">
            <v>KOJANKOTHUR</v>
          </cell>
        </row>
        <row r="25">
          <cell r="A25" t="str">
            <v>02</v>
          </cell>
          <cell r="B25" t="str">
            <v>0220</v>
          </cell>
          <cell r="C25" t="str">
            <v>0220001</v>
          </cell>
          <cell r="D25" t="str">
            <v>020</v>
          </cell>
          <cell r="E25" t="str">
            <v>06</v>
          </cell>
          <cell r="F25" t="str">
            <v>01</v>
          </cell>
          <cell r="G25" t="str">
            <v>258</v>
          </cell>
          <cell r="H25" t="str">
            <v>016</v>
          </cell>
          <cell r="I25" t="str">
            <v>02200010200601</v>
          </cell>
          <cell r="K25" t="str">
            <v>IBRAHIMPATNAM</v>
          </cell>
          <cell r="L25" t="str">
            <v>KESHAVAPUR</v>
          </cell>
        </row>
        <row r="26">
          <cell r="A26" t="str">
            <v>02</v>
          </cell>
          <cell r="B26" t="str">
            <v>0220</v>
          </cell>
          <cell r="C26" t="str">
            <v>0220002</v>
          </cell>
          <cell r="D26" t="str">
            <v>001</v>
          </cell>
          <cell r="E26" t="str">
            <v>01</v>
          </cell>
          <cell r="F26" t="str">
            <v>01</v>
          </cell>
          <cell r="G26" t="str">
            <v>258</v>
          </cell>
          <cell r="H26" t="str">
            <v>016</v>
          </cell>
          <cell r="I26" t="str">
            <v>02200020010101</v>
          </cell>
          <cell r="K26" t="str">
            <v>MALLAPUR</v>
          </cell>
          <cell r="L26" t="str">
            <v>OBULAPUR</v>
          </cell>
        </row>
        <row r="27">
          <cell r="A27" t="str">
            <v>02</v>
          </cell>
          <cell r="B27" t="str">
            <v>0220</v>
          </cell>
          <cell r="C27" t="str">
            <v>0220002</v>
          </cell>
          <cell r="D27" t="str">
            <v>001</v>
          </cell>
          <cell r="E27" t="str">
            <v>01</v>
          </cell>
          <cell r="F27" t="str">
            <v>02</v>
          </cell>
          <cell r="G27" t="str">
            <v>258</v>
          </cell>
          <cell r="H27" t="str">
            <v>016</v>
          </cell>
          <cell r="I27" t="str">
            <v>02200020010102</v>
          </cell>
          <cell r="K27" t="str">
            <v>MALLAPUR</v>
          </cell>
          <cell r="L27" t="str">
            <v>LAMBADITANDA</v>
          </cell>
        </row>
        <row r="28">
          <cell r="A28" t="str">
            <v>02</v>
          </cell>
          <cell r="B28" t="str">
            <v>0220</v>
          </cell>
          <cell r="C28" t="str">
            <v>0220002</v>
          </cell>
          <cell r="D28" t="str">
            <v>002</v>
          </cell>
          <cell r="E28" t="str">
            <v>02</v>
          </cell>
          <cell r="F28" t="str">
            <v>01</v>
          </cell>
          <cell r="G28" t="str">
            <v>258</v>
          </cell>
          <cell r="H28" t="str">
            <v>016</v>
          </cell>
          <cell r="I28" t="str">
            <v>02200020020201</v>
          </cell>
          <cell r="K28" t="str">
            <v>MALLAPUR</v>
          </cell>
          <cell r="L28" t="str">
            <v>SANGAM</v>
          </cell>
        </row>
        <row r="29">
          <cell r="A29" t="str">
            <v>02</v>
          </cell>
          <cell r="B29" t="str">
            <v>0220</v>
          </cell>
          <cell r="C29" t="str">
            <v>0220002</v>
          </cell>
          <cell r="D29" t="str">
            <v>002</v>
          </cell>
          <cell r="E29" t="str">
            <v>03</v>
          </cell>
          <cell r="F29" t="str">
            <v>01</v>
          </cell>
          <cell r="G29" t="str">
            <v>258</v>
          </cell>
          <cell r="H29" t="str">
            <v>016</v>
          </cell>
          <cell r="I29" t="str">
            <v>02200020020301</v>
          </cell>
          <cell r="K29" t="str">
            <v>MALLAPUR</v>
          </cell>
          <cell r="L29" t="str">
            <v>SRIRAMPUR</v>
          </cell>
        </row>
        <row r="30">
          <cell r="A30" t="str">
            <v>02</v>
          </cell>
          <cell r="B30" t="str">
            <v>0220</v>
          </cell>
          <cell r="C30" t="str">
            <v>0220002</v>
          </cell>
          <cell r="D30" t="str">
            <v>002</v>
          </cell>
          <cell r="E30" t="str">
            <v>04</v>
          </cell>
          <cell r="F30" t="str">
            <v>01</v>
          </cell>
          <cell r="G30" t="str">
            <v>258</v>
          </cell>
          <cell r="H30" t="str">
            <v>016</v>
          </cell>
          <cell r="I30" t="str">
            <v>02200020020401</v>
          </cell>
          <cell r="K30" t="str">
            <v>MALLAPUR</v>
          </cell>
          <cell r="L30" t="str">
            <v>DAMRAJPALLI</v>
          </cell>
        </row>
        <row r="31">
          <cell r="A31" t="str">
            <v>02</v>
          </cell>
          <cell r="B31" t="str">
            <v>0220</v>
          </cell>
          <cell r="C31" t="str">
            <v>0220002</v>
          </cell>
          <cell r="D31" t="str">
            <v>003</v>
          </cell>
          <cell r="E31" t="str">
            <v>04</v>
          </cell>
          <cell r="F31" t="str">
            <v>01</v>
          </cell>
          <cell r="G31" t="str">
            <v>258</v>
          </cell>
          <cell r="H31" t="str">
            <v>016</v>
          </cell>
          <cell r="I31" t="str">
            <v>02200020030401</v>
          </cell>
          <cell r="K31" t="str">
            <v>MALLAPUR</v>
          </cell>
          <cell r="L31" t="str">
            <v>OLDDAMRAJPALLI</v>
          </cell>
        </row>
        <row r="32">
          <cell r="A32" t="str">
            <v>02</v>
          </cell>
          <cell r="B32" t="str">
            <v>0220</v>
          </cell>
          <cell r="C32" t="str">
            <v>0220002</v>
          </cell>
          <cell r="D32" t="str">
            <v>004</v>
          </cell>
          <cell r="E32" t="str">
            <v>06</v>
          </cell>
          <cell r="F32" t="str">
            <v>01</v>
          </cell>
          <cell r="G32" t="str">
            <v>257</v>
          </cell>
          <cell r="H32" t="str">
            <v>016</v>
          </cell>
          <cell r="I32" t="str">
            <v>02200020040601</v>
          </cell>
          <cell r="K32" t="str">
            <v>MALLAPUR</v>
          </cell>
          <cell r="L32" t="str">
            <v>VEMPALLI</v>
          </cell>
        </row>
        <row r="33">
          <cell r="A33" t="str">
            <v>02</v>
          </cell>
          <cell r="B33" t="str">
            <v>0220</v>
          </cell>
          <cell r="C33" t="str">
            <v>0220002</v>
          </cell>
          <cell r="D33" t="str">
            <v>004</v>
          </cell>
          <cell r="E33" t="str">
            <v>06</v>
          </cell>
          <cell r="F33" t="str">
            <v>02</v>
          </cell>
          <cell r="G33" t="str">
            <v>257</v>
          </cell>
          <cell r="H33" t="str">
            <v>016</v>
          </cell>
          <cell r="I33" t="str">
            <v>02200020040602</v>
          </cell>
          <cell r="K33" t="str">
            <v>MALLAPUR</v>
          </cell>
          <cell r="L33" t="str">
            <v>LAKSHMITANDA</v>
          </cell>
        </row>
        <row r="34">
          <cell r="A34" t="str">
            <v>02</v>
          </cell>
          <cell r="B34" t="str">
            <v>0220</v>
          </cell>
          <cell r="C34" t="str">
            <v>0220002</v>
          </cell>
          <cell r="D34" t="str">
            <v>005</v>
          </cell>
          <cell r="E34" t="str">
            <v>05</v>
          </cell>
          <cell r="F34" t="str">
            <v>01</v>
          </cell>
          <cell r="G34" t="str">
            <v>258</v>
          </cell>
          <cell r="H34" t="str">
            <v>016</v>
          </cell>
          <cell r="I34" t="str">
            <v>02200020050501</v>
          </cell>
          <cell r="K34" t="str">
            <v>MALLAPUR</v>
          </cell>
          <cell r="L34" t="str">
            <v>VALGONDA</v>
          </cell>
        </row>
        <row r="35">
          <cell r="A35" t="str">
            <v>02</v>
          </cell>
          <cell r="B35" t="str">
            <v>0220</v>
          </cell>
          <cell r="C35" t="str">
            <v>0220002</v>
          </cell>
          <cell r="D35" t="str">
            <v>006</v>
          </cell>
          <cell r="E35" t="str">
            <v>06</v>
          </cell>
          <cell r="F35" t="str">
            <v>01</v>
          </cell>
          <cell r="G35" t="str">
            <v>257</v>
          </cell>
          <cell r="H35" t="str">
            <v>016</v>
          </cell>
          <cell r="I35" t="str">
            <v>02200020060601</v>
          </cell>
          <cell r="K35" t="str">
            <v>MALLAPUR</v>
          </cell>
          <cell r="L35" t="str">
            <v>VENKATRAOPRT</v>
          </cell>
        </row>
        <row r="36">
          <cell r="A36" t="str">
            <v>02</v>
          </cell>
          <cell r="B36" t="str">
            <v>0220</v>
          </cell>
          <cell r="C36" t="str">
            <v>0220002</v>
          </cell>
          <cell r="D36" t="str">
            <v>006</v>
          </cell>
          <cell r="E36" t="str">
            <v>06</v>
          </cell>
          <cell r="F36" t="str">
            <v>02</v>
          </cell>
          <cell r="G36" t="str">
            <v>257</v>
          </cell>
          <cell r="H36" t="str">
            <v>016</v>
          </cell>
          <cell r="I36" t="str">
            <v>02200020060602</v>
          </cell>
          <cell r="K36" t="str">
            <v>MALLAPUR</v>
          </cell>
          <cell r="L36" t="str">
            <v>PEDDAMMATANDA</v>
          </cell>
        </row>
        <row r="37">
          <cell r="A37" t="str">
            <v>02</v>
          </cell>
          <cell r="B37" t="str">
            <v>0220</v>
          </cell>
          <cell r="C37" t="str">
            <v>0220002</v>
          </cell>
          <cell r="D37" t="str">
            <v>007</v>
          </cell>
          <cell r="E37" t="str">
            <v>07</v>
          </cell>
          <cell r="F37" t="str">
            <v>01</v>
          </cell>
          <cell r="G37" t="str">
            <v>258</v>
          </cell>
          <cell r="H37" t="str">
            <v>016</v>
          </cell>
          <cell r="I37" t="str">
            <v>02200020070701</v>
          </cell>
          <cell r="K37" t="str">
            <v>MALLAPUR</v>
          </cell>
          <cell r="L37" t="str">
            <v>GORREPALLI</v>
          </cell>
        </row>
        <row r="38">
          <cell r="A38" t="str">
            <v>02</v>
          </cell>
          <cell r="B38" t="str">
            <v>0220</v>
          </cell>
          <cell r="C38" t="str">
            <v>0220002</v>
          </cell>
          <cell r="D38" t="str">
            <v>007</v>
          </cell>
          <cell r="E38" t="str">
            <v>07</v>
          </cell>
          <cell r="F38" t="str">
            <v>02</v>
          </cell>
          <cell r="G38" t="str">
            <v>258</v>
          </cell>
          <cell r="H38" t="str">
            <v>016</v>
          </cell>
          <cell r="I38" t="str">
            <v>02200020070702</v>
          </cell>
          <cell r="K38" t="str">
            <v>MALLAPUR</v>
          </cell>
          <cell r="L38" t="str">
            <v>DESHNAYAKTANDA</v>
          </cell>
        </row>
        <row r="39">
          <cell r="A39" t="str">
            <v>02</v>
          </cell>
          <cell r="B39" t="str">
            <v>0220</v>
          </cell>
          <cell r="C39" t="str">
            <v>0220002</v>
          </cell>
          <cell r="D39" t="str">
            <v>008</v>
          </cell>
          <cell r="E39" t="str">
            <v>08</v>
          </cell>
          <cell r="F39" t="str">
            <v>01</v>
          </cell>
          <cell r="G39" t="str">
            <v>258</v>
          </cell>
          <cell r="H39" t="str">
            <v>016</v>
          </cell>
          <cell r="I39" t="str">
            <v>02200020080801</v>
          </cell>
          <cell r="K39" t="str">
            <v>MALLAPUR</v>
          </cell>
          <cell r="L39" t="str">
            <v>MALLAPUR</v>
          </cell>
        </row>
        <row r="40">
          <cell r="A40" t="str">
            <v>02</v>
          </cell>
          <cell r="B40" t="str">
            <v>0220</v>
          </cell>
          <cell r="C40" t="str">
            <v>0220002</v>
          </cell>
          <cell r="D40" t="str">
            <v>009</v>
          </cell>
          <cell r="E40" t="str">
            <v>09</v>
          </cell>
          <cell r="F40" t="str">
            <v>01</v>
          </cell>
          <cell r="G40" t="str">
            <v>258</v>
          </cell>
          <cell r="H40" t="str">
            <v>016</v>
          </cell>
          <cell r="I40" t="str">
            <v>02200020090901</v>
          </cell>
          <cell r="K40" t="str">
            <v>MALLAPUR</v>
          </cell>
          <cell r="L40" t="str">
            <v>MOGILPET</v>
          </cell>
        </row>
        <row r="41">
          <cell r="A41" t="str">
            <v>02</v>
          </cell>
          <cell r="B41" t="str">
            <v>0220</v>
          </cell>
          <cell r="C41" t="str">
            <v>0220002</v>
          </cell>
          <cell r="D41" t="str">
            <v>009</v>
          </cell>
          <cell r="E41" t="str">
            <v>09</v>
          </cell>
          <cell r="F41" t="str">
            <v>02</v>
          </cell>
          <cell r="G41" t="str">
            <v>258</v>
          </cell>
          <cell r="H41" t="str">
            <v>016</v>
          </cell>
          <cell r="I41" t="str">
            <v>02200020090902</v>
          </cell>
          <cell r="K41" t="str">
            <v>MALLAPUR</v>
          </cell>
          <cell r="L41" t="str">
            <v>LAMBADITANDA</v>
          </cell>
        </row>
        <row r="42">
          <cell r="A42" t="str">
            <v>02</v>
          </cell>
          <cell r="B42" t="str">
            <v>0220</v>
          </cell>
          <cell r="C42" t="str">
            <v>0220002</v>
          </cell>
          <cell r="D42" t="str">
            <v>010</v>
          </cell>
          <cell r="E42" t="str">
            <v>10</v>
          </cell>
          <cell r="F42" t="str">
            <v>01</v>
          </cell>
          <cell r="G42" t="str">
            <v>258</v>
          </cell>
          <cell r="H42" t="str">
            <v>016</v>
          </cell>
          <cell r="I42" t="str">
            <v>02200020101001</v>
          </cell>
          <cell r="K42" t="str">
            <v>MALLAPUR</v>
          </cell>
          <cell r="L42" t="str">
            <v>NADIKUDA</v>
          </cell>
        </row>
        <row r="43">
          <cell r="A43" t="str">
            <v>02</v>
          </cell>
          <cell r="B43" t="str">
            <v>0220</v>
          </cell>
          <cell r="C43" t="str">
            <v>0220002</v>
          </cell>
          <cell r="D43" t="str">
            <v>010</v>
          </cell>
          <cell r="E43" t="str">
            <v>10</v>
          </cell>
          <cell r="F43" t="str">
            <v>02</v>
          </cell>
          <cell r="G43" t="str">
            <v>258</v>
          </cell>
          <cell r="H43" t="str">
            <v>016</v>
          </cell>
          <cell r="I43" t="str">
            <v>02200020101002</v>
          </cell>
          <cell r="K43" t="str">
            <v>MALLAPUR</v>
          </cell>
          <cell r="L43" t="str">
            <v>NADIKUDATANDA</v>
          </cell>
        </row>
        <row r="44">
          <cell r="A44" t="str">
            <v>02</v>
          </cell>
          <cell r="B44" t="str">
            <v>0220</v>
          </cell>
          <cell r="C44" t="str">
            <v>0220002</v>
          </cell>
          <cell r="D44" t="str">
            <v>011</v>
          </cell>
          <cell r="E44" t="str">
            <v>11</v>
          </cell>
          <cell r="F44" t="str">
            <v>01</v>
          </cell>
          <cell r="G44" t="str">
            <v>258</v>
          </cell>
          <cell r="H44" t="str">
            <v>016</v>
          </cell>
          <cell r="I44" t="str">
            <v>02200020111101</v>
          </cell>
          <cell r="K44" t="str">
            <v>MALLAPUR</v>
          </cell>
          <cell r="L44" t="str">
            <v>SIRPOOR</v>
          </cell>
        </row>
        <row r="45">
          <cell r="A45" t="str">
            <v>02</v>
          </cell>
          <cell r="B45" t="str">
            <v>0220</v>
          </cell>
          <cell r="C45" t="str">
            <v>0220002</v>
          </cell>
          <cell r="D45" t="str">
            <v>011</v>
          </cell>
          <cell r="E45" t="str">
            <v>11</v>
          </cell>
          <cell r="F45" t="str">
            <v>02</v>
          </cell>
          <cell r="G45" t="str">
            <v>258</v>
          </cell>
          <cell r="H45" t="str">
            <v>016</v>
          </cell>
          <cell r="I45" t="str">
            <v>02200020111102</v>
          </cell>
          <cell r="K45" t="str">
            <v>MALLAPUR</v>
          </cell>
          <cell r="L45" t="str">
            <v>LAMBADITANDA</v>
          </cell>
        </row>
        <row r="46">
          <cell r="A46" t="str">
            <v>02</v>
          </cell>
          <cell r="B46" t="str">
            <v>0220</v>
          </cell>
          <cell r="C46" t="str">
            <v>0220002</v>
          </cell>
          <cell r="D46" t="str">
            <v>012</v>
          </cell>
          <cell r="E46" t="str">
            <v>12</v>
          </cell>
          <cell r="F46" t="str">
            <v>01</v>
          </cell>
          <cell r="G46" t="str">
            <v>258</v>
          </cell>
          <cell r="H46" t="str">
            <v>016</v>
          </cell>
          <cell r="I46" t="str">
            <v>02200020121201</v>
          </cell>
          <cell r="K46" t="str">
            <v>MALLAPUR</v>
          </cell>
          <cell r="L46" t="str">
            <v>KUSTAPUR</v>
          </cell>
        </row>
        <row r="47">
          <cell r="A47" t="str">
            <v>02</v>
          </cell>
          <cell r="B47" t="str">
            <v>0220</v>
          </cell>
          <cell r="C47" t="str">
            <v>0220002</v>
          </cell>
          <cell r="D47" t="str">
            <v>013</v>
          </cell>
          <cell r="E47" t="str">
            <v>12</v>
          </cell>
          <cell r="F47" t="str">
            <v>01</v>
          </cell>
          <cell r="G47" t="str">
            <v>258</v>
          </cell>
          <cell r="H47" t="str">
            <v>016</v>
          </cell>
          <cell r="I47" t="str">
            <v>02200020131201</v>
          </cell>
          <cell r="K47" t="str">
            <v>MALLAPUR</v>
          </cell>
          <cell r="L47" t="str">
            <v>RATNAPUR</v>
          </cell>
        </row>
        <row r="48">
          <cell r="A48" t="str">
            <v>02</v>
          </cell>
          <cell r="B48" t="str">
            <v>0220</v>
          </cell>
          <cell r="C48" t="str">
            <v>0220002</v>
          </cell>
          <cell r="D48" t="str">
            <v>014</v>
          </cell>
          <cell r="E48" t="str">
            <v>14</v>
          </cell>
          <cell r="F48" t="str">
            <v>01</v>
          </cell>
          <cell r="G48" t="str">
            <v>257</v>
          </cell>
          <cell r="H48" t="str">
            <v>016</v>
          </cell>
          <cell r="I48" t="str">
            <v>02200020141401</v>
          </cell>
          <cell r="K48" t="str">
            <v>MALLAPUR</v>
          </cell>
          <cell r="L48" t="str">
            <v>REGUNTA</v>
          </cell>
        </row>
        <row r="49">
          <cell r="A49" t="str">
            <v>02</v>
          </cell>
          <cell r="B49" t="str">
            <v>0220</v>
          </cell>
          <cell r="C49" t="str">
            <v>0220002</v>
          </cell>
          <cell r="D49" t="str">
            <v>015</v>
          </cell>
          <cell r="E49" t="str">
            <v>15</v>
          </cell>
          <cell r="F49" t="str">
            <v>01</v>
          </cell>
          <cell r="G49" t="str">
            <v>257</v>
          </cell>
          <cell r="H49" t="str">
            <v>016</v>
          </cell>
          <cell r="I49" t="str">
            <v>02200020151501</v>
          </cell>
          <cell r="K49" t="str">
            <v>MALLAPUR</v>
          </cell>
          <cell r="L49" t="str">
            <v>GUNDAMPALL</v>
          </cell>
        </row>
        <row r="50">
          <cell r="A50" t="str">
            <v>02</v>
          </cell>
          <cell r="B50" t="str">
            <v>0220</v>
          </cell>
          <cell r="C50" t="str">
            <v>0220002</v>
          </cell>
          <cell r="D50" t="str">
            <v>016</v>
          </cell>
          <cell r="E50" t="str">
            <v>18</v>
          </cell>
          <cell r="F50" t="str">
            <v>01</v>
          </cell>
          <cell r="G50" t="str">
            <v>258</v>
          </cell>
          <cell r="H50" t="str">
            <v>016</v>
          </cell>
          <cell r="I50" t="str">
            <v>02200020161801</v>
          </cell>
          <cell r="K50" t="str">
            <v>MALLAPUR</v>
          </cell>
          <cell r="L50" t="str">
            <v>RAGHAVAPET</v>
          </cell>
        </row>
        <row r="51">
          <cell r="A51" t="str">
            <v>02</v>
          </cell>
          <cell r="B51" t="str">
            <v>0220</v>
          </cell>
          <cell r="C51" t="str">
            <v>0220002</v>
          </cell>
          <cell r="D51" t="str">
            <v>017</v>
          </cell>
          <cell r="E51" t="str">
            <v>19</v>
          </cell>
          <cell r="F51" t="str">
            <v>01</v>
          </cell>
          <cell r="G51" t="str">
            <v>258</v>
          </cell>
          <cell r="H51" t="str">
            <v>016</v>
          </cell>
          <cell r="I51" t="str">
            <v>02200020171901</v>
          </cell>
          <cell r="K51" t="str">
            <v>MALLAPUR</v>
          </cell>
          <cell r="L51" t="str">
            <v>MUTYAMPRT</v>
          </cell>
        </row>
        <row r="52">
          <cell r="A52" t="str">
            <v>02</v>
          </cell>
          <cell r="B52" t="str">
            <v>0220</v>
          </cell>
          <cell r="C52" t="str">
            <v>0220002</v>
          </cell>
          <cell r="D52" t="str">
            <v>017</v>
          </cell>
          <cell r="E52" t="str">
            <v>19</v>
          </cell>
          <cell r="F52" t="str">
            <v>02</v>
          </cell>
          <cell r="G52" t="str">
            <v>258</v>
          </cell>
          <cell r="H52" t="str">
            <v>016</v>
          </cell>
          <cell r="I52" t="str">
            <v>02200020171902</v>
          </cell>
          <cell r="K52" t="str">
            <v>MALLAPUR</v>
          </cell>
          <cell r="L52" t="str">
            <v>HUSSAINNAGER</v>
          </cell>
        </row>
        <row r="53">
          <cell r="A53" t="str">
            <v>02</v>
          </cell>
          <cell r="B53" t="str">
            <v>0220</v>
          </cell>
          <cell r="C53" t="str">
            <v>0220002</v>
          </cell>
          <cell r="D53" t="str">
            <v>018</v>
          </cell>
          <cell r="E53" t="str">
            <v>20</v>
          </cell>
          <cell r="F53" t="str">
            <v>01</v>
          </cell>
          <cell r="G53" t="str">
            <v>257</v>
          </cell>
          <cell r="H53" t="str">
            <v>016</v>
          </cell>
          <cell r="I53" t="str">
            <v>02200020182001</v>
          </cell>
          <cell r="K53" t="str">
            <v>MALLAPUR</v>
          </cell>
          <cell r="L53" t="str">
            <v>CHITTAPUR</v>
          </cell>
        </row>
        <row r="54">
          <cell r="A54" t="str">
            <v>02</v>
          </cell>
          <cell r="B54" t="str">
            <v>0220</v>
          </cell>
          <cell r="C54" t="str">
            <v>0220002</v>
          </cell>
          <cell r="D54" t="str">
            <v>019</v>
          </cell>
          <cell r="E54" t="str">
            <v>21</v>
          </cell>
          <cell r="F54" t="str">
            <v>01</v>
          </cell>
          <cell r="G54" t="str">
            <v>257</v>
          </cell>
          <cell r="H54" t="str">
            <v>016</v>
          </cell>
          <cell r="I54" t="str">
            <v>02200020192101</v>
          </cell>
          <cell r="K54" t="str">
            <v>MALLAPUR</v>
          </cell>
          <cell r="L54" t="str">
            <v>DARMARAM</v>
          </cell>
        </row>
        <row r="55">
          <cell r="A55" t="str">
            <v>02</v>
          </cell>
          <cell r="B55" t="str">
            <v>0220</v>
          </cell>
          <cell r="C55" t="str">
            <v>0220002</v>
          </cell>
          <cell r="D55" t="str">
            <v>020</v>
          </cell>
          <cell r="E55" t="str">
            <v>22</v>
          </cell>
          <cell r="F55" t="str">
            <v>01</v>
          </cell>
          <cell r="G55" t="str">
            <v>257</v>
          </cell>
          <cell r="H55" t="str">
            <v>016</v>
          </cell>
          <cell r="I55" t="str">
            <v>02200020202201</v>
          </cell>
          <cell r="K55" t="str">
            <v>MALLAPUR</v>
          </cell>
          <cell r="L55" t="str">
            <v>SATHARAM</v>
          </cell>
        </row>
        <row r="56">
          <cell r="A56" t="str">
            <v>02</v>
          </cell>
          <cell r="B56" t="str">
            <v>0220</v>
          </cell>
          <cell r="C56" t="str">
            <v>0220003</v>
          </cell>
          <cell r="D56" t="str">
            <v>001</v>
          </cell>
          <cell r="E56" t="str">
            <v>01</v>
          </cell>
          <cell r="F56" t="str">
            <v>01</v>
          </cell>
          <cell r="G56" t="str">
            <v>257</v>
          </cell>
          <cell r="H56" t="str">
            <v>016</v>
          </cell>
          <cell r="I56" t="str">
            <v>02200030010101</v>
          </cell>
          <cell r="K56" t="str">
            <v>RAIKAL</v>
          </cell>
          <cell r="L56" t="str">
            <v>BORNAPALLI</v>
          </cell>
        </row>
        <row r="57">
          <cell r="A57" t="str">
            <v>02</v>
          </cell>
          <cell r="B57" t="str">
            <v>0220</v>
          </cell>
          <cell r="C57" t="str">
            <v>0220003</v>
          </cell>
          <cell r="D57" t="str">
            <v>001</v>
          </cell>
          <cell r="E57" t="str">
            <v>01</v>
          </cell>
          <cell r="F57" t="str">
            <v>02</v>
          </cell>
          <cell r="G57" t="str">
            <v>257</v>
          </cell>
          <cell r="H57" t="str">
            <v>016</v>
          </cell>
          <cell r="I57" t="str">
            <v>02200030010102</v>
          </cell>
          <cell r="K57" t="str">
            <v>RAIKAL</v>
          </cell>
          <cell r="L57" t="str">
            <v>LOYAGUDEM</v>
          </cell>
        </row>
        <row r="58">
          <cell r="A58" t="str">
            <v>02</v>
          </cell>
          <cell r="B58" t="str">
            <v>0220</v>
          </cell>
          <cell r="C58" t="str">
            <v>0220003</v>
          </cell>
          <cell r="D58" t="str">
            <v>001</v>
          </cell>
          <cell r="E58" t="str">
            <v>01</v>
          </cell>
          <cell r="F58" t="str">
            <v>03</v>
          </cell>
          <cell r="G58" t="str">
            <v>257</v>
          </cell>
          <cell r="H58" t="str">
            <v>016</v>
          </cell>
          <cell r="I58" t="str">
            <v>02200030010103</v>
          </cell>
          <cell r="K58" t="str">
            <v>RAIKAL</v>
          </cell>
          <cell r="L58" t="str">
            <v>CHILKAGUDA</v>
          </cell>
        </row>
        <row r="59">
          <cell r="A59" t="str">
            <v>02</v>
          </cell>
          <cell r="B59" t="str">
            <v>0220</v>
          </cell>
          <cell r="C59" t="str">
            <v>0220003</v>
          </cell>
          <cell r="D59" t="str">
            <v>002</v>
          </cell>
          <cell r="E59" t="str">
            <v>01</v>
          </cell>
          <cell r="F59" t="str">
            <v>01</v>
          </cell>
          <cell r="G59" t="str">
            <v>257</v>
          </cell>
          <cell r="H59" t="str">
            <v>016</v>
          </cell>
          <cell r="I59" t="str">
            <v>02200030020101</v>
          </cell>
          <cell r="K59" t="str">
            <v>RAIKAL</v>
          </cell>
          <cell r="L59" t="str">
            <v>JAGANNATHPUR</v>
          </cell>
        </row>
        <row r="60">
          <cell r="A60" t="str">
            <v>02</v>
          </cell>
          <cell r="B60" t="str">
            <v>0220</v>
          </cell>
          <cell r="C60" t="str">
            <v>0220003</v>
          </cell>
          <cell r="D60" t="str">
            <v>002</v>
          </cell>
          <cell r="E60" t="str">
            <v>01</v>
          </cell>
          <cell r="F60" t="str">
            <v>02</v>
          </cell>
          <cell r="G60" t="str">
            <v>257</v>
          </cell>
          <cell r="H60" t="str">
            <v>016</v>
          </cell>
          <cell r="I60" t="str">
            <v>02200030020102</v>
          </cell>
          <cell r="K60" t="str">
            <v>RAIKAL</v>
          </cell>
          <cell r="L60" t="str">
            <v>CHILKAGUDA</v>
          </cell>
        </row>
        <row r="61">
          <cell r="A61" t="str">
            <v>02</v>
          </cell>
          <cell r="B61" t="str">
            <v>0220</v>
          </cell>
          <cell r="C61" t="str">
            <v>0220003</v>
          </cell>
          <cell r="D61" t="str">
            <v>002</v>
          </cell>
          <cell r="E61" t="str">
            <v>01</v>
          </cell>
          <cell r="F61" t="str">
            <v>03</v>
          </cell>
          <cell r="G61" t="str">
            <v>257</v>
          </cell>
          <cell r="H61" t="str">
            <v>016</v>
          </cell>
          <cell r="I61" t="str">
            <v>02200030020103</v>
          </cell>
          <cell r="K61" t="str">
            <v>RAIKAL</v>
          </cell>
          <cell r="L61" t="str">
            <v>NAYAKAPUGUDEM</v>
          </cell>
        </row>
        <row r="62">
          <cell r="A62" t="str">
            <v>02</v>
          </cell>
          <cell r="B62" t="str">
            <v>0220</v>
          </cell>
          <cell r="C62" t="str">
            <v>0220003</v>
          </cell>
          <cell r="D62" t="str">
            <v>003</v>
          </cell>
          <cell r="E62" t="str">
            <v>02</v>
          </cell>
          <cell r="F62" t="str">
            <v>01</v>
          </cell>
          <cell r="G62" t="str">
            <v>257</v>
          </cell>
          <cell r="H62" t="str">
            <v>016</v>
          </cell>
          <cell r="I62" t="str">
            <v>02200030030201</v>
          </cell>
          <cell r="K62" t="str">
            <v>RAIKAL</v>
          </cell>
          <cell r="L62" t="str">
            <v>DAVANPALLI</v>
          </cell>
        </row>
        <row r="63">
          <cell r="A63" t="str">
            <v>02</v>
          </cell>
          <cell r="B63" t="str">
            <v>0220</v>
          </cell>
          <cell r="C63" t="str">
            <v>0220003</v>
          </cell>
          <cell r="D63" t="str">
            <v>003</v>
          </cell>
          <cell r="E63" t="str">
            <v>02</v>
          </cell>
          <cell r="F63" t="str">
            <v>02</v>
          </cell>
          <cell r="G63" t="str">
            <v>257</v>
          </cell>
          <cell r="H63" t="str">
            <v>016</v>
          </cell>
          <cell r="I63" t="str">
            <v>02200030030202</v>
          </cell>
          <cell r="K63" t="str">
            <v>RAIKAL</v>
          </cell>
          <cell r="L63" t="str">
            <v>NAYAKAPUGUDEM</v>
          </cell>
        </row>
        <row r="64">
          <cell r="A64" t="str">
            <v>02</v>
          </cell>
          <cell r="B64" t="str">
            <v>0220</v>
          </cell>
          <cell r="C64" t="str">
            <v>0220003</v>
          </cell>
          <cell r="D64" t="str">
            <v>004</v>
          </cell>
          <cell r="E64" t="str">
            <v>03</v>
          </cell>
          <cell r="F64" t="str">
            <v>01</v>
          </cell>
          <cell r="G64" t="str">
            <v>257</v>
          </cell>
          <cell r="H64" t="str">
            <v>016</v>
          </cell>
          <cell r="I64" t="str">
            <v>02200030040301</v>
          </cell>
          <cell r="K64" t="str">
            <v>RAIKAL</v>
          </cell>
          <cell r="L64" t="str">
            <v>KATKAPUR</v>
          </cell>
        </row>
        <row r="65">
          <cell r="A65" t="str">
            <v>02</v>
          </cell>
          <cell r="B65" t="str">
            <v>0220</v>
          </cell>
          <cell r="C65" t="str">
            <v>0220003</v>
          </cell>
          <cell r="D65" t="str">
            <v>004</v>
          </cell>
          <cell r="E65" t="str">
            <v>03</v>
          </cell>
          <cell r="F65" t="str">
            <v>02</v>
          </cell>
          <cell r="G65" t="str">
            <v>257</v>
          </cell>
          <cell r="H65" t="str">
            <v>016</v>
          </cell>
          <cell r="I65" t="str">
            <v>02200030040302</v>
          </cell>
          <cell r="K65" t="str">
            <v>RAIKAL</v>
          </cell>
          <cell r="L65" t="str">
            <v>CHOUDIMAMIDIPALLI</v>
          </cell>
        </row>
        <row r="66">
          <cell r="A66" t="str">
            <v>02</v>
          </cell>
          <cell r="B66" t="str">
            <v>0220</v>
          </cell>
          <cell r="C66" t="str">
            <v>0220003</v>
          </cell>
          <cell r="D66" t="str">
            <v>004</v>
          </cell>
          <cell r="E66" t="str">
            <v>03</v>
          </cell>
          <cell r="F66" t="str">
            <v>03</v>
          </cell>
          <cell r="G66" t="str">
            <v>257</v>
          </cell>
          <cell r="H66" t="str">
            <v>016</v>
          </cell>
          <cell r="I66" t="str">
            <v>02200030040303</v>
          </cell>
          <cell r="K66" t="str">
            <v>RAIKAL</v>
          </cell>
          <cell r="L66" t="str">
            <v>NAYAKAPUGUDEM</v>
          </cell>
        </row>
        <row r="67">
          <cell r="A67" t="str">
            <v>02</v>
          </cell>
          <cell r="B67" t="str">
            <v>0220</v>
          </cell>
          <cell r="C67" t="str">
            <v>0220003</v>
          </cell>
          <cell r="D67" t="str">
            <v>005</v>
          </cell>
          <cell r="E67" t="str">
            <v>04</v>
          </cell>
          <cell r="F67" t="str">
            <v>01</v>
          </cell>
          <cell r="G67" t="str">
            <v>257</v>
          </cell>
          <cell r="H67" t="str">
            <v>016</v>
          </cell>
          <cell r="I67" t="str">
            <v>02200030050401</v>
          </cell>
          <cell r="K67" t="str">
            <v>RAIKAL</v>
          </cell>
          <cell r="L67" t="str">
            <v>TATLAVAI</v>
          </cell>
        </row>
        <row r="68">
          <cell r="A68" t="str">
            <v>02</v>
          </cell>
          <cell r="B68" t="str">
            <v>0220</v>
          </cell>
          <cell r="C68" t="str">
            <v>0220003</v>
          </cell>
          <cell r="D68" t="str">
            <v>005</v>
          </cell>
          <cell r="E68" t="str">
            <v>04</v>
          </cell>
          <cell r="F68" t="str">
            <v>02</v>
          </cell>
          <cell r="G68" t="str">
            <v>257</v>
          </cell>
          <cell r="H68" t="str">
            <v>016</v>
          </cell>
          <cell r="I68" t="str">
            <v>02200030050402</v>
          </cell>
          <cell r="K68" t="str">
            <v>RAIKAL</v>
          </cell>
          <cell r="L68" t="str">
            <v>KAIRIGUDEM</v>
          </cell>
        </row>
        <row r="69">
          <cell r="A69" t="str">
            <v>02</v>
          </cell>
          <cell r="B69" t="str">
            <v>0220</v>
          </cell>
          <cell r="C69" t="str">
            <v>0220003</v>
          </cell>
          <cell r="D69" t="str">
            <v>005</v>
          </cell>
          <cell r="E69" t="str">
            <v>04</v>
          </cell>
          <cell r="F69" t="str">
            <v>03</v>
          </cell>
          <cell r="G69" t="str">
            <v>257</v>
          </cell>
          <cell r="H69" t="str">
            <v>016</v>
          </cell>
          <cell r="I69" t="str">
            <v>02200030050403</v>
          </cell>
          <cell r="K69" t="str">
            <v>RAIKAL</v>
          </cell>
          <cell r="L69" t="str">
            <v>BHOJANAIKTANDA</v>
          </cell>
        </row>
        <row r="70">
          <cell r="A70" t="str">
            <v>02</v>
          </cell>
          <cell r="B70" t="str">
            <v>0220</v>
          </cell>
          <cell r="C70" t="str">
            <v>0220003</v>
          </cell>
          <cell r="D70" t="str">
            <v>005</v>
          </cell>
          <cell r="E70" t="str">
            <v>04</v>
          </cell>
          <cell r="F70" t="str">
            <v>04</v>
          </cell>
          <cell r="G70" t="str">
            <v>257</v>
          </cell>
          <cell r="H70" t="str">
            <v>016</v>
          </cell>
          <cell r="I70" t="str">
            <v>02200030050404</v>
          </cell>
          <cell r="K70" t="str">
            <v>RAIKAL</v>
          </cell>
          <cell r="L70" t="str">
            <v>VILLENAIKTANDA</v>
          </cell>
        </row>
        <row r="71">
          <cell r="A71" t="str">
            <v>02</v>
          </cell>
          <cell r="B71" t="str">
            <v>0220</v>
          </cell>
          <cell r="C71" t="str">
            <v>0220003</v>
          </cell>
          <cell r="D71" t="str">
            <v>005</v>
          </cell>
          <cell r="E71" t="str">
            <v>04</v>
          </cell>
          <cell r="F71" t="str">
            <v>05</v>
          </cell>
          <cell r="G71" t="str">
            <v>257</v>
          </cell>
          <cell r="H71" t="str">
            <v>016</v>
          </cell>
          <cell r="I71" t="str">
            <v>02200030050405</v>
          </cell>
          <cell r="K71" t="str">
            <v>RAIKAL</v>
          </cell>
          <cell r="L71" t="str">
            <v>SHIVANAIKTANDA</v>
          </cell>
        </row>
        <row r="72">
          <cell r="A72" t="str">
            <v>02</v>
          </cell>
          <cell r="B72" t="str">
            <v>0220</v>
          </cell>
          <cell r="C72" t="str">
            <v>0220003</v>
          </cell>
          <cell r="D72" t="str">
            <v>005</v>
          </cell>
          <cell r="E72" t="str">
            <v>04</v>
          </cell>
          <cell r="F72" t="str">
            <v>06</v>
          </cell>
          <cell r="G72" t="str">
            <v>257</v>
          </cell>
          <cell r="H72" t="str">
            <v>016</v>
          </cell>
          <cell r="I72" t="str">
            <v>02200030050406</v>
          </cell>
          <cell r="K72" t="str">
            <v>RAIKAL</v>
          </cell>
          <cell r="L72" t="str">
            <v>GANGARAMANAIKTANDA</v>
          </cell>
        </row>
        <row r="73">
          <cell r="A73" t="str">
            <v>02</v>
          </cell>
          <cell r="B73" t="str">
            <v>0220</v>
          </cell>
          <cell r="C73" t="str">
            <v>0220003</v>
          </cell>
          <cell r="D73" t="str">
            <v>005</v>
          </cell>
          <cell r="E73" t="str">
            <v>04</v>
          </cell>
          <cell r="F73" t="str">
            <v>07</v>
          </cell>
          <cell r="G73" t="str">
            <v>257</v>
          </cell>
          <cell r="H73" t="str">
            <v>016</v>
          </cell>
          <cell r="I73" t="str">
            <v>02200030050407</v>
          </cell>
          <cell r="K73" t="str">
            <v>RAIKAL</v>
          </cell>
          <cell r="L73" t="str">
            <v>PEDDAMALLAIAHTANDA</v>
          </cell>
        </row>
        <row r="74">
          <cell r="A74" t="str">
            <v>02</v>
          </cell>
          <cell r="B74" t="str">
            <v>0220</v>
          </cell>
          <cell r="C74" t="str">
            <v>0220003</v>
          </cell>
          <cell r="D74" t="str">
            <v>006</v>
          </cell>
          <cell r="E74" t="str">
            <v>05</v>
          </cell>
          <cell r="F74" t="str">
            <v>01</v>
          </cell>
          <cell r="G74" t="str">
            <v>257</v>
          </cell>
          <cell r="H74" t="str">
            <v>016</v>
          </cell>
          <cell r="I74" t="str">
            <v>02200030060501</v>
          </cell>
          <cell r="K74" t="str">
            <v>RAIKAL</v>
          </cell>
          <cell r="L74" t="str">
            <v>VASTAPUR</v>
          </cell>
        </row>
        <row r="75">
          <cell r="A75" t="str">
            <v>02</v>
          </cell>
          <cell r="B75" t="str">
            <v>0220</v>
          </cell>
          <cell r="C75" t="str">
            <v>0220003</v>
          </cell>
          <cell r="D75" t="str">
            <v>006</v>
          </cell>
          <cell r="E75" t="str">
            <v>05</v>
          </cell>
          <cell r="F75" t="str">
            <v>02</v>
          </cell>
          <cell r="G75" t="str">
            <v>257</v>
          </cell>
          <cell r="H75" t="str">
            <v>016</v>
          </cell>
          <cell r="I75" t="str">
            <v>02200030060502</v>
          </cell>
          <cell r="K75" t="str">
            <v>RAIKAL</v>
          </cell>
          <cell r="L75" t="str">
            <v>LAMBADITANDA</v>
          </cell>
        </row>
        <row r="76">
          <cell r="A76" t="str">
            <v>02</v>
          </cell>
          <cell r="B76" t="str">
            <v>0220</v>
          </cell>
          <cell r="C76" t="str">
            <v>0220003</v>
          </cell>
          <cell r="D76" t="str">
            <v>007</v>
          </cell>
          <cell r="E76" t="str">
            <v>06</v>
          </cell>
          <cell r="F76" t="str">
            <v>01</v>
          </cell>
          <cell r="G76" t="str">
            <v>257</v>
          </cell>
          <cell r="H76" t="str">
            <v>016</v>
          </cell>
          <cell r="I76" t="str">
            <v>02200030070601</v>
          </cell>
          <cell r="K76" t="str">
            <v>RAIKAL</v>
          </cell>
          <cell r="L76" t="str">
            <v>CHINTALOOR</v>
          </cell>
        </row>
        <row r="77">
          <cell r="A77" t="str">
            <v>02</v>
          </cell>
          <cell r="B77" t="str">
            <v>0220</v>
          </cell>
          <cell r="C77" t="str">
            <v>0220003</v>
          </cell>
          <cell r="D77" t="str">
            <v>007</v>
          </cell>
          <cell r="E77" t="str">
            <v>06</v>
          </cell>
          <cell r="F77" t="str">
            <v>02</v>
          </cell>
          <cell r="G77" t="str">
            <v>257</v>
          </cell>
          <cell r="H77" t="str">
            <v>016</v>
          </cell>
          <cell r="I77" t="str">
            <v>02200030070602</v>
          </cell>
          <cell r="K77" t="str">
            <v>RAIKAL</v>
          </cell>
          <cell r="L77" t="str">
            <v>BASHIRPALLI</v>
          </cell>
        </row>
        <row r="78">
          <cell r="A78" t="str">
            <v>02</v>
          </cell>
          <cell r="B78" t="str">
            <v>0220</v>
          </cell>
          <cell r="C78" t="str">
            <v>0220003</v>
          </cell>
          <cell r="D78" t="str">
            <v>008</v>
          </cell>
          <cell r="E78" t="str">
            <v>07</v>
          </cell>
          <cell r="F78" t="str">
            <v>01</v>
          </cell>
          <cell r="G78" t="str">
            <v>257</v>
          </cell>
          <cell r="H78" t="str">
            <v>016</v>
          </cell>
          <cell r="I78" t="str">
            <v>02200030080701</v>
          </cell>
          <cell r="K78" t="str">
            <v>RAIKAL</v>
          </cell>
          <cell r="L78" t="str">
            <v>MOOTAPALLI</v>
          </cell>
        </row>
        <row r="79">
          <cell r="A79" t="str">
            <v>02</v>
          </cell>
          <cell r="B79" t="str">
            <v>0220</v>
          </cell>
          <cell r="C79" t="str">
            <v>0220003</v>
          </cell>
          <cell r="D79" t="str">
            <v>009</v>
          </cell>
          <cell r="E79" t="str">
            <v>07</v>
          </cell>
          <cell r="F79" t="str">
            <v>01</v>
          </cell>
          <cell r="G79" t="str">
            <v>257</v>
          </cell>
          <cell r="H79" t="str">
            <v>016</v>
          </cell>
          <cell r="I79" t="str">
            <v>02200030090701</v>
          </cell>
          <cell r="K79" t="str">
            <v>RAIKAL</v>
          </cell>
          <cell r="L79" t="str">
            <v>KOTHAPET</v>
          </cell>
        </row>
        <row r="80">
          <cell r="A80" t="str">
            <v>02</v>
          </cell>
          <cell r="B80" t="str">
            <v>0220</v>
          </cell>
          <cell r="C80" t="str">
            <v>0220003</v>
          </cell>
          <cell r="D80" t="str">
            <v>010</v>
          </cell>
          <cell r="E80" t="str">
            <v>08</v>
          </cell>
          <cell r="F80" t="str">
            <v>01</v>
          </cell>
          <cell r="G80" t="str">
            <v>257</v>
          </cell>
          <cell r="H80" t="str">
            <v>016</v>
          </cell>
          <cell r="I80" t="str">
            <v>02200030100801</v>
          </cell>
          <cell r="K80" t="str">
            <v>RAIKAL</v>
          </cell>
          <cell r="L80" t="str">
            <v>ITIKYAL</v>
          </cell>
        </row>
        <row r="81">
          <cell r="A81" t="str">
            <v>02</v>
          </cell>
          <cell r="B81" t="str">
            <v>0220</v>
          </cell>
          <cell r="C81" t="str">
            <v>0220003</v>
          </cell>
          <cell r="D81" t="str">
            <v>011</v>
          </cell>
          <cell r="E81" t="str">
            <v>08</v>
          </cell>
          <cell r="F81" t="str">
            <v>01</v>
          </cell>
          <cell r="G81" t="str">
            <v>257</v>
          </cell>
          <cell r="H81" t="str">
            <v>016</v>
          </cell>
          <cell r="I81" t="str">
            <v>02200030110801</v>
          </cell>
          <cell r="K81" t="str">
            <v>RAIKAL</v>
          </cell>
          <cell r="L81" t="str">
            <v>RAMARAOPALLI</v>
          </cell>
        </row>
        <row r="82">
          <cell r="A82" t="str">
            <v>02</v>
          </cell>
          <cell r="B82" t="str">
            <v>0220</v>
          </cell>
          <cell r="C82" t="str">
            <v>0220003</v>
          </cell>
          <cell r="D82" t="str">
            <v>012</v>
          </cell>
          <cell r="E82" t="str">
            <v>09</v>
          </cell>
          <cell r="F82" t="str">
            <v>01</v>
          </cell>
          <cell r="G82" t="str">
            <v>257</v>
          </cell>
          <cell r="H82" t="str">
            <v>016</v>
          </cell>
          <cell r="I82" t="str">
            <v>02200030120901</v>
          </cell>
          <cell r="K82" t="str">
            <v>RAIKAL</v>
          </cell>
          <cell r="L82" t="str">
            <v>RAIKAL</v>
          </cell>
        </row>
        <row r="83">
          <cell r="A83" t="str">
            <v>02</v>
          </cell>
          <cell r="B83" t="str">
            <v>0220</v>
          </cell>
          <cell r="C83" t="str">
            <v>0220003</v>
          </cell>
          <cell r="D83" t="str">
            <v>013</v>
          </cell>
          <cell r="E83" t="str">
            <v>09</v>
          </cell>
          <cell r="F83" t="str">
            <v>01</v>
          </cell>
          <cell r="G83" t="str">
            <v>257</v>
          </cell>
          <cell r="H83" t="str">
            <v>016</v>
          </cell>
          <cell r="I83" t="str">
            <v>02200030130901</v>
          </cell>
          <cell r="K83" t="str">
            <v>RAIKAL</v>
          </cell>
          <cell r="L83" t="str">
            <v>CHERLAKONDAPUR</v>
          </cell>
        </row>
        <row r="84">
          <cell r="A84" t="str">
            <v>02</v>
          </cell>
          <cell r="B84" t="str">
            <v>0220</v>
          </cell>
          <cell r="C84" t="str">
            <v>0220003</v>
          </cell>
          <cell r="D84" t="str">
            <v>014</v>
          </cell>
          <cell r="E84" t="str">
            <v>10</v>
          </cell>
          <cell r="F84" t="str">
            <v>01</v>
          </cell>
          <cell r="G84" t="str">
            <v>257</v>
          </cell>
          <cell r="H84" t="str">
            <v>016</v>
          </cell>
          <cell r="I84" t="str">
            <v>02200030141001</v>
          </cell>
          <cell r="K84" t="str">
            <v>RAIKAL</v>
          </cell>
          <cell r="L84" t="str">
            <v>MAITAPUR</v>
          </cell>
        </row>
        <row r="85">
          <cell r="A85" t="str">
            <v>02</v>
          </cell>
          <cell r="B85" t="str">
            <v>0220</v>
          </cell>
          <cell r="C85" t="str">
            <v>0220003</v>
          </cell>
          <cell r="D85" t="str">
            <v>015</v>
          </cell>
          <cell r="E85" t="str">
            <v>11</v>
          </cell>
          <cell r="F85" t="str">
            <v>01</v>
          </cell>
          <cell r="G85" t="str">
            <v>257</v>
          </cell>
          <cell r="H85" t="str">
            <v>016</v>
          </cell>
          <cell r="I85" t="str">
            <v>02200030151101</v>
          </cell>
          <cell r="K85" t="str">
            <v>RAIKAL</v>
          </cell>
          <cell r="L85" t="str">
            <v>KUMMARIPALLI</v>
          </cell>
        </row>
        <row r="86">
          <cell r="A86" t="str">
            <v>02</v>
          </cell>
          <cell r="B86" t="str">
            <v>0220</v>
          </cell>
          <cell r="C86" t="str">
            <v>0220003</v>
          </cell>
          <cell r="D86" t="str">
            <v>016</v>
          </cell>
          <cell r="E86" t="str">
            <v>12</v>
          </cell>
          <cell r="F86" t="str">
            <v>01</v>
          </cell>
          <cell r="G86" t="str">
            <v>257</v>
          </cell>
          <cell r="H86" t="str">
            <v>016</v>
          </cell>
          <cell r="I86" t="str">
            <v>02200030161201</v>
          </cell>
          <cell r="K86" t="str">
            <v>RAIKAL</v>
          </cell>
          <cell r="L86" t="str">
            <v>RAMAJIPET</v>
          </cell>
        </row>
        <row r="87">
          <cell r="A87" t="str">
            <v>02</v>
          </cell>
          <cell r="B87" t="str">
            <v>0220</v>
          </cell>
          <cell r="C87" t="str">
            <v>0220003</v>
          </cell>
          <cell r="D87" t="str">
            <v>017</v>
          </cell>
          <cell r="E87" t="str">
            <v>13</v>
          </cell>
          <cell r="F87" t="str">
            <v>01</v>
          </cell>
          <cell r="G87" t="str">
            <v>257</v>
          </cell>
          <cell r="H87" t="str">
            <v>016</v>
          </cell>
          <cell r="I87" t="str">
            <v>02200030171301</v>
          </cell>
          <cell r="K87" t="str">
            <v>RAIKAL</v>
          </cell>
          <cell r="L87" t="str">
            <v>BHOOPATIPUR</v>
          </cell>
        </row>
        <row r="88">
          <cell r="A88" t="str">
            <v>02</v>
          </cell>
          <cell r="B88" t="str">
            <v>0220</v>
          </cell>
          <cell r="C88" t="str">
            <v>0220003</v>
          </cell>
          <cell r="D88" t="str">
            <v>018</v>
          </cell>
          <cell r="E88" t="str">
            <v>14</v>
          </cell>
          <cell r="F88" t="str">
            <v>01</v>
          </cell>
          <cell r="G88" t="str">
            <v>257</v>
          </cell>
          <cell r="H88" t="str">
            <v>016</v>
          </cell>
          <cell r="I88" t="str">
            <v>02200030181401</v>
          </cell>
          <cell r="K88" t="str">
            <v>RAIKAL</v>
          </cell>
          <cell r="L88" t="str">
            <v>ODDELINGAPUR</v>
          </cell>
        </row>
        <row r="89">
          <cell r="A89" t="str">
            <v>02</v>
          </cell>
          <cell r="B89" t="str">
            <v>0220</v>
          </cell>
          <cell r="C89" t="str">
            <v>0220003</v>
          </cell>
          <cell r="D89" t="str">
            <v>018</v>
          </cell>
          <cell r="E89" t="str">
            <v>14</v>
          </cell>
          <cell r="F89" t="str">
            <v>02</v>
          </cell>
          <cell r="G89" t="str">
            <v>257</v>
          </cell>
          <cell r="H89" t="str">
            <v>016</v>
          </cell>
          <cell r="I89" t="str">
            <v>02200030181402</v>
          </cell>
          <cell r="K89" t="str">
            <v>RAIKAL</v>
          </cell>
          <cell r="L89" t="str">
            <v>MANTHRANAIKATANDA</v>
          </cell>
        </row>
        <row r="90">
          <cell r="A90" t="str">
            <v>02</v>
          </cell>
          <cell r="B90" t="str">
            <v>0220</v>
          </cell>
          <cell r="C90" t="str">
            <v>0220003</v>
          </cell>
          <cell r="D90" t="str">
            <v>018</v>
          </cell>
          <cell r="E90" t="str">
            <v>14</v>
          </cell>
          <cell r="F90" t="str">
            <v>03</v>
          </cell>
          <cell r="G90" t="str">
            <v>257</v>
          </cell>
          <cell r="H90" t="str">
            <v>016</v>
          </cell>
          <cell r="I90" t="str">
            <v>02200030181403</v>
          </cell>
          <cell r="K90" t="str">
            <v>RAIKAL</v>
          </cell>
          <cell r="L90" t="str">
            <v>LOKANAIKATANDA</v>
          </cell>
        </row>
        <row r="91">
          <cell r="A91" t="str">
            <v>02</v>
          </cell>
          <cell r="B91" t="str">
            <v>0220</v>
          </cell>
          <cell r="C91" t="str">
            <v>0220003</v>
          </cell>
          <cell r="D91" t="str">
            <v>019</v>
          </cell>
          <cell r="E91" t="str">
            <v>15</v>
          </cell>
          <cell r="F91" t="str">
            <v>01</v>
          </cell>
          <cell r="G91" t="str">
            <v>257</v>
          </cell>
          <cell r="H91" t="str">
            <v>016</v>
          </cell>
          <cell r="I91" t="str">
            <v>02200030191501</v>
          </cell>
          <cell r="K91" t="str">
            <v>RAIKAL</v>
          </cell>
          <cell r="L91" t="str">
            <v>DHRMAJIPET</v>
          </cell>
        </row>
        <row r="92">
          <cell r="A92" t="str">
            <v>02</v>
          </cell>
          <cell r="B92" t="str">
            <v>0220</v>
          </cell>
          <cell r="C92" t="str">
            <v>0220003</v>
          </cell>
          <cell r="D92" t="str">
            <v>019</v>
          </cell>
          <cell r="E92" t="str">
            <v>15</v>
          </cell>
          <cell r="F92" t="str">
            <v>02</v>
          </cell>
          <cell r="G92" t="str">
            <v>257</v>
          </cell>
          <cell r="H92" t="str">
            <v>016</v>
          </cell>
          <cell r="I92" t="str">
            <v>02200030191502</v>
          </cell>
          <cell r="K92" t="str">
            <v>RAIKAL</v>
          </cell>
          <cell r="L92" t="str">
            <v>NAIKAPUGUDEM</v>
          </cell>
        </row>
        <row r="93">
          <cell r="A93" t="str">
            <v>02</v>
          </cell>
          <cell r="B93" t="str">
            <v>0220</v>
          </cell>
          <cell r="C93" t="str">
            <v>0220003</v>
          </cell>
          <cell r="D93" t="str">
            <v>019</v>
          </cell>
          <cell r="E93" t="str">
            <v>15</v>
          </cell>
          <cell r="F93" t="str">
            <v>03</v>
          </cell>
          <cell r="G93" t="str">
            <v>257</v>
          </cell>
          <cell r="H93" t="str">
            <v>016</v>
          </cell>
          <cell r="I93" t="str">
            <v>02200030191503</v>
          </cell>
          <cell r="K93" t="str">
            <v>RAIKAL</v>
          </cell>
          <cell r="L93" t="str">
            <v>LAMBADITANDA</v>
          </cell>
        </row>
        <row r="94">
          <cell r="A94" t="str">
            <v>02</v>
          </cell>
          <cell r="B94" t="str">
            <v>0220</v>
          </cell>
          <cell r="C94" t="str">
            <v>0220003</v>
          </cell>
          <cell r="D94" t="str">
            <v>020</v>
          </cell>
          <cell r="E94" t="str">
            <v>16</v>
          </cell>
          <cell r="F94" t="str">
            <v>01</v>
          </cell>
          <cell r="G94" t="str">
            <v>257</v>
          </cell>
          <cell r="H94" t="str">
            <v>016</v>
          </cell>
          <cell r="I94" t="str">
            <v>02200030201601</v>
          </cell>
          <cell r="K94" t="str">
            <v>RAIKAL</v>
          </cell>
          <cell r="L94" t="str">
            <v>ALUR</v>
          </cell>
        </row>
        <row r="95">
          <cell r="A95" t="str">
            <v>02</v>
          </cell>
          <cell r="B95" t="str">
            <v>0220</v>
          </cell>
          <cell r="C95" t="str">
            <v>0220003</v>
          </cell>
          <cell r="D95" t="str">
            <v>021</v>
          </cell>
          <cell r="E95" t="str">
            <v>16</v>
          </cell>
          <cell r="F95" t="str">
            <v>01</v>
          </cell>
          <cell r="G95" t="str">
            <v>257</v>
          </cell>
          <cell r="H95" t="str">
            <v>016</v>
          </cell>
          <cell r="I95" t="str">
            <v>02200030211601</v>
          </cell>
          <cell r="K95" t="str">
            <v>RAIKAL</v>
          </cell>
          <cell r="L95" t="str">
            <v>RAJNAGER</v>
          </cell>
        </row>
        <row r="96">
          <cell r="A96" t="str">
            <v>02</v>
          </cell>
          <cell r="B96" t="str">
            <v>0220</v>
          </cell>
          <cell r="C96" t="str">
            <v>0220003</v>
          </cell>
          <cell r="D96" t="str">
            <v>021</v>
          </cell>
          <cell r="E96" t="str">
            <v>16</v>
          </cell>
          <cell r="F96" t="str">
            <v>02</v>
          </cell>
          <cell r="G96" t="str">
            <v>257</v>
          </cell>
          <cell r="H96" t="str">
            <v>016</v>
          </cell>
          <cell r="I96" t="str">
            <v>02200030211602</v>
          </cell>
          <cell r="K96" t="str">
            <v>RAIKAL</v>
          </cell>
          <cell r="L96" t="str">
            <v>LAMBADITANDA</v>
          </cell>
        </row>
        <row r="97">
          <cell r="A97" t="str">
            <v>02</v>
          </cell>
          <cell r="B97" t="str">
            <v>0220</v>
          </cell>
          <cell r="C97" t="str">
            <v>0220003</v>
          </cell>
          <cell r="D97" t="str">
            <v>022</v>
          </cell>
          <cell r="E97" t="str">
            <v>17</v>
          </cell>
          <cell r="F97" t="str">
            <v>01</v>
          </cell>
          <cell r="G97" t="str">
            <v>257</v>
          </cell>
          <cell r="H97" t="str">
            <v>016</v>
          </cell>
          <cell r="I97" t="str">
            <v>02200030221701</v>
          </cell>
          <cell r="K97" t="str">
            <v>RAIKAL</v>
          </cell>
          <cell r="L97" t="str">
            <v>VEERAPUR</v>
          </cell>
        </row>
        <row r="98">
          <cell r="A98" t="str">
            <v>02</v>
          </cell>
          <cell r="B98" t="str">
            <v>0220</v>
          </cell>
          <cell r="C98" t="str">
            <v>0220003</v>
          </cell>
          <cell r="D98" t="str">
            <v>023</v>
          </cell>
          <cell r="E98" t="str">
            <v>18</v>
          </cell>
          <cell r="F98" t="str">
            <v>01</v>
          </cell>
          <cell r="G98" t="str">
            <v>257</v>
          </cell>
          <cell r="H98" t="str">
            <v>016</v>
          </cell>
          <cell r="I98" t="str">
            <v>02200030231801</v>
          </cell>
          <cell r="K98" t="str">
            <v>RAIKAL</v>
          </cell>
          <cell r="L98" t="str">
            <v>UPPUMADUGU</v>
          </cell>
        </row>
        <row r="99">
          <cell r="A99" t="str">
            <v>02</v>
          </cell>
          <cell r="B99" t="str">
            <v>0220</v>
          </cell>
          <cell r="C99" t="str">
            <v>0220003</v>
          </cell>
          <cell r="D99" t="str">
            <v>024</v>
          </cell>
          <cell r="E99" t="str">
            <v>19</v>
          </cell>
          <cell r="F99" t="str">
            <v>01</v>
          </cell>
          <cell r="G99" t="str">
            <v>257</v>
          </cell>
          <cell r="H99" t="str">
            <v>016</v>
          </cell>
          <cell r="I99" t="str">
            <v>02200030241901</v>
          </cell>
          <cell r="K99" t="str">
            <v>RAIKAL</v>
          </cell>
          <cell r="L99" t="str">
            <v>ALIPUR</v>
          </cell>
        </row>
        <row r="100">
          <cell r="A100" t="str">
            <v>02</v>
          </cell>
          <cell r="B100" t="str">
            <v>0220</v>
          </cell>
          <cell r="C100" t="str">
            <v>0220003</v>
          </cell>
          <cell r="D100" t="str">
            <v>024</v>
          </cell>
          <cell r="E100" t="str">
            <v>19</v>
          </cell>
          <cell r="F100" t="str">
            <v>02</v>
          </cell>
          <cell r="G100" t="str">
            <v>257</v>
          </cell>
          <cell r="H100" t="str">
            <v>016</v>
          </cell>
          <cell r="I100" t="str">
            <v>02200030241902</v>
          </cell>
          <cell r="K100" t="str">
            <v>RAIKAL</v>
          </cell>
          <cell r="L100" t="str">
            <v>RAMARAOPALLI</v>
          </cell>
        </row>
        <row r="101">
          <cell r="A101" t="str">
            <v>02</v>
          </cell>
          <cell r="B101" t="str">
            <v>0220</v>
          </cell>
          <cell r="C101" t="str">
            <v>0220003</v>
          </cell>
          <cell r="D101" t="str">
            <v>024</v>
          </cell>
          <cell r="E101" t="str">
            <v>19</v>
          </cell>
          <cell r="F101" t="str">
            <v>03</v>
          </cell>
          <cell r="G101" t="str">
            <v>257</v>
          </cell>
          <cell r="H101" t="str">
            <v>016</v>
          </cell>
          <cell r="I101" t="str">
            <v>02200030241903</v>
          </cell>
          <cell r="K101" t="str">
            <v>RAIKAL</v>
          </cell>
          <cell r="L101" t="str">
            <v>KUMMARPALLI</v>
          </cell>
        </row>
        <row r="102">
          <cell r="A102" t="str">
            <v>02</v>
          </cell>
          <cell r="B102" t="str">
            <v>0220</v>
          </cell>
          <cell r="C102" t="str">
            <v>0220003</v>
          </cell>
          <cell r="D102" t="str">
            <v>025</v>
          </cell>
          <cell r="E102" t="str">
            <v>19</v>
          </cell>
          <cell r="F102" t="str">
            <v>01</v>
          </cell>
          <cell r="G102" t="str">
            <v>257</v>
          </cell>
          <cell r="H102" t="str">
            <v>016</v>
          </cell>
          <cell r="I102" t="str">
            <v>02200030251901</v>
          </cell>
          <cell r="K102" t="str">
            <v>RAIKAL</v>
          </cell>
          <cell r="L102" t="str">
            <v>SINGARAOPET</v>
          </cell>
        </row>
        <row r="103">
          <cell r="A103" t="str">
            <v>02</v>
          </cell>
          <cell r="B103" t="str">
            <v>0220</v>
          </cell>
          <cell r="C103" t="str">
            <v>0220003</v>
          </cell>
          <cell r="D103" t="str">
            <v>025</v>
          </cell>
          <cell r="E103" t="str">
            <v>19</v>
          </cell>
          <cell r="F103" t="str">
            <v>02</v>
          </cell>
          <cell r="G103" t="str">
            <v>257</v>
          </cell>
          <cell r="H103" t="str">
            <v>016</v>
          </cell>
          <cell r="I103" t="str">
            <v>02200030251902</v>
          </cell>
          <cell r="K103" t="str">
            <v>RAIKAL</v>
          </cell>
          <cell r="L103" t="str">
            <v>SRIRAMNAGER</v>
          </cell>
        </row>
        <row r="104">
          <cell r="A104" t="str">
            <v>02</v>
          </cell>
          <cell r="B104" t="str">
            <v>0220</v>
          </cell>
          <cell r="C104" t="str">
            <v>0220003</v>
          </cell>
          <cell r="D104" t="str">
            <v>026</v>
          </cell>
          <cell r="E104" t="str">
            <v>19</v>
          </cell>
          <cell r="F104" t="str">
            <v>01</v>
          </cell>
          <cell r="G104" t="str">
            <v>257</v>
          </cell>
          <cell r="H104" t="str">
            <v>016</v>
          </cell>
          <cell r="I104" t="str">
            <v>02200030261901</v>
          </cell>
          <cell r="K104" t="str">
            <v>RAIKAL</v>
          </cell>
          <cell r="L104" t="str">
            <v>AYODYA</v>
          </cell>
        </row>
        <row r="105">
          <cell r="A105" t="str">
            <v>02</v>
          </cell>
          <cell r="B105" t="str">
            <v>0220</v>
          </cell>
          <cell r="C105" t="str">
            <v>0220003</v>
          </cell>
          <cell r="D105" t="str">
            <v>026</v>
          </cell>
          <cell r="E105" t="str">
            <v>19</v>
          </cell>
          <cell r="F105" t="str">
            <v>02</v>
          </cell>
          <cell r="G105" t="str">
            <v>257</v>
          </cell>
          <cell r="H105" t="str">
            <v>016</v>
          </cell>
          <cell r="I105" t="str">
            <v>02200030261902</v>
          </cell>
          <cell r="K105" t="str">
            <v>RAIKAL</v>
          </cell>
          <cell r="L105" t="str">
            <v>KURMAPALLI</v>
          </cell>
        </row>
        <row r="106">
          <cell r="A106" t="str">
            <v>02</v>
          </cell>
          <cell r="B106" t="str">
            <v>0220</v>
          </cell>
          <cell r="C106" t="str">
            <v>0220003</v>
          </cell>
          <cell r="D106" t="str">
            <v>027</v>
          </cell>
          <cell r="E106" t="str">
            <v>20</v>
          </cell>
          <cell r="F106" t="str">
            <v>01</v>
          </cell>
          <cell r="G106" t="str">
            <v>257</v>
          </cell>
          <cell r="H106" t="str">
            <v>016</v>
          </cell>
          <cell r="I106" t="str">
            <v>02200030272001</v>
          </cell>
          <cell r="K106" t="str">
            <v>RAIKAL</v>
          </cell>
          <cell r="L106" t="str">
            <v>KISTAMPET</v>
          </cell>
        </row>
        <row r="107">
          <cell r="A107" t="str">
            <v>02</v>
          </cell>
          <cell r="B107" t="str">
            <v>0220</v>
          </cell>
          <cell r="C107" t="str">
            <v>0220004</v>
          </cell>
          <cell r="D107" t="str">
            <v>001</v>
          </cell>
          <cell r="E107" t="str">
            <v>01</v>
          </cell>
          <cell r="F107" t="str">
            <v>01</v>
          </cell>
          <cell r="G107" t="str">
            <v>257</v>
          </cell>
          <cell r="H107" t="str">
            <v>016</v>
          </cell>
          <cell r="I107" t="str">
            <v>02200040010101</v>
          </cell>
          <cell r="K107" t="str">
            <v>SARANGAPUR</v>
          </cell>
          <cell r="L107" t="str">
            <v>RNAGASAGAR</v>
          </cell>
        </row>
        <row r="108">
          <cell r="A108" t="str">
            <v>02</v>
          </cell>
          <cell r="B108" t="str">
            <v>0220</v>
          </cell>
          <cell r="C108" t="str">
            <v>0220004</v>
          </cell>
          <cell r="D108" t="str">
            <v>002</v>
          </cell>
          <cell r="E108" t="str">
            <v>02</v>
          </cell>
          <cell r="F108" t="str">
            <v>01</v>
          </cell>
          <cell r="G108" t="str">
            <v>257</v>
          </cell>
          <cell r="H108" t="str">
            <v>016</v>
          </cell>
          <cell r="I108" t="str">
            <v>02200040020201</v>
          </cell>
          <cell r="K108" t="str">
            <v>SARANGAPUR</v>
          </cell>
          <cell r="L108" t="str">
            <v>MANGELA</v>
          </cell>
        </row>
        <row r="109">
          <cell r="A109" t="str">
            <v>02</v>
          </cell>
          <cell r="B109" t="str">
            <v>0220</v>
          </cell>
          <cell r="C109" t="str">
            <v>0220004</v>
          </cell>
          <cell r="D109" t="str">
            <v>002</v>
          </cell>
          <cell r="E109" t="str">
            <v>02</v>
          </cell>
          <cell r="F109" t="str">
            <v>02</v>
          </cell>
          <cell r="G109" t="str">
            <v>257</v>
          </cell>
          <cell r="H109" t="str">
            <v>016</v>
          </cell>
          <cell r="I109" t="str">
            <v>02200040020202</v>
          </cell>
          <cell r="K109" t="str">
            <v>SARANGAPUR</v>
          </cell>
          <cell r="L109" t="str">
            <v>GONDUGUDEM</v>
          </cell>
        </row>
        <row r="110">
          <cell r="A110" t="str">
            <v>02</v>
          </cell>
          <cell r="B110" t="str">
            <v>0220</v>
          </cell>
          <cell r="C110" t="str">
            <v>0220004</v>
          </cell>
          <cell r="D110" t="str">
            <v>003</v>
          </cell>
          <cell r="E110" t="str">
            <v>03</v>
          </cell>
          <cell r="F110" t="str">
            <v>01</v>
          </cell>
          <cell r="G110" t="str">
            <v>257</v>
          </cell>
          <cell r="H110" t="str">
            <v>016</v>
          </cell>
          <cell r="I110" t="str">
            <v>02200040030301</v>
          </cell>
          <cell r="K110" t="str">
            <v>SARANGAPUR</v>
          </cell>
          <cell r="L110" t="str">
            <v>KAMMUNOOR</v>
          </cell>
        </row>
        <row r="111">
          <cell r="A111" t="str">
            <v>02</v>
          </cell>
          <cell r="B111" t="str">
            <v>0220</v>
          </cell>
          <cell r="C111" t="str">
            <v>0220004</v>
          </cell>
          <cell r="D111" t="str">
            <v>004</v>
          </cell>
          <cell r="E111" t="str">
            <v>04</v>
          </cell>
          <cell r="F111" t="str">
            <v>01</v>
          </cell>
          <cell r="G111" t="str">
            <v>257</v>
          </cell>
          <cell r="H111" t="str">
            <v>016</v>
          </cell>
          <cell r="I111" t="str">
            <v>02200040040401</v>
          </cell>
          <cell r="K111" t="str">
            <v>SARANGAPUR</v>
          </cell>
          <cell r="L111" t="str">
            <v>THALLADHARMARAM</v>
          </cell>
        </row>
        <row r="112">
          <cell r="A112" t="str">
            <v>02</v>
          </cell>
          <cell r="B112" t="str">
            <v>0220</v>
          </cell>
          <cell r="C112" t="str">
            <v>0220004</v>
          </cell>
          <cell r="D112" t="str">
            <v>004</v>
          </cell>
          <cell r="E112" t="str">
            <v>04</v>
          </cell>
          <cell r="F112" t="str">
            <v>02</v>
          </cell>
          <cell r="G112" t="str">
            <v>257</v>
          </cell>
          <cell r="H112" t="str">
            <v>016</v>
          </cell>
          <cell r="I112" t="str">
            <v>02200040040402</v>
          </cell>
          <cell r="K112" t="str">
            <v>SARANGAPUR</v>
          </cell>
          <cell r="L112" t="str">
            <v>CHITRAVENIGUDEM</v>
          </cell>
        </row>
        <row r="113">
          <cell r="A113" t="str">
            <v>02</v>
          </cell>
          <cell r="B113" t="str">
            <v>0220</v>
          </cell>
          <cell r="C113" t="str">
            <v>0220004</v>
          </cell>
          <cell r="D113" t="str">
            <v>005</v>
          </cell>
          <cell r="E113" t="str">
            <v>05</v>
          </cell>
          <cell r="F113" t="str">
            <v>01</v>
          </cell>
          <cell r="G113" t="str">
            <v>257</v>
          </cell>
          <cell r="H113" t="str">
            <v>016</v>
          </cell>
          <cell r="I113" t="str">
            <v>02200040050501</v>
          </cell>
          <cell r="K113" t="str">
            <v>SARANGAPUR</v>
          </cell>
          <cell r="L113" t="str">
            <v>REKULAPALLY</v>
          </cell>
        </row>
        <row r="114">
          <cell r="A114" t="str">
            <v>02</v>
          </cell>
          <cell r="B114" t="str">
            <v>0220</v>
          </cell>
          <cell r="C114" t="str">
            <v>0220004</v>
          </cell>
          <cell r="D114" t="str">
            <v>006</v>
          </cell>
          <cell r="E114" t="str">
            <v>06</v>
          </cell>
          <cell r="F114" t="str">
            <v>01</v>
          </cell>
          <cell r="G114" t="str">
            <v>257</v>
          </cell>
          <cell r="H114" t="str">
            <v>016</v>
          </cell>
          <cell r="I114" t="str">
            <v>02200040060601</v>
          </cell>
          <cell r="K114" t="str">
            <v>SARANGAPUR</v>
          </cell>
          <cell r="L114" t="str">
            <v>KOLVAI</v>
          </cell>
        </row>
        <row r="115">
          <cell r="A115" t="str">
            <v>02</v>
          </cell>
          <cell r="B115" t="str">
            <v>0220</v>
          </cell>
          <cell r="C115" t="str">
            <v>0220004</v>
          </cell>
          <cell r="D115" t="str">
            <v>006</v>
          </cell>
          <cell r="E115" t="str">
            <v>06</v>
          </cell>
          <cell r="F115" t="str">
            <v>02</v>
          </cell>
          <cell r="G115" t="str">
            <v>257</v>
          </cell>
          <cell r="H115" t="str">
            <v>016</v>
          </cell>
          <cell r="I115" t="str">
            <v>02200040060602</v>
          </cell>
          <cell r="K115" t="str">
            <v>SARANGAPUR</v>
          </cell>
          <cell r="L115" t="str">
            <v>CHINNA KOLVAI</v>
          </cell>
        </row>
        <row r="116">
          <cell r="A116" t="str">
            <v>02</v>
          </cell>
          <cell r="B116" t="str">
            <v>0220</v>
          </cell>
          <cell r="C116" t="str">
            <v>0220004</v>
          </cell>
          <cell r="D116" t="str">
            <v>006</v>
          </cell>
          <cell r="E116" t="str">
            <v>06</v>
          </cell>
          <cell r="F116" t="str">
            <v>03</v>
          </cell>
          <cell r="G116" t="str">
            <v>257</v>
          </cell>
          <cell r="H116" t="str">
            <v>016</v>
          </cell>
          <cell r="I116" t="str">
            <v>02200040060603</v>
          </cell>
          <cell r="K116" t="str">
            <v>SARANGAPUR</v>
          </cell>
          <cell r="L116" t="str">
            <v>NEDHNOOR</v>
          </cell>
        </row>
        <row r="117">
          <cell r="A117" t="str">
            <v>02</v>
          </cell>
          <cell r="B117" t="str">
            <v>0220</v>
          </cell>
          <cell r="C117" t="str">
            <v>0220004</v>
          </cell>
          <cell r="D117" t="str">
            <v>006</v>
          </cell>
          <cell r="E117" t="str">
            <v>06</v>
          </cell>
          <cell r="F117" t="str">
            <v>04</v>
          </cell>
          <cell r="G117" t="str">
            <v>257</v>
          </cell>
          <cell r="H117" t="str">
            <v>016</v>
          </cell>
          <cell r="I117" t="str">
            <v>02200040060604</v>
          </cell>
          <cell r="K117" t="str">
            <v>SARANGAPUR</v>
          </cell>
          <cell r="L117" t="str">
            <v>VACHUNOOR</v>
          </cell>
        </row>
        <row r="118">
          <cell r="A118" t="str">
            <v>02</v>
          </cell>
          <cell r="B118" t="str">
            <v>0220</v>
          </cell>
          <cell r="C118" t="str">
            <v>0220004</v>
          </cell>
          <cell r="D118" t="str">
            <v>006</v>
          </cell>
          <cell r="E118" t="str">
            <v>06</v>
          </cell>
          <cell r="F118" t="str">
            <v>05</v>
          </cell>
          <cell r="G118" t="str">
            <v>257</v>
          </cell>
          <cell r="H118" t="str">
            <v>016</v>
          </cell>
          <cell r="I118" t="str">
            <v>02200040060605</v>
          </cell>
          <cell r="K118" t="str">
            <v>SARANGAPUR</v>
          </cell>
          <cell r="L118" t="str">
            <v>KOMANPALLY</v>
          </cell>
        </row>
        <row r="119">
          <cell r="A119" t="str">
            <v>02</v>
          </cell>
          <cell r="B119" t="str">
            <v>0220</v>
          </cell>
          <cell r="C119" t="str">
            <v>0220004</v>
          </cell>
          <cell r="D119" t="str">
            <v>007</v>
          </cell>
          <cell r="E119" t="str">
            <v>07</v>
          </cell>
          <cell r="F119" t="str">
            <v>01</v>
          </cell>
          <cell r="G119" t="str">
            <v>257</v>
          </cell>
          <cell r="H119" t="str">
            <v>016</v>
          </cell>
          <cell r="I119" t="str">
            <v>02200040070701</v>
          </cell>
          <cell r="K119" t="str">
            <v>SARANGAPUR</v>
          </cell>
          <cell r="L119" t="str">
            <v>THUNGUR</v>
          </cell>
        </row>
        <row r="120">
          <cell r="A120" t="str">
            <v>02</v>
          </cell>
          <cell r="B120" t="str">
            <v>0220</v>
          </cell>
          <cell r="C120" t="str">
            <v>0220004</v>
          </cell>
          <cell r="D120" t="str">
            <v>007</v>
          </cell>
          <cell r="E120" t="str">
            <v>07</v>
          </cell>
          <cell r="F120" t="str">
            <v>02</v>
          </cell>
          <cell r="G120" t="str">
            <v>257</v>
          </cell>
          <cell r="H120" t="str">
            <v>016</v>
          </cell>
          <cell r="I120" t="str">
            <v>02200040070702</v>
          </cell>
          <cell r="K120" t="str">
            <v>SARANGAPUR</v>
          </cell>
          <cell r="L120" t="str">
            <v>KOTHAPETA</v>
          </cell>
        </row>
        <row r="121">
          <cell r="A121" t="str">
            <v>02</v>
          </cell>
          <cell r="B121" t="str">
            <v>0220</v>
          </cell>
          <cell r="C121" t="str">
            <v>0220004</v>
          </cell>
          <cell r="D121" t="str">
            <v>008</v>
          </cell>
          <cell r="E121" t="str">
            <v>08</v>
          </cell>
          <cell r="F121" t="str">
            <v>01</v>
          </cell>
          <cell r="G121" t="str">
            <v>257</v>
          </cell>
          <cell r="H121" t="str">
            <v>016</v>
          </cell>
          <cell r="I121" t="str">
            <v>02200040080801</v>
          </cell>
          <cell r="K121" t="str">
            <v>SARANGAPUR</v>
          </cell>
          <cell r="L121" t="str">
            <v>KANDLEPALLY</v>
          </cell>
        </row>
        <row r="122">
          <cell r="A122" t="str">
            <v>02</v>
          </cell>
          <cell r="B122" t="str">
            <v>0220</v>
          </cell>
          <cell r="C122" t="str">
            <v>0220004</v>
          </cell>
          <cell r="D122" t="str">
            <v>009</v>
          </cell>
          <cell r="E122" t="str">
            <v>09</v>
          </cell>
          <cell r="F122" t="str">
            <v>01</v>
          </cell>
          <cell r="G122" t="str">
            <v>257</v>
          </cell>
          <cell r="H122" t="str">
            <v>016</v>
          </cell>
          <cell r="I122" t="str">
            <v>02200040090901</v>
          </cell>
          <cell r="K122" t="str">
            <v>SARANGAPUR</v>
          </cell>
          <cell r="L122" t="str">
            <v>CHERLAPALLE</v>
          </cell>
        </row>
        <row r="123">
          <cell r="A123" t="str">
            <v>02</v>
          </cell>
          <cell r="B123" t="str">
            <v>0220</v>
          </cell>
          <cell r="C123" t="str">
            <v>0220004</v>
          </cell>
          <cell r="D123" t="str">
            <v>010</v>
          </cell>
          <cell r="E123" t="str">
            <v>10</v>
          </cell>
          <cell r="F123" t="str">
            <v>01</v>
          </cell>
          <cell r="G123" t="str">
            <v>257</v>
          </cell>
          <cell r="H123" t="str">
            <v>016</v>
          </cell>
          <cell r="I123" t="str">
            <v>02200040101001</v>
          </cell>
          <cell r="K123" t="str">
            <v>SARANGAPUR</v>
          </cell>
          <cell r="L123" t="str">
            <v>GANESHPALLY</v>
          </cell>
        </row>
        <row r="124">
          <cell r="A124" t="str">
            <v>02</v>
          </cell>
          <cell r="B124" t="str">
            <v>0220</v>
          </cell>
          <cell r="C124" t="str">
            <v>0220004</v>
          </cell>
          <cell r="D124" t="str">
            <v>010</v>
          </cell>
          <cell r="E124" t="str">
            <v>14</v>
          </cell>
          <cell r="F124" t="str">
            <v>01</v>
          </cell>
          <cell r="G124" t="str">
            <v>257</v>
          </cell>
          <cell r="H124" t="str">
            <v>016</v>
          </cell>
          <cell r="I124" t="str">
            <v>02200040101401</v>
          </cell>
          <cell r="K124" t="str">
            <v>SARANGAPUR</v>
          </cell>
          <cell r="L124" t="str">
            <v>POTHARAM</v>
          </cell>
        </row>
        <row r="125">
          <cell r="A125" t="str">
            <v>02</v>
          </cell>
          <cell r="B125" t="str">
            <v>0220</v>
          </cell>
          <cell r="C125" t="str">
            <v>0220004</v>
          </cell>
          <cell r="D125" t="str">
            <v>011</v>
          </cell>
          <cell r="E125" t="str">
            <v>11</v>
          </cell>
          <cell r="F125" t="str">
            <v>01</v>
          </cell>
          <cell r="G125" t="str">
            <v>257</v>
          </cell>
          <cell r="H125" t="str">
            <v>016</v>
          </cell>
          <cell r="I125" t="str">
            <v>02200040111101</v>
          </cell>
          <cell r="K125" t="str">
            <v>SARANGAPUR</v>
          </cell>
          <cell r="L125" t="str">
            <v>NARSIMLAPALLE</v>
          </cell>
        </row>
        <row r="126">
          <cell r="A126" t="str">
            <v>02</v>
          </cell>
          <cell r="B126" t="str">
            <v>0220</v>
          </cell>
          <cell r="C126" t="str">
            <v>0220004</v>
          </cell>
          <cell r="D126" t="str">
            <v>012</v>
          </cell>
          <cell r="E126" t="str">
            <v>12</v>
          </cell>
          <cell r="F126" t="str">
            <v>01</v>
          </cell>
          <cell r="G126" t="str">
            <v>257</v>
          </cell>
          <cell r="H126" t="str">
            <v>016</v>
          </cell>
          <cell r="I126" t="str">
            <v>02200040121201</v>
          </cell>
          <cell r="K126" t="str">
            <v>SARANGAPUR</v>
          </cell>
          <cell r="L126" t="str">
            <v>BEERPUR</v>
          </cell>
        </row>
        <row r="127">
          <cell r="A127" t="str">
            <v>02</v>
          </cell>
          <cell r="B127" t="str">
            <v>0220</v>
          </cell>
          <cell r="C127" t="str">
            <v>0220004</v>
          </cell>
          <cell r="D127" t="str">
            <v>013</v>
          </cell>
          <cell r="E127" t="str">
            <v>13</v>
          </cell>
          <cell r="F127" t="str">
            <v>01</v>
          </cell>
          <cell r="G127" t="str">
            <v>257</v>
          </cell>
          <cell r="H127" t="str">
            <v>016</v>
          </cell>
          <cell r="I127" t="str">
            <v>02200040131301</v>
          </cell>
          <cell r="K127" t="str">
            <v>SARANGAPUR</v>
          </cell>
          <cell r="L127" t="str">
            <v>BATTAPALLY</v>
          </cell>
        </row>
        <row r="128">
          <cell r="A128" t="str">
            <v>02</v>
          </cell>
          <cell r="B128" t="str">
            <v>0220</v>
          </cell>
          <cell r="C128" t="str">
            <v>0220004</v>
          </cell>
          <cell r="D128" t="str">
            <v>013</v>
          </cell>
          <cell r="E128" t="str">
            <v>13</v>
          </cell>
          <cell r="F128" t="str">
            <v>02</v>
          </cell>
          <cell r="G128" t="str">
            <v>257</v>
          </cell>
          <cell r="H128" t="str">
            <v>016</v>
          </cell>
          <cell r="I128" t="str">
            <v>02200040131302</v>
          </cell>
          <cell r="K128" t="str">
            <v>SARANGAPUR</v>
          </cell>
          <cell r="L128" t="str">
            <v>MOHANRAOPALLY</v>
          </cell>
        </row>
        <row r="129">
          <cell r="A129" t="str">
            <v>02</v>
          </cell>
          <cell r="B129" t="str">
            <v>0220</v>
          </cell>
          <cell r="C129" t="str">
            <v>0220004</v>
          </cell>
          <cell r="D129" t="str">
            <v>014</v>
          </cell>
          <cell r="E129" t="str">
            <v>15</v>
          </cell>
          <cell r="F129" t="str">
            <v>01</v>
          </cell>
          <cell r="G129" t="str">
            <v>257</v>
          </cell>
          <cell r="H129" t="str">
            <v>016</v>
          </cell>
          <cell r="I129" t="str">
            <v>02200040141501</v>
          </cell>
          <cell r="K129" t="str">
            <v>SARANGAPUR</v>
          </cell>
          <cell r="L129" t="str">
            <v>RECHAPALLY</v>
          </cell>
        </row>
        <row r="130">
          <cell r="A130" t="str">
            <v>02</v>
          </cell>
          <cell r="B130" t="str">
            <v>0220</v>
          </cell>
          <cell r="C130" t="str">
            <v>0220004</v>
          </cell>
          <cell r="D130" t="str">
            <v>014</v>
          </cell>
          <cell r="E130" t="str">
            <v>15</v>
          </cell>
          <cell r="F130" t="str">
            <v>02</v>
          </cell>
          <cell r="G130" t="str">
            <v>257</v>
          </cell>
          <cell r="H130" t="str">
            <v>016</v>
          </cell>
          <cell r="I130" t="str">
            <v>02200040141502</v>
          </cell>
          <cell r="K130" t="str">
            <v>SARANGAPUR</v>
          </cell>
          <cell r="L130" t="str">
            <v>MYDARAM</v>
          </cell>
        </row>
        <row r="131">
          <cell r="A131" t="str">
            <v>02</v>
          </cell>
          <cell r="B131" t="str">
            <v>0220</v>
          </cell>
          <cell r="C131" t="str">
            <v>0220004</v>
          </cell>
          <cell r="D131" t="str">
            <v>014</v>
          </cell>
          <cell r="E131" t="str">
            <v>15</v>
          </cell>
          <cell r="F131" t="str">
            <v>03</v>
          </cell>
          <cell r="G131" t="str">
            <v>257</v>
          </cell>
          <cell r="H131" t="str">
            <v>016</v>
          </cell>
          <cell r="I131" t="str">
            <v>02200040141503</v>
          </cell>
          <cell r="K131" t="str">
            <v>SARANGAPUR</v>
          </cell>
          <cell r="L131" t="str">
            <v>KOTHAPALLY</v>
          </cell>
        </row>
        <row r="132">
          <cell r="A132" t="str">
            <v>02</v>
          </cell>
          <cell r="B132" t="str">
            <v>0220</v>
          </cell>
          <cell r="C132" t="str">
            <v>0220004</v>
          </cell>
          <cell r="D132" t="str">
            <v>014</v>
          </cell>
          <cell r="E132" t="str">
            <v>15</v>
          </cell>
          <cell r="F132" t="str">
            <v>04</v>
          </cell>
          <cell r="G132" t="str">
            <v>257</v>
          </cell>
          <cell r="H132" t="str">
            <v>016</v>
          </cell>
          <cell r="I132" t="str">
            <v>02200040141504</v>
          </cell>
          <cell r="K132" t="str">
            <v>SARANGAPUR</v>
          </cell>
          <cell r="L132" t="str">
            <v>KIMIANAIK THANDA</v>
          </cell>
        </row>
        <row r="133">
          <cell r="A133" t="str">
            <v>02</v>
          </cell>
          <cell r="B133" t="str">
            <v>0220</v>
          </cell>
          <cell r="C133" t="str">
            <v>0220004</v>
          </cell>
          <cell r="D133" t="str">
            <v>014</v>
          </cell>
          <cell r="E133" t="str">
            <v>15</v>
          </cell>
          <cell r="F133" t="str">
            <v>05</v>
          </cell>
          <cell r="G133" t="str">
            <v>257</v>
          </cell>
          <cell r="H133" t="str">
            <v>016</v>
          </cell>
          <cell r="I133" t="str">
            <v>02200040141505</v>
          </cell>
          <cell r="K133" t="str">
            <v>SARANGAPUR</v>
          </cell>
          <cell r="L133" t="str">
            <v>NAIKAPUGUDEM</v>
          </cell>
        </row>
        <row r="134">
          <cell r="A134" t="str">
            <v>02</v>
          </cell>
          <cell r="B134" t="str">
            <v>0220</v>
          </cell>
          <cell r="C134" t="str">
            <v>0220004</v>
          </cell>
          <cell r="D134" t="str">
            <v>015</v>
          </cell>
          <cell r="E134" t="str">
            <v>16</v>
          </cell>
          <cell r="F134" t="str">
            <v>01</v>
          </cell>
          <cell r="G134" t="str">
            <v>257</v>
          </cell>
          <cell r="H134" t="str">
            <v>016</v>
          </cell>
          <cell r="I134" t="str">
            <v>02200040151601</v>
          </cell>
          <cell r="K134" t="str">
            <v>SARANGAPUR</v>
          </cell>
          <cell r="L134" t="str">
            <v>SARANGAPUR</v>
          </cell>
        </row>
        <row r="135">
          <cell r="A135" t="str">
            <v>02</v>
          </cell>
          <cell r="B135" t="str">
            <v>0220</v>
          </cell>
          <cell r="C135" t="str">
            <v>0220004</v>
          </cell>
          <cell r="D135" t="str">
            <v>016</v>
          </cell>
          <cell r="E135" t="str">
            <v>17</v>
          </cell>
          <cell r="F135" t="str">
            <v>01</v>
          </cell>
          <cell r="G135" t="str">
            <v>256</v>
          </cell>
          <cell r="H135" t="str">
            <v>016</v>
          </cell>
          <cell r="I135" t="str">
            <v>02200040161701</v>
          </cell>
          <cell r="K135" t="str">
            <v>SARANGAPUR</v>
          </cell>
          <cell r="L135" t="str">
            <v>ARPAPALLE</v>
          </cell>
        </row>
        <row r="136">
          <cell r="A136" t="str">
            <v>02</v>
          </cell>
          <cell r="B136" t="str">
            <v>0220</v>
          </cell>
          <cell r="C136" t="str">
            <v>0220004</v>
          </cell>
          <cell r="D136" t="str">
            <v>017</v>
          </cell>
          <cell r="E136" t="str">
            <v>18</v>
          </cell>
          <cell r="F136" t="str">
            <v>01</v>
          </cell>
          <cell r="G136" t="str">
            <v>257</v>
          </cell>
          <cell r="H136" t="str">
            <v>016</v>
          </cell>
          <cell r="I136" t="str">
            <v>02200040171801</v>
          </cell>
          <cell r="K136" t="str">
            <v>SARANGAPUR</v>
          </cell>
          <cell r="L136" t="str">
            <v>LAXMIDEVIPALLY</v>
          </cell>
        </row>
        <row r="137">
          <cell r="A137" t="str">
            <v>02</v>
          </cell>
          <cell r="B137" t="str">
            <v>0220</v>
          </cell>
          <cell r="C137" t="str">
            <v>0220004</v>
          </cell>
          <cell r="D137" t="str">
            <v>018</v>
          </cell>
          <cell r="E137" t="str">
            <v>19</v>
          </cell>
          <cell r="F137" t="str">
            <v>01</v>
          </cell>
          <cell r="G137" t="str">
            <v>256</v>
          </cell>
          <cell r="H137" t="str">
            <v>016</v>
          </cell>
          <cell r="I137" t="str">
            <v>02200040181901</v>
          </cell>
          <cell r="K137" t="str">
            <v>SARANGAPUR</v>
          </cell>
          <cell r="L137" t="str">
            <v>PEMBATLA</v>
          </cell>
        </row>
        <row r="138">
          <cell r="A138" t="str">
            <v>02</v>
          </cell>
          <cell r="B138" t="str">
            <v>0220</v>
          </cell>
          <cell r="C138" t="str">
            <v>0220004</v>
          </cell>
          <cell r="D138" t="str">
            <v>019</v>
          </cell>
          <cell r="E138" t="str">
            <v>20</v>
          </cell>
          <cell r="F138" t="str">
            <v>01</v>
          </cell>
          <cell r="G138" t="str">
            <v>257</v>
          </cell>
          <cell r="H138" t="str">
            <v>016</v>
          </cell>
          <cell r="I138" t="str">
            <v>02200040192001</v>
          </cell>
          <cell r="K138" t="str">
            <v>SARANGAPUR</v>
          </cell>
          <cell r="L138" t="str">
            <v>RANGAPET</v>
          </cell>
        </row>
        <row r="139">
          <cell r="A139" t="str">
            <v>02</v>
          </cell>
          <cell r="B139" t="str">
            <v>0220</v>
          </cell>
          <cell r="C139" t="str">
            <v>0220004</v>
          </cell>
          <cell r="D139" t="str">
            <v>020</v>
          </cell>
          <cell r="E139" t="str">
            <v>21</v>
          </cell>
          <cell r="F139" t="str">
            <v>01</v>
          </cell>
          <cell r="G139" t="str">
            <v>257</v>
          </cell>
          <cell r="H139" t="str">
            <v>016</v>
          </cell>
          <cell r="I139" t="str">
            <v>02200040202101</v>
          </cell>
          <cell r="K139" t="str">
            <v>SARANGAPUR</v>
          </cell>
          <cell r="L139" t="str">
            <v>NAGUNUR</v>
          </cell>
        </row>
        <row r="140">
          <cell r="A140" t="str">
            <v>02</v>
          </cell>
          <cell r="B140" t="str">
            <v>0220</v>
          </cell>
          <cell r="C140" t="str">
            <v>0220004</v>
          </cell>
          <cell r="D140" t="str">
            <v>021</v>
          </cell>
          <cell r="E140" t="str">
            <v>22</v>
          </cell>
          <cell r="F140" t="str">
            <v>01</v>
          </cell>
          <cell r="G140" t="str">
            <v>257</v>
          </cell>
          <cell r="H140" t="str">
            <v>016</v>
          </cell>
          <cell r="I140" t="str">
            <v>02200040212201</v>
          </cell>
          <cell r="K140" t="str">
            <v>SARANGAPUR</v>
          </cell>
          <cell r="L140" t="str">
            <v>LACHAKKAPET</v>
          </cell>
        </row>
        <row r="141">
          <cell r="A141" t="str">
            <v>02</v>
          </cell>
          <cell r="B141" t="str">
            <v>0220</v>
          </cell>
          <cell r="C141" t="str">
            <v>0220004</v>
          </cell>
          <cell r="D141" t="str">
            <v>022</v>
          </cell>
          <cell r="E141" t="str">
            <v>23</v>
          </cell>
          <cell r="F141" t="str">
            <v>01</v>
          </cell>
          <cell r="G141" t="str">
            <v>256</v>
          </cell>
          <cell r="H141" t="str">
            <v>016</v>
          </cell>
          <cell r="I141" t="str">
            <v>02200040222301</v>
          </cell>
          <cell r="K141" t="str">
            <v>SARANGAPUR</v>
          </cell>
          <cell r="L141" t="str">
            <v>KONAPUR</v>
          </cell>
        </row>
        <row r="142">
          <cell r="A142" t="str">
            <v>02</v>
          </cell>
          <cell r="B142" t="str">
            <v>0220</v>
          </cell>
          <cell r="C142" t="str">
            <v>0220004</v>
          </cell>
          <cell r="D142" t="str">
            <v>022</v>
          </cell>
          <cell r="E142" t="str">
            <v>23</v>
          </cell>
          <cell r="F142" t="str">
            <v>02</v>
          </cell>
          <cell r="G142" t="str">
            <v>256</v>
          </cell>
          <cell r="H142" t="str">
            <v>016</v>
          </cell>
          <cell r="I142" t="str">
            <v>02200040222302</v>
          </cell>
          <cell r="K142" t="str">
            <v>SARANGAPUR</v>
          </cell>
          <cell r="L142" t="str">
            <v>POCHAMPET</v>
          </cell>
        </row>
        <row r="143">
          <cell r="A143" t="str">
            <v>02</v>
          </cell>
          <cell r="B143" t="str">
            <v>0220</v>
          </cell>
          <cell r="C143" t="str">
            <v>0220005</v>
          </cell>
          <cell r="D143" t="str">
            <v>001</v>
          </cell>
          <cell r="E143" t="str">
            <v>01</v>
          </cell>
          <cell r="F143" t="str">
            <v>01</v>
          </cell>
          <cell r="G143" t="str">
            <v>257</v>
          </cell>
          <cell r="H143" t="str">
            <v>016</v>
          </cell>
          <cell r="I143" t="str">
            <v>02200050010101</v>
          </cell>
          <cell r="K143" t="str">
            <v>DHARMAPURI</v>
          </cell>
          <cell r="L143" t="str">
            <v>AREPALLI</v>
          </cell>
        </row>
        <row r="144">
          <cell r="A144" t="str">
            <v>02</v>
          </cell>
          <cell r="B144" t="str">
            <v>0220</v>
          </cell>
          <cell r="C144" t="str">
            <v>0220005</v>
          </cell>
          <cell r="D144" t="str">
            <v>001</v>
          </cell>
          <cell r="E144" t="str">
            <v>01</v>
          </cell>
          <cell r="F144" t="str">
            <v>02</v>
          </cell>
          <cell r="G144" t="str">
            <v>257</v>
          </cell>
          <cell r="H144" t="str">
            <v>016</v>
          </cell>
          <cell r="I144" t="str">
            <v>02200050010102</v>
          </cell>
          <cell r="K144" t="str">
            <v>DHARMAPURI</v>
          </cell>
          <cell r="L144" t="str">
            <v>DONKESWAR</v>
          </cell>
        </row>
        <row r="145">
          <cell r="A145" t="str">
            <v>02</v>
          </cell>
          <cell r="B145" t="str">
            <v>0220</v>
          </cell>
          <cell r="C145" t="str">
            <v>0220005</v>
          </cell>
          <cell r="D145" t="str">
            <v>002</v>
          </cell>
          <cell r="E145" t="str">
            <v>02</v>
          </cell>
          <cell r="F145" t="str">
            <v>01</v>
          </cell>
          <cell r="G145" t="str">
            <v>257</v>
          </cell>
          <cell r="H145" t="str">
            <v>016</v>
          </cell>
          <cell r="I145" t="str">
            <v>02200050020201</v>
          </cell>
          <cell r="K145" t="str">
            <v>DHARMAPURI</v>
          </cell>
          <cell r="L145" t="str">
            <v>DONTHAPOOR</v>
          </cell>
        </row>
        <row r="146">
          <cell r="A146" t="str">
            <v>02</v>
          </cell>
          <cell r="B146" t="str">
            <v>0220</v>
          </cell>
          <cell r="C146" t="str">
            <v>0220005</v>
          </cell>
          <cell r="D146" t="str">
            <v>002</v>
          </cell>
          <cell r="E146" t="str">
            <v>02</v>
          </cell>
          <cell r="F146" t="str">
            <v>02</v>
          </cell>
          <cell r="G146" t="str">
            <v>257</v>
          </cell>
          <cell r="H146" t="str">
            <v>016</v>
          </cell>
          <cell r="I146" t="str">
            <v>02200050020202</v>
          </cell>
          <cell r="K146" t="str">
            <v>DHARMAPURI</v>
          </cell>
          <cell r="L146" t="str">
            <v>MAGGIDI</v>
          </cell>
        </row>
        <row r="147">
          <cell r="A147" t="str">
            <v>02</v>
          </cell>
          <cell r="B147" t="str">
            <v>0220</v>
          </cell>
          <cell r="C147" t="str">
            <v>0220005</v>
          </cell>
          <cell r="D147" t="str">
            <v>002</v>
          </cell>
          <cell r="E147" t="str">
            <v>02</v>
          </cell>
          <cell r="F147" t="str">
            <v>03</v>
          </cell>
          <cell r="G147" t="str">
            <v>257</v>
          </cell>
          <cell r="H147" t="str">
            <v>016</v>
          </cell>
          <cell r="I147" t="str">
            <v>02200050020203</v>
          </cell>
          <cell r="K147" t="str">
            <v>DHARMAPURI</v>
          </cell>
          <cell r="L147" t="str">
            <v>YEDAPALLI</v>
          </cell>
        </row>
        <row r="148">
          <cell r="A148" t="str">
            <v>02</v>
          </cell>
          <cell r="B148" t="str">
            <v>0220</v>
          </cell>
          <cell r="C148" t="str">
            <v>0220005</v>
          </cell>
          <cell r="D148" t="str">
            <v>003</v>
          </cell>
          <cell r="E148" t="str">
            <v>03</v>
          </cell>
          <cell r="F148" t="str">
            <v>01</v>
          </cell>
          <cell r="G148" t="str">
            <v>257</v>
          </cell>
          <cell r="H148" t="str">
            <v>016</v>
          </cell>
          <cell r="I148" t="str">
            <v>02200050030301</v>
          </cell>
          <cell r="K148" t="str">
            <v>DHARMAPURI</v>
          </cell>
          <cell r="L148" t="str">
            <v>THEEGALA DHARMARAM</v>
          </cell>
        </row>
        <row r="149">
          <cell r="A149" t="str">
            <v>02</v>
          </cell>
          <cell r="B149" t="str">
            <v>0220</v>
          </cell>
          <cell r="C149" t="str">
            <v>0220005</v>
          </cell>
          <cell r="D149" t="str">
            <v>004</v>
          </cell>
          <cell r="E149" t="str">
            <v>03</v>
          </cell>
          <cell r="F149" t="str">
            <v>01</v>
          </cell>
          <cell r="G149" t="str">
            <v>257</v>
          </cell>
          <cell r="H149" t="str">
            <v>016</v>
          </cell>
          <cell r="I149" t="str">
            <v>02200050040301</v>
          </cell>
          <cell r="K149" t="str">
            <v>DHARMAPURI</v>
          </cell>
          <cell r="L149" t="str">
            <v>GADAPALLY</v>
          </cell>
        </row>
        <row r="150">
          <cell r="A150" t="str">
            <v>02</v>
          </cell>
          <cell r="B150" t="str">
            <v>0220</v>
          </cell>
          <cell r="C150" t="str">
            <v>0220005</v>
          </cell>
          <cell r="D150" t="str">
            <v>004</v>
          </cell>
          <cell r="E150" t="str">
            <v>03</v>
          </cell>
          <cell r="F150" t="str">
            <v>02</v>
          </cell>
          <cell r="G150" t="str">
            <v>257</v>
          </cell>
          <cell r="H150" t="str">
            <v>016</v>
          </cell>
          <cell r="I150" t="str">
            <v>02200050040302</v>
          </cell>
          <cell r="K150" t="str">
            <v>DHARMAPURI</v>
          </cell>
          <cell r="L150" t="str">
            <v>GANGASAMUDRAM</v>
          </cell>
        </row>
        <row r="151">
          <cell r="A151" t="str">
            <v>02</v>
          </cell>
          <cell r="B151" t="str">
            <v>0220</v>
          </cell>
          <cell r="C151" t="str">
            <v>0220005</v>
          </cell>
          <cell r="D151" t="str">
            <v>004</v>
          </cell>
          <cell r="E151" t="str">
            <v>03</v>
          </cell>
          <cell r="F151" t="str">
            <v>03</v>
          </cell>
          <cell r="G151" t="str">
            <v>257</v>
          </cell>
          <cell r="H151" t="str">
            <v>016</v>
          </cell>
          <cell r="I151" t="str">
            <v>02200050040303</v>
          </cell>
          <cell r="K151" t="str">
            <v>DHARMAPURI</v>
          </cell>
          <cell r="L151" t="str">
            <v>SIRPUR</v>
          </cell>
        </row>
        <row r="152">
          <cell r="A152" t="str">
            <v>02</v>
          </cell>
          <cell r="B152" t="str">
            <v>0220</v>
          </cell>
          <cell r="C152" t="str">
            <v>0220005</v>
          </cell>
          <cell r="D152" t="str">
            <v>005</v>
          </cell>
          <cell r="E152" t="str">
            <v>04</v>
          </cell>
          <cell r="F152" t="str">
            <v>01</v>
          </cell>
          <cell r="G152" t="str">
            <v>257</v>
          </cell>
          <cell r="H152" t="str">
            <v>016</v>
          </cell>
          <cell r="I152" t="str">
            <v>02200050050401</v>
          </cell>
          <cell r="K152" t="str">
            <v>DHARMAPURI</v>
          </cell>
          <cell r="L152" t="str">
            <v>JAINA</v>
          </cell>
        </row>
        <row r="153">
          <cell r="A153" t="str">
            <v>02</v>
          </cell>
          <cell r="B153" t="str">
            <v>0220</v>
          </cell>
          <cell r="C153" t="str">
            <v>0220005</v>
          </cell>
          <cell r="D153" t="str">
            <v>005</v>
          </cell>
          <cell r="E153" t="str">
            <v>04</v>
          </cell>
          <cell r="F153" t="str">
            <v>02</v>
          </cell>
          <cell r="G153" t="str">
            <v>257</v>
          </cell>
          <cell r="H153" t="str">
            <v>016</v>
          </cell>
          <cell r="I153" t="str">
            <v>02200050050402</v>
          </cell>
          <cell r="K153" t="str">
            <v>DHARMAPURI</v>
          </cell>
          <cell r="L153" t="str">
            <v>BOYA GUDAM</v>
          </cell>
        </row>
        <row r="154">
          <cell r="A154" t="str">
            <v>02</v>
          </cell>
          <cell r="B154" t="str">
            <v>0220</v>
          </cell>
          <cell r="C154" t="str">
            <v>0220005</v>
          </cell>
          <cell r="D154" t="str">
            <v>005</v>
          </cell>
          <cell r="E154" t="str">
            <v>04</v>
          </cell>
          <cell r="F154" t="str">
            <v>03</v>
          </cell>
          <cell r="G154" t="str">
            <v>257</v>
          </cell>
          <cell r="H154" t="str">
            <v>016</v>
          </cell>
          <cell r="I154" t="str">
            <v>02200050050403</v>
          </cell>
          <cell r="K154" t="str">
            <v>DHARMAPURI</v>
          </cell>
          <cell r="L154" t="str">
            <v>NAYAKAPU GUDAM</v>
          </cell>
        </row>
        <row r="155">
          <cell r="A155" t="str">
            <v>02</v>
          </cell>
          <cell r="B155" t="str">
            <v>0220</v>
          </cell>
          <cell r="C155" t="str">
            <v>0220005</v>
          </cell>
          <cell r="D155" t="str">
            <v>005</v>
          </cell>
          <cell r="E155" t="str">
            <v>04</v>
          </cell>
          <cell r="F155" t="str">
            <v>04</v>
          </cell>
          <cell r="G155" t="str">
            <v>257</v>
          </cell>
          <cell r="H155" t="str">
            <v>016</v>
          </cell>
          <cell r="I155" t="str">
            <v>02200050050404</v>
          </cell>
          <cell r="K155" t="str">
            <v>DHARMAPURI</v>
          </cell>
          <cell r="L155" t="str">
            <v>KOSUNURI PALLI</v>
          </cell>
        </row>
        <row r="156">
          <cell r="A156" t="str">
            <v>02</v>
          </cell>
          <cell r="B156" t="str">
            <v>0220</v>
          </cell>
          <cell r="C156" t="str">
            <v>0220005</v>
          </cell>
          <cell r="D156" t="str">
            <v>005</v>
          </cell>
          <cell r="E156" t="str">
            <v>04</v>
          </cell>
          <cell r="F156" t="str">
            <v>05</v>
          </cell>
          <cell r="G156" t="str">
            <v>257</v>
          </cell>
          <cell r="H156" t="str">
            <v>016</v>
          </cell>
          <cell r="I156" t="str">
            <v>02200050050405</v>
          </cell>
          <cell r="K156" t="str">
            <v>DHARMAPURI</v>
          </cell>
          <cell r="L156" t="str">
            <v>YENNAMALLAPALLI</v>
          </cell>
        </row>
        <row r="157">
          <cell r="A157" t="str">
            <v>02</v>
          </cell>
          <cell r="B157" t="str">
            <v>0220</v>
          </cell>
          <cell r="C157" t="str">
            <v>0220005</v>
          </cell>
          <cell r="D157" t="str">
            <v>005</v>
          </cell>
          <cell r="E157" t="str">
            <v>04</v>
          </cell>
          <cell r="F157" t="str">
            <v>06</v>
          </cell>
          <cell r="G157" t="str">
            <v>257</v>
          </cell>
          <cell r="H157" t="str">
            <v>016</v>
          </cell>
          <cell r="I157" t="str">
            <v>02200050050406</v>
          </cell>
          <cell r="K157" t="str">
            <v>DHARMAPURI</v>
          </cell>
          <cell r="L157" t="str">
            <v>MALLAKKA PALLI</v>
          </cell>
        </row>
        <row r="158">
          <cell r="A158" t="str">
            <v>02</v>
          </cell>
          <cell r="B158" t="str">
            <v>0220</v>
          </cell>
          <cell r="C158" t="str">
            <v>0220005</v>
          </cell>
          <cell r="D158" t="str">
            <v>006</v>
          </cell>
          <cell r="E158" t="str">
            <v>05</v>
          </cell>
          <cell r="F158" t="str">
            <v>01</v>
          </cell>
          <cell r="G158" t="str">
            <v>257</v>
          </cell>
          <cell r="H158" t="str">
            <v>016</v>
          </cell>
          <cell r="I158" t="str">
            <v>02200050060501</v>
          </cell>
          <cell r="K158" t="str">
            <v>DHARMAPURI</v>
          </cell>
          <cell r="L158" t="str">
            <v>RAJARAM</v>
          </cell>
        </row>
        <row r="159">
          <cell r="A159" t="str">
            <v>02</v>
          </cell>
          <cell r="B159" t="str">
            <v>0220</v>
          </cell>
          <cell r="C159" t="str">
            <v>0220005</v>
          </cell>
          <cell r="D159" t="str">
            <v>007</v>
          </cell>
          <cell r="E159" t="str">
            <v>05</v>
          </cell>
          <cell r="F159" t="str">
            <v>01</v>
          </cell>
          <cell r="G159" t="str">
            <v>257</v>
          </cell>
          <cell r="H159" t="str">
            <v>016</v>
          </cell>
          <cell r="I159" t="str">
            <v>02200050070501</v>
          </cell>
          <cell r="K159" t="str">
            <v>DHARMAPURI</v>
          </cell>
          <cell r="L159" t="str">
            <v>DAMMANNAPET</v>
          </cell>
        </row>
        <row r="160">
          <cell r="A160" t="str">
            <v>02</v>
          </cell>
          <cell r="B160" t="str">
            <v>0220</v>
          </cell>
          <cell r="C160" t="str">
            <v>0220005</v>
          </cell>
          <cell r="D160" t="str">
            <v>008</v>
          </cell>
          <cell r="E160" t="str">
            <v>05</v>
          </cell>
          <cell r="F160" t="str">
            <v>01</v>
          </cell>
          <cell r="G160" t="str">
            <v>257</v>
          </cell>
          <cell r="H160" t="str">
            <v>016</v>
          </cell>
          <cell r="I160" t="str">
            <v>02200050080501</v>
          </cell>
          <cell r="K160" t="str">
            <v>DHARMAPURI</v>
          </cell>
          <cell r="L160" t="str">
            <v>PEDDA NAKKAPET</v>
          </cell>
        </row>
        <row r="161">
          <cell r="A161" t="str">
            <v>02</v>
          </cell>
          <cell r="B161" t="str">
            <v>0220</v>
          </cell>
          <cell r="C161" t="str">
            <v>0220005</v>
          </cell>
          <cell r="D161" t="str">
            <v>008</v>
          </cell>
          <cell r="E161" t="str">
            <v>05</v>
          </cell>
          <cell r="F161" t="str">
            <v>02</v>
          </cell>
          <cell r="G161" t="str">
            <v>257</v>
          </cell>
          <cell r="H161" t="str">
            <v>016</v>
          </cell>
          <cell r="I161" t="str">
            <v>02200050080502</v>
          </cell>
          <cell r="K161" t="str">
            <v>DHARMAPURI</v>
          </cell>
          <cell r="L161" t="str">
            <v>CHINNA NAKKALAPET</v>
          </cell>
        </row>
        <row r="162">
          <cell r="A162" t="str">
            <v>02</v>
          </cell>
          <cell r="B162" t="str">
            <v>0220</v>
          </cell>
          <cell r="C162" t="str">
            <v>0220005</v>
          </cell>
          <cell r="D162" t="str">
            <v>008</v>
          </cell>
          <cell r="E162" t="str">
            <v>05</v>
          </cell>
          <cell r="F162" t="str">
            <v>03</v>
          </cell>
          <cell r="G162" t="str">
            <v>257</v>
          </cell>
          <cell r="H162" t="str">
            <v>016</v>
          </cell>
          <cell r="I162" t="str">
            <v>02200050080503</v>
          </cell>
          <cell r="K162" t="str">
            <v>DHARMAPURI</v>
          </cell>
          <cell r="L162" t="str">
            <v>BHODIRI GUDAM</v>
          </cell>
        </row>
        <row r="163">
          <cell r="A163" t="str">
            <v>02</v>
          </cell>
          <cell r="B163" t="str">
            <v>0220</v>
          </cell>
          <cell r="C163" t="str">
            <v>0220005</v>
          </cell>
          <cell r="D163" t="str">
            <v>008</v>
          </cell>
          <cell r="E163" t="str">
            <v>05</v>
          </cell>
          <cell r="F163" t="str">
            <v>04</v>
          </cell>
          <cell r="G163" t="str">
            <v>257</v>
          </cell>
          <cell r="H163" t="str">
            <v>016</v>
          </cell>
          <cell r="I163" t="str">
            <v>02200050080504</v>
          </cell>
          <cell r="K163" t="str">
            <v>DHARMAPURI</v>
          </cell>
          <cell r="L163" t="str">
            <v>DHUBBALA GUDAM</v>
          </cell>
        </row>
        <row r="164">
          <cell r="A164" t="str">
            <v>02</v>
          </cell>
          <cell r="B164" t="str">
            <v>0220</v>
          </cell>
          <cell r="C164" t="str">
            <v>0220005</v>
          </cell>
          <cell r="D164" t="str">
            <v>009</v>
          </cell>
          <cell r="E164" t="str">
            <v>06</v>
          </cell>
          <cell r="F164" t="str">
            <v>01</v>
          </cell>
          <cell r="G164" t="str">
            <v>257</v>
          </cell>
          <cell r="H164" t="str">
            <v>016</v>
          </cell>
          <cell r="I164" t="str">
            <v>02200050090601</v>
          </cell>
          <cell r="K164" t="str">
            <v>DHARMAPURI</v>
          </cell>
          <cell r="L164" t="str">
            <v>DONUR</v>
          </cell>
        </row>
        <row r="165">
          <cell r="A165" t="str">
            <v>02</v>
          </cell>
          <cell r="B165" t="str">
            <v>0220</v>
          </cell>
          <cell r="C165" t="str">
            <v>0220005</v>
          </cell>
          <cell r="D165" t="str">
            <v>010</v>
          </cell>
          <cell r="E165" t="str">
            <v>07</v>
          </cell>
          <cell r="F165" t="str">
            <v>01</v>
          </cell>
          <cell r="G165" t="str">
            <v>257</v>
          </cell>
          <cell r="H165" t="str">
            <v>016</v>
          </cell>
          <cell r="I165" t="str">
            <v>02200050100701</v>
          </cell>
          <cell r="K165" t="str">
            <v>DHARMAPURI</v>
          </cell>
          <cell r="L165" t="str">
            <v>NERELLA</v>
          </cell>
        </row>
        <row r="166">
          <cell r="A166" t="str">
            <v>02</v>
          </cell>
          <cell r="B166" t="str">
            <v>0220</v>
          </cell>
          <cell r="C166" t="str">
            <v>0220005</v>
          </cell>
          <cell r="D166" t="str">
            <v>010</v>
          </cell>
          <cell r="E166" t="str">
            <v>07</v>
          </cell>
          <cell r="F166" t="str">
            <v>02</v>
          </cell>
          <cell r="G166" t="str">
            <v>257</v>
          </cell>
          <cell r="H166" t="str">
            <v>016</v>
          </cell>
          <cell r="I166" t="str">
            <v>02200050100702</v>
          </cell>
          <cell r="K166" t="str">
            <v>DHARMAPURI</v>
          </cell>
          <cell r="L166" t="str">
            <v>GOVINIDPALLI</v>
          </cell>
        </row>
        <row r="167">
          <cell r="A167" t="str">
            <v>02</v>
          </cell>
          <cell r="B167" t="str">
            <v>0220</v>
          </cell>
          <cell r="C167" t="str">
            <v>0220005</v>
          </cell>
          <cell r="D167" t="str">
            <v>011</v>
          </cell>
          <cell r="E167" t="str">
            <v>08</v>
          </cell>
          <cell r="F167" t="str">
            <v>01</v>
          </cell>
          <cell r="G167" t="str">
            <v>257</v>
          </cell>
          <cell r="H167" t="str">
            <v>016</v>
          </cell>
          <cell r="I167" t="str">
            <v>02200050110801</v>
          </cell>
          <cell r="K167" t="str">
            <v>DHARMAPURI</v>
          </cell>
          <cell r="L167" t="str">
            <v>THUMMENALA</v>
          </cell>
        </row>
        <row r="168">
          <cell r="A168" t="str">
            <v>02</v>
          </cell>
          <cell r="B168" t="str">
            <v>0220</v>
          </cell>
          <cell r="C168" t="str">
            <v>0220005</v>
          </cell>
          <cell r="D168" t="str">
            <v>011</v>
          </cell>
          <cell r="E168" t="str">
            <v>08</v>
          </cell>
          <cell r="F168" t="str">
            <v>02</v>
          </cell>
          <cell r="G168" t="str">
            <v>257</v>
          </cell>
          <cell r="H168" t="str">
            <v>016</v>
          </cell>
          <cell r="I168" t="str">
            <v>02200050110802</v>
          </cell>
          <cell r="K168" t="str">
            <v>DHARMAPURI</v>
          </cell>
          <cell r="L168" t="str">
            <v>GOLLAWADA</v>
          </cell>
        </row>
        <row r="169">
          <cell r="A169" t="str">
            <v>02</v>
          </cell>
          <cell r="B169" t="str">
            <v>0220</v>
          </cell>
          <cell r="C169" t="str">
            <v>0220005</v>
          </cell>
          <cell r="D169" t="str">
            <v>012</v>
          </cell>
          <cell r="E169" t="str">
            <v>09</v>
          </cell>
          <cell r="F169" t="str">
            <v>01</v>
          </cell>
          <cell r="G169" t="str">
            <v>257</v>
          </cell>
          <cell r="H169" t="str">
            <v>016</v>
          </cell>
          <cell r="I169" t="str">
            <v>02200050120901</v>
          </cell>
          <cell r="K169" t="str">
            <v>DHARMAPURI</v>
          </cell>
          <cell r="L169" t="str">
            <v>DHARMAPURI</v>
          </cell>
        </row>
        <row r="170">
          <cell r="A170" t="str">
            <v>02</v>
          </cell>
          <cell r="B170" t="str">
            <v>0220</v>
          </cell>
          <cell r="C170" t="str">
            <v>0220005</v>
          </cell>
          <cell r="D170" t="str">
            <v>012</v>
          </cell>
          <cell r="E170" t="str">
            <v>09</v>
          </cell>
          <cell r="F170" t="str">
            <v>02</v>
          </cell>
          <cell r="G170" t="str">
            <v>257</v>
          </cell>
          <cell r="H170" t="str">
            <v>016</v>
          </cell>
          <cell r="I170" t="str">
            <v>02200050120902</v>
          </cell>
          <cell r="K170" t="str">
            <v>DHARMAPURI</v>
          </cell>
          <cell r="L170" t="str">
            <v>NARSAIAH PALLI</v>
          </cell>
        </row>
        <row r="171">
          <cell r="A171" t="str">
            <v>02</v>
          </cell>
          <cell r="B171" t="str">
            <v>0220</v>
          </cell>
          <cell r="C171" t="str">
            <v>0220005</v>
          </cell>
          <cell r="D171" t="str">
            <v>012</v>
          </cell>
          <cell r="E171" t="str">
            <v>09</v>
          </cell>
          <cell r="F171" t="str">
            <v>03</v>
          </cell>
          <cell r="G171" t="str">
            <v>257</v>
          </cell>
          <cell r="H171" t="str">
            <v>016</v>
          </cell>
          <cell r="I171" t="str">
            <v>02200050120903</v>
          </cell>
          <cell r="K171" t="str">
            <v>DHARMAPURI</v>
          </cell>
          <cell r="L171" t="str">
            <v>BURDESH PALLI</v>
          </cell>
        </row>
        <row r="172">
          <cell r="A172" t="str">
            <v>02</v>
          </cell>
          <cell r="B172" t="str">
            <v>0220</v>
          </cell>
          <cell r="C172" t="str">
            <v>0220005</v>
          </cell>
          <cell r="D172" t="str">
            <v>012</v>
          </cell>
          <cell r="E172" t="str">
            <v>09</v>
          </cell>
          <cell r="F172" t="str">
            <v>04</v>
          </cell>
          <cell r="G172" t="str">
            <v>257</v>
          </cell>
          <cell r="H172" t="str">
            <v>016</v>
          </cell>
          <cell r="I172" t="str">
            <v>02200050120904</v>
          </cell>
          <cell r="K172" t="str">
            <v>DHARMAPURI</v>
          </cell>
          <cell r="L172" t="str">
            <v>AKSAI PALLI</v>
          </cell>
        </row>
        <row r="173">
          <cell r="A173" t="str">
            <v>02</v>
          </cell>
          <cell r="B173" t="str">
            <v>0220</v>
          </cell>
          <cell r="C173" t="str">
            <v>0220005</v>
          </cell>
          <cell r="D173" t="str">
            <v>012</v>
          </cell>
          <cell r="E173" t="str">
            <v>09</v>
          </cell>
          <cell r="F173" t="str">
            <v>05</v>
          </cell>
          <cell r="G173" t="str">
            <v>257</v>
          </cell>
          <cell r="H173" t="str">
            <v>016</v>
          </cell>
          <cell r="I173" t="str">
            <v>02200050120905</v>
          </cell>
          <cell r="K173" t="str">
            <v>DHARMAPURI</v>
          </cell>
          <cell r="L173" t="str">
            <v>KOTHA KORANDLA PALLI</v>
          </cell>
        </row>
        <row r="174">
          <cell r="A174" t="str">
            <v>02</v>
          </cell>
          <cell r="B174" t="str">
            <v>0220</v>
          </cell>
          <cell r="C174" t="str">
            <v>0220005</v>
          </cell>
          <cell r="D174" t="str">
            <v>013</v>
          </cell>
          <cell r="E174" t="str">
            <v>10</v>
          </cell>
          <cell r="F174" t="str">
            <v>01</v>
          </cell>
          <cell r="G174" t="str">
            <v>257</v>
          </cell>
          <cell r="H174" t="str">
            <v>016</v>
          </cell>
          <cell r="I174" t="str">
            <v>02200050131001</v>
          </cell>
          <cell r="K174" t="str">
            <v>DHARMAPURI</v>
          </cell>
          <cell r="L174" t="str">
            <v>THIMMAPOOR</v>
          </cell>
        </row>
        <row r="175">
          <cell r="A175" t="str">
            <v>02</v>
          </cell>
          <cell r="B175" t="str">
            <v>0220</v>
          </cell>
          <cell r="C175" t="str">
            <v>0220005</v>
          </cell>
          <cell r="D175" t="str">
            <v>013</v>
          </cell>
          <cell r="E175" t="str">
            <v>10</v>
          </cell>
          <cell r="F175" t="str">
            <v>02</v>
          </cell>
          <cell r="G175" t="str">
            <v>257</v>
          </cell>
          <cell r="H175" t="str">
            <v>016</v>
          </cell>
          <cell r="I175" t="str">
            <v>02200050131002</v>
          </cell>
          <cell r="K175" t="str">
            <v>DHARMAPURI</v>
          </cell>
          <cell r="L175" t="str">
            <v>BHURUGU PALLI</v>
          </cell>
        </row>
        <row r="176">
          <cell r="A176" t="str">
            <v>02</v>
          </cell>
          <cell r="B176" t="str">
            <v>0220</v>
          </cell>
          <cell r="C176" t="str">
            <v>0220005</v>
          </cell>
          <cell r="D176" t="str">
            <v>014</v>
          </cell>
          <cell r="E176" t="str">
            <v>11</v>
          </cell>
          <cell r="F176" t="str">
            <v>01</v>
          </cell>
          <cell r="G176" t="str">
            <v>257</v>
          </cell>
          <cell r="H176" t="str">
            <v>016</v>
          </cell>
          <cell r="I176" t="str">
            <v>02200050141101</v>
          </cell>
          <cell r="K176" t="str">
            <v>DHARMAPURI</v>
          </cell>
          <cell r="L176" t="str">
            <v>KAMALAPUR</v>
          </cell>
        </row>
        <row r="177">
          <cell r="A177" t="str">
            <v>02</v>
          </cell>
          <cell r="B177" t="str">
            <v>0220</v>
          </cell>
          <cell r="C177" t="str">
            <v>0220005</v>
          </cell>
          <cell r="D177" t="str">
            <v>014</v>
          </cell>
          <cell r="E177" t="str">
            <v>11</v>
          </cell>
          <cell r="F177" t="str">
            <v>02</v>
          </cell>
          <cell r="G177" t="str">
            <v>257</v>
          </cell>
          <cell r="H177" t="str">
            <v>016</v>
          </cell>
          <cell r="I177" t="str">
            <v>02200050141102</v>
          </cell>
          <cell r="K177" t="str">
            <v>DHARMAPURI</v>
          </cell>
          <cell r="L177" t="str">
            <v>RAMAIAHPALLI</v>
          </cell>
        </row>
        <row r="178">
          <cell r="A178" t="str">
            <v>02</v>
          </cell>
          <cell r="B178" t="str">
            <v>0220</v>
          </cell>
          <cell r="C178" t="str">
            <v>0220005</v>
          </cell>
          <cell r="D178" t="str">
            <v>015</v>
          </cell>
          <cell r="E178" t="str">
            <v>12</v>
          </cell>
          <cell r="F178" t="str">
            <v>01</v>
          </cell>
          <cell r="G178" t="str">
            <v>257</v>
          </cell>
          <cell r="H178" t="str">
            <v>016</v>
          </cell>
          <cell r="I178" t="str">
            <v>02200050151201</v>
          </cell>
          <cell r="K178" t="str">
            <v>DHARMAPURI</v>
          </cell>
          <cell r="L178" t="str">
            <v>NAGARAM</v>
          </cell>
        </row>
        <row r="179">
          <cell r="A179" t="str">
            <v>02</v>
          </cell>
          <cell r="B179" t="str">
            <v>0220</v>
          </cell>
          <cell r="C179" t="str">
            <v>0220005</v>
          </cell>
          <cell r="D179" t="str">
            <v>016</v>
          </cell>
          <cell r="E179" t="str">
            <v>13</v>
          </cell>
          <cell r="F179" t="str">
            <v>01</v>
          </cell>
          <cell r="G179" t="str">
            <v>257</v>
          </cell>
          <cell r="H179" t="str">
            <v>016</v>
          </cell>
          <cell r="I179" t="str">
            <v>02200050161301</v>
          </cell>
          <cell r="K179" t="str">
            <v>DHARMAPURI</v>
          </cell>
          <cell r="L179" t="str">
            <v>VELGONDA</v>
          </cell>
        </row>
        <row r="180">
          <cell r="A180" t="str">
            <v>02</v>
          </cell>
          <cell r="B180" t="str">
            <v>0220</v>
          </cell>
          <cell r="C180" t="str">
            <v>0220005</v>
          </cell>
          <cell r="D180" t="str">
            <v>017</v>
          </cell>
          <cell r="E180" t="str">
            <v>14</v>
          </cell>
          <cell r="F180" t="str">
            <v>01</v>
          </cell>
          <cell r="G180" t="str">
            <v>257</v>
          </cell>
          <cell r="H180" t="str">
            <v>016</v>
          </cell>
          <cell r="I180" t="str">
            <v>02200050171401</v>
          </cell>
          <cell r="K180" t="str">
            <v>DHARMAPURI</v>
          </cell>
          <cell r="L180" t="str">
            <v>CHINNAPOOR</v>
          </cell>
        </row>
        <row r="181">
          <cell r="A181" t="str">
            <v>02</v>
          </cell>
          <cell r="B181" t="str">
            <v>0220</v>
          </cell>
          <cell r="C181" t="str">
            <v>0220005</v>
          </cell>
          <cell r="D181" t="str">
            <v>018</v>
          </cell>
          <cell r="E181" t="str">
            <v>15</v>
          </cell>
          <cell r="F181" t="str">
            <v>01</v>
          </cell>
          <cell r="G181" t="str">
            <v>257</v>
          </cell>
          <cell r="H181" t="str">
            <v>016</v>
          </cell>
          <cell r="I181" t="str">
            <v>02200050181501</v>
          </cell>
          <cell r="K181" t="str">
            <v>DHARMAPURI</v>
          </cell>
          <cell r="L181" t="str">
            <v>BUGGARAM</v>
          </cell>
        </row>
        <row r="182">
          <cell r="A182" t="str">
            <v>02</v>
          </cell>
          <cell r="B182" t="str">
            <v>0220</v>
          </cell>
          <cell r="C182" t="str">
            <v>0220005</v>
          </cell>
          <cell r="D182" t="str">
            <v>019</v>
          </cell>
          <cell r="E182" t="str">
            <v>15</v>
          </cell>
          <cell r="F182" t="str">
            <v>01</v>
          </cell>
          <cell r="G182" t="str">
            <v>257</v>
          </cell>
          <cell r="H182" t="str">
            <v>016</v>
          </cell>
          <cell r="I182" t="str">
            <v>02200050191501</v>
          </cell>
          <cell r="K182" t="str">
            <v>DHARMAPURI</v>
          </cell>
          <cell r="L182" t="str">
            <v>SANDAIAHPALLY</v>
          </cell>
        </row>
        <row r="183">
          <cell r="A183" t="str">
            <v>02</v>
          </cell>
          <cell r="B183" t="str">
            <v>0220</v>
          </cell>
          <cell r="C183" t="str">
            <v>0220005</v>
          </cell>
          <cell r="D183" t="str">
            <v>020</v>
          </cell>
          <cell r="E183" t="str">
            <v>16</v>
          </cell>
          <cell r="F183" t="str">
            <v>01</v>
          </cell>
          <cell r="G183" t="str">
            <v>257</v>
          </cell>
          <cell r="H183" t="str">
            <v>016</v>
          </cell>
          <cell r="I183" t="str">
            <v>02200050201601</v>
          </cell>
          <cell r="K183" t="str">
            <v>DHARMAPURI</v>
          </cell>
          <cell r="L183" t="str">
            <v>GOPULAPOOR</v>
          </cell>
        </row>
        <row r="184">
          <cell r="A184" t="str">
            <v>02</v>
          </cell>
          <cell r="B184" t="str">
            <v>0220</v>
          </cell>
          <cell r="C184" t="str">
            <v>0220005</v>
          </cell>
          <cell r="D184" t="str">
            <v>020</v>
          </cell>
          <cell r="E184" t="str">
            <v>17</v>
          </cell>
          <cell r="F184" t="str">
            <v>01</v>
          </cell>
          <cell r="G184" t="str">
            <v>257</v>
          </cell>
          <cell r="H184" t="str">
            <v>016</v>
          </cell>
          <cell r="I184" t="str">
            <v>02200050201701</v>
          </cell>
          <cell r="K184" t="str">
            <v>DHARMAPURI</v>
          </cell>
          <cell r="L184" t="str">
            <v>SIRIVANCHAKOTA</v>
          </cell>
        </row>
        <row r="185">
          <cell r="A185" t="str">
            <v>02</v>
          </cell>
          <cell r="B185" t="str">
            <v>0220</v>
          </cell>
          <cell r="C185" t="str">
            <v>0220005</v>
          </cell>
          <cell r="D185" t="str">
            <v>021</v>
          </cell>
          <cell r="E185" t="str">
            <v>18</v>
          </cell>
          <cell r="F185" t="str">
            <v>01</v>
          </cell>
          <cell r="G185" t="str">
            <v>257</v>
          </cell>
          <cell r="H185" t="str">
            <v>016</v>
          </cell>
          <cell r="I185" t="str">
            <v>02200050211801</v>
          </cell>
          <cell r="K185" t="str">
            <v>DHARMAPURI</v>
          </cell>
          <cell r="L185" t="str">
            <v>MADDUNUR</v>
          </cell>
        </row>
        <row r="186">
          <cell r="A186" t="str">
            <v>02</v>
          </cell>
          <cell r="B186" t="str">
            <v>0220</v>
          </cell>
          <cell r="C186" t="str">
            <v>0220005</v>
          </cell>
          <cell r="D186" t="str">
            <v>022</v>
          </cell>
          <cell r="E186" t="str">
            <v>19</v>
          </cell>
          <cell r="F186" t="str">
            <v>01</v>
          </cell>
          <cell r="G186" t="str">
            <v>257</v>
          </cell>
          <cell r="H186" t="str">
            <v>016</v>
          </cell>
          <cell r="I186" t="str">
            <v>02200050221901</v>
          </cell>
          <cell r="K186" t="str">
            <v>DHARMAPURI</v>
          </cell>
          <cell r="L186" t="str">
            <v>RAYAPATNAM</v>
          </cell>
        </row>
        <row r="187">
          <cell r="A187" t="str">
            <v>02</v>
          </cell>
          <cell r="B187" t="str">
            <v>0220</v>
          </cell>
          <cell r="C187" t="str">
            <v>0220005</v>
          </cell>
          <cell r="D187" t="str">
            <v>023</v>
          </cell>
          <cell r="E187" t="str">
            <v>20</v>
          </cell>
          <cell r="F187" t="str">
            <v>01</v>
          </cell>
          <cell r="G187" t="str">
            <v>257</v>
          </cell>
          <cell r="H187" t="str">
            <v>016</v>
          </cell>
          <cell r="I187" t="str">
            <v>02200050232001</v>
          </cell>
          <cell r="K187" t="str">
            <v>DHARMAPURI</v>
          </cell>
          <cell r="L187" t="str">
            <v>STHAMBAMPALLY</v>
          </cell>
        </row>
        <row r="188">
          <cell r="A188" t="str">
            <v>02</v>
          </cell>
          <cell r="B188" t="str">
            <v>0220</v>
          </cell>
          <cell r="C188" t="str">
            <v>0220005</v>
          </cell>
          <cell r="D188" t="str">
            <v>023</v>
          </cell>
          <cell r="E188" t="str">
            <v>20</v>
          </cell>
          <cell r="F188" t="str">
            <v>02</v>
          </cell>
          <cell r="G188" t="str">
            <v>257</v>
          </cell>
          <cell r="H188" t="str">
            <v>016</v>
          </cell>
          <cell r="I188" t="str">
            <v>02200050232002</v>
          </cell>
          <cell r="K188" t="str">
            <v>DHARMAPURI</v>
          </cell>
          <cell r="L188" t="str">
            <v>KOTHAPALLI</v>
          </cell>
        </row>
        <row r="189">
          <cell r="A189" t="str">
            <v>02</v>
          </cell>
          <cell r="B189" t="str">
            <v>0220</v>
          </cell>
          <cell r="C189" t="str">
            <v>0220005</v>
          </cell>
          <cell r="D189" t="str">
            <v>024</v>
          </cell>
          <cell r="E189" t="str">
            <v>20</v>
          </cell>
          <cell r="F189" t="str">
            <v>01</v>
          </cell>
          <cell r="G189" t="str">
            <v>257</v>
          </cell>
          <cell r="H189" t="str">
            <v>016</v>
          </cell>
          <cell r="I189" t="str">
            <v>02200050242001</v>
          </cell>
          <cell r="K189" t="str">
            <v>DHARMAPURI</v>
          </cell>
          <cell r="L189" t="str">
            <v>PASIGAM</v>
          </cell>
        </row>
        <row r="190">
          <cell r="A190" t="str">
            <v>02</v>
          </cell>
          <cell r="B190" t="str">
            <v>0220</v>
          </cell>
          <cell r="C190" t="str">
            <v>0220005</v>
          </cell>
          <cell r="D190" t="str">
            <v>025</v>
          </cell>
          <cell r="E190" t="str">
            <v>20</v>
          </cell>
          <cell r="F190" t="str">
            <v>01</v>
          </cell>
          <cell r="G190" t="str">
            <v>257</v>
          </cell>
          <cell r="H190" t="str">
            <v>016</v>
          </cell>
          <cell r="I190" t="str">
            <v>02200050252001</v>
          </cell>
          <cell r="K190" t="str">
            <v>DHARMAPURI</v>
          </cell>
          <cell r="L190" t="str">
            <v>VENKATAPOOR</v>
          </cell>
        </row>
        <row r="191">
          <cell r="A191" t="str">
            <v>02</v>
          </cell>
          <cell r="B191" t="str">
            <v>0220</v>
          </cell>
          <cell r="C191" t="str">
            <v>0220005</v>
          </cell>
          <cell r="D191" t="str">
            <v>026</v>
          </cell>
          <cell r="E191" t="str">
            <v>21</v>
          </cell>
          <cell r="F191" t="str">
            <v>01</v>
          </cell>
          <cell r="G191" t="str">
            <v>257</v>
          </cell>
          <cell r="H191" t="str">
            <v>016</v>
          </cell>
          <cell r="I191" t="str">
            <v>02200050262101</v>
          </cell>
          <cell r="K191" t="str">
            <v>DHARMAPURI</v>
          </cell>
          <cell r="L191" t="str">
            <v>BEERSANI</v>
          </cell>
        </row>
        <row r="192">
          <cell r="A192" t="str">
            <v>02</v>
          </cell>
          <cell r="B192" t="str">
            <v>0220</v>
          </cell>
          <cell r="C192" t="str">
            <v>0220005</v>
          </cell>
          <cell r="D192" t="str">
            <v>027</v>
          </cell>
          <cell r="E192" t="str">
            <v>22</v>
          </cell>
          <cell r="F192" t="str">
            <v>01</v>
          </cell>
          <cell r="G192" t="str">
            <v>255</v>
          </cell>
          <cell r="H192" t="str">
            <v>016</v>
          </cell>
          <cell r="I192" t="str">
            <v>02200050272201</v>
          </cell>
          <cell r="K192" t="str">
            <v>DHARMAPURI</v>
          </cell>
          <cell r="L192" t="str">
            <v>SIRIKONDA</v>
          </cell>
        </row>
        <row r="193">
          <cell r="A193" t="str">
            <v>02</v>
          </cell>
          <cell r="B193" t="str">
            <v>0220</v>
          </cell>
          <cell r="C193" t="str">
            <v>0220006</v>
          </cell>
          <cell r="D193" t="str">
            <v>001</v>
          </cell>
          <cell r="E193" t="str">
            <v>01</v>
          </cell>
          <cell r="F193" t="str">
            <v>01</v>
          </cell>
          <cell r="G193" t="str">
            <v>255</v>
          </cell>
          <cell r="H193" t="str">
            <v>016</v>
          </cell>
          <cell r="I193" t="str">
            <v>02200060010101</v>
          </cell>
          <cell r="K193" t="str">
            <v>VELGATOOR</v>
          </cell>
          <cell r="L193" t="str">
            <v>JAGADEVPET</v>
          </cell>
        </row>
        <row r="194">
          <cell r="A194" t="str">
            <v>02</v>
          </cell>
          <cell r="B194" t="str">
            <v>0220</v>
          </cell>
          <cell r="C194" t="str">
            <v>0220006</v>
          </cell>
          <cell r="D194" t="str">
            <v>002</v>
          </cell>
          <cell r="E194" t="str">
            <v>02</v>
          </cell>
          <cell r="F194" t="str">
            <v>01</v>
          </cell>
          <cell r="G194" t="str">
            <v>257</v>
          </cell>
          <cell r="H194" t="str">
            <v>016</v>
          </cell>
          <cell r="I194" t="str">
            <v>02200060020201</v>
          </cell>
          <cell r="K194" t="str">
            <v>VELGATOOR</v>
          </cell>
          <cell r="L194" t="str">
            <v>VELGATOOR</v>
          </cell>
        </row>
        <row r="195">
          <cell r="A195" t="str">
            <v>02</v>
          </cell>
          <cell r="B195" t="str">
            <v>0220</v>
          </cell>
          <cell r="C195" t="str">
            <v>0220006</v>
          </cell>
          <cell r="D195" t="str">
            <v>002</v>
          </cell>
          <cell r="E195" t="str">
            <v>02</v>
          </cell>
          <cell r="F195" t="str">
            <v>02</v>
          </cell>
          <cell r="G195" t="str">
            <v>257</v>
          </cell>
          <cell r="H195" t="str">
            <v>016</v>
          </cell>
          <cell r="I195" t="str">
            <v>02200060020202</v>
          </cell>
          <cell r="K195" t="str">
            <v>VELGATOOR</v>
          </cell>
          <cell r="L195" t="str">
            <v>RAJAKKAPALLI</v>
          </cell>
        </row>
        <row r="196">
          <cell r="A196" t="str">
            <v>02</v>
          </cell>
          <cell r="B196" t="str">
            <v>0220</v>
          </cell>
          <cell r="C196" t="str">
            <v>0220006</v>
          </cell>
          <cell r="D196" t="str">
            <v>003</v>
          </cell>
          <cell r="E196" t="str">
            <v>02</v>
          </cell>
          <cell r="F196" t="str">
            <v>01</v>
          </cell>
          <cell r="G196" t="str">
            <v>257</v>
          </cell>
          <cell r="H196" t="str">
            <v>016</v>
          </cell>
          <cell r="I196" t="str">
            <v>02200060030201</v>
          </cell>
          <cell r="K196" t="str">
            <v>VELGATOOR</v>
          </cell>
          <cell r="L196" t="str">
            <v>KUMMARPALLI</v>
          </cell>
        </row>
        <row r="197">
          <cell r="A197" t="str">
            <v>02</v>
          </cell>
          <cell r="B197" t="str">
            <v>0220</v>
          </cell>
          <cell r="C197" t="str">
            <v>0220006</v>
          </cell>
          <cell r="D197" t="str">
            <v>004</v>
          </cell>
          <cell r="E197" t="str">
            <v>03</v>
          </cell>
          <cell r="F197" t="str">
            <v>01</v>
          </cell>
          <cell r="G197" t="str">
            <v>250</v>
          </cell>
          <cell r="H197" t="str">
            <v>032</v>
          </cell>
          <cell r="I197" t="str">
            <v>02200060040301</v>
          </cell>
          <cell r="K197" t="str">
            <v>VELGATOOR</v>
          </cell>
          <cell r="L197" t="str">
            <v>KAPPARAOPET</v>
          </cell>
        </row>
        <row r="198">
          <cell r="A198" t="str">
            <v>02</v>
          </cell>
          <cell r="B198" t="str">
            <v>0220</v>
          </cell>
          <cell r="C198" t="str">
            <v>0220006</v>
          </cell>
          <cell r="D198" t="str">
            <v>005</v>
          </cell>
          <cell r="E198" t="str">
            <v>03</v>
          </cell>
          <cell r="F198" t="str">
            <v>01</v>
          </cell>
          <cell r="G198" t="str">
            <v>250</v>
          </cell>
          <cell r="H198" t="str">
            <v>032</v>
          </cell>
          <cell r="I198" t="str">
            <v>02200060050301</v>
          </cell>
          <cell r="K198" t="str">
            <v>VELGATOOR</v>
          </cell>
          <cell r="L198" t="str">
            <v>MUKKATRAOPET</v>
          </cell>
        </row>
        <row r="199">
          <cell r="A199" t="str">
            <v>02</v>
          </cell>
          <cell r="B199" t="str">
            <v>0220</v>
          </cell>
          <cell r="C199" t="str">
            <v>0220006</v>
          </cell>
          <cell r="D199" t="str">
            <v>005</v>
          </cell>
          <cell r="E199" t="str">
            <v>03</v>
          </cell>
          <cell r="F199" t="str">
            <v>02</v>
          </cell>
          <cell r="G199" t="str">
            <v>250</v>
          </cell>
          <cell r="H199" t="str">
            <v>032</v>
          </cell>
          <cell r="I199" t="str">
            <v>02200060050302</v>
          </cell>
          <cell r="K199" t="str">
            <v>VELGATOOR</v>
          </cell>
          <cell r="L199" t="str">
            <v>KOTILINGALA</v>
          </cell>
        </row>
        <row r="200">
          <cell r="A200" t="str">
            <v>02</v>
          </cell>
          <cell r="B200" t="str">
            <v>0220</v>
          </cell>
          <cell r="C200" t="str">
            <v>0220006</v>
          </cell>
          <cell r="D200" t="str">
            <v>006</v>
          </cell>
          <cell r="E200" t="str">
            <v>05</v>
          </cell>
          <cell r="F200" t="str">
            <v>01</v>
          </cell>
          <cell r="G200" t="str">
            <v>250</v>
          </cell>
          <cell r="H200" t="str">
            <v>032</v>
          </cell>
          <cell r="I200" t="str">
            <v>02200060060501</v>
          </cell>
          <cell r="K200" t="str">
            <v>VELGATOOR</v>
          </cell>
          <cell r="L200" t="str">
            <v>MUTHUNOOR</v>
          </cell>
        </row>
        <row r="201">
          <cell r="A201" t="str">
            <v>02</v>
          </cell>
          <cell r="B201" t="str">
            <v>0220</v>
          </cell>
          <cell r="C201" t="str">
            <v>0220006</v>
          </cell>
          <cell r="D201" t="str">
            <v>007</v>
          </cell>
          <cell r="E201" t="str">
            <v>06</v>
          </cell>
          <cell r="F201" t="str">
            <v>01</v>
          </cell>
          <cell r="G201" t="str">
            <v>250</v>
          </cell>
          <cell r="H201" t="str">
            <v>032</v>
          </cell>
          <cell r="I201" t="str">
            <v>02200060070601</v>
          </cell>
          <cell r="K201" t="str">
            <v>VELGATOOR</v>
          </cell>
          <cell r="L201" t="str">
            <v>RAMNOOR</v>
          </cell>
        </row>
        <row r="202">
          <cell r="A202" t="str">
            <v>02</v>
          </cell>
          <cell r="B202" t="str">
            <v>0220</v>
          </cell>
          <cell r="C202" t="str">
            <v>0220006</v>
          </cell>
          <cell r="D202" t="str">
            <v>008</v>
          </cell>
          <cell r="E202" t="str">
            <v>07</v>
          </cell>
          <cell r="F202" t="str">
            <v>01</v>
          </cell>
          <cell r="G202" t="str">
            <v>250</v>
          </cell>
          <cell r="H202" t="str">
            <v>032</v>
          </cell>
          <cell r="I202" t="str">
            <v>02200060080701</v>
          </cell>
          <cell r="K202" t="str">
            <v>VELGATOOR</v>
          </cell>
          <cell r="L202" t="str">
            <v>KISHANRAOPET</v>
          </cell>
        </row>
        <row r="203">
          <cell r="A203" t="str">
            <v>02</v>
          </cell>
          <cell r="B203" t="str">
            <v>0220</v>
          </cell>
          <cell r="C203" t="str">
            <v>0220006</v>
          </cell>
          <cell r="D203" t="str">
            <v>008</v>
          </cell>
          <cell r="E203" t="str">
            <v>07</v>
          </cell>
          <cell r="F203" t="str">
            <v>02</v>
          </cell>
          <cell r="G203" t="str">
            <v>250</v>
          </cell>
          <cell r="H203" t="str">
            <v>032</v>
          </cell>
          <cell r="I203" t="str">
            <v>02200060080702</v>
          </cell>
          <cell r="K203" t="str">
            <v>VELGATOOR</v>
          </cell>
          <cell r="L203" t="str">
            <v>BRHAMANPALLY</v>
          </cell>
        </row>
        <row r="204">
          <cell r="A204" t="str">
            <v>02</v>
          </cell>
          <cell r="B204" t="str">
            <v>0220</v>
          </cell>
          <cell r="C204" t="str">
            <v>0220006</v>
          </cell>
          <cell r="D204" t="str">
            <v>008</v>
          </cell>
          <cell r="E204" t="str">
            <v>12</v>
          </cell>
          <cell r="F204" t="str">
            <v>01</v>
          </cell>
          <cell r="G204" t="str">
            <v>250</v>
          </cell>
          <cell r="H204" t="str">
            <v>032</v>
          </cell>
          <cell r="I204" t="str">
            <v>02200060081201</v>
          </cell>
          <cell r="K204" t="str">
            <v>VELGATOOR</v>
          </cell>
          <cell r="L204" t="str">
            <v>SANKENPALLY</v>
          </cell>
        </row>
        <row r="205">
          <cell r="A205" t="str">
            <v>02</v>
          </cell>
          <cell r="B205" t="str">
            <v>0220</v>
          </cell>
          <cell r="C205" t="str">
            <v>0220006</v>
          </cell>
          <cell r="D205" t="str">
            <v>009</v>
          </cell>
          <cell r="E205" t="str">
            <v>08</v>
          </cell>
          <cell r="F205" t="str">
            <v>01</v>
          </cell>
          <cell r="G205" t="str">
            <v>255</v>
          </cell>
          <cell r="H205" t="str">
            <v>016</v>
          </cell>
          <cell r="I205" t="str">
            <v>02200060090801</v>
          </cell>
          <cell r="K205" t="str">
            <v>VELGATOOR</v>
          </cell>
          <cell r="L205" t="str">
            <v>SHAKAPOOR</v>
          </cell>
        </row>
        <row r="206">
          <cell r="A206" t="str">
            <v>02</v>
          </cell>
          <cell r="B206" t="str">
            <v>0220</v>
          </cell>
          <cell r="C206" t="str">
            <v>0220006</v>
          </cell>
          <cell r="D206" t="str">
            <v>010</v>
          </cell>
          <cell r="E206" t="str">
            <v>09</v>
          </cell>
          <cell r="F206" t="str">
            <v>01</v>
          </cell>
          <cell r="G206" t="str">
            <v>255</v>
          </cell>
          <cell r="H206" t="str">
            <v>016</v>
          </cell>
          <cell r="I206" t="str">
            <v>02200060100901</v>
          </cell>
          <cell r="K206" t="str">
            <v>VELGATOOR</v>
          </cell>
          <cell r="L206" t="str">
            <v>KONDAPUR</v>
          </cell>
        </row>
        <row r="207">
          <cell r="A207" t="str">
            <v>02</v>
          </cell>
          <cell r="B207" t="str">
            <v>0220</v>
          </cell>
          <cell r="C207" t="str">
            <v>0220006</v>
          </cell>
          <cell r="D207" t="str">
            <v>010</v>
          </cell>
          <cell r="E207" t="str">
            <v>09</v>
          </cell>
          <cell r="F207" t="str">
            <v>02</v>
          </cell>
          <cell r="G207" t="str">
            <v>255</v>
          </cell>
          <cell r="H207" t="str">
            <v>016</v>
          </cell>
          <cell r="I207" t="str">
            <v>02200060100902</v>
          </cell>
          <cell r="K207" t="str">
            <v>VELGATOOR</v>
          </cell>
          <cell r="L207" t="str">
            <v>POCHAMPET</v>
          </cell>
        </row>
        <row r="208">
          <cell r="A208" t="str">
            <v>02</v>
          </cell>
          <cell r="B208" t="str">
            <v>0220</v>
          </cell>
          <cell r="C208" t="str">
            <v>0220006</v>
          </cell>
          <cell r="D208" t="str">
            <v>011</v>
          </cell>
          <cell r="E208" t="str">
            <v>10</v>
          </cell>
          <cell r="F208" t="str">
            <v>01</v>
          </cell>
          <cell r="G208" t="str">
            <v>255</v>
          </cell>
          <cell r="H208" t="str">
            <v>016</v>
          </cell>
          <cell r="I208" t="str">
            <v>02200060111001</v>
          </cell>
          <cell r="K208" t="str">
            <v>VELGATOOR</v>
          </cell>
          <cell r="L208" t="str">
            <v>GULLAKOTA</v>
          </cell>
        </row>
        <row r="209">
          <cell r="A209" t="str">
            <v>02</v>
          </cell>
          <cell r="B209" t="str">
            <v>0220</v>
          </cell>
          <cell r="C209" t="str">
            <v>0220006</v>
          </cell>
          <cell r="D209" t="str">
            <v>011</v>
          </cell>
          <cell r="E209" t="str">
            <v>10</v>
          </cell>
          <cell r="F209" t="str">
            <v>02</v>
          </cell>
          <cell r="G209" t="str">
            <v>255</v>
          </cell>
          <cell r="H209" t="str">
            <v>016</v>
          </cell>
          <cell r="I209" t="str">
            <v>02200060111002</v>
          </cell>
          <cell r="K209" t="str">
            <v>VELGATOOR</v>
          </cell>
          <cell r="L209" t="str">
            <v>KODIPUNJULAPALLI</v>
          </cell>
        </row>
        <row r="210">
          <cell r="A210" t="str">
            <v>02</v>
          </cell>
          <cell r="B210" t="str">
            <v>0220</v>
          </cell>
          <cell r="C210" t="str">
            <v>0220006</v>
          </cell>
          <cell r="D210" t="str">
            <v>011</v>
          </cell>
          <cell r="E210" t="str">
            <v>10</v>
          </cell>
          <cell r="F210" t="str">
            <v>03</v>
          </cell>
          <cell r="G210" t="str">
            <v>255</v>
          </cell>
          <cell r="H210" t="str">
            <v>016</v>
          </cell>
          <cell r="I210" t="str">
            <v>02200060111003</v>
          </cell>
          <cell r="K210" t="str">
            <v>VELGATOOR</v>
          </cell>
          <cell r="L210" t="str">
            <v>MONAIAHPALLI</v>
          </cell>
        </row>
        <row r="211">
          <cell r="A211" t="str">
            <v>02</v>
          </cell>
          <cell r="B211" t="str">
            <v>0220</v>
          </cell>
          <cell r="C211" t="str">
            <v>0220006</v>
          </cell>
          <cell r="D211" t="str">
            <v>011</v>
          </cell>
          <cell r="E211" t="str">
            <v>10</v>
          </cell>
          <cell r="F211" t="str">
            <v>04</v>
          </cell>
          <cell r="G211" t="str">
            <v>255</v>
          </cell>
          <cell r="H211" t="str">
            <v>016</v>
          </cell>
          <cell r="I211" t="str">
            <v>02200060111004</v>
          </cell>
          <cell r="K211" t="str">
            <v>VELGATOOR</v>
          </cell>
          <cell r="L211" t="str">
            <v>GUNDAPALLI</v>
          </cell>
        </row>
        <row r="212">
          <cell r="A212" t="str">
            <v>02</v>
          </cell>
          <cell r="B212" t="str">
            <v>0220</v>
          </cell>
          <cell r="C212" t="str">
            <v>0220006</v>
          </cell>
          <cell r="D212" t="str">
            <v>012</v>
          </cell>
          <cell r="E212" t="str">
            <v>10</v>
          </cell>
          <cell r="F212" t="str">
            <v>01</v>
          </cell>
          <cell r="G212" t="str">
            <v>255</v>
          </cell>
          <cell r="H212" t="str">
            <v>016</v>
          </cell>
          <cell r="I212" t="str">
            <v>02200060121001</v>
          </cell>
          <cell r="K212" t="str">
            <v>VELGATOOR</v>
          </cell>
          <cell r="L212" t="str">
            <v>CHERLAPALLI</v>
          </cell>
        </row>
        <row r="213">
          <cell r="A213" t="str">
            <v>02</v>
          </cell>
          <cell r="B213" t="str">
            <v>0220</v>
          </cell>
          <cell r="C213" t="str">
            <v>0220006</v>
          </cell>
          <cell r="D213" t="str">
            <v>013</v>
          </cell>
          <cell r="E213" t="str">
            <v>11</v>
          </cell>
          <cell r="F213" t="str">
            <v>01</v>
          </cell>
          <cell r="G213" t="str">
            <v>250</v>
          </cell>
          <cell r="H213" t="str">
            <v>032</v>
          </cell>
          <cell r="I213" t="str">
            <v>02200060131101</v>
          </cell>
          <cell r="K213" t="str">
            <v>VELGATOOR</v>
          </cell>
          <cell r="L213" t="str">
            <v>AMBARIPET</v>
          </cell>
        </row>
        <row r="214">
          <cell r="A214" t="str">
            <v>02</v>
          </cell>
          <cell r="B214" t="str">
            <v>0220</v>
          </cell>
          <cell r="C214" t="str">
            <v>0220006</v>
          </cell>
          <cell r="D214" t="str">
            <v>014</v>
          </cell>
          <cell r="E214" t="str">
            <v>13</v>
          </cell>
          <cell r="F214" t="str">
            <v>01</v>
          </cell>
          <cell r="G214" t="str">
            <v>250</v>
          </cell>
          <cell r="H214" t="str">
            <v>032</v>
          </cell>
          <cell r="I214" t="str">
            <v>02200060141301</v>
          </cell>
          <cell r="K214" t="str">
            <v>VELGATOOR</v>
          </cell>
          <cell r="L214" t="str">
            <v>PAIDIPALLI</v>
          </cell>
        </row>
        <row r="215">
          <cell r="A215" t="str">
            <v>02</v>
          </cell>
          <cell r="B215" t="str">
            <v>0220</v>
          </cell>
          <cell r="C215" t="str">
            <v>0220006</v>
          </cell>
          <cell r="D215" t="str">
            <v>015</v>
          </cell>
          <cell r="E215" t="str">
            <v>14</v>
          </cell>
          <cell r="F215" t="str">
            <v>01</v>
          </cell>
          <cell r="G215" t="str">
            <v>250</v>
          </cell>
          <cell r="H215" t="str">
            <v>032</v>
          </cell>
          <cell r="I215" t="str">
            <v>02200060151401</v>
          </cell>
          <cell r="K215" t="str">
            <v>VELGATOOR</v>
          </cell>
          <cell r="L215" t="str">
            <v>CHEGGAM</v>
          </cell>
        </row>
        <row r="216">
          <cell r="A216" t="str">
            <v>02</v>
          </cell>
          <cell r="B216" t="str">
            <v>0220</v>
          </cell>
          <cell r="C216" t="str">
            <v>0220006</v>
          </cell>
          <cell r="D216" t="str">
            <v>015</v>
          </cell>
          <cell r="E216" t="str">
            <v>14</v>
          </cell>
          <cell r="F216" t="str">
            <v>02</v>
          </cell>
          <cell r="G216" t="str">
            <v>250</v>
          </cell>
          <cell r="H216" t="str">
            <v>032</v>
          </cell>
          <cell r="I216" t="str">
            <v>02200060151402</v>
          </cell>
          <cell r="K216" t="str">
            <v>VELGATOOR</v>
          </cell>
          <cell r="L216" t="str">
            <v>TALLAKOTTAPET</v>
          </cell>
        </row>
        <row r="217">
          <cell r="A217" t="str">
            <v>02</v>
          </cell>
          <cell r="B217" t="str">
            <v>0220</v>
          </cell>
          <cell r="C217" t="str">
            <v>0220006</v>
          </cell>
          <cell r="D217" t="str">
            <v>015</v>
          </cell>
          <cell r="E217" t="str">
            <v>14</v>
          </cell>
          <cell r="F217" t="str">
            <v>03</v>
          </cell>
          <cell r="G217" t="str">
            <v>250</v>
          </cell>
          <cell r="H217" t="str">
            <v>032</v>
          </cell>
          <cell r="I217" t="str">
            <v>02200060151403</v>
          </cell>
          <cell r="K217" t="str">
            <v>VELGATOOR</v>
          </cell>
          <cell r="L217" t="str">
            <v>SALAPALLY</v>
          </cell>
        </row>
        <row r="218">
          <cell r="A218" t="str">
            <v>02</v>
          </cell>
          <cell r="B218" t="str">
            <v>0220</v>
          </cell>
          <cell r="C218" t="str">
            <v>0220006</v>
          </cell>
          <cell r="D218" t="str">
            <v>016</v>
          </cell>
          <cell r="E218" t="str">
            <v>15</v>
          </cell>
          <cell r="F218" t="str">
            <v>01</v>
          </cell>
          <cell r="G218" t="str">
            <v>250</v>
          </cell>
          <cell r="H218" t="str">
            <v>032</v>
          </cell>
          <cell r="I218" t="str">
            <v>02200060161501</v>
          </cell>
          <cell r="K218" t="str">
            <v>VELGATOOR</v>
          </cell>
          <cell r="L218" t="str">
            <v>UNDEDA</v>
          </cell>
        </row>
        <row r="219">
          <cell r="A219" t="str">
            <v>02</v>
          </cell>
          <cell r="B219" t="str">
            <v>0220</v>
          </cell>
          <cell r="C219" t="str">
            <v>0220006</v>
          </cell>
          <cell r="D219" t="str">
            <v>017</v>
          </cell>
          <cell r="E219" t="str">
            <v>16</v>
          </cell>
          <cell r="F219" t="str">
            <v>01</v>
          </cell>
          <cell r="G219" t="str">
            <v>250</v>
          </cell>
          <cell r="H219" t="str">
            <v>032</v>
          </cell>
          <cell r="I219" t="str">
            <v>02200060171601</v>
          </cell>
          <cell r="K219" t="str">
            <v>VELGATOOR</v>
          </cell>
          <cell r="L219" t="str">
            <v>MUNJAMPALLI</v>
          </cell>
        </row>
        <row r="220">
          <cell r="A220" t="str">
            <v>02</v>
          </cell>
          <cell r="B220" t="str">
            <v>0220</v>
          </cell>
          <cell r="C220" t="str">
            <v>0220006</v>
          </cell>
          <cell r="D220" t="str">
            <v>018</v>
          </cell>
          <cell r="E220" t="str">
            <v>17</v>
          </cell>
          <cell r="F220" t="str">
            <v>01</v>
          </cell>
          <cell r="G220" t="str">
            <v>250</v>
          </cell>
          <cell r="H220" t="str">
            <v>032</v>
          </cell>
          <cell r="I220" t="str">
            <v>02200060181701</v>
          </cell>
          <cell r="K220" t="str">
            <v>VELGATOOR</v>
          </cell>
          <cell r="L220" t="str">
            <v>SHANABANDA</v>
          </cell>
        </row>
        <row r="221">
          <cell r="A221" t="str">
            <v>02</v>
          </cell>
          <cell r="B221" t="str">
            <v>0220</v>
          </cell>
          <cell r="C221" t="str">
            <v>0220006</v>
          </cell>
          <cell r="D221" t="str">
            <v>019</v>
          </cell>
          <cell r="E221" t="str">
            <v>18</v>
          </cell>
          <cell r="F221" t="str">
            <v>01</v>
          </cell>
          <cell r="G221" t="str">
            <v>250</v>
          </cell>
          <cell r="H221" t="str">
            <v>032</v>
          </cell>
          <cell r="I221" t="str">
            <v>02200060191801</v>
          </cell>
          <cell r="K221" t="str">
            <v>VELGATOOR</v>
          </cell>
          <cell r="L221" t="str">
            <v>GODISHELPET</v>
          </cell>
        </row>
        <row r="222">
          <cell r="A222" t="str">
            <v>02</v>
          </cell>
          <cell r="B222" t="str">
            <v>0220</v>
          </cell>
          <cell r="C222" t="str">
            <v>0220006</v>
          </cell>
          <cell r="D222" t="str">
            <v>020</v>
          </cell>
          <cell r="E222" t="str">
            <v>19</v>
          </cell>
          <cell r="F222" t="str">
            <v>01</v>
          </cell>
          <cell r="G222" t="str">
            <v>250</v>
          </cell>
          <cell r="H222" t="str">
            <v>032</v>
          </cell>
          <cell r="I222" t="str">
            <v>02200060201901</v>
          </cell>
          <cell r="K222" t="str">
            <v>VELGATOOR</v>
          </cell>
          <cell r="L222" t="str">
            <v>PADKAL</v>
          </cell>
        </row>
        <row r="223">
          <cell r="A223" t="str">
            <v>02</v>
          </cell>
          <cell r="B223" t="str">
            <v>0220</v>
          </cell>
          <cell r="C223" t="str">
            <v>0220006</v>
          </cell>
          <cell r="D223" t="str">
            <v>021</v>
          </cell>
          <cell r="E223" t="str">
            <v>20</v>
          </cell>
          <cell r="F223" t="str">
            <v>01</v>
          </cell>
          <cell r="G223" t="str">
            <v>248</v>
          </cell>
          <cell r="H223" t="str">
            <v>032</v>
          </cell>
          <cell r="I223" t="str">
            <v>02200060212001</v>
          </cell>
          <cell r="K223" t="str">
            <v>VELGATOOR</v>
          </cell>
          <cell r="L223" t="str">
            <v>KOTHAPET</v>
          </cell>
        </row>
        <row r="224">
          <cell r="A224" t="str">
            <v>02</v>
          </cell>
          <cell r="B224" t="str">
            <v>0220</v>
          </cell>
          <cell r="C224" t="str">
            <v>0220006</v>
          </cell>
          <cell r="D224" t="str">
            <v>022</v>
          </cell>
          <cell r="E224" t="str">
            <v>21</v>
          </cell>
          <cell r="F224" t="str">
            <v>01</v>
          </cell>
          <cell r="G224" t="str">
            <v>248</v>
          </cell>
          <cell r="H224" t="str">
            <v>031</v>
          </cell>
          <cell r="I224" t="str">
            <v>02200060222101</v>
          </cell>
          <cell r="K224" t="str">
            <v>VELGATOOR</v>
          </cell>
          <cell r="L224" t="str">
            <v>ENDAPALLI</v>
          </cell>
        </row>
        <row r="225">
          <cell r="A225" t="str">
            <v>02</v>
          </cell>
          <cell r="B225" t="str">
            <v>0220</v>
          </cell>
          <cell r="C225" t="str">
            <v>0220006</v>
          </cell>
          <cell r="D225" t="str">
            <v>023</v>
          </cell>
          <cell r="E225" t="str">
            <v>21</v>
          </cell>
          <cell r="F225" t="str">
            <v>01</v>
          </cell>
          <cell r="G225" t="str">
            <v>250</v>
          </cell>
          <cell r="H225" t="str">
            <v>032</v>
          </cell>
          <cell r="I225" t="str">
            <v>02200060232101</v>
          </cell>
          <cell r="K225" t="str">
            <v>VELGATOOR</v>
          </cell>
          <cell r="L225" t="str">
            <v>RAJARAMPALLI</v>
          </cell>
        </row>
        <row r="226">
          <cell r="A226" t="str">
            <v>02</v>
          </cell>
          <cell r="B226" t="str">
            <v>0220</v>
          </cell>
          <cell r="C226" t="str">
            <v>0220006</v>
          </cell>
          <cell r="D226" t="str">
            <v>024</v>
          </cell>
          <cell r="E226" t="str">
            <v>22</v>
          </cell>
          <cell r="F226" t="str">
            <v>01</v>
          </cell>
          <cell r="G226" t="str">
            <v>250</v>
          </cell>
          <cell r="H226" t="str">
            <v>032</v>
          </cell>
          <cell r="I226" t="str">
            <v>02200060242201</v>
          </cell>
          <cell r="K226" t="str">
            <v>VELGATOOR</v>
          </cell>
          <cell r="L226" t="str">
            <v>PATHAGUDOOR</v>
          </cell>
        </row>
        <row r="227">
          <cell r="A227" t="str">
            <v>02</v>
          </cell>
          <cell r="B227" t="str">
            <v>0220</v>
          </cell>
          <cell r="C227" t="str">
            <v>0220006</v>
          </cell>
          <cell r="D227" t="str">
            <v>025</v>
          </cell>
          <cell r="E227" t="str">
            <v>23</v>
          </cell>
          <cell r="F227" t="str">
            <v>01</v>
          </cell>
          <cell r="G227" t="str">
            <v>250</v>
          </cell>
          <cell r="H227" t="str">
            <v>031</v>
          </cell>
          <cell r="I227" t="str">
            <v>02200060252301</v>
          </cell>
          <cell r="K227" t="str">
            <v>VELGATOOR</v>
          </cell>
          <cell r="L227" t="str">
            <v>SURARAM</v>
          </cell>
        </row>
        <row r="228">
          <cell r="A228" t="str">
            <v>02</v>
          </cell>
          <cell r="B228" t="str">
            <v>0220</v>
          </cell>
          <cell r="C228" t="str">
            <v>0220006</v>
          </cell>
          <cell r="D228" t="str">
            <v>026</v>
          </cell>
          <cell r="E228" t="str">
            <v>24</v>
          </cell>
          <cell r="F228" t="str">
            <v>01</v>
          </cell>
          <cell r="G228" t="str">
            <v>258</v>
          </cell>
          <cell r="H228" t="str">
            <v>032</v>
          </cell>
          <cell r="I228" t="str">
            <v>02200060262401</v>
          </cell>
          <cell r="K228" t="str">
            <v>VELGATOOR</v>
          </cell>
          <cell r="L228" t="str">
            <v>MAREDPALLI</v>
          </cell>
        </row>
        <row r="229">
          <cell r="A229" t="str">
            <v>02</v>
          </cell>
          <cell r="B229" t="str">
            <v>0220</v>
          </cell>
          <cell r="C229" t="str">
            <v>0220007</v>
          </cell>
          <cell r="D229" t="str">
            <v>001</v>
          </cell>
          <cell r="E229" t="str">
            <v>01</v>
          </cell>
          <cell r="F229" t="str">
            <v>01</v>
          </cell>
          <cell r="G229" t="str">
            <v>250</v>
          </cell>
          <cell r="H229" t="str">
            <v>032</v>
          </cell>
          <cell r="I229" t="str">
            <v>02200070010101</v>
          </cell>
          <cell r="K229" t="str">
            <v>RAMAGUNDAM</v>
          </cell>
          <cell r="L229" t="str">
            <v>VEMNOOR</v>
          </cell>
        </row>
        <row r="230">
          <cell r="A230" t="str">
            <v>02</v>
          </cell>
          <cell r="B230" t="str">
            <v>0220</v>
          </cell>
          <cell r="C230" t="str">
            <v>0220007</v>
          </cell>
          <cell r="D230" t="str">
            <v>002</v>
          </cell>
          <cell r="E230" t="str">
            <v>02</v>
          </cell>
          <cell r="F230" t="str">
            <v>01</v>
          </cell>
          <cell r="G230" t="str">
            <v>250</v>
          </cell>
          <cell r="H230" t="str">
            <v>032</v>
          </cell>
          <cell r="I230" t="str">
            <v>02200070020201</v>
          </cell>
          <cell r="K230" t="str">
            <v>RAMAGUNDAM</v>
          </cell>
          <cell r="L230" t="str">
            <v>KUKKALAGUDUR</v>
          </cell>
        </row>
        <row r="231">
          <cell r="A231" t="str">
            <v>02</v>
          </cell>
          <cell r="B231" t="str">
            <v>0220</v>
          </cell>
          <cell r="C231" t="str">
            <v>0220007</v>
          </cell>
          <cell r="D231" t="str">
            <v>003</v>
          </cell>
          <cell r="E231" t="str">
            <v>03</v>
          </cell>
          <cell r="F231" t="str">
            <v>01</v>
          </cell>
          <cell r="G231" t="str">
            <v>250</v>
          </cell>
          <cell r="H231" t="str">
            <v>032</v>
          </cell>
          <cell r="I231" t="str">
            <v>02200070030301</v>
          </cell>
          <cell r="K231" t="str">
            <v>RAMAGUNDAM</v>
          </cell>
          <cell r="L231" t="str">
            <v>MADRIAL</v>
          </cell>
        </row>
        <row r="232">
          <cell r="A232" t="str">
            <v>02</v>
          </cell>
          <cell r="B232" t="str">
            <v>0220</v>
          </cell>
          <cell r="C232" t="str">
            <v>0220007</v>
          </cell>
          <cell r="D232" t="str">
            <v>003</v>
          </cell>
          <cell r="E232" t="str">
            <v>03</v>
          </cell>
          <cell r="F232" t="str">
            <v>02</v>
          </cell>
          <cell r="G232" t="str">
            <v>250</v>
          </cell>
          <cell r="H232" t="str">
            <v>032</v>
          </cell>
          <cell r="I232" t="str">
            <v>02200070030302</v>
          </cell>
          <cell r="K232" t="str">
            <v>RAMAGUNDAM</v>
          </cell>
          <cell r="L232" t="str">
            <v>PATAMADRIAL</v>
          </cell>
        </row>
        <row r="233">
          <cell r="A233" t="str">
            <v>02</v>
          </cell>
          <cell r="B233" t="str">
            <v>0220</v>
          </cell>
          <cell r="C233" t="str">
            <v>0220007</v>
          </cell>
          <cell r="D233" t="str">
            <v>004</v>
          </cell>
          <cell r="E233" t="str">
            <v>04</v>
          </cell>
          <cell r="F233" t="str">
            <v>01</v>
          </cell>
          <cell r="G233" t="str">
            <v>250</v>
          </cell>
          <cell r="H233" t="str">
            <v>032</v>
          </cell>
          <cell r="I233" t="str">
            <v>02200070040401</v>
          </cell>
          <cell r="K233" t="str">
            <v>RAMAGUNDAM</v>
          </cell>
          <cell r="L233" t="str">
            <v>POTIAL</v>
          </cell>
        </row>
        <row r="234">
          <cell r="A234" t="str">
            <v>02</v>
          </cell>
          <cell r="B234" t="str">
            <v>0220</v>
          </cell>
          <cell r="C234" t="str">
            <v>0220007</v>
          </cell>
          <cell r="D234" t="str">
            <v>004</v>
          </cell>
          <cell r="E234" t="str">
            <v>04</v>
          </cell>
          <cell r="F234" t="str">
            <v>02</v>
          </cell>
          <cell r="G234" t="str">
            <v>250</v>
          </cell>
          <cell r="H234" t="str">
            <v>032</v>
          </cell>
          <cell r="I234" t="str">
            <v>02200070040402</v>
          </cell>
          <cell r="K234" t="str">
            <v>RAMAGUNDAM</v>
          </cell>
          <cell r="L234" t="str">
            <v>ISAMPET</v>
          </cell>
        </row>
        <row r="235">
          <cell r="A235" t="str">
            <v>02</v>
          </cell>
          <cell r="B235" t="str">
            <v>0220</v>
          </cell>
          <cell r="C235" t="str">
            <v>0220007</v>
          </cell>
          <cell r="D235" t="str">
            <v>005</v>
          </cell>
          <cell r="E235" t="str">
            <v>05</v>
          </cell>
          <cell r="F235" t="str">
            <v>01</v>
          </cell>
          <cell r="G235" t="str">
            <v>250</v>
          </cell>
          <cell r="H235" t="str">
            <v>032</v>
          </cell>
          <cell r="I235" t="str">
            <v>02200070050501</v>
          </cell>
          <cell r="K235" t="str">
            <v>RAMAGUNDAM</v>
          </cell>
          <cell r="L235" t="str">
            <v>SOMANPALLI</v>
          </cell>
        </row>
        <row r="236">
          <cell r="A236" t="str">
            <v>02</v>
          </cell>
          <cell r="B236" t="str">
            <v>0220</v>
          </cell>
          <cell r="C236" t="str">
            <v>0220007</v>
          </cell>
          <cell r="D236" t="str">
            <v>006</v>
          </cell>
          <cell r="E236" t="str">
            <v>06</v>
          </cell>
          <cell r="F236" t="str">
            <v>01</v>
          </cell>
          <cell r="G236" t="str">
            <v>250</v>
          </cell>
          <cell r="H236" t="str">
            <v>032</v>
          </cell>
          <cell r="I236" t="str">
            <v>02200070060601</v>
          </cell>
          <cell r="K236" t="str">
            <v>RAMAGUNDAM</v>
          </cell>
          <cell r="L236" t="str">
            <v>MURMUR</v>
          </cell>
        </row>
        <row r="237">
          <cell r="A237" t="str">
            <v>02</v>
          </cell>
          <cell r="B237" t="str">
            <v>0220</v>
          </cell>
          <cell r="C237" t="str">
            <v>0220007</v>
          </cell>
          <cell r="D237" t="str">
            <v>006</v>
          </cell>
          <cell r="E237" t="str">
            <v>07</v>
          </cell>
          <cell r="F237" t="str">
            <v>01</v>
          </cell>
          <cell r="G237" t="str">
            <v>250</v>
          </cell>
          <cell r="H237" t="str">
            <v>032</v>
          </cell>
          <cell r="I237" t="str">
            <v>02200070060701</v>
          </cell>
          <cell r="K237" t="str">
            <v>RAMAGUNDAM</v>
          </cell>
          <cell r="L237" t="str">
            <v>ELLAMALLI</v>
          </cell>
        </row>
        <row r="238">
          <cell r="A238" t="str">
            <v>02</v>
          </cell>
          <cell r="B238" t="str">
            <v>0220</v>
          </cell>
          <cell r="C238" t="str">
            <v>0220007</v>
          </cell>
          <cell r="D238" t="str">
            <v>006</v>
          </cell>
          <cell r="E238" t="str">
            <v>07</v>
          </cell>
          <cell r="F238" t="str">
            <v>02</v>
          </cell>
          <cell r="G238" t="str">
            <v>250</v>
          </cell>
          <cell r="H238" t="str">
            <v>032</v>
          </cell>
          <cell r="I238" t="str">
            <v>02200070060702</v>
          </cell>
          <cell r="K238" t="str">
            <v>RAMAGUNDAM</v>
          </cell>
          <cell r="L238" t="str">
            <v>CHILLAGUTTA</v>
          </cell>
        </row>
        <row r="239">
          <cell r="A239" t="str">
            <v>02</v>
          </cell>
          <cell r="B239" t="str">
            <v>0220</v>
          </cell>
          <cell r="C239" t="str">
            <v>0220007</v>
          </cell>
          <cell r="D239" t="str">
            <v>006</v>
          </cell>
          <cell r="E239" t="str">
            <v>07</v>
          </cell>
          <cell r="F239" t="str">
            <v>03</v>
          </cell>
          <cell r="G239" t="str">
            <v>250</v>
          </cell>
          <cell r="H239" t="str">
            <v>032</v>
          </cell>
          <cell r="I239" t="str">
            <v>02200070060703</v>
          </cell>
          <cell r="K239" t="str">
            <v>RAMAGUNDAM</v>
          </cell>
          <cell r="L239" t="str">
            <v>GOLLAALLI</v>
          </cell>
        </row>
        <row r="240">
          <cell r="A240" t="str">
            <v>02</v>
          </cell>
          <cell r="B240" t="str">
            <v>0220</v>
          </cell>
          <cell r="C240" t="str">
            <v>0220007</v>
          </cell>
          <cell r="D240" t="str">
            <v>007</v>
          </cell>
          <cell r="E240" t="str">
            <v>08</v>
          </cell>
          <cell r="F240" t="str">
            <v>01</v>
          </cell>
          <cell r="G240" t="str">
            <v>250</v>
          </cell>
          <cell r="H240" t="str">
            <v>032</v>
          </cell>
          <cell r="I240" t="str">
            <v>02200070070801</v>
          </cell>
          <cell r="K240" t="str">
            <v>RAMAGUNDAM</v>
          </cell>
          <cell r="L240" t="str">
            <v>GOILWADA</v>
          </cell>
        </row>
        <row r="241">
          <cell r="A241" t="str">
            <v>02</v>
          </cell>
          <cell r="B241" t="str">
            <v>0220</v>
          </cell>
          <cell r="C241" t="str">
            <v>0220007</v>
          </cell>
          <cell r="D241" t="str">
            <v>008</v>
          </cell>
          <cell r="E241" t="str">
            <v>09</v>
          </cell>
          <cell r="F241" t="str">
            <v>01</v>
          </cell>
          <cell r="G241" t="str">
            <v>250</v>
          </cell>
          <cell r="H241" t="str">
            <v>032</v>
          </cell>
          <cell r="I241" t="str">
            <v>02200070080901</v>
          </cell>
          <cell r="K241" t="str">
            <v>RAMAGUNDAM</v>
          </cell>
          <cell r="L241" t="str">
            <v>ANTHERGOAN</v>
          </cell>
        </row>
        <row r="242">
          <cell r="A242" t="str">
            <v>02</v>
          </cell>
          <cell r="B242" t="str">
            <v>0220</v>
          </cell>
          <cell r="C242" t="str">
            <v>0220007</v>
          </cell>
          <cell r="D242" t="str">
            <v>008</v>
          </cell>
          <cell r="E242" t="str">
            <v>09</v>
          </cell>
          <cell r="F242" t="str">
            <v>02</v>
          </cell>
          <cell r="G242" t="str">
            <v>250</v>
          </cell>
          <cell r="H242" t="str">
            <v>032</v>
          </cell>
          <cell r="I242" t="str">
            <v>02200070080902</v>
          </cell>
          <cell r="K242" t="str">
            <v>RAMAGUNDAM</v>
          </cell>
          <cell r="L242" t="str">
            <v>ANTHERGOAN(TTS)</v>
          </cell>
        </row>
        <row r="243">
          <cell r="A243" t="str">
            <v>02</v>
          </cell>
          <cell r="B243" t="str">
            <v>0220</v>
          </cell>
          <cell r="C243" t="str">
            <v>0220007</v>
          </cell>
          <cell r="D243" t="str">
            <v>009</v>
          </cell>
          <cell r="E243" t="str">
            <v>10</v>
          </cell>
          <cell r="F243" t="str">
            <v>01</v>
          </cell>
          <cell r="G243" t="str">
            <v>250</v>
          </cell>
          <cell r="H243" t="str">
            <v>032</v>
          </cell>
          <cell r="I243" t="str">
            <v>02200070091001</v>
          </cell>
          <cell r="K243" t="str">
            <v>RAMAGUNDAM</v>
          </cell>
          <cell r="L243" t="str">
            <v>RAYADANDI</v>
          </cell>
        </row>
        <row r="244">
          <cell r="A244" t="str">
            <v>02</v>
          </cell>
          <cell r="B244" t="str">
            <v>0220</v>
          </cell>
          <cell r="C244" t="str">
            <v>0220007</v>
          </cell>
          <cell r="D244" t="str">
            <v>009</v>
          </cell>
          <cell r="E244" t="str">
            <v>10</v>
          </cell>
          <cell r="F244" t="str">
            <v>02</v>
          </cell>
          <cell r="G244" t="str">
            <v>250</v>
          </cell>
          <cell r="H244" t="str">
            <v>032</v>
          </cell>
          <cell r="I244" t="str">
            <v>02200070091002</v>
          </cell>
          <cell r="K244" t="str">
            <v>RAMAGUNDAM</v>
          </cell>
          <cell r="L244" t="str">
            <v>PEDDAMPET</v>
          </cell>
        </row>
        <row r="245">
          <cell r="A245" t="str">
            <v>02</v>
          </cell>
          <cell r="B245" t="str">
            <v>0220</v>
          </cell>
          <cell r="C245" t="str">
            <v>0220007</v>
          </cell>
          <cell r="D245" t="str">
            <v>010</v>
          </cell>
          <cell r="E245" t="str">
            <v>12</v>
          </cell>
          <cell r="F245" t="str">
            <v>01</v>
          </cell>
          <cell r="G245" t="str">
            <v>250</v>
          </cell>
          <cell r="H245" t="str">
            <v>032</v>
          </cell>
          <cell r="I245" t="str">
            <v>02200070101201</v>
          </cell>
          <cell r="K245" t="str">
            <v>RAMAGUNDAM</v>
          </cell>
          <cell r="L245" t="str">
            <v>LINGAPOOR</v>
          </cell>
        </row>
        <row r="246">
          <cell r="A246" t="str">
            <v>02</v>
          </cell>
          <cell r="B246" t="str">
            <v>0220</v>
          </cell>
          <cell r="C246" t="str">
            <v>0220007</v>
          </cell>
          <cell r="D246" t="str">
            <v>011</v>
          </cell>
          <cell r="E246" t="str">
            <v>18</v>
          </cell>
          <cell r="F246" t="str">
            <v>01</v>
          </cell>
          <cell r="G246" t="str">
            <v>250</v>
          </cell>
          <cell r="H246" t="str">
            <v>032</v>
          </cell>
          <cell r="I246" t="str">
            <v>02200070111801</v>
          </cell>
          <cell r="K246" t="str">
            <v>RAMAGUNDAM</v>
          </cell>
          <cell r="L246" t="str">
            <v>ELKALAPALLI</v>
          </cell>
        </row>
        <row r="247">
          <cell r="A247" t="str">
            <v>02</v>
          </cell>
          <cell r="B247" t="str">
            <v>0220</v>
          </cell>
          <cell r="C247" t="str">
            <v>0220007</v>
          </cell>
          <cell r="D247" t="str">
            <v>011</v>
          </cell>
          <cell r="E247" t="str">
            <v>18</v>
          </cell>
          <cell r="F247" t="str">
            <v>02</v>
          </cell>
          <cell r="G247" t="str">
            <v>250</v>
          </cell>
          <cell r="H247" t="str">
            <v>032</v>
          </cell>
          <cell r="I247" t="str">
            <v>02200070111802</v>
          </cell>
          <cell r="K247" t="str">
            <v>RAMAGUNDAM</v>
          </cell>
          <cell r="L247" t="str">
            <v>GUNTURPALLI</v>
          </cell>
        </row>
        <row r="248">
          <cell r="A248" t="str">
            <v>02</v>
          </cell>
          <cell r="B248" t="str">
            <v>0220</v>
          </cell>
          <cell r="C248" t="str">
            <v>0220007</v>
          </cell>
          <cell r="D248" t="str">
            <v>011</v>
          </cell>
          <cell r="E248" t="str">
            <v>18</v>
          </cell>
          <cell r="F248" t="str">
            <v>03</v>
          </cell>
          <cell r="G248" t="str">
            <v>250</v>
          </cell>
          <cell r="H248" t="str">
            <v>032</v>
          </cell>
          <cell r="I248" t="str">
            <v>02200070111803</v>
          </cell>
          <cell r="K248" t="str">
            <v>RAMAGUNDAM</v>
          </cell>
          <cell r="L248" t="str">
            <v>RAMNAGAR</v>
          </cell>
        </row>
        <row r="249">
          <cell r="A249" t="str">
            <v>02</v>
          </cell>
          <cell r="B249" t="str">
            <v>0220</v>
          </cell>
          <cell r="C249" t="str">
            <v>0220007</v>
          </cell>
          <cell r="D249" t="str">
            <v>011</v>
          </cell>
          <cell r="E249" t="str">
            <v>18</v>
          </cell>
          <cell r="F249" t="str">
            <v>04</v>
          </cell>
          <cell r="G249" t="str">
            <v>250</v>
          </cell>
          <cell r="H249" t="str">
            <v>032</v>
          </cell>
          <cell r="I249" t="str">
            <v>02200070111804</v>
          </cell>
          <cell r="K249" t="str">
            <v>RAMAGUNDAM</v>
          </cell>
          <cell r="L249" t="str">
            <v>INDIRANAGAR</v>
          </cell>
        </row>
        <row r="250">
          <cell r="A250" t="str">
            <v>02</v>
          </cell>
          <cell r="B250" t="str">
            <v>0220</v>
          </cell>
          <cell r="C250" t="str">
            <v>0220007</v>
          </cell>
          <cell r="D250" t="str">
            <v>012</v>
          </cell>
          <cell r="E250" t="str">
            <v>21</v>
          </cell>
          <cell r="F250" t="str">
            <v>01</v>
          </cell>
          <cell r="G250" t="str">
            <v>250</v>
          </cell>
          <cell r="H250" t="str">
            <v>032</v>
          </cell>
          <cell r="I250" t="str">
            <v>02200070122101</v>
          </cell>
          <cell r="K250" t="str">
            <v>RAMAGUNDAM</v>
          </cell>
          <cell r="L250" t="str">
            <v>KUNDANPALLY</v>
          </cell>
        </row>
        <row r="251">
          <cell r="A251" t="str">
            <v>02</v>
          </cell>
          <cell r="B251" t="str">
            <v>0220</v>
          </cell>
          <cell r="C251" t="str">
            <v>0220007</v>
          </cell>
          <cell r="D251" t="str">
            <v>012</v>
          </cell>
          <cell r="E251" t="str">
            <v>21</v>
          </cell>
          <cell r="F251" t="str">
            <v>02</v>
          </cell>
          <cell r="G251" t="str">
            <v>250</v>
          </cell>
          <cell r="H251" t="str">
            <v>032</v>
          </cell>
          <cell r="I251" t="str">
            <v>02200070122102</v>
          </cell>
          <cell r="K251" t="str">
            <v>RAMAGUNDAM</v>
          </cell>
          <cell r="L251" t="str">
            <v>NEW MOGULPAHAD</v>
          </cell>
        </row>
        <row r="252">
          <cell r="A252" t="str">
            <v>02</v>
          </cell>
          <cell r="B252" t="str">
            <v>0220</v>
          </cell>
          <cell r="C252" t="str">
            <v>0220007</v>
          </cell>
          <cell r="D252" t="str">
            <v>012</v>
          </cell>
          <cell r="E252" t="str">
            <v>21</v>
          </cell>
          <cell r="F252" t="str">
            <v>03</v>
          </cell>
          <cell r="G252" t="str">
            <v>250</v>
          </cell>
          <cell r="H252" t="str">
            <v>032</v>
          </cell>
          <cell r="I252" t="str">
            <v>02200070122103</v>
          </cell>
          <cell r="K252" t="str">
            <v>RAMAGUNDAM</v>
          </cell>
          <cell r="L252" t="str">
            <v>BADRIPALLI</v>
          </cell>
        </row>
        <row r="253">
          <cell r="A253" t="str">
            <v>02</v>
          </cell>
          <cell r="B253" t="str">
            <v>0220</v>
          </cell>
          <cell r="C253" t="str">
            <v>0220007</v>
          </cell>
          <cell r="D253" t="str">
            <v>013</v>
          </cell>
          <cell r="E253" t="str">
            <v>23</v>
          </cell>
          <cell r="F253" t="str">
            <v>01</v>
          </cell>
          <cell r="G253" t="str">
            <v>250</v>
          </cell>
          <cell r="H253" t="str">
            <v>032</v>
          </cell>
          <cell r="I253" t="str">
            <v>02200070132301</v>
          </cell>
          <cell r="K253" t="str">
            <v>RAMAGUNDAM</v>
          </cell>
          <cell r="L253" t="str">
            <v>BRAHMANALLI</v>
          </cell>
        </row>
        <row r="254">
          <cell r="A254" t="str">
            <v>02</v>
          </cell>
          <cell r="B254" t="str">
            <v>0220</v>
          </cell>
          <cell r="C254" t="str">
            <v>0220007</v>
          </cell>
          <cell r="D254" t="str">
            <v>013</v>
          </cell>
          <cell r="E254" t="str">
            <v>23</v>
          </cell>
          <cell r="F254" t="str">
            <v>02</v>
          </cell>
          <cell r="G254" t="str">
            <v>250</v>
          </cell>
          <cell r="H254" t="str">
            <v>032</v>
          </cell>
          <cell r="I254" t="str">
            <v>02200070132302</v>
          </cell>
          <cell r="K254" t="str">
            <v>RAMAGUNDAM</v>
          </cell>
          <cell r="L254" t="str">
            <v>MARRIALLI</v>
          </cell>
        </row>
        <row r="255">
          <cell r="A255" t="str">
            <v>02</v>
          </cell>
          <cell r="B255" t="str">
            <v>0220</v>
          </cell>
          <cell r="C255" t="str">
            <v>0220007</v>
          </cell>
          <cell r="D255" t="str">
            <v>013</v>
          </cell>
          <cell r="E255" t="str">
            <v>23</v>
          </cell>
          <cell r="F255" t="str">
            <v>03</v>
          </cell>
          <cell r="G255" t="str">
            <v>250</v>
          </cell>
          <cell r="H255" t="str">
            <v>032</v>
          </cell>
          <cell r="I255" t="str">
            <v>02200070132303</v>
          </cell>
          <cell r="K255" t="str">
            <v>RAMAGUNDAM</v>
          </cell>
          <cell r="L255" t="str">
            <v>LAMBADITHANDA</v>
          </cell>
        </row>
        <row r="256">
          <cell r="A256" t="str">
            <v>02</v>
          </cell>
          <cell r="B256" t="str">
            <v>0220</v>
          </cell>
          <cell r="C256" t="str">
            <v>0220007</v>
          </cell>
          <cell r="D256" t="str">
            <v>014</v>
          </cell>
          <cell r="E256" t="str">
            <v>24</v>
          </cell>
          <cell r="F256" t="str">
            <v>01</v>
          </cell>
          <cell r="G256" t="str">
            <v>250</v>
          </cell>
          <cell r="H256" t="str">
            <v>032</v>
          </cell>
          <cell r="I256" t="str">
            <v>02200070142401</v>
          </cell>
          <cell r="K256" t="str">
            <v>RAMAGUNDAM</v>
          </cell>
          <cell r="L256" t="str">
            <v>AKENAPALLI</v>
          </cell>
        </row>
        <row r="257">
          <cell r="A257" t="str">
            <v>02</v>
          </cell>
          <cell r="B257" t="str">
            <v>0220</v>
          </cell>
          <cell r="C257" t="str">
            <v>0220007</v>
          </cell>
          <cell r="D257" t="str">
            <v>015</v>
          </cell>
          <cell r="E257" t="str">
            <v>25</v>
          </cell>
          <cell r="F257" t="str">
            <v>01</v>
          </cell>
          <cell r="G257" t="str">
            <v>250</v>
          </cell>
          <cell r="H257" t="str">
            <v>032</v>
          </cell>
          <cell r="I257" t="str">
            <v>02200070152501</v>
          </cell>
          <cell r="K257" t="str">
            <v>RAMAGUNDAM</v>
          </cell>
          <cell r="L257" t="str">
            <v>EKLASPUR</v>
          </cell>
        </row>
        <row r="258">
          <cell r="A258" t="str">
            <v>02</v>
          </cell>
          <cell r="B258" t="str">
            <v>0220</v>
          </cell>
          <cell r="C258" t="str">
            <v>0220007</v>
          </cell>
          <cell r="D258" t="str">
            <v>016</v>
          </cell>
          <cell r="E258" t="str">
            <v>26</v>
          </cell>
          <cell r="F258" t="str">
            <v>01</v>
          </cell>
          <cell r="G258" t="str">
            <v>250</v>
          </cell>
          <cell r="H258" t="str">
            <v>032</v>
          </cell>
          <cell r="I258" t="str">
            <v>02200070162601</v>
          </cell>
          <cell r="K258" t="str">
            <v>RAMAGUNDAM</v>
          </cell>
          <cell r="L258" t="str">
            <v>PUTNOOR</v>
          </cell>
        </row>
        <row r="259">
          <cell r="A259" t="str">
            <v>02</v>
          </cell>
          <cell r="B259" t="str">
            <v>0220</v>
          </cell>
          <cell r="C259" t="str">
            <v>0220007</v>
          </cell>
          <cell r="D259" t="str">
            <v>016</v>
          </cell>
          <cell r="E259" t="str">
            <v>27</v>
          </cell>
          <cell r="F259" t="str">
            <v>01</v>
          </cell>
          <cell r="G259" t="str">
            <v>250</v>
          </cell>
          <cell r="H259" t="str">
            <v>032</v>
          </cell>
          <cell r="I259" t="str">
            <v>02200070162701</v>
          </cell>
          <cell r="K259" t="str">
            <v>RAMAGUNDAM</v>
          </cell>
          <cell r="L259" t="str">
            <v>GUDIPALLI</v>
          </cell>
        </row>
        <row r="260">
          <cell r="A260" t="str">
            <v>02</v>
          </cell>
          <cell r="B260" t="str">
            <v>0220</v>
          </cell>
          <cell r="C260" t="str">
            <v>0220007</v>
          </cell>
          <cell r="D260" t="str">
            <v>016</v>
          </cell>
          <cell r="E260" t="str">
            <v>28</v>
          </cell>
          <cell r="F260" t="str">
            <v>01</v>
          </cell>
          <cell r="G260" t="str">
            <v>250</v>
          </cell>
          <cell r="H260" t="str">
            <v>032</v>
          </cell>
          <cell r="I260" t="str">
            <v>02200070162801</v>
          </cell>
          <cell r="K260" t="str">
            <v>RAMAGUNDAM</v>
          </cell>
          <cell r="L260" t="str">
            <v>JAYYARAM</v>
          </cell>
        </row>
        <row r="261">
          <cell r="A261" t="str">
            <v>02</v>
          </cell>
          <cell r="B261" t="str">
            <v>0220</v>
          </cell>
          <cell r="C261" t="str">
            <v>0220007</v>
          </cell>
          <cell r="D261" t="str">
            <v>017</v>
          </cell>
          <cell r="E261" t="str">
            <v>29</v>
          </cell>
          <cell r="F261" t="str">
            <v>01</v>
          </cell>
          <cell r="G261" t="str">
            <v>250</v>
          </cell>
          <cell r="H261" t="str">
            <v>032</v>
          </cell>
          <cell r="I261" t="str">
            <v>02200070172901</v>
          </cell>
          <cell r="K261" t="str">
            <v>RAMAGUNDAM</v>
          </cell>
          <cell r="L261" t="str">
            <v>ESALATAKKALLAPALLI</v>
          </cell>
        </row>
        <row r="262">
          <cell r="A262" t="str">
            <v>02</v>
          </cell>
          <cell r="B262" t="str">
            <v>0220</v>
          </cell>
          <cell r="C262" t="str">
            <v>0220007</v>
          </cell>
          <cell r="D262" t="str">
            <v>017</v>
          </cell>
          <cell r="E262" t="str">
            <v>29</v>
          </cell>
          <cell r="F262" t="str">
            <v>02</v>
          </cell>
          <cell r="G262" t="str">
            <v>250</v>
          </cell>
          <cell r="H262" t="str">
            <v>032</v>
          </cell>
          <cell r="I262" t="str">
            <v>02200070172902</v>
          </cell>
          <cell r="K262" t="str">
            <v>RAMAGUNDAM</v>
          </cell>
          <cell r="L262" t="str">
            <v>RAMARAOPALLY</v>
          </cell>
        </row>
        <row r="263">
          <cell r="A263" t="str">
            <v>02</v>
          </cell>
          <cell r="B263" t="str">
            <v>0220</v>
          </cell>
          <cell r="C263" t="str">
            <v>0220007</v>
          </cell>
          <cell r="D263" t="str">
            <v>018</v>
          </cell>
          <cell r="E263" t="str">
            <v>29</v>
          </cell>
          <cell r="F263" t="str">
            <v>01</v>
          </cell>
          <cell r="G263" t="str">
            <v>250</v>
          </cell>
          <cell r="H263" t="str">
            <v>032</v>
          </cell>
          <cell r="I263" t="str">
            <v>02200070182901</v>
          </cell>
          <cell r="K263" t="str">
            <v>RAMAGUNDAM</v>
          </cell>
          <cell r="L263" t="str">
            <v>KOTHAPALLI</v>
          </cell>
        </row>
        <row r="264">
          <cell r="A264" t="str">
            <v>02</v>
          </cell>
          <cell r="B264" t="str">
            <v>0220</v>
          </cell>
          <cell r="C264" t="str">
            <v>0220007</v>
          </cell>
          <cell r="D264" t="str">
            <v>019</v>
          </cell>
          <cell r="E264" t="str">
            <v>30</v>
          </cell>
          <cell r="F264" t="str">
            <v>01</v>
          </cell>
          <cell r="G264" t="str">
            <v>250</v>
          </cell>
          <cell r="H264" t="str">
            <v>032</v>
          </cell>
          <cell r="I264" t="str">
            <v>02200070193001</v>
          </cell>
          <cell r="K264" t="str">
            <v>RAMAGUNDAM</v>
          </cell>
          <cell r="L264" t="str">
            <v>PALAKURTHY</v>
          </cell>
        </row>
        <row r="265">
          <cell r="A265" t="str">
            <v>02</v>
          </cell>
          <cell r="B265" t="str">
            <v>0220</v>
          </cell>
          <cell r="C265" t="str">
            <v>0220007</v>
          </cell>
          <cell r="D265" t="str">
            <v>019</v>
          </cell>
          <cell r="E265" t="str">
            <v>30</v>
          </cell>
          <cell r="F265" t="str">
            <v>02</v>
          </cell>
          <cell r="G265" t="str">
            <v>250</v>
          </cell>
          <cell r="H265" t="str">
            <v>032</v>
          </cell>
          <cell r="I265" t="str">
            <v>02200070193002</v>
          </cell>
          <cell r="K265" t="str">
            <v>RAMAGUNDAM</v>
          </cell>
          <cell r="L265" t="str">
            <v>BASANTHNAGAR</v>
          </cell>
        </row>
        <row r="266">
          <cell r="A266" t="str">
            <v>02</v>
          </cell>
          <cell r="B266" t="str">
            <v>0220</v>
          </cell>
          <cell r="C266" t="str">
            <v>0220007</v>
          </cell>
          <cell r="D266" t="str">
            <v>019</v>
          </cell>
          <cell r="E266" t="str">
            <v>30</v>
          </cell>
          <cell r="F266" t="str">
            <v>03</v>
          </cell>
          <cell r="G266" t="str">
            <v>250</v>
          </cell>
          <cell r="H266" t="str">
            <v>032</v>
          </cell>
          <cell r="I266" t="str">
            <v>02200070193003</v>
          </cell>
          <cell r="K266" t="str">
            <v>RAMAGUNDAM</v>
          </cell>
          <cell r="L266" t="str">
            <v>BAKKARAJAMPALLI</v>
          </cell>
        </row>
        <row r="267">
          <cell r="A267" t="str">
            <v>02</v>
          </cell>
          <cell r="B267" t="str">
            <v>0220</v>
          </cell>
          <cell r="C267" t="str">
            <v>0220007</v>
          </cell>
          <cell r="D267" t="str">
            <v>019</v>
          </cell>
          <cell r="E267" t="str">
            <v>30</v>
          </cell>
          <cell r="F267" t="str">
            <v>04</v>
          </cell>
          <cell r="G267" t="str">
            <v>250</v>
          </cell>
          <cell r="H267" t="str">
            <v>032</v>
          </cell>
          <cell r="I267" t="str">
            <v>02200070193004</v>
          </cell>
          <cell r="K267" t="str">
            <v>RAMAGUNDAM</v>
          </cell>
          <cell r="L267" t="str">
            <v>LAXMIPURAM</v>
          </cell>
        </row>
        <row r="268">
          <cell r="A268" t="str">
            <v>02</v>
          </cell>
          <cell r="B268" t="str">
            <v>0220</v>
          </cell>
          <cell r="C268" t="str">
            <v>0220007</v>
          </cell>
          <cell r="D268" t="str">
            <v>019</v>
          </cell>
          <cell r="E268" t="str">
            <v>30</v>
          </cell>
          <cell r="F268" t="str">
            <v>05</v>
          </cell>
          <cell r="G268" t="str">
            <v>250</v>
          </cell>
          <cell r="H268" t="str">
            <v>032</v>
          </cell>
          <cell r="I268" t="str">
            <v>02200070193005</v>
          </cell>
          <cell r="K268" t="str">
            <v>RAMAGUNDAM</v>
          </cell>
          <cell r="L268" t="str">
            <v>KEECHULATAPALLI</v>
          </cell>
        </row>
        <row r="269">
          <cell r="A269" t="str">
            <v>02</v>
          </cell>
          <cell r="B269" t="str">
            <v>0220</v>
          </cell>
          <cell r="C269" t="str">
            <v>0220008</v>
          </cell>
          <cell r="D269" t="str">
            <v>001</v>
          </cell>
          <cell r="E269" t="str">
            <v>01</v>
          </cell>
          <cell r="F269" t="str">
            <v>01</v>
          </cell>
          <cell r="G269" t="str">
            <v>250</v>
          </cell>
          <cell r="H269" t="str">
            <v>032</v>
          </cell>
          <cell r="I269" t="str">
            <v>02200080010101</v>
          </cell>
          <cell r="K269" t="str">
            <v>KAMANPUR</v>
          </cell>
          <cell r="L269" t="str">
            <v>SUNDILLA</v>
          </cell>
        </row>
        <row r="270">
          <cell r="A270" t="str">
            <v>02</v>
          </cell>
          <cell r="B270" t="str">
            <v>0220</v>
          </cell>
          <cell r="C270" t="str">
            <v>0220008</v>
          </cell>
          <cell r="D270" t="str">
            <v>002</v>
          </cell>
          <cell r="E270" t="str">
            <v>02</v>
          </cell>
          <cell r="F270" t="str">
            <v>01</v>
          </cell>
          <cell r="G270" t="str">
            <v>250</v>
          </cell>
          <cell r="H270" t="str">
            <v>032</v>
          </cell>
          <cell r="I270" t="str">
            <v>02200080020201</v>
          </cell>
          <cell r="K270" t="str">
            <v>KAMANPUR</v>
          </cell>
          <cell r="L270" t="str">
            <v>MUSTYALA</v>
          </cell>
        </row>
        <row r="271">
          <cell r="A271" t="str">
            <v>02</v>
          </cell>
          <cell r="B271" t="str">
            <v>0220</v>
          </cell>
          <cell r="C271" t="str">
            <v>0220008</v>
          </cell>
          <cell r="D271" t="str">
            <v>003</v>
          </cell>
          <cell r="E271" t="str">
            <v>03</v>
          </cell>
          <cell r="F271" t="str">
            <v>01</v>
          </cell>
          <cell r="G271" t="str">
            <v>248</v>
          </cell>
          <cell r="H271" t="str">
            <v>032</v>
          </cell>
          <cell r="I271" t="str">
            <v>02200080030301</v>
          </cell>
          <cell r="K271" t="str">
            <v>KAMANPUR</v>
          </cell>
          <cell r="L271" t="str">
            <v>SINGIREDDYPALLY</v>
          </cell>
        </row>
        <row r="272">
          <cell r="A272" t="str">
            <v>02</v>
          </cell>
          <cell r="B272" t="str">
            <v>0220</v>
          </cell>
          <cell r="C272" t="str">
            <v>0220008</v>
          </cell>
          <cell r="D272" t="str">
            <v>003</v>
          </cell>
          <cell r="E272" t="str">
            <v>03</v>
          </cell>
          <cell r="F272" t="str">
            <v>02</v>
          </cell>
          <cell r="G272" t="str">
            <v>248</v>
          </cell>
          <cell r="H272" t="str">
            <v>032</v>
          </cell>
          <cell r="I272" t="str">
            <v>02200080030302</v>
          </cell>
          <cell r="K272" t="str">
            <v>KAMANPUR</v>
          </cell>
          <cell r="L272" t="str">
            <v>CHANDANAPUR</v>
          </cell>
        </row>
        <row r="273">
          <cell r="A273" t="str">
            <v>02</v>
          </cell>
          <cell r="B273" t="str">
            <v>0220</v>
          </cell>
          <cell r="C273" t="str">
            <v>0220008</v>
          </cell>
          <cell r="D273" t="str">
            <v>003</v>
          </cell>
          <cell r="E273" t="str">
            <v>04</v>
          </cell>
          <cell r="F273" t="str">
            <v>01</v>
          </cell>
          <cell r="G273" t="str">
            <v>248</v>
          </cell>
          <cell r="H273" t="str">
            <v>032</v>
          </cell>
          <cell r="I273" t="str">
            <v>02200080030401</v>
          </cell>
          <cell r="K273" t="str">
            <v>KAMANPUR</v>
          </cell>
          <cell r="L273" t="str">
            <v>UPPARLAKESARAM</v>
          </cell>
        </row>
        <row r="274">
          <cell r="A274" t="str">
            <v>02</v>
          </cell>
          <cell r="B274" t="str">
            <v>0220</v>
          </cell>
          <cell r="C274" t="str">
            <v>0220008</v>
          </cell>
          <cell r="D274" t="str">
            <v>004</v>
          </cell>
          <cell r="E274" t="str">
            <v>03</v>
          </cell>
          <cell r="F274" t="str">
            <v>01</v>
          </cell>
          <cell r="G274" t="str">
            <v>248</v>
          </cell>
          <cell r="H274" t="str">
            <v>032</v>
          </cell>
          <cell r="I274" t="str">
            <v>02200080040301</v>
          </cell>
          <cell r="K274" t="str">
            <v>KAMANPUR</v>
          </cell>
          <cell r="L274" t="str">
            <v>PEDDAMPET</v>
          </cell>
        </row>
        <row r="275">
          <cell r="A275" t="str">
            <v>02</v>
          </cell>
          <cell r="B275" t="str">
            <v>0220</v>
          </cell>
          <cell r="C275" t="str">
            <v>0220008</v>
          </cell>
          <cell r="D275" t="str">
            <v>004</v>
          </cell>
          <cell r="E275" t="str">
            <v>03</v>
          </cell>
          <cell r="F275" t="str">
            <v>02</v>
          </cell>
          <cell r="G275" t="str">
            <v>248</v>
          </cell>
          <cell r="H275" t="str">
            <v>032</v>
          </cell>
          <cell r="I275" t="str">
            <v>02200080040302</v>
          </cell>
          <cell r="K275" t="str">
            <v>KAMANPUR</v>
          </cell>
          <cell r="L275" t="str">
            <v>MANGALIPALLI</v>
          </cell>
        </row>
        <row r="276">
          <cell r="A276" t="str">
            <v>02</v>
          </cell>
          <cell r="B276" t="str">
            <v>0220</v>
          </cell>
          <cell r="C276" t="str">
            <v>0220008</v>
          </cell>
          <cell r="D276" t="str">
            <v>005</v>
          </cell>
          <cell r="E276" t="str">
            <v>03</v>
          </cell>
          <cell r="F276" t="str">
            <v>01</v>
          </cell>
          <cell r="G276" t="str">
            <v>248</v>
          </cell>
          <cell r="H276" t="str">
            <v>032</v>
          </cell>
          <cell r="I276" t="str">
            <v>02200080050301</v>
          </cell>
          <cell r="K276" t="str">
            <v>KAMANPUR</v>
          </cell>
          <cell r="L276" t="str">
            <v>VENKATRAOPALLI</v>
          </cell>
        </row>
        <row r="277">
          <cell r="A277" t="str">
            <v>02</v>
          </cell>
          <cell r="B277" t="str">
            <v>0220</v>
          </cell>
          <cell r="C277" t="str">
            <v>0220008</v>
          </cell>
          <cell r="D277" t="str">
            <v>006</v>
          </cell>
          <cell r="E277" t="str">
            <v>06</v>
          </cell>
          <cell r="F277" t="str">
            <v>01</v>
          </cell>
          <cell r="G277" t="str">
            <v>248</v>
          </cell>
          <cell r="H277" t="str">
            <v>032</v>
          </cell>
          <cell r="I277" t="str">
            <v>02200080060601</v>
          </cell>
          <cell r="K277" t="str">
            <v>KAMANPUR</v>
          </cell>
          <cell r="L277" t="str">
            <v>JULAPALLI</v>
          </cell>
        </row>
        <row r="278">
          <cell r="A278" t="str">
            <v>02</v>
          </cell>
          <cell r="B278" t="str">
            <v>0220</v>
          </cell>
          <cell r="C278" t="str">
            <v>0220008</v>
          </cell>
          <cell r="D278" t="str">
            <v>006</v>
          </cell>
          <cell r="E278" t="str">
            <v>06</v>
          </cell>
          <cell r="F278" t="str">
            <v>02</v>
          </cell>
          <cell r="G278" t="str">
            <v>248</v>
          </cell>
          <cell r="H278" t="str">
            <v>032</v>
          </cell>
          <cell r="I278" t="str">
            <v>02200080060602</v>
          </cell>
          <cell r="K278" t="str">
            <v>KAMANPUR</v>
          </cell>
          <cell r="L278" t="str">
            <v>ADARSHNAGER</v>
          </cell>
        </row>
        <row r="279">
          <cell r="A279" t="str">
            <v>02</v>
          </cell>
          <cell r="B279" t="str">
            <v>0220</v>
          </cell>
          <cell r="C279" t="str">
            <v>0220008</v>
          </cell>
          <cell r="D279" t="str">
            <v>006</v>
          </cell>
          <cell r="E279" t="str">
            <v>06</v>
          </cell>
          <cell r="F279" t="str">
            <v>03</v>
          </cell>
          <cell r="G279" t="str">
            <v>248</v>
          </cell>
          <cell r="H279" t="str">
            <v>032</v>
          </cell>
          <cell r="I279" t="str">
            <v>02200080060603</v>
          </cell>
          <cell r="K279" t="str">
            <v>KAMANPUR</v>
          </cell>
          <cell r="L279" t="str">
            <v>SANTOSHNAGER</v>
          </cell>
        </row>
        <row r="280">
          <cell r="A280" t="str">
            <v>02</v>
          </cell>
          <cell r="B280" t="str">
            <v>0220</v>
          </cell>
          <cell r="C280" t="str">
            <v>0220008</v>
          </cell>
          <cell r="D280" t="str">
            <v>006</v>
          </cell>
          <cell r="E280" t="str">
            <v>19</v>
          </cell>
          <cell r="F280" t="str">
            <v>01</v>
          </cell>
          <cell r="G280" t="str">
            <v>248</v>
          </cell>
          <cell r="H280" t="str">
            <v>032</v>
          </cell>
          <cell r="I280" t="str">
            <v>02200080061901</v>
          </cell>
          <cell r="K280" t="str">
            <v>KAMANPUR</v>
          </cell>
          <cell r="L280" t="str">
            <v>MULKALAPALLI</v>
          </cell>
        </row>
        <row r="281">
          <cell r="A281" t="str">
            <v>02</v>
          </cell>
          <cell r="B281" t="str">
            <v>0220</v>
          </cell>
          <cell r="C281" t="str">
            <v>0220008</v>
          </cell>
          <cell r="D281" t="str">
            <v>007</v>
          </cell>
          <cell r="E281" t="str">
            <v>07</v>
          </cell>
          <cell r="F281" t="str">
            <v>01</v>
          </cell>
          <cell r="G281" t="str">
            <v>248</v>
          </cell>
          <cell r="H281" t="str">
            <v>032</v>
          </cell>
          <cell r="I281" t="str">
            <v>02200080070701</v>
          </cell>
          <cell r="K281" t="str">
            <v>KAMANPUR</v>
          </cell>
          <cell r="L281" t="str">
            <v>PENCHIKALPET</v>
          </cell>
        </row>
        <row r="282">
          <cell r="A282" t="str">
            <v>02</v>
          </cell>
          <cell r="B282" t="str">
            <v>0220</v>
          </cell>
          <cell r="C282" t="str">
            <v>0220008</v>
          </cell>
          <cell r="D282" t="str">
            <v>007</v>
          </cell>
          <cell r="E282" t="str">
            <v>07</v>
          </cell>
          <cell r="F282" t="str">
            <v>02</v>
          </cell>
          <cell r="G282" t="str">
            <v>248</v>
          </cell>
          <cell r="H282" t="str">
            <v>032</v>
          </cell>
          <cell r="I282" t="str">
            <v>02200080070702</v>
          </cell>
          <cell r="K282" t="str">
            <v>KAMANPUR</v>
          </cell>
          <cell r="L282" t="str">
            <v>NARSIMHAPURICOLONY</v>
          </cell>
        </row>
        <row r="283">
          <cell r="A283" t="str">
            <v>02</v>
          </cell>
          <cell r="B283" t="str">
            <v>0220</v>
          </cell>
          <cell r="C283" t="str">
            <v>0220008</v>
          </cell>
          <cell r="D283" t="str">
            <v>008</v>
          </cell>
          <cell r="E283" t="str">
            <v>08</v>
          </cell>
          <cell r="F283" t="str">
            <v>01</v>
          </cell>
          <cell r="G283" t="str">
            <v>248</v>
          </cell>
          <cell r="H283" t="str">
            <v>032</v>
          </cell>
          <cell r="I283" t="str">
            <v>02200080080801</v>
          </cell>
          <cell r="K283" t="str">
            <v>KAMANPUR</v>
          </cell>
          <cell r="L283" t="str">
            <v>LINGALA</v>
          </cell>
        </row>
        <row r="284">
          <cell r="A284" t="str">
            <v>02</v>
          </cell>
          <cell r="B284" t="str">
            <v>0220</v>
          </cell>
          <cell r="C284" t="str">
            <v>0220008</v>
          </cell>
          <cell r="D284" t="str">
            <v>008</v>
          </cell>
          <cell r="E284" t="str">
            <v>08</v>
          </cell>
          <cell r="F284" t="str">
            <v>02</v>
          </cell>
          <cell r="G284" t="str">
            <v>248</v>
          </cell>
          <cell r="H284" t="str">
            <v>032</v>
          </cell>
          <cell r="I284" t="str">
            <v>02200080080802</v>
          </cell>
          <cell r="K284" t="str">
            <v>KAMANPUR</v>
          </cell>
          <cell r="L284" t="str">
            <v>SALAPALLI</v>
          </cell>
        </row>
        <row r="285">
          <cell r="A285" t="str">
            <v>02</v>
          </cell>
          <cell r="B285" t="str">
            <v>0220</v>
          </cell>
          <cell r="C285" t="str">
            <v>0220008</v>
          </cell>
          <cell r="D285" t="str">
            <v>008</v>
          </cell>
          <cell r="E285" t="str">
            <v>09</v>
          </cell>
          <cell r="F285" t="str">
            <v>01</v>
          </cell>
          <cell r="G285" t="str">
            <v>248</v>
          </cell>
          <cell r="H285" t="str">
            <v>032</v>
          </cell>
          <cell r="I285" t="str">
            <v>02200080080901</v>
          </cell>
          <cell r="K285" t="str">
            <v>KAMANPUR</v>
          </cell>
          <cell r="L285" t="str">
            <v>NAGARAM</v>
          </cell>
        </row>
        <row r="286">
          <cell r="A286" t="str">
            <v>02</v>
          </cell>
          <cell r="B286" t="str">
            <v>0220</v>
          </cell>
          <cell r="C286" t="str">
            <v>0220008</v>
          </cell>
          <cell r="D286" t="str">
            <v>008</v>
          </cell>
          <cell r="E286" t="str">
            <v>09</v>
          </cell>
          <cell r="F286" t="str">
            <v>02</v>
          </cell>
          <cell r="G286" t="str">
            <v>248</v>
          </cell>
          <cell r="H286" t="str">
            <v>032</v>
          </cell>
          <cell r="I286" t="str">
            <v>02200080080902</v>
          </cell>
          <cell r="K286" t="str">
            <v>KAMANPUR</v>
          </cell>
          <cell r="L286" t="str">
            <v>REPALLIVADA</v>
          </cell>
        </row>
        <row r="287">
          <cell r="A287" t="str">
            <v>02</v>
          </cell>
          <cell r="B287" t="str">
            <v>0220</v>
          </cell>
          <cell r="C287" t="str">
            <v>0220008</v>
          </cell>
          <cell r="D287" t="str">
            <v>009</v>
          </cell>
          <cell r="E287" t="str">
            <v>10</v>
          </cell>
          <cell r="F287" t="str">
            <v>01</v>
          </cell>
          <cell r="G287" t="str">
            <v>250</v>
          </cell>
          <cell r="H287" t="str">
            <v>032</v>
          </cell>
          <cell r="I287" t="str">
            <v>02200080091001</v>
          </cell>
          <cell r="K287" t="str">
            <v>KAMANPUR</v>
          </cell>
          <cell r="L287" t="str">
            <v>RANAPUR</v>
          </cell>
        </row>
        <row r="288">
          <cell r="A288" t="str">
            <v>02</v>
          </cell>
          <cell r="B288" t="str">
            <v>0220</v>
          </cell>
          <cell r="C288" t="str">
            <v>0220008</v>
          </cell>
          <cell r="D288" t="str">
            <v>009</v>
          </cell>
          <cell r="E288" t="str">
            <v>10</v>
          </cell>
          <cell r="F288" t="str">
            <v>02</v>
          </cell>
          <cell r="G288" t="str">
            <v>250</v>
          </cell>
          <cell r="H288" t="str">
            <v>032</v>
          </cell>
          <cell r="I288" t="str">
            <v>02200080091002</v>
          </cell>
          <cell r="K288" t="str">
            <v>KAMANPUR</v>
          </cell>
          <cell r="L288" t="str">
            <v>DEVANNAPALLI</v>
          </cell>
        </row>
        <row r="289">
          <cell r="A289" t="str">
            <v>02</v>
          </cell>
          <cell r="B289" t="str">
            <v>0220</v>
          </cell>
          <cell r="C289" t="str">
            <v>0220008</v>
          </cell>
          <cell r="D289" t="str">
            <v>010</v>
          </cell>
          <cell r="E289" t="str">
            <v>11</v>
          </cell>
          <cell r="F289" t="str">
            <v>01</v>
          </cell>
          <cell r="G289" t="str">
            <v>250</v>
          </cell>
          <cell r="H289" t="str">
            <v>032</v>
          </cell>
          <cell r="I289" t="str">
            <v>02200080101101</v>
          </cell>
          <cell r="K289" t="str">
            <v>KAMANPUR</v>
          </cell>
          <cell r="L289" t="str">
            <v>KANNALA</v>
          </cell>
        </row>
        <row r="290">
          <cell r="A290" t="str">
            <v>02</v>
          </cell>
          <cell r="B290" t="str">
            <v>0220</v>
          </cell>
          <cell r="C290" t="str">
            <v>0220008</v>
          </cell>
          <cell r="D290" t="str">
            <v>010</v>
          </cell>
          <cell r="E290" t="str">
            <v>11</v>
          </cell>
          <cell r="F290" t="str">
            <v>02</v>
          </cell>
          <cell r="G290" t="str">
            <v>250</v>
          </cell>
          <cell r="H290" t="str">
            <v>032</v>
          </cell>
          <cell r="I290" t="str">
            <v>02200080101102</v>
          </cell>
          <cell r="K290" t="str">
            <v>KAMANPUR</v>
          </cell>
          <cell r="L290" t="str">
            <v>BODAGUTTAPALLI</v>
          </cell>
        </row>
        <row r="291">
          <cell r="A291" t="str">
            <v>02</v>
          </cell>
          <cell r="B291" t="str">
            <v>0220</v>
          </cell>
          <cell r="C291" t="str">
            <v>0220008</v>
          </cell>
          <cell r="D291" t="str">
            <v>010</v>
          </cell>
          <cell r="E291" t="str">
            <v>11</v>
          </cell>
          <cell r="F291" t="str">
            <v>03</v>
          </cell>
          <cell r="G291" t="str">
            <v>250</v>
          </cell>
          <cell r="H291" t="str">
            <v>032</v>
          </cell>
          <cell r="I291" t="str">
            <v>02200080101103</v>
          </cell>
          <cell r="K291" t="str">
            <v>KAMANPUR</v>
          </cell>
          <cell r="L291" t="str">
            <v>SALAPALLI</v>
          </cell>
        </row>
        <row r="292">
          <cell r="A292" t="str">
            <v>02</v>
          </cell>
          <cell r="B292" t="str">
            <v>0220</v>
          </cell>
          <cell r="C292" t="str">
            <v>0220008</v>
          </cell>
          <cell r="D292" t="str">
            <v>010</v>
          </cell>
          <cell r="E292" t="str">
            <v>11</v>
          </cell>
          <cell r="F292" t="str">
            <v>04</v>
          </cell>
          <cell r="G292" t="str">
            <v>250</v>
          </cell>
          <cell r="H292" t="str">
            <v>032</v>
          </cell>
          <cell r="I292" t="str">
            <v>02200080101104</v>
          </cell>
          <cell r="K292" t="str">
            <v>KAMANPUR</v>
          </cell>
          <cell r="L292" t="str">
            <v>NAKKIREDDYPALLI</v>
          </cell>
        </row>
        <row r="293">
          <cell r="A293" t="str">
            <v>02</v>
          </cell>
          <cell r="B293" t="str">
            <v>0220</v>
          </cell>
          <cell r="C293" t="str">
            <v>0220008</v>
          </cell>
          <cell r="D293" t="str">
            <v>010</v>
          </cell>
          <cell r="E293" t="str">
            <v>11</v>
          </cell>
          <cell r="F293" t="str">
            <v>05</v>
          </cell>
          <cell r="G293" t="str">
            <v>250</v>
          </cell>
          <cell r="H293" t="str">
            <v>032</v>
          </cell>
          <cell r="I293" t="str">
            <v>02200080101105</v>
          </cell>
          <cell r="K293" t="str">
            <v>KAMANPUR</v>
          </cell>
          <cell r="L293" t="str">
            <v>LAMBADITANDA</v>
          </cell>
        </row>
        <row r="294">
          <cell r="A294" t="str">
            <v>02</v>
          </cell>
          <cell r="B294" t="str">
            <v>0220</v>
          </cell>
          <cell r="C294" t="str">
            <v>0220008</v>
          </cell>
          <cell r="D294" t="str">
            <v>010</v>
          </cell>
          <cell r="E294" t="str">
            <v>11</v>
          </cell>
          <cell r="F294" t="str">
            <v>06</v>
          </cell>
          <cell r="G294" t="str">
            <v>250</v>
          </cell>
          <cell r="H294" t="str">
            <v>032</v>
          </cell>
          <cell r="I294" t="str">
            <v>02200080101106</v>
          </cell>
          <cell r="K294" t="str">
            <v>KAMANPUR</v>
          </cell>
          <cell r="L294" t="str">
            <v>KOTTAPALLI</v>
          </cell>
        </row>
        <row r="295">
          <cell r="A295" t="str">
            <v>02</v>
          </cell>
          <cell r="B295" t="str">
            <v>0220</v>
          </cell>
          <cell r="C295" t="str">
            <v>0220008</v>
          </cell>
          <cell r="D295" t="str">
            <v>010</v>
          </cell>
          <cell r="E295" t="str">
            <v>11</v>
          </cell>
          <cell r="F295" t="str">
            <v>07</v>
          </cell>
          <cell r="G295" t="str">
            <v>250</v>
          </cell>
          <cell r="H295" t="str">
            <v>032</v>
          </cell>
          <cell r="I295" t="str">
            <v>02200080101107</v>
          </cell>
          <cell r="K295" t="str">
            <v>KAMANPUR</v>
          </cell>
          <cell r="L295" t="str">
            <v>GDNAGAR</v>
          </cell>
        </row>
        <row r="296">
          <cell r="A296" t="str">
            <v>02</v>
          </cell>
          <cell r="B296" t="str">
            <v>0220</v>
          </cell>
          <cell r="C296" t="str">
            <v>0220008</v>
          </cell>
          <cell r="D296" t="str">
            <v>011</v>
          </cell>
          <cell r="E296" t="str">
            <v>12</v>
          </cell>
          <cell r="F296" t="str">
            <v>01</v>
          </cell>
          <cell r="G296" t="str">
            <v>248</v>
          </cell>
          <cell r="H296" t="str">
            <v>032</v>
          </cell>
          <cell r="I296" t="str">
            <v>02200080111201</v>
          </cell>
          <cell r="K296" t="str">
            <v>KAMANPUR</v>
          </cell>
          <cell r="L296" t="str">
            <v>ROMPIKUNTA</v>
          </cell>
        </row>
        <row r="297">
          <cell r="A297" t="str">
            <v>02</v>
          </cell>
          <cell r="B297" t="str">
            <v>0220</v>
          </cell>
          <cell r="C297" t="str">
            <v>0220008</v>
          </cell>
          <cell r="D297" t="str">
            <v>011</v>
          </cell>
          <cell r="E297" t="str">
            <v>12</v>
          </cell>
          <cell r="F297" t="str">
            <v>02</v>
          </cell>
          <cell r="G297" t="str">
            <v>248</v>
          </cell>
          <cell r="H297" t="str">
            <v>032</v>
          </cell>
          <cell r="I297" t="str">
            <v>02200080111202</v>
          </cell>
          <cell r="K297" t="str">
            <v>KAMANPUR</v>
          </cell>
          <cell r="L297" t="str">
            <v>TENUGUPALLI</v>
          </cell>
        </row>
        <row r="298">
          <cell r="A298" t="str">
            <v>02</v>
          </cell>
          <cell r="B298" t="str">
            <v>0220</v>
          </cell>
          <cell r="C298" t="str">
            <v>0220008</v>
          </cell>
          <cell r="D298" t="str">
            <v>012</v>
          </cell>
          <cell r="E298" t="str">
            <v>13</v>
          </cell>
          <cell r="F298" t="str">
            <v>01</v>
          </cell>
          <cell r="G298" t="str">
            <v>248</v>
          </cell>
          <cell r="H298" t="str">
            <v>032</v>
          </cell>
          <cell r="I298" t="str">
            <v>02200080121301</v>
          </cell>
          <cell r="K298" t="str">
            <v>KAMANPUR</v>
          </cell>
          <cell r="L298" t="str">
            <v>PERAPALLY</v>
          </cell>
        </row>
        <row r="299">
          <cell r="A299" t="str">
            <v>02</v>
          </cell>
          <cell r="B299" t="str">
            <v>0220</v>
          </cell>
          <cell r="C299" t="str">
            <v>0220008</v>
          </cell>
          <cell r="D299" t="str">
            <v>012</v>
          </cell>
          <cell r="E299" t="str">
            <v>13</v>
          </cell>
          <cell r="F299" t="str">
            <v>02</v>
          </cell>
          <cell r="G299" t="str">
            <v>248</v>
          </cell>
          <cell r="H299" t="str">
            <v>032</v>
          </cell>
          <cell r="I299" t="str">
            <v>02200080121302</v>
          </cell>
          <cell r="K299" t="str">
            <v>KAMANPUR</v>
          </cell>
          <cell r="L299" t="str">
            <v>GOLLAPALLI</v>
          </cell>
        </row>
        <row r="300">
          <cell r="A300" t="str">
            <v>02</v>
          </cell>
          <cell r="B300" t="str">
            <v>0220</v>
          </cell>
          <cell r="C300" t="str">
            <v>0220008</v>
          </cell>
          <cell r="D300" t="str">
            <v>013</v>
          </cell>
          <cell r="E300" t="str">
            <v>14</v>
          </cell>
          <cell r="F300" t="str">
            <v>01</v>
          </cell>
          <cell r="G300" t="str">
            <v>248</v>
          </cell>
          <cell r="H300" t="str">
            <v>032</v>
          </cell>
          <cell r="I300" t="str">
            <v>02200080131401</v>
          </cell>
          <cell r="K300" t="str">
            <v>KAMANPUR</v>
          </cell>
          <cell r="L300" t="str">
            <v>GUNDARAM</v>
          </cell>
        </row>
        <row r="301">
          <cell r="A301" t="str">
            <v>02</v>
          </cell>
          <cell r="B301" t="str">
            <v>0220</v>
          </cell>
          <cell r="C301" t="str">
            <v>0220008</v>
          </cell>
          <cell r="D301" t="str">
            <v>013</v>
          </cell>
          <cell r="E301" t="str">
            <v>16</v>
          </cell>
          <cell r="F301" t="str">
            <v>01</v>
          </cell>
          <cell r="G301" t="str">
            <v>248</v>
          </cell>
          <cell r="H301" t="str">
            <v>032</v>
          </cell>
          <cell r="I301" t="str">
            <v>02200080131601</v>
          </cell>
          <cell r="K301" t="str">
            <v>KAMANPUR</v>
          </cell>
          <cell r="L301" t="str">
            <v>RAJAPOOR</v>
          </cell>
        </row>
        <row r="302">
          <cell r="A302" t="str">
            <v>02</v>
          </cell>
          <cell r="B302" t="str">
            <v>0220</v>
          </cell>
          <cell r="C302" t="str">
            <v>0220008</v>
          </cell>
          <cell r="D302" t="str">
            <v>014</v>
          </cell>
          <cell r="E302" t="str">
            <v>15</v>
          </cell>
          <cell r="F302" t="str">
            <v>01</v>
          </cell>
          <cell r="G302" t="str">
            <v>248</v>
          </cell>
          <cell r="H302" t="str">
            <v>032</v>
          </cell>
          <cell r="I302" t="str">
            <v>02200080141501</v>
          </cell>
          <cell r="K302" t="str">
            <v>KAMANPUR</v>
          </cell>
          <cell r="L302" t="str">
            <v>KAMANPOOR</v>
          </cell>
        </row>
        <row r="303">
          <cell r="A303" t="str">
            <v>02</v>
          </cell>
          <cell r="B303" t="str">
            <v>0220</v>
          </cell>
          <cell r="C303" t="str">
            <v>0220008</v>
          </cell>
          <cell r="D303" t="str">
            <v>014</v>
          </cell>
          <cell r="E303" t="str">
            <v>15</v>
          </cell>
          <cell r="F303" t="str">
            <v>02</v>
          </cell>
          <cell r="G303" t="str">
            <v>248</v>
          </cell>
          <cell r="H303" t="str">
            <v>032</v>
          </cell>
          <cell r="I303" t="str">
            <v>02200080141502</v>
          </cell>
          <cell r="K303" t="str">
            <v>KAMANPUR</v>
          </cell>
          <cell r="L303" t="str">
            <v>SIDDIPALLI</v>
          </cell>
        </row>
        <row r="304">
          <cell r="A304" t="str">
            <v>02</v>
          </cell>
          <cell r="B304" t="str">
            <v>0220</v>
          </cell>
          <cell r="C304" t="str">
            <v>0220008</v>
          </cell>
          <cell r="D304" t="str">
            <v>014</v>
          </cell>
          <cell r="E304" t="str">
            <v>15</v>
          </cell>
          <cell r="F304" t="str">
            <v>03</v>
          </cell>
          <cell r="G304" t="str">
            <v>248</v>
          </cell>
          <cell r="H304" t="str">
            <v>032</v>
          </cell>
          <cell r="I304" t="str">
            <v>02200080141503</v>
          </cell>
          <cell r="K304" t="str">
            <v>KAMANPUR</v>
          </cell>
          <cell r="L304" t="str">
            <v>DASARIPALLI</v>
          </cell>
        </row>
        <row r="305">
          <cell r="A305" t="str">
            <v>02</v>
          </cell>
          <cell r="B305" t="str">
            <v>0220</v>
          </cell>
          <cell r="C305" t="str">
            <v>0220008</v>
          </cell>
          <cell r="D305" t="str">
            <v>014</v>
          </cell>
          <cell r="E305" t="str">
            <v>15</v>
          </cell>
          <cell r="F305" t="str">
            <v>04</v>
          </cell>
          <cell r="G305" t="str">
            <v>248</v>
          </cell>
          <cell r="H305" t="str">
            <v>032</v>
          </cell>
          <cell r="I305" t="str">
            <v>02200080141504</v>
          </cell>
          <cell r="K305" t="str">
            <v>KAMANPUR</v>
          </cell>
          <cell r="L305" t="str">
            <v>BURRAKAYALAPALLI</v>
          </cell>
        </row>
        <row r="306">
          <cell r="A306" t="str">
            <v>02</v>
          </cell>
          <cell r="B306" t="str">
            <v>0220</v>
          </cell>
          <cell r="C306" t="str">
            <v>0220008</v>
          </cell>
          <cell r="D306" t="str">
            <v>014</v>
          </cell>
          <cell r="E306" t="str">
            <v>15</v>
          </cell>
          <cell r="F306" t="str">
            <v>05</v>
          </cell>
          <cell r="G306" t="str">
            <v>248</v>
          </cell>
          <cell r="H306" t="str">
            <v>032</v>
          </cell>
          <cell r="I306" t="str">
            <v>02200080141505</v>
          </cell>
          <cell r="K306" t="str">
            <v>KAMANPUR</v>
          </cell>
          <cell r="L306" t="str">
            <v>KISTAMPALLI</v>
          </cell>
        </row>
        <row r="307">
          <cell r="A307" t="str">
            <v>02</v>
          </cell>
          <cell r="B307" t="str">
            <v>0220</v>
          </cell>
          <cell r="C307" t="str">
            <v>0220008</v>
          </cell>
          <cell r="D307" t="str">
            <v>014</v>
          </cell>
          <cell r="E307" t="str">
            <v>15</v>
          </cell>
          <cell r="F307" t="str">
            <v>06</v>
          </cell>
          <cell r="G307" t="str">
            <v>248</v>
          </cell>
          <cell r="H307" t="str">
            <v>032</v>
          </cell>
          <cell r="I307" t="str">
            <v>02200080141506</v>
          </cell>
          <cell r="K307" t="str">
            <v>KAMANPUR</v>
          </cell>
          <cell r="L307" t="str">
            <v>SALAPALLI</v>
          </cell>
        </row>
        <row r="308">
          <cell r="A308" t="str">
            <v>02</v>
          </cell>
          <cell r="B308" t="str">
            <v>0220</v>
          </cell>
          <cell r="C308" t="str">
            <v>0220008</v>
          </cell>
          <cell r="D308" t="str">
            <v>014</v>
          </cell>
          <cell r="E308" t="str">
            <v>15</v>
          </cell>
          <cell r="F308" t="str">
            <v>07</v>
          </cell>
          <cell r="G308" t="str">
            <v>248</v>
          </cell>
          <cell r="H308" t="str">
            <v>032</v>
          </cell>
          <cell r="I308" t="str">
            <v>02200080141507</v>
          </cell>
          <cell r="K308" t="str">
            <v>KAMANPUR</v>
          </cell>
          <cell r="L308" t="str">
            <v>UPPARAPALLI</v>
          </cell>
        </row>
        <row r="309">
          <cell r="A309" t="str">
            <v>02</v>
          </cell>
          <cell r="B309" t="str">
            <v>0220</v>
          </cell>
          <cell r="C309" t="str">
            <v>0220008</v>
          </cell>
          <cell r="D309" t="str">
            <v>014</v>
          </cell>
          <cell r="E309" t="str">
            <v>15</v>
          </cell>
          <cell r="F309" t="str">
            <v>08</v>
          </cell>
          <cell r="G309" t="str">
            <v>248</v>
          </cell>
          <cell r="H309" t="str">
            <v>032</v>
          </cell>
          <cell r="I309" t="str">
            <v>02200080141508</v>
          </cell>
          <cell r="K309" t="str">
            <v>KAMANPUR</v>
          </cell>
          <cell r="L309" t="str">
            <v>GANDINAGER</v>
          </cell>
        </row>
        <row r="310">
          <cell r="A310" t="str">
            <v>02</v>
          </cell>
          <cell r="B310" t="str">
            <v>0220</v>
          </cell>
          <cell r="C310" t="str">
            <v>0220008</v>
          </cell>
          <cell r="D310" t="str">
            <v>015</v>
          </cell>
          <cell r="E310" t="str">
            <v>17</v>
          </cell>
          <cell r="F310" t="str">
            <v>01</v>
          </cell>
          <cell r="G310" t="str">
            <v>248</v>
          </cell>
          <cell r="H310" t="str">
            <v>032</v>
          </cell>
          <cell r="I310" t="str">
            <v>02200080151701</v>
          </cell>
          <cell r="K310" t="str">
            <v>KAMANPUR</v>
          </cell>
          <cell r="L310" t="str">
            <v>LONKAKESARAM</v>
          </cell>
        </row>
        <row r="311">
          <cell r="A311" t="str">
            <v>02</v>
          </cell>
          <cell r="B311" t="str">
            <v>0220</v>
          </cell>
          <cell r="C311" t="str">
            <v>0220008</v>
          </cell>
          <cell r="D311" t="str">
            <v>015</v>
          </cell>
          <cell r="E311" t="str">
            <v>18</v>
          </cell>
          <cell r="F311" t="str">
            <v>01</v>
          </cell>
          <cell r="G311" t="str">
            <v>248</v>
          </cell>
          <cell r="H311" t="str">
            <v>032</v>
          </cell>
          <cell r="I311" t="str">
            <v>02200080151801</v>
          </cell>
          <cell r="K311" t="str">
            <v>KAMANPUR</v>
          </cell>
          <cell r="L311" t="str">
            <v>KALVACHERLA</v>
          </cell>
        </row>
        <row r="312">
          <cell r="A312" t="str">
            <v>02</v>
          </cell>
          <cell r="B312" t="str">
            <v>0220</v>
          </cell>
          <cell r="C312" t="str">
            <v>0220008</v>
          </cell>
          <cell r="D312" t="str">
            <v>015</v>
          </cell>
          <cell r="E312" t="str">
            <v>18</v>
          </cell>
          <cell r="F312" t="str">
            <v>02</v>
          </cell>
          <cell r="G312" t="str">
            <v>248</v>
          </cell>
          <cell r="H312" t="str">
            <v>032</v>
          </cell>
          <cell r="I312" t="str">
            <v>02200080151802</v>
          </cell>
          <cell r="K312" t="str">
            <v>KAMANPUR</v>
          </cell>
          <cell r="L312" t="str">
            <v>GOLLAPALLI</v>
          </cell>
        </row>
        <row r="313">
          <cell r="A313" t="str">
            <v>02</v>
          </cell>
          <cell r="B313" t="str">
            <v>0220</v>
          </cell>
          <cell r="C313" t="str">
            <v>0220008</v>
          </cell>
          <cell r="D313" t="str">
            <v>015</v>
          </cell>
          <cell r="E313" t="str">
            <v>18</v>
          </cell>
          <cell r="F313" t="str">
            <v>03</v>
          </cell>
          <cell r="G313" t="str">
            <v>248</v>
          </cell>
          <cell r="H313" t="str">
            <v>032</v>
          </cell>
          <cell r="I313" t="str">
            <v>02200080151803</v>
          </cell>
          <cell r="K313" t="str">
            <v>KAMANPUR</v>
          </cell>
          <cell r="L313" t="str">
            <v>MANNEMPALLI</v>
          </cell>
        </row>
        <row r="314">
          <cell r="A314" t="str">
            <v>02</v>
          </cell>
          <cell r="B314" t="str">
            <v>0220</v>
          </cell>
          <cell r="C314" t="str">
            <v>0220008</v>
          </cell>
          <cell r="D314" t="str">
            <v>015</v>
          </cell>
          <cell r="E314" t="str">
            <v>18</v>
          </cell>
          <cell r="F314" t="str">
            <v>04</v>
          </cell>
          <cell r="G314" t="str">
            <v>248</v>
          </cell>
          <cell r="H314" t="str">
            <v>032</v>
          </cell>
          <cell r="I314" t="str">
            <v>02200080151804</v>
          </cell>
          <cell r="K314" t="str">
            <v>KAMANPUR</v>
          </cell>
          <cell r="L314" t="str">
            <v>MARUTHINAGER</v>
          </cell>
        </row>
        <row r="315">
          <cell r="A315" t="str">
            <v>02</v>
          </cell>
          <cell r="B315" t="str">
            <v>0220</v>
          </cell>
          <cell r="C315" t="str">
            <v>0220008</v>
          </cell>
          <cell r="D315" t="str">
            <v>015</v>
          </cell>
          <cell r="E315" t="str">
            <v>18</v>
          </cell>
          <cell r="F315" t="str">
            <v>05</v>
          </cell>
          <cell r="G315" t="str">
            <v>248</v>
          </cell>
          <cell r="H315" t="str">
            <v>032</v>
          </cell>
          <cell r="I315" t="str">
            <v>02200080151805</v>
          </cell>
          <cell r="K315" t="str">
            <v>KAMANPUR</v>
          </cell>
          <cell r="L315" t="str">
            <v>PRASANTHNAGAR</v>
          </cell>
        </row>
        <row r="316">
          <cell r="A316" t="str">
            <v>02</v>
          </cell>
          <cell r="B316" t="str">
            <v>0220</v>
          </cell>
          <cell r="C316" t="str">
            <v>0220008</v>
          </cell>
          <cell r="D316" t="str">
            <v>016</v>
          </cell>
          <cell r="E316" t="str">
            <v>20</v>
          </cell>
          <cell r="F316" t="str">
            <v>01</v>
          </cell>
          <cell r="G316" t="str">
            <v>248</v>
          </cell>
          <cell r="H316" t="str">
            <v>032</v>
          </cell>
          <cell r="I316" t="str">
            <v>02200080162001</v>
          </cell>
          <cell r="K316" t="str">
            <v>KAMANPUR</v>
          </cell>
          <cell r="L316" t="str">
            <v>NAGEPALLI</v>
          </cell>
        </row>
        <row r="317">
          <cell r="A317" t="str">
            <v>02</v>
          </cell>
          <cell r="B317" t="str">
            <v>0220</v>
          </cell>
          <cell r="C317" t="str">
            <v>0220008</v>
          </cell>
          <cell r="D317" t="str">
            <v>017</v>
          </cell>
          <cell r="E317" t="str">
            <v>21</v>
          </cell>
          <cell r="F317" t="str">
            <v>01</v>
          </cell>
          <cell r="G317" t="str">
            <v>248</v>
          </cell>
          <cell r="H317" t="str">
            <v>032</v>
          </cell>
          <cell r="I317" t="str">
            <v>02200080172101</v>
          </cell>
          <cell r="K317" t="str">
            <v>KAMANPUR</v>
          </cell>
          <cell r="L317" t="str">
            <v>PANNOOR</v>
          </cell>
        </row>
        <row r="318">
          <cell r="A318" t="str">
            <v>02</v>
          </cell>
          <cell r="B318" t="str">
            <v>0220</v>
          </cell>
          <cell r="C318" t="str">
            <v>0220008</v>
          </cell>
          <cell r="D318" t="str">
            <v>017</v>
          </cell>
          <cell r="E318" t="str">
            <v>21</v>
          </cell>
          <cell r="F318" t="str">
            <v>02</v>
          </cell>
          <cell r="G318" t="str">
            <v>248</v>
          </cell>
          <cell r="H318" t="str">
            <v>032</v>
          </cell>
          <cell r="I318" t="str">
            <v>02200080172102</v>
          </cell>
          <cell r="K318" t="str">
            <v>KAMANPUR</v>
          </cell>
          <cell r="L318" t="str">
            <v>CENTENARYCOLONY</v>
          </cell>
        </row>
        <row r="319">
          <cell r="A319" t="str">
            <v>02</v>
          </cell>
          <cell r="B319" t="str">
            <v>0220</v>
          </cell>
          <cell r="C319" t="str">
            <v>0220008</v>
          </cell>
          <cell r="D319" t="str">
            <v>017</v>
          </cell>
          <cell r="E319" t="str">
            <v>22</v>
          </cell>
          <cell r="F319" t="str">
            <v>01</v>
          </cell>
          <cell r="G319" t="str">
            <v>248</v>
          </cell>
          <cell r="H319" t="str">
            <v>032</v>
          </cell>
          <cell r="I319" t="str">
            <v>02200080172201</v>
          </cell>
          <cell r="K319" t="str">
            <v>KAMANPUR</v>
          </cell>
          <cell r="L319" t="str">
            <v>RATNAPOOR</v>
          </cell>
        </row>
        <row r="320">
          <cell r="A320" t="str">
            <v>02</v>
          </cell>
          <cell r="B320" t="str">
            <v>0220</v>
          </cell>
          <cell r="C320" t="str">
            <v>0220008</v>
          </cell>
          <cell r="D320" t="str">
            <v>017</v>
          </cell>
          <cell r="E320" t="str">
            <v>22</v>
          </cell>
          <cell r="F320" t="str">
            <v>02</v>
          </cell>
          <cell r="G320" t="str">
            <v>248</v>
          </cell>
          <cell r="H320" t="str">
            <v>032</v>
          </cell>
          <cell r="I320" t="str">
            <v>02200080172202</v>
          </cell>
          <cell r="K320" t="str">
            <v>KAMANPUR</v>
          </cell>
          <cell r="L320" t="str">
            <v>SANJEEVNAGER</v>
          </cell>
        </row>
        <row r="321">
          <cell r="A321" t="str">
            <v>02</v>
          </cell>
          <cell r="B321" t="str">
            <v>0220</v>
          </cell>
          <cell r="C321" t="str">
            <v>0220008</v>
          </cell>
          <cell r="D321" t="str">
            <v>018</v>
          </cell>
          <cell r="E321" t="str">
            <v>24</v>
          </cell>
          <cell r="F321" t="str">
            <v>01</v>
          </cell>
          <cell r="G321" t="str">
            <v>248</v>
          </cell>
          <cell r="H321" t="str">
            <v>032</v>
          </cell>
          <cell r="I321" t="str">
            <v>02200080182401</v>
          </cell>
          <cell r="K321" t="str">
            <v>KAMANPUR</v>
          </cell>
          <cell r="L321" t="str">
            <v>BEGUMPET</v>
          </cell>
        </row>
        <row r="322">
          <cell r="A322" t="str">
            <v>02</v>
          </cell>
          <cell r="B322" t="str">
            <v>0220</v>
          </cell>
          <cell r="C322" t="str">
            <v>0220008</v>
          </cell>
          <cell r="D322" t="str">
            <v>018</v>
          </cell>
          <cell r="E322" t="str">
            <v>24</v>
          </cell>
          <cell r="F322" t="str">
            <v>02</v>
          </cell>
          <cell r="G322" t="str">
            <v>248</v>
          </cell>
          <cell r="H322" t="str">
            <v>032</v>
          </cell>
          <cell r="I322" t="str">
            <v>02200080182402</v>
          </cell>
          <cell r="K322" t="str">
            <v>KAMANPUR</v>
          </cell>
          <cell r="L322" t="str">
            <v>NAVABPET</v>
          </cell>
        </row>
        <row r="323">
          <cell r="A323" t="str">
            <v>02</v>
          </cell>
          <cell r="B323" t="str">
            <v>0220</v>
          </cell>
          <cell r="C323" t="str">
            <v>0220009</v>
          </cell>
          <cell r="D323" t="str">
            <v>001</v>
          </cell>
          <cell r="E323" t="str">
            <v>02</v>
          </cell>
          <cell r="F323" t="str">
            <v>01</v>
          </cell>
          <cell r="G323" t="str">
            <v>248</v>
          </cell>
          <cell r="H323" t="str">
            <v>032</v>
          </cell>
          <cell r="I323" t="str">
            <v>02200090010201</v>
          </cell>
          <cell r="K323" t="str">
            <v>MANTHANI</v>
          </cell>
          <cell r="L323" t="str">
            <v>GUNJAPADUGU</v>
          </cell>
        </row>
        <row r="324">
          <cell r="A324" t="str">
            <v>02</v>
          </cell>
          <cell r="B324" t="str">
            <v>0220</v>
          </cell>
          <cell r="C324" t="str">
            <v>0220009</v>
          </cell>
          <cell r="D324" t="str">
            <v>002</v>
          </cell>
          <cell r="E324" t="str">
            <v>03</v>
          </cell>
          <cell r="F324" t="str">
            <v>01</v>
          </cell>
          <cell r="G324" t="str">
            <v>248</v>
          </cell>
          <cell r="H324" t="str">
            <v>032</v>
          </cell>
          <cell r="I324" t="str">
            <v>02200090020301</v>
          </cell>
          <cell r="K324" t="str">
            <v>MANTHANI</v>
          </cell>
          <cell r="L324" t="str">
            <v>UPPATLA</v>
          </cell>
        </row>
        <row r="325">
          <cell r="A325" t="str">
            <v>02</v>
          </cell>
          <cell r="B325" t="str">
            <v>0220</v>
          </cell>
          <cell r="C325" t="str">
            <v>0220009</v>
          </cell>
          <cell r="D325" t="str">
            <v>003</v>
          </cell>
          <cell r="E325" t="str">
            <v>04</v>
          </cell>
          <cell r="F325" t="str">
            <v>01</v>
          </cell>
          <cell r="G325" t="str">
            <v>248</v>
          </cell>
          <cell r="H325" t="str">
            <v>032</v>
          </cell>
          <cell r="I325" t="str">
            <v>02200090030401</v>
          </cell>
          <cell r="K325" t="str">
            <v>MANTHANI</v>
          </cell>
          <cell r="L325" t="str">
            <v>NAGARAM</v>
          </cell>
        </row>
        <row r="326">
          <cell r="A326" t="str">
            <v>02</v>
          </cell>
          <cell r="B326" t="str">
            <v>0220</v>
          </cell>
          <cell r="C326" t="str">
            <v>0220009</v>
          </cell>
          <cell r="D326" t="str">
            <v>004</v>
          </cell>
          <cell r="E326" t="str">
            <v>04</v>
          </cell>
          <cell r="F326" t="str">
            <v>01</v>
          </cell>
          <cell r="G326" t="str">
            <v>248</v>
          </cell>
          <cell r="H326" t="str">
            <v>031</v>
          </cell>
          <cell r="I326" t="str">
            <v>02200090040401</v>
          </cell>
          <cell r="K326" t="str">
            <v>MANTHANI</v>
          </cell>
          <cell r="L326" t="str">
            <v>POTHARAM</v>
          </cell>
        </row>
        <row r="327">
          <cell r="A327" t="str">
            <v>02</v>
          </cell>
          <cell r="B327" t="str">
            <v>0220</v>
          </cell>
          <cell r="C327" t="str">
            <v>0220009</v>
          </cell>
          <cell r="D327" t="str">
            <v>005</v>
          </cell>
          <cell r="E327" t="str">
            <v>06</v>
          </cell>
          <cell r="F327" t="str">
            <v>01</v>
          </cell>
          <cell r="G327" t="str">
            <v>248</v>
          </cell>
          <cell r="H327" t="str">
            <v>032</v>
          </cell>
          <cell r="I327" t="str">
            <v>02200090050601</v>
          </cell>
          <cell r="K327" t="str">
            <v>MANTHANI</v>
          </cell>
          <cell r="L327" t="str">
            <v>ADRIAL</v>
          </cell>
        </row>
        <row r="328">
          <cell r="A328" t="str">
            <v>02</v>
          </cell>
          <cell r="B328" t="str">
            <v>0220</v>
          </cell>
          <cell r="C328" t="str">
            <v>0220009</v>
          </cell>
          <cell r="D328" t="str">
            <v>005</v>
          </cell>
          <cell r="E328" t="str">
            <v>08</v>
          </cell>
          <cell r="F328" t="str">
            <v>01</v>
          </cell>
          <cell r="G328" t="str">
            <v>248</v>
          </cell>
          <cell r="H328" t="str">
            <v>032</v>
          </cell>
          <cell r="I328" t="str">
            <v>02200090050801</v>
          </cell>
          <cell r="K328" t="str">
            <v>MANTHANI</v>
          </cell>
          <cell r="L328" t="str">
            <v>RACHAPALLI</v>
          </cell>
        </row>
        <row r="329">
          <cell r="A329" t="str">
            <v>02</v>
          </cell>
          <cell r="B329" t="str">
            <v>0220</v>
          </cell>
          <cell r="C329" t="str">
            <v>0220009</v>
          </cell>
          <cell r="D329" t="str">
            <v>006</v>
          </cell>
          <cell r="E329" t="str">
            <v>07</v>
          </cell>
          <cell r="F329" t="str">
            <v>01</v>
          </cell>
          <cell r="G329" t="str">
            <v>248</v>
          </cell>
          <cell r="H329" t="str">
            <v>032</v>
          </cell>
          <cell r="I329" t="str">
            <v>02200090060701</v>
          </cell>
          <cell r="K329" t="str">
            <v>MANTHANI</v>
          </cell>
          <cell r="L329" t="str">
            <v>SIRIPURAM</v>
          </cell>
        </row>
        <row r="330">
          <cell r="A330" t="str">
            <v>02</v>
          </cell>
          <cell r="B330" t="str">
            <v>0220</v>
          </cell>
          <cell r="C330" t="str">
            <v>0220009</v>
          </cell>
          <cell r="D330" t="str">
            <v>006</v>
          </cell>
          <cell r="E330" t="str">
            <v>07</v>
          </cell>
          <cell r="F330" t="str">
            <v>02</v>
          </cell>
          <cell r="G330" t="str">
            <v>248</v>
          </cell>
          <cell r="H330" t="str">
            <v>032</v>
          </cell>
          <cell r="I330" t="str">
            <v>02200090060702</v>
          </cell>
          <cell r="K330" t="str">
            <v>MANTHANI</v>
          </cell>
          <cell r="L330" t="str">
            <v>CHILLAPALLI</v>
          </cell>
        </row>
        <row r="331">
          <cell r="A331" t="str">
            <v>02</v>
          </cell>
          <cell r="B331" t="str">
            <v>0220</v>
          </cell>
          <cell r="C331" t="str">
            <v>0220009</v>
          </cell>
          <cell r="D331" t="str">
            <v>006</v>
          </cell>
          <cell r="E331" t="str">
            <v>08</v>
          </cell>
          <cell r="F331" t="str">
            <v>01</v>
          </cell>
          <cell r="G331" t="str">
            <v>248</v>
          </cell>
          <cell r="H331" t="str">
            <v>032</v>
          </cell>
          <cell r="I331" t="str">
            <v>02200090060801</v>
          </cell>
          <cell r="K331" t="str">
            <v>MANTHANI</v>
          </cell>
          <cell r="L331" t="str">
            <v>DUBBAPALLI</v>
          </cell>
        </row>
        <row r="332">
          <cell r="A332" t="str">
            <v>02</v>
          </cell>
          <cell r="B332" t="str">
            <v>0220</v>
          </cell>
          <cell r="C332" t="str">
            <v>0220009</v>
          </cell>
          <cell r="D332" t="str">
            <v>006</v>
          </cell>
          <cell r="E332" t="str">
            <v>09</v>
          </cell>
          <cell r="F332" t="str">
            <v>01</v>
          </cell>
          <cell r="G332" t="str">
            <v>248</v>
          </cell>
          <cell r="H332" t="str">
            <v>032</v>
          </cell>
          <cell r="I332" t="str">
            <v>02200090060901</v>
          </cell>
          <cell r="K332" t="str">
            <v>MANTHANI</v>
          </cell>
          <cell r="L332" t="str">
            <v>BESTAPALLI</v>
          </cell>
        </row>
        <row r="333">
          <cell r="A333" t="str">
            <v>02</v>
          </cell>
          <cell r="B333" t="str">
            <v>0220</v>
          </cell>
          <cell r="C333" t="str">
            <v>0220009</v>
          </cell>
          <cell r="D333" t="str">
            <v>007</v>
          </cell>
          <cell r="E333" t="str">
            <v>09</v>
          </cell>
          <cell r="F333" t="str">
            <v>01</v>
          </cell>
          <cell r="G333" t="str">
            <v>248</v>
          </cell>
          <cell r="H333" t="str">
            <v>032</v>
          </cell>
          <cell r="I333" t="str">
            <v>02200090070901</v>
          </cell>
          <cell r="K333" t="str">
            <v>MANTHANI</v>
          </cell>
          <cell r="L333" t="str">
            <v>AKKEPALLI</v>
          </cell>
        </row>
        <row r="334">
          <cell r="A334" t="str">
            <v>02</v>
          </cell>
          <cell r="B334" t="str">
            <v>0220</v>
          </cell>
          <cell r="C334" t="str">
            <v>0220009</v>
          </cell>
          <cell r="D334" t="str">
            <v>007</v>
          </cell>
          <cell r="E334" t="str">
            <v>10</v>
          </cell>
          <cell r="F334" t="str">
            <v>01</v>
          </cell>
          <cell r="G334" t="str">
            <v>248</v>
          </cell>
          <cell r="H334" t="str">
            <v>032</v>
          </cell>
          <cell r="I334" t="str">
            <v>02200090071001</v>
          </cell>
          <cell r="K334" t="str">
            <v>MANTHANI</v>
          </cell>
          <cell r="L334" t="str">
            <v>SIDDIPALLI</v>
          </cell>
        </row>
        <row r="335">
          <cell r="A335" t="str">
            <v>02</v>
          </cell>
          <cell r="B335" t="str">
            <v>0220</v>
          </cell>
          <cell r="C335" t="str">
            <v>0220009</v>
          </cell>
          <cell r="D335" t="str">
            <v>008</v>
          </cell>
          <cell r="E335" t="str">
            <v>05</v>
          </cell>
          <cell r="F335" t="str">
            <v>01</v>
          </cell>
          <cell r="G335" t="str">
            <v>248</v>
          </cell>
          <cell r="H335" t="str">
            <v>032</v>
          </cell>
          <cell r="I335" t="str">
            <v>02200090080501</v>
          </cell>
          <cell r="K335" t="str">
            <v>MANTHANI</v>
          </cell>
          <cell r="L335" t="str">
            <v>PANDULAPALLI</v>
          </cell>
        </row>
        <row r="336">
          <cell r="A336" t="str">
            <v>02</v>
          </cell>
          <cell r="B336" t="str">
            <v>0220</v>
          </cell>
          <cell r="C336" t="str">
            <v>0220009</v>
          </cell>
          <cell r="D336" t="str">
            <v>008</v>
          </cell>
          <cell r="E336" t="str">
            <v>10</v>
          </cell>
          <cell r="F336" t="str">
            <v>01</v>
          </cell>
          <cell r="G336" t="str">
            <v>248</v>
          </cell>
          <cell r="H336" t="str">
            <v>032</v>
          </cell>
          <cell r="I336" t="str">
            <v>02200090081001</v>
          </cell>
          <cell r="K336" t="str">
            <v>MANTHANI</v>
          </cell>
          <cell r="L336" t="str">
            <v>KANNALA</v>
          </cell>
        </row>
        <row r="337">
          <cell r="A337" t="str">
            <v>02</v>
          </cell>
          <cell r="B337" t="str">
            <v>0220</v>
          </cell>
          <cell r="C337" t="str">
            <v>0220009</v>
          </cell>
          <cell r="D337" t="str">
            <v>008</v>
          </cell>
          <cell r="E337" t="str">
            <v>11</v>
          </cell>
          <cell r="F337" t="str">
            <v>01</v>
          </cell>
          <cell r="G337" t="str">
            <v>248</v>
          </cell>
          <cell r="H337" t="str">
            <v>032</v>
          </cell>
          <cell r="I337" t="str">
            <v>02200090081101</v>
          </cell>
          <cell r="K337" t="str">
            <v>MANTHANI</v>
          </cell>
          <cell r="L337" t="str">
            <v>VEMPADU</v>
          </cell>
        </row>
        <row r="338">
          <cell r="A338" t="str">
            <v>02</v>
          </cell>
          <cell r="B338" t="str">
            <v>0220</v>
          </cell>
          <cell r="C338" t="str">
            <v>0220009</v>
          </cell>
          <cell r="D338" t="str">
            <v>009</v>
          </cell>
          <cell r="E338" t="str">
            <v>11</v>
          </cell>
          <cell r="F338" t="str">
            <v>01</v>
          </cell>
          <cell r="G338" t="str">
            <v>248</v>
          </cell>
          <cell r="H338" t="str">
            <v>031</v>
          </cell>
          <cell r="I338" t="str">
            <v>02200090091101</v>
          </cell>
          <cell r="K338" t="str">
            <v>MANTHANI</v>
          </cell>
          <cell r="L338" t="str">
            <v>MALLEPALLI</v>
          </cell>
        </row>
        <row r="339">
          <cell r="A339" t="str">
            <v>02</v>
          </cell>
          <cell r="B339" t="str">
            <v>0220</v>
          </cell>
          <cell r="C339" t="str">
            <v>0220009</v>
          </cell>
          <cell r="D339" t="str">
            <v>010</v>
          </cell>
          <cell r="E339" t="str">
            <v>13</v>
          </cell>
          <cell r="F339" t="str">
            <v>01</v>
          </cell>
          <cell r="G339" t="str">
            <v>248</v>
          </cell>
          <cell r="H339" t="str">
            <v>032</v>
          </cell>
          <cell r="I339" t="str">
            <v>02200090101301</v>
          </cell>
          <cell r="K339" t="str">
            <v>MANTHANI</v>
          </cell>
          <cell r="L339" t="str">
            <v>VILOCHAVARAM</v>
          </cell>
        </row>
        <row r="340">
          <cell r="A340" t="str">
            <v>02</v>
          </cell>
          <cell r="B340" t="str">
            <v>0220</v>
          </cell>
          <cell r="C340" t="str">
            <v>0220009</v>
          </cell>
          <cell r="D340" t="str">
            <v>011</v>
          </cell>
          <cell r="E340" t="str">
            <v>14</v>
          </cell>
          <cell r="F340" t="str">
            <v>01</v>
          </cell>
          <cell r="G340" t="str">
            <v>248</v>
          </cell>
          <cell r="H340" t="str">
            <v>032</v>
          </cell>
          <cell r="I340" t="str">
            <v>02200090111401</v>
          </cell>
          <cell r="K340" t="str">
            <v>MANTHANI</v>
          </cell>
          <cell r="L340" t="str">
            <v>KHANAPUR</v>
          </cell>
        </row>
        <row r="341">
          <cell r="A341" t="str">
            <v>02</v>
          </cell>
          <cell r="B341" t="str">
            <v>0220</v>
          </cell>
          <cell r="C341" t="str">
            <v>0220009</v>
          </cell>
          <cell r="D341" t="str">
            <v>012</v>
          </cell>
          <cell r="E341" t="str">
            <v>15</v>
          </cell>
          <cell r="F341" t="str">
            <v>01</v>
          </cell>
          <cell r="G341" t="str">
            <v>248</v>
          </cell>
          <cell r="H341" t="str">
            <v>032</v>
          </cell>
          <cell r="I341" t="str">
            <v>02200090121501</v>
          </cell>
          <cell r="K341" t="str">
            <v>MANTHANI</v>
          </cell>
          <cell r="L341" t="str">
            <v>KHANSAIPET</v>
          </cell>
        </row>
        <row r="342">
          <cell r="A342" t="str">
            <v>02</v>
          </cell>
          <cell r="B342" t="str">
            <v>0220</v>
          </cell>
          <cell r="C342" t="str">
            <v>0220009</v>
          </cell>
          <cell r="D342" t="str">
            <v>012</v>
          </cell>
          <cell r="E342" t="str">
            <v>15</v>
          </cell>
          <cell r="F342" t="str">
            <v>02</v>
          </cell>
          <cell r="G342" t="str">
            <v>248</v>
          </cell>
          <cell r="H342" t="str">
            <v>032</v>
          </cell>
          <cell r="I342" t="str">
            <v>02200090121502</v>
          </cell>
          <cell r="K342" t="str">
            <v>MANTHANI</v>
          </cell>
          <cell r="L342" t="str">
            <v>KAYYAPADU</v>
          </cell>
        </row>
        <row r="343">
          <cell r="A343" t="str">
            <v>02</v>
          </cell>
          <cell r="B343" t="str">
            <v>0220</v>
          </cell>
          <cell r="C343" t="str">
            <v>0220009</v>
          </cell>
          <cell r="D343" t="str">
            <v>012</v>
          </cell>
          <cell r="E343" t="str">
            <v>23</v>
          </cell>
          <cell r="F343" t="str">
            <v>01</v>
          </cell>
          <cell r="G343" t="str">
            <v>254</v>
          </cell>
          <cell r="H343" t="str">
            <v>031</v>
          </cell>
          <cell r="I343" t="str">
            <v>02200090122301</v>
          </cell>
          <cell r="K343" t="str">
            <v>MANTHANI</v>
          </cell>
          <cell r="L343" t="str">
            <v>BHATPALLI</v>
          </cell>
        </row>
        <row r="344">
          <cell r="A344" t="str">
            <v>02</v>
          </cell>
          <cell r="B344" t="str">
            <v>0220</v>
          </cell>
          <cell r="C344" t="str">
            <v>0220009</v>
          </cell>
          <cell r="D344" t="str">
            <v>013</v>
          </cell>
          <cell r="E344" t="str">
            <v>17</v>
          </cell>
          <cell r="F344" t="str">
            <v>01</v>
          </cell>
          <cell r="G344" t="str">
            <v>248</v>
          </cell>
          <cell r="H344" t="str">
            <v>032</v>
          </cell>
          <cell r="I344" t="str">
            <v>02200090131701</v>
          </cell>
          <cell r="K344" t="str">
            <v>MANTHANI</v>
          </cell>
          <cell r="L344" t="str">
            <v>ARENDA</v>
          </cell>
        </row>
        <row r="345">
          <cell r="A345" t="str">
            <v>02</v>
          </cell>
          <cell r="B345" t="str">
            <v>0220</v>
          </cell>
          <cell r="C345" t="str">
            <v>0220009</v>
          </cell>
          <cell r="D345" t="str">
            <v>014</v>
          </cell>
          <cell r="E345" t="str">
            <v>18</v>
          </cell>
          <cell r="F345" t="str">
            <v>01</v>
          </cell>
          <cell r="G345" t="str">
            <v>254</v>
          </cell>
          <cell r="H345" t="str">
            <v>032</v>
          </cell>
          <cell r="I345" t="str">
            <v>02200090141801</v>
          </cell>
          <cell r="K345" t="str">
            <v>MANTHANI</v>
          </cell>
          <cell r="L345" t="str">
            <v>MALLARAM</v>
          </cell>
        </row>
        <row r="346">
          <cell r="A346" t="str">
            <v>02</v>
          </cell>
          <cell r="B346" t="str">
            <v>0220</v>
          </cell>
          <cell r="C346" t="str">
            <v>0220009</v>
          </cell>
          <cell r="D346" t="str">
            <v>014</v>
          </cell>
          <cell r="E346" t="str">
            <v>18</v>
          </cell>
          <cell r="F346" t="str">
            <v>02</v>
          </cell>
          <cell r="G346" t="str">
            <v>248</v>
          </cell>
          <cell r="H346" t="str">
            <v>032</v>
          </cell>
          <cell r="I346" t="str">
            <v>02200090141802</v>
          </cell>
          <cell r="K346" t="str">
            <v>MANTHANI</v>
          </cell>
          <cell r="L346" t="str">
            <v>GOLLAPALLI</v>
          </cell>
        </row>
        <row r="347">
          <cell r="A347" t="str">
            <v>02</v>
          </cell>
          <cell r="B347" t="str">
            <v>0220</v>
          </cell>
          <cell r="C347" t="str">
            <v>0220009</v>
          </cell>
          <cell r="D347" t="str">
            <v>015</v>
          </cell>
          <cell r="E347" t="str">
            <v>19</v>
          </cell>
          <cell r="F347" t="str">
            <v>01</v>
          </cell>
          <cell r="G347" t="str">
            <v>254</v>
          </cell>
          <cell r="H347" t="str">
            <v>032</v>
          </cell>
          <cell r="I347" t="str">
            <v>02200090151901</v>
          </cell>
          <cell r="K347" t="str">
            <v>MANTHANI</v>
          </cell>
          <cell r="L347" t="str">
            <v>VENKARAPUR</v>
          </cell>
        </row>
        <row r="348">
          <cell r="A348" t="str">
            <v>02</v>
          </cell>
          <cell r="B348" t="str">
            <v>0220</v>
          </cell>
          <cell r="C348" t="str">
            <v>0220009</v>
          </cell>
          <cell r="D348" t="str">
            <v>016</v>
          </cell>
          <cell r="E348" t="str">
            <v>21</v>
          </cell>
          <cell r="F348" t="str">
            <v>01</v>
          </cell>
          <cell r="G348" t="str">
            <v>248</v>
          </cell>
          <cell r="H348" t="str">
            <v>032</v>
          </cell>
          <cell r="I348" t="str">
            <v>02200090162101</v>
          </cell>
          <cell r="K348" t="str">
            <v>MANTHANI</v>
          </cell>
          <cell r="L348" t="str">
            <v>NAGEPALLI</v>
          </cell>
        </row>
        <row r="349">
          <cell r="A349" t="str">
            <v>02</v>
          </cell>
          <cell r="B349" t="str">
            <v>0220</v>
          </cell>
          <cell r="C349" t="str">
            <v>0220009</v>
          </cell>
          <cell r="D349" t="str">
            <v>016</v>
          </cell>
          <cell r="E349" t="str">
            <v>21</v>
          </cell>
          <cell r="F349" t="str">
            <v>02</v>
          </cell>
          <cell r="G349" t="str">
            <v>254</v>
          </cell>
          <cell r="H349" t="str">
            <v>031</v>
          </cell>
          <cell r="I349" t="str">
            <v>02200090162102</v>
          </cell>
          <cell r="K349" t="str">
            <v>MANTHANI</v>
          </cell>
          <cell r="L349" t="str">
            <v>SWARNAPALLI</v>
          </cell>
        </row>
        <row r="350">
          <cell r="A350" t="str">
            <v>02</v>
          </cell>
          <cell r="B350" t="str">
            <v>0220</v>
          </cell>
          <cell r="C350" t="str">
            <v>0220009</v>
          </cell>
          <cell r="D350" t="str">
            <v>017</v>
          </cell>
          <cell r="E350" t="str">
            <v>22</v>
          </cell>
          <cell r="F350" t="str">
            <v>01</v>
          </cell>
          <cell r="G350" t="str">
            <v>248</v>
          </cell>
          <cell r="H350" t="str">
            <v>032</v>
          </cell>
          <cell r="I350" t="str">
            <v>02200090172201</v>
          </cell>
          <cell r="K350" t="str">
            <v>MANTHANI</v>
          </cell>
          <cell r="L350" t="str">
            <v>ADAVISOMANPALLI</v>
          </cell>
        </row>
        <row r="351">
          <cell r="A351" t="str">
            <v>02</v>
          </cell>
          <cell r="B351" t="str">
            <v>0220</v>
          </cell>
          <cell r="C351" t="str">
            <v>0220009</v>
          </cell>
          <cell r="D351" t="str">
            <v>018</v>
          </cell>
          <cell r="E351" t="str">
            <v>24</v>
          </cell>
          <cell r="F351" t="str">
            <v>01</v>
          </cell>
          <cell r="G351" t="str">
            <v>248</v>
          </cell>
          <cell r="H351" t="str">
            <v>032</v>
          </cell>
          <cell r="I351" t="str">
            <v>02200090182401</v>
          </cell>
          <cell r="K351" t="str">
            <v>MANTHANI</v>
          </cell>
          <cell r="L351" t="str">
            <v>EKLASPUR</v>
          </cell>
        </row>
        <row r="352">
          <cell r="A352" t="str">
            <v>02</v>
          </cell>
          <cell r="B352" t="str">
            <v>0220</v>
          </cell>
          <cell r="C352" t="str">
            <v>0220009</v>
          </cell>
          <cell r="D352" t="str">
            <v>018</v>
          </cell>
          <cell r="E352" t="str">
            <v>24</v>
          </cell>
          <cell r="F352" t="str">
            <v>02</v>
          </cell>
          <cell r="G352" t="str">
            <v>248</v>
          </cell>
          <cell r="H352" t="str">
            <v>032</v>
          </cell>
          <cell r="I352" t="str">
            <v>02200090182402</v>
          </cell>
          <cell r="K352" t="str">
            <v>MANTHANI</v>
          </cell>
          <cell r="L352" t="str">
            <v>TANGALLAPALLI</v>
          </cell>
        </row>
        <row r="353">
          <cell r="A353" t="str">
            <v>02</v>
          </cell>
          <cell r="B353" t="str">
            <v>0220</v>
          </cell>
          <cell r="C353" t="str">
            <v>0220009</v>
          </cell>
          <cell r="D353" t="str">
            <v>018</v>
          </cell>
          <cell r="E353" t="str">
            <v>24</v>
          </cell>
          <cell r="F353" t="str">
            <v>03</v>
          </cell>
          <cell r="G353" t="str">
            <v>248</v>
          </cell>
          <cell r="H353" t="str">
            <v>032</v>
          </cell>
          <cell r="I353" t="str">
            <v>02200090182403</v>
          </cell>
          <cell r="K353" t="str">
            <v>MANTHANI</v>
          </cell>
          <cell r="L353" t="str">
            <v>NELLIPALLI</v>
          </cell>
        </row>
        <row r="354">
          <cell r="A354" t="str">
            <v>02</v>
          </cell>
          <cell r="B354" t="str">
            <v>0220</v>
          </cell>
          <cell r="C354" t="str">
            <v>0220009</v>
          </cell>
          <cell r="D354" t="str">
            <v>018</v>
          </cell>
          <cell r="E354" t="str">
            <v>24</v>
          </cell>
          <cell r="F354" t="str">
            <v>04</v>
          </cell>
          <cell r="G354" t="str">
            <v>254</v>
          </cell>
          <cell r="H354" t="str">
            <v>032</v>
          </cell>
          <cell r="I354" t="str">
            <v>02200090182404</v>
          </cell>
          <cell r="K354" t="str">
            <v>MANTHANI</v>
          </cell>
          <cell r="L354" t="str">
            <v>SATRULAPALLI</v>
          </cell>
        </row>
        <row r="355">
          <cell r="A355" t="str">
            <v>02</v>
          </cell>
          <cell r="B355" t="str">
            <v>0220</v>
          </cell>
          <cell r="C355" t="str">
            <v>0220009</v>
          </cell>
          <cell r="D355" t="str">
            <v>019</v>
          </cell>
          <cell r="E355" t="str">
            <v>25</v>
          </cell>
          <cell r="F355" t="str">
            <v>01</v>
          </cell>
          <cell r="G355" t="str">
            <v>248</v>
          </cell>
          <cell r="H355" t="str">
            <v>032</v>
          </cell>
          <cell r="I355" t="str">
            <v>02200090192501</v>
          </cell>
          <cell r="K355" t="str">
            <v>MANTHANI</v>
          </cell>
          <cell r="L355" t="str">
            <v>BHITUPALLI</v>
          </cell>
        </row>
        <row r="356">
          <cell r="A356" t="str">
            <v>02</v>
          </cell>
          <cell r="B356" t="str">
            <v>0220</v>
          </cell>
          <cell r="C356" t="str">
            <v>0220009</v>
          </cell>
          <cell r="D356" t="str">
            <v>019</v>
          </cell>
          <cell r="E356" t="str">
            <v>32</v>
          </cell>
          <cell r="F356" t="str">
            <v>01</v>
          </cell>
          <cell r="G356" t="str">
            <v>254</v>
          </cell>
          <cell r="H356" t="str">
            <v>032</v>
          </cell>
          <cell r="I356" t="str">
            <v>02200090193201</v>
          </cell>
          <cell r="K356" t="str">
            <v>MANTHANI</v>
          </cell>
          <cell r="L356" t="str">
            <v>GADDALAPALLI</v>
          </cell>
        </row>
        <row r="357">
          <cell r="A357" t="str">
            <v>02</v>
          </cell>
          <cell r="B357" t="str">
            <v>0220</v>
          </cell>
          <cell r="C357" t="str">
            <v>0220009</v>
          </cell>
          <cell r="D357" t="str">
            <v>020</v>
          </cell>
          <cell r="E357" t="str">
            <v>26</v>
          </cell>
          <cell r="F357" t="str">
            <v>01</v>
          </cell>
          <cell r="G357" t="str">
            <v>248</v>
          </cell>
          <cell r="H357" t="str">
            <v>032</v>
          </cell>
          <cell r="I357" t="str">
            <v>02200090202601</v>
          </cell>
          <cell r="K357" t="str">
            <v>MANTHANI</v>
          </cell>
          <cell r="L357" t="str">
            <v>MANTHANI</v>
          </cell>
        </row>
        <row r="358">
          <cell r="A358" t="str">
            <v>02</v>
          </cell>
          <cell r="B358" t="str">
            <v>0220</v>
          </cell>
          <cell r="C358" t="str">
            <v>0220009</v>
          </cell>
          <cell r="D358" t="str">
            <v>020</v>
          </cell>
          <cell r="E358" t="str">
            <v>28</v>
          </cell>
          <cell r="F358" t="str">
            <v>01</v>
          </cell>
          <cell r="G358" t="str">
            <v>248</v>
          </cell>
          <cell r="H358" t="str">
            <v>032</v>
          </cell>
          <cell r="I358" t="str">
            <v>02200090202801</v>
          </cell>
          <cell r="K358" t="str">
            <v>MANTHANI</v>
          </cell>
          <cell r="L358" t="str">
            <v>KUCHIRAJPALLI</v>
          </cell>
        </row>
        <row r="359">
          <cell r="A359" t="str">
            <v>02</v>
          </cell>
          <cell r="B359" t="str">
            <v>0220</v>
          </cell>
          <cell r="C359" t="str">
            <v>0220009</v>
          </cell>
          <cell r="D359" t="str">
            <v>020</v>
          </cell>
          <cell r="E359" t="str">
            <v>29</v>
          </cell>
          <cell r="F359" t="str">
            <v>01</v>
          </cell>
          <cell r="G359" t="str">
            <v>248</v>
          </cell>
          <cell r="H359" t="str">
            <v>031</v>
          </cell>
          <cell r="I359" t="str">
            <v>02200090202901</v>
          </cell>
          <cell r="K359" t="str">
            <v>MANTHANI</v>
          </cell>
          <cell r="L359" t="str">
            <v>SRIPADACOLONY</v>
          </cell>
        </row>
        <row r="360">
          <cell r="A360" t="str">
            <v>02</v>
          </cell>
          <cell r="B360" t="str">
            <v>0220</v>
          </cell>
          <cell r="C360" t="str">
            <v>0220009</v>
          </cell>
          <cell r="D360" t="str">
            <v>020</v>
          </cell>
          <cell r="E360" t="str">
            <v>30</v>
          </cell>
          <cell r="F360" t="str">
            <v>01</v>
          </cell>
          <cell r="G360" t="str">
            <v>248</v>
          </cell>
          <cell r="H360" t="str">
            <v>032</v>
          </cell>
          <cell r="I360" t="str">
            <v>02200090203001</v>
          </cell>
          <cell r="K360" t="str">
            <v>MANTHANI</v>
          </cell>
          <cell r="L360" t="str">
            <v>BOINPET</v>
          </cell>
        </row>
        <row r="361">
          <cell r="A361" t="str">
            <v>02</v>
          </cell>
          <cell r="B361" t="str">
            <v>0220</v>
          </cell>
          <cell r="C361" t="str">
            <v>0220009</v>
          </cell>
          <cell r="D361" t="str">
            <v>020</v>
          </cell>
          <cell r="E361" t="str">
            <v>31</v>
          </cell>
          <cell r="F361" t="str">
            <v>01</v>
          </cell>
          <cell r="G361" t="str">
            <v>248</v>
          </cell>
          <cell r="H361" t="str">
            <v>031</v>
          </cell>
          <cell r="I361" t="str">
            <v>02200090203101</v>
          </cell>
          <cell r="K361" t="str">
            <v>MANTHANI</v>
          </cell>
          <cell r="L361" t="str">
            <v>GANGAPURI</v>
          </cell>
        </row>
        <row r="362">
          <cell r="A362" t="str">
            <v>02</v>
          </cell>
          <cell r="B362" t="str">
            <v>0220</v>
          </cell>
          <cell r="C362" t="str">
            <v>0220009</v>
          </cell>
          <cell r="D362" t="str">
            <v>020</v>
          </cell>
          <cell r="E362" t="str">
            <v>32</v>
          </cell>
          <cell r="F362" t="str">
            <v>01</v>
          </cell>
          <cell r="G362" t="str">
            <v>248</v>
          </cell>
          <cell r="H362" t="str">
            <v>032</v>
          </cell>
          <cell r="I362" t="str">
            <v>02200090203201</v>
          </cell>
          <cell r="K362" t="str">
            <v>MANTHANI</v>
          </cell>
          <cell r="L362" t="str">
            <v>SRIRAMNAGER</v>
          </cell>
        </row>
        <row r="363">
          <cell r="A363" t="str">
            <v>02</v>
          </cell>
          <cell r="B363" t="str">
            <v>0220</v>
          </cell>
          <cell r="C363" t="str">
            <v>0220009</v>
          </cell>
          <cell r="D363" t="str">
            <v>021</v>
          </cell>
          <cell r="E363" t="str">
            <v>26</v>
          </cell>
          <cell r="F363" t="str">
            <v>01</v>
          </cell>
          <cell r="G363" t="str">
            <v>248</v>
          </cell>
          <cell r="H363" t="str">
            <v>031</v>
          </cell>
          <cell r="I363" t="str">
            <v>02200090212601</v>
          </cell>
          <cell r="K363" t="str">
            <v>MANTHANI</v>
          </cell>
          <cell r="L363" t="str">
            <v>SURAIAHPALLI</v>
          </cell>
        </row>
        <row r="364">
          <cell r="A364" t="str">
            <v>02</v>
          </cell>
          <cell r="B364" t="str">
            <v>0220</v>
          </cell>
          <cell r="C364" t="str">
            <v>0220009</v>
          </cell>
          <cell r="D364" t="str">
            <v>022</v>
          </cell>
          <cell r="E364" t="str">
            <v>27</v>
          </cell>
          <cell r="F364" t="str">
            <v>01</v>
          </cell>
          <cell r="G364" t="str">
            <v>248</v>
          </cell>
          <cell r="H364" t="str">
            <v>032</v>
          </cell>
          <cell r="I364" t="str">
            <v>02200090222701</v>
          </cell>
          <cell r="K364" t="str">
            <v>MANTHANI</v>
          </cell>
          <cell r="L364" t="str">
            <v>KAKARLAPALLI</v>
          </cell>
        </row>
        <row r="365">
          <cell r="A365" t="str">
            <v>02</v>
          </cell>
          <cell r="B365" t="str">
            <v>0220</v>
          </cell>
          <cell r="C365" t="str">
            <v>0220009</v>
          </cell>
          <cell r="D365" t="str">
            <v>023</v>
          </cell>
          <cell r="E365" t="str">
            <v>27</v>
          </cell>
          <cell r="F365" t="str">
            <v>01</v>
          </cell>
          <cell r="G365" t="str">
            <v>248</v>
          </cell>
          <cell r="H365" t="str">
            <v>032</v>
          </cell>
          <cell r="I365" t="str">
            <v>02200090232701</v>
          </cell>
          <cell r="K365" t="str">
            <v>MANTHANI</v>
          </cell>
          <cell r="L365" t="str">
            <v>GUMNOOR</v>
          </cell>
        </row>
        <row r="366">
          <cell r="A366" t="str">
            <v>02</v>
          </cell>
          <cell r="B366" t="str">
            <v>0220</v>
          </cell>
          <cell r="C366" t="str">
            <v>0220009</v>
          </cell>
          <cell r="D366" t="str">
            <v>023</v>
          </cell>
          <cell r="E366" t="str">
            <v>27</v>
          </cell>
          <cell r="F366" t="str">
            <v>02</v>
          </cell>
          <cell r="G366" t="str">
            <v>248</v>
          </cell>
          <cell r="H366" t="str">
            <v>032</v>
          </cell>
          <cell r="I366" t="str">
            <v>02200090232702</v>
          </cell>
          <cell r="K366" t="str">
            <v>MANTHANI</v>
          </cell>
          <cell r="L366" t="str">
            <v>GAJULAPALLI</v>
          </cell>
        </row>
        <row r="367">
          <cell r="A367" t="str">
            <v>02</v>
          </cell>
          <cell r="B367" t="str">
            <v>0220</v>
          </cell>
          <cell r="C367" t="str">
            <v>0220009</v>
          </cell>
          <cell r="D367" t="str">
            <v>023</v>
          </cell>
          <cell r="E367" t="str">
            <v>27</v>
          </cell>
          <cell r="F367" t="str">
            <v>03</v>
          </cell>
          <cell r="G367" t="str">
            <v>248</v>
          </cell>
          <cell r="H367" t="str">
            <v>032</v>
          </cell>
          <cell r="I367" t="str">
            <v>02200090232703</v>
          </cell>
          <cell r="K367" t="str">
            <v>MANTHANI</v>
          </cell>
          <cell r="L367" t="str">
            <v>GOLLAPALI</v>
          </cell>
        </row>
        <row r="368">
          <cell r="A368" t="str">
            <v>02</v>
          </cell>
          <cell r="B368" t="str">
            <v>0220</v>
          </cell>
          <cell r="C368" t="str">
            <v>0220009</v>
          </cell>
          <cell r="D368" t="str">
            <v>023</v>
          </cell>
          <cell r="E368" t="str">
            <v>27</v>
          </cell>
          <cell r="F368" t="str">
            <v>04</v>
          </cell>
          <cell r="G368" t="str">
            <v>248</v>
          </cell>
          <cell r="H368" t="str">
            <v>032</v>
          </cell>
          <cell r="I368" t="str">
            <v>02200090232704</v>
          </cell>
          <cell r="K368" t="str">
            <v>MANTHANI</v>
          </cell>
          <cell r="L368" t="str">
            <v>LAKSHMIPUR</v>
          </cell>
        </row>
        <row r="369">
          <cell r="A369" t="str">
            <v>02</v>
          </cell>
          <cell r="B369" t="str">
            <v>0220</v>
          </cell>
          <cell r="C369" t="str">
            <v>0220009</v>
          </cell>
          <cell r="D369" t="str">
            <v>023</v>
          </cell>
          <cell r="E369" t="str">
            <v>27</v>
          </cell>
          <cell r="F369" t="str">
            <v>05</v>
          </cell>
          <cell r="G369" t="str">
            <v>248</v>
          </cell>
          <cell r="H369" t="str">
            <v>032</v>
          </cell>
          <cell r="I369" t="str">
            <v>02200090232705</v>
          </cell>
          <cell r="K369" t="str">
            <v>MANTHANI</v>
          </cell>
          <cell r="L369" t="str">
            <v>DANTULAPALLI</v>
          </cell>
        </row>
        <row r="370">
          <cell r="A370" t="str">
            <v>02</v>
          </cell>
          <cell r="B370" t="str">
            <v>0220</v>
          </cell>
          <cell r="C370" t="str">
            <v>0220009</v>
          </cell>
          <cell r="D370" t="str">
            <v>024</v>
          </cell>
          <cell r="E370" t="str">
            <v>29</v>
          </cell>
          <cell r="F370" t="str">
            <v>01</v>
          </cell>
          <cell r="G370" t="str">
            <v>248</v>
          </cell>
          <cell r="H370" t="str">
            <v>032</v>
          </cell>
          <cell r="I370" t="str">
            <v>02200090242901</v>
          </cell>
          <cell r="K370" t="str">
            <v>MANTHANI</v>
          </cell>
          <cell r="L370" t="str">
            <v>PUTTAPAKA</v>
          </cell>
        </row>
        <row r="371">
          <cell r="A371" t="str">
            <v>02</v>
          </cell>
          <cell r="B371" t="str">
            <v>0220</v>
          </cell>
          <cell r="C371" t="str">
            <v>0220009</v>
          </cell>
          <cell r="D371" t="str">
            <v>024</v>
          </cell>
          <cell r="E371" t="str">
            <v>29</v>
          </cell>
          <cell r="F371" t="str">
            <v>02</v>
          </cell>
          <cell r="G371" t="str">
            <v>248</v>
          </cell>
          <cell r="H371" t="str">
            <v>032</v>
          </cell>
          <cell r="I371" t="str">
            <v>02200090242902</v>
          </cell>
          <cell r="K371" t="str">
            <v>MANTHANI</v>
          </cell>
          <cell r="L371" t="str">
            <v>MAHEBUBPALLI</v>
          </cell>
        </row>
        <row r="372">
          <cell r="A372" t="str">
            <v>02</v>
          </cell>
          <cell r="B372" t="str">
            <v>0220</v>
          </cell>
          <cell r="C372" t="str">
            <v>0220009</v>
          </cell>
          <cell r="D372" t="str">
            <v>024</v>
          </cell>
          <cell r="E372" t="str">
            <v>29</v>
          </cell>
          <cell r="F372" t="str">
            <v>03</v>
          </cell>
          <cell r="G372" t="str">
            <v>248</v>
          </cell>
          <cell r="H372" t="str">
            <v>031</v>
          </cell>
          <cell r="I372" t="str">
            <v>02200090242903</v>
          </cell>
          <cell r="K372" t="str">
            <v>MANTHANI</v>
          </cell>
          <cell r="L372" t="str">
            <v>NAGARAMPALLI</v>
          </cell>
        </row>
        <row r="373">
          <cell r="A373" t="str">
            <v>02</v>
          </cell>
          <cell r="B373" t="str">
            <v>0220</v>
          </cell>
          <cell r="C373" t="str">
            <v>0220009</v>
          </cell>
          <cell r="D373" t="str">
            <v>024</v>
          </cell>
          <cell r="E373" t="str">
            <v>29</v>
          </cell>
          <cell r="F373" t="str">
            <v>04</v>
          </cell>
          <cell r="G373" t="str">
            <v>248</v>
          </cell>
          <cell r="H373" t="str">
            <v>032</v>
          </cell>
          <cell r="I373" t="str">
            <v>02200090242904</v>
          </cell>
          <cell r="K373" t="str">
            <v>MANTHANI</v>
          </cell>
          <cell r="L373" t="str">
            <v>NADIMIPALLI</v>
          </cell>
        </row>
        <row r="374">
          <cell r="A374" t="str">
            <v>02</v>
          </cell>
          <cell r="B374" t="str">
            <v>0220</v>
          </cell>
          <cell r="C374" t="str">
            <v>0220009</v>
          </cell>
          <cell r="D374" t="str">
            <v>024</v>
          </cell>
          <cell r="E374" t="str">
            <v>29</v>
          </cell>
          <cell r="F374" t="str">
            <v>05</v>
          </cell>
          <cell r="G374" t="str">
            <v>248</v>
          </cell>
          <cell r="H374" t="str">
            <v>032</v>
          </cell>
          <cell r="I374" t="str">
            <v>02200090242905</v>
          </cell>
          <cell r="K374" t="str">
            <v>MANTHANI</v>
          </cell>
          <cell r="L374" t="str">
            <v>TOTAGOPAIAHPALLI</v>
          </cell>
        </row>
        <row r="375">
          <cell r="A375" t="str">
            <v>02</v>
          </cell>
          <cell r="B375" t="str">
            <v>0220</v>
          </cell>
          <cell r="C375" t="str">
            <v>0220009</v>
          </cell>
          <cell r="D375" t="str">
            <v>025</v>
          </cell>
          <cell r="E375" t="str">
            <v>30</v>
          </cell>
          <cell r="F375" t="str">
            <v>01</v>
          </cell>
          <cell r="G375" t="str">
            <v>248</v>
          </cell>
          <cell r="H375" t="str">
            <v>032</v>
          </cell>
          <cell r="I375" t="str">
            <v>02200090253001</v>
          </cell>
          <cell r="K375" t="str">
            <v>MANTHANI</v>
          </cell>
          <cell r="L375" t="str">
            <v>LAKKEPUR</v>
          </cell>
        </row>
        <row r="376">
          <cell r="A376" t="str">
            <v>02</v>
          </cell>
          <cell r="B376" t="str">
            <v>0220</v>
          </cell>
          <cell r="C376" t="str">
            <v>0220009</v>
          </cell>
          <cell r="D376" t="str">
            <v>026</v>
          </cell>
          <cell r="E376" t="str">
            <v>31</v>
          </cell>
          <cell r="F376" t="str">
            <v>01</v>
          </cell>
          <cell r="G376" t="str">
            <v>248</v>
          </cell>
          <cell r="H376" t="str">
            <v>032</v>
          </cell>
          <cell r="I376" t="str">
            <v>02200090263101</v>
          </cell>
          <cell r="K376" t="str">
            <v>MANTHANI</v>
          </cell>
          <cell r="L376" t="str">
            <v>MAIDUPALLI</v>
          </cell>
        </row>
        <row r="377">
          <cell r="A377" t="str">
            <v>02</v>
          </cell>
          <cell r="B377" t="str">
            <v>0220</v>
          </cell>
          <cell r="C377" t="str">
            <v>0220009</v>
          </cell>
          <cell r="D377" t="str">
            <v>027</v>
          </cell>
          <cell r="E377" t="str">
            <v>33</v>
          </cell>
          <cell r="F377" t="str">
            <v>01</v>
          </cell>
          <cell r="G377" t="str">
            <v>248</v>
          </cell>
          <cell r="H377" t="str">
            <v>032</v>
          </cell>
          <cell r="I377" t="str">
            <v>02200090273301</v>
          </cell>
          <cell r="K377" t="str">
            <v>MANTHANI</v>
          </cell>
          <cell r="L377" t="str">
            <v>GOPALPUR</v>
          </cell>
        </row>
        <row r="378">
          <cell r="A378" t="str">
            <v>02</v>
          </cell>
          <cell r="B378" t="str">
            <v>0220</v>
          </cell>
          <cell r="C378" t="str">
            <v>0220009</v>
          </cell>
          <cell r="D378" t="str">
            <v>027</v>
          </cell>
          <cell r="E378" t="str">
            <v>34</v>
          </cell>
          <cell r="F378" t="str">
            <v>01</v>
          </cell>
          <cell r="G378" t="str">
            <v>248</v>
          </cell>
          <cell r="H378" t="str">
            <v>031</v>
          </cell>
          <cell r="I378" t="str">
            <v>02200090273401</v>
          </cell>
          <cell r="K378" t="str">
            <v>MANTHANI</v>
          </cell>
          <cell r="L378" t="str">
            <v>PEDDAODELA</v>
          </cell>
        </row>
        <row r="379">
          <cell r="A379" t="str">
            <v>02</v>
          </cell>
          <cell r="B379" t="str">
            <v>0220</v>
          </cell>
          <cell r="C379" t="str">
            <v>0220009</v>
          </cell>
          <cell r="D379" t="str">
            <v>028</v>
          </cell>
          <cell r="E379" t="str">
            <v>35</v>
          </cell>
          <cell r="F379" t="str">
            <v>01</v>
          </cell>
          <cell r="G379" t="str">
            <v>248</v>
          </cell>
          <cell r="H379" t="str">
            <v>031</v>
          </cell>
          <cell r="I379" t="str">
            <v>02200090283501</v>
          </cell>
          <cell r="K379" t="str">
            <v>MANTHANI</v>
          </cell>
          <cell r="L379" t="str">
            <v>CHINNAODELA</v>
          </cell>
        </row>
        <row r="380">
          <cell r="A380" t="str">
            <v>02</v>
          </cell>
          <cell r="B380" t="str">
            <v>0220</v>
          </cell>
          <cell r="C380" t="str">
            <v>0220010</v>
          </cell>
          <cell r="D380" t="str">
            <v>001</v>
          </cell>
          <cell r="E380" t="str">
            <v>01</v>
          </cell>
          <cell r="F380" t="str">
            <v>01</v>
          </cell>
          <cell r="G380" t="str">
            <v>248</v>
          </cell>
          <cell r="H380" t="str">
            <v>032</v>
          </cell>
          <cell r="I380" t="str">
            <v>02200100010101</v>
          </cell>
          <cell r="K380" t="str">
            <v>KATARAM</v>
          </cell>
          <cell r="L380" t="str">
            <v>DAMERAKUNTA</v>
          </cell>
        </row>
        <row r="381">
          <cell r="A381" t="str">
            <v>02</v>
          </cell>
          <cell r="B381" t="str">
            <v>0220</v>
          </cell>
          <cell r="C381" t="str">
            <v>0220010</v>
          </cell>
          <cell r="D381" t="str">
            <v>001</v>
          </cell>
          <cell r="E381" t="str">
            <v>01</v>
          </cell>
          <cell r="F381" t="str">
            <v>02</v>
          </cell>
          <cell r="G381" t="str">
            <v>248</v>
          </cell>
          <cell r="H381" t="str">
            <v>032</v>
          </cell>
          <cell r="I381" t="str">
            <v>02200100010102</v>
          </cell>
          <cell r="K381" t="str">
            <v>KATARAM</v>
          </cell>
          <cell r="L381" t="str">
            <v>KATKUPALLI</v>
          </cell>
        </row>
        <row r="382">
          <cell r="A382" t="str">
            <v>02</v>
          </cell>
          <cell r="B382" t="str">
            <v>0220</v>
          </cell>
          <cell r="C382" t="str">
            <v>0220010</v>
          </cell>
          <cell r="D382" t="str">
            <v>001</v>
          </cell>
          <cell r="E382" t="str">
            <v>01</v>
          </cell>
          <cell r="F382" t="str">
            <v>03</v>
          </cell>
          <cell r="G382" t="str">
            <v>248</v>
          </cell>
          <cell r="H382" t="str">
            <v>032</v>
          </cell>
          <cell r="I382" t="str">
            <v>02200100010103</v>
          </cell>
          <cell r="K382" t="str">
            <v>KATARAM</v>
          </cell>
          <cell r="L382" t="str">
            <v>LAXMIPOOR</v>
          </cell>
        </row>
        <row r="383">
          <cell r="A383" t="str">
            <v>02</v>
          </cell>
          <cell r="B383" t="str">
            <v>0220</v>
          </cell>
          <cell r="C383" t="str">
            <v>0220010</v>
          </cell>
          <cell r="D383" t="str">
            <v>002</v>
          </cell>
          <cell r="E383" t="str">
            <v>02</v>
          </cell>
          <cell r="F383" t="str">
            <v>01</v>
          </cell>
          <cell r="G383" t="str">
            <v>248</v>
          </cell>
          <cell r="H383" t="str">
            <v>032</v>
          </cell>
          <cell r="I383" t="str">
            <v>02200100020201</v>
          </cell>
          <cell r="K383" t="str">
            <v>KATARAM</v>
          </cell>
          <cell r="L383" t="str">
            <v>GUNDURATHPALLI</v>
          </cell>
        </row>
        <row r="384">
          <cell r="A384" t="str">
            <v>02</v>
          </cell>
          <cell r="B384" t="str">
            <v>0220</v>
          </cell>
          <cell r="C384" t="str">
            <v>0220010</v>
          </cell>
          <cell r="D384" t="str">
            <v>002</v>
          </cell>
          <cell r="E384" t="str">
            <v>03</v>
          </cell>
          <cell r="F384" t="str">
            <v>01</v>
          </cell>
          <cell r="G384" t="str">
            <v>248</v>
          </cell>
          <cell r="H384" t="str">
            <v>032</v>
          </cell>
          <cell r="I384" t="str">
            <v>02200100020301</v>
          </cell>
          <cell r="K384" t="str">
            <v>KATARAM</v>
          </cell>
          <cell r="L384" t="str">
            <v>MALLARAM</v>
          </cell>
        </row>
        <row r="385">
          <cell r="A385" t="str">
            <v>02</v>
          </cell>
          <cell r="B385" t="str">
            <v>0220</v>
          </cell>
          <cell r="C385" t="str">
            <v>0220010</v>
          </cell>
          <cell r="D385" t="str">
            <v>003</v>
          </cell>
          <cell r="E385" t="str">
            <v>04</v>
          </cell>
          <cell r="F385" t="str">
            <v>01</v>
          </cell>
          <cell r="G385" t="str">
            <v>248</v>
          </cell>
          <cell r="H385" t="str">
            <v>032</v>
          </cell>
          <cell r="I385" t="str">
            <v>02200100030401</v>
          </cell>
          <cell r="K385" t="str">
            <v>KATARAM</v>
          </cell>
          <cell r="L385" t="str">
            <v>RAGHUPALLI</v>
          </cell>
        </row>
        <row r="386">
          <cell r="A386" t="str">
            <v>02</v>
          </cell>
          <cell r="B386" t="str">
            <v>0220</v>
          </cell>
          <cell r="C386" t="str">
            <v>0220010</v>
          </cell>
          <cell r="D386" t="str">
            <v>003</v>
          </cell>
          <cell r="E386" t="str">
            <v>06</v>
          </cell>
          <cell r="F386" t="str">
            <v>01</v>
          </cell>
          <cell r="G386" t="str">
            <v>248</v>
          </cell>
          <cell r="H386" t="str">
            <v>032</v>
          </cell>
          <cell r="I386" t="str">
            <v>02200100030601</v>
          </cell>
          <cell r="K386" t="str">
            <v>KATARAM</v>
          </cell>
          <cell r="L386" t="str">
            <v>JADARAOPET</v>
          </cell>
        </row>
        <row r="387">
          <cell r="A387" t="str">
            <v>02</v>
          </cell>
          <cell r="B387" t="str">
            <v>0220</v>
          </cell>
          <cell r="C387" t="str">
            <v>0220010</v>
          </cell>
          <cell r="D387" t="str">
            <v>003</v>
          </cell>
          <cell r="E387" t="str">
            <v>06</v>
          </cell>
          <cell r="F387" t="str">
            <v>02</v>
          </cell>
          <cell r="G387" t="str">
            <v>248</v>
          </cell>
          <cell r="H387" t="str">
            <v>032</v>
          </cell>
          <cell r="I387" t="str">
            <v>02200100030602</v>
          </cell>
          <cell r="K387" t="str">
            <v>KATARAM</v>
          </cell>
          <cell r="L387" t="str">
            <v>IPPALAPALLI</v>
          </cell>
        </row>
        <row r="388">
          <cell r="A388" t="str">
            <v>02</v>
          </cell>
          <cell r="B388" t="str">
            <v>0220</v>
          </cell>
          <cell r="C388" t="str">
            <v>0220010</v>
          </cell>
          <cell r="D388" t="str">
            <v>003</v>
          </cell>
          <cell r="E388" t="str">
            <v>07</v>
          </cell>
          <cell r="F388" t="str">
            <v>01</v>
          </cell>
          <cell r="G388" t="str">
            <v>248</v>
          </cell>
          <cell r="H388" t="str">
            <v>032</v>
          </cell>
          <cell r="I388" t="str">
            <v>02200100030701</v>
          </cell>
          <cell r="K388" t="str">
            <v>KATARAM</v>
          </cell>
          <cell r="L388" t="str">
            <v>GUDOOR</v>
          </cell>
        </row>
        <row r="389">
          <cell r="A389" t="str">
            <v>02</v>
          </cell>
          <cell r="B389" t="str">
            <v>0220</v>
          </cell>
          <cell r="C389" t="str">
            <v>0220010</v>
          </cell>
          <cell r="D389" t="str">
            <v>004</v>
          </cell>
          <cell r="E389" t="str">
            <v>05</v>
          </cell>
          <cell r="F389" t="str">
            <v>01</v>
          </cell>
          <cell r="G389" t="str">
            <v>248</v>
          </cell>
          <cell r="H389" t="str">
            <v>032</v>
          </cell>
          <cell r="I389" t="str">
            <v>02200100040501</v>
          </cell>
          <cell r="K389" t="str">
            <v>KATARAM</v>
          </cell>
          <cell r="L389" t="str">
            <v>VEERAPUR</v>
          </cell>
        </row>
        <row r="390">
          <cell r="A390" t="str">
            <v>02</v>
          </cell>
          <cell r="B390" t="str">
            <v>0220</v>
          </cell>
          <cell r="C390" t="str">
            <v>0220010</v>
          </cell>
          <cell r="D390" t="str">
            <v>004</v>
          </cell>
          <cell r="E390" t="str">
            <v>10</v>
          </cell>
          <cell r="F390" t="str">
            <v>01</v>
          </cell>
          <cell r="G390" t="str">
            <v>248</v>
          </cell>
          <cell r="H390" t="str">
            <v>032</v>
          </cell>
          <cell r="I390" t="str">
            <v>02200100041001</v>
          </cell>
          <cell r="K390" t="str">
            <v>KATARAM</v>
          </cell>
          <cell r="L390" t="str">
            <v>ODIPILAVANCHA</v>
          </cell>
        </row>
        <row r="391">
          <cell r="A391" t="str">
            <v>02</v>
          </cell>
          <cell r="B391" t="str">
            <v>0220</v>
          </cell>
          <cell r="C391" t="str">
            <v>0220010</v>
          </cell>
          <cell r="D391" t="str">
            <v>005</v>
          </cell>
          <cell r="E391" t="str">
            <v>08</v>
          </cell>
          <cell r="F391" t="str">
            <v>01</v>
          </cell>
          <cell r="G391" t="str">
            <v>248</v>
          </cell>
          <cell r="H391" t="str">
            <v>032</v>
          </cell>
          <cell r="I391" t="str">
            <v>02200100050801</v>
          </cell>
          <cell r="K391" t="str">
            <v>KATARAM</v>
          </cell>
          <cell r="L391" t="str">
            <v>VILASAGAR</v>
          </cell>
        </row>
        <row r="392">
          <cell r="A392" t="str">
            <v>02</v>
          </cell>
          <cell r="B392" t="str">
            <v>0220</v>
          </cell>
          <cell r="C392" t="str">
            <v>0220010</v>
          </cell>
          <cell r="D392" t="str">
            <v>006</v>
          </cell>
          <cell r="E392" t="str">
            <v>08</v>
          </cell>
          <cell r="F392" t="str">
            <v>01</v>
          </cell>
          <cell r="G392" t="str">
            <v>248</v>
          </cell>
          <cell r="H392" t="str">
            <v>032</v>
          </cell>
          <cell r="I392" t="str">
            <v>02200100060801</v>
          </cell>
          <cell r="K392" t="str">
            <v>KATARAM</v>
          </cell>
          <cell r="L392" t="str">
            <v>GANGARAM</v>
          </cell>
        </row>
        <row r="393">
          <cell r="A393" t="str">
            <v>02</v>
          </cell>
          <cell r="B393" t="str">
            <v>0220</v>
          </cell>
          <cell r="C393" t="str">
            <v>0220010</v>
          </cell>
          <cell r="D393" t="str">
            <v>007</v>
          </cell>
          <cell r="E393" t="str">
            <v>09</v>
          </cell>
          <cell r="F393" t="str">
            <v>01</v>
          </cell>
          <cell r="G393" t="str">
            <v>248</v>
          </cell>
          <cell r="H393" t="str">
            <v>032</v>
          </cell>
          <cell r="I393" t="str">
            <v>02200100070901</v>
          </cell>
          <cell r="K393" t="str">
            <v>KATARAM</v>
          </cell>
          <cell r="L393" t="str">
            <v>DHARMASAGAR</v>
          </cell>
        </row>
        <row r="394">
          <cell r="A394" t="str">
            <v>02</v>
          </cell>
          <cell r="B394" t="str">
            <v>0220</v>
          </cell>
          <cell r="C394" t="str">
            <v>0220010</v>
          </cell>
          <cell r="D394" t="str">
            <v>008</v>
          </cell>
          <cell r="E394" t="str">
            <v>11</v>
          </cell>
          <cell r="F394" t="str">
            <v>01</v>
          </cell>
          <cell r="G394" t="str">
            <v>248</v>
          </cell>
          <cell r="H394" t="str">
            <v>032</v>
          </cell>
          <cell r="I394" t="str">
            <v>02200100081101</v>
          </cell>
          <cell r="K394" t="str">
            <v>KATARAM</v>
          </cell>
          <cell r="L394" t="str">
            <v>GUMMALAPALLI</v>
          </cell>
        </row>
        <row r="395">
          <cell r="A395" t="str">
            <v>02</v>
          </cell>
          <cell r="B395" t="str">
            <v>0220</v>
          </cell>
          <cell r="C395" t="str">
            <v>0220010</v>
          </cell>
          <cell r="D395" t="str">
            <v>008</v>
          </cell>
          <cell r="E395" t="str">
            <v>11</v>
          </cell>
          <cell r="F395" t="str">
            <v>02</v>
          </cell>
          <cell r="G395" t="str">
            <v>248</v>
          </cell>
          <cell r="H395" t="str">
            <v>032</v>
          </cell>
          <cell r="I395" t="str">
            <v>02200100081102</v>
          </cell>
          <cell r="K395" t="str">
            <v>KATARAM</v>
          </cell>
          <cell r="L395" t="str">
            <v>PARIKIPALLI</v>
          </cell>
        </row>
        <row r="396">
          <cell r="A396" t="str">
            <v>02</v>
          </cell>
          <cell r="B396" t="str">
            <v>0220</v>
          </cell>
          <cell r="C396" t="str">
            <v>0220010</v>
          </cell>
          <cell r="D396" t="str">
            <v>009</v>
          </cell>
          <cell r="E396" t="str">
            <v>12</v>
          </cell>
          <cell r="F396" t="str">
            <v>01</v>
          </cell>
          <cell r="G396" t="str">
            <v>248</v>
          </cell>
          <cell r="H396" t="str">
            <v>032</v>
          </cell>
          <cell r="I396" t="str">
            <v>02200100091201</v>
          </cell>
          <cell r="K396" t="str">
            <v>KATARAM</v>
          </cell>
          <cell r="L396" t="str">
            <v>REGULAGUDAM</v>
          </cell>
        </row>
        <row r="397">
          <cell r="A397" t="str">
            <v>02</v>
          </cell>
          <cell r="B397" t="str">
            <v>0220</v>
          </cell>
          <cell r="C397" t="str">
            <v>0220010</v>
          </cell>
          <cell r="D397" t="str">
            <v>009</v>
          </cell>
          <cell r="E397" t="str">
            <v>12</v>
          </cell>
          <cell r="F397" t="str">
            <v>02</v>
          </cell>
          <cell r="G397" t="str">
            <v>248</v>
          </cell>
          <cell r="H397" t="str">
            <v>032</v>
          </cell>
          <cell r="I397" t="str">
            <v>02200100091202</v>
          </cell>
          <cell r="K397" t="str">
            <v>KATARAM</v>
          </cell>
          <cell r="L397" t="str">
            <v>BUDIDAPALLI</v>
          </cell>
        </row>
        <row r="398">
          <cell r="A398" t="str">
            <v>02</v>
          </cell>
          <cell r="B398" t="str">
            <v>0220</v>
          </cell>
          <cell r="C398" t="str">
            <v>0220010</v>
          </cell>
          <cell r="D398" t="str">
            <v>010</v>
          </cell>
          <cell r="E398" t="str">
            <v>14</v>
          </cell>
          <cell r="F398" t="str">
            <v>01</v>
          </cell>
          <cell r="G398" t="str">
            <v>248</v>
          </cell>
          <cell r="H398" t="str">
            <v>032</v>
          </cell>
          <cell r="I398" t="str">
            <v>02200100101401</v>
          </cell>
          <cell r="K398" t="str">
            <v>KATARAM</v>
          </cell>
          <cell r="L398" t="str">
            <v>DHANWADA</v>
          </cell>
        </row>
        <row r="399">
          <cell r="A399" t="str">
            <v>02</v>
          </cell>
          <cell r="B399" t="str">
            <v>0220</v>
          </cell>
          <cell r="C399" t="str">
            <v>0220010</v>
          </cell>
          <cell r="D399" t="str">
            <v>010</v>
          </cell>
          <cell r="E399" t="str">
            <v>14</v>
          </cell>
          <cell r="F399" t="str">
            <v>02</v>
          </cell>
          <cell r="G399" t="str">
            <v>248</v>
          </cell>
          <cell r="H399" t="str">
            <v>032</v>
          </cell>
          <cell r="I399" t="str">
            <v>02200100101402</v>
          </cell>
          <cell r="K399" t="str">
            <v>KATARAM</v>
          </cell>
          <cell r="L399" t="str">
            <v>GOLLAPALLI</v>
          </cell>
        </row>
        <row r="400">
          <cell r="A400" t="str">
            <v>02</v>
          </cell>
          <cell r="B400" t="str">
            <v>0220</v>
          </cell>
          <cell r="C400" t="str">
            <v>0220010</v>
          </cell>
          <cell r="D400" t="str">
            <v>011</v>
          </cell>
          <cell r="E400" t="str">
            <v>14</v>
          </cell>
          <cell r="F400" t="str">
            <v>01</v>
          </cell>
          <cell r="G400" t="str">
            <v>248</v>
          </cell>
          <cell r="H400" t="str">
            <v>032</v>
          </cell>
          <cell r="I400" t="str">
            <v>02200100111401</v>
          </cell>
          <cell r="K400" t="str">
            <v>KATARAM</v>
          </cell>
          <cell r="L400" t="str">
            <v>SHANKARPALLI</v>
          </cell>
        </row>
        <row r="401">
          <cell r="A401" t="str">
            <v>02</v>
          </cell>
          <cell r="B401" t="str">
            <v>0220</v>
          </cell>
          <cell r="C401" t="str">
            <v>0220010</v>
          </cell>
          <cell r="D401" t="str">
            <v>011</v>
          </cell>
          <cell r="E401" t="str">
            <v>14</v>
          </cell>
          <cell r="F401" t="str">
            <v>02</v>
          </cell>
          <cell r="G401" t="str">
            <v>248</v>
          </cell>
          <cell r="H401" t="str">
            <v>032</v>
          </cell>
          <cell r="I401" t="str">
            <v>02200100111402</v>
          </cell>
          <cell r="K401" t="str">
            <v>KATARAM</v>
          </cell>
          <cell r="L401" t="str">
            <v>PARIGIPALLI</v>
          </cell>
        </row>
        <row r="402">
          <cell r="A402" t="str">
            <v>02</v>
          </cell>
          <cell r="B402" t="str">
            <v>0220</v>
          </cell>
          <cell r="C402" t="str">
            <v>0220010</v>
          </cell>
          <cell r="D402" t="str">
            <v>012</v>
          </cell>
          <cell r="E402" t="str">
            <v>13</v>
          </cell>
          <cell r="F402" t="str">
            <v>01</v>
          </cell>
          <cell r="G402" t="str">
            <v>248</v>
          </cell>
          <cell r="H402" t="str">
            <v>032</v>
          </cell>
          <cell r="I402" t="str">
            <v>02200100121301</v>
          </cell>
          <cell r="K402" t="str">
            <v>KATARAM</v>
          </cell>
          <cell r="L402" t="str">
            <v>DEVARAMPALLI</v>
          </cell>
        </row>
        <row r="403">
          <cell r="A403" t="str">
            <v>02</v>
          </cell>
          <cell r="B403" t="str">
            <v>0220</v>
          </cell>
          <cell r="C403" t="str">
            <v>0220010</v>
          </cell>
          <cell r="D403" t="str">
            <v>012</v>
          </cell>
          <cell r="E403" t="str">
            <v>13</v>
          </cell>
          <cell r="F403" t="str">
            <v>02</v>
          </cell>
          <cell r="G403" t="str">
            <v>248</v>
          </cell>
          <cell r="H403" t="str">
            <v>032</v>
          </cell>
          <cell r="I403" t="str">
            <v>02200100121302</v>
          </cell>
          <cell r="K403" t="str">
            <v>KATARAM</v>
          </cell>
          <cell r="L403" t="str">
            <v>SHALEPALLI</v>
          </cell>
        </row>
        <row r="404">
          <cell r="A404" t="str">
            <v>02</v>
          </cell>
          <cell r="B404" t="str">
            <v>0220</v>
          </cell>
          <cell r="C404" t="str">
            <v>0220010</v>
          </cell>
          <cell r="D404" t="str">
            <v>012</v>
          </cell>
          <cell r="E404" t="str">
            <v>15</v>
          </cell>
          <cell r="F404" t="str">
            <v>01</v>
          </cell>
          <cell r="G404" t="str">
            <v>248</v>
          </cell>
          <cell r="H404" t="str">
            <v>032</v>
          </cell>
          <cell r="I404" t="str">
            <v>02200100121501</v>
          </cell>
          <cell r="K404" t="str">
            <v>KATARAM</v>
          </cell>
          <cell r="L404" t="str">
            <v>ADIVARAMPET</v>
          </cell>
        </row>
        <row r="405">
          <cell r="A405" t="str">
            <v>02</v>
          </cell>
          <cell r="B405" t="str">
            <v>0220</v>
          </cell>
          <cell r="C405" t="str">
            <v>0220010</v>
          </cell>
          <cell r="D405" t="str">
            <v>013</v>
          </cell>
          <cell r="E405" t="str">
            <v>16</v>
          </cell>
          <cell r="F405" t="str">
            <v>01</v>
          </cell>
          <cell r="G405" t="str">
            <v>248</v>
          </cell>
          <cell r="H405" t="str">
            <v>032</v>
          </cell>
          <cell r="I405" t="str">
            <v>02200100131601</v>
          </cell>
          <cell r="K405" t="str">
            <v>KATARAM</v>
          </cell>
          <cell r="L405" t="str">
            <v>NASTURIPALLI</v>
          </cell>
        </row>
        <row r="406">
          <cell r="A406" t="str">
            <v>02</v>
          </cell>
          <cell r="B406" t="str">
            <v>0220</v>
          </cell>
          <cell r="C406" t="str">
            <v>0220010</v>
          </cell>
          <cell r="D406" t="str">
            <v>013</v>
          </cell>
          <cell r="E406" t="str">
            <v>25</v>
          </cell>
          <cell r="F406" t="str">
            <v>01</v>
          </cell>
          <cell r="G406" t="str">
            <v>248</v>
          </cell>
          <cell r="H406" t="str">
            <v>032</v>
          </cell>
          <cell r="I406" t="str">
            <v>02200100132501</v>
          </cell>
          <cell r="K406" t="str">
            <v>KATARAM</v>
          </cell>
          <cell r="L406" t="str">
            <v>GAREPALLI</v>
          </cell>
        </row>
        <row r="407">
          <cell r="A407" t="str">
            <v>02</v>
          </cell>
          <cell r="B407" t="str">
            <v>0220</v>
          </cell>
          <cell r="C407" t="str">
            <v>0220010</v>
          </cell>
          <cell r="D407" t="str">
            <v>013</v>
          </cell>
          <cell r="E407" t="str">
            <v>26</v>
          </cell>
          <cell r="F407" t="str">
            <v>01</v>
          </cell>
          <cell r="G407" t="str">
            <v>248</v>
          </cell>
          <cell r="H407" t="str">
            <v>032</v>
          </cell>
          <cell r="I407" t="str">
            <v>02200100132601</v>
          </cell>
          <cell r="K407" t="str">
            <v>KATARAM</v>
          </cell>
          <cell r="L407" t="str">
            <v>KATARAM</v>
          </cell>
        </row>
        <row r="408">
          <cell r="A408" t="str">
            <v>02</v>
          </cell>
          <cell r="B408" t="str">
            <v>0220</v>
          </cell>
          <cell r="C408" t="str">
            <v>0220010</v>
          </cell>
          <cell r="D408" t="str">
            <v>013</v>
          </cell>
          <cell r="E408" t="str">
            <v>26</v>
          </cell>
          <cell r="F408" t="str">
            <v>02</v>
          </cell>
          <cell r="G408" t="str">
            <v>248</v>
          </cell>
          <cell r="H408" t="str">
            <v>032</v>
          </cell>
          <cell r="I408" t="str">
            <v>02200100132602</v>
          </cell>
          <cell r="K408" t="str">
            <v>KATARAM</v>
          </cell>
          <cell r="L408" t="str">
            <v>MADDULAPALLI</v>
          </cell>
        </row>
        <row r="409">
          <cell r="A409" t="str">
            <v>02</v>
          </cell>
          <cell r="B409" t="str">
            <v>0220</v>
          </cell>
          <cell r="C409" t="str">
            <v>0220010</v>
          </cell>
          <cell r="D409" t="str">
            <v>014</v>
          </cell>
          <cell r="E409" t="str">
            <v>19</v>
          </cell>
          <cell r="F409" t="str">
            <v>01</v>
          </cell>
          <cell r="G409" t="str">
            <v>248</v>
          </cell>
          <cell r="H409" t="str">
            <v>032</v>
          </cell>
          <cell r="I409" t="str">
            <v>02200100141901</v>
          </cell>
          <cell r="K409" t="str">
            <v>KATARAM</v>
          </cell>
          <cell r="L409" t="str">
            <v>PRATHAPGIRI</v>
          </cell>
        </row>
        <row r="410">
          <cell r="A410" t="str">
            <v>02</v>
          </cell>
          <cell r="B410" t="str">
            <v>0220</v>
          </cell>
          <cell r="C410" t="str">
            <v>0220010</v>
          </cell>
          <cell r="D410" t="str">
            <v>014</v>
          </cell>
          <cell r="E410" t="str">
            <v>23</v>
          </cell>
          <cell r="F410" t="str">
            <v>01</v>
          </cell>
          <cell r="G410" t="str">
            <v>248</v>
          </cell>
          <cell r="H410" t="str">
            <v>032</v>
          </cell>
          <cell r="I410" t="str">
            <v>02200100142301</v>
          </cell>
          <cell r="K410" t="str">
            <v>KATARAM</v>
          </cell>
          <cell r="L410" t="str">
            <v>CHIDENEPALLI</v>
          </cell>
        </row>
        <row r="411">
          <cell r="A411" t="str">
            <v>02</v>
          </cell>
          <cell r="B411" t="str">
            <v>0220</v>
          </cell>
          <cell r="C411" t="str">
            <v>0220010</v>
          </cell>
          <cell r="D411" t="str">
            <v>014</v>
          </cell>
          <cell r="E411" t="str">
            <v>23</v>
          </cell>
          <cell r="F411" t="str">
            <v>02</v>
          </cell>
          <cell r="G411" t="str">
            <v>248</v>
          </cell>
          <cell r="H411" t="str">
            <v>032</v>
          </cell>
          <cell r="I411" t="str">
            <v>02200100142302</v>
          </cell>
          <cell r="K411" t="str">
            <v>KATARAM</v>
          </cell>
          <cell r="L411" t="str">
            <v>DHANTHANAPALLI</v>
          </cell>
        </row>
        <row r="412">
          <cell r="A412" t="str">
            <v>02</v>
          </cell>
          <cell r="B412" t="str">
            <v>0220</v>
          </cell>
          <cell r="C412" t="str">
            <v>0220010</v>
          </cell>
          <cell r="D412" t="str">
            <v>014</v>
          </cell>
          <cell r="E412" t="str">
            <v>24</v>
          </cell>
          <cell r="F412" t="str">
            <v>01</v>
          </cell>
          <cell r="G412" t="str">
            <v>248</v>
          </cell>
          <cell r="H412" t="str">
            <v>032</v>
          </cell>
          <cell r="I412" t="str">
            <v>02200100142401</v>
          </cell>
          <cell r="K412" t="str">
            <v>KATARAM</v>
          </cell>
          <cell r="L412" t="str">
            <v>BOPPARAM</v>
          </cell>
        </row>
        <row r="413">
          <cell r="A413" t="str">
            <v>02</v>
          </cell>
          <cell r="B413" t="str">
            <v>0220</v>
          </cell>
          <cell r="C413" t="str">
            <v>0220010</v>
          </cell>
          <cell r="D413" t="str">
            <v>014</v>
          </cell>
          <cell r="E413" t="str">
            <v>24</v>
          </cell>
          <cell r="F413" t="str">
            <v>02</v>
          </cell>
          <cell r="G413" t="str">
            <v>248</v>
          </cell>
          <cell r="H413" t="str">
            <v>032</v>
          </cell>
          <cell r="I413" t="str">
            <v>02200100142402</v>
          </cell>
          <cell r="K413" t="str">
            <v>KATARAM</v>
          </cell>
          <cell r="L413" t="str">
            <v>MARRIPALLI</v>
          </cell>
        </row>
        <row r="414">
          <cell r="A414" t="str">
            <v>02</v>
          </cell>
          <cell r="B414" t="str">
            <v>0220</v>
          </cell>
          <cell r="C414" t="str">
            <v>0220010</v>
          </cell>
          <cell r="D414" t="str">
            <v>014</v>
          </cell>
          <cell r="E414" t="str">
            <v>24</v>
          </cell>
          <cell r="F414" t="str">
            <v>03</v>
          </cell>
          <cell r="G414" t="str">
            <v>248</v>
          </cell>
          <cell r="H414" t="str">
            <v>032</v>
          </cell>
          <cell r="I414" t="str">
            <v>02200100142403</v>
          </cell>
          <cell r="K414" t="str">
            <v>KATARAM</v>
          </cell>
          <cell r="L414" t="str">
            <v>SRINIVASA COLONY</v>
          </cell>
        </row>
        <row r="415">
          <cell r="A415" t="str">
            <v>02</v>
          </cell>
          <cell r="B415" t="str">
            <v>0220</v>
          </cell>
          <cell r="C415" t="str">
            <v>0220010</v>
          </cell>
          <cell r="D415" t="str">
            <v>014</v>
          </cell>
          <cell r="E415" t="str">
            <v>24</v>
          </cell>
          <cell r="F415" t="str">
            <v>04</v>
          </cell>
          <cell r="G415" t="str">
            <v>248</v>
          </cell>
          <cell r="H415" t="str">
            <v>032</v>
          </cell>
          <cell r="I415" t="str">
            <v>02200100142404</v>
          </cell>
          <cell r="K415" t="str">
            <v>KATARAM</v>
          </cell>
          <cell r="L415" t="str">
            <v>DAVUNIPALLI</v>
          </cell>
        </row>
        <row r="416">
          <cell r="A416" t="str">
            <v>02</v>
          </cell>
          <cell r="B416" t="str">
            <v>0220</v>
          </cell>
          <cell r="C416" t="str">
            <v>0220010</v>
          </cell>
          <cell r="D416" t="str">
            <v>015</v>
          </cell>
          <cell r="E416" t="str">
            <v>20</v>
          </cell>
          <cell r="F416" t="str">
            <v>01</v>
          </cell>
          <cell r="G416" t="str">
            <v>248</v>
          </cell>
          <cell r="H416" t="str">
            <v>032</v>
          </cell>
          <cell r="I416" t="str">
            <v>02200100152001</v>
          </cell>
          <cell r="K416" t="str">
            <v>KATARAM</v>
          </cell>
          <cell r="L416" t="str">
            <v>CHINTAKANI</v>
          </cell>
        </row>
        <row r="417">
          <cell r="A417" t="str">
            <v>02</v>
          </cell>
          <cell r="B417" t="str">
            <v>0220</v>
          </cell>
          <cell r="C417" t="str">
            <v>0220010</v>
          </cell>
          <cell r="D417" t="str">
            <v>015</v>
          </cell>
          <cell r="E417" t="str">
            <v>20</v>
          </cell>
          <cell r="F417" t="str">
            <v>02</v>
          </cell>
          <cell r="G417" t="str">
            <v>248</v>
          </cell>
          <cell r="H417" t="str">
            <v>032</v>
          </cell>
          <cell r="I417" t="str">
            <v>02200100152002</v>
          </cell>
          <cell r="K417" t="str">
            <v>KATARAM</v>
          </cell>
          <cell r="L417" t="str">
            <v>JAGGAIAHPALLI</v>
          </cell>
        </row>
        <row r="418">
          <cell r="A418" t="str">
            <v>02</v>
          </cell>
          <cell r="B418" t="str">
            <v>0220</v>
          </cell>
          <cell r="C418" t="str">
            <v>0220010</v>
          </cell>
          <cell r="D418" t="str">
            <v>015</v>
          </cell>
          <cell r="E418" t="str">
            <v>21</v>
          </cell>
          <cell r="F418" t="str">
            <v>01</v>
          </cell>
          <cell r="G418" t="str">
            <v>248</v>
          </cell>
          <cell r="H418" t="str">
            <v>032</v>
          </cell>
          <cell r="I418" t="str">
            <v>02200100152101</v>
          </cell>
          <cell r="K418" t="str">
            <v>KATARAM</v>
          </cell>
          <cell r="L418" t="str">
            <v>POTHULAVAI</v>
          </cell>
        </row>
        <row r="419">
          <cell r="A419" t="str">
            <v>02</v>
          </cell>
          <cell r="B419" t="str">
            <v>0220</v>
          </cell>
          <cell r="C419" t="str">
            <v>0220010</v>
          </cell>
          <cell r="D419" t="str">
            <v>015</v>
          </cell>
          <cell r="E419" t="str">
            <v>21</v>
          </cell>
          <cell r="F419" t="str">
            <v>02</v>
          </cell>
          <cell r="G419" t="str">
            <v>248</v>
          </cell>
          <cell r="H419" t="str">
            <v>032</v>
          </cell>
          <cell r="I419" t="str">
            <v>02200100152102</v>
          </cell>
          <cell r="K419" t="str">
            <v>KATARAM</v>
          </cell>
          <cell r="L419" t="str">
            <v>IBRAHIMPALLI</v>
          </cell>
        </row>
        <row r="420">
          <cell r="A420" t="str">
            <v>02</v>
          </cell>
          <cell r="B420" t="str">
            <v>0220</v>
          </cell>
          <cell r="C420" t="str">
            <v>0220010</v>
          </cell>
          <cell r="D420" t="str">
            <v>015</v>
          </cell>
          <cell r="E420" t="str">
            <v>21</v>
          </cell>
          <cell r="F420" t="str">
            <v>03</v>
          </cell>
          <cell r="G420" t="str">
            <v>248</v>
          </cell>
          <cell r="H420" t="str">
            <v>032</v>
          </cell>
          <cell r="I420" t="str">
            <v>02200100152103</v>
          </cell>
          <cell r="K420" t="str">
            <v>KATARAM</v>
          </cell>
          <cell r="L420" t="str">
            <v>SUBBAIAHPALLI</v>
          </cell>
        </row>
        <row r="421">
          <cell r="A421" t="str">
            <v>02</v>
          </cell>
          <cell r="B421" t="str">
            <v>0220</v>
          </cell>
          <cell r="C421" t="str">
            <v>0220010</v>
          </cell>
          <cell r="D421" t="str">
            <v>016</v>
          </cell>
          <cell r="E421" t="str">
            <v>27</v>
          </cell>
          <cell r="F421" t="str">
            <v>01</v>
          </cell>
          <cell r="G421" t="str">
            <v>248</v>
          </cell>
          <cell r="H421" t="str">
            <v>032</v>
          </cell>
          <cell r="I421" t="str">
            <v>02200100162701</v>
          </cell>
          <cell r="K421" t="str">
            <v>KATARAM</v>
          </cell>
          <cell r="L421" t="str">
            <v>GUNTOORPALL</v>
          </cell>
        </row>
        <row r="422">
          <cell r="A422" t="str">
            <v>02</v>
          </cell>
          <cell r="B422" t="str">
            <v>0220</v>
          </cell>
          <cell r="C422" t="str">
            <v>0220010</v>
          </cell>
          <cell r="D422" t="str">
            <v>016</v>
          </cell>
          <cell r="E422" t="str">
            <v>29</v>
          </cell>
          <cell r="F422" t="str">
            <v>01</v>
          </cell>
          <cell r="G422" t="str">
            <v>248</v>
          </cell>
          <cell r="H422" t="str">
            <v>032</v>
          </cell>
          <cell r="I422" t="str">
            <v>02200100162901</v>
          </cell>
          <cell r="K422" t="str">
            <v>KATARAM</v>
          </cell>
          <cell r="L422" t="str">
            <v>BAYYARAM</v>
          </cell>
        </row>
        <row r="423">
          <cell r="A423" t="str">
            <v>02</v>
          </cell>
          <cell r="B423" t="str">
            <v>0220</v>
          </cell>
          <cell r="C423" t="str">
            <v>0220010</v>
          </cell>
          <cell r="D423" t="str">
            <v>017</v>
          </cell>
          <cell r="E423" t="str">
            <v>28</v>
          </cell>
          <cell r="F423" t="str">
            <v>01</v>
          </cell>
          <cell r="G423" t="str">
            <v>248</v>
          </cell>
          <cell r="H423" t="str">
            <v>032</v>
          </cell>
          <cell r="I423" t="str">
            <v>02200100172801</v>
          </cell>
          <cell r="K423" t="str">
            <v>KATARAM</v>
          </cell>
          <cell r="L423" t="str">
            <v>KOTHAPALLI</v>
          </cell>
        </row>
        <row r="424">
          <cell r="A424" t="str">
            <v>02</v>
          </cell>
          <cell r="B424" t="str">
            <v>0220</v>
          </cell>
          <cell r="C424" t="str">
            <v>0220010</v>
          </cell>
          <cell r="D424" t="str">
            <v>017</v>
          </cell>
          <cell r="E424" t="str">
            <v>28</v>
          </cell>
          <cell r="F424" t="str">
            <v>02</v>
          </cell>
          <cell r="G424" t="str">
            <v>248</v>
          </cell>
          <cell r="H424" t="str">
            <v>032</v>
          </cell>
          <cell r="I424" t="str">
            <v>02200100172802</v>
          </cell>
          <cell r="K424" t="str">
            <v>KATARAM</v>
          </cell>
          <cell r="L424" t="str">
            <v>LAMBADI PALLI</v>
          </cell>
        </row>
        <row r="425">
          <cell r="A425" t="str">
            <v>02</v>
          </cell>
          <cell r="B425" t="str">
            <v>0220</v>
          </cell>
          <cell r="C425" t="str">
            <v>0220010</v>
          </cell>
          <cell r="D425" t="str">
            <v>017</v>
          </cell>
          <cell r="E425" t="str">
            <v>30</v>
          </cell>
          <cell r="F425" t="str">
            <v>01</v>
          </cell>
          <cell r="G425" t="str">
            <v>248</v>
          </cell>
          <cell r="H425" t="str">
            <v>032</v>
          </cell>
          <cell r="I425" t="str">
            <v>02200100173001</v>
          </cell>
          <cell r="K425" t="str">
            <v>KATARAM</v>
          </cell>
          <cell r="L425" t="str">
            <v>SUNDARAJPET</v>
          </cell>
        </row>
        <row r="426">
          <cell r="A426" t="str">
            <v>02</v>
          </cell>
          <cell r="B426" t="str">
            <v>0220</v>
          </cell>
          <cell r="C426" t="str">
            <v>0220010</v>
          </cell>
          <cell r="D426" t="str">
            <v>018</v>
          </cell>
          <cell r="E426" t="str">
            <v>29</v>
          </cell>
          <cell r="F426" t="str">
            <v>01</v>
          </cell>
          <cell r="G426" t="str">
            <v>248</v>
          </cell>
          <cell r="H426" t="str">
            <v>032</v>
          </cell>
          <cell r="I426" t="str">
            <v>02200100182901</v>
          </cell>
          <cell r="K426" t="str">
            <v>KATARAM</v>
          </cell>
          <cell r="L426" t="str">
            <v>ANKUSAPOOR</v>
          </cell>
        </row>
        <row r="427">
          <cell r="A427" t="str">
            <v>02</v>
          </cell>
          <cell r="B427" t="str">
            <v>0220</v>
          </cell>
          <cell r="C427" t="str">
            <v>0220010</v>
          </cell>
          <cell r="D427" t="str">
            <v>018</v>
          </cell>
          <cell r="E427" t="str">
            <v>29</v>
          </cell>
          <cell r="F427" t="str">
            <v>02</v>
          </cell>
          <cell r="G427" t="str">
            <v>248</v>
          </cell>
          <cell r="H427" t="str">
            <v>032</v>
          </cell>
          <cell r="I427" t="str">
            <v>02200100182902</v>
          </cell>
          <cell r="K427" t="str">
            <v>KATARAM</v>
          </cell>
          <cell r="L427" t="str">
            <v>BASTAGIRI PALLI</v>
          </cell>
        </row>
        <row r="428">
          <cell r="A428" t="str">
            <v>02</v>
          </cell>
          <cell r="B428" t="str">
            <v>0220</v>
          </cell>
          <cell r="C428" t="str">
            <v>0220010</v>
          </cell>
          <cell r="D428" t="str">
            <v>018</v>
          </cell>
          <cell r="E428" t="str">
            <v>31</v>
          </cell>
          <cell r="F428" t="str">
            <v>01</v>
          </cell>
          <cell r="G428" t="str">
            <v>248</v>
          </cell>
          <cell r="H428" t="str">
            <v>032</v>
          </cell>
          <cell r="I428" t="str">
            <v>02200100183101</v>
          </cell>
          <cell r="K428" t="str">
            <v>KATARAM</v>
          </cell>
          <cell r="L428" t="str">
            <v>MEDIPALLI</v>
          </cell>
        </row>
        <row r="429">
          <cell r="A429" t="str">
            <v>02</v>
          </cell>
          <cell r="B429" t="str">
            <v>0220</v>
          </cell>
          <cell r="C429" t="str">
            <v>0220010</v>
          </cell>
          <cell r="D429" t="str">
            <v>018</v>
          </cell>
          <cell r="E429" t="str">
            <v>31</v>
          </cell>
          <cell r="F429" t="str">
            <v>02</v>
          </cell>
          <cell r="G429" t="str">
            <v>248</v>
          </cell>
          <cell r="H429" t="str">
            <v>032</v>
          </cell>
          <cell r="I429" t="str">
            <v>02200100183102</v>
          </cell>
          <cell r="K429" t="str">
            <v>KATARAM</v>
          </cell>
          <cell r="L429" t="str">
            <v>MURANABAD</v>
          </cell>
        </row>
        <row r="430">
          <cell r="A430" t="str">
            <v>02</v>
          </cell>
          <cell r="B430" t="str">
            <v>0220</v>
          </cell>
          <cell r="C430" t="str">
            <v>0220010</v>
          </cell>
          <cell r="D430" t="str">
            <v>018</v>
          </cell>
          <cell r="E430" t="str">
            <v>31</v>
          </cell>
          <cell r="F430" t="str">
            <v>03</v>
          </cell>
          <cell r="G430" t="str">
            <v>248</v>
          </cell>
          <cell r="H430" t="str">
            <v>032</v>
          </cell>
          <cell r="I430" t="str">
            <v>02200100183103</v>
          </cell>
          <cell r="K430" t="str">
            <v>KATARAM</v>
          </cell>
          <cell r="L430" t="str">
            <v>BASWAPOOR</v>
          </cell>
        </row>
        <row r="431">
          <cell r="A431" t="str">
            <v>02</v>
          </cell>
          <cell r="B431" t="str">
            <v>0220</v>
          </cell>
          <cell r="C431" t="str">
            <v>0220011</v>
          </cell>
          <cell r="D431" t="str">
            <v>001</v>
          </cell>
          <cell r="E431" t="str">
            <v>02</v>
          </cell>
          <cell r="F431" t="str">
            <v>01</v>
          </cell>
          <cell r="G431" t="str">
            <v>248</v>
          </cell>
          <cell r="H431" t="str">
            <v>032</v>
          </cell>
          <cell r="I431" t="str">
            <v>02200110010201</v>
          </cell>
          <cell r="K431" t="str">
            <v>MAHADEVPUR</v>
          </cell>
          <cell r="L431" t="str">
            <v>ANNARAM</v>
          </cell>
        </row>
        <row r="432">
          <cell r="A432" t="str">
            <v>02</v>
          </cell>
          <cell r="B432" t="str">
            <v>0220</v>
          </cell>
          <cell r="C432" t="str">
            <v>0220011</v>
          </cell>
          <cell r="D432" t="str">
            <v>001</v>
          </cell>
          <cell r="E432" t="str">
            <v>03</v>
          </cell>
          <cell r="F432" t="str">
            <v>01</v>
          </cell>
          <cell r="G432" t="str">
            <v>248</v>
          </cell>
          <cell r="H432" t="str">
            <v>032</v>
          </cell>
          <cell r="I432" t="str">
            <v>02200110010301</v>
          </cell>
          <cell r="K432" t="str">
            <v>MAHADEVPUR</v>
          </cell>
          <cell r="L432" t="str">
            <v>CHANDRUPALLI</v>
          </cell>
        </row>
        <row r="433">
          <cell r="A433" t="str">
            <v>02</v>
          </cell>
          <cell r="B433" t="str">
            <v>0220</v>
          </cell>
          <cell r="C433" t="str">
            <v>0220011</v>
          </cell>
          <cell r="D433" t="str">
            <v>001</v>
          </cell>
          <cell r="E433" t="str">
            <v>04</v>
          </cell>
          <cell r="F433" t="str">
            <v>01</v>
          </cell>
          <cell r="G433" t="str">
            <v>248</v>
          </cell>
          <cell r="H433" t="str">
            <v>032</v>
          </cell>
          <cell r="I433" t="str">
            <v>02200110010401</v>
          </cell>
          <cell r="K433" t="str">
            <v>MAHADEVPUR</v>
          </cell>
          <cell r="L433" t="str">
            <v>NAGEPALLI</v>
          </cell>
        </row>
        <row r="434">
          <cell r="A434" t="str">
            <v>02</v>
          </cell>
          <cell r="B434" t="str">
            <v>0220</v>
          </cell>
          <cell r="C434" t="str">
            <v>0220011</v>
          </cell>
          <cell r="D434" t="str">
            <v>002</v>
          </cell>
          <cell r="E434" t="str">
            <v>05</v>
          </cell>
          <cell r="F434" t="str">
            <v>01</v>
          </cell>
          <cell r="G434" t="str">
            <v>248</v>
          </cell>
          <cell r="H434" t="str">
            <v>032</v>
          </cell>
          <cell r="I434" t="str">
            <v>02200110020501</v>
          </cell>
          <cell r="K434" t="str">
            <v>MAHADEVPUR</v>
          </cell>
          <cell r="L434" t="str">
            <v>MADDULAPALLI</v>
          </cell>
        </row>
        <row r="435">
          <cell r="A435" t="str">
            <v>02</v>
          </cell>
          <cell r="B435" t="str">
            <v>0220</v>
          </cell>
          <cell r="C435" t="str">
            <v>0220011</v>
          </cell>
          <cell r="D435" t="str">
            <v>003</v>
          </cell>
          <cell r="E435" t="str">
            <v>06</v>
          </cell>
          <cell r="F435" t="str">
            <v>01</v>
          </cell>
          <cell r="G435" t="str">
            <v>248</v>
          </cell>
          <cell r="H435" t="str">
            <v>032</v>
          </cell>
          <cell r="I435" t="str">
            <v>02200110030601</v>
          </cell>
          <cell r="K435" t="str">
            <v>MAHADEVPUR</v>
          </cell>
          <cell r="L435" t="str">
            <v>PALGULA</v>
          </cell>
        </row>
        <row r="436">
          <cell r="A436" t="str">
            <v>02</v>
          </cell>
          <cell r="B436" t="str">
            <v>0220</v>
          </cell>
          <cell r="C436" t="str">
            <v>0220011</v>
          </cell>
          <cell r="D436" t="str">
            <v>003</v>
          </cell>
          <cell r="E436" t="str">
            <v>07</v>
          </cell>
          <cell r="F436" t="str">
            <v>01</v>
          </cell>
          <cell r="G436" t="str">
            <v>248</v>
          </cell>
          <cell r="H436" t="str">
            <v>032</v>
          </cell>
          <cell r="I436" t="str">
            <v>02200110030701</v>
          </cell>
          <cell r="K436" t="str">
            <v>MAHADEVPUR</v>
          </cell>
          <cell r="L436" t="str">
            <v>KUNTLAM</v>
          </cell>
        </row>
        <row r="437">
          <cell r="A437" t="str">
            <v>02</v>
          </cell>
          <cell r="B437" t="str">
            <v>0220</v>
          </cell>
          <cell r="C437" t="str">
            <v>0220011</v>
          </cell>
          <cell r="D437" t="str">
            <v>004</v>
          </cell>
          <cell r="E437" t="str">
            <v>09</v>
          </cell>
          <cell r="F437" t="str">
            <v>01</v>
          </cell>
          <cell r="G437" t="str">
            <v>248</v>
          </cell>
          <cell r="H437" t="str">
            <v>032</v>
          </cell>
          <cell r="I437" t="str">
            <v>02200110040901</v>
          </cell>
          <cell r="K437" t="str">
            <v>MAHADEVPUR</v>
          </cell>
          <cell r="L437" t="str">
            <v>PUSUKUPALLI</v>
          </cell>
        </row>
        <row r="438">
          <cell r="A438" t="str">
            <v>02</v>
          </cell>
          <cell r="B438" t="str">
            <v>0220</v>
          </cell>
          <cell r="C438" t="str">
            <v>0220011</v>
          </cell>
          <cell r="D438" t="str">
            <v>004</v>
          </cell>
          <cell r="E438" t="str">
            <v>10</v>
          </cell>
          <cell r="F438" t="str">
            <v>01</v>
          </cell>
          <cell r="G438" t="str">
            <v>248</v>
          </cell>
          <cell r="H438" t="str">
            <v>032</v>
          </cell>
          <cell r="I438" t="str">
            <v>02200110041001</v>
          </cell>
          <cell r="K438" t="str">
            <v>MAHADEVPUR</v>
          </cell>
          <cell r="L438" t="str">
            <v>MAJEEDPALLI</v>
          </cell>
        </row>
        <row r="439">
          <cell r="A439" t="str">
            <v>02</v>
          </cell>
          <cell r="B439" t="str">
            <v>0220</v>
          </cell>
          <cell r="C439" t="str">
            <v>0220011</v>
          </cell>
          <cell r="D439" t="str">
            <v>004</v>
          </cell>
          <cell r="E439" t="str">
            <v>11</v>
          </cell>
          <cell r="F439" t="str">
            <v>01</v>
          </cell>
          <cell r="G439" t="str">
            <v>248</v>
          </cell>
          <cell r="H439" t="str">
            <v>032</v>
          </cell>
          <cell r="I439" t="str">
            <v>02200110041101</v>
          </cell>
          <cell r="K439" t="str">
            <v>MAHADEVPUR</v>
          </cell>
          <cell r="L439" t="str">
            <v>KALESHWARAM</v>
          </cell>
        </row>
        <row r="440">
          <cell r="A440" t="str">
            <v>02</v>
          </cell>
          <cell r="B440" t="str">
            <v>0220</v>
          </cell>
          <cell r="C440" t="str">
            <v>0220011</v>
          </cell>
          <cell r="D440" t="str">
            <v>005</v>
          </cell>
          <cell r="E440" t="str">
            <v>13</v>
          </cell>
          <cell r="F440" t="str">
            <v>01</v>
          </cell>
          <cell r="G440" t="str">
            <v>248</v>
          </cell>
          <cell r="H440" t="str">
            <v>032</v>
          </cell>
          <cell r="I440" t="str">
            <v>02200110051301</v>
          </cell>
          <cell r="K440" t="str">
            <v>MAHADEVPUR</v>
          </cell>
          <cell r="L440" t="str">
            <v>METPALLI</v>
          </cell>
        </row>
        <row r="441">
          <cell r="A441" t="str">
            <v>02</v>
          </cell>
          <cell r="B441" t="str">
            <v>0220</v>
          </cell>
          <cell r="C441" t="str">
            <v>0220011</v>
          </cell>
          <cell r="D441" t="str">
            <v>005</v>
          </cell>
          <cell r="E441" t="str">
            <v>14</v>
          </cell>
          <cell r="F441" t="str">
            <v>01</v>
          </cell>
          <cell r="G441" t="str">
            <v>248</v>
          </cell>
          <cell r="H441" t="str">
            <v>032</v>
          </cell>
          <cell r="I441" t="str">
            <v>02200110051401</v>
          </cell>
          <cell r="K441" t="str">
            <v>MAHADEVPUR</v>
          </cell>
          <cell r="L441" t="str">
            <v>BEERASAGAR</v>
          </cell>
        </row>
        <row r="442">
          <cell r="A442" t="str">
            <v>02</v>
          </cell>
          <cell r="B442" t="str">
            <v>0220</v>
          </cell>
          <cell r="C442" t="str">
            <v>0220011</v>
          </cell>
          <cell r="D442" t="str">
            <v>006</v>
          </cell>
          <cell r="E442" t="str">
            <v>15</v>
          </cell>
          <cell r="F442" t="str">
            <v>01</v>
          </cell>
          <cell r="G442" t="str">
            <v>248</v>
          </cell>
          <cell r="H442" t="str">
            <v>032</v>
          </cell>
          <cell r="I442" t="str">
            <v>02200110061501</v>
          </cell>
          <cell r="K442" t="str">
            <v>MAHADEVPUR</v>
          </cell>
          <cell r="L442" t="str">
            <v>KUDURUPALLI</v>
          </cell>
        </row>
        <row r="443">
          <cell r="A443" t="str">
            <v>02</v>
          </cell>
          <cell r="B443" t="str">
            <v>0220</v>
          </cell>
          <cell r="C443" t="str">
            <v>0220011</v>
          </cell>
          <cell r="D443" t="str">
            <v>006</v>
          </cell>
          <cell r="E443" t="str">
            <v>18</v>
          </cell>
          <cell r="F443" t="str">
            <v>01</v>
          </cell>
          <cell r="G443" t="str">
            <v>248</v>
          </cell>
          <cell r="H443" t="str">
            <v>032</v>
          </cell>
          <cell r="I443" t="str">
            <v>02200110061801</v>
          </cell>
          <cell r="K443" t="str">
            <v>MAHADEVPUR</v>
          </cell>
          <cell r="L443" t="str">
            <v>EDAPALLI</v>
          </cell>
        </row>
        <row r="444">
          <cell r="A444" t="str">
            <v>02</v>
          </cell>
          <cell r="B444" t="str">
            <v>0220</v>
          </cell>
          <cell r="C444" t="str">
            <v>0220011</v>
          </cell>
          <cell r="D444" t="str">
            <v>007</v>
          </cell>
          <cell r="E444" t="str">
            <v>19</v>
          </cell>
          <cell r="F444" t="str">
            <v>01</v>
          </cell>
          <cell r="G444" t="str">
            <v>248</v>
          </cell>
          <cell r="H444" t="str">
            <v>032</v>
          </cell>
          <cell r="I444" t="str">
            <v>02200110071901</v>
          </cell>
          <cell r="K444" t="str">
            <v>MAHADEVPUR</v>
          </cell>
          <cell r="L444" t="str">
            <v>MAHADEVPOOR</v>
          </cell>
        </row>
        <row r="445">
          <cell r="A445" t="str">
            <v>02</v>
          </cell>
          <cell r="B445" t="str">
            <v>0220</v>
          </cell>
          <cell r="C445" t="str">
            <v>0220011</v>
          </cell>
          <cell r="D445" t="str">
            <v>008</v>
          </cell>
          <cell r="E445" t="str">
            <v>20</v>
          </cell>
          <cell r="F445" t="str">
            <v>01</v>
          </cell>
          <cell r="G445" t="str">
            <v>248</v>
          </cell>
          <cell r="H445" t="str">
            <v>032</v>
          </cell>
          <cell r="I445" t="str">
            <v>02200110082001</v>
          </cell>
          <cell r="K445" t="str">
            <v>MAHADEVPUR</v>
          </cell>
          <cell r="L445" t="str">
            <v>BRAHMANAPALLY</v>
          </cell>
        </row>
        <row r="446">
          <cell r="A446" t="str">
            <v>02</v>
          </cell>
          <cell r="B446" t="str">
            <v>0220</v>
          </cell>
          <cell r="C446" t="str">
            <v>0220011</v>
          </cell>
          <cell r="D446" t="str">
            <v>009</v>
          </cell>
          <cell r="E446" t="str">
            <v>21</v>
          </cell>
          <cell r="F446" t="str">
            <v>01</v>
          </cell>
          <cell r="G446" t="str">
            <v>248</v>
          </cell>
          <cell r="H446" t="str">
            <v>032</v>
          </cell>
          <cell r="I446" t="str">
            <v>02200110092101</v>
          </cell>
          <cell r="K446" t="str">
            <v>MAHADEVPUR</v>
          </cell>
          <cell r="L446" t="str">
            <v>BOMMAPUR</v>
          </cell>
        </row>
        <row r="447">
          <cell r="A447" t="str">
            <v>02</v>
          </cell>
          <cell r="B447" t="str">
            <v>0220</v>
          </cell>
          <cell r="C447" t="str">
            <v>0220011</v>
          </cell>
          <cell r="D447" t="str">
            <v>010</v>
          </cell>
          <cell r="E447" t="str">
            <v>22</v>
          </cell>
          <cell r="F447" t="str">
            <v>01</v>
          </cell>
          <cell r="G447" t="str">
            <v>248</v>
          </cell>
          <cell r="H447" t="str">
            <v>032</v>
          </cell>
          <cell r="I447" t="str">
            <v>02200110102201</v>
          </cell>
          <cell r="K447" t="str">
            <v>MAHADEVPUR</v>
          </cell>
          <cell r="L447" t="str">
            <v>ELEKESHWARAM</v>
          </cell>
        </row>
        <row r="448">
          <cell r="A448" t="str">
            <v>02</v>
          </cell>
          <cell r="B448" t="str">
            <v>0220</v>
          </cell>
          <cell r="C448" t="str">
            <v>0220011</v>
          </cell>
          <cell r="D448" t="str">
            <v>010</v>
          </cell>
          <cell r="E448" t="str">
            <v>22</v>
          </cell>
          <cell r="F448" t="str">
            <v>02</v>
          </cell>
          <cell r="G448" t="str">
            <v>248</v>
          </cell>
          <cell r="H448" t="str">
            <v>032</v>
          </cell>
          <cell r="I448" t="str">
            <v>02200110102202</v>
          </cell>
          <cell r="K448" t="str">
            <v>MAHADEVPUR</v>
          </cell>
          <cell r="L448" t="str">
            <v>MANNEGUDEM</v>
          </cell>
        </row>
        <row r="449">
          <cell r="A449" t="str">
            <v>02</v>
          </cell>
          <cell r="B449" t="str">
            <v>0220</v>
          </cell>
          <cell r="C449" t="str">
            <v>0220011</v>
          </cell>
          <cell r="D449" t="str">
            <v>011</v>
          </cell>
          <cell r="E449" t="str">
            <v>23</v>
          </cell>
          <cell r="F449" t="str">
            <v>01</v>
          </cell>
          <cell r="G449" t="str">
            <v>248</v>
          </cell>
          <cell r="H449" t="str">
            <v>032</v>
          </cell>
          <cell r="I449" t="str">
            <v>02200110112301</v>
          </cell>
          <cell r="K449" t="str">
            <v>MAHADEVPUR</v>
          </cell>
          <cell r="L449" t="str">
            <v>BEGLOOR</v>
          </cell>
        </row>
        <row r="450">
          <cell r="A450" t="str">
            <v>02</v>
          </cell>
          <cell r="B450" t="str">
            <v>0220</v>
          </cell>
          <cell r="C450" t="str">
            <v>0220011</v>
          </cell>
          <cell r="D450" t="str">
            <v>012</v>
          </cell>
          <cell r="E450" t="str">
            <v>26</v>
          </cell>
          <cell r="F450" t="str">
            <v>01</v>
          </cell>
          <cell r="G450" t="str">
            <v>248</v>
          </cell>
          <cell r="H450" t="str">
            <v>032</v>
          </cell>
          <cell r="I450" t="str">
            <v>02200110122601</v>
          </cell>
          <cell r="K450" t="str">
            <v>MAHADEVPUR</v>
          </cell>
          <cell r="L450" t="str">
            <v>RAPALLIKOTA</v>
          </cell>
        </row>
        <row r="451">
          <cell r="A451" t="str">
            <v>02</v>
          </cell>
          <cell r="B451" t="str">
            <v>0220</v>
          </cell>
          <cell r="C451" t="str">
            <v>0220011</v>
          </cell>
          <cell r="D451" t="str">
            <v>012</v>
          </cell>
          <cell r="E451" t="str">
            <v>29</v>
          </cell>
          <cell r="F451" t="str">
            <v>01</v>
          </cell>
          <cell r="G451" t="str">
            <v>248</v>
          </cell>
          <cell r="H451" t="str">
            <v>032</v>
          </cell>
          <cell r="I451" t="str">
            <v>02200110122901</v>
          </cell>
          <cell r="K451" t="str">
            <v>MAHADEVPUR</v>
          </cell>
          <cell r="L451" t="str">
            <v>SURARAM</v>
          </cell>
        </row>
        <row r="452">
          <cell r="A452" t="str">
            <v>02</v>
          </cell>
          <cell r="B452" t="str">
            <v>0220</v>
          </cell>
          <cell r="C452" t="str">
            <v>0220011</v>
          </cell>
          <cell r="D452" t="str">
            <v>013</v>
          </cell>
          <cell r="E452" t="str">
            <v>27</v>
          </cell>
          <cell r="F452" t="str">
            <v>01</v>
          </cell>
          <cell r="G452" t="str">
            <v>248</v>
          </cell>
          <cell r="H452" t="str">
            <v>032</v>
          </cell>
          <cell r="I452" t="str">
            <v>02200110132701</v>
          </cell>
          <cell r="K452" t="str">
            <v>MAHADEVPUR</v>
          </cell>
          <cell r="L452" t="str">
            <v>ENKAPALLY</v>
          </cell>
        </row>
        <row r="453">
          <cell r="A453" t="str">
            <v>02</v>
          </cell>
          <cell r="B453" t="str">
            <v>0220</v>
          </cell>
          <cell r="C453" t="str">
            <v>0220011</v>
          </cell>
          <cell r="D453" t="str">
            <v>013</v>
          </cell>
          <cell r="E453" t="str">
            <v>28</v>
          </cell>
          <cell r="F453" t="str">
            <v>01</v>
          </cell>
          <cell r="G453" t="str">
            <v>248</v>
          </cell>
          <cell r="H453" t="str">
            <v>032</v>
          </cell>
          <cell r="I453" t="str">
            <v>02200110132801</v>
          </cell>
          <cell r="K453" t="str">
            <v>MAHADEVPUR</v>
          </cell>
          <cell r="L453" t="str">
            <v>KISTARAOPET</v>
          </cell>
        </row>
        <row r="454">
          <cell r="A454" t="str">
            <v>02</v>
          </cell>
          <cell r="B454" t="str">
            <v>0220</v>
          </cell>
          <cell r="C454" t="str">
            <v>0220011</v>
          </cell>
          <cell r="D454" t="str">
            <v>014</v>
          </cell>
          <cell r="E454" t="str">
            <v>30</v>
          </cell>
          <cell r="F454" t="str">
            <v>01</v>
          </cell>
          <cell r="G454" t="str">
            <v>248</v>
          </cell>
          <cell r="H454" t="str">
            <v>032</v>
          </cell>
          <cell r="I454" t="str">
            <v>02200110143001</v>
          </cell>
          <cell r="K454" t="str">
            <v>MAHADEVPUR</v>
          </cell>
          <cell r="L454" t="str">
            <v>MEDIGADDA</v>
          </cell>
        </row>
        <row r="455">
          <cell r="A455" t="str">
            <v>02</v>
          </cell>
          <cell r="B455" t="str">
            <v>0220</v>
          </cell>
          <cell r="C455" t="str">
            <v>0220011</v>
          </cell>
          <cell r="D455" t="str">
            <v>014</v>
          </cell>
          <cell r="E455" t="str">
            <v>31</v>
          </cell>
          <cell r="F455" t="str">
            <v>01</v>
          </cell>
          <cell r="G455" t="str">
            <v>248</v>
          </cell>
          <cell r="H455" t="str">
            <v>032</v>
          </cell>
          <cell r="I455" t="str">
            <v>02200110143101</v>
          </cell>
          <cell r="K455" t="str">
            <v>MAHADEVPUR</v>
          </cell>
          <cell r="L455" t="str">
            <v>AMBATPALLI</v>
          </cell>
        </row>
        <row r="456">
          <cell r="A456" t="str">
            <v>02</v>
          </cell>
          <cell r="B456" t="str">
            <v>0220</v>
          </cell>
          <cell r="C456" t="str">
            <v>0220011</v>
          </cell>
          <cell r="D456" t="str">
            <v>015</v>
          </cell>
          <cell r="E456" t="str">
            <v>32</v>
          </cell>
          <cell r="F456" t="str">
            <v>01</v>
          </cell>
          <cell r="G456" t="str">
            <v>248</v>
          </cell>
          <cell r="H456" t="str">
            <v>032</v>
          </cell>
          <cell r="I456" t="str">
            <v>02200110153201</v>
          </cell>
          <cell r="K456" t="str">
            <v>MAHADEVPUR</v>
          </cell>
          <cell r="L456" t="str">
            <v>PEDDAMPET</v>
          </cell>
        </row>
        <row r="457">
          <cell r="A457" t="str">
            <v>02</v>
          </cell>
          <cell r="B457" t="str">
            <v>0220</v>
          </cell>
          <cell r="C457" t="str">
            <v>0220011</v>
          </cell>
          <cell r="D457" t="str">
            <v>016</v>
          </cell>
          <cell r="E457" t="str">
            <v>33</v>
          </cell>
          <cell r="F457" t="str">
            <v>01</v>
          </cell>
          <cell r="G457" t="str">
            <v>248</v>
          </cell>
          <cell r="H457" t="str">
            <v>032</v>
          </cell>
          <cell r="I457" t="str">
            <v>02200110163301</v>
          </cell>
          <cell r="K457" t="str">
            <v>MAHADEVPUR</v>
          </cell>
          <cell r="L457" t="str">
            <v>LENKALAGADDA</v>
          </cell>
        </row>
        <row r="458">
          <cell r="A458" t="str">
            <v>02</v>
          </cell>
          <cell r="B458" t="str">
            <v>0220</v>
          </cell>
          <cell r="C458" t="str">
            <v>0220011</v>
          </cell>
          <cell r="D458" t="str">
            <v>017</v>
          </cell>
          <cell r="E458" t="str">
            <v>35</v>
          </cell>
          <cell r="F458" t="str">
            <v>01</v>
          </cell>
          <cell r="G458" t="str">
            <v>248</v>
          </cell>
          <cell r="H458" t="str">
            <v>032</v>
          </cell>
          <cell r="I458" t="str">
            <v>02200110173501</v>
          </cell>
          <cell r="K458" t="str">
            <v>MAHADEVPUR</v>
          </cell>
          <cell r="L458" t="str">
            <v>PANKENA</v>
          </cell>
        </row>
        <row r="459">
          <cell r="A459" t="str">
            <v>02</v>
          </cell>
          <cell r="B459" t="str">
            <v>0220</v>
          </cell>
          <cell r="C459" t="str">
            <v>0220011</v>
          </cell>
          <cell r="D459" t="str">
            <v>017</v>
          </cell>
          <cell r="E459" t="str">
            <v>49</v>
          </cell>
          <cell r="F459" t="str">
            <v>01</v>
          </cell>
          <cell r="G459" t="str">
            <v>248</v>
          </cell>
          <cell r="H459" t="str">
            <v>032</v>
          </cell>
          <cell r="I459" t="str">
            <v>02200110174901</v>
          </cell>
          <cell r="K459" t="str">
            <v>MAHADEVPUR</v>
          </cell>
          <cell r="L459" t="str">
            <v>MODED</v>
          </cell>
        </row>
        <row r="460">
          <cell r="A460" t="str">
            <v>02</v>
          </cell>
          <cell r="B460" t="str">
            <v>0220</v>
          </cell>
          <cell r="C460" t="str">
            <v>0220011</v>
          </cell>
          <cell r="D460" t="str">
            <v>018</v>
          </cell>
          <cell r="E460" t="str">
            <v>36</v>
          </cell>
          <cell r="F460" t="str">
            <v>01</v>
          </cell>
          <cell r="G460" t="str">
            <v>248</v>
          </cell>
          <cell r="H460" t="str">
            <v>032</v>
          </cell>
          <cell r="I460" t="str">
            <v>02200110183601</v>
          </cell>
          <cell r="K460" t="str">
            <v>MAHADEVPUR</v>
          </cell>
          <cell r="L460" t="str">
            <v>PALIMELA</v>
          </cell>
        </row>
        <row r="461">
          <cell r="A461" t="str">
            <v>02</v>
          </cell>
          <cell r="B461" t="str">
            <v>0220</v>
          </cell>
          <cell r="C461" t="str">
            <v>0220011</v>
          </cell>
          <cell r="D461" t="str">
            <v>018</v>
          </cell>
          <cell r="E461" t="str">
            <v>36</v>
          </cell>
          <cell r="F461" t="str">
            <v>02</v>
          </cell>
          <cell r="G461" t="str">
            <v>248</v>
          </cell>
          <cell r="H461" t="str">
            <v>032</v>
          </cell>
          <cell r="I461" t="str">
            <v>02200110183602</v>
          </cell>
          <cell r="K461" t="str">
            <v>MAHADEVPUR</v>
          </cell>
          <cell r="L461" t="str">
            <v>APPAJIPET</v>
          </cell>
        </row>
        <row r="462">
          <cell r="A462" t="str">
            <v>02</v>
          </cell>
          <cell r="B462" t="str">
            <v>0220</v>
          </cell>
          <cell r="C462" t="str">
            <v>0220011</v>
          </cell>
          <cell r="D462" t="str">
            <v>018</v>
          </cell>
          <cell r="E462" t="str">
            <v>36</v>
          </cell>
          <cell r="F462" t="str">
            <v>03</v>
          </cell>
          <cell r="G462" t="str">
            <v>248</v>
          </cell>
          <cell r="H462" t="str">
            <v>032</v>
          </cell>
          <cell r="I462" t="str">
            <v>02200110183603</v>
          </cell>
          <cell r="K462" t="str">
            <v>MAHADEVPUR</v>
          </cell>
          <cell r="L462" t="str">
            <v>BODAIGUDEM</v>
          </cell>
        </row>
        <row r="463">
          <cell r="A463" t="str">
            <v>02</v>
          </cell>
          <cell r="B463" t="str">
            <v>0220</v>
          </cell>
          <cell r="C463" t="str">
            <v>0220011</v>
          </cell>
          <cell r="D463" t="str">
            <v>018</v>
          </cell>
          <cell r="E463" t="str">
            <v>47</v>
          </cell>
          <cell r="F463" t="str">
            <v>01</v>
          </cell>
          <cell r="G463" t="str">
            <v>248</v>
          </cell>
          <cell r="H463" t="str">
            <v>032</v>
          </cell>
          <cell r="I463" t="str">
            <v>02200110184701</v>
          </cell>
          <cell r="K463" t="str">
            <v>MAHADEVPUR</v>
          </cell>
          <cell r="L463" t="str">
            <v>KAMANPALLI</v>
          </cell>
        </row>
        <row r="464">
          <cell r="A464" t="str">
            <v>02</v>
          </cell>
          <cell r="B464" t="str">
            <v>0220</v>
          </cell>
          <cell r="C464" t="str">
            <v>0220011</v>
          </cell>
          <cell r="D464" t="str">
            <v>019</v>
          </cell>
          <cell r="E464" t="str">
            <v>37</v>
          </cell>
          <cell r="F464" t="str">
            <v>01</v>
          </cell>
          <cell r="G464" t="str">
            <v>248</v>
          </cell>
          <cell r="H464" t="str">
            <v>032</v>
          </cell>
          <cell r="I464" t="str">
            <v>02200110193701</v>
          </cell>
          <cell r="K464" t="str">
            <v>MAHADEVPUR</v>
          </cell>
          <cell r="L464" t="str">
            <v>SARVAIPET</v>
          </cell>
        </row>
        <row r="465">
          <cell r="A465" t="str">
            <v>02</v>
          </cell>
          <cell r="B465" t="str">
            <v>0220</v>
          </cell>
          <cell r="C465" t="str">
            <v>0220011</v>
          </cell>
          <cell r="D465" t="str">
            <v>020</v>
          </cell>
          <cell r="E465" t="str">
            <v>40</v>
          </cell>
          <cell r="F465" t="str">
            <v>01</v>
          </cell>
          <cell r="G465" t="str">
            <v>248</v>
          </cell>
          <cell r="H465" t="str">
            <v>032</v>
          </cell>
          <cell r="I465" t="str">
            <v>02200110204001</v>
          </cell>
          <cell r="K465" t="str">
            <v>MAHADEVPUR</v>
          </cell>
          <cell r="L465" t="str">
            <v>DAMMUR</v>
          </cell>
        </row>
        <row r="466">
          <cell r="A466" t="str">
            <v>02</v>
          </cell>
          <cell r="B466" t="str">
            <v>0220</v>
          </cell>
          <cell r="C466" t="str">
            <v>0220011</v>
          </cell>
          <cell r="D466" t="str">
            <v>020</v>
          </cell>
          <cell r="E466" t="str">
            <v>41</v>
          </cell>
          <cell r="F466" t="str">
            <v>01</v>
          </cell>
          <cell r="G466" t="str">
            <v>248</v>
          </cell>
          <cell r="H466" t="str">
            <v>032</v>
          </cell>
          <cell r="I466" t="str">
            <v>02200110204101</v>
          </cell>
          <cell r="K466" t="str">
            <v>MAHADEVPUR</v>
          </cell>
          <cell r="L466" t="str">
            <v>BURUGUGUDEM</v>
          </cell>
        </row>
        <row r="467">
          <cell r="A467" t="str">
            <v>02</v>
          </cell>
          <cell r="B467" t="str">
            <v>0220</v>
          </cell>
          <cell r="C467" t="str">
            <v>0220011</v>
          </cell>
          <cell r="D467" t="str">
            <v>020</v>
          </cell>
          <cell r="E467" t="str">
            <v>45</v>
          </cell>
          <cell r="F467" t="str">
            <v>01</v>
          </cell>
          <cell r="G467" t="str">
            <v>248</v>
          </cell>
          <cell r="H467" t="str">
            <v>032</v>
          </cell>
          <cell r="I467" t="str">
            <v>02200110204501</v>
          </cell>
          <cell r="K467" t="str">
            <v>MAHADEVPUR</v>
          </cell>
          <cell r="L467" t="str">
            <v>TIMMETIGUDEM</v>
          </cell>
        </row>
        <row r="468">
          <cell r="A468" t="str">
            <v>02</v>
          </cell>
          <cell r="B468" t="str">
            <v>0220</v>
          </cell>
          <cell r="C468" t="str">
            <v>0220011</v>
          </cell>
          <cell r="D468" t="str">
            <v>021</v>
          </cell>
          <cell r="E468" t="str">
            <v>42</v>
          </cell>
          <cell r="F468" t="str">
            <v>01</v>
          </cell>
          <cell r="G468" t="str">
            <v>248</v>
          </cell>
          <cell r="H468" t="str">
            <v>032</v>
          </cell>
          <cell r="I468" t="str">
            <v>02200110214201</v>
          </cell>
          <cell r="K468" t="str">
            <v>MAHADEVPUR</v>
          </cell>
          <cell r="L468" t="str">
            <v>NEELAMPALLI</v>
          </cell>
        </row>
        <row r="469">
          <cell r="A469" t="str">
            <v>02</v>
          </cell>
          <cell r="B469" t="str">
            <v>0220</v>
          </cell>
          <cell r="C469" t="str">
            <v>0220011</v>
          </cell>
          <cell r="D469" t="str">
            <v>021</v>
          </cell>
          <cell r="E469" t="str">
            <v>43</v>
          </cell>
          <cell r="F469" t="str">
            <v>01</v>
          </cell>
          <cell r="G469" t="str">
            <v>248</v>
          </cell>
          <cell r="H469" t="str">
            <v>032</v>
          </cell>
          <cell r="I469" t="str">
            <v>02200110214301</v>
          </cell>
          <cell r="K469" t="str">
            <v>MAHADEVPUR</v>
          </cell>
          <cell r="L469" t="str">
            <v>VENCHAMPALLY</v>
          </cell>
        </row>
        <row r="470">
          <cell r="A470" t="str">
            <v>02</v>
          </cell>
          <cell r="B470" t="str">
            <v>0220</v>
          </cell>
          <cell r="C470" t="str">
            <v>0220011</v>
          </cell>
          <cell r="D470" t="str">
            <v>022</v>
          </cell>
          <cell r="E470" t="str">
            <v>44</v>
          </cell>
          <cell r="F470" t="str">
            <v>01</v>
          </cell>
          <cell r="G470" t="str">
            <v>248</v>
          </cell>
          <cell r="H470" t="str">
            <v>032</v>
          </cell>
          <cell r="I470" t="str">
            <v>02200110224401</v>
          </cell>
          <cell r="K470" t="str">
            <v>MAHADEVPUR</v>
          </cell>
          <cell r="L470" t="str">
            <v>MUKNUR</v>
          </cell>
        </row>
        <row r="471">
          <cell r="A471" t="str">
            <v>02</v>
          </cell>
          <cell r="B471" t="str">
            <v>0220</v>
          </cell>
          <cell r="C471" t="str">
            <v>0220012</v>
          </cell>
          <cell r="D471" t="str">
            <v>001</v>
          </cell>
          <cell r="E471" t="str">
            <v>01</v>
          </cell>
          <cell r="F471" t="str">
            <v>01</v>
          </cell>
          <cell r="G471" t="str">
            <v>248</v>
          </cell>
          <cell r="H471" t="str">
            <v>032</v>
          </cell>
          <cell r="I471" t="str">
            <v>02200120010101</v>
          </cell>
          <cell r="K471" t="str">
            <v>MUTHARAM (MAHADEVPUR)</v>
          </cell>
          <cell r="L471" t="str">
            <v>MADARAM</v>
          </cell>
        </row>
        <row r="472">
          <cell r="A472" t="str">
            <v>02</v>
          </cell>
          <cell r="B472" t="str">
            <v>0220</v>
          </cell>
          <cell r="C472" t="str">
            <v>0220012</v>
          </cell>
          <cell r="D472" t="str">
            <v>001</v>
          </cell>
          <cell r="E472" t="str">
            <v>02</v>
          </cell>
          <cell r="F472" t="str">
            <v>01</v>
          </cell>
          <cell r="G472" t="str">
            <v>248</v>
          </cell>
          <cell r="H472" t="str">
            <v>032</v>
          </cell>
          <cell r="I472" t="str">
            <v>02200120010201</v>
          </cell>
          <cell r="K472" t="str">
            <v>MUTHARAM (MAHADEVPUR)</v>
          </cell>
          <cell r="L472" t="str">
            <v>KORLAKUNTA</v>
          </cell>
        </row>
        <row r="473">
          <cell r="A473" t="str">
            <v>02</v>
          </cell>
          <cell r="B473" t="str">
            <v>0220</v>
          </cell>
          <cell r="C473" t="str">
            <v>0220012</v>
          </cell>
          <cell r="D473" t="str">
            <v>001</v>
          </cell>
          <cell r="E473" t="str">
            <v>02</v>
          </cell>
          <cell r="F473" t="str">
            <v>02</v>
          </cell>
          <cell r="G473" t="str">
            <v>248</v>
          </cell>
          <cell r="H473" t="str">
            <v>032</v>
          </cell>
          <cell r="I473" t="str">
            <v>02200120010202</v>
          </cell>
          <cell r="K473" t="str">
            <v>MUTHARAM (MAHADEVPUR)</v>
          </cell>
          <cell r="L473" t="str">
            <v>LAMBADIPALLI</v>
          </cell>
        </row>
        <row r="474">
          <cell r="A474" t="str">
            <v>02</v>
          </cell>
          <cell r="B474" t="str">
            <v>0220</v>
          </cell>
          <cell r="C474" t="str">
            <v>0220012</v>
          </cell>
          <cell r="D474" t="str">
            <v>002</v>
          </cell>
          <cell r="E474" t="str">
            <v>03</v>
          </cell>
          <cell r="F474" t="str">
            <v>01</v>
          </cell>
          <cell r="G474" t="str">
            <v>248</v>
          </cell>
          <cell r="H474" t="str">
            <v>032</v>
          </cell>
          <cell r="I474" t="str">
            <v>02200120020301</v>
          </cell>
          <cell r="K474" t="str">
            <v>MUTHARAM (MAHADEVPUR)</v>
          </cell>
          <cell r="L474" t="str">
            <v>STAMBAMPALLI[PP]</v>
          </cell>
        </row>
        <row r="475">
          <cell r="A475" t="str">
            <v>02</v>
          </cell>
          <cell r="B475" t="str">
            <v>0220</v>
          </cell>
          <cell r="C475" t="str">
            <v>0220012</v>
          </cell>
          <cell r="D475" t="str">
            <v>002</v>
          </cell>
          <cell r="E475" t="str">
            <v>03</v>
          </cell>
          <cell r="F475" t="str">
            <v>02</v>
          </cell>
          <cell r="G475" t="str">
            <v>248</v>
          </cell>
          <cell r="H475" t="str">
            <v>032</v>
          </cell>
          <cell r="I475" t="str">
            <v>02200120020302</v>
          </cell>
          <cell r="K475" t="str">
            <v>MUTHARAM (MAHADEVPUR)</v>
          </cell>
          <cell r="L475" t="str">
            <v>LAXMIPURAM</v>
          </cell>
        </row>
        <row r="476">
          <cell r="A476" t="str">
            <v>02</v>
          </cell>
          <cell r="B476" t="str">
            <v>0220</v>
          </cell>
          <cell r="C476" t="str">
            <v>0220012</v>
          </cell>
          <cell r="D476" t="str">
            <v>002</v>
          </cell>
          <cell r="E476" t="str">
            <v>07</v>
          </cell>
          <cell r="F476" t="str">
            <v>01</v>
          </cell>
          <cell r="G476" t="str">
            <v>248</v>
          </cell>
          <cell r="H476" t="str">
            <v>032</v>
          </cell>
          <cell r="I476" t="str">
            <v>02200120020701</v>
          </cell>
          <cell r="K476" t="str">
            <v>MUTHARAM (MAHADEVPUR)</v>
          </cell>
          <cell r="L476" t="str">
            <v>VAJNEPALLI</v>
          </cell>
        </row>
        <row r="477">
          <cell r="A477" t="str">
            <v>02</v>
          </cell>
          <cell r="B477" t="str">
            <v>0220</v>
          </cell>
          <cell r="C477" t="str">
            <v>0220012</v>
          </cell>
          <cell r="D477" t="str">
            <v>003</v>
          </cell>
          <cell r="E477" t="str">
            <v>04</v>
          </cell>
          <cell r="F477" t="str">
            <v>01</v>
          </cell>
          <cell r="G477" t="str">
            <v>248</v>
          </cell>
          <cell r="H477" t="str">
            <v>032</v>
          </cell>
          <cell r="I477" t="str">
            <v>02200120030401</v>
          </cell>
          <cell r="K477" t="str">
            <v>MUTHARAM (MAHADEVPUR)</v>
          </cell>
          <cell r="L477" t="str">
            <v>MULUGUPALLI</v>
          </cell>
        </row>
        <row r="478">
          <cell r="A478" t="str">
            <v>02</v>
          </cell>
          <cell r="B478" t="str">
            <v>0220</v>
          </cell>
          <cell r="C478" t="str">
            <v>0220012</v>
          </cell>
          <cell r="D478" t="str">
            <v>003</v>
          </cell>
          <cell r="E478" t="str">
            <v>04</v>
          </cell>
          <cell r="F478" t="str">
            <v>02</v>
          </cell>
          <cell r="G478" t="str">
            <v>248</v>
          </cell>
          <cell r="H478" t="str">
            <v>032</v>
          </cell>
          <cell r="I478" t="str">
            <v>02200120030402</v>
          </cell>
          <cell r="K478" t="str">
            <v>MUTHARAM (MAHADEVPUR)</v>
          </cell>
          <cell r="L478" t="str">
            <v>BOGGULAPALLI</v>
          </cell>
        </row>
        <row r="479">
          <cell r="A479" t="str">
            <v>02</v>
          </cell>
          <cell r="B479" t="str">
            <v>0220</v>
          </cell>
          <cell r="C479" t="str">
            <v>0220012</v>
          </cell>
          <cell r="D479" t="str">
            <v>003</v>
          </cell>
          <cell r="E479" t="str">
            <v>04</v>
          </cell>
          <cell r="F479" t="str">
            <v>03</v>
          </cell>
          <cell r="G479" t="str">
            <v>248</v>
          </cell>
          <cell r="H479" t="str">
            <v>032</v>
          </cell>
          <cell r="I479" t="str">
            <v>02200120030403</v>
          </cell>
          <cell r="K479" t="str">
            <v>MUTHARAM (MAHADEVPUR)</v>
          </cell>
          <cell r="L479" t="str">
            <v>DUMPILAPALLI</v>
          </cell>
        </row>
        <row r="480">
          <cell r="A480" t="str">
            <v>02</v>
          </cell>
          <cell r="B480" t="str">
            <v>0220</v>
          </cell>
          <cell r="C480" t="str">
            <v>0220012</v>
          </cell>
          <cell r="D480" t="str">
            <v>003</v>
          </cell>
          <cell r="E480" t="str">
            <v>05</v>
          </cell>
          <cell r="F480" t="str">
            <v>01</v>
          </cell>
          <cell r="G480" t="str">
            <v>248</v>
          </cell>
          <cell r="H480" t="str">
            <v>032</v>
          </cell>
          <cell r="I480" t="str">
            <v>02200120030501</v>
          </cell>
          <cell r="K480" t="str">
            <v>MUTHARAM (MAHADEVPUR)</v>
          </cell>
          <cell r="L480" t="str">
            <v>POLARAM</v>
          </cell>
        </row>
        <row r="481">
          <cell r="A481" t="str">
            <v>02</v>
          </cell>
          <cell r="B481" t="str">
            <v>0220</v>
          </cell>
          <cell r="C481" t="str">
            <v>0220012</v>
          </cell>
          <cell r="D481" t="str">
            <v>003</v>
          </cell>
          <cell r="E481" t="str">
            <v>05</v>
          </cell>
          <cell r="F481" t="str">
            <v>02</v>
          </cell>
          <cell r="G481" t="str">
            <v>248</v>
          </cell>
          <cell r="H481" t="str">
            <v>032</v>
          </cell>
          <cell r="I481" t="str">
            <v>02200120030502</v>
          </cell>
          <cell r="K481" t="str">
            <v>MUTHARAM (MAHADEVPUR)</v>
          </cell>
          <cell r="L481" t="str">
            <v>OOTLAPALLI</v>
          </cell>
        </row>
        <row r="482">
          <cell r="A482" t="str">
            <v>02</v>
          </cell>
          <cell r="B482" t="str">
            <v>0220</v>
          </cell>
          <cell r="C482" t="str">
            <v>0220012</v>
          </cell>
          <cell r="D482" t="str">
            <v>003</v>
          </cell>
          <cell r="E482" t="str">
            <v>05</v>
          </cell>
          <cell r="F482" t="str">
            <v>03</v>
          </cell>
          <cell r="G482" t="str">
            <v>248</v>
          </cell>
          <cell r="H482" t="str">
            <v>032</v>
          </cell>
          <cell r="I482" t="str">
            <v>02200120030503</v>
          </cell>
          <cell r="K482" t="str">
            <v>MUTHARAM (MAHADEVPUR)</v>
          </cell>
          <cell r="L482" t="str">
            <v>MAHABOOBPALLI</v>
          </cell>
        </row>
        <row r="483">
          <cell r="A483" t="str">
            <v>02</v>
          </cell>
          <cell r="B483" t="str">
            <v>0220</v>
          </cell>
          <cell r="C483" t="str">
            <v>0220012</v>
          </cell>
          <cell r="D483" t="str">
            <v>004</v>
          </cell>
          <cell r="E483" t="str">
            <v>06</v>
          </cell>
          <cell r="F483" t="str">
            <v>01</v>
          </cell>
          <cell r="G483" t="str">
            <v>248</v>
          </cell>
          <cell r="H483" t="str">
            <v>032</v>
          </cell>
          <cell r="I483" t="str">
            <v>02200120040601</v>
          </cell>
          <cell r="K483" t="str">
            <v>MUTHARAM (MAHADEVPUR)</v>
          </cell>
          <cell r="L483" t="str">
            <v>MUTHARAM</v>
          </cell>
        </row>
        <row r="484">
          <cell r="A484" t="str">
            <v>02</v>
          </cell>
          <cell r="B484" t="str">
            <v>0220</v>
          </cell>
          <cell r="C484" t="str">
            <v>0220012</v>
          </cell>
          <cell r="D484" t="str">
            <v>004</v>
          </cell>
          <cell r="E484" t="str">
            <v>06</v>
          </cell>
          <cell r="F484" t="str">
            <v>02</v>
          </cell>
          <cell r="G484" t="str">
            <v>248</v>
          </cell>
          <cell r="H484" t="str">
            <v>032</v>
          </cell>
          <cell r="I484" t="str">
            <v>02200120040602</v>
          </cell>
          <cell r="K484" t="str">
            <v>MUTHARAM (MAHADEVPUR)</v>
          </cell>
          <cell r="L484" t="str">
            <v>POLAMPALLI</v>
          </cell>
        </row>
        <row r="485">
          <cell r="A485" t="str">
            <v>02</v>
          </cell>
          <cell r="B485" t="str">
            <v>0220</v>
          </cell>
          <cell r="C485" t="str">
            <v>0220012</v>
          </cell>
          <cell r="D485" t="str">
            <v>004</v>
          </cell>
          <cell r="E485" t="str">
            <v>06</v>
          </cell>
          <cell r="F485" t="str">
            <v>03</v>
          </cell>
          <cell r="G485" t="str">
            <v>248</v>
          </cell>
          <cell r="H485" t="str">
            <v>032</v>
          </cell>
          <cell r="I485" t="str">
            <v>02200120040603</v>
          </cell>
          <cell r="K485" t="str">
            <v>MUTHARAM (MAHADEVPUR)</v>
          </cell>
          <cell r="L485" t="str">
            <v>KOTHA MUTHARAM</v>
          </cell>
        </row>
        <row r="486">
          <cell r="A486" t="str">
            <v>02</v>
          </cell>
          <cell r="B486" t="str">
            <v>0220</v>
          </cell>
          <cell r="C486" t="str">
            <v>0220012</v>
          </cell>
          <cell r="D486" t="str">
            <v>004</v>
          </cell>
          <cell r="E486" t="str">
            <v>06</v>
          </cell>
          <cell r="F486" t="str">
            <v>04</v>
          </cell>
          <cell r="G486" t="str">
            <v>248</v>
          </cell>
          <cell r="H486" t="str">
            <v>032</v>
          </cell>
          <cell r="I486" t="str">
            <v>02200120040604</v>
          </cell>
          <cell r="K486" t="str">
            <v>MUTHARAM (MAHADEVPUR)</v>
          </cell>
          <cell r="L486" t="str">
            <v>KONAMPET</v>
          </cell>
        </row>
        <row r="487">
          <cell r="A487" t="str">
            <v>02</v>
          </cell>
          <cell r="B487" t="str">
            <v>0220</v>
          </cell>
          <cell r="C487" t="str">
            <v>0220012</v>
          </cell>
          <cell r="D487" t="str">
            <v>004</v>
          </cell>
          <cell r="E487" t="str">
            <v>06</v>
          </cell>
          <cell r="F487" t="str">
            <v>05</v>
          </cell>
          <cell r="G487" t="str">
            <v>248</v>
          </cell>
          <cell r="H487" t="str">
            <v>032</v>
          </cell>
          <cell r="I487" t="str">
            <v>02200120040605</v>
          </cell>
          <cell r="K487" t="str">
            <v>MUTHARAM (MAHADEVPUR)</v>
          </cell>
          <cell r="L487" t="str">
            <v>DOBBALAPAD</v>
          </cell>
        </row>
        <row r="488">
          <cell r="A488" t="str">
            <v>02</v>
          </cell>
          <cell r="B488" t="str">
            <v>0220</v>
          </cell>
          <cell r="C488" t="str">
            <v>0220012</v>
          </cell>
          <cell r="D488" t="str">
            <v>004</v>
          </cell>
          <cell r="E488" t="str">
            <v>06</v>
          </cell>
          <cell r="F488" t="str">
            <v>06</v>
          </cell>
          <cell r="G488" t="str">
            <v>248</v>
          </cell>
          <cell r="H488" t="str">
            <v>032</v>
          </cell>
          <cell r="I488" t="str">
            <v>02200120040606</v>
          </cell>
          <cell r="K488" t="str">
            <v>MUTHARAM (MAHADEVPUR)</v>
          </cell>
          <cell r="L488" t="str">
            <v>DOUTHPALLI</v>
          </cell>
        </row>
        <row r="489">
          <cell r="A489" t="str">
            <v>02</v>
          </cell>
          <cell r="B489" t="str">
            <v>0220</v>
          </cell>
          <cell r="C489" t="str">
            <v>0220012</v>
          </cell>
          <cell r="D489" t="str">
            <v>005</v>
          </cell>
          <cell r="E489" t="str">
            <v>08</v>
          </cell>
          <cell r="F489" t="str">
            <v>01</v>
          </cell>
          <cell r="G489" t="str">
            <v>248</v>
          </cell>
          <cell r="H489" t="str">
            <v>032</v>
          </cell>
          <cell r="I489" t="str">
            <v>02200120050801</v>
          </cell>
          <cell r="K489" t="str">
            <v>MUTHARAM (MAHADEVPUR)</v>
          </cell>
          <cell r="L489" t="str">
            <v>YAMANPALLI</v>
          </cell>
        </row>
        <row r="490">
          <cell r="A490" t="str">
            <v>02</v>
          </cell>
          <cell r="B490" t="str">
            <v>0220</v>
          </cell>
          <cell r="C490" t="str">
            <v>0220012</v>
          </cell>
          <cell r="D490" t="str">
            <v>005</v>
          </cell>
          <cell r="E490" t="str">
            <v>10</v>
          </cell>
          <cell r="F490" t="str">
            <v>01</v>
          </cell>
          <cell r="G490" t="str">
            <v>248</v>
          </cell>
          <cell r="H490" t="str">
            <v>032</v>
          </cell>
          <cell r="I490" t="str">
            <v>02200120051001</v>
          </cell>
          <cell r="K490" t="str">
            <v>MUTHARAM (MAHADEVPUR)</v>
          </cell>
          <cell r="L490" t="str">
            <v>NIMMAGUDEM</v>
          </cell>
        </row>
        <row r="491">
          <cell r="A491" t="str">
            <v>02</v>
          </cell>
          <cell r="B491" t="str">
            <v>0220</v>
          </cell>
          <cell r="C491" t="str">
            <v>0220012</v>
          </cell>
          <cell r="D491" t="str">
            <v>005</v>
          </cell>
          <cell r="E491" t="str">
            <v>10</v>
          </cell>
          <cell r="F491" t="str">
            <v>02</v>
          </cell>
          <cell r="G491" t="str">
            <v>248</v>
          </cell>
          <cell r="H491" t="str">
            <v>032</v>
          </cell>
          <cell r="I491" t="str">
            <v>02200120051002</v>
          </cell>
          <cell r="K491" t="str">
            <v>MUTHARAM (MAHADEVPUR)</v>
          </cell>
          <cell r="L491" t="str">
            <v>KESHAVAPOOR</v>
          </cell>
        </row>
        <row r="492">
          <cell r="A492" t="str">
            <v>02</v>
          </cell>
          <cell r="B492" t="str">
            <v>0220</v>
          </cell>
          <cell r="C492" t="str">
            <v>0220012</v>
          </cell>
          <cell r="D492" t="str">
            <v>006</v>
          </cell>
          <cell r="E492" t="str">
            <v>09</v>
          </cell>
          <cell r="F492" t="str">
            <v>01</v>
          </cell>
          <cell r="G492" t="str">
            <v>248</v>
          </cell>
          <cell r="H492" t="str">
            <v>032</v>
          </cell>
          <cell r="I492" t="str">
            <v>02200120060901</v>
          </cell>
          <cell r="K492" t="str">
            <v>MUTHARAM (MAHADEVPUR)</v>
          </cell>
          <cell r="L492" t="str">
            <v>JEERAPALLI</v>
          </cell>
        </row>
        <row r="493">
          <cell r="A493" t="str">
            <v>02</v>
          </cell>
          <cell r="B493" t="str">
            <v>0220</v>
          </cell>
          <cell r="C493" t="str">
            <v>0220012</v>
          </cell>
          <cell r="D493" t="str">
            <v>006</v>
          </cell>
          <cell r="E493" t="str">
            <v>09</v>
          </cell>
          <cell r="F493" t="str">
            <v>02</v>
          </cell>
          <cell r="G493" t="str">
            <v>248</v>
          </cell>
          <cell r="H493" t="str">
            <v>032</v>
          </cell>
          <cell r="I493" t="str">
            <v>02200120060902</v>
          </cell>
          <cell r="K493" t="str">
            <v>MUTHARAM (MAHADEVPUR)</v>
          </cell>
          <cell r="L493" t="str">
            <v>LINGAPOOR</v>
          </cell>
        </row>
        <row r="494">
          <cell r="A494" t="str">
            <v>02</v>
          </cell>
          <cell r="B494" t="str">
            <v>0220</v>
          </cell>
          <cell r="C494" t="str">
            <v>0220012</v>
          </cell>
          <cell r="D494" t="str">
            <v>006</v>
          </cell>
          <cell r="E494" t="str">
            <v>09</v>
          </cell>
          <cell r="F494" t="str">
            <v>03</v>
          </cell>
          <cell r="G494" t="str">
            <v>248</v>
          </cell>
          <cell r="H494" t="str">
            <v>032</v>
          </cell>
          <cell r="I494" t="str">
            <v>02200120060903</v>
          </cell>
          <cell r="K494" t="str">
            <v>MUTHARAM (MAHADEVPUR)</v>
          </cell>
          <cell r="L494" t="str">
            <v>PARLAPALLI</v>
          </cell>
        </row>
        <row r="495">
          <cell r="A495" t="str">
            <v>02</v>
          </cell>
          <cell r="B495" t="str">
            <v>0220</v>
          </cell>
          <cell r="C495" t="str">
            <v>0220012</v>
          </cell>
          <cell r="D495" t="str">
            <v>007</v>
          </cell>
          <cell r="E495" t="str">
            <v>11</v>
          </cell>
          <cell r="F495" t="str">
            <v>01</v>
          </cell>
          <cell r="G495" t="str">
            <v>248</v>
          </cell>
          <cell r="H495" t="str">
            <v>032</v>
          </cell>
          <cell r="I495" t="str">
            <v>02200120071101</v>
          </cell>
          <cell r="K495" t="str">
            <v>MUTHARAM (MAHADEVPUR)</v>
          </cell>
          <cell r="L495" t="str">
            <v>YATNARAM</v>
          </cell>
        </row>
        <row r="496">
          <cell r="A496" t="str">
            <v>02</v>
          </cell>
          <cell r="B496" t="str">
            <v>0220</v>
          </cell>
          <cell r="C496" t="str">
            <v>0220012</v>
          </cell>
          <cell r="D496" t="str">
            <v>007</v>
          </cell>
          <cell r="E496" t="str">
            <v>12</v>
          </cell>
          <cell r="F496" t="str">
            <v>01</v>
          </cell>
          <cell r="G496" t="str">
            <v>248</v>
          </cell>
          <cell r="H496" t="str">
            <v>032</v>
          </cell>
          <cell r="I496" t="str">
            <v>02200120071201</v>
          </cell>
          <cell r="K496" t="str">
            <v>MUTHARAM (MAHADEVPUR)</v>
          </cell>
          <cell r="L496" t="str">
            <v>SINGAMPALLI</v>
          </cell>
        </row>
        <row r="497">
          <cell r="A497" t="str">
            <v>02</v>
          </cell>
          <cell r="B497" t="str">
            <v>0220</v>
          </cell>
          <cell r="C497" t="str">
            <v>0220012</v>
          </cell>
          <cell r="D497" t="str">
            <v>007</v>
          </cell>
          <cell r="E497" t="str">
            <v>13</v>
          </cell>
          <cell r="F497" t="str">
            <v>01</v>
          </cell>
          <cell r="G497" t="str">
            <v>248</v>
          </cell>
          <cell r="H497" t="str">
            <v>032</v>
          </cell>
          <cell r="I497" t="str">
            <v>02200120071301</v>
          </cell>
          <cell r="K497" t="str">
            <v>MUTHARAM (MAHADEVPUR)</v>
          </cell>
          <cell r="L497" t="str">
            <v>KANUKUNOOR</v>
          </cell>
        </row>
        <row r="498">
          <cell r="A498" t="str">
            <v>02</v>
          </cell>
          <cell r="B498" t="str">
            <v>0220</v>
          </cell>
          <cell r="C498" t="str">
            <v>0220012</v>
          </cell>
          <cell r="D498" t="str">
            <v>007</v>
          </cell>
          <cell r="E498" t="str">
            <v>15</v>
          </cell>
          <cell r="F498" t="str">
            <v>01</v>
          </cell>
          <cell r="G498" t="str">
            <v>248</v>
          </cell>
          <cell r="H498" t="str">
            <v>032</v>
          </cell>
          <cell r="I498" t="str">
            <v>02200120071501</v>
          </cell>
          <cell r="K498" t="str">
            <v>MUTHARAM (MAHADEVPUR)</v>
          </cell>
          <cell r="L498" t="str">
            <v>REDDYPALLI</v>
          </cell>
        </row>
        <row r="499">
          <cell r="A499" t="str">
            <v>02</v>
          </cell>
          <cell r="B499" t="str">
            <v>0220</v>
          </cell>
          <cell r="C499" t="str">
            <v>0220012</v>
          </cell>
          <cell r="D499" t="str">
            <v>008</v>
          </cell>
          <cell r="E499" t="str">
            <v>16</v>
          </cell>
          <cell r="F499" t="str">
            <v>01</v>
          </cell>
          <cell r="G499" t="str">
            <v>248</v>
          </cell>
          <cell r="H499" t="str">
            <v>032</v>
          </cell>
          <cell r="I499" t="str">
            <v>02200120081601</v>
          </cell>
          <cell r="K499" t="str">
            <v>MUTHARAM (MAHADEVPUR)</v>
          </cell>
          <cell r="L499" t="str">
            <v>BORLAGUDEM</v>
          </cell>
        </row>
        <row r="500">
          <cell r="A500" t="str">
            <v>02</v>
          </cell>
          <cell r="B500" t="str">
            <v>0220</v>
          </cell>
          <cell r="C500" t="str">
            <v>0220012</v>
          </cell>
          <cell r="D500" t="str">
            <v>008</v>
          </cell>
          <cell r="E500" t="str">
            <v>16</v>
          </cell>
          <cell r="F500" t="str">
            <v>02</v>
          </cell>
          <cell r="G500" t="str">
            <v>248</v>
          </cell>
          <cell r="H500" t="str">
            <v>032</v>
          </cell>
          <cell r="I500" t="str">
            <v>02200120081602</v>
          </cell>
          <cell r="K500" t="str">
            <v>MUTHARAM (MAHADEVPUR)</v>
          </cell>
          <cell r="L500" t="str">
            <v>GAJARAMPALLI</v>
          </cell>
        </row>
        <row r="501">
          <cell r="A501" t="str">
            <v>02</v>
          </cell>
          <cell r="B501" t="str">
            <v>0220</v>
          </cell>
          <cell r="C501" t="str">
            <v>0220012</v>
          </cell>
          <cell r="D501" t="str">
            <v>009</v>
          </cell>
          <cell r="E501" t="str">
            <v>17</v>
          </cell>
          <cell r="F501" t="str">
            <v>01</v>
          </cell>
          <cell r="G501" t="str">
            <v>248</v>
          </cell>
          <cell r="H501" t="str">
            <v>032</v>
          </cell>
          <cell r="I501" t="str">
            <v>02200120091701</v>
          </cell>
          <cell r="K501" t="str">
            <v>MUTHARAM (MAHADEVPUR)</v>
          </cell>
          <cell r="L501" t="str">
            <v>PEGADAPALLI</v>
          </cell>
        </row>
        <row r="502">
          <cell r="A502" t="str">
            <v>02</v>
          </cell>
          <cell r="B502" t="str">
            <v>0220</v>
          </cell>
          <cell r="C502" t="str">
            <v>0220012</v>
          </cell>
          <cell r="D502" t="str">
            <v>009</v>
          </cell>
          <cell r="E502" t="str">
            <v>17</v>
          </cell>
          <cell r="F502" t="str">
            <v>02</v>
          </cell>
          <cell r="G502" t="str">
            <v>248</v>
          </cell>
          <cell r="H502" t="str">
            <v>032</v>
          </cell>
          <cell r="I502" t="str">
            <v>02200120091702</v>
          </cell>
          <cell r="K502" t="str">
            <v>MUTHARAM (MAHADEVPUR)</v>
          </cell>
          <cell r="L502" t="str">
            <v>PREMNAGAR</v>
          </cell>
        </row>
        <row r="503">
          <cell r="A503" t="str">
            <v>02</v>
          </cell>
          <cell r="B503" t="str">
            <v>0220</v>
          </cell>
          <cell r="C503" t="str">
            <v>0220012</v>
          </cell>
          <cell r="D503" t="str">
            <v>009</v>
          </cell>
          <cell r="E503" t="str">
            <v>17</v>
          </cell>
          <cell r="F503" t="str">
            <v>03</v>
          </cell>
          <cell r="G503" t="str">
            <v>248</v>
          </cell>
          <cell r="H503" t="str">
            <v>032</v>
          </cell>
          <cell r="I503" t="str">
            <v>02200120091703</v>
          </cell>
          <cell r="K503" t="str">
            <v>MUTHARAM (MAHADEVPUR)</v>
          </cell>
          <cell r="L503" t="str">
            <v>ANJANEYAPALLI</v>
          </cell>
        </row>
        <row r="504">
          <cell r="A504" t="str">
            <v>02</v>
          </cell>
          <cell r="B504" t="str">
            <v>0220</v>
          </cell>
          <cell r="C504" t="str">
            <v>0220012</v>
          </cell>
          <cell r="D504" t="str">
            <v>009</v>
          </cell>
          <cell r="E504" t="str">
            <v>17</v>
          </cell>
          <cell r="F504" t="str">
            <v>04</v>
          </cell>
          <cell r="G504" t="str">
            <v>248</v>
          </cell>
          <cell r="H504" t="str">
            <v>032</v>
          </cell>
          <cell r="I504" t="str">
            <v>02200120091704</v>
          </cell>
          <cell r="K504" t="str">
            <v>MUTHARAM (MAHADEVPUR)</v>
          </cell>
          <cell r="L504" t="str">
            <v>MAMIDIGUDEM</v>
          </cell>
        </row>
        <row r="505">
          <cell r="A505" t="str">
            <v>02</v>
          </cell>
          <cell r="B505" t="str">
            <v>0220</v>
          </cell>
          <cell r="C505" t="str">
            <v>0220012</v>
          </cell>
          <cell r="D505" t="str">
            <v>010</v>
          </cell>
          <cell r="E505" t="str">
            <v>18</v>
          </cell>
          <cell r="F505" t="str">
            <v>01</v>
          </cell>
          <cell r="G505" t="str">
            <v>248</v>
          </cell>
          <cell r="H505" t="str">
            <v>032</v>
          </cell>
          <cell r="I505" t="str">
            <v>02200120101801</v>
          </cell>
          <cell r="K505" t="str">
            <v>MUTHARAM (MAHADEVPUR)</v>
          </cell>
          <cell r="L505" t="str">
            <v>NALLAKUNTA [MEENAJIPET]</v>
          </cell>
        </row>
        <row r="506">
          <cell r="A506" t="str">
            <v>02</v>
          </cell>
          <cell r="B506" t="str">
            <v>0220</v>
          </cell>
          <cell r="C506" t="str">
            <v>0220012</v>
          </cell>
          <cell r="D506" t="str">
            <v>010</v>
          </cell>
          <cell r="E506" t="str">
            <v>18</v>
          </cell>
          <cell r="F506" t="str">
            <v>02</v>
          </cell>
          <cell r="G506" t="str">
            <v>248</v>
          </cell>
          <cell r="H506" t="str">
            <v>032</v>
          </cell>
          <cell r="I506" t="str">
            <v>02200120101802</v>
          </cell>
          <cell r="K506" t="str">
            <v>MUTHARAM (MAHADEVPUR)</v>
          </cell>
          <cell r="L506" t="str">
            <v>ERRARAM</v>
          </cell>
        </row>
        <row r="507">
          <cell r="A507" t="str">
            <v>02</v>
          </cell>
          <cell r="B507" t="str">
            <v>0220</v>
          </cell>
          <cell r="C507" t="str">
            <v>0220012</v>
          </cell>
          <cell r="D507" t="str">
            <v>010</v>
          </cell>
          <cell r="E507" t="str">
            <v>18</v>
          </cell>
          <cell r="F507" t="str">
            <v>03</v>
          </cell>
          <cell r="G507" t="str">
            <v>248</v>
          </cell>
          <cell r="H507" t="str">
            <v>032</v>
          </cell>
          <cell r="I507" t="str">
            <v>02200120101803</v>
          </cell>
          <cell r="K507" t="str">
            <v>MUTHARAM (MAHADEVPUR)</v>
          </cell>
          <cell r="L507" t="str">
            <v>KISTPOOR</v>
          </cell>
        </row>
        <row r="508">
          <cell r="A508" t="str">
            <v>02</v>
          </cell>
          <cell r="B508" t="str">
            <v>0220</v>
          </cell>
          <cell r="C508" t="str">
            <v>0220012</v>
          </cell>
          <cell r="D508" t="str">
            <v>011</v>
          </cell>
          <cell r="E508" t="str">
            <v>19</v>
          </cell>
          <cell r="F508" t="str">
            <v>01</v>
          </cell>
          <cell r="G508" t="str">
            <v>248</v>
          </cell>
          <cell r="H508" t="str">
            <v>032</v>
          </cell>
          <cell r="I508" t="str">
            <v>02200120111901</v>
          </cell>
          <cell r="K508" t="str">
            <v>MUTHARAM (MAHADEVPUR)</v>
          </cell>
          <cell r="L508" t="str">
            <v>REGULAGUDEM</v>
          </cell>
        </row>
        <row r="509">
          <cell r="A509" t="str">
            <v>02</v>
          </cell>
          <cell r="B509" t="str">
            <v>0220</v>
          </cell>
          <cell r="C509" t="str">
            <v>0220012</v>
          </cell>
          <cell r="D509" t="str">
            <v>011</v>
          </cell>
          <cell r="E509" t="str">
            <v>19</v>
          </cell>
          <cell r="F509" t="str">
            <v>02</v>
          </cell>
          <cell r="G509" t="str">
            <v>248</v>
          </cell>
          <cell r="H509" t="str">
            <v>032</v>
          </cell>
          <cell r="I509" t="str">
            <v>02200120111902</v>
          </cell>
          <cell r="K509" t="str">
            <v>MUTHARAM (MAHADEVPUR)</v>
          </cell>
          <cell r="L509" t="str">
            <v>NEW REGULAGUDEM</v>
          </cell>
        </row>
        <row r="510">
          <cell r="A510" t="str">
            <v>02</v>
          </cell>
          <cell r="B510" t="str">
            <v>0220</v>
          </cell>
          <cell r="C510" t="str">
            <v>0220012</v>
          </cell>
          <cell r="D510" t="str">
            <v>011</v>
          </cell>
          <cell r="E510" t="str">
            <v>19</v>
          </cell>
          <cell r="F510" t="str">
            <v>03</v>
          </cell>
          <cell r="G510" t="str">
            <v>248</v>
          </cell>
          <cell r="H510" t="str">
            <v>032</v>
          </cell>
          <cell r="I510" t="str">
            <v>02200120111903</v>
          </cell>
          <cell r="K510" t="str">
            <v>MUTHARAM (MAHADEVPUR)</v>
          </cell>
          <cell r="L510" t="str">
            <v>POCHAMPALLI</v>
          </cell>
        </row>
        <row r="511">
          <cell r="A511" t="str">
            <v>02</v>
          </cell>
          <cell r="B511" t="str">
            <v>0220</v>
          </cell>
          <cell r="C511" t="str">
            <v>0220012</v>
          </cell>
          <cell r="D511" t="str">
            <v>011</v>
          </cell>
          <cell r="E511" t="str">
            <v>20</v>
          </cell>
          <cell r="F511" t="str">
            <v>01</v>
          </cell>
          <cell r="G511" t="str">
            <v>248</v>
          </cell>
          <cell r="H511" t="str">
            <v>032</v>
          </cell>
          <cell r="I511" t="str">
            <v>02200120112001</v>
          </cell>
          <cell r="K511" t="str">
            <v>MUTHARAM (MAHADEVPUR)</v>
          </cell>
          <cell r="L511" t="str">
            <v>STAMBAMPALLI[PK]</v>
          </cell>
        </row>
        <row r="512">
          <cell r="A512" t="str">
            <v>02</v>
          </cell>
          <cell r="B512" t="str">
            <v>0220</v>
          </cell>
          <cell r="C512" t="str">
            <v>0220012</v>
          </cell>
          <cell r="D512" t="str">
            <v>011</v>
          </cell>
          <cell r="E512" t="str">
            <v>21</v>
          </cell>
          <cell r="F512" t="str">
            <v>01</v>
          </cell>
          <cell r="G512" t="str">
            <v>248</v>
          </cell>
          <cell r="H512" t="str">
            <v>032</v>
          </cell>
          <cell r="I512" t="str">
            <v>02200120112101</v>
          </cell>
          <cell r="K512" t="str">
            <v>MUTHARAM (MAHADEVPUR)</v>
          </cell>
          <cell r="L512" t="str">
            <v>SINGARAM</v>
          </cell>
        </row>
        <row r="513">
          <cell r="A513" t="str">
            <v>02</v>
          </cell>
          <cell r="B513" t="str">
            <v>0220</v>
          </cell>
          <cell r="C513" t="str">
            <v>0220012</v>
          </cell>
          <cell r="D513" t="str">
            <v>012</v>
          </cell>
          <cell r="E513" t="str">
            <v>22</v>
          </cell>
          <cell r="F513" t="str">
            <v>01</v>
          </cell>
          <cell r="G513" t="str">
            <v>248</v>
          </cell>
          <cell r="H513" t="str">
            <v>032</v>
          </cell>
          <cell r="I513" t="str">
            <v>02200120122201</v>
          </cell>
          <cell r="K513" t="str">
            <v>MUTHARAM (MAHADEVPUR)</v>
          </cell>
          <cell r="L513" t="str">
            <v>GANDIKAMARAM</v>
          </cell>
        </row>
        <row r="514">
          <cell r="A514" t="str">
            <v>02</v>
          </cell>
          <cell r="B514" t="str">
            <v>0220</v>
          </cell>
          <cell r="C514" t="str">
            <v>0220012</v>
          </cell>
          <cell r="D514" t="str">
            <v>012</v>
          </cell>
          <cell r="E514" t="str">
            <v>22</v>
          </cell>
          <cell r="F514" t="str">
            <v>02</v>
          </cell>
          <cell r="G514" t="str">
            <v>248</v>
          </cell>
          <cell r="H514" t="str">
            <v>032</v>
          </cell>
          <cell r="I514" t="str">
            <v>02200120122202</v>
          </cell>
          <cell r="K514" t="str">
            <v>MUTHARAM (MAHADEVPUR)</v>
          </cell>
          <cell r="L514" t="str">
            <v>CHINTALAPALLI</v>
          </cell>
        </row>
        <row r="515">
          <cell r="A515" t="str">
            <v>02</v>
          </cell>
          <cell r="B515" t="str">
            <v>0220</v>
          </cell>
          <cell r="C515" t="str">
            <v>0220012</v>
          </cell>
          <cell r="D515" t="str">
            <v>012</v>
          </cell>
          <cell r="E515" t="str">
            <v>22</v>
          </cell>
          <cell r="F515" t="str">
            <v>03</v>
          </cell>
          <cell r="G515" t="str">
            <v>248</v>
          </cell>
          <cell r="H515" t="str">
            <v>032</v>
          </cell>
          <cell r="I515" t="str">
            <v>02200120122203</v>
          </cell>
          <cell r="K515" t="str">
            <v>MUTHARAM (MAHADEVPUR)</v>
          </cell>
          <cell r="L515" t="str">
            <v>GOLLAPALLI</v>
          </cell>
        </row>
        <row r="516">
          <cell r="A516" t="str">
            <v>02</v>
          </cell>
          <cell r="B516" t="str">
            <v>0220</v>
          </cell>
          <cell r="C516" t="str">
            <v>0220012</v>
          </cell>
          <cell r="D516" t="str">
            <v>012</v>
          </cell>
          <cell r="E516" t="str">
            <v>22</v>
          </cell>
          <cell r="F516" t="str">
            <v>04</v>
          </cell>
          <cell r="G516" t="str">
            <v>248</v>
          </cell>
          <cell r="H516" t="str">
            <v>032</v>
          </cell>
          <cell r="I516" t="str">
            <v>02200120122204</v>
          </cell>
          <cell r="K516" t="str">
            <v>MUTHARAM (MAHADEVPUR)</v>
          </cell>
          <cell r="L516" t="str">
            <v>PEEKUDUPALLI</v>
          </cell>
        </row>
        <row r="517">
          <cell r="A517" t="str">
            <v>02</v>
          </cell>
          <cell r="B517" t="str">
            <v>0220</v>
          </cell>
          <cell r="C517" t="str">
            <v>0220012</v>
          </cell>
          <cell r="D517" t="str">
            <v>012</v>
          </cell>
          <cell r="E517" t="str">
            <v>22</v>
          </cell>
          <cell r="F517" t="str">
            <v>05</v>
          </cell>
          <cell r="G517" t="str">
            <v>248</v>
          </cell>
          <cell r="H517" t="str">
            <v>032</v>
          </cell>
          <cell r="I517" t="str">
            <v>02200120122205</v>
          </cell>
          <cell r="K517" t="str">
            <v>MUTHARAM (MAHADEVPUR)</v>
          </cell>
          <cell r="L517" t="str">
            <v>NARSINGAPOOR</v>
          </cell>
        </row>
        <row r="518">
          <cell r="A518" t="str">
            <v>02</v>
          </cell>
          <cell r="B518" t="str">
            <v>0220</v>
          </cell>
          <cell r="C518" t="str">
            <v>0220013</v>
          </cell>
          <cell r="D518" t="str">
            <v>001</v>
          </cell>
          <cell r="E518" t="str">
            <v>01</v>
          </cell>
          <cell r="F518" t="str">
            <v>01</v>
          </cell>
          <cell r="G518" t="str">
            <v>248</v>
          </cell>
          <cell r="H518" t="str">
            <v>032</v>
          </cell>
          <cell r="I518" t="str">
            <v>02200130010101</v>
          </cell>
          <cell r="K518" t="str">
            <v>MALHAR RAO</v>
          </cell>
          <cell r="L518" t="str">
            <v>KONDAMPET</v>
          </cell>
        </row>
        <row r="519">
          <cell r="A519" t="str">
            <v>02</v>
          </cell>
          <cell r="B519" t="str">
            <v>0220</v>
          </cell>
          <cell r="C519" t="str">
            <v>0220013</v>
          </cell>
          <cell r="D519" t="str">
            <v>001</v>
          </cell>
          <cell r="E519" t="str">
            <v>01</v>
          </cell>
          <cell r="F519" t="str">
            <v>02</v>
          </cell>
          <cell r="G519" t="str">
            <v>248</v>
          </cell>
          <cell r="H519" t="str">
            <v>032</v>
          </cell>
          <cell r="I519" t="str">
            <v>02200130010102</v>
          </cell>
          <cell r="K519" t="str">
            <v>MALHAR RAO</v>
          </cell>
          <cell r="L519" t="str">
            <v>IPPALAPALLI</v>
          </cell>
        </row>
        <row r="520">
          <cell r="A520" t="str">
            <v>02</v>
          </cell>
          <cell r="B520" t="str">
            <v>0220</v>
          </cell>
          <cell r="C520" t="str">
            <v>0220013</v>
          </cell>
          <cell r="D520" t="str">
            <v>001</v>
          </cell>
          <cell r="E520" t="str">
            <v>01</v>
          </cell>
          <cell r="F520" t="str">
            <v>03</v>
          </cell>
          <cell r="G520" t="str">
            <v>248</v>
          </cell>
          <cell r="H520" t="str">
            <v>032</v>
          </cell>
          <cell r="I520" t="str">
            <v>02200130010103</v>
          </cell>
          <cell r="K520" t="str">
            <v>MALHAR RAO</v>
          </cell>
          <cell r="L520" t="str">
            <v>KESARAMPALLI</v>
          </cell>
        </row>
        <row r="521">
          <cell r="A521" t="str">
            <v>02</v>
          </cell>
          <cell r="B521" t="str">
            <v>0220</v>
          </cell>
          <cell r="C521" t="str">
            <v>0220013</v>
          </cell>
          <cell r="D521" t="str">
            <v>001</v>
          </cell>
          <cell r="E521" t="str">
            <v>01</v>
          </cell>
          <cell r="F521" t="str">
            <v>04</v>
          </cell>
          <cell r="G521" t="str">
            <v>248</v>
          </cell>
          <cell r="H521" t="str">
            <v>032</v>
          </cell>
          <cell r="I521" t="str">
            <v>02200130010104</v>
          </cell>
          <cell r="K521" t="str">
            <v>MALHAR RAO</v>
          </cell>
          <cell r="L521" t="str">
            <v>GATTUPALLI</v>
          </cell>
        </row>
        <row r="522">
          <cell r="A522" t="str">
            <v>02</v>
          </cell>
          <cell r="B522" t="str">
            <v>0220</v>
          </cell>
          <cell r="C522" t="str">
            <v>0220013</v>
          </cell>
          <cell r="D522" t="str">
            <v>001</v>
          </cell>
          <cell r="E522" t="str">
            <v>01</v>
          </cell>
          <cell r="F522" t="str">
            <v>05</v>
          </cell>
          <cell r="G522" t="str">
            <v>248</v>
          </cell>
          <cell r="H522" t="str">
            <v>032</v>
          </cell>
          <cell r="I522" t="str">
            <v>02200130010105</v>
          </cell>
          <cell r="K522" t="str">
            <v>MALHAR RAO</v>
          </cell>
          <cell r="L522" t="str">
            <v>KUMBAMPALLI</v>
          </cell>
        </row>
        <row r="523">
          <cell r="A523" t="str">
            <v>02</v>
          </cell>
          <cell r="B523" t="str">
            <v>0220</v>
          </cell>
          <cell r="C523" t="str">
            <v>0220013</v>
          </cell>
          <cell r="D523" t="str">
            <v>001</v>
          </cell>
          <cell r="E523" t="str">
            <v>01</v>
          </cell>
          <cell r="F523" t="str">
            <v>06</v>
          </cell>
          <cell r="G523" t="str">
            <v>248</v>
          </cell>
          <cell r="H523" t="str">
            <v>032</v>
          </cell>
          <cell r="I523" t="str">
            <v>02200130010106</v>
          </cell>
          <cell r="K523" t="str">
            <v>MALHAR RAO</v>
          </cell>
          <cell r="L523" t="str">
            <v>GORREMALLANNAPALLI</v>
          </cell>
        </row>
        <row r="524">
          <cell r="A524" t="str">
            <v>02</v>
          </cell>
          <cell r="B524" t="str">
            <v>0220</v>
          </cell>
          <cell r="C524" t="str">
            <v>0220013</v>
          </cell>
          <cell r="D524" t="str">
            <v>002</v>
          </cell>
          <cell r="E524" t="str">
            <v>02</v>
          </cell>
          <cell r="F524" t="str">
            <v>01</v>
          </cell>
          <cell r="G524" t="str">
            <v>248</v>
          </cell>
          <cell r="H524" t="str">
            <v>032</v>
          </cell>
          <cell r="I524" t="str">
            <v>02200130020201</v>
          </cell>
          <cell r="K524" t="str">
            <v>MALHAR RAO</v>
          </cell>
          <cell r="L524" t="str">
            <v>VELLAMKUNTA</v>
          </cell>
        </row>
        <row r="525">
          <cell r="A525" t="str">
            <v>02</v>
          </cell>
          <cell r="B525" t="str">
            <v>0220</v>
          </cell>
          <cell r="C525" t="str">
            <v>0220013</v>
          </cell>
          <cell r="D525" t="str">
            <v>002</v>
          </cell>
          <cell r="E525" t="str">
            <v>02</v>
          </cell>
          <cell r="F525" t="str">
            <v>02</v>
          </cell>
          <cell r="G525" t="str">
            <v>248</v>
          </cell>
          <cell r="H525" t="str">
            <v>032</v>
          </cell>
          <cell r="I525" t="str">
            <v>02200130020202</v>
          </cell>
          <cell r="K525" t="str">
            <v>MALHAR RAO</v>
          </cell>
          <cell r="L525" t="str">
            <v>KOYYUR</v>
          </cell>
        </row>
        <row r="526">
          <cell r="A526" t="str">
            <v>02</v>
          </cell>
          <cell r="B526" t="str">
            <v>0220</v>
          </cell>
          <cell r="C526" t="str">
            <v>0220013</v>
          </cell>
          <cell r="D526" t="str">
            <v>003</v>
          </cell>
          <cell r="E526" t="str">
            <v>03</v>
          </cell>
          <cell r="F526" t="str">
            <v>01</v>
          </cell>
          <cell r="G526" t="str">
            <v>248</v>
          </cell>
          <cell r="H526" t="str">
            <v>032</v>
          </cell>
          <cell r="I526" t="str">
            <v>02200130030301</v>
          </cell>
          <cell r="K526" t="str">
            <v>MALHAR RAO</v>
          </cell>
          <cell r="L526" t="str">
            <v>EDLAPALLI</v>
          </cell>
        </row>
        <row r="527">
          <cell r="A527" t="str">
            <v>02</v>
          </cell>
          <cell r="B527" t="str">
            <v>0220</v>
          </cell>
          <cell r="C527" t="str">
            <v>0220013</v>
          </cell>
          <cell r="D527" t="str">
            <v>003</v>
          </cell>
          <cell r="E527" t="str">
            <v>03</v>
          </cell>
          <cell r="F527" t="str">
            <v>02</v>
          </cell>
          <cell r="G527" t="str">
            <v>248</v>
          </cell>
          <cell r="H527" t="str">
            <v>032</v>
          </cell>
          <cell r="I527" t="str">
            <v>02200130030302</v>
          </cell>
          <cell r="K527" t="str">
            <v>MALHAR RAO</v>
          </cell>
          <cell r="L527" t="str">
            <v>TALLAPALLI</v>
          </cell>
        </row>
        <row r="528">
          <cell r="A528" t="str">
            <v>02</v>
          </cell>
          <cell r="B528" t="str">
            <v>0220</v>
          </cell>
          <cell r="C528" t="str">
            <v>0220013</v>
          </cell>
          <cell r="D528" t="str">
            <v>004</v>
          </cell>
          <cell r="E528" t="str">
            <v>05</v>
          </cell>
          <cell r="F528" t="str">
            <v>01</v>
          </cell>
          <cell r="G528" t="str">
            <v>248</v>
          </cell>
          <cell r="H528" t="str">
            <v>032</v>
          </cell>
          <cell r="I528" t="str">
            <v>02200130040501</v>
          </cell>
          <cell r="K528" t="str">
            <v>MALHAR RAO</v>
          </cell>
          <cell r="L528" t="str">
            <v>RUDRARAM</v>
          </cell>
        </row>
        <row r="529">
          <cell r="A529" t="str">
            <v>02</v>
          </cell>
          <cell r="B529" t="str">
            <v>0220</v>
          </cell>
          <cell r="C529" t="str">
            <v>0220013</v>
          </cell>
          <cell r="D529" t="str">
            <v>005</v>
          </cell>
          <cell r="E529" t="str">
            <v>08</v>
          </cell>
          <cell r="F529" t="str">
            <v>01</v>
          </cell>
          <cell r="G529" t="str">
            <v>248</v>
          </cell>
          <cell r="H529" t="str">
            <v>032</v>
          </cell>
          <cell r="I529" t="str">
            <v>02200130050801</v>
          </cell>
          <cell r="K529" t="str">
            <v>MALHAR RAO</v>
          </cell>
          <cell r="L529" t="str">
            <v>DUBBAGATTU</v>
          </cell>
        </row>
        <row r="530">
          <cell r="A530" t="str">
            <v>02</v>
          </cell>
          <cell r="B530" t="str">
            <v>0220</v>
          </cell>
          <cell r="C530" t="str">
            <v>0220013</v>
          </cell>
          <cell r="D530" t="str">
            <v>005</v>
          </cell>
          <cell r="E530" t="str">
            <v>11</v>
          </cell>
          <cell r="F530" t="str">
            <v>01</v>
          </cell>
          <cell r="G530" t="str">
            <v>248</v>
          </cell>
          <cell r="H530" t="str">
            <v>032</v>
          </cell>
          <cell r="I530" t="str">
            <v>02200130051101</v>
          </cell>
          <cell r="K530" t="str">
            <v>MALHAR RAO</v>
          </cell>
          <cell r="L530" t="str">
            <v>MALLARAM</v>
          </cell>
        </row>
        <row r="531">
          <cell r="A531" t="str">
            <v>02</v>
          </cell>
          <cell r="B531" t="str">
            <v>0220</v>
          </cell>
          <cell r="C531" t="str">
            <v>0220013</v>
          </cell>
          <cell r="D531" t="str">
            <v>006</v>
          </cell>
          <cell r="E531" t="str">
            <v>09</v>
          </cell>
          <cell r="F531" t="str">
            <v>01</v>
          </cell>
          <cell r="G531" t="str">
            <v>248</v>
          </cell>
          <cell r="H531" t="str">
            <v>032</v>
          </cell>
          <cell r="I531" t="str">
            <v>02200130060901</v>
          </cell>
          <cell r="K531" t="str">
            <v>MALHAR RAO</v>
          </cell>
          <cell r="L531" t="str">
            <v>DUBBAPET</v>
          </cell>
        </row>
        <row r="532">
          <cell r="A532" t="str">
            <v>02</v>
          </cell>
          <cell r="B532" t="str">
            <v>0220</v>
          </cell>
          <cell r="C532" t="str">
            <v>0220013</v>
          </cell>
          <cell r="D532" t="str">
            <v>006</v>
          </cell>
          <cell r="E532" t="str">
            <v>10</v>
          </cell>
          <cell r="F532" t="str">
            <v>01</v>
          </cell>
          <cell r="G532" t="str">
            <v>248</v>
          </cell>
          <cell r="H532" t="str">
            <v>032</v>
          </cell>
          <cell r="I532" t="str">
            <v>02200130061001</v>
          </cell>
          <cell r="K532" t="str">
            <v>MALHAR RAO</v>
          </cell>
          <cell r="L532" t="str">
            <v>CHINNATUNDLA</v>
          </cell>
        </row>
        <row r="533">
          <cell r="A533" t="str">
            <v>02</v>
          </cell>
          <cell r="B533" t="str">
            <v>0220</v>
          </cell>
          <cell r="C533" t="str">
            <v>0220013</v>
          </cell>
          <cell r="D533" t="str">
            <v>007</v>
          </cell>
          <cell r="E533" t="str">
            <v>12</v>
          </cell>
          <cell r="F533" t="str">
            <v>01</v>
          </cell>
          <cell r="G533" t="str">
            <v>248</v>
          </cell>
          <cell r="H533" t="str">
            <v>032</v>
          </cell>
          <cell r="I533" t="str">
            <v>02200130071201</v>
          </cell>
          <cell r="K533" t="str">
            <v>MALHAR RAO</v>
          </cell>
          <cell r="L533" t="str">
            <v>TADICHERLA</v>
          </cell>
        </row>
        <row r="534">
          <cell r="A534" t="str">
            <v>02</v>
          </cell>
          <cell r="B534" t="str">
            <v>0220</v>
          </cell>
          <cell r="C534" t="str">
            <v>0220013</v>
          </cell>
          <cell r="D534" t="str">
            <v>007</v>
          </cell>
          <cell r="E534" t="str">
            <v>12</v>
          </cell>
          <cell r="F534" t="str">
            <v>02</v>
          </cell>
          <cell r="G534" t="str">
            <v>248</v>
          </cell>
          <cell r="H534" t="str">
            <v>032</v>
          </cell>
          <cell r="I534" t="str">
            <v>02200130071202</v>
          </cell>
          <cell r="K534" t="str">
            <v>MALHAR RAO</v>
          </cell>
          <cell r="L534" t="str">
            <v>MANNEGUDEM</v>
          </cell>
        </row>
        <row r="535">
          <cell r="A535" t="str">
            <v>02</v>
          </cell>
          <cell r="B535" t="str">
            <v>0220</v>
          </cell>
          <cell r="C535" t="str">
            <v>0220013</v>
          </cell>
          <cell r="D535" t="str">
            <v>007</v>
          </cell>
          <cell r="E535" t="str">
            <v>12</v>
          </cell>
          <cell r="F535" t="str">
            <v>03</v>
          </cell>
          <cell r="G535" t="str">
            <v>248</v>
          </cell>
          <cell r="H535" t="str">
            <v>032</v>
          </cell>
          <cell r="I535" t="str">
            <v>02200130071203</v>
          </cell>
          <cell r="K535" t="str">
            <v>MALHAR RAO</v>
          </cell>
          <cell r="L535" t="str">
            <v>HARIJANAWADA</v>
          </cell>
        </row>
        <row r="536">
          <cell r="A536" t="str">
            <v>02</v>
          </cell>
          <cell r="B536" t="str">
            <v>0220</v>
          </cell>
          <cell r="C536" t="str">
            <v>0220013</v>
          </cell>
          <cell r="D536" t="str">
            <v>007</v>
          </cell>
          <cell r="E536" t="str">
            <v>12</v>
          </cell>
          <cell r="F536" t="str">
            <v>04</v>
          </cell>
          <cell r="G536" t="str">
            <v>248</v>
          </cell>
          <cell r="H536" t="str">
            <v>032</v>
          </cell>
          <cell r="I536" t="str">
            <v>02200130071204</v>
          </cell>
          <cell r="K536" t="str">
            <v>MALHAR RAO</v>
          </cell>
          <cell r="L536" t="str">
            <v>POCHAMPALLI</v>
          </cell>
        </row>
        <row r="537">
          <cell r="A537" t="str">
            <v>02</v>
          </cell>
          <cell r="B537" t="str">
            <v>0220</v>
          </cell>
          <cell r="C537" t="str">
            <v>0220013</v>
          </cell>
          <cell r="D537" t="str">
            <v>007</v>
          </cell>
          <cell r="E537" t="str">
            <v>12</v>
          </cell>
          <cell r="F537" t="str">
            <v>05</v>
          </cell>
          <cell r="G537" t="str">
            <v>248</v>
          </cell>
          <cell r="H537" t="str">
            <v>032</v>
          </cell>
          <cell r="I537" t="str">
            <v>02200130071205</v>
          </cell>
          <cell r="K537" t="str">
            <v>MALHAR RAO</v>
          </cell>
          <cell r="L537" t="str">
            <v>MALKALAPALLI</v>
          </cell>
        </row>
        <row r="538">
          <cell r="A538" t="str">
            <v>02</v>
          </cell>
          <cell r="B538" t="str">
            <v>0220</v>
          </cell>
          <cell r="C538" t="str">
            <v>0220013</v>
          </cell>
          <cell r="D538" t="str">
            <v>007</v>
          </cell>
          <cell r="E538" t="str">
            <v>12</v>
          </cell>
          <cell r="F538" t="str">
            <v>06</v>
          </cell>
          <cell r="G538" t="str">
            <v>248</v>
          </cell>
          <cell r="H538" t="str">
            <v>032</v>
          </cell>
          <cell r="I538" t="str">
            <v>02200130071206</v>
          </cell>
          <cell r="K538" t="str">
            <v>MALHAR RAO</v>
          </cell>
          <cell r="L538" t="str">
            <v>RAMARAOPALLI</v>
          </cell>
        </row>
        <row r="539">
          <cell r="A539" t="str">
            <v>02</v>
          </cell>
          <cell r="B539" t="str">
            <v>0220</v>
          </cell>
          <cell r="C539" t="str">
            <v>0220013</v>
          </cell>
          <cell r="D539" t="str">
            <v>007</v>
          </cell>
          <cell r="E539" t="str">
            <v>12</v>
          </cell>
          <cell r="F539" t="str">
            <v>07</v>
          </cell>
          <cell r="G539" t="str">
            <v>248</v>
          </cell>
          <cell r="H539" t="str">
            <v>032</v>
          </cell>
          <cell r="I539" t="str">
            <v>02200130071207</v>
          </cell>
          <cell r="K539" t="str">
            <v>MALHAR RAO</v>
          </cell>
          <cell r="L539" t="str">
            <v>GUDEMPALLI</v>
          </cell>
        </row>
        <row r="540">
          <cell r="A540" t="str">
            <v>02</v>
          </cell>
          <cell r="B540" t="str">
            <v>0220</v>
          </cell>
          <cell r="C540" t="str">
            <v>0220013</v>
          </cell>
          <cell r="D540" t="str">
            <v>007</v>
          </cell>
          <cell r="E540" t="str">
            <v>12</v>
          </cell>
          <cell r="F540" t="str">
            <v>08</v>
          </cell>
          <cell r="G540" t="str">
            <v>248</v>
          </cell>
          <cell r="H540" t="str">
            <v>032</v>
          </cell>
          <cell r="I540" t="str">
            <v>02200130071208</v>
          </cell>
          <cell r="K540" t="str">
            <v>MALHAR RAO</v>
          </cell>
          <cell r="L540" t="str">
            <v>VEGADAPALLI</v>
          </cell>
        </row>
        <row r="541">
          <cell r="A541" t="str">
            <v>02</v>
          </cell>
          <cell r="B541" t="str">
            <v>0220</v>
          </cell>
          <cell r="C541" t="str">
            <v>0220013</v>
          </cell>
          <cell r="D541" t="str">
            <v>007</v>
          </cell>
          <cell r="E541" t="str">
            <v>12</v>
          </cell>
          <cell r="F541" t="str">
            <v>09</v>
          </cell>
          <cell r="G541" t="str">
            <v>248</v>
          </cell>
          <cell r="H541" t="str">
            <v>032</v>
          </cell>
          <cell r="I541" t="str">
            <v>02200130071209</v>
          </cell>
          <cell r="K541" t="str">
            <v>MALHAR RAO</v>
          </cell>
          <cell r="L541" t="str">
            <v>MINAMPALLI</v>
          </cell>
        </row>
        <row r="542">
          <cell r="A542" t="str">
            <v>02</v>
          </cell>
          <cell r="B542" t="str">
            <v>0220</v>
          </cell>
          <cell r="C542" t="str">
            <v>0220013</v>
          </cell>
          <cell r="D542" t="str">
            <v>007</v>
          </cell>
          <cell r="E542" t="str">
            <v>12</v>
          </cell>
          <cell r="F542" t="str">
            <v>10</v>
          </cell>
          <cell r="G542" t="str">
            <v>248</v>
          </cell>
          <cell r="H542" t="str">
            <v>032</v>
          </cell>
          <cell r="I542" t="str">
            <v>02200130071210</v>
          </cell>
          <cell r="K542" t="str">
            <v>MALHAR RAO</v>
          </cell>
          <cell r="L542" t="str">
            <v>VELMALAPALLI</v>
          </cell>
        </row>
        <row r="543">
          <cell r="A543" t="str">
            <v>02</v>
          </cell>
          <cell r="B543" t="str">
            <v>0220</v>
          </cell>
          <cell r="C543" t="str">
            <v>0220013</v>
          </cell>
          <cell r="D543" t="str">
            <v>007</v>
          </cell>
          <cell r="E543" t="str">
            <v>12</v>
          </cell>
          <cell r="F543" t="str">
            <v>11</v>
          </cell>
          <cell r="G543" t="str">
            <v>248</v>
          </cell>
          <cell r="H543" t="str">
            <v>032</v>
          </cell>
          <cell r="I543" t="str">
            <v>02200130071211</v>
          </cell>
          <cell r="K543" t="str">
            <v>MALHAR RAO</v>
          </cell>
          <cell r="L543" t="str">
            <v>VADDERAPALLI</v>
          </cell>
        </row>
        <row r="544">
          <cell r="A544" t="str">
            <v>02</v>
          </cell>
          <cell r="B544" t="str">
            <v>0220</v>
          </cell>
          <cell r="C544" t="str">
            <v>0220013</v>
          </cell>
          <cell r="D544" t="str">
            <v>007</v>
          </cell>
          <cell r="E544" t="str">
            <v>13</v>
          </cell>
          <cell r="F544" t="str">
            <v>01</v>
          </cell>
          <cell r="G544" t="str">
            <v>248</v>
          </cell>
          <cell r="H544" t="str">
            <v>032</v>
          </cell>
          <cell r="I544" t="str">
            <v>02200130071301</v>
          </cell>
          <cell r="K544" t="str">
            <v>MALHAR RAO</v>
          </cell>
          <cell r="L544" t="str">
            <v>KAPURAM</v>
          </cell>
        </row>
        <row r="545">
          <cell r="A545" t="str">
            <v>02</v>
          </cell>
          <cell r="B545" t="str">
            <v>0220</v>
          </cell>
          <cell r="C545" t="str">
            <v>0220013</v>
          </cell>
          <cell r="D545" t="str">
            <v>007</v>
          </cell>
          <cell r="E545" t="str">
            <v>14</v>
          </cell>
          <cell r="F545" t="str">
            <v>01</v>
          </cell>
          <cell r="G545" t="str">
            <v>248</v>
          </cell>
          <cell r="H545" t="str">
            <v>032</v>
          </cell>
          <cell r="I545" t="str">
            <v>02200130071401</v>
          </cell>
          <cell r="K545" t="str">
            <v>MALHAR RAO</v>
          </cell>
          <cell r="L545" t="str">
            <v>SHATRAJPALLI</v>
          </cell>
        </row>
        <row r="546">
          <cell r="A546" t="str">
            <v>02</v>
          </cell>
          <cell r="B546" t="str">
            <v>0220</v>
          </cell>
          <cell r="C546" t="str">
            <v>0220013</v>
          </cell>
          <cell r="D546" t="str">
            <v>008</v>
          </cell>
          <cell r="E546" t="str">
            <v>15</v>
          </cell>
          <cell r="F546" t="str">
            <v>01</v>
          </cell>
          <cell r="G546" t="str">
            <v>248</v>
          </cell>
          <cell r="H546" t="str">
            <v>032</v>
          </cell>
          <cell r="I546" t="str">
            <v>02200130081501</v>
          </cell>
          <cell r="K546" t="str">
            <v>MALHAR RAO</v>
          </cell>
          <cell r="L546" t="str">
            <v>NACHARAM</v>
          </cell>
        </row>
        <row r="547">
          <cell r="A547" t="str">
            <v>02</v>
          </cell>
          <cell r="B547" t="str">
            <v>0220</v>
          </cell>
          <cell r="C547" t="str">
            <v>0220013</v>
          </cell>
          <cell r="D547" t="str">
            <v>008</v>
          </cell>
          <cell r="E547" t="str">
            <v>15</v>
          </cell>
          <cell r="F547" t="str">
            <v>02</v>
          </cell>
          <cell r="G547" t="str">
            <v>248</v>
          </cell>
          <cell r="H547" t="str">
            <v>032</v>
          </cell>
          <cell r="I547" t="str">
            <v>02200130081502</v>
          </cell>
          <cell r="K547" t="str">
            <v>MALHAR RAO</v>
          </cell>
          <cell r="L547" t="str">
            <v>KHADARABAD</v>
          </cell>
        </row>
        <row r="548">
          <cell r="A548" t="str">
            <v>02</v>
          </cell>
          <cell r="B548" t="str">
            <v>0220</v>
          </cell>
          <cell r="C548" t="str">
            <v>0220013</v>
          </cell>
          <cell r="D548" t="str">
            <v>008</v>
          </cell>
          <cell r="E548" t="str">
            <v>15</v>
          </cell>
          <cell r="F548" t="str">
            <v>03</v>
          </cell>
          <cell r="G548" t="str">
            <v>248</v>
          </cell>
          <cell r="H548" t="str">
            <v>032</v>
          </cell>
          <cell r="I548" t="str">
            <v>02200130081503</v>
          </cell>
          <cell r="K548" t="str">
            <v>MALHAR RAO</v>
          </cell>
          <cell r="L548" t="str">
            <v>MALLAIAHPALLI</v>
          </cell>
        </row>
        <row r="549">
          <cell r="A549" t="str">
            <v>02</v>
          </cell>
          <cell r="B549" t="str">
            <v>0220</v>
          </cell>
          <cell r="C549" t="str">
            <v>0220013</v>
          </cell>
          <cell r="D549" t="str">
            <v>008</v>
          </cell>
          <cell r="E549" t="str">
            <v>15</v>
          </cell>
          <cell r="F549" t="str">
            <v>04</v>
          </cell>
          <cell r="G549" t="str">
            <v>248</v>
          </cell>
          <cell r="H549" t="str">
            <v>032</v>
          </cell>
          <cell r="I549" t="str">
            <v>02200130081504</v>
          </cell>
          <cell r="K549" t="str">
            <v>MALHAR RAO</v>
          </cell>
          <cell r="L549" t="str">
            <v>AMEERABAD</v>
          </cell>
        </row>
        <row r="550">
          <cell r="A550" t="str">
            <v>02</v>
          </cell>
          <cell r="B550" t="str">
            <v>0220</v>
          </cell>
          <cell r="C550" t="str">
            <v>0220013</v>
          </cell>
          <cell r="D550" t="str">
            <v>008</v>
          </cell>
          <cell r="E550" t="str">
            <v>17</v>
          </cell>
          <cell r="F550" t="str">
            <v>01</v>
          </cell>
          <cell r="G550" t="str">
            <v>248</v>
          </cell>
          <cell r="H550" t="str">
            <v>032</v>
          </cell>
          <cell r="I550" t="str">
            <v>02200130081701</v>
          </cell>
          <cell r="K550" t="str">
            <v>MALHAR RAO</v>
          </cell>
          <cell r="L550" t="str">
            <v>THADVAI</v>
          </cell>
        </row>
        <row r="551">
          <cell r="A551" t="str">
            <v>02</v>
          </cell>
          <cell r="B551" t="str">
            <v>0220</v>
          </cell>
          <cell r="C551" t="str">
            <v>0220013</v>
          </cell>
          <cell r="D551" t="str">
            <v>008</v>
          </cell>
          <cell r="E551" t="str">
            <v>18</v>
          </cell>
          <cell r="F551" t="str">
            <v>01</v>
          </cell>
          <cell r="G551" t="str">
            <v>248</v>
          </cell>
          <cell r="H551" t="str">
            <v>032</v>
          </cell>
          <cell r="I551" t="str">
            <v>02200130081801</v>
          </cell>
          <cell r="K551" t="str">
            <v>MALHAR RAO</v>
          </cell>
          <cell r="L551" t="str">
            <v>MALLAMPALLI</v>
          </cell>
        </row>
        <row r="552">
          <cell r="A552" t="str">
            <v>02</v>
          </cell>
          <cell r="B552" t="str">
            <v>0220</v>
          </cell>
          <cell r="C552" t="str">
            <v>0220013</v>
          </cell>
          <cell r="D552" t="str">
            <v>009</v>
          </cell>
          <cell r="E552" t="str">
            <v>19</v>
          </cell>
          <cell r="F552" t="str">
            <v>01</v>
          </cell>
          <cell r="G552" t="str">
            <v>248</v>
          </cell>
          <cell r="H552" t="str">
            <v>032</v>
          </cell>
          <cell r="I552" t="str">
            <v>02200130091901</v>
          </cell>
          <cell r="K552" t="str">
            <v>MALHAR RAO</v>
          </cell>
          <cell r="L552" t="str">
            <v>PEDDATUNDLA</v>
          </cell>
        </row>
        <row r="553">
          <cell r="A553" t="str">
            <v>02</v>
          </cell>
          <cell r="B553" t="str">
            <v>0220</v>
          </cell>
          <cell r="C553" t="str">
            <v>0220013</v>
          </cell>
          <cell r="D553" t="str">
            <v>009</v>
          </cell>
          <cell r="E553" t="str">
            <v>19</v>
          </cell>
          <cell r="F553" t="str">
            <v>02</v>
          </cell>
          <cell r="G553" t="str">
            <v>248</v>
          </cell>
          <cell r="H553" t="str">
            <v>032</v>
          </cell>
          <cell r="I553" t="str">
            <v>02200130091902</v>
          </cell>
          <cell r="K553" t="str">
            <v>MALHAR RAO</v>
          </cell>
          <cell r="L553" t="str">
            <v>KISHANRAOPALLI</v>
          </cell>
        </row>
        <row r="554">
          <cell r="A554" t="str">
            <v>02</v>
          </cell>
          <cell r="B554" t="str">
            <v>0220</v>
          </cell>
          <cell r="C554" t="str">
            <v>0220013</v>
          </cell>
          <cell r="D554" t="str">
            <v>009</v>
          </cell>
          <cell r="E554" t="str">
            <v>19</v>
          </cell>
          <cell r="F554" t="str">
            <v>03</v>
          </cell>
          <cell r="G554" t="str">
            <v>248</v>
          </cell>
          <cell r="H554" t="str">
            <v>032</v>
          </cell>
          <cell r="I554" t="str">
            <v>02200130091903</v>
          </cell>
          <cell r="K554" t="str">
            <v>MALHAR RAO</v>
          </cell>
          <cell r="L554" t="str">
            <v>NARAYANAPALLI</v>
          </cell>
        </row>
        <row r="555">
          <cell r="A555" t="str">
            <v>02</v>
          </cell>
          <cell r="B555" t="str">
            <v>0220</v>
          </cell>
          <cell r="C555" t="str">
            <v>0220013</v>
          </cell>
          <cell r="D555" t="str">
            <v>009</v>
          </cell>
          <cell r="E555" t="str">
            <v>19</v>
          </cell>
          <cell r="F555" t="str">
            <v>04</v>
          </cell>
          <cell r="G555" t="str">
            <v>248</v>
          </cell>
          <cell r="H555" t="str">
            <v>032</v>
          </cell>
          <cell r="I555" t="str">
            <v>02200130091904</v>
          </cell>
          <cell r="K555" t="str">
            <v>MALHAR RAO</v>
          </cell>
          <cell r="L555" t="str">
            <v>GADAMPALLI</v>
          </cell>
        </row>
        <row r="556">
          <cell r="A556" t="str">
            <v>02</v>
          </cell>
          <cell r="B556" t="str">
            <v>0220</v>
          </cell>
          <cell r="C556" t="str">
            <v>0220013</v>
          </cell>
          <cell r="D556" t="str">
            <v>009</v>
          </cell>
          <cell r="E556" t="str">
            <v>19</v>
          </cell>
          <cell r="F556" t="str">
            <v>05</v>
          </cell>
          <cell r="G556" t="str">
            <v>248</v>
          </cell>
          <cell r="H556" t="str">
            <v>032</v>
          </cell>
          <cell r="I556" t="str">
            <v>02200130091905</v>
          </cell>
          <cell r="K556" t="str">
            <v>MALHAR RAO</v>
          </cell>
          <cell r="L556" t="str">
            <v>ADVALAPALLI</v>
          </cell>
        </row>
        <row r="557">
          <cell r="A557" t="str">
            <v>02</v>
          </cell>
          <cell r="B557" t="str">
            <v>0220</v>
          </cell>
          <cell r="C557" t="str">
            <v>0220013</v>
          </cell>
          <cell r="D557" t="str">
            <v>010</v>
          </cell>
          <cell r="E557" t="str">
            <v>16</v>
          </cell>
          <cell r="F557" t="str">
            <v>01</v>
          </cell>
          <cell r="G557" t="str">
            <v>248</v>
          </cell>
          <cell r="H557" t="str">
            <v>032</v>
          </cell>
          <cell r="I557" t="str">
            <v>02200130101601</v>
          </cell>
          <cell r="K557" t="str">
            <v>MALHAR RAO</v>
          </cell>
          <cell r="L557" t="str">
            <v>ANSANPALLI</v>
          </cell>
        </row>
        <row r="558">
          <cell r="A558" t="str">
            <v>02</v>
          </cell>
          <cell r="B558" t="str">
            <v>0220</v>
          </cell>
          <cell r="C558" t="str">
            <v>0220013</v>
          </cell>
          <cell r="D558" t="str">
            <v>010</v>
          </cell>
          <cell r="E558" t="str">
            <v>16</v>
          </cell>
          <cell r="F558" t="str">
            <v>02</v>
          </cell>
          <cell r="G558" t="str">
            <v>248</v>
          </cell>
          <cell r="H558" t="str">
            <v>032</v>
          </cell>
          <cell r="I558" t="str">
            <v>02200130101602</v>
          </cell>
          <cell r="K558" t="str">
            <v>MALHAR RAO</v>
          </cell>
          <cell r="L558" t="str">
            <v>LAMBADIGUDEM</v>
          </cell>
        </row>
        <row r="559">
          <cell r="A559" t="str">
            <v>02</v>
          </cell>
          <cell r="B559" t="str">
            <v>0220</v>
          </cell>
          <cell r="C559" t="str">
            <v>0220014</v>
          </cell>
          <cell r="D559" t="str">
            <v>001</v>
          </cell>
          <cell r="E559" t="str">
            <v>01</v>
          </cell>
          <cell r="F559" t="str">
            <v>01</v>
          </cell>
          <cell r="G559" t="str">
            <v>248</v>
          </cell>
          <cell r="H559" t="str">
            <v>032</v>
          </cell>
          <cell r="I559" t="str">
            <v>02200140010101</v>
          </cell>
          <cell r="K559" t="str">
            <v>MUTHARAM (MANTHANI)</v>
          </cell>
          <cell r="L559" t="str">
            <v>ADIVARAMPET</v>
          </cell>
        </row>
        <row r="560">
          <cell r="A560" t="str">
            <v>02</v>
          </cell>
          <cell r="B560" t="str">
            <v>0220</v>
          </cell>
          <cell r="C560" t="str">
            <v>0220014</v>
          </cell>
          <cell r="D560" t="str">
            <v>002</v>
          </cell>
          <cell r="E560" t="str">
            <v>02</v>
          </cell>
          <cell r="F560" t="str">
            <v>01</v>
          </cell>
          <cell r="G560" t="str">
            <v>248</v>
          </cell>
          <cell r="H560" t="str">
            <v>032</v>
          </cell>
          <cell r="I560" t="str">
            <v>02200140020201</v>
          </cell>
          <cell r="K560" t="str">
            <v>MUTHARAM (MANTHANI)</v>
          </cell>
          <cell r="L560" t="str">
            <v>LADNAPOOR</v>
          </cell>
        </row>
        <row r="561">
          <cell r="A561" t="str">
            <v>02</v>
          </cell>
          <cell r="B561" t="str">
            <v>0220</v>
          </cell>
          <cell r="C561" t="str">
            <v>0220014</v>
          </cell>
          <cell r="D561" t="str">
            <v>002</v>
          </cell>
          <cell r="E561" t="str">
            <v>02</v>
          </cell>
          <cell r="F561" t="str">
            <v>02</v>
          </cell>
          <cell r="G561" t="str">
            <v>248</v>
          </cell>
          <cell r="H561" t="str">
            <v>032</v>
          </cell>
          <cell r="I561" t="str">
            <v>02200140020202</v>
          </cell>
          <cell r="K561" t="str">
            <v>MUTHARAM (MANTHANI)</v>
          </cell>
          <cell r="L561" t="str">
            <v>GOLLAPALLI</v>
          </cell>
        </row>
        <row r="562">
          <cell r="A562" t="str">
            <v>02</v>
          </cell>
          <cell r="B562" t="str">
            <v>0220</v>
          </cell>
          <cell r="C562" t="str">
            <v>0220014</v>
          </cell>
          <cell r="D562" t="str">
            <v>003</v>
          </cell>
          <cell r="E562" t="str">
            <v>02</v>
          </cell>
          <cell r="F562" t="str">
            <v>01</v>
          </cell>
          <cell r="G562" t="str">
            <v>248</v>
          </cell>
          <cell r="H562" t="str">
            <v>032</v>
          </cell>
          <cell r="I562" t="str">
            <v>02200140030201</v>
          </cell>
          <cell r="K562" t="str">
            <v>MUTHARAM (MANTHANI)</v>
          </cell>
          <cell r="L562" t="str">
            <v>RAJAPOOR</v>
          </cell>
        </row>
        <row r="563">
          <cell r="A563" t="str">
            <v>02</v>
          </cell>
          <cell r="B563" t="str">
            <v>0220</v>
          </cell>
          <cell r="C563" t="str">
            <v>0220014</v>
          </cell>
          <cell r="D563" t="str">
            <v>003</v>
          </cell>
          <cell r="E563" t="str">
            <v>03</v>
          </cell>
          <cell r="F563" t="str">
            <v>01</v>
          </cell>
          <cell r="G563" t="str">
            <v>248</v>
          </cell>
          <cell r="H563" t="str">
            <v>032</v>
          </cell>
          <cell r="I563" t="str">
            <v>02200140030301</v>
          </cell>
          <cell r="K563" t="str">
            <v>MUTHARAM (MANTHANI)</v>
          </cell>
          <cell r="L563" t="str">
            <v>BUDHAVARAMPET</v>
          </cell>
        </row>
        <row r="564">
          <cell r="A564" t="str">
            <v>02</v>
          </cell>
          <cell r="B564" t="str">
            <v>0220</v>
          </cell>
          <cell r="C564" t="str">
            <v>0220014</v>
          </cell>
          <cell r="D564" t="str">
            <v>003</v>
          </cell>
          <cell r="E564" t="str">
            <v>03</v>
          </cell>
          <cell r="F564" t="str">
            <v>02</v>
          </cell>
          <cell r="G564" t="str">
            <v>248</v>
          </cell>
          <cell r="H564" t="str">
            <v>032</v>
          </cell>
          <cell r="I564" t="str">
            <v>02200140030302</v>
          </cell>
          <cell r="K564" t="str">
            <v>MUTHARAM (MANTHANI)</v>
          </cell>
          <cell r="L564" t="str">
            <v>RAMAYAPALLI</v>
          </cell>
        </row>
        <row r="565">
          <cell r="A565" t="str">
            <v>02</v>
          </cell>
          <cell r="B565" t="str">
            <v>0220</v>
          </cell>
          <cell r="C565" t="str">
            <v>0220014</v>
          </cell>
          <cell r="D565" t="str">
            <v>004</v>
          </cell>
          <cell r="E565" t="str">
            <v>04</v>
          </cell>
          <cell r="F565" t="str">
            <v>01</v>
          </cell>
          <cell r="G565" t="str">
            <v>248</v>
          </cell>
          <cell r="H565" t="str">
            <v>032</v>
          </cell>
          <cell r="I565" t="str">
            <v>02200140040401</v>
          </cell>
          <cell r="K565" t="str">
            <v>MUTHARAM (MANTHANI)</v>
          </cell>
          <cell r="L565" t="str">
            <v>IPPALAPALLI</v>
          </cell>
        </row>
        <row r="566">
          <cell r="A566" t="str">
            <v>02</v>
          </cell>
          <cell r="B566" t="str">
            <v>0220</v>
          </cell>
          <cell r="C566" t="str">
            <v>0220014</v>
          </cell>
          <cell r="D566" t="str">
            <v>005</v>
          </cell>
          <cell r="E566" t="str">
            <v>04</v>
          </cell>
          <cell r="F566" t="str">
            <v>01</v>
          </cell>
          <cell r="G566" t="str">
            <v>248</v>
          </cell>
          <cell r="H566" t="str">
            <v>032</v>
          </cell>
          <cell r="I566" t="str">
            <v>02200140050401</v>
          </cell>
          <cell r="K566" t="str">
            <v>MUTHARAM (MANTHANI)</v>
          </cell>
          <cell r="L566" t="str">
            <v>SEETHAMPET</v>
          </cell>
        </row>
        <row r="567">
          <cell r="A567" t="str">
            <v>02</v>
          </cell>
          <cell r="B567" t="str">
            <v>0220</v>
          </cell>
          <cell r="C567" t="str">
            <v>0220014</v>
          </cell>
          <cell r="D567" t="str">
            <v>006</v>
          </cell>
          <cell r="E567" t="str">
            <v>05</v>
          </cell>
          <cell r="F567" t="str">
            <v>01</v>
          </cell>
          <cell r="G567" t="str">
            <v>248</v>
          </cell>
          <cell r="H567" t="str">
            <v>032</v>
          </cell>
          <cell r="I567" t="str">
            <v>02200140060501</v>
          </cell>
          <cell r="K567" t="str">
            <v>MUTHARAM (MANTHANI)</v>
          </cell>
          <cell r="L567" t="str">
            <v>KHAMMAMPALLI</v>
          </cell>
        </row>
        <row r="568">
          <cell r="A568" t="str">
            <v>02</v>
          </cell>
          <cell r="B568" t="str">
            <v>0220</v>
          </cell>
          <cell r="C568" t="str">
            <v>0220014</v>
          </cell>
          <cell r="D568" t="str">
            <v>006</v>
          </cell>
          <cell r="E568" t="str">
            <v>05</v>
          </cell>
          <cell r="F568" t="str">
            <v>02</v>
          </cell>
          <cell r="G568" t="str">
            <v>248</v>
          </cell>
          <cell r="H568" t="str">
            <v>032</v>
          </cell>
          <cell r="I568" t="str">
            <v>02200140060502</v>
          </cell>
          <cell r="K568" t="str">
            <v>MUTHARAM (MANTHANI)</v>
          </cell>
          <cell r="L568" t="str">
            <v>SANDERELLI</v>
          </cell>
        </row>
        <row r="569">
          <cell r="A569" t="str">
            <v>02</v>
          </cell>
          <cell r="B569" t="str">
            <v>0220</v>
          </cell>
          <cell r="C569" t="str">
            <v>0220014</v>
          </cell>
          <cell r="D569" t="str">
            <v>006</v>
          </cell>
          <cell r="E569" t="str">
            <v>05</v>
          </cell>
          <cell r="F569" t="str">
            <v>03</v>
          </cell>
          <cell r="G569" t="str">
            <v>248</v>
          </cell>
          <cell r="H569" t="str">
            <v>032</v>
          </cell>
          <cell r="I569" t="str">
            <v>02200140060503</v>
          </cell>
          <cell r="K569" t="str">
            <v>MUTHARAM (MANTHANI)</v>
          </cell>
          <cell r="L569" t="str">
            <v>RANGAIAHPALLI</v>
          </cell>
        </row>
        <row r="570">
          <cell r="A570" t="str">
            <v>02</v>
          </cell>
          <cell r="B570" t="str">
            <v>0220</v>
          </cell>
          <cell r="C570" t="str">
            <v>0220014</v>
          </cell>
          <cell r="D570" t="str">
            <v>006</v>
          </cell>
          <cell r="E570" t="str">
            <v>05</v>
          </cell>
          <cell r="F570" t="str">
            <v>04</v>
          </cell>
          <cell r="G570" t="str">
            <v>248</v>
          </cell>
          <cell r="H570" t="str">
            <v>032</v>
          </cell>
          <cell r="I570" t="str">
            <v>02200140060504</v>
          </cell>
          <cell r="K570" t="str">
            <v>MUTHARAM (MANTHANI)</v>
          </cell>
          <cell r="L570" t="str">
            <v>SUKRAVARAMPALLI</v>
          </cell>
        </row>
        <row r="571">
          <cell r="A571" t="str">
            <v>02</v>
          </cell>
          <cell r="B571" t="str">
            <v>0220</v>
          </cell>
          <cell r="C571" t="str">
            <v>0220014</v>
          </cell>
          <cell r="D571" t="str">
            <v>006</v>
          </cell>
          <cell r="E571" t="str">
            <v>05</v>
          </cell>
          <cell r="F571" t="str">
            <v>05</v>
          </cell>
          <cell r="G571" t="str">
            <v>248</v>
          </cell>
          <cell r="H571" t="str">
            <v>032</v>
          </cell>
          <cell r="I571" t="str">
            <v>02200140060505</v>
          </cell>
          <cell r="K571" t="str">
            <v>MUTHARAM (MANTHANI)</v>
          </cell>
          <cell r="L571" t="str">
            <v>JILLELAPALLI</v>
          </cell>
        </row>
        <row r="572">
          <cell r="A572" t="str">
            <v>02</v>
          </cell>
          <cell r="B572" t="str">
            <v>0220</v>
          </cell>
          <cell r="C572" t="str">
            <v>0220014</v>
          </cell>
          <cell r="D572" t="str">
            <v>007</v>
          </cell>
          <cell r="E572" t="str">
            <v>06</v>
          </cell>
          <cell r="F572" t="str">
            <v>01</v>
          </cell>
          <cell r="G572" t="str">
            <v>248</v>
          </cell>
          <cell r="H572" t="str">
            <v>032</v>
          </cell>
          <cell r="I572" t="str">
            <v>02200140070601</v>
          </cell>
          <cell r="K572" t="str">
            <v>MUTHARAM (MANTHANI)</v>
          </cell>
          <cell r="L572" t="str">
            <v>DARIYAPOOR</v>
          </cell>
        </row>
        <row r="573">
          <cell r="A573" t="str">
            <v>02</v>
          </cell>
          <cell r="B573" t="str">
            <v>0220</v>
          </cell>
          <cell r="C573" t="str">
            <v>0220014</v>
          </cell>
          <cell r="D573" t="str">
            <v>007</v>
          </cell>
          <cell r="E573" t="str">
            <v>13</v>
          </cell>
          <cell r="F573" t="str">
            <v>01</v>
          </cell>
          <cell r="G573" t="str">
            <v>248</v>
          </cell>
          <cell r="H573" t="str">
            <v>032</v>
          </cell>
          <cell r="I573" t="str">
            <v>02200140071301</v>
          </cell>
          <cell r="K573" t="str">
            <v>MUTHARAM (MANTHANI)</v>
          </cell>
          <cell r="L573" t="str">
            <v>KESHANPALLI</v>
          </cell>
        </row>
        <row r="574">
          <cell r="A574" t="str">
            <v>02</v>
          </cell>
          <cell r="B574" t="str">
            <v>0220</v>
          </cell>
          <cell r="C574" t="str">
            <v>0220014</v>
          </cell>
          <cell r="D574" t="str">
            <v>007</v>
          </cell>
          <cell r="E574" t="str">
            <v>13</v>
          </cell>
          <cell r="F574" t="str">
            <v>02</v>
          </cell>
          <cell r="G574" t="str">
            <v>248</v>
          </cell>
          <cell r="H574" t="str">
            <v>032</v>
          </cell>
          <cell r="I574" t="str">
            <v>02200140071302</v>
          </cell>
          <cell r="K574" t="str">
            <v>MUTHARAM (MANTHANI)</v>
          </cell>
          <cell r="L574" t="str">
            <v>THANUGUPALLI</v>
          </cell>
        </row>
        <row r="575">
          <cell r="A575" t="str">
            <v>02</v>
          </cell>
          <cell r="B575" t="str">
            <v>0220</v>
          </cell>
          <cell r="C575" t="str">
            <v>0220014</v>
          </cell>
          <cell r="D575" t="str">
            <v>008</v>
          </cell>
          <cell r="E575" t="str">
            <v>07</v>
          </cell>
          <cell r="F575" t="str">
            <v>01</v>
          </cell>
          <cell r="G575" t="str">
            <v>248</v>
          </cell>
          <cell r="H575" t="str">
            <v>032</v>
          </cell>
          <cell r="I575" t="str">
            <v>02200140080701</v>
          </cell>
          <cell r="K575" t="str">
            <v>MUTHARAM (MANTHANI)</v>
          </cell>
          <cell r="L575" t="str">
            <v>MYDHAMBANDA</v>
          </cell>
        </row>
        <row r="576">
          <cell r="A576" t="str">
            <v>02</v>
          </cell>
          <cell r="B576" t="str">
            <v>0220</v>
          </cell>
          <cell r="C576" t="str">
            <v>0220014</v>
          </cell>
          <cell r="D576" t="str">
            <v>008</v>
          </cell>
          <cell r="E576" t="str">
            <v>07</v>
          </cell>
          <cell r="F576" t="str">
            <v>02</v>
          </cell>
          <cell r="G576" t="str">
            <v>248</v>
          </cell>
          <cell r="H576" t="str">
            <v>032</v>
          </cell>
          <cell r="I576" t="str">
            <v>02200140080702</v>
          </cell>
          <cell r="K576" t="str">
            <v>MUTHARAM (MANTHANI)</v>
          </cell>
          <cell r="L576" t="str">
            <v>HARIPOOR</v>
          </cell>
        </row>
        <row r="577">
          <cell r="A577" t="str">
            <v>02</v>
          </cell>
          <cell r="B577" t="str">
            <v>0220</v>
          </cell>
          <cell r="C577" t="str">
            <v>0220014</v>
          </cell>
          <cell r="D577" t="str">
            <v>008</v>
          </cell>
          <cell r="E577" t="str">
            <v>11</v>
          </cell>
          <cell r="F577" t="str">
            <v>01</v>
          </cell>
          <cell r="G577" t="str">
            <v>248</v>
          </cell>
          <cell r="H577" t="str">
            <v>032</v>
          </cell>
          <cell r="I577" t="str">
            <v>02200140081101</v>
          </cell>
          <cell r="K577" t="str">
            <v>MUTHARAM (MANTHANI)</v>
          </cell>
          <cell r="L577" t="str">
            <v>SARVARAM</v>
          </cell>
        </row>
        <row r="578">
          <cell r="A578" t="str">
            <v>02</v>
          </cell>
          <cell r="B578" t="str">
            <v>0220</v>
          </cell>
          <cell r="C578" t="str">
            <v>0220014</v>
          </cell>
          <cell r="D578" t="str">
            <v>008</v>
          </cell>
          <cell r="E578" t="str">
            <v>12</v>
          </cell>
          <cell r="F578" t="str">
            <v>01</v>
          </cell>
          <cell r="G578" t="str">
            <v>248</v>
          </cell>
          <cell r="H578" t="str">
            <v>032</v>
          </cell>
          <cell r="I578" t="str">
            <v>02200140081201</v>
          </cell>
          <cell r="K578" t="str">
            <v>MUTHARAM (MANTHANI)</v>
          </cell>
          <cell r="L578" t="str">
            <v>POTHARAM</v>
          </cell>
        </row>
        <row r="579">
          <cell r="A579" t="str">
            <v>02</v>
          </cell>
          <cell r="B579" t="str">
            <v>0220</v>
          </cell>
          <cell r="C579" t="str">
            <v>0220014</v>
          </cell>
          <cell r="D579" t="str">
            <v>009</v>
          </cell>
          <cell r="E579" t="str">
            <v>08</v>
          </cell>
          <cell r="F579" t="str">
            <v>01</v>
          </cell>
          <cell r="G579" t="str">
            <v>248</v>
          </cell>
          <cell r="H579" t="str">
            <v>032</v>
          </cell>
          <cell r="I579" t="str">
            <v>02200140090801</v>
          </cell>
          <cell r="K579" t="str">
            <v>MUTHARAM (MANTHANI)</v>
          </cell>
          <cell r="L579" t="str">
            <v>MACHUPET</v>
          </cell>
        </row>
        <row r="580">
          <cell r="A580" t="str">
            <v>02</v>
          </cell>
          <cell r="B580" t="str">
            <v>0220</v>
          </cell>
          <cell r="C580" t="str">
            <v>0220014</v>
          </cell>
          <cell r="D580" t="str">
            <v>009</v>
          </cell>
          <cell r="E580" t="str">
            <v>09</v>
          </cell>
          <cell r="F580" t="str">
            <v>01</v>
          </cell>
          <cell r="G580" t="str">
            <v>248</v>
          </cell>
          <cell r="H580" t="str">
            <v>032</v>
          </cell>
          <cell r="I580" t="str">
            <v>02200140090901</v>
          </cell>
          <cell r="K580" t="str">
            <v>MUTHARAM (MANTHANI)</v>
          </cell>
          <cell r="L580" t="str">
            <v>SUKRAVARAMPET</v>
          </cell>
        </row>
        <row r="581">
          <cell r="A581" t="str">
            <v>02</v>
          </cell>
          <cell r="B581" t="str">
            <v>0220</v>
          </cell>
          <cell r="C581" t="str">
            <v>0220014</v>
          </cell>
          <cell r="D581" t="str">
            <v>010</v>
          </cell>
          <cell r="E581" t="str">
            <v>10</v>
          </cell>
          <cell r="F581" t="str">
            <v>01</v>
          </cell>
          <cell r="G581" t="str">
            <v>248</v>
          </cell>
          <cell r="H581" t="str">
            <v>032</v>
          </cell>
          <cell r="I581" t="str">
            <v>02200140101001</v>
          </cell>
          <cell r="K581" t="str">
            <v>MUTHARAM (MANTHANI)</v>
          </cell>
          <cell r="L581" t="str">
            <v>LAKKARAM</v>
          </cell>
        </row>
        <row r="582">
          <cell r="A582" t="str">
            <v>02</v>
          </cell>
          <cell r="B582" t="str">
            <v>0220</v>
          </cell>
          <cell r="C582" t="str">
            <v>0220014</v>
          </cell>
          <cell r="D582" t="str">
            <v>010</v>
          </cell>
          <cell r="E582" t="str">
            <v>10</v>
          </cell>
          <cell r="F582" t="str">
            <v>02</v>
          </cell>
          <cell r="G582" t="str">
            <v>248</v>
          </cell>
          <cell r="H582" t="str">
            <v>032</v>
          </cell>
          <cell r="I582" t="str">
            <v>02200140101002</v>
          </cell>
          <cell r="K582" t="str">
            <v>MUTHARAM (MANTHANI)</v>
          </cell>
          <cell r="L582" t="str">
            <v>KAZIPALLI</v>
          </cell>
        </row>
        <row r="583">
          <cell r="A583" t="str">
            <v>02</v>
          </cell>
          <cell r="B583" t="str">
            <v>0220</v>
          </cell>
          <cell r="C583" t="str">
            <v>0220014</v>
          </cell>
          <cell r="D583" t="str">
            <v>011</v>
          </cell>
          <cell r="E583" t="str">
            <v>14</v>
          </cell>
          <cell r="F583" t="str">
            <v>01</v>
          </cell>
          <cell r="G583" t="str">
            <v>248</v>
          </cell>
          <cell r="H583" t="str">
            <v>032</v>
          </cell>
          <cell r="I583" t="str">
            <v>02200140111401</v>
          </cell>
          <cell r="K583" t="str">
            <v>MUTHARAM (MANTHANI)</v>
          </cell>
          <cell r="L583" t="str">
            <v>PARPALLY</v>
          </cell>
        </row>
        <row r="584">
          <cell r="A584" t="str">
            <v>02</v>
          </cell>
          <cell r="B584" t="str">
            <v>0220</v>
          </cell>
          <cell r="C584" t="str">
            <v>0220014</v>
          </cell>
          <cell r="D584" t="str">
            <v>011</v>
          </cell>
          <cell r="E584" t="str">
            <v>14</v>
          </cell>
          <cell r="F584" t="str">
            <v>02</v>
          </cell>
          <cell r="G584" t="str">
            <v>248</v>
          </cell>
          <cell r="H584" t="str">
            <v>032</v>
          </cell>
          <cell r="I584" t="str">
            <v>02200140111402</v>
          </cell>
          <cell r="K584" t="str">
            <v>MUTHARAM (MANTHANI)</v>
          </cell>
          <cell r="L584" t="str">
            <v>SALAGUNDLAPALLY</v>
          </cell>
        </row>
        <row r="585">
          <cell r="A585" t="str">
            <v>02</v>
          </cell>
          <cell r="B585" t="str">
            <v>0220</v>
          </cell>
          <cell r="C585" t="str">
            <v>0220014</v>
          </cell>
          <cell r="D585" t="str">
            <v>011</v>
          </cell>
          <cell r="E585" t="str">
            <v>16</v>
          </cell>
          <cell r="F585" t="str">
            <v>01</v>
          </cell>
          <cell r="G585" t="str">
            <v>248</v>
          </cell>
          <cell r="H585" t="str">
            <v>032</v>
          </cell>
          <cell r="I585" t="str">
            <v>02200140111601</v>
          </cell>
          <cell r="K585" t="str">
            <v>MUTHARAM (MANTHANI)</v>
          </cell>
          <cell r="L585" t="str">
            <v>SATHARAJUPALLY</v>
          </cell>
        </row>
        <row r="586">
          <cell r="A586" t="str">
            <v>02</v>
          </cell>
          <cell r="B586" t="str">
            <v>0220</v>
          </cell>
          <cell r="C586" t="str">
            <v>0220014</v>
          </cell>
          <cell r="D586" t="str">
            <v>012</v>
          </cell>
          <cell r="E586" t="str">
            <v>15</v>
          </cell>
          <cell r="F586" t="str">
            <v>01</v>
          </cell>
          <cell r="G586" t="str">
            <v>248</v>
          </cell>
          <cell r="H586" t="str">
            <v>032</v>
          </cell>
          <cell r="I586" t="str">
            <v>02200140121501</v>
          </cell>
          <cell r="K586" t="str">
            <v>MUTHARAM (MANTHANI)</v>
          </cell>
          <cell r="L586" t="str">
            <v>MUTHARAM</v>
          </cell>
        </row>
        <row r="587">
          <cell r="A587" t="str">
            <v>02</v>
          </cell>
          <cell r="B587" t="str">
            <v>0220</v>
          </cell>
          <cell r="C587" t="str">
            <v>0220014</v>
          </cell>
          <cell r="D587" t="str">
            <v>012</v>
          </cell>
          <cell r="E587" t="str">
            <v>15</v>
          </cell>
          <cell r="F587" t="str">
            <v>02</v>
          </cell>
          <cell r="G587" t="str">
            <v>248</v>
          </cell>
          <cell r="H587" t="str">
            <v>032</v>
          </cell>
          <cell r="I587" t="str">
            <v>02200140121502</v>
          </cell>
          <cell r="K587" t="str">
            <v>MUTHARAM (MANTHANI)</v>
          </cell>
          <cell r="L587" t="str">
            <v>KASARLA GADDA</v>
          </cell>
        </row>
        <row r="588">
          <cell r="A588" t="str">
            <v>02</v>
          </cell>
          <cell r="B588" t="str">
            <v>0220</v>
          </cell>
          <cell r="C588" t="str">
            <v>0220014</v>
          </cell>
          <cell r="D588" t="str">
            <v>013</v>
          </cell>
          <cell r="E588" t="str">
            <v>17</v>
          </cell>
          <cell r="F588" t="str">
            <v>01</v>
          </cell>
          <cell r="G588" t="str">
            <v>248</v>
          </cell>
          <cell r="H588" t="str">
            <v>032</v>
          </cell>
          <cell r="I588" t="str">
            <v>02200140131701</v>
          </cell>
          <cell r="K588" t="str">
            <v>MUTHARAM (MANTHANI)</v>
          </cell>
          <cell r="L588" t="str">
            <v>ODED</v>
          </cell>
        </row>
        <row r="589">
          <cell r="A589" t="str">
            <v>02</v>
          </cell>
          <cell r="B589" t="str">
            <v>0220</v>
          </cell>
          <cell r="C589" t="str">
            <v>0220014</v>
          </cell>
          <cell r="D589" t="str">
            <v>013</v>
          </cell>
          <cell r="E589" t="str">
            <v>17</v>
          </cell>
          <cell r="F589" t="str">
            <v>02</v>
          </cell>
          <cell r="G589" t="str">
            <v>248</v>
          </cell>
          <cell r="H589" t="str">
            <v>032</v>
          </cell>
          <cell r="I589" t="str">
            <v>02200140131702</v>
          </cell>
          <cell r="K589" t="str">
            <v>MUTHARAM (MANTHANI)</v>
          </cell>
          <cell r="L589" t="str">
            <v>VENKATESHWARLAPALLY</v>
          </cell>
        </row>
        <row r="590">
          <cell r="A590" t="str">
            <v>02</v>
          </cell>
          <cell r="B590" t="str">
            <v>0220</v>
          </cell>
          <cell r="C590" t="str">
            <v>0220014</v>
          </cell>
          <cell r="D590" t="str">
            <v>014</v>
          </cell>
          <cell r="E590" t="str">
            <v>18</v>
          </cell>
          <cell r="F590" t="str">
            <v>01</v>
          </cell>
          <cell r="G590" t="str">
            <v>248</v>
          </cell>
          <cell r="H590" t="str">
            <v>032</v>
          </cell>
          <cell r="I590" t="str">
            <v>02200140141801</v>
          </cell>
          <cell r="K590" t="str">
            <v>MUTHARAM (MANTHANI)</v>
          </cell>
          <cell r="L590" t="str">
            <v>ADAVISRIRAMPOOR</v>
          </cell>
        </row>
        <row r="591">
          <cell r="A591" t="str">
            <v>02</v>
          </cell>
          <cell r="B591" t="str">
            <v>0220</v>
          </cell>
          <cell r="C591" t="str">
            <v>0220014</v>
          </cell>
          <cell r="D591" t="str">
            <v>014</v>
          </cell>
          <cell r="E591" t="str">
            <v>18</v>
          </cell>
          <cell r="F591" t="str">
            <v>02</v>
          </cell>
          <cell r="G591" t="str">
            <v>248</v>
          </cell>
          <cell r="H591" t="str">
            <v>032</v>
          </cell>
          <cell r="I591" t="str">
            <v>02200140141802</v>
          </cell>
          <cell r="K591" t="str">
            <v>MUTHARAM (MANTHANI)</v>
          </cell>
          <cell r="L591" t="str">
            <v>AMARABAD</v>
          </cell>
        </row>
        <row r="592">
          <cell r="A592" t="str">
            <v>02</v>
          </cell>
          <cell r="B592" t="str">
            <v>0220</v>
          </cell>
          <cell r="C592" t="str">
            <v>0220015</v>
          </cell>
          <cell r="D592" t="str">
            <v>001</v>
          </cell>
          <cell r="E592" t="str">
            <v>01</v>
          </cell>
          <cell r="F592" t="str">
            <v>01</v>
          </cell>
          <cell r="G592" t="str">
            <v>249</v>
          </cell>
          <cell r="H592" t="str">
            <v>032</v>
          </cell>
          <cell r="I592" t="str">
            <v>02200150010101</v>
          </cell>
          <cell r="K592" t="str">
            <v>SRIRAMPUR</v>
          </cell>
          <cell r="L592" t="str">
            <v>MADIPALLY</v>
          </cell>
        </row>
        <row r="593">
          <cell r="A593" t="str">
            <v>02</v>
          </cell>
          <cell r="B593" t="str">
            <v>0220</v>
          </cell>
          <cell r="C593" t="str">
            <v>0220015</v>
          </cell>
          <cell r="D593" t="str">
            <v>001</v>
          </cell>
          <cell r="E593" t="str">
            <v>01</v>
          </cell>
          <cell r="F593" t="str">
            <v>02</v>
          </cell>
          <cell r="G593" t="str">
            <v>249</v>
          </cell>
          <cell r="H593" t="str">
            <v>032</v>
          </cell>
          <cell r="I593" t="str">
            <v>02200150010102</v>
          </cell>
          <cell r="K593" t="str">
            <v>SRIRAMPUR</v>
          </cell>
          <cell r="L593" t="str">
            <v>BHIMARIPALLY</v>
          </cell>
        </row>
        <row r="594">
          <cell r="A594" t="str">
            <v>02</v>
          </cell>
          <cell r="B594" t="str">
            <v>0220</v>
          </cell>
          <cell r="C594" t="str">
            <v>0220015</v>
          </cell>
          <cell r="D594" t="str">
            <v>001</v>
          </cell>
          <cell r="E594" t="str">
            <v>01</v>
          </cell>
          <cell r="F594" t="str">
            <v>03</v>
          </cell>
          <cell r="G594" t="str">
            <v>249</v>
          </cell>
          <cell r="H594" t="str">
            <v>032</v>
          </cell>
          <cell r="I594" t="str">
            <v>02200150010103</v>
          </cell>
          <cell r="K594" t="str">
            <v>SRIRAMPUR</v>
          </cell>
          <cell r="L594" t="str">
            <v>ANKEMPALLY6</v>
          </cell>
        </row>
        <row r="595">
          <cell r="A595" t="str">
            <v>02</v>
          </cell>
          <cell r="B595" t="str">
            <v>0220</v>
          </cell>
          <cell r="C595" t="str">
            <v>0220015</v>
          </cell>
          <cell r="D595" t="str">
            <v>001</v>
          </cell>
          <cell r="E595" t="str">
            <v>01</v>
          </cell>
          <cell r="F595" t="str">
            <v>04</v>
          </cell>
          <cell r="G595" t="str">
            <v>249</v>
          </cell>
          <cell r="H595" t="str">
            <v>032</v>
          </cell>
          <cell r="I595" t="str">
            <v>02200150010104</v>
          </cell>
          <cell r="K595" t="str">
            <v>SRIRAMPUR</v>
          </cell>
          <cell r="L595" t="str">
            <v>AHANNAPALLY</v>
          </cell>
        </row>
        <row r="596">
          <cell r="A596" t="str">
            <v>02</v>
          </cell>
          <cell r="B596" t="str">
            <v>0220</v>
          </cell>
          <cell r="C596" t="str">
            <v>0220015</v>
          </cell>
          <cell r="D596" t="str">
            <v>001</v>
          </cell>
          <cell r="E596" t="str">
            <v>01</v>
          </cell>
          <cell r="F596" t="str">
            <v>05</v>
          </cell>
          <cell r="G596" t="str">
            <v>249</v>
          </cell>
          <cell r="H596" t="str">
            <v>032</v>
          </cell>
          <cell r="I596" t="str">
            <v>02200150010105</v>
          </cell>
          <cell r="K596" t="str">
            <v>SRIRAMPUR</v>
          </cell>
          <cell r="L596" t="str">
            <v>MADIPALLY COLONI</v>
          </cell>
        </row>
        <row r="597">
          <cell r="A597" t="str">
            <v>02</v>
          </cell>
          <cell r="B597" t="str">
            <v>0220</v>
          </cell>
          <cell r="C597" t="str">
            <v>0220015</v>
          </cell>
          <cell r="D597" t="str">
            <v>002</v>
          </cell>
          <cell r="E597" t="str">
            <v>02</v>
          </cell>
          <cell r="F597" t="str">
            <v>01</v>
          </cell>
          <cell r="G597" t="str">
            <v>249</v>
          </cell>
          <cell r="H597" t="str">
            <v>032</v>
          </cell>
          <cell r="I597" t="str">
            <v>02200150020201</v>
          </cell>
          <cell r="K597" t="str">
            <v>SRIRAMPUR</v>
          </cell>
          <cell r="L597" t="str">
            <v>MANGAPET</v>
          </cell>
        </row>
        <row r="598">
          <cell r="A598" t="str">
            <v>02</v>
          </cell>
          <cell r="B598" t="str">
            <v>0220</v>
          </cell>
          <cell r="C598" t="str">
            <v>0220015</v>
          </cell>
          <cell r="D598" t="str">
            <v>002</v>
          </cell>
          <cell r="E598" t="str">
            <v>02</v>
          </cell>
          <cell r="F598" t="str">
            <v>02</v>
          </cell>
          <cell r="G598" t="str">
            <v>249</v>
          </cell>
          <cell r="H598" t="str">
            <v>032</v>
          </cell>
          <cell r="I598" t="str">
            <v>02200150020202</v>
          </cell>
          <cell r="K598" t="str">
            <v>SRIRAMPUR</v>
          </cell>
          <cell r="L598" t="str">
            <v>BURUGUPALLY</v>
          </cell>
        </row>
        <row r="599">
          <cell r="A599" t="str">
            <v>02</v>
          </cell>
          <cell r="B599" t="str">
            <v>0220</v>
          </cell>
          <cell r="C599" t="str">
            <v>0220015</v>
          </cell>
          <cell r="D599" t="str">
            <v>002</v>
          </cell>
          <cell r="E599" t="str">
            <v>02</v>
          </cell>
          <cell r="F599" t="str">
            <v>03</v>
          </cell>
          <cell r="G599" t="str">
            <v>249</v>
          </cell>
          <cell r="H599" t="str">
            <v>032</v>
          </cell>
          <cell r="I599" t="str">
            <v>02200150020203</v>
          </cell>
          <cell r="K599" t="str">
            <v>SRIRAMPUR</v>
          </cell>
          <cell r="L599" t="str">
            <v>NUTIPALLY (THENUGUPALLY</v>
          </cell>
        </row>
        <row r="600">
          <cell r="A600" t="str">
            <v>02</v>
          </cell>
          <cell r="B600" t="str">
            <v>0220</v>
          </cell>
          <cell r="C600" t="str">
            <v>0220015</v>
          </cell>
          <cell r="D600" t="str">
            <v>002</v>
          </cell>
          <cell r="E600" t="str">
            <v>02</v>
          </cell>
          <cell r="F600" t="str">
            <v>04</v>
          </cell>
          <cell r="G600" t="str">
            <v>249</v>
          </cell>
          <cell r="H600" t="str">
            <v>032</v>
          </cell>
          <cell r="I600" t="str">
            <v>02200150020204</v>
          </cell>
          <cell r="K600" t="str">
            <v>SRIRAMPUR</v>
          </cell>
          <cell r="L600" t="str">
            <v>GOLLAPALLY</v>
          </cell>
        </row>
        <row r="601">
          <cell r="A601" t="str">
            <v>02</v>
          </cell>
          <cell r="B601" t="str">
            <v>0220</v>
          </cell>
          <cell r="C601" t="str">
            <v>0220015</v>
          </cell>
          <cell r="D601" t="str">
            <v>003</v>
          </cell>
          <cell r="E601" t="str">
            <v>03</v>
          </cell>
          <cell r="F601" t="str">
            <v>01</v>
          </cell>
          <cell r="G601" t="str">
            <v>249</v>
          </cell>
          <cell r="H601" t="str">
            <v>032</v>
          </cell>
          <cell r="I601" t="str">
            <v>02200150030301</v>
          </cell>
          <cell r="K601" t="str">
            <v>SRIRAMPUR</v>
          </cell>
          <cell r="L601" t="str">
            <v>VENNAMPALLI</v>
          </cell>
        </row>
        <row r="602">
          <cell r="A602" t="str">
            <v>02</v>
          </cell>
          <cell r="B602" t="str">
            <v>0220</v>
          </cell>
          <cell r="C602" t="str">
            <v>0220015</v>
          </cell>
          <cell r="D602" t="str">
            <v>003</v>
          </cell>
          <cell r="E602" t="str">
            <v>03</v>
          </cell>
          <cell r="F602" t="str">
            <v>02</v>
          </cell>
          <cell r="G602" t="str">
            <v>249</v>
          </cell>
          <cell r="H602" t="str">
            <v>032</v>
          </cell>
          <cell r="I602" t="str">
            <v>02200150030302</v>
          </cell>
          <cell r="K602" t="str">
            <v>SRIRAMPUR</v>
          </cell>
          <cell r="L602" t="str">
            <v>PERKAPALLI (KARUKUPALLI)</v>
          </cell>
        </row>
        <row r="603">
          <cell r="A603" t="str">
            <v>02</v>
          </cell>
          <cell r="B603" t="str">
            <v>0220</v>
          </cell>
          <cell r="C603" t="str">
            <v>0220015</v>
          </cell>
          <cell r="D603" t="str">
            <v>004</v>
          </cell>
          <cell r="E603" t="str">
            <v>04</v>
          </cell>
          <cell r="F603" t="str">
            <v>01</v>
          </cell>
          <cell r="G603" t="str">
            <v>249</v>
          </cell>
          <cell r="H603" t="str">
            <v>032</v>
          </cell>
          <cell r="I603" t="str">
            <v>02200150040401</v>
          </cell>
          <cell r="K603" t="str">
            <v>SRIRAMPUR</v>
          </cell>
          <cell r="L603" t="str">
            <v>JAFFARKHANPET</v>
          </cell>
        </row>
        <row r="604">
          <cell r="A604" t="str">
            <v>02</v>
          </cell>
          <cell r="B604" t="str">
            <v>0220</v>
          </cell>
          <cell r="C604" t="str">
            <v>0220015</v>
          </cell>
          <cell r="D604" t="str">
            <v>004</v>
          </cell>
          <cell r="E604" t="str">
            <v>06</v>
          </cell>
          <cell r="F604" t="str">
            <v>01</v>
          </cell>
          <cell r="G604" t="str">
            <v>249</v>
          </cell>
          <cell r="H604" t="str">
            <v>032</v>
          </cell>
          <cell r="I604" t="str">
            <v>02200150040601</v>
          </cell>
          <cell r="K604" t="str">
            <v>SRIRAMPUR</v>
          </cell>
          <cell r="L604" t="str">
            <v>KUNARAM</v>
          </cell>
        </row>
        <row r="605">
          <cell r="A605" t="str">
            <v>02</v>
          </cell>
          <cell r="B605" t="str">
            <v>0220</v>
          </cell>
          <cell r="C605" t="str">
            <v>0220015</v>
          </cell>
          <cell r="D605" t="str">
            <v>005</v>
          </cell>
          <cell r="E605" t="str">
            <v>05</v>
          </cell>
          <cell r="F605" t="str">
            <v>01</v>
          </cell>
          <cell r="G605" t="str">
            <v>249</v>
          </cell>
          <cell r="H605" t="str">
            <v>032</v>
          </cell>
          <cell r="I605" t="str">
            <v>02200150050501</v>
          </cell>
          <cell r="K605" t="str">
            <v>SRIRAMPUR</v>
          </cell>
          <cell r="L605" t="str">
            <v>EDULAPUR</v>
          </cell>
        </row>
        <row r="606">
          <cell r="A606" t="str">
            <v>02</v>
          </cell>
          <cell r="B606" t="str">
            <v>0220</v>
          </cell>
          <cell r="C606" t="str">
            <v>0220015</v>
          </cell>
          <cell r="D606" t="str">
            <v>006</v>
          </cell>
          <cell r="E606" t="str">
            <v>07</v>
          </cell>
          <cell r="F606" t="str">
            <v>01</v>
          </cell>
          <cell r="G606" t="str">
            <v>249</v>
          </cell>
          <cell r="H606" t="str">
            <v>032</v>
          </cell>
          <cell r="I606" t="str">
            <v>02200150060701</v>
          </cell>
          <cell r="K606" t="str">
            <v>SRIRAMPUR</v>
          </cell>
          <cell r="L606" t="str">
            <v>PEGADAPALLI</v>
          </cell>
        </row>
        <row r="607">
          <cell r="A607" t="str">
            <v>02</v>
          </cell>
          <cell r="B607" t="str">
            <v>0220</v>
          </cell>
          <cell r="C607" t="str">
            <v>0220015</v>
          </cell>
          <cell r="D607" t="str">
            <v>006</v>
          </cell>
          <cell r="E607" t="str">
            <v>07</v>
          </cell>
          <cell r="F607" t="str">
            <v>02</v>
          </cell>
          <cell r="G607" t="str">
            <v>249</v>
          </cell>
          <cell r="H607" t="str">
            <v>032</v>
          </cell>
          <cell r="I607" t="str">
            <v>02200150060702</v>
          </cell>
          <cell r="K607" t="str">
            <v>SRIRAMPUR</v>
          </cell>
          <cell r="L607" t="str">
            <v>SARVARAMPALLI</v>
          </cell>
        </row>
        <row r="608">
          <cell r="A608" t="str">
            <v>02</v>
          </cell>
          <cell r="B608" t="str">
            <v>0220</v>
          </cell>
          <cell r="C608" t="str">
            <v>0220015</v>
          </cell>
          <cell r="D608" t="str">
            <v>006</v>
          </cell>
          <cell r="E608" t="str">
            <v>07</v>
          </cell>
          <cell r="F608" t="str">
            <v>03</v>
          </cell>
          <cell r="G608" t="str">
            <v>249</v>
          </cell>
          <cell r="H608" t="str">
            <v>032</v>
          </cell>
          <cell r="I608" t="str">
            <v>02200150060703</v>
          </cell>
          <cell r="K608" t="str">
            <v>SRIRAMPUR</v>
          </cell>
          <cell r="L608" t="str">
            <v>AREPALLI</v>
          </cell>
        </row>
        <row r="609">
          <cell r="A609" t="str">
            <v>02</v>
          </cell>
          <cell r="B609" t="str">
            <v>0220</v>
          </cell>
          <cell r="C609" t="str">
            <v>0220015</v>
          </cell>
          <cell r="D609" t="str">
            <v>007</v>
          </cell>
          <cell r="E609" t="str">
            <v>08</v>
          </cell>
          <cell r="F609" t="str">
            <v>01</v>
          </cell>
          <cell r="G609" t="str">
            <v>249</v>
          </cell>
          <cell r="H609" t="str">
            <v>032</v>
          </cell>
          <cell r="I609" t="str">
            <v>02200150070801</v>
          </cell>
          <cell r="K609" t="str">
            <v>SRIRAMPUR</v>
          </cell>
          <cell r="L609" t="str">
            <v>GANGARAM</v>
          </cell>
        </row>
        <row r="610">
          <cell r="A610" t="str">
            <v>02</v>
          </cell>
          <cell r="B610" t="str">
            <v>0220</v>
          </cell>
          <cell r="C610" t="str">
            <v>0220015</v>
          </cell>
          <cell r="D610" t="str">
            <v>007</v>
          </cell>
          <cell r="E610" t="str">
            <v>08</v>
          </cell>
          <cell r="F610" t="str">
            <v>02</v>
          </cell>
          <cell r="G610" t="str">
            <v>249</v>
          </cell>
          <cell r="H610" t="str">
            <v>032</v>
          </cell>
          <cell r="I610" t="str">
            <v>02200150070802</v>
          </cell>
          <cell r="K610" t="str">
            <v>SRIRAMPUR</v>
          </cell>
          <cell r="L610" t="str">
            <v>USHANAPALLY</v>
          </cell>
        </row>
        <row r="611">
          <cell r="A611" t="str">
            <v>02</v>
          </cell>
          <cell r="B611" t="str">
            <v>0220</v>
          </cell>
          <cell r="C611" t="str">
            <v>0220015</v>
          </cell>
          <cell r="D611" t="str">
            <v>008</v>
          </cell>
          <cell r="E611" t="str">
            <v>09</v>
          </cell>
          <cell r="F611" t="str">
            <v>01</v>
          </cell>
          <cell r="G611" t="str">
            <v>249</v>
          </cell>
          <cell r="H611" t="str">
            <v>032</v>
          </cell>
          <cell r="I611" t="str">
            <v>02200150080901</v>
          </cell>
          <cell r="K611" t="str">
            <v>SRIRAMPUR</v>
          </cell>
          <cell r="L611" t="str">
            <v>PEDDAMPET</v>
          </cell>
        </row>
        <row r="612">
          <cell r="A612" t="str">
            <v>02</v>
          </cell>
          <cell r="B612" t="str">
            <v>0220</v>
          </cell>
          <cell r="C612" t="str">
            <v>0220015</v>
          </cell>
          <cell r="D612" t="str">
            <v>008</v>
          </cell>
          <cell r="E612" t="str">
            <v>09</v>
          </cell>
          <cell r="F612" t="str">
            <v>02</v>
          </cell>
          <cell r="G612" t="str">
            <v>249</v>
          </cell>
          <cell r="H612" t="str">
            <v>032</v>
          </cell>
          <cell r="I612" t="str">
            <v>02200150080902</v>
          </cell>
          <cell r="K612" t="str">
            <v>SRIRAMPUR</v>
          </cell>
          <cell r="L612" t="str">
            <v>RAIPET (RAPATNAM)</v>
          </cell>
        </row>
        <row r="613">
          <cell r="A613" t="str">
            <v>02</v>
          </cell>
          <cell r="B613" t="str">
            <v>0220</v>
          </cell>
          <cell r="C613" t="str">
            <v>0220015</v>
          </cell>
          <cell r="D613" t="str">
            <v>008</v>
          </cell>
          <cell r="E613" t="str">
            <v>10</v>
          </cell>
          <cell r="F613" t="str">
            <v>01</v>
          </cell>
          <cell r="G613" t="str">
            <v>249</v>
          </cell>
          <cell r="H613" t="str">
            <v>032</v>
          </cell>
          <cell r="I613" t="str">
            <v>02200150081001</v>
          </cell>
          <cell r="K613" t="str">
            <v>SRIRAMPUR</v>
          </cell>
          <cell r="L613" t="str">
            <v>LAXMIPUR</v>
          </cell>
        </row>
        <row r="614">
          <cell r="A614" t="str">
            <v>02</v>
          </cell>
          <cell r="B614" t="str">
            <v>0220</v>
          </cell>
          <cell r="C614" t="str">
            <v>0220015</v>
          </cell>
          <cell r="D614" t="str">
            <v>009</v>
          </cell>
          <cell r="E614" t="str">
            <v>10</v>
          </cell>
          <cell r="F614" t="str">
            <v>01</v>
          </cell>
          <cell r="G614" t="str">
            <v>249</v>
          </cell>
          <cell r="H614" t="str">
            <v>032</v>
          </cell>
          <cell r="I614" t="str">
            <v>02200150091001</v>
          </cell>
          <cell r="K614" t="str">
            <v>SRIRAMPUR</v>
          </cell>
          <cell r="L614" t="str">
            <v>PANDILLA</v>
          </cell>
        </row>
        <row r="615">
          <cell r="A615" t="str">
            <v>02</v>
          </cell>
          <cell r="B615" t="str">
            <v>0220</v>
          </cell>
          <cell r="C615" t="str">
            <v>0220015</v>
          </cell>
          <cell r="D615" t="str">
            <v>009</v>
          </cell>
          <cell r="E615" t="str">
            <v>10</v>
          </cell>
          <cell r="F615" t="str">
            <v>02</v>
          </cell>
          <cell r="G615" t="str">
            <v>249</v>
          </cell>
          <cell r="H615" t="str">
            <v>032</v>
          </cell>
          <cell r="I615" t="str">
            <v>02200150091002</v>
          </cell>
          <cell r="K615" t="str">
            <v>SRIRAMPUR</v>
          </cell>
          <cell r="L615" t="str">
            <v>AREPALLI</v>
          </cell>
        </row>
        <row r="616">
          <cell r="A616" t="str">
            <v>02</v>
          </cell>
          <cell r="B616" t="str">
            <v>0220</v>
          </cell>
          <cell r="C616" t="str">
            <v>0220015</v>
          </cell>
          <cell r="D616" t="str">
            <v>009</v>
          </cell>
          <cell r="E616" t="str">
            <v>10</v>
          </cell>
          <cell r="F616" t="str">
            <v>03</v>
          </cell>
          <cell r="G616" t="str">
            <v>249</v>
          </cell>
          <cell r="H616" t="str">
            <v>032</v>
          </cell>
          <cell r="I616" t="str">
            <v>02200150091003</v>
          </cell>
          <cell r="K616" t="str">
            <v>SRIRAMPUR</v>
          </cell>
          <cell r="L616" t="str">
            <v>MALLAIAHPALLY</v>
          </cell>
        </row>
        <row r="617">
          <cell r="A617" t="str">
            <v>02</v>
          </cell>
          <cell r="B617" t="str">
            <v>0220</v>
          </cell>
          <cell r="C617" t="str">
            <v>0220015</v>
          </cell>
          <cell r="D617" t="str">
            <v>010</v>
          </cell>
          <cell r="E617" t="str">
            <v>11</v>
          </cell>
          <cell r="F617" t="str">
            <v>01</v>
          </cell>
          <cell r="G617" t="str">
            <v>249</v>
          </cell>
          <cell r="H617" t="str">
            <v>032</v>
          </cell>
          <cell r="I617" t="str">
            <v>02200150101101</v>
          </cell>
          <cell r="K617" t="str">
            <v>SRIRAMPUR</v>
          </cell>
          <cell r="L617" t="str">
            <v>SRIRAMPOOR</v>
          </cell>
        </row>
        <row r="618">
          <cell r="A618" t="str">
            <v>02</v>
          </cell>
          <cell r="B618" t="str">
            <v>0220</v>
          </cell>
          <cell r="C618" t="str">
            <v>0220015</v>
          </cell>
          <cell r="D618" t="str">
            <v>010</v>
          </cell>
          <cell r="E618" t="str">
            <v>11</v>
          </cell>
          <cell r="F618" t="str">
            <v>02</v>
          </cell>
          <cell r="G618" t="str">
            <v>249</v>
          </cell>
          <cell r="H618" t="str">
            <v>032</v>
          </cell>
          <cell r="I618" t="str">
            <v>02200150101102</v>
          </cell>
          <cell r="K618" t="str">
            <v>SRIRAMPUR</v>
          </cell>
          <cell r="L618" t="str">
            <v>IPPARAPALLY</v>
          </cell>
        </row>
        <row r="619">
          <cell r="A619" t="str">
            <v>02</v>
          </cell>
          <cell r="B619" t="str">
            <v>0220</v>
          </cell>
          <cell r="C619" t="str">
            <v>0220015</v>
          </cell>
          <cell r="D619" t="str">
            <v>011</v>
          </cell>
          <cell r="E619" t="str">
            <v>12</v>
          </cell>
          <cell r="F619" t="str">
            <v>01</v>
          </cell>
          <cell r="G619" t="str">
            <v>249</v>
          </cell>
          <cell r="H619" t="str">
            <v>032</v>
          </cell>
          <cell r="I619" t="str">
            <v>02200150111201</v>
          </cell>
          <cell r="K619" t="str">
            <v>SRIRAMPUR</v>
          </cell>
          <cell r="L619" t="str">
            <v>PEDRATHPALLY</v>
          </cell>
        </row>
        <row r="620">
          <cell r="A620" t="str">
            <v>02</v>
          </cell>
          <cell r="B620" t="str">
            <v>0220</v>
          </cell>
          <cell r="C620" t="str">
            <v>0220015</v>
          </cell>
          <cell r="D620" t="str">
            <v>012</v>
          </cell>
          <cell r="E620" t="str">
            <v>12</v>
          </cell>
          <cell r="F620" t="str">
            <v>02</v>
          </cell>
          <cell r="G620" t="str">
            <v>249</v>
          </cell>
          <cell r="H620" t="str">
            <v>032</v>
          </cell>
          <cell r="I620" t="str">
            <v>02200150121202</v>
          </cell>
          <cell r="K620" t="str">
            <v>SRIRAMPUR</v>
          </cell>
          <cell r="L620" t="str">
            <v>CHINNARATHPALLY</v>
          </cell>
        </row>
        <row r="621">
          <cell r="A621" t="str">
            <v>02</v>
          </cell>
          <cell r="B621" t="str">
            <v>0220</v>
          </cell>
          <cell r="C621" t="str">
            <v>0220015</v>
          </cell>
          <cell r="D621" t="str">
            <v>012</v>
          </cell>
          <cell r="E621" t="str">
            <v>12</v>
          </cell>
          <cell r="F621" t="str">
            <v>03</v>
          </cell>
          <cell r="G621" t="str">
            <v>249</v>
          </cell>
          <cell r="H621" t="str">
            <v>032</v>
          </cell>
          <cell r="I621" t="str">
            <v>02200150121203</v>
          </cell>
          <cell r="K621" t="str">
            <v>SRIRAMPUR</v>
          </cell>
          <cell r="L621" t="str">
            <v>GOLLAPALLY</v>
          </cell>
        </row>
        <row r="622">
          <cell r="A622" t="str">
            <v>02</v>
          </cell>
          <cell r="B622" t="str">
            <v>0220</v>
          </cell>
          <cell r="C622" t="str">
            <v>0220015</v>
          </cell>
          <cell r="D622" t="str">
            <v>013</v>
          </cell>
          <cell r="E622" t="str">
            <v>13</v>
          </cell>
          <cell r="F622" t="str">
            <v>01</v>
          </cell>
          <cell r="G622" t="str">
            <v>249</v>
          </cell>
          <cell r="H622" t="str">
            <v>032</v>
          </cell>
          <cell r="I622" t="str">
            <v>02200150131301</v>
          </cell>
          <cell r="K622" t="str">
            <v>SRIRAMPUR</v>
          </cell>
          <cell r="L622" t="str">
            <v>MOTLAPALLY</v>
          </cell>
        </row>
        <row r="623">
          <cell r="A623" t="str">
            <v>02</v>
          </cell>
          <cell r="B623" t="str">
            <v>0220</v>
          </cell>
          <cell r="C623" t="str">
            <v>0220015</v>
          </cell>
          <cell r="D623" t="str">
            <v>014</v>
          </cell>
          <cell r="E623" t="str">
            <v>14</v>
          </cell>
          <cell r="F623" t="str">
            <v>01</v>
          </cell>
          <cell r="G623" t="str">
            <v>249</v>
          </cell>
          <cell r="H623" t="str">
            <v>032</v>
          </cell>
          <cell r="I623" t="str">
            <v>02200150141401</v>
          </cell>
          <cell r="K623" t="str">
            <v>SRIRAMPUR</v>
          </cell>
          <cell r="L623" t="str">
            <v>THARPALLY</v>
          </cell>
        </row>
        <row r="624">
          <cell r="A624" t="str">
            <v>02</v>
          </cell>
          <cell r="B624" t="str">
            <v>0220</v>
          </cell>
          <cell r="C624" t="str">
            <v>0220015</v>
          </cell>
          <cell r="D624" t="str">
            <v>014</v>
          </cell>
          <cell r="E624" t="str">
            <v>14</v>
          </cell>
          <cell r="F624" t="str">
            <v>02</v>
          </cell>
          <cell r="G624" t="str">
            <v>249</v>
          </cell>
          <cell r="H624" t="str">
            <v>032</v>
          </cell>
          <cell r="I624" t="str">
            <v>02200150141402</v>
          </cell>
          <cell r="K624" t="str">
            <v>SRIRAMPUR</v>
          </cell>
          <cell r="L624" t="str">
            <v>AREPALLY</v>
          </cell>
        </row>
        <row r="625">
          <cell r="A625" t="str">
            <v>02</v>
          </cell>
          <cell r="B625" t="str">
            <v>0220</v>
          </cell>
          <cell r="C625" t="str">
            <v>0220015</v>
          </cell>
          <cell r="D625" t="str">
            <v>015</v>
          </cell>
          <cell r="E625" t="str">
            <v>15</v>
          </cell>
          <cell r="F625" t="str">
            <v>01</v>
          </cell>
          <cell r="G625" t="str">
            <v>249</v>
          </cell>
          <cell r="H625" t="str">
            <v>032</v>
          </cell>
          <cell r="I625" t="str">
            <v>02200150151501</v>
          </cell>
          <cell r="K625" t="str">
            <v>SRIRAMPUR</v>
          </cell>
          <cell r="L625" t="str">
            <v>MALLIAL</v>
          </cell>
        </row>
        <row r="626">
          <cell r="A626" t="str">
            <v>02</v>
          </cell>
          <cell r="B626" t="str">
            <v>0220</v>
          </cell>
          <cell r="C626" t="str">
            <v>0220015</v>
          </cell>
          <cell r="D626" t="str">
            <v>015</v>
          </cell>
          <cell r="E626" t="str">
            <v>15</v>
          </cell>
          <cell r="F626" t="str">
            <v>02</v>
          </cell>
          <cell r="G626" t="str">
            <v>249</v>
          </cell>
          <cell r="H626" t="str">
            <v>032</v>
          </cell>
          <cell r="I626" t="str">
            <v>02200150151502</v>
          </cell>
          <cell r="K626" t="str">
            <v>SRIRAMPUR</v>
          </cell>
          <cell r="L626" t="str">
            <v>JEGAIAHPALLY</v>
          </cell>
        </row>
        <row r="627">
          <cell r="A627" t="str">
            <v>02</v>
          </cell>
          <cell r="B627" t="str">
            <v>0220</v>
          </cell>
          <cell r="C627" t="str">
            <v>0220015</v>
          </cell>
          <cell r="D627" t="str">
            <v>016</v>
          </cell>
          <cell r="E627" t="str">
            <v>16</v>
          </cell>
          <cell r="F627" t="str">
            <v>01</v>
          </cell>
          <cell r="G627" t="str">
            <v>249</v>
          </cell>
          <cell r="H627" t="str">
            <v>032</v>
          </cell>
          <cell r="I627" t="str">
            <v>02200150161601</v>
          </cell>
          <cell r="K627" t="str">
            <v>SRIRAMPUR</v>
          </cell>
          <cell r="L627" t="str">
            <v>MIRJAMPET</v>
          </cell>
        </row>
        <row r="628">
          <cell r="A628" t="str">
            <v>02</v>
          </cell>
          <cell r="B628" t="str">
            <v>0220</v>
          </cell>
          <cell r="C628" t="str">
            <v>0220015</v>
          </cell>
          <cell r="D628" t="str">
            <v>016</v>
          </cell>
          <cell r="E628" t="str">
            <v>16</v>
          </cell>
          <cell r="F628" t="str">
            <v>02</v>
          </cell>
          <cell r="G628" t="str">
            <v>249</v>
          </cell>
          <cell r="H628" t="str">
            <v>032</v>
          </cell>
          <cell r="I628" t="str">
            <v>02200150161602</v>
          </cell>
          <cell r="K628" t="str">
            <v>SRIRAMPUR</v>
          </cell>
          <cell r="L628" t="str">
            <v>KOTHAPALLY</v>
          </cell>
        </row>
        <row r="629">
          <cell r="A629" t="str">
            <v>02</v>
          </cell>
          <cell r="B629" t="str">
            <v>0220</v>
          </cell>
          <cell r="C629" t="str">
            <v>0220015</v>
          </cell>
          <cell r="D629" t="str">
            <v>016</v>
          </cell>
          <cell r="E629" t="str">
            <v>16</v>
          </cell>
          <cell r="F629" t="str">
            <v>03</v>
          </cell>
          <cell r="G629" t="str">
            <v>249</v>
          </cell>
          <cell r="H629" t="str">
            <v>032</v>
          </cell>
          <cell r="I629" t="str">
            <v>02200150161603</v>
          </cell>
          <cell r="K629" t="str">
            <v>SRIRAMPUR</v>
          </cell>
          <cell r="L629" t="str">
            <v>POCHAMPALLY</v>
          </cell>
        </row>
        <row r="630">
          <cell r="A630" t="str">
            <v>02</v>
          </cell>
          <cell r="B630" t="str">
            <v>0220</v>
          </cell>
          <cell r="C630" t="str">
            <v>0220015</v>
          </cell>
          <cell r="D630" t="str">
            <v>017</v>
          </cell>
          <cell r="E630" t="str">
            <v>17</v>
          </cell>
          <cell r="F630" t="str">
            <v>01</v>
          </cell>
          <cell r="G630" t="str">
            <v>249</v>
          </cell>
          <cell r="H630" t="str">
            <v>032</v>
          </cell>
          <cell r="I630" t="str">
            <v>02200150171701</v>
          </cell>
          <cell r="K630" t="str">
            <v>SRIRAMPUR</v>
          </cell>
          <cell r="L630" t="str">
            <v>KISTAMPET</v>
          </cell>
        </row>
        <row r="631">
          <cell r="A631" t="str">
            <v>02</v>
          </cell>
          <cell r="B631" t="str">
            <v>0220</v>
          </cell>
          <cell r="C631" t="str">
            <v>0220015</v>
          </cell>
          <cell r="D631" t="str">
            <v>017</v>
          </cell>
          <cell r="E631" t="str">
            <v>17</v>
          </cell>
          <cell r="F631" t="str">
            <v>02</v>
          </cell>
          <cell r="G631" t="str">
            <v>249</v>
          </cell>
          <cell r="H631" t="str">
            <v>032</v>
          </cell>
          <cell r="I631" t="str">
            <v>02200150171702</v>
          </cell>
          <cell r="K631" t="str">
            <v>SRIRAMPUR</v>
          </cell>
          <cell r="L631" t="str">
            <v>MADASUPALLY</v>
          </cell>
        </row>
        <row r="632">
          <cell r="A632" t="str">
            <v>02</v>
          </cell>
          <cell r="B632" t="str">
            <v>0220</v>
          </cell>
          <cell r="C632" t="str">
            <v>0220016</v>
          </cell>
          <cell r="D632" t="str">
            <v>001</v>
          </cell>
          <cell r="E632" t="str">
            <v>01</v>
          </cell>
          <cell r="F632" t="str">
            <v>01</v>
          </cell>
          <cell r="G632" t="str">
            <v>250</v>
          </cell>
          <cell r="H632" t="str">
            <v>032</v>
          </cell>
          <cell r="I632" t="str">
            <v>02200160010101</v>
          </cell>
          <cell r="K632" t="str">
            <v>PEDDAPALLE</v>
          </cell>
          <cell r="L632" t="str">
            <v>PALTHEM</v>
          </cell>
        </row>
        <row r="633">
          <cell r="A633" t="str">
            <v>02</v>
          </cell>
          <cell r="B633" t="str">
            <v>0220</v>
          </cell>
          <cell r="C633" t="str">
            <v>0220016</v>
          </cell>
          <cell r="D633" t="str">
            <v>001</v>
          </cell>
          <cell r="E633" t="str">
            <v>01</v>
          </cell>
          <cell r="F633" t="str">
            <v>02</v>
          </cell>
          <cell r="G633" t="str">
            <v>250</v>
          </cell>
          <cell r="H633" t="str">
            <v>032</v>
          </cell>
          <cell r="I633" t="str">
            <v>02200160010102</v>
          </cell>
          <cell r="K633" t="str">
            <v>PEDDAPALLE</v>
          </cell>
          <cell r="L633" t="str">
            <v>GOPAIAHPALLI</v>
          </cell>
        </row>
        <row r="634">
          <cell r="A634" t="str">
            <v>02</v>
          </cell>
          <cell r="B634" t="str">
            <v>0220</v>
          </cell>
          <cell r="C634" t="str">
            <v>0220016</v>
          </cell>
          <cell r="D634" t="str">
            <v>001</v>
          </cell>
          <cell r="E634" t="str">
            <v>01</v>
          </cell>
          <cell r="F634" t="str">
            <v>04</v>
          </cell>
          <cell r="G634" t="str">
            <v>250</v>
          </cell>
          <cell r="H634" t="str">
            <v>032</v>
          </cell>
          <cell r="I634" t="str">
            <v>02200160010104</v>
          </cell>
          <cell r="K634" t="str">
            <v>PEDDAPALLE</v>
          </cell>
          <cell r="L634" t="str">
            <v>PUTTAPALLI</v>
          </cell>
        </row>
        <row r="635">
          <cell r="A635" t="str">
            <v>02</v>
          </cell>
          <cell r="B635" t="str">
            <v>0220</v>
          </cell>
          <cell r="C635" t="str">
            <v>0220016</v>
          </cell>
          <cell r="D635" t="str">
            <v>002</v>
          </cell>
          <cell r="E635" t="str">
            <v>01</v>
          </cell>
          <cell r="F635" t="str">
            <v>03</v>
          </cell>
          <cell r="G635" t="str">
            <v>250</v>
          </cell>
          <cell r="H635" t="str">
            <v>032</v>
          </cell>
          <cell r="I635" t="str">
            <v>02200160020103</v>
          </cell>
          <cell r="K635" t="str">
            <v>PEDDAPALLE</v>
          </cell>
          <cell r="L635" t="str">
            <v>KASULAPALLI</v>
          </cell>
        </row>
        <row r="636">
          <cell r="A636" t="str">
            <v>02</v>
          </cell>
          <cell r="B636" t="str">
            <v>0220</v>
          </cell>
          <cell r="C636" t="str">
            <v>0220016</v>
          </cell>
          <cell r="D636" t="str">
            <v>003</v>
          </cell>
          <cell r="E636" t="str">
            <v>02</v>
          </cell>
          <cell r="F636" t="str">
            <v>01</v>
          </cell>
          <cell r="G636" t="str">
            <v>250</v>
          </cell>
          <cell r="H636" t="str">
            <v>032</v>
          </cell>
          <cell r="I636" t="str">
            <v>02200160030201</v>
          </cell>
          <cell r="K636" t="str">
            <v>PEDDAPALLE</v>
          </cell>
          <cell r="L636" t="str">
            <v>TURKALA MADDI KUNTA</v>
          </cell>
        </row>
        <row r="637">
          <cell r="A637" t="str">
            <v>02</v>
          </cell>
          <cell r="B637" t="str">
            <v>0220</v>
          </cell>
          <cell r="C637" t="str">
            <v>0220016</v>
          </cell>
          <cell r="D637" t="str">
            <v>003</v>
          </cell>
          <cell r="E637" t="str">
            <v>02</v>
          </cell>
          <cell r="F637" t="str">
            <v>02</v>
          </cell>
          <cell r="G637" t="str">
            <v>250</v>
          </cell>
          <cell r="H637" t="str">
            <v>032</v>
          </cell>
          <cell r="I637" t="str">
            <v>02200160030202</v>
          </cell>
          <cell r="K637" t="str">
            <v>PEDDAPALLE</v>
          </cell>
          <cell r="L637" t="str">
            <v>GOLLAPALLI</v>
          </cell>
        </row>
        <row r="638">
          <cell r="A638" t="str">
            <v>02</v>
          </cell>
          <cell r="B638" t="str">
            <v>0220</v>
          </cell>
          <cell r="C638" t="str">
            <v>0220016</v>
          </cell>
          <cell r="D638" t="str">
            <v>004</v>
          </cell>
          <cell r="E638" t="str">
            <v>03</v>
          </cell>
          <cell r="F638" t="str">
            <v>01</v>
          </cell>
          <cell r="G638" t="str">
            <v>249</v>
          </cell>
          <cell r="H638" t="str">
            <v>032</v>
          </cell>
          <cell r="I638" t="str">
            <v>02200160040301</v>
          </cell>
          <cell r="K638" t="str">
            <v>PEDDAPALLE</v>
          </cell>
          <cell r="L638" t="str">
            <v>APPANNAPET</v>
          </cell>
        </row>
        <row r="639">
          <cell r="A639" t="str">
            <v>02</v>
          </cell>
          <cell r="B639" t="str">
            <v>0220</v>
          </cell>
          <cell r="C639" t="str">
            <v>0220016</v>
          </cell>
          <cell r="D639" t="str">
            <v>005</v>
          </cell>
          <cell r="E639" t="str">
            <v>03</v>
          </cell>
          <cell r="F639" t="str">
            <v>01</v>
          </cell>
          <cell r="G639" t="str">
            <v>249</v>
          </cell>
          <cell r="H639" t="str">
            <v>032</v>
          </cell>
          <cell r="I639" t="str">
            <v>02200160050301</v>
          </cell>
          <cell r="K639" t="str">
            <v>PEDDAPALLE</v>
          </cell>
          <cell r="L639" t="str">
            <v>BOMPALLY</v>
          </cell>
        </row>
        <row r="640">
          <cell r="A640" t="str">
            <v>02</v>
          </cell>
          <cell r="B640" t="str">
            <v>0220</v>
          </cell>
          <cell r="C640" t="str">
            <v>0220016</v>
          </cell>
          <cell r="D640" t="str">
            <v>005</v>
          </cell>
          <cell r="E640" t="str">
            <v>03</v>
          </cell>
          <cell r="F640" t="str">
            <v>02</v>
          </cell>
          <cell r="G640" t="str">
            <v>249</v>
          </cell>
          <cell r="H640" t="str">
            <v>032</v>
          </cell>
          <cell r="I640" t="str">
            <v>02200160050302</v>
          </cell>
          <cell r="K640" t="str">
            <v>PEDDAPALLE</v>
          </cell>
          <cell r="L640" t="str">
            <v>MERAPALLI</v>
          </cell>
        </row>
        <row r="641">
          <cell r="A641" t="str">
            <v>02</v>
          </cell>
          <cell r="B641" t="str">
            <v>0220</v>
          </cell>
          <cell r="C641" t="str">
            <v>0220016</v>
          </cell>
          <cell r="D641" t="str">
            <v>006</v>
          </cell>
          <cell r="E641" t="str">
            <v>04</v>
          </cell>
          <cell r="F641" t="str">
            <v>01</v>
          </cell>
          <cell r="G641" t="str">
            <v>249</v>
          </cell>
          <cell r="H641" t="str">
            <v>032</v>
          </cell>
          <cell r="I641" t="str">
            <v>02200160060401</v>
          </cell>
          <cell r="K641" t="str">
            <v>PEDDAPALLE</v>
          </cell>
          <cell r="L641" t="str">
            <v>KANAGARTHI</v>
          </cell>
        </row>
        <row r="642">
          <cell r="A642" t="str">
            <v>02</v>
          </cell>
          <cell r="B642" t="str">
            <v>0220</v>
          </cell>
          <cell r="C642" t="str">
            <v>0220016</v>
          </cell>
          <cell r="D642" t="str">
            <v>006</v>
          </cell>
          <cell r="E642" t="str">
            <v>04</v>
          </cell>
          <cell r="F642" t="str">
            <v>02</v>
          </cell>
          <cell r="G642" t="str">
            <v>249</v>
          </cell>
          <cell r="H642" t="str">
            <v>032</v>
          </cell>
          <cell r="I642" t="str">
            <v>02200160060402</v>
          </cell>
          <cell r="K642" t="str">
            <v>PEDDAPALLE</v>
          </cell>
          <cell r="L642" t="str">
            <v>NAIAKPALLY</v>
          </cell>
        </row>
        <row r="643">
          <cell r="A643" t="str">
            <v>02</v>
          </cell>
          <cell r="B643" t="str">
            <v>0220</v>
          </cell>
          <cell r="C643" t="str">
            <v>0220016</v>
          </cell>
          <cell r="D643" t="str">
            <v>006</v>
          </cell>
          <cell r="E643" t="str">
            <v>04</v>
          </cell>
          <cell r="F643" t="str">
            <v>03</v>
          </cell>
          <cell r="G643" t="str">
            <v>249</v>
          </cell>
          <cell r="H643" t="str">
            <v>032</v>
          </cell>
          <cell r="I643" t="str">
            <v>02200160060403</v>
          </cell>
          <cell r="K643" t="str">
            <v>PEDDAPALLE</v>
          </cell>
          <cell r="L643" t="str">
            <v>KAPULAPALLI</v>
          </cell>
        </row>
        <row r="644">
          <cell r="A644" t="str">
            <v>02</v>
          </cell>
          <cell r="B644" t="str">
            <v>0220</v>
          </cell>
          <cell r="C644" t="str">
            <v>0220016</v>
          </cell>
          <cell r="D644" t="str">
            <v>006</v>
          </cell>
          <cell r="E644" t="str">
            <v>04</v>
          </cell>
          <cell r="F644" t="str">
            <v>04</v>
          </cell>
          <cell r="G644" t="str">
            <v>249</v>
          </cell>
          <cell r="H644" t="str">
            <v>032</v>
          </cell>
          <cell r="I644" t="str">
            <v>02200160060404</v>
          </cell>
          <cell r="K644" t="str">
            <v>PEDDAPALLE</v>
          </cell>
          <cell r="L644" t="str">
            <v>EDULAPALLI</v>
          </cell>
        </row>
        <row r="645">
          <cell r="A645" t="str">
            <v>02</v>
          </cell>
          <cell r="B645" t="str">
            <v>0220</v>
          </cell>
          <cell r="C645" t="str">
            <v>0220016</v>
          </cell>
          <cell r="D645" t="str">
            <v>007</v>
          </cell>
          <cell r="E645" t="str">
            <v>05</v>
          </cell>
          <cell r="F645" t="str">
            <v>01</v>
          </cell>
          <cell r="G645" t="str">
            <v>249</v>
          </cell>
          <cell r="H645" t="str">
            <v>032</v>
          </cell>
          <cell r="I645" t="str">
            <v>02200160070501</v>
          </cell>
          <cell r="K645" t="str">
            <v>PEDDAPALLE</v>
          </cell>
          <cell r="L645" t="str">
            <v>RAGINEDU</v>
          </cell>
        </row>
        <row r="646">
          <cell r="A646" t="str">
            <v>02</v>
          </cell>
          <cell r="B646" t="str">
            <v>0220</v>
          </cell>
          <cell r="C646" t="str">
            <v>0220016</v>
          </cell>
          <cell r="D646" t="str">
            <v>007</v>
          </cell>
          <cell r="E646" t="str">
            <v>05</v>
          </cell>
          <cell r="F646" t="str">
            <v>02</v>
          </cell>
          <cell r="G646" t="str">
            <v>249</v>
          </cell>
          <cell r="H646" t="str">
            <v>032</v>
          </cell>
          <cell r="I646" t="str">
            <v>02200160070502</v>
          </cell>
          <cell r="K646" t="str">
            <v>PEDDAPALLE</v>
          </cell>
          <cell r="L646" t="str">
            <v>KURUMAPALLI</v>
          </cell>
        </row>
        <row r="647">
          <cell r="A647" t="str">
            <v>02</v>
          </cell>
          <cell r="B647" t="str">
            <v>0220</v>
          </cell>
          <cell r="C647" t="str">
            <v>0220016</v>
          </cell>
          <cell r="D647" t="str">
            <v>007</v>
          </cell>
          <cell r="E647" t="str">
            <v>05</v>
          </cell>
          <cell r="F647" t="str">
            <v>03</v>
          </cell>
          <cell r="G647" t="str">
            <v>249</v>
          </cell>
          <cell r="H647" t="str">
            <v>032</v>
          </cell>
          <cell r="I647" t="str">
            <v>02200160070503</v>
          </cell>
          <cell r="K647" t="str">
            <v>PEDDAPALLE</v>
          </cell>
          <cell r="L647" t="str">
            <v>KISHANRAO PALLI</v>
          </cell>
        </row>
        <row r="648">
          <cell r="A648" t="str">
            <v>02</v>
          </cell>
          <cell r="B648" t="str">
            <v>0220</v>
          </cell>
          <cell r="C648" t="str">
            <v>0220016</v>
          </cell>
          <cell r="D648" t="str">
            <v>008</v>
          </cell>
          <cell r="E648" t="str">
            <v>06</v>
          </cell>
          <cell r="F648" t="str">
            <v>01</v>
          </cell>
          <cell r="G648" t="str">
            <v>249</v>
          </cell>
          <cell r="H648" t="str">
            <v>032</v>
          </cell>
          <cell r="I648" t="str">
            <v>02200160080601</v>
          </cell>
          <cell r="K648" t="str">
            <v>PEDDAPALLE</v>
          </cell>
          <cell r="L648" t="str">
            <v>BRAHMANPALLI</v>
          </cell>
        </row>
        <row r="649">
          <cell r="A649" t="str">
            <v>02</v>
          </cell>
          <cell r="B649" t="str">
            <v>0220</v>
          </cell>
          <cell r="C649" t="str">
            <v>0220016</v>
          </cell>
          <cell r="D649" t="str">
            <v>009</v>
          </cell>
          <cell r="E649" t="str">
            <v>07</v>
          </cell>
          <cell r="F649" t="str">
            <v>01</v>
          </cell>
          <cell r="G649" t="str">
            <v>249</v>
          </cell>
          <cell r="H649" t="str">
            <v>032</v>
          </cell>
          <cell r="I649" t="str">
            <v>02200160090701</v>
          </cell>
          <cell r="K649" t="str">
            <v>PEDDAPALLE</v>
          </cell>
          <cell r="L649" t="str">
            <v>RAGHAVAPOOR</v>
          </cell>
        </row>
        <row r="650">
          <cell r="A650" t="str">
            <v>02</v>
          </cell>
          <cell r="B650" t="str">
            <v>0220</v>
          </cell>
          <cell r="C650" t="str">
            <v>0220016</v>
          </cell>
          <cell r="D650" t="str">
            <v>009</v>
          </cell>
          <cell r="E650" t="str">
            <v>07</v>
          </cell>
          <cell r="F650" t="str">
            <v>02</v>
          </cell>
          <cell r="G650" t="str">
            <v>249</v>
          </cell>
          <cell r="H650" t="str">
            <v>032</v>
          </cell>
          <cell r="I650" t="str">
            <v>02200160090702</v>
          </cell>
          <cell r="K650" t="str">
            <v>PEDDAPALLE</v>
          </cell>
          <cell r="L650" t="str">
            <v>GOLLAPALLI</v>
          </cell>
        </row>
        <row r="651">
          <cell r="A651" t="str">
            <v>02</v>
          </cell>
          <cell r="B651" t="str">
            <v>0220</v>
          </cell>
          <cell r="C651" t="str">
            <v>0220016</v>
          </cell>
          <cell r="D651" t="str">
            <v>010</v>
          </cell>
          <cell r="E651" t="str">
            <v>07</v>
          </cell>
          <cell r="F651" t="str">
            <v>01</v>
          </cell>
          <cell r="G651" t="str">
            <v>249</v>
          </cell>
          <cell r="H651" t="str">
            <v>032</v>
          </cell>
          <cell r="I651" t="str">
            <v>02200160100701</v>
          </cell>
          <cell r="K651" t="str">
            <v>PEDDAPALLE</v>
          </cell>
          <cell r="L651" t="str">
            <v>ANDUGULAPALLI</v>
          </cell>
        </row>
        <row r="652">
          <cell r="A652" t="str">
            <v>02</v>
          </cell>
          <cell r="B652" t="str">
            <v>0220</v>
          </cell>
          <cell r="C652" t="str">
            <v>0220016</v>
          </cell>
          <cell r="D652" t="str">
            <v>010</v>
          </cell>
          <cell r="E652" t="str">
            <v>07</v>
          </cell>
          <cell r="F652" t="str">
            <v>02</v>
          </cell>
          <cell r="G652" t="str">
            <v>249</v>
          </cell>
          <cell r="H652" t="str">
            <v>032</v>
          </cell>
          <cell r="I652" t="str">
            <v>02200160100702</v>
          </cell>
          <cell r="K652" t="str">
            <v>PEDDAPALLE</v>
          </cell>
          <cell r="L652" t="str">
            <v>DEVUNIPALLI</v>
          </cell>
        </row>
        <row r="653">
          <cell r="A653" t="str">
            <v>02</v>
          </cell>
          <cell r="B653" t="str">
            <v>0220</v>
          </cell>
          <cell r="C653" t="str">
            <v>0220016</v>
          </cell>
          <cell r="D653" t="str">
            <v>012</v>
          </cell>
          <cell r="E653" t="str">
            <v>08</v>
          </cell>
          <cell r="F653" t="str">
            <v>01</v>
          </cell>
          <cell r="G653" t="str">
            <v>249</v>
          </cell>
          <cell r="H653" t="str">
            <v>032</v>
          </cell>
          <cell r="I653" t="str">
            <v>02200160120801</v>
          </cell>
          <cell r="K653" t="str">
            <v>PEDDAPALLE</v>
          </cell>
          <cell r="L653" t="str">
            <v>RANGAPUR</v>
          </cell>
        </row>
        <row r="654">
          <cell r="A654" t="str">
            <v>02</v>
          </cell>
          <cell r="B654" t="str">
            <v>0220</v>
          </cell>
          <cell r="C654" t="str">
            <v>0220016</v>
          </cell>
          <cell r="D654" t="str">
            <v>013</v>
          </cell>
          <cell r="E654" t="str">
            <v>09</v>
          </cell>
          <cell r="F654" t="str">
            <v>01</v>
          </cell>
          <cell r="G654" t="str">
            <v>249</v>
          </cell>
          <cell r="H654" t="str">
            <v>032</v>
          </cell>
          <cell r="I654" t="str">
            <v>02200160130901</v>
          </cell>
          <cell r="K654" t="str">
            <v>PEDDAPALLE</v>
          </cell>
          <cell r="L654" t="str">
            <v>SABBITHAM</v>
          </cell>
        </row>
        <row r="655">
          <cell r="A655" t="str">
            <v>02</v>
          </cell>
          <cell r="B655" t="str">
            <v>0220</v>
          </cell>
          <cell r="C655" t="str">
            <v>0220016</v>
          </cell>
          <cell r="D655" t="str">
            <v>014</v>
          </cell>
          <cell r="E655" t="str">
            <v>11</v>
          </cell>
          <cell r="F655" t="str">
            <v>01</v>
          </cell>
          <cell r="G655" t="str">
            <v>249</v>
          </cell>
          <cell r="H655" t="str">
            <v>032</v>
          </cell>
          <cell r="I655" t="str">
            <v>02200160141101</v>
          </cell>
          <cell r="K655" t="str">
            <v>PEDDAPALLE</v>
          </cell>
          <cell r="L655" t="str">
            <v>GOUREDDIPET</v>
          </cell>
        </row>
        <row r="656">
          <cell r="A656" t="str">
            <v>02</v>
          </cell>
          <cell r="B656" t="str">
            <v>0220</v>
          </cell>
          <cell r="C656" t="str">
            <v>0220016</v>
          </cell>
          <cell r="D656" t="str">
            <v>015</v>
          </cell>
          <cell r="E656" t="str">
            <v>12</v>
          </cell>
          <cell r="F656" t="str">
            <v>01</v>
          </cell>
          <cell r="G656" t="str">
            <v>249</v>
          </cell>
          <cell r="H656" t="str">
            <v>032</v>
          </cell>
          <cell r="I656" t="str">
            <v>02200160151201</v>
          </cell>
          <cell r="K656" t="str">
            <v>PEDDAPALLE</v>
          </cell>
          <cell r="L656" t="str">
            <v>PEDDAPALLI</v>
          </cell>
        </row>
        <row r="657">
          <cell r="A657" t="str">
            <v>02</v>
          </cell>
          <cell r="B657" t="str">
            <v>0220</v>
          </cell>
          <cell r="C657" t="str">
            <v>0220016</v>
          </cell>
          <cell r="D657" t="str">
            <v>016</v>
          </cell>
          <cell r="E657" t="str">
            <v>12</v>
          </cell>
          <cell r="F657" t="str">
            <v>01</v>
          </cell>
          <cell r="G657" t="str">
            <v>249</v>
          </cell>
          <cell r="H657" t="str">
            <v>032</v>
          </cell>
          <cell r="I657" t="str">
            <v>02200160161201</v>
          </cell>
          <cell r="K657" t="str">
            <v>PEDDAPALLE</v>
          </cell>
          <cell r="L657" t="str">
            <v>CHANDAPALLI</v>
          </cell>
        </row>
        <row r="658">
          <cell r="A658" t="str">
            <v>02</v>
          </cell>
          <cell r="B658" t="str">
            <v>0220</v>
          </cell>
          <cell r="C658" t="str">
            <v>0220016</v>
          </cell>
          <cell r="D658" t="str">
            <v>017</v>
          </cell>
          <cell r="E658" t="str">
            <v>12</v>
          </cell>
          <cell r="F658" t="str">
            <v>01</v>
          </cell>
          <cell r="G658" t="str">
            <v>249</v>
          </cell>
          <cell r="H658" t="str">
            <v>032</v>
          </cell>
          <cell r="I658" t="str">
            <v>02200160171201</v>
          </cell>
          <cell r="K658" t="str">
            <v>PEDDAPALLE</v>
          </cell>
          <cell r="L658" t="str">
            <v>BANDAMPALLI</v>
          </cell>
        </row>
        <row r="659">
          <cell r="A659" t="str">
            <v>02</v>
          </cell>
          <cell r="B659" t="str">
            <v>0220</v>
          </cell>
          <cell r="C659" t="str">
            <v>0220016</v>
          </cell>
          <cell r="D659" t="str">
            <v>018</v>
          </cell>
          <cell r="E659" t="str">
            <v>13</v>
          </cell>
          <cell r="F659" t="str">
            <v>01</v>
          </cell>
          <cell r="G659" t="str">
            <v>249</v>
          </cell>
          <cell r="H659" t="str">
            <v>032</v>
          </cell>
          <cell r="I659" t="str">
            <v>02200160181301</v>
          </cell>
          <cell r="K659" t="str">
            <v>PEDDAPALLE</v>
          </cell>
          <cell r="L659" t="str">
            <v>NITTOOR</v>
          </cell>
        </row>
        <row r="660">
          <cell r="A660" t="str">
            <v>02</v>
          </cell>
          <cell r="B660" t="str">
            <v>0220</v>
          </cell>
          <cell r="C660" t="str">
            <v>0220016</v>
          </cell>
          <cell r="D660" t="str">
            <v>018</v>
          </cell>
          <cell r="E660" t="str">
            <v>14</v>
          </cell>
          <cell r="F660" t="str">
            <v>01</v>
          </cell>
          <cell r="G660" t="str">
            <v>249</v>
          </cell>
          <cell r="H660" t="str">
            <v>032</v>
          </cell>
          <cell r="I660" t="str">
            <v>02200160181401</v>
          </cell>
          <cell r="K660" t="str">
            <v>PEDDAPALLE</v>
          </cell>
          <cell r="L660" t="str">
            <v>NIMMANAPALLI</v>
          </cell>
        </row>
        <row r="661">
          <cell r="A661" t="str">
            <v>02</v>
          </cell>
          <cell r="B661" t="str">
            <v>0220</v>
          </cell>
          <cell r="C661" t="str">
            <v>0220016</v>
          </cell>
          <cell r="D661" t="str">
            <v>018</v>
          </cell>
          <cell r="E661" t="str">
            <v>14</v>
          </cell>
          <cell r="F661" t="str">
            <v>02</v>
          </cell>
          <cell r="G661" t="str">
            <v>249</v>
          </cell>
          <cell r="H661" t="str">
            <v>032</v>
          </cell>
          <cell r="I661" t="str">
            <v>02200160181402</v>
          </cell>
          <cell r="K661" t="str">
            <v>PEDDAPALLE</v>
          </cell>
          <cell r="L661" t="str">
            <v>GUNTUR PALLI</v>
          </cell>
        </row>
        <row r="662">
          <cell r="A662" t="str">
            <v>02</v>
          </cell>
          <cell r="B662" t="str">
            <v>0220</v>
          </cell>
          <cell r="C662" t="str">
            <v>0220016</v>
          </cell>
          <cell r="D662" t="str">
            <v>019</v>
          </cell>
          <cell r="E662" t="str">
            <v>15</v>
          </cell>
          <cell r="F662" t="str">
            <v>01</v>
          </cell>
          <cell r="G662" t="str">
            <v>249</v>
          </cell>
          <cell r="H662" t="str">
            <v>032</v>
          </cell>
          <cell r="I662" t="str">
            <v>02200160191501</v>
          </cell>
          <cell r="K662" t="str">
            <v>PEDDAPALLE</v>
          </cell>
          <cell r="L662" t="str">
            <v>PEDDAKALVALA</v>
          </cell>
        </row>
        <row r="663">
          <cell r="A663" t="str">
            <v>02</v>
          </cell>
          <cell r="B663" t="str">
            <v>0220</v>
          </cell>
          <cell r="C663" t="str">
            <v>0220016</v>
          </cell>
          <cell r="D663" t="str">
            <v>020</v>
          </cell>
          <cell r="E663" t="str">
            <v>16</v>
          </cell>
          <cell r="F663" t="str">
            <v>01</v>
          </cell>
          <cell r="G663" t="str">
            <v>249</v>
          </cell>
          <cell r="H663" t="str">
            <v>032</v>
          </cell>
          <cell r="I663" t="str">
            <v>02200160201601</v>
          </cell>
          <cell r="K663" t="str">
            <v>PEDDAPALLE</v>
          </cell>
          <cell r="L663" t="str">
            <v>RANGAMPALLI</v>
          </cell>
        </row>
        <row r="664">
          <cell r="A664" t="str">
            <v>02</v>
          </cell>
          <cell r="B664" t="str">
            <v>0220</v>
          </cell>
          <cell r="C664" t="str">
            <v>0220016</v>
          </cell>
          <cell r="D664" t="str">
            <v>021</v>
          </cell>
          <cell r="E664" t="str">
            <v>17</v>
          </cell>
          <cell r="F664" t="str">
            <v>01</v>
          </cell>
          <cell r="G664" t="str">
            <v>249</v>
          </cell>
          <cell r="H664" t="str">
            <v>032</v>
          </cell>
          <cell r="I664" t="str">
            <v>02200160211701</v>
          </cell>
          <cell r="K664" t="str">
            <v>PEDDAPALLE</v>
          </cell>
          <cell r="L664" t="str">
            <v>RAMPALLI</v>
          </cell>
        </row>
        <row r="665">
          <cell r="A665" t="str">
            <v>02</v>
          </cell>
          <cell r="B665" t="str">
            <v>0220</v>
          </cell>
          <cell r="C665" t="str">
            <v>0220016</v>
          </cell>
          <cell r="D665" t="str">
            <v>021</v>
          </cell>
          <cell r="E665" t="str">
            <v>17</v>
          </cell>
          <cell r="F665" t="str">
            <v>02</v>
          </cell>
          <cell r="G665" t="str">
            <v>249</v>
          </cell>
          <cell r="H665" t="str">
            <v>032</v>
          </cell>
          <cell r="I665" t="str">
            <v>02200160211702</v>
          </cell>
          <cell r="K665" t="str">
            <v>PEDDAPALLE</v>
          </cell>
          <cell r="L665" t="str">
            <v>HANMANTHUNIPET</v>
          </cell>
        </row>
        <row r="666">
          <cell r="A666" t="str">
            <v>02</v>
          </cell>
          <cell r="B666" t="str">
            <v>0220</v>
          </cell>
          <cell r="C666" t="str">
            <v>0220016</v>
          </cell>
          <cell r="D666" t="str">
            <v>022</v>
          </cell>
          <cell r="E666" t="str">
            <v>17</v>
          </cell>
          <cell r="F666" t="str">
            <v>01</v>
          </cell>
          <cell r="G666" t="str">
            <v>249</v>
          </cell>
          <cell r="H666" t="str">
            <v>032</v>
          </cell>
          <cell r="I666" t="str">
            <v>02200160221701</v>
          </cell>
          <cell r="K666" t="str">
            <v>PEDDAPALLE</v>
          </cell>
          <cell r="L666" t="str">
            <v>MUTHARAM</v>
          </cell>
        </row>
        <row r="667">
          <cell r="A667" t="str">
            <v>02</v>
          </cell>
          <cell r="B667" t="str">
            <v>0220</v>
          </cell>
          <cell r="C667" t="str">
            <v>0220016</v>
          </cell>
          <cell r="D667" t="str">
            <v>022</v>
          </cell>
          <cell r="E667" t="str">
            <v>17</v>
          </cell>
          <cell r="F667" t="str">
            <v>02</v>
          </cell>
          <cell r="G667" t="str">
            <v>249</v>
          </cell>
          <cell r="H667" t="str">
            <v>032</v>
          </cell>
          <cell r="I667" t="str">
            <v>02200160221702</v>
          </cell>
          <cell r="K667" t="str">
            <v>PEDDAPALLE</v>
          </cell>
          <cell r="L667" t="str">
            <v>DHARMABAD</v>
          </cell>
        </row>
        <row r="668">
          <cell r="A668" t="str">
            <v>02</v>
          </cell>
          <cell r="B668" t="str">
            <v>0220</v>
          </cell>
          <cell r="C668" t="str">
            <v>0220016</v>
          </cell>
          <cell r="D668" t="str">
            <v>023</v>
          </cell>
          <cell r="E668" t="str">
            <v>18</v>
          </cell>
          <cell r="F668" t="str">
            <v>01</v>
          </cell>
          <cell r="G668" t="str">
            <v>249</v>
          </cell>
          <cell r="H668" t="str">
            <v>032</v>
          </cell>
          <cell r="I668" t="str">
            <v>02200160231801</v>
          </cell>
          <cell r="K668" t="str">
            <v>PEDDAPALLE</v>
          </cell>
          <cell r="L668" t="str">
            <v>CHEEKURAI</v>
          </cell>
        </row>
        <row r="669">
          <cell r="A669" t="str">
            <v>02</v>
          </cell>
          <cell r="B669" t="str">
            <v>0220</v>
          </cell>
          <cell r="C669" t="str">
            <v>0220016</v>
          </cell>
          <cell r="D669" t="str">
            <v>024</v>
          </cell>
          <cell r="E669" t="str">
            <v>19</v>
          </cell>
          <cell r="F669" t="str">
            <v>01</v>
          </cell>
          <cell r="G669" t="str">
            <v>249</v>
          </cell>
          <cell r="H669" t="str">
            <v>032</v>
          </cell>
          <cell r="I669" t="str">
            <v>02200160241901</v>
          </cell>
          <cell r="K669" t="str">
            <v>PEDDAPALLE</v>
          </cell>
          <cell r="L669" t="str">
            <v>PEDDABONKUR</v>
          </cell>
        </row>
        <row r="670">
          <cell r="A670" t="str">
            <v>02</v>
          </cell>
          <cell r="B670" t="str">
            <v>0220</v>
          </cell>
          <cell r="C670" t="str">
            <v>0220016</v>
          </cell>
          <cell r="D670" t="str">
            <v>024</v>
          </cell>
          <cell r="E670" t="str">
            <v>19</v>
          </cell>
          <cell r="F670" t="str">
            <v>02</v>
          </cell>
          <cell r="G670" t="str">
            <v>249</v>
          </cell>
          <cell r="H670" t="str">
            <v>032</v>
          </cell>
          <cell r="I670" t="str">
            <v>02200160241902</v>
          </cell>
          <cell r="K670" t="str">
            <v>PEDDAPALLE</v>
          </cell>
          <cell r="L670" t="str">
            <v>DASTAGIRIPALLI</v>
          </cell>
        </row>
        <row r="671">
          <cell r="A671" t="str">
            <v>02</v>
          </cell>
          <cell r="B671" t="str">
            <v>0220</v>
          </cell>
          <cell r="C671" t="str">
            <v>0220016</v>
          </cell>
          <cell r="D671" t="str">
            <v>024</v>
          </cell>
          <cell r="E671" t="str">
            <v>19</v>
          </cell>
          <cell r="F671" t="str">
            <v>03</v>
          </cell>
          <cell r="G671" t="str">
            <v>249</v>
          </cell>
          <cell r="H671" t="str">
            <v>032</v>
          </cell>
          <cell r="I671" t="str">
            <v>02200160241903</v>
          </cell>
          <cell r="K671" t="str">
            <v>PEDDAPALLE</v>
          </cell>
          <cell r="L671" t="str">
            <v>S.R.S.P COLONY</v>
          </cell>
        </row>
        <row r="672">
          <cell r="A672" t="str">
            <v>02</v>
          </cell>
          <cell r="B672" t="str">
            <v>0220</v>
          </cell>
          <cell r="C672" t="str">
            <v>0220016</v>
          </cell>
          <cell r="D672" t="str">
            <v>025</v>
          </cell>
          <cell r="E672" t="str">
            <v>20</v>
          </cell>
          <cell r="F672" t="str">
            <v>01</v>
          </cell>
          <cell r="G672" t="str">
            <v>249</v>
          </cell>
          <cell r="H672" t="str">
            <v>032</v>
          </cell>
          <cell r="I672" t="str">
            <v>02200160252001</v>
          </cell>
          <cell r="K672" t="str">
            <v>PEDDAPALLE</v>
          </cell>
          <cell r="L672" t="str">
            <v>KOTHAPALLI</v>
          </cell>
        </row>
        <row r="673">
          <cell r="A673" t="str">
            <v>02</v>
          </cell>
          <cell r="B673" t="str">
            <v>0220</v>
          </cell>
          <cell r="C673" t="str">
            <v>0220016</v>
          </cell>
          <cell r="D673" t="str">
            <v>025</v>
          </cell>
          <cell r="E673" t="str">
            <v>20</v>
          </cell>
          <cell r="F673" t="str">
            <v>02</v>
          </cell>
          <cell r="G673" t="str">
            <v>249</v>
          </cell>
          <cell r="H673" t="str">
            <v>032</v>
          </cell>
          <cell r="I673" t="str">
            <v>02200160252002</v>
          </cell>
          <cell r="K673" t="str">
            <v>PEDDAPALLE</v>
          </cell>
          <cell r="L673" t="str">
            <v>MUKUNDHAMPALLI</v>
          </cell>
        </row>
        <row r="674">
          <cell r="A674" t="str">
            <v>02</v>
          </cell>
          <cell r="B674" t="str">
            <v>0220</v>
          </cell>
          <cell r="C674" t="str">
            <v>0220016</v>
          </cell>
          <cell r="D674" t="str">
            <v>026</v>
          </cell>
          <cell r="E674" t="str">
            <v>21</v>
          </cell>
          <cell r="F674" t="str">
            <v>01</v>
          </cell>
          <cell r="G674" t="str">
            <v>249</v>
          </cell>
          <cell r="H674" t="str">
            <v>032</v>
          </cell>
          <cell r="I674" t="str">
            <v>02200160262101</v>
          </cell>
          <cell r="K674" t="str">
            <v>PEDDAPALLE</v>
          </cell>
          <cell r="L674" t="str">
            <v>BOJANNAPET</v>
          </cell>
        </row>
        <row r="675">
          <cell r="A675" t="str">
            <v>02</v>
          </cell>
          <cell r="B675" t="str">
            <v>0220</v>
          </cell>
          <cell r="C675" t="str">
            <v>0220016</v>
          </cell>
          <cell r="D675" t="str">
            <v>027</v>
          </cell>
          <cell r="E675" t="str">
            <v>22</v>
          </cell>
          <cell r="F675" t="str">
            <v>01</v>
          </cell>
          <cell r="G675" t="str">
            <v>249</v>
          </cell>
          <cell r="H675" t="str">
            <v>032</v>
          </cell>
          <cell r="I675" t="str">
            <v>02200160272201</v>
          </cell>
          <cell r="K675" t="str">
            <v>PEDDAPALLE</v>
          </cell>
          <cell r="L675" t="str">
            <v>MULASALA</v>
          </cell>
        </row>
        <row r="676">
          <cell r="A676" t="str">
            <v>02</v>
          </cell>
          <cell r="B676" t="str">
            <v>0220</v>
          </cell>
          <cell r="C676" t="str">
            <v>0220016</v>
          </cell>
          <cell r="D676" t="str">
            <v>028</v>
          </cell>
          <cell r="E676" t="str">
            <v>23</v>
          </cell>
          <cell r="F676" t="str">
            <v>01</v>
          </cell>
          <cell r="G676" t="str">
            <v>249</v>
          </cell>
          <cell r="H676" t="str">
            <v>032</v>
          </cell>
          <cell r="I676" t="str">
            <v>02200160282301</v>
          </cell>
          <cell r="K676" t="str">
            <v>PEDDAPALLE</v>
          </cell>
          <cell r="L676" t="str">
            <v>MAREDUGONDA</v>
          </cell>
        </row>
        <row r="677">
          <cell r="A677" t="str">
            <v>02</v>
          </cell>
          <cell r="B677" t="str">
            <v>0220</v>
          </cell>
          <cell r="C677" t="str">
            <v>0220016</v>
          </cell>
          <cell r="D677" t="str">
            <v>028</v>
          </cell>
          <cell r="E677" t="str">
            <v>23</v>
          </cell>
          <cell r="F677" t="str">
            <v>02</v>
          </cell>
          <cell r="G677" t="str">
            <v>249</v>
          </cell>
          <cell r="H677" t="str">
            <v>032</v>
          </cell>
          <cell r="I677" t="str">
            <v>02200160282302</v>
          </cell>
          <cell r="K677" t="str">
            <v>PEDDAPALLE</v>
          </cell>
          <cell r="L677" t="str">
            <v>VENKATRAOPLLI</v>
          </cell>
        </row>
        <row r="678">
          <cell r="A678" t="str">
            <v>02</v>
          </cell>
          <cell r="B678" t="str">
            <v>0220</v>
          </cell>
          <cell r="C678" t="str">
            <v>0220016</v>
          </cell>
          <cell r="D678" t="str">
            <v>028</v>
          </cell>
          <cell r="E678" t="str">
            <v>23</v>
          </cell>
          <cell r="F678" t="str">
            <v>03</v>
          </cell>
          <cell r="G678" t="str">
            <v>249</v>
          </cell>
          <cell r="H678" t="str">
            <v>032</v>
          </cell>
          <cell r="I678" t="str">
            <v>02200160282303</v>
          </cell>
          <cell r="K678" t="str">
            <v>PEDDAPALLE</v>
          </cell>
          <cell r="L678" t="str">
            <v>DAVANAPALLI</v>
          </cell>
        </row>
        <row r="679">
          <cell r="A679" t="str">
            <v>02</v>
          </cell>
          <cell r="B679" t="str">
            <v>0220</v>
          </cell>
          <cell r="C679" t="str">
            <v>0220016</v>
          </cell>
          <cell r="D679" t="str">
            <v>028</v>
          </cell>
          <cell r="E679" t="str">
            <v>23</v>
          </cell>
          <cell r="F679" t="str">
            <v>04</v>
          </cell>
          <cell r="G679" t="str">
            <v>249</v>
          </cell>
          <cell r="H679" t="str">
            <v>032</v>
          </cell>
          <cell r="I679" t="str">
            <v>02200160282304</v>
          </cell>
          <cell r="K679" t="str">
            <v>PEDDAPALLE</v>
          </cell>
          <cell r="L679" t="str">
            <v>JAGANNTHAPURAM</v>
          </cell>
        </row>
        <row r="680">
          <cell r="A680" t="str">
            <v>02</v>
          </cell>
          <cell r="B680" t="str">
            <v>0220</v>
          </cell>
          <cell r="C680" t="str">
            <v>0220016</v>
          </cell>
          <cell r="D680" t="str">
            <v>029</v>
          </cell>
          <cell r="E680" t="str">
            <v>23</v>
          </cell>
          <cell r="F680" t="str">
            <v>01</v>
          </cell>
          <cell r="G680" t="str">
            <v>249</v>
          </cell>
          <cell r="H680" t="str">
            <v>032</v>
          </cell>
          <cell r="I680" t="str">
            <v>02200160292301</v>
          </cell>
          <cell r="K680" t="str">
            <v>PEDDAPALLE</v>
          </cell>
          <cell r="L680" t="str">
            <v>GURRAMPALLI</v>
          </cell>
        </row>
        <row r="681">
          <cell r="A681" t="str">
            <v>02</v>
          </cell>
          <cell r="B681" t="str">
            <v>0220</v>
          </cell>
          <cell r="C681" t="str">
            <v>0220017</v>
          </cell>
          <cell r="D681" t="str">
            <v>001</v>
          </cell>
          <cell r="E681" t="str">
            <v>01</v>
          </cell>
          <cell r="F681" t="str">
            <v>01</v>
          </cell>
          <cell r="G681" t="str">
            <v>250</v>
          </cell>
          <cell r="H681" t="str">
            <v>032</v>
          </cell>
          <cell r="I681" t="str">
            <v>02200170010101</v>
          </cell>
          <cell r="K681" t="str">
            <v>JULAPALLE</v>
          </cell>
          <cell r="L681" t="str">
            <v>PEDDAPOOR</v>
          </cell>
        </row>
        <row r="682">
          <cell r="A682" t="str">
            <v>02</v>
          </cell>
          <cell r="B682" t="str">
            <v>0220</v>
          </cell>
          <cell r="C682" t="str">
            <v>0220017</v>
          </cell>
          <cell r="D682" t="str">
            <v>001</v>
          </cell>
          <cell r="E682" t="str">
            <v>01</v>
          </cell>
          <cell r="F682" t="str">
            <v>02</v>
          </cell>
          <cell r="G682" t="str">
            <v>250</v>
          </cell>
          <cell r="H682" t="str">
            <v>032</v>
          </cell>
          <cell r="I682" t="str">
            <v>02200170010102</v>
          </cell>
          <cell r="K682" t="str">
            <v>JULAPALLE</v>
          </cell>
          <cell r="L682" t="str">
            <v>KURMAPALLY</v>
          </cell>
        </row>
        <row r="683">
          <cell r="A683" t="str">
            <v>02</v>
          </cell>
          <cell r="B683" t="str">
            <v>0220</v>
          </cell>
          <cell r="C683" t="str">
            <v>0220017</v>
          </cell>
          <cell r="D683" t="str">
            <v>001</v>
          </cell>
          <cell r="E683" t="str">
            <v>01</v>
          </cell>
          <cell r="F683" t="str">
            <v>03</v>
          </cell>
          <cell r="G683" t="str">
            <v>250</v>
          </cell>
          <cell r="H683" t="str">
            <v>032</v>
          </cell>
          <cell r="I683" t="str">
            <v>02200170010103</v>
          </cell>
          <cell r="K683" t="str">
            <v>JULAPALLE</v>
          </cell>
          <cell r="L683" t="str">
            <v>DAVANAPALLY</v>
          </cell>
        </row>
        <row r="684">
          <cell r="A684" t="str">
            <v>02</v>
          </cell>
          <cell r="B684" t="str">
            <v>0220</v>
          </cell>
          <cell r="C684" t="str">
            <v>0220017</v>
          </cell>
          <cell r="D684" t="str">
            <v>002</v>
          </cell>
          <cell r="E684" t="str">
            <v>02</v>
          </cell>
          <cell r="F684" t="str">
            <v>01</v>
          </cell>
          <cell r="G684" t="str">
            <v>250</v>
          </cell>
          <cell r="H684" t="str">
            <v>032</v>
          </cell>
          <cell r="I684" t="str">
            <v>02200170020201</v>
          </cell>
          <cell r="K684" t="str">
            <v>JULAPALLE</v>
          </cell>
          <cell r="L684" t="str">
            <v>JULAPALLY</v>
          </cell>
        </row>
        <row r="685">
          <cell r="A685" t="str">
            <v>02</v>
          </cell>
          <cell r="B685" t="str">
            <v>0220</v>
          </cell>
          <cell r="C685" t="str">
            <v>0220017</v>
          </cell>
          <cell r="D685" t="str">
            <v>002</v>
          </cell>
          <cell r="E685" t="str">
            <v>02</v>
          </cell>
          <cell r="F685" t="str">
            <v>02</v>
          </cell>
          <cell r="G685" t="str">
            <v>250</v>
          </cell>
          <cell r="H685" t="str">
            <v>032</v>
          </cell>
          <cell r="I685" t="str">
            <v>02200170020202</v>
          </cell>
          <cell r="K685" t="str">
            <v>JULAPALLE</v>
          </cell>
          <cell r="L685" t="str">
            <v>KONRAOPETA</v>
          </cell>
        </row>
        <row r="686">
          <cell r="A686" t="str">
            <v>02</v>
          </cell>
          <cell r="B686" t="str">
            <v>0220</v>
          </cell>
          <cell r="C686" t="str">
            <v>0220017</v>
          </cell>
          <cell r="D686" t="str">
            <v>003</v>
          </cell>
          <cell r="E686" t="str">
            <v>03</v>
          </cell>
          <cell r="F686" t="str">
            <v>01</v>
          </cell>
          <cell r="G686" t="str">
            <v>250</v>
          </cell>
          <cell r="H686" t="str">
            <v>031</v>
          </cell>
          <cell r="I686" t="str">
            <v>02200170030301</v>
          </cell>
          <cell r="K686" t="str">
            <v>JULAPALLE</v>
          </cell>
          <cell r="L686" t="str">
            <v>KUMARIKUNTA</v>
          </cell>
        </row>
        <row r="687">
          <cell r="A687" t="str">
            <v>02</v>
          </cell>
          <cell r="B687" t="str">
            <v>0220</v>
          </cell>
          <cell r="C687" t="str">
            <v>0220017</v>
          </cell>
          <cell r="D687" t="str">
            <v>004</v>
          </cell>
          <cell r="E687" t="str">
            <v>04</v>
          </cell>
          <cell r="F687" t="str">
            <v>01</v>
          </cell>
          <cell r="G687" t="str">
            <v>250</v>
          </cell>
          <cell r="H687" t="str">
            <v>032</v>
          </cell>
          <cell r="I687" t="str">
            <v>02200170040401</v>
          </cell>
          <cell r="K687" t="str">
            <v>JULAPALLE</v>
          </cell>
          <cell r="L687" t="str">
            <v>KACHAPUR</v>
          </cell>
        </row>
        <row r="688">
          <cell r="A688" t="str">
            <v>02</v>
          </cell>
          <cell r="B688" t="str">
            <v>0220</v>
          </cell>
          <cell r="C688" t="str">
            <v>0220017</v>
          </cell>
          <cell r="D688" t="str">
            <v>005</v>
          </cell>
          <cell r="E688" t="str">
            <v>05</v>
          </cell>
          <cell r="F688" t="str">
            <v>01</v>
          </cell>
          <cell r="G688" t="str">
            <v>250</v>
          </cell>
          <cell r="H688" t="str">
            <v>032</v>
          </cell>
          <cell r="I688" t="str">
            <v>02200170050501</v>
          </cell>
          <cell r="K688" t="str">
            <v>JULAPALLE</v>
          </cell>
          <cell r="L688" t="str">
            <v>WADKAPUR</v>
          </cell>
        </row>
        <row r="689">
          <cell r="A689" t="str">
            <v>02</v>
          </cell>
          <cell r="B689" t="str">
            <v>0220</v>
          </cell>
          <cell r="C689" t="str">
            <v>0220017</v>
          </cell>
          <cell r="D689" t="str">
            <v>005</v>
          </cell>
          <cell r="E689" t="str">
            <v>05</v>
          </cell>
          <cell r="F689" t="str">
            <v>02</v>
          </cell>
          <cell r="G689" t="str">
            <v>250</v>
          </cell>
          <cell r="H689" t="str">
            <v>032</v>
          </cell>
          <cell r="I689" t="str">
            <v>02200170050502</v>
          </cell>
          <cell r="K689" t="str">
            <v>JULAPALLE</v>
          </cell>
          <cell r="L689" t="str">
            <v>KEESULATAPALLY</v>
          </cell>
        </row>
        <row r="690">
          <cell r="A690" t="str">
            <v>02</v>
          </cell>
          <cell r="B690" t="str">
            <v>0220</v>
          </cell>
          <cell r="C690" t="str">
            <v>0220017</v>
          </cell>
          <cell r="D690" t="str">
            <v>005</v>
          </cell>
          <cell r="E690" t="str">
            <v>05</v>
          </cell>
          <cell r="F690" t="str">
            <v>03</v>
          </cell>
          <cell r="G690" t="str">
            <v>250</v>
          </cell>
          <cell r="H690" t="str">
            <v>032</v>
          </cell>
          <cell r="I690" t="str">
            <v>02200170050503</v>
          </cell>
          <cell r="K690" t="str">
            <v>JULAPALLE</v>
          </cell>
          <cell r="L690" t="str">
            <v>BALLARAJUPALLY</v>
          </cell>
        </row>
        <row r="691">
          <cell r="A691" t="str">
            <v>02</v>
          </cell>
          <cell r="B691" t="str">
            <v>0220</v>
          </cell>
          <cell r="C691" t="str">
            <v>0220017</v>
          </cell>
          <cell r="D691" t="str">
            <v>006</v>
          </cell>
          <cell r="E691" t="str">
            <v>05</v>
          </cell>
          <cell r="F691" t="str">
            <v>01</v>
          </cell>
          <cell r="G691" t="str">
            <v>250</v>
          </cell>
          <cell r="H691" t="str">
            <v>032</v>
          </cell>
          <cell r="I691" t="str">
            <v>02200170060501</v>
          </cell>
          <cell r="K691" t="str">
            <v>JULAPALLE</v>
          </cell>
          <cell r="L691" t="str">
            <v>VENKATRAOPALLI</v>
          </cell>
        </row>
        <row r="692">
          <cell r="A692" t="str">
            <v>02</v>
          </cell>
          <cell r="B692" t="str">
            <v>0220</v>
          </cell>
          <cell r="C692" t="str">
            <v>0220017</v>
          </cell>
          <cell r="D692" t="str">
            <v>007</v>
          </cell>
          <cell r="E692" t="str">
            <v>06</v>
          </cell>
          <cell r="F692" t="str">
            <v>01</v>
          </cell>
          <cell r="G692" t="str">
            <v>250</v>
          </cell>
          <cell r="H692" t="str">
            <v>032</v>
          </cell>
          <cell r="I692" t="str">
            <v>02200170070601</v>
          </cell>
          <cell r="K692" t="str">
            <v>JULAPALLE</v>
          </cell>
          <cell r="L692" t="str">
            <v>TELIKUNTA</v>
          </cell>
        </row>
        <row r="693">
          <cell r="A693" t="str">
            <v>02</v>
          </cell>
          <cell r="B693" t="str">
            <v>0220</v>
          </cell>
          <cell r="C693" t="str">
            <v>0220017</v>
          </cell>
          <cell r="D693" t="str">
            <v>007</v>
          </cell>
          <cell r="E693" t="str">
            <v>06</v>
          </cell>
          <cell r="F693" t="str">
            <v>02</v>
          </cell>
          <cell r="G693" t="str">
            <v>250</v>
          </cell>
          <cell r="H693" t="str">
            <v>032</v>
          </cell>
          <cell r="I693" t="str">
            <v>02200170070602</v>
          </cell>
          <cell r="K693" t="str">
            <v>JULAPALLE</v>
          </cell>
          <cell r="L693" t="str">
            <v>CHEEMALAPETA</v>
          </cell>
        </row>
        <row r="694">
          <cell r="A694" t="str">
            <v>02</v>
          </cell>
          <cell r="B694" t="str">
            <v>0220</v>
          </cell>
          <cell r="C694" t="str">
            <v>0220017</v>
          </cell>
          <cell r="D694" t="str">
            <v>008</v>
          </cell>
          <cell r="E694" t="str">
            <v>06</v>
          </cell>
          <cell r="F694" t="str">
            <v>01</v>
          </cell>
          <cell r="G694" t="str">
            <v>250</v>
          </cell>
          <cell r="H694" t="str">
            <v>032</v>
          </cell>
          <cell r="I694" t="str">
            <v>02200170080601</v>
          </cell>
          <cell r="K694" t="str">
            <v>JULAPALLE</v>
          </cell>
          <cell r="L694" t="str">
            <v>NAGULAPALLI</v>
          </cell>
        </row>
        <row r="695">
          <cell r="A695" t="str">
            <v>02</v>
          </cell>
          <cell r="B695" t="str">
            <v>0220</v>
          </cell>
          <cell r="C695" t="str">
            <v>0220018</v>
          </cell>
          <cell r="D695" t="str">
            <v>001</v>
          </cell>
          <cell r="E695" t="str">
            <v>01</v>
          </cell>
          <cell r="F695" t="str">
            <v>01</v>
          </cell>
          <cell r="G695" t="str">
            <v>250</v>
          </cell>
          <cell r="H695" t="str">
            <v>032</v>
          </cell>
          <cell r="I695" t="str">
            <v>02200180010101</v>
          </cell>
          <cell r="K695" t="str">
            <v>DHARMARAM</v>
          </cell>
          <cell r="L695" t="str">
            <v>BOMMAREDDIPALLI</v>
          </cell>
        </row>
        <row r="696">
          <cell r="A696" t="str">
            <v>02</v>
          </cell>
          <cell r="B696" t="str">
            <v>0220</v>
          </cell>
          <cell r="C696" t="str">
            <v>0220018</v>
          </cell>
          <cell r="D696" t="str">
            <v>002</v>
          </cell>
          <cell r="E696" t="str">
            <v>01</v>
          </cell>
          <cell r="F696" t="str">
            <v>01</v>
          </cell>
          <cell r="G696" t="str">
            <v>250</v>
          </cell>
          <cell r="H696" t="str">
            <v>032</v>
          </cell>
          <cell r="I696" t="str">
            <v>02200180020101</v>
          </cell>
          <cell r="K696" t="str">
            <v>DHARMARAM</v>
          </cell>
          <cell r="L696" t="str">
            <v>ERRAGUNTAPALLI</v>
          </cell>
        </row>
        <row r="697">
          <cell r="A697" t="str">
            <v>02</v>
          </cell>
          <cell r="B697" t="str">
            <v>0220</v>
          </cell>
          <cell r="C697" t="str">
            <v>0220018</v>
          </cell>
          <cell r="D697" t="str">
            <v>003</v>
          </cell>
          <cell r="E697" t="str">
            <v>01</v>
          </cell>
          <cell r="F697" t="str">
            <v>01</v>
          </cell>
          <cell r="G697" t="str">
            <v>250</v>
          </cell>
          <cell r="H697" t="str">
            <v>032</v>
          </cell>
          <cell r="I697" t="str">
            <v>02200180030101</v>
          </cell>
          <cell r="K697" t="str">
            <v>DHARMARAM</v>
          </cell>
          <cell r="L697" t="str">
            <v>DHARMARAM</v>
          </cell>
        </row>
        <row r="698">
          <cell r="A698" t="str">
            <v>02</v>
          </cell>
          <cell r="B698" t="str">
            <v>0220</v>
          </cell>
          <cell r="C698" t="str">
            <v>0220018</v>
          </cell>
          <cell r="D698" t="str">
            <v>003</v>
          </cell>
          <cell r="E698" t="str">
            <v>01</v>
          </cell>
          <cell r="F698" t="str">
            <v>02</v>
          </cell>
          <cell r="G698" t="str">
            <v>250</v>
          </cell>
          <cell r="H698" t="str">
            <v>032</v>
          </cell>
          <cell r="I698" t="str">
            <v>02200180030102</v>
          </cell>
          <cell r="K698" t="str">
            <v>DHARMARAM</v>
          </cell>
          <cell r="L698" t="str">
            <v>JAKKAIAPALLI</v>
          </cell>
        </row>
        <row r="699">
          <cell r="A699" t="str">
            <v>02</v>
          </cell>
          <cell r="B699" t="str">
            <v>0220</v>
          </cell>
          <cell r="C699" t="str">
            <v>0220018</v>
          </cell>
          <cell r="D699" t="str">
            <v>004</v>
          </cell>
          <cell r="E699" t="str">
            <v>01</v>
          </cell>
          <cell r="F699" t="str">
            <v>01</v>
          </cell>
          <cell r="G699" t="str">
            <v>250</v>
          </cell>
          <cell r="H699" t="str">
            <v>032</v>
          </cell>
          <cell r="I699" t="str">
            <v>02200180040101</v>
          </cell>
          <cell r="K699" t="str">
            <v>DHARMARAM</v>
          </cell>
          <cell r="L699" t="str">
            <v>KOTHAPALLI</v>
          </cell>
        </row>
        <row r="700">
          <cell r="A700" t="str">
            <v>02</v>
          </cell>
          <cell r="B700" t="str">
            <v>0220</v>
          </cell>
          <cell r="C700" t="str">
            <v>0220018</v>
          </cell>
          <cell r="D700" t="str">
            <v>005</v>
          </cell>
          <cell r="E700" t="str">
            <v>02</v>
          </cell>
          <cell r="F700" t="str">
            <v>01</v>
          </cell>
          <cell r="G700" t="str">
            <v>250</v>
          </cell>
          <cell r="H700" t="str">
            <v>032</v>
          </cell>
          <cell r="I700" t="str">
            <v>02200180050201</v>
          </cell>
          <cell r="K700" t="str">
            <v>DHARMARAM</v>
          </cell>
          <cell r="L700" t="str">
            <v>NARSINGAPUR</v>
          </cell>
        </row>
        <row r="701">
          <cell r="A701" t="str">
            <v>02</v>
          </cell>
          <cell r="B701" t="str">
            <v>0220</v>
          </cell>
          <cell r="C701" t="str">
            <v>0220018</v>
          </cell>
          <cell r="D701" t="str">
            <v>006</v>
          </cell>
          <cell r="E701" t="str">
            <v>03</v>
          </cell>
          <cell r="F701" t="str">
            <v>01</v>
          </cell>
          <cell r="G701" t="str">
            <v>250</v>
          </cell>
          <cell r="H701" t="str">
            <v>032</v>
          </cell>
          <cell r="I701" t="str">
            <v>02200180060301</v>
          </cell>
          <cell r="K701" t="str">
            <v>DHARMARAM</v>
          </cell>
          <cell r="L701" t="str">
            <v>PATHIPAKA</v>
          </cell>
        </row>
        <row r="702">
          <cell r="A702" t="str">
            <v>02</v>
          </cell>
          <cell r="B702" t="str">
            <v>0220</v>
          </cell>
          <cell r="C702" t="str">
            <v>0220018</v>
          </cell>
          <cell r="D702" t="str">
            <v>006</v>
          </cell>
          <cell r="E702" t="str">
            <v>03</v>
          </cell>
          <cell r="F702" t="str">
            <v>02</v>
          </cell>
          <cell r="G702" t="str">
            <v>250</v>
          </cell>
          <cell r="H702" t="str">
            <v>032</v>
          </cell>
          <cell r="I702" t="str">
            <v>02200180060302</v>
          </cell>
          <cell r="K702" t="str">
            <v>DHARMARAM</v>
          </cell>
          <cell r="L702" t="str">
            <v>NAYAKAMPALLI</v>
          </cell>
        </row>
        <row r="703">
          <cell r="A703" t="str">
            <v>02</v>
          </cell>
          <cell r="B703" t="str">
            <v>0220</v>
          </cell>
          <cell r="C703" t="str">
            <v>0220018</v>
          </cell>
          <cell r="D703" t="str">
            <v>006</v>
          </cell>
          <cell r="E703" t="str">
            <v>03</v>
          </cell>
          <cell r="F703" t="str">
            <v>03</v>
          </cell>
          <cell r="G703" t="str">
            <v>250</v>
          </cell>
          <cell r="H703" t="str">
            <v>032</v>
          </cell>
          <cell r="I703" t="str">
            <v>02200180060303</v>
          </cell>
          <cell r="K703" t="str">
            <v>DHARMARAM</v>
          </cell>
          <cell r="L703" t="str">
            <v>LAMBADITHANDA</v>
          </cell>
        </row>
        <row r="704">
          <cell r="A704" t="str">
            <v>02</v>
          </cell>
          <cell r="B704" t="str">
            <v>0220</v>
          </cell>
          <cell r="C704" t="str">
            <v>0220018</v>
          </cell>
          <cell r="D704" t="str">
            <v>007</v>
          </cell>
          <cell r="E704" t="str">
            <v>04</v>
          </cell>
          <cell r="F704" t="str">
            <v>01</v>
          </cell>
          <cell r="G704" t="str">
            <v>250</v>
          </cell>
          <cell r="H704" t="str">
            <v>032</v>
          </cell>
          <cell r="I704" t="str">
            <v>02200180070401</v>
          </cell>
          <cell r="K704" t="str">
            <v>DHARMARAM</v>
          </cell>
          <cell r="L704" t="str">
            <v>MALLAPUR</v>
          </cell>
        </row>
        <row r="705">
          <cell r="A705" t="str">
            <v>02</v>
          </cell>
          <cell r="B705" t="str">
            <v>0220</v>
          </cell>
          <cell r="C705" t="str">
            <v>0220018</v>
          </cell>
          <cell r="D705" t="str">
            <v>007</v>
          </cell>
          <cell r="E705" t="str">
            <v>04</v>
          </cell>
          <cell r="F705" t="str">
            <v>02</v>
          </cell>
          <cell r="G705" t="str">
            <v>250</v>
          </cell>
          <cell r="H705" t="str">
            <v>032</v>
          </cell>
          <cell r="I705" t="str">
            <v>02200180070402</v>
          </cell>
          <cell r="K705" t="str">
            <v>DHARMARAM</v>
          </cell>
          <cell r="L705" t="str">
            <v>BAIREDDYPALLI</v>
          </cell>
        </row>
        <row r="706">
          <cell r="A706" t="str">
            <v>02</v>
          </cell>
          <cell r="B706" t="str">
            <v>0220</v>
          </cell>
          <cell r="C706" t="str">
            <v>0220018</v>
          </cell>
          <cell r="D706" t="str">
            <v>008</v>
          </cell>
          <cell r="E706" t="str">
            <v>05</v>
          </cell>
          <cell r="F706" t="str">
            <v>01</v>
          </cell>
          <cell r="G706" t="str">
            <v>250</v>
          </cell>
          <cell r="H706" t="str">
            <v>032</v>
          </cell>
          <cell r="I706" t="str">
            <v>02200180080501</v>
          </cell>
          <cell r="K706" t="str">
            <v>DHARMARAM</v>
          </cell>
          <cell r="L706" t="str">
            <v>KATEKENAPALLI</v>
          </cell>
        </row>
        <row r="707">
          <cell r="A707" t="str">
            <v>02</v>
          </cell>
          <cell r="B707" t="str">
            <v>0220</v>
          </cell>
          <cell r="C707" t="str">
            <v>0220018</v>
          </cell>
          <cell r="D707" t="str">
            <v>009</v>
          </cell>
          <cell r="E707" t="str">
            <v>05</v>
          </cell>
          <cell r="F707" t="str">
            <v>01</v>
          </cell>
          <cell r="G707" t="str">
            <v>250</v>
          </cell>
          <cell r="H707" t="str">
            <v>032</v>
          </cell>
          <cell r="I707" t="str">
            <v>02200180090501</v>
          </cell>
          <cell r="K707" t="str">
            <v>DHARMARAM</v>
          </cell>
          <cell r="L707" t="str">
            <v>BANJERUPALLI</v>
          </cell>
        </row>
        <row r="708">
          <cell r="A708" t="str">
            <v>02</v>
          </cell>
          <cell r="B708" t="str">
            <v>0220</v>
          </cell>
          <cell r="C708" t="str">
            <v>0220018</v>
          </cell>
          <cell r="D708" t="str">
            <v>009</v>
          </cell>
          <cell r="E708" t="str">
            <v>05</v>
          </cell>
          <cell r="F708" t="str">
            <v>02</v>
          </cell>
          <cell r="G708" t="str">
            <v>250</v>
          </cell>
          <cell r="H708" t="str">
            <v>032</v>
          </cell>
          <cell r="I708" t="str">
            <v>02200180090502</v>
          </cell>
          <cell r="K708" t="str">
            <v>DHARMARAM</v>
          </cell>
          <cell r="L708" t="str">
            <v>PERKAPALLI</v>
          </cell>
        </row>
        <row r="709">
          <cell r="A709" t="str">
            <v>02</v>
          </cell>
          <cell r="B709" t="str">
            <v>0220</v>
          </cell>
          <cell r="C709" t="str">
            <v>0220018</v>
          </cell>
          <cell r="D709" t="str">
            <v>009</v>
          </cell>
          <cell r="E709" t="str">
            <v>05</v>
          </cell>
          <cell r="F709" t="str">
            <v>03</v>
          </cell>
          <cell r="G709" t="str">
            <v>250</v>
          </cell>
          <cell r="H709" t="str">
            <v>032</v>
          </cell>
          <cell r="I709" t="str">
            <v>02200180090503</v>
          </cell>
          <cell r="K709" t="str">
            <v>DHARMARAM</v>
          </cell>
          <cell r="L709" t="str">
            <v>LAMBADITHANDA</v>
          </cell>
        </row>
        <row r="710">
          <cell r="A710" t="str">
            <v>02</v>
          </cell>
          <cell r="B710" t="str">
            <v>0220</v>
          </cell>
          <cell r="C710" t="str">
            <v>0220018</v>
          </cell>
          <cell r="D710" t="str">
            <v>010</v>
          </cell>
          <cell r="E710" t="str">
            <v>06</v>
          </cell>
          <cell r="F710" t="str">
            <v>01</v>
          </cell>
          <cell r="G710" t="str">
            <v>250</v>
          </cell>
          <cell r="H710" t="str">
            <v>032</v>
          </cell>
          <cell r="I710" t="str">
            <v>02200180100601</v>
          </cell>
          <cell r="K710" t="str">
            <v>DHARMARAM</v>
          </cell>
          <cell r="L710" t="str">
            <v>MYADARAM</v>
          </cell>
        </row>
        <row r="711">
          <cell r="A711" t="str">
            <v>02</v>
          </cell>
          <cell r="B711" t="str">
            <v>0220</v>
          </cell>
          <cell r="C711" t="str">
            <v>0220018</v>
          </cell>
          <cell r="D711" t="str">
            <v>010</v>
          </cell>
          <cell r="E711" t="str">
            <v>06</v>
          </cell>
          <cell r="F711" t="str">
            <v>02</v>
          </cell>
          <cell r="G711" t="str">
            <v>250</v>
          </cell>
          <cell r="H711" t="str">
            <v>032</v>
          </cell>
          <cell r="I711" t="str">
            <v>02200180100602</v>
          </cell>
          <cell r="K711" t="str">
            <v>DHARMARAM</v>
          </cell>
          <cell r="L711" t="str">
            <v>NALLALINGAIPALLY</v>
          </cell>
        </row>
        <row r="712">
          <cell r="A712" t="str">
            <v>02</v>
          </cell>
          <cell r="B712" t="str">
            <v>0220</v>
          </cell>
          <cell r="C712" t="str">
            <v>0220018</v>
          </cell>
          <cell r="D712" t="str">
            <v>011</v>
          </cell>
          <cell r="E712" t="str">
            <v>06</v>
          </cell>
          <cell r="F712" t="str">
            <v>01</v>
          </cell>
          <cell r="G712" t="str">
            <v>250</v>
          </cell>
          <cell r="H712" t="str">
            <v>032</v>
          </cell>
          <cell r="I712" t="str">
            <v>02200180110601</v>
          </cell>
          <cell r="K712" t="str">
            <v>DHARMARAM</v>
          </cell>
          <cell r="L712" t="str">
            <v>GOPALRAOPET</v>
          </cell>
        </row>
        <row r="713">
          <cell r="A713" t="str">
            <v>02</v>
          </cell>
          <cell r="B713" t="str">
            <v>0220</v>
          </cell>
          <cell r="C713" t="str">
            <v>0220018</v>
          </cell>
          <cell r="D713" t="str">
            <v>012</v>
          </cell>
          <cell r="E713" t="str">
            <v>07</v>
          </cell>
          <cell r="F713" t="str">
            <v>01</v>
          </cell>
          <cell r="G713" t="str">
            <v>250</v>
          </cell>
          <cell r="H713" t="str">
            <v>032</v>
          </cell>
          <cell r="I713" t="str">
            <v>02200180120701</v>
          </cell>
          <cell r="K713" t="str">
            <v>DHARMARAM</v>
          </cell>
          <cell r="L713" t="str">
            <v>SAYAMPET</v>
          </cell>
        </row>
        <row r="714">
          <cell r="A714" t="str">
            <v>02</v>
          </cell>
          <cell r="B714" t="str">
            <v>0220</v>
          </cell>
          <cell r="C714" t="str">
            <v>0220018</v>
          </cell>
          <cell r="D714" t="str">
            <v>013</v>
          </cell>
          <cell r="E714" t="str">
            <v>08</v>
          </cell>
          <cell r="F714" t="str">
            <v>01</v>
          </cell>
          <cell r="G714" t="str">
            <v>250</v>
          </cell>
          <cell r="H714" t="str">
            <v>032</v>
          </cell>
          <cell r="I714" t="str">
            <v>02200180130801</v>
          </cell>
          <cell r="K714" t="str">
            <v>DHARMARAM</v>
          </cell>
          <cell r="L714" t="str">
            <v>BOTLAVANAPARTHY</v>
          </cell>
        </row>
        <row r="715">
          <cell r="A715" t="str">
            <v>02</v>
          </cell>
          <cell r="B715" t="str">
            <v>0220</v>
          </cell>
          <cell r="C715" t="str">
            <v>0220018</v>
          </cell>
          <cell r="D715" t="str">
            <v>013</v>
          </cell>
          <cell r="E715" t="str">
            <v>08</v>
          </cell>
          <cell r="F715" t="str">
            <v>02</v>
          </cell>
          <cell r="G715" t="str">
            <v>250</v>
          </cell>
          <cell r="H715" t="str">
            <v>032</v>
          </cell>
          <cell r="I715" t="str">
            <v>02200180130802</v>
          </cell>
          <cell r="K715" t="str">
            <v>DHARMARAM</v>
          </cell>
          <cell r="L715" t="str">
            <v>BUCHAIAPALLY</v>
          </cell>
        </row>
        <row r="716">
          <cell r="A716" t="str">
            <v>02</v>
          </cell>
          <cell r="B716" t="str">
            <v>0220</v>
          </cell>
          <cell r="C716" t="str">
            <v>0220018</v>
          </cell>
          <cell r="D716" t="str">
            <v>014</v>
          </cell>
          <cell r="E716" t="str">
            <v>08</v>
          </cell>
          <cell r="F716" t="str">
            <v>01</v>
          </cell>
          <cell r="G716" t="str">
            <v>250</v>
          </cell>
          <cell r="H716" t="str">
            <v>032</v>
          </cell>
          <cell r="I716" t="str">
            <v>02200180140801</v>
          </cell>
          <cell r="K716" t="str">
            <v>DHARMARAM</v>
          </cell>
          <cell r="L716" t="str">
            <v>NARASIMHLAPALLI</v>
          </cell>
        </row>
        <row r="717">
          <cell r="A717" t="str">
            <v>02</v>
          </cell>
          <cell r="B717" t="str">
            <v>0220</v>
          </cell>
          <cell r="C717" t="str">
            <v>0220018</v>
          </cell>
          <cell r="D717" t="str">
            <v>015</v>
          </cell>
          <cell r="E717" t="str">
            <v>09</v>
          </cell>
          <cell r="F717" t="str">
            <v>01</v>
          </cell>
          <cell r="G717" t="str">
            <v>250</v>
          </cell>
          <cell r="H717" t="str">
            <v>032</v>
          </cell>
          <cell r="I717" t="str">
            <v>02200180150901</v>
          </cell>
          <cell r="K717" t="str">
            <v>DHARMARAM</v>
          </cell>
          <cell r="L717" t="str">
            <v>KHANAMPALLI</v>
          </cell>
        </row>
        <row r="718">
          <cell r="A718" t="str">
            <v>02</v>
          </cell>
          <cell r="B718" t="str">
            <v>0220</v>
          </cell>
          <cell r="C718" t="str">
            <v>0220018</v>
          </cell>
          <cell r="D718" t="str">
            <v>015</v>
          </cell>
          <cell r="E718" t="str">
            <v>09</v>
          </cell>
          <cell r="F718" t="str">
            <v>02</v>
          </cell>
          <cell r="G718" t="str">
            <v>250</v>
          </cell>
          <cell r="H718" t="str">
            <v>032</v>
          </cell>
          <cell r="I718" t="str">
            <v>02200180150902</v>
          </cell>
          <cell r="K718" t="str">
            <v>DHARMARAM</v>
          </cell>
          <cell r="L718" t="str">
            <v>GOLLAPALLI</v>
          </cell>
        </row>
        <row r="719">
          <cell r="A719" t="str">
            <v>02</v>
          </cell>
          <cell r="B719" t="str">
            <v>0220</v>
          </cell>
          <cell r="C719" t="str">
            <v>0220018</v>
          </cell>
          <cell r="D719" t="str">
            <v>016</v>
          </cell>
          <cell r="E719" t="str">
            <v>10</v>
          </cell>
          <cell r="F719" t="str">
            <v>01</v>
          </cell>
          <cell r="G719" t="str">
            <v>250</v>
          </cell>
          <cell r="H719" t="str">
            <v>032</v>
          </cell>
          <cell r="I719" t="str">
            <v>02200180161001</v>
          </cell>
          <cell r="K719" t="str">
            <v>DHARMARAM</v>
          </cell>
          <cell r="L719" t="str">
            <v>PAIDICHINTALAPALLI</v>
          </cell>
        </row>
        <row r="720">
          <cell r="A720" t="str">
            <v>02</v>
          </cell>
          <cell r="B720" t="str">
            <v>0220</v>
          </cell>
          <cell r="C720" t="str">
            <v>0220018</v>
          </cell>
          <cell r="D720" t="str">
            <v>016</v>
          </cell>
          <cell r="E720" t="str">
            <v>10</v>
          </cell>
          <cell r="F720" t="str">
            <v>02</v>
          </cell>
          <cell r="G720" t="str">
            <v>250</v>
          </cell>
          <cell r="H720" t="str">
            <v>032</v>
          </cell>
          <cell r="I720" t="str">
            <v>02200180161002</v>
          </cell>
          <cell r="K720" t="str">
            <v>DHARMARAM</v>
          </cell>
          <cell r="L720" t="str">
            <v>GURUPALLI</v>
          </cell>
        </row>
        <row r="721">
          <cell r="A721" t="str">
            <v>02</v>
          </cell>
          <cell r="B721" t="str">
            <v>0220</v>
          </cell>
          <cell r="C721" t="str">
            <v>0220018</v>
          </cell>
          <cell r="D721" t="str">
            <v>017</v>
          </cell>
          <cell r="E721" t="str">
            <v>11</v>
          </cell>
          <cell r="F721" t="str">
            <v>01</v>
          </cell>
          <cell r="G721" t="str">
            <v>250</v>
          </cell>
          <cell r="H721" t="str">
            <v>032</v>
          </cell>
          <cell r="I721" t="str">
            <v>02200180171101</v>
          </cell>
          <cell r="K721" t="str">
            <v>DHARMARAM</v>
          </cell>
          <cell r="L721" t="str">
            <v>RACHAPALLY</v>
          </cell>
        </row>
        <row r="722">
          <cell r="A722" t="str">
            <v>02</v>
          </cell>
          <cell r="B722" t="str">
            <v>0220</v>
          </cell>
          <cell r="C722" t="str">
            <v>0220018</v>
          </cell>
          <cell r="D722" t="str">
            <v>017</v>
          </cell>
          <cell r="E722" t="str">
            <v>11</v>
          </cell>
          <cell r="F722" t="str">
            <v>02</v>
          </cell>
          <cell r="G722" t="str">
            <v>250</v>
          </cell>
          <cell r="H722" t="str">
            <v>032</v>
          </cell>
          <cell r="I722" t="str">
            <v>02200180171102</v>
          </cell>
          <cell r="K722" t="str">
            <v>DHARMARAM</v>
          </cell>
          <cell r="L722" t="str">
            <v>RAMAYAPALLI</v>
          </cell>
        </row>
        <row r="723">
          <cell r="A723" t="str">
            <v>02</v>
          </cell>
          <cell r="B723" t="str">
            <v>0220</v>
          </cell>
          <cell r="C723" t="str">
            <v>0220018</v>
          </cell>
          <cell r="D723" t="str">
            <v>017</v>
          </cell>
          <cell r="E723" t="str">
            <v>11</v>
          </cell>
          <cell r="F723" t="str">
            <v>03</v>
          </cell>
          <cell r="G723" t="str">
            <v>250</v>
          </cell>
          <cell r="H723" t="str">
            <v>032</v>
          </cell>
          <cell r="I723" t="str">
            <v>02200180171103</v>
          </cell>
          <cell r="K723" t="str">
            <v>DHARMARAM</v>
          </cell>
          <cell r="L723" t="str">
            <v>CHINTALAPALLI</v>
          </cell>
        </row>
        <row r="724">
          <cell r="A724" t="str">
            <v>02</v>
          </cell>
          <cell r="B724" t="str">
            <v>0220</v>
          </cell>
          <cell r="C724" t="str">
            <v>0220018</v>
          </cell>
          <cell r="D724" t="str">
            <v>018</v>
          </cell>
          <cell r="E724" t="str">
            <v>12</v>
          </cell>
          <cell r="F724" t="str">
            <v>01</v>
          </cell>
          <cell r="G724" t="str">
            <v>250</v>
          </cell>
          <cell r="H724" t="str">
            <v>032</v>
          </cell>
          <cell r="I724" t="str">
            <v>02200180181201</v>
          </cell>
          <cell r="K724" t="str">
            <v>DHARMARAM</v>
          </cell>
          <cell r="L724" t="str">
            <v>DONTGATHURTHY</v>
          </cell>
        </row>
        <row r="725">
          <cell r="A725" t="str">
            <v>02</v>
          </cell>
          <cell r="B725" t="str">
            <v>0220</v>
          </cell>
          <cell r="C725" t="str">
            <v>0220018</v>
          </cell>
          <cell r="D725" t="str">
            <v>018</v>
          </cell>
          <cell r="E725" t="str">
            <v>12</v>
          </cell>
          <cell r="F725" t="str">
            <v>02</v>
          </cell>
          <cell r="G725" t="str">
            <v>250</v>
          </cell>
          <cell r="H725" t="str">
            <v>032</v>
          </cell>
          <cell r="I725" t="str">
            <v>02200180181202</v>
          </cell>
          <cell r="K725" t="str">
            <v>DHARMARAM</v>
          </cell>
          <cell r="L725" t="str">
            <v>MARRIPALLI</v>
          </cell>
        </row>
        <row r="726">
          <cell r="A726" t="str">
            <v>02</v>
          </cell>
          <cell r="B726" t="str">
            <v>0220</v>
          </cell>
          <cell r="C726" t="str">
            <v>0220018</v>
          </cell>
          <cell r="D726" t="str">
            <v>019</v>
          </cell>
          <cell r="E726" t="str">
            <v>13</v>
          </cell>
          <cell r="F726" t="str">
            <v>01</v>
          </cell>
          <cell r="G726" t="str">
            <v>250</v>
          </cell>
          <cell r="H726" t="str">
            <v>032</v>
          </cell>
          <cell r="I726" t="str">
            <v>02200180191301</v>
          </cell>
          <cell r="K726" t="str">
            <v>DHARMARAM</v>
          </cell>
          <cell r="L726" t="str">
            <v>KHILAVANIPARTHI</v>
          </cell>
        </row>
        <row r="727">
          <cell r="A727" t="str">
            <v>02</v>
          </cell>
          <cell r="B727" t="str">
            <v>0220</v>
          </cell>
          <cell r="C727" t="str">
            <v>0220018</v>
          </cell>
          <cell r="D727" t="str">
            <v>020</v>
          </cell>
          <cell r="E727" t="str">
            <v>14</v>
          </cell>
          <cell r="F727" t="str">
            <v>01</v>
          </cell>
          <cell r="G727" t="str">
            <v>250</v>
          </cell>
          <cell r="H727" t="str">
            <v>032</v>
          </cell>
          <cell r="I727" t="str">
            <v>02200180201401</v>
          </cell>
          <cell r="K727" t="str">
            <v>DHARMARAM</v>
          </cell>
          <cell r="L727" t="str">
            <v>CHAMANAPALLY</v>
          </cell>
        </row>
        <row r="728">
          <cell r="A728" t="str">
            <v>02</v>
          </cell>
          <cell r="B728" t="str">
            <v>0220</v>
          </cell>
          <cell r="C728" t="str">
            <v>0220018</v>
          </cell>
          <cell r="D728" t="str">
            <v>020</v>
          </cell>
          <cell r="E728" t="str">
            <v>14</v>
          </cell>
          <cell r="F728" t="str">
            <v>02</v>
          </cell>
          <cell r="G728" t="str">
            <v>250</v>
          </cell>
          <cell r="H728" t="str">
            <v>032</v>
          </cell>
          <cell r="I728" t="str">
            <v>02200180201402</v>
          </cell>
          <cell r="K728" t="str">
            <v>DHARMARAM</v>
          </cell>
          <cell r="L728" t="str">
            <v>KOTHAPALLY</v>
          </cell>
        </row>
        <row r="729">
          <cell r="A729" t="str">
            <v>02</v>
          </cell>
          <cell r="B729" t="str">
            <v>0220</v>
          </cell>
          <cell r="C729" t="str">
            <v>0220018</v>
          </cell>
          <cell r="D729" t="str">
            <v>021</v>
          </cell>
          <cell r="E729" t="str">
            <v>15</v>
          </cell>
          <cell r="F729" t="str">
            <v>01</v>
          </cell>
          <cell r="G729" t="str">
            <v>250</v>
          </cell>
          <cell r="H729" t="str">
            <v>032</v>
          </cell>
          <cell r="I729" t="str">
            <v>02200180211501</v>
          </cell>
          <cell r="K729" t="str">
            <v>DHARMARAM</v>
          </cell>
          <cell r="L729" t="str">
            <v>KOTHUR</v>
          </cell>
        </row>
        <row r="730">
          <cell r="A730" t="str">
            <v>02</v>
          </cell>
          <cell r="B730" t="str">
            <v>0220</v>
          </cell>
          <cell r="C730" t="str">
            <v>0220018</v>
          </cell>
          <cell r="D730" t="str">
            <v>022</v>
          </cell>
          <cell r="E730" t="str">
            <v>16</v>
          </cell>
          <cell r="F730" t="str">
            <v>01</v>
          </cell>
          <cell r="G730" t="str">
            <v>250</v>
          </cell>
          <cell r="H730" t="str">
            <v>032</v>
          </cell>
          <cell r="I730" t="str">
            <v>02200180221601</v>
          </cell>
          <cell r="K730" t="str">
            <v>DHARMARAM</v>
          </cell>
          <cell r="L730" t="str">
            <v>ABBAPUR</v>
          </cell>
        </row>
        <row r="731">
          <cell r="A731" t="str">
            <v>02</v>
          </cell>
          <cell r="B731" t="str">
            <v>0220</v>
          </cell>
          <cell r="C731" t="str">
            <v>0220018</v>
          </cell>
          <cell r="D731" t="str">
            <v>022</v>
          </cell>
          <cell r="E731" t="str">
            <v>16</v>
          </cell>
          <cell r="F731" t="str">
            <v>02</v>
          </cell>
          <cell r="G731" t="str">
            <v>250</v>
          </cell>
          <cell r="H731" t="str">
            <v>032</v>
          </cell>
          <cell r="I731" t="str">
            <v>02200180221602</v>
          </cell>
          <cell r="K731" t="str">
            <v>DHARMARAM</v>
          </cell>
          <cell r="L731" t="str">
            <v>NIMMAPALLY</v>
          </cell>
        </row>
        <row r="732">
          <cell r="A732" t="str">
            <v>02</v>
          </cell>
          <cell r="B732" t="str">
            <v>0220</v>
          </cell>
          <cell r="C732" t="str">
            <v>0220018</v>
          </cell>
          <cell r="D732" t="str">
            <v>023</v>
          </cell>
          <cell r="E732" t="str">
            <v>17</v>
          </cell>
          <cell r="F732" t="str">
            <v>01</v>
          </cell>
          <cell r="G732" t="str">
            <v>250</v>
          </cell>
          <cell r="H732" t="str">
            <v>032</v>
          </cell>
          <cell r="I732" t="str">
            <v>02200180231701</v>
          </cell>
          <cell r="K732" t="str">
            <v>DHARMARAM</v>
          </cell>
          <cell r="L732" t="str">
            <v>KAMMARIKHANPET</v>
          </cell>
        </row>
        <row r="733">
          <cell r="A733" t="str">
            <v>02</v>
          </cell>
          <cell r="B733" t="str">
            <v>0220</v>
          </cell>
          <cell r="C733" t="str">
            <v>0220018</v>
          </cell>
          <cell r="D733" t="str">
            <v>023</v>
          </cell>
          <cell r="E733" t="str">
            <v>17</v>
          </cell>
          <cell r="F733" t="str">
            <v>02</v>
          </cell>
          <cell r="G733" t="str">
            <v>250</v>
          </cell>
          <cell r="H733" t="str">
            <v>032</v>
          </cell>
          <cell r="I733" t="str">
            <v>02200180231702</v>
          </cell>
          <cell r="K733" t="str">
            <v>DHARMARAM</v>
          </cell>
          <cell r="L733" t="str">
            <v>KALLAMREDDYPALLI</v>
          </cell>
        </row>
        <row r="734">
          <cell r="A734" t="str">
            <v>02</v>
          </cell>
          <cell r="B734" t="str">
            <v>0220</v>
          </cell>
          <cell r="C734" t="str">
            <v>0220018</v>
          </cell>
          <cell r="D734" t="str">
            <v>023</v>
          </cell>
          <cell r="E734" t="str">
            <v>17</v>
          </cell>
          <cell r="F734" t="str">
            <v>03</v>
          </cell>
          <cell r="G734" t="str">
            <v>250</v>
          </cell>
          <cell r="H734" t="str">
            <v>032</v>
          </cell>
          <cell r="I734" t="str">
            <v>02200180231703</v>
          </cell>
          <cell r="K734" t="str">
            <v>DHARMARAM</v>
          </cell>
          <cell r="L734" t="str">
            <v>LAMBADITHANDA</v>
          </cell>
        </row>
        <row r="735">
          <cell r="A735" t="str">
            <v>02</v>
          </cell>
          <cell r="B735" t="str">
            <v>0220</v>
          </cell>
          <cell r="C735" t="str">
            <v>0220019</v>
          </cell>
          <cell r="D735" t="str">
            <v>001</v>
          </cell>
          <cell r="E735" t="str">
            <v>01</v>
          </cell>
          <cell r="F735" t="str">
            <v>01</v>
          </cell>
          <cell r="G735" t="str">
            <v>256</v>
          </cell>
          <cell r="H735" t="str">
            <v>016</v>
          </cell>
          <cell r="I735" t="str">
            <v>02200190010101</v>
          </cell>
          <cell r="K735" t="str">
            <v>GOLLAPALLE</v>
          </cell>
          <cell r="L735" t="str">
            <v>GANGAPUR</v>
          </cell>
        </row>
        <row r="736">
          <cell r="A736" t="str">
            <v>02</v>
          </cell>
          <cell r="B736" t="str">
            <v>0220</v>
          </cell>
          <cell r="C736" t="str">
            <v>0220019</v>
          </cell>
          <cell r="D736" t="str">
            <v>002</v>
          </cell>
          <cell r="E736" t="str">
            <v>02</v>
          </cell>
          <cell r="F736" t="str">
            <v>01</v>
          </cell>
          <cell r="G736" t="str">
            <v>255</v>
          </cell>
          <cell r="H736" t="str">
            <v>016</v>
          </cell>
          <cell r="I736" t="str">
            <v>02200190020201</v>
          </cell>
          <cell r="K736" t="str">
            <v>GOLLAPALLE</v>
          </cell>
          <cell r="L736" t="str">
            <v>YESHWANTHARAOPET</v>
          </cell>
        </row>
        <row r="737">
          <cell r="A737" t="str">
            <v>02</v>
          </cell>
          <cell r="B737" t="str">
            <v>0220</v>
          </cell>
          <cell r="C737" t="str">
            <v>0220019</v>
          </cell>
          <cell r="D737" t="str">
            <v>003</v>
          </cell>
          <cell r="E737" t="str">
            <v>03</v>
          </cell>
          <cell r="F737" t="str">
            <v>01</v>
          </cell>
          <cell r="G737" t="str">
            <v>255</v>
          </cell>
          <cell r="H737" t="str">
            <v>016</v>
          </cell>
          <cell r="I737" t="str">
            <v>02200190030301</v>
          </cell>
          <cell r="K737" t="str">
            <v>GOLLAPALLE</v>
          </cell>
          <cell r="L737" t="str">
            <v>ISRAJPALLY</v>
          </cell>
        </row>
        <row r="738">
          <cell r="A738" t="str">
            <v>02</v>
          </cell>
          <cell r="B738" t="str">
            <v>0220</v>
          </cell>
          <cell r="C738" t="str">
            <v>0220019</v>
          </cell>
          <cell r="D738" t="str">
            <v>004</v>
          </cell>
          <cell r="E738" t="str">
            <v>04</v>
          </cell>
          <cell r="F738" t="str">
            <v>01</v>
          </cell>
          <cell r="G738" t="str">
            <v>255</v>
          </cell>
          <cell r="H738" t="str">
            <v>016</v>
          </cell>
          <cell r="I738" t="str">
            <v>02200190040401</v>
          </cell>
          <cell r="K738" t="str">
            <v>GOLLAPALLE</v>
          </cell>
          <cell r="L738" t="str">
            <v>SHEKALLA</v>
          </cell>
        </row>
        <row r="739">
          <cell r="A739" t="str">
            <v>02</v>
          </cell>
          <cell r="B739" t="str">
            <v>0220</v>
          </cell>
          <cell r="C739" t="str">
            <v>0220019</v>
          </cell>
          <cell r="D739" t="str">
            <v>005</v>
          </cell>
          <cell r="E739" t="str">
            <v>05</v>
          </cell>
          <cell r="F739" t="str">
            <v>01</v>
          </cell>
          <cell r="G739" t="str">
            <v>255</v>
          </cell>
          <cell r="H739" t="str">
            <v>016</v>
          </cell>
          <cell r="I739" t="str">
            <v>02200190050501</v>
          </cell>
          <cell r="K739" t="str">
            <v>GOLLAPALLE</v>
          </cell>
          <cell r="L739" t="str">
            <v>VENUGUMATLA</v>
          </cell>
        </row>
        <row r="740">
          <cell r="A740" t="str">
            <v>02</v>
          </cell>
          <cell r="B740" t="str">
            <v>0220</v>
          </cell>
          <cell r="C740" t="str">
            <v>0220019</v>
          </cell>
          <cell r="D740" t="str">
            <v>006</v>
          </cell>
          <cell r="E740" t="str">
            <v>06</v>
          </cell>
          <cell r="F740" t="str">
            <v>01</v>
          </cell>
          <cell r="G740" t="str">
            <v>255</v>
          </cell>
          <cell r="H740" t="str">
            <v>016</v>
          </cell>
          <cell r="I740" t="str">
            <v>02200190060601</v>
          </cell>
          <cell r="K740" t="str">
            <v>GOLLAPALLE</v>
          </cell>
          <cell r="L740" t="str">
            <v>BONKUR</v>
          </cell>
        </row>
        <row r="741">
          <cell r="A741" t="str">
            <v>02</v>
          </cell>
          <cell r="B741" t="str">
            <v>0220</v>
          </cell>
          <cell r="C741" t="str">
            <v>0220019</v>
          </cell>
          <cell r="D741" t="str">
            <v>007</v>
          </cell>
          <cell r="E741" t="str">
            <v>07</v>
          </cell>
          <cell r="F741" t="str">
            <v>01</v>
          </cell>
          <cell r="G741" t="str">
            <v>255</v>
          </cell>
          <cell r="H741" t="str">
            <v>016</v>
          </cell>
          <cell r="I741" t="str">
            <v>02200190070701</v>
          </cell>
          <cell r="K741" t="str">
            <v>GOLLAPALLE</v>
          </cell>
          <cell r="L741" t="str">
            <v>LOTHUNUR</v>
          </cell>
        </row>
        <row r="742">
          <cell r="A742" t="str">
            <v>02</v>
          </cell>
          <cell r="B742" t="str">
            <v>0220</v>
          </cell>
          <cell r="C742" t="str">
            <v>0220019</v>
          </cell>
          <cell r="D742" t="str">
            <v>008</v>
          </cell>
          <cell r="E742" t="str">
            <v>08</v>
          </cell>
          <cell r="F742" t="str">
            <v>01</v>
          </cell>
          <cell r="G742" t="str">
            <v>255</v>
          </cell>
          <cell r="H742" t="str">
            <v>016</v>
          </cell>
          <cell r="I742" t="str">
            <v>02200190080801</v>
          </cell>
          <cell r="K742" t="str">
            <v>GOLLAPALLE</v>
          </cell>
          <cell r="L742" t="str">
            <v>DATHNUR</v>
          </cell>
        </row>
        <row r="743">
          <cell r="A743" t="str">
            <v>02</v>
          </cell>
          <cell r="B743" t="str">
            <v>0220</v>
          </cell>
          <cell r="C743" t="str">
            <v>0220019</v>
          </cell>
          <cell r="D743" t="str">
            <v>009</v>
          </cell>
          <cell r="E743" t="str">
            <v>09</v>
          </cell>
          <cell r="F743" t="str">
            <v>01</v>
          </cell>
          <cell r="G743" t="str">
            <v>256</v>
          </cell>
          <cell r="H743" t="str">
            <v>016</v>
          </cell>
          <cell r="I743" t="str">
            <v>02200190090901</v>
          </cell>
          <cell r="K743" t="str">
            <v>GOLLAPALLE</v>
          </cell>
          <cell r="L743" t="str">
            <v>ABBAPUR</v>
          </cell>
        </row>
        <row r="744">
          <cell r="A744" t="str">
            <v>02</v>
          </cell>
          <cell r="B744" t="str">
            <v>0220</v>
          </cell>
          <cell r="C744" t="str">
            <v>0220019</v>
          </cell>
          <cell r="D744" t="str">
            <v>010</v>
          </cell>
          <cell r="E744" t="str">
            <v>10</v>
          </cell>
          <cell r="F744" t="str">
            <v>01</v>
          </cell>
          <cell r="G744" t="str">
            <v>255</v>
          </cell>
          <cell r="H744" t="str">
            <v>016</v>
          </cell>
          <cell r="I744" t="str">
            <v>02200190101001</v>
          </cell>
          <cell r="K744" t="str">
            <v>GOLLAPALLE</v>
          </cell>
          <cell r="L744" t="str">
            <v>CHILVAKODUR</v>
          </cell>
        </row>
        <row r="745">
          <cell r="A745" t="str">
            <v>02</v>
          </cell>
          <cell r="B745" t="str">
            <v>0220</v>
          </cell>
          <cell r="C745" t="str">
            <v>0220019</v>
          </cell>
          <cell r="D745" t="str">
            <v>011</v>
          </cell>
          <cell r="E745" t="str">
            <v>10</v>
          </cell>
          <cell r="F745" t="str">
            <v>01</v>
          </cell>
          <cell r="G745" t="str">
            <v>255</v>
          </cell>
          <cell r="H745" t="str">
            <v>016</v>
          </cell>
          <cell r="I745" t="str">
            <v>02200190111001</v>
          </cell>
          <cell r="K745" t="str">
            <v>GOLLAPALLE</v>
          </cell>
          <cell r="L745" t="str">
            <v>GOVINDPALLY</v>
          </cell>
        </row>
        <row r="746">
          <cell r="A746" t="str">
            <v>02</v>
          </cell>
          <cell r="B746" t="str">
            <v>0220</v>
          </cell>
          <cell r="C746" t="str">
            <v>0220019</v>
          </cell>
          <cell r="D746" t="str">
            <v>012</v>
          </cell>
          <cell r="E746" t="str">
            <v>11</v>
          </cell>
          <cell r="F746" t="str">
            <v>01</v>
          </cell>
          <cell r="G746" t="str">
            <v>256</v>
          </cell>
          <cell r="H746" t="str">
            <v>016</v>
          </cell>
          <cell r="I746" t="str">
            <v>02200190121101</v>
          </cell>
          <cell r="K746" t="str">
            <v>GOLLAPALLE</v>
          </cell>
          <cell r="L746" t="str">
            <v>GOLLAPALLY</v>
          </cell>
        </row>
        <row r="747">
          <cell r="A747" t="str">
            <v>02</v>
          </cell>
          <cell r="B747" t="str">
            <v>0220</v>
          </cell>
          <cell r="C747" t="str">
            <v>0220019</v>
          </cell>
          <cell r="D747" t="str">
            <v>013</v>
          </cell>
          <cell r="E747" t="str">
            <v>12</v>
          </cell>
          <cell r="F747" t="str">
            <v>01</v>
          </cell>
          <cell r="G747" t="str">
            <v>255</v>
          </cell>
          <cell r="H747" t="str">
            <v>016</v>
          </cell>
          <cell r="I747" t="str">
            <v>02200190131201</v>
          </cell>
          <cell r="K747" t="str">
            <v>GOLLAPALLE</v>
          </cell>
          <cell r="L747" t="str">
            <v>RAPALLY</v>
          </cell>
        </row>
        <row r="748">
          <cell r="A748" t="str">
            <v>02</v>
          </cell>
          <cell r="B748" t="str">
            <v>0220</v>
          </cell>
          <cell r="C748" t="str">
            <v>0220019</v>
          </cell>
          <cell r="D748" t="str">
            <v>014</v>
          </cell>
          <cell r="E748" t="str">
            <v>13</v>
          </cell>
          <cell r="F748" t="str">
            <v>01</v>
          </cell>
          <cell r="G748" t="str">
            <v>256</v>
          </cell>
          <cell r="H748" t="str">
            <v>016</v>
          </cell>
          <cell r="I748" t="str">
            <v>02200190141301</v>
          </cell>
          <cell r="K748" t="str">
            <v>GOLLAPALLE</v>
          </cell>
          <cell r="L748" t="str">
            <v>VENGALAPUR</v>
          </cell>
        </row>
        <row r="749">
          <cell r="A749" t="str">
            <v>02</v>
          </cell>
          <cell r="B749" t="str">
            <v>0220</v>
          </cell>
          <cell r="C749" t="str">
            <v>0220019</v>
          </cell>
          <cell r="D749" t="str">
            <v>015</v>
          </cell>
          <cell r="E749" t="str">
            <v>13</v>
          </cell>
          <cell r="F749" t="str">
            <v>01</v>
          </cell>
          <cell r="G749" t="str">
            <v>256</v>
          </cell>
          <cell r="H749" t="str">
            <v>016</v>
          </cell>
          <cell r="I749" t="str">
            <v>02200190151301</v>
          </cell>
          <cell r="K749" t="str">
            <v>GOLLAPALLE</v>
          </cell>
          <cell r="L749" t="str">
            <v>NANDIPALLY</v>
          </cell>
        </row>
        <row r="750">
          <cell r="A750" t="str">
            <v>02</v>
          </cell>
          <cell r="B750" t="str">
            <v>0220</v>
          </cell>
          <cell r="C750" t="str">
            <v>0220019</v>
          </cell>
          <cell r="D750" t="str">
            <v>016</v>
          </cell>
          <cell r="E750" t="str">
            <v>14</v>
          </cell>
          <cell r="F750" t="str">
            <v>01</v>
          </cell>
          <cell r="G750" t="str">
            <v>256</v>
          </cell>
          <cell r="H750" t="str">
            <v>016</v>
          </cell>
          <cell r="I750" t="str">
            <v>02200190161401</v>
          </cell>
          <cell r="K750" t="str">
            <v>GOLLAPALLE</v>
          </cell>
          <cell r="L750" t="str">
            <v>THIRUMALAPUR</v>
          </cell>
        </row>
        <row r="751">
          <cell r="A751" t="str">
            <v>02</v>
          </cell>
          <cell r="B751" t="str">
            <v>0220</v>
          </cell>
          <cell r="C751" t="str">
            <v>0220019</v>
          </cell>
          <cell r="D751" t="str">
            <v>016</v>
          </cell>
          <cell r="E751" t="str">
            <v>14</v>
          </cell>
          <cell r="F751" t="str">
            <v>02</v>
          </cell>
          <cell r="G751" t="str">
            <v>256</v>
          </cell>
          <cell r="H751" t="str">
            <v>016</v>
          </cell>
          <cell r="I751" t="str">
            <v>02200190161402</v>
          </cell>
          <cell r="K751" t="str">
            <v>GOLLAPALLE</v>
          </cell>
          <cell r="L751" t="str">
            <v>MALLANAPET</v>
          </cell>
        </row>
        <row r="752">
          <cell r="A752" t="str">
            <v>02</v>
          </cell>
          <cell r="B752" t="str">
            <v>0220</v>
          </cell>
          <cell r="C752" t="str">
            <v>0220019</v>
          </cell>
          <cell r="D752" t="str">
            <v>017</v>
          </cell>
          <cell r="E752" t="str">
            <v>14</v>
          </cell>
          <cell r="F752" t="str">
            <v>01</v>
          </cell>
          <cell r="G752" t="str">
            <v>256</v>
          </cell>
          <cell r="H752" t="str">
            <v>016</v>
          </cell>
          <cell r="I752" t="str">
            <v>02200190171401</v>
          </cell>
          <cell r="K752" t="str">
            <v>GOLLAPALLE</v>
          </cell>
          <cell r="L752" t="str">
            <v>SHANKARAOPET</v>
          </cell>
        </row>
        <row r="753">
          <cell r="A753" t="str">
            <v>02</v>
          </cell>
          <cell r="B753" t="str">
            <v>0220</v>
          </cell>
          <cell r="C753" t="str">
            <v>0220019</v>
          </cell>
          <cell r="D753" t="str">
            <v>018</v>
          </cell>
          <cell r="E753" t="str">
            <v>15</v>
          </cell>
          <cell r="F753" t="str">
            <v>01</v>
          </cell>
          <cell r="G753" t="str">
            <v>256</v>
          </cell>
          <cell r="H753" t="str">
            <v>016</v>
          </cell>
          <cell r="I753" t="str">
            <v>02200190181501</v>
          </cell>
          <cell r="K753" t="str">
            <v>GOLLAPALLE</v>
          </cell>
          <cell r="L753" t="str">
            <v>IBRAHIMNAGAR</v>
          </cell>
        </row>
        <row r="754">
          <cell r="A754" t="str">
            <v>02</v>
          </cell>
          <cell r="B754" t="str">
            <v>0220</v>
          </cell>
          <cell r="C754" t="str">
            <v>0220019</v>
          </cell>
          <cell r="D754" t="str">
            <v>019</v>
          </cell>
          <cell r="E754" t="str">
            <v>16</v>
          </cell>
          <cell r="F754" t="str">
            <v>01</v>
          </cell>
          <cell r="G754" t="str">
            <v>256</v>
          </cell>
          <cell r="H754" t="str">
            <v>016</v>
          </cell>
          <cell r="I754" t="str">
            <v>02200190191601</v>
          </cell>
          <cell r="K754" t="str">
            <v>GOLLAPALLE</v>
          </cell>
          <cell r="L754" t="str">
            <v>B.B.RAJ PALLY</v>
          </cell>
        </row>
        <row r="755">
          <cell r="A755" t="str">
            <v>02</v>
          </cell>
          <cell r="B755" t="str">
            <v>0220</v>
          </cell>
          <cell r="C755" t="str">
            <v>0220019</v>
          </cell>
          <cell r="D755" t="str">
            <v>020</v>
          </cell>
          <cell r="E755" t="str">
            <v>17</v>
          </cell>
          <cell r="F755" t="str">
            <v>01</v>
          </cell>
          <cell r="G755" t="str">
            <v>255</v>
          </cell>
          <cell r="H755" t="str">
            <v>016</v>
          </cell>
          <cell r="I755" t="str">
            <v>02200190201701</v>
          </cell>
          <cell r="K755" t="str">
            <v>GOLLAPALLE</v>
          </cell>
          <cell r="L755" t="str">
            <v>RAGAVAPATNAM</v>
          </cell>
        </row>
        <row r="756">
          <cell r="A756" t="str">
            <v>02</v>
          </cell>
          <cell r="B756" t="str">
            <v>0220</v>
          </cell>
          <cell r="C756" t="str">
            <v>0220019</v>
          </cell>
          <cell r="D756" t="str">
            <v>020</v>
          </cell>
          <cell r="E756" t="str">
            <v>17</v>
          </cell>
          <cell r="F756" t="str">
            <v>02</v>
          </cell>
          <cell r="G756" t="str">
            <v>256</v>
          </cell>
          <cell r="H756" t="str">
            <v>016</v>
          </cell>
          <cell r="I756" t="str">
            <v>02200190201702</v>
          </cell>
          <cell r="K756" t="str">
            <v>GOLLAPALLE</v>
          </cell>
          <cell r="L756" t="str">
            <v>GANGADEVINIPALLY</v>
          </cell>
        </row>
        <row r="757">
          <cell r="A757" t="str">
            <v>02</v>
          </cell>
          <cell r="B757" t="str">
            <v>0220</v>
          </cell>
          <cell r="C757" t="str">
            <v>0220019</v>
          </cell>
          <cell r="D757" t="str">
            <v>020</v>
          </cell>
          <cell r="E757" t="str">
            <v>17</v>
          </cell>
          <cell r="F757" t="str">
            <v>03</v>
          </cell>
          <cell r="G757" t="str">
            <v>255</v>
          </cell>
          <cell r="H757" t="str">
            <v>016</v>
          </cell>
          <cell r="I757" t="str">
            <v>02200190201703</v>
          </cell>
          <cell r="K757" t="str">
            <v>GOLLAPALLE</v>
          </cell>
          <cell r="L757" t="str">
            <v>BHEEMARAM</v>
          </cell>
        </row>
        <row r="758">
          <cell r="A758" t="str">
            <v>02</v>
          </cell>
          <cell r="B758" t="str">
            <v>0220</v>
          </cell>
          <cell r="C758" t="str">
            <v>0220019</v>
          </cell>
          <cell r="D758" t="str">
            <v>021</v>
          </cell>
          <cell r="E758" t="str">
            <v>18</v>
          </cell>
          <cell r="F758" t="str">
            <v>01</v>
          </cell>
          <cell r="G758" t="str">
            <v>255</v>
          </cell>
          <cell r="H758" t="str">
            <v>016</v>
          </cell>
          <cell r="I758" t="str">
            <v>02200190211801</v>
          </cell>
          <cell r="K758" t="str">
            <v>GOLLAPALLE</v>
          </cell>
          <cell r="L758" t="str">
            <v>AGGIMALLA</v>
          </cell>
        </row>
        <row r="759">
          <cell r="A759" t="str">
            <v>02</v>
          </cell>
          <cell r="B759" t="str">
            <v>0220</v>
          </cell>
          <cell r="C759" t="str">
            <v>0220019</v>
          </cell>
          <cell r="D759" t="str">
            <v>022</v>
          </cell>
          <cell r="E759" t="str">
            <v>19</v>
          </cell>
          <cell r="F759" t="str">
            <v>01</v>
          </cell>
          <cell r="G759" t="str">
            <v>255</v>
          </cell>
          <cell r="H759" t="str">
            <v>016</v>
          </cell>
          <cell r="I759" t="str">
            <v>02200190221901</v>
          </cell>
          <cell r="K759" t="str">
            <v>GOLLAPALLE</v>
          </cell>
          <cell r="L759" t="str">
            <v>GUNJAPADUGU</v>
          </cell>
        </row>
        <row r="760">
          <cell r="A760" t="str">
            <v>02</v>
          </cell>
          <cell r="B760" t="str">
            <v>0220</v>
          </cell>
          <cell r="C760" t="str">
            <v>0220019</v>
          </cell>
          <cell r="D760" t="str">
            <v>023</v>
          </cell>
          <cell r="E760" t="str">
            <v>20</v>
          </cell>
          <cell r="F760" t="str">
            <v>01</v>
          </cell>
          <cell r="G760" t="str">
            <v>255</v>
          </cell>
          <cell r="H760" t="str">
            <v>016</v>
          </cell>
          <cell r="I760" t="str">
            <v>02200190232001</v>
          </cell>
          <cell r="K760" t="str">
            <v>GOLLAPALLE</v>
          </cell>
          <cell r="L760" t="str">
            <v>BHEEMRAJPALLY</v>
          </cell>
        </row>
        <row r="761">
          <cell r="A761" t="str">
            <v>02</v>
          </cell>
          <cell r="B761" t="str">
            <v>0220</v>
          </cell>
          <cell r="C761" t="str">
            <v>0220019</v>
          </cell>
          <cell r="D761" t="str">
            <v>024</v>
          </cell>
          <cell r="E761" t="str">
            <v>21</v>
          </cell>
          <cell r="F761" t="str">
            <v>01</v>
          </cell>
          <cell r="G761" t="str">
            <v>255</v>
          </cell>
          <cell r="H761" t="str">
            <v>016</v>
          </cell>
          <cell r="I761" t="str">
            <v>02200190242101</v>
          </cell>
          <cell r="K761" t="str">
            <v>GOLLAPALLE</v>
          </cell>
          <cell r="L761" t="str">
            <v>CHANDOLI</v>
          </cell>
        </row>
        <row r="762">
          <cell r="A762" t="str">
            <v>02</v>
          </cell>
          <cell r="B762" t="str">
            <v>0220</v>
          </cell>
          <cell r="C762" t="str">
            <v>0220019</v>
          </cell>
          <cell r="D762" t="str">
            <v>025</v>
          </cell>
          <cell r="E762" t="str">
            <v>22</v>
          </cell>
          <cell r="F762" t="str">
            <v>01</v>
          </cell>
          <cell r="G762" t="str">
            <v>255</v>
          </cell>
          <cell r="H762" t="str">
            <v>016</v>
          </cell>
          <cell r="I762" t="str">
            <v>02200190252201</v>
          </cell>
          <cell r="K762" t="str">
            <v>GOLLAPALLE</v>
          </cell>
          <cell r="L762" t="str">
            <v>ATHMAKUR</v>
          </cell>
        </row>
        <row r="763">
          <cell r="A763" t="str">
            <v>02</v>
          </cell>
          <cell r="B763" t="str">
            <v>0220</v>
          </cell>
          <cell r="C763" t="str">
            <v>0220019</v>
          </cell>
          <cell r="D763" t="str">
            <v>025</v>
          </cell>
          <cell r="E763" t="str">
            <v>22</v>
          </cell>
          <cell r="F763" t="str">
            <v>02</v>
          </cell>
          <cell r="G763" t="str">
            <v>255</v>
          </cell>
          <cell r="H763" t="str">
            <v>016</v>
          </cell>
          <cell r="I763" t="str">
            <v>02200190252202</v>
          </cell>
          <cell r="K763" t="str">
            <v>GOLLAPALLE</v>
          </cell>
          <cell r="L763" t="str">
            <v>DAMMANNAPET</v>
          </cell>
        </row>
        <row r="764">
          <cell r="A764" t="str">
            <v>02</v>
          </cell>
          <cell r="B764" t="str">
            <v>0220</v>
          </cell>
          <cell r="C764" t="str">
            <v>0220019</v>
          </cell>
          <cell r="D764" t="str">
            <v>025</v>
          </cell>
          <cell r="E764" t="str">
            <v>22</v>
          </cell>
          <cell r="F764" t="str">
            <v>03</v>
          </cell>
          <cell r="G764" t="str">
            <v>255</v>
          </cell>
          <cell r="H764" t="str">
            <v>016</v>
          </cell>
          <cell r="I764" t="str">
            <v>02200190252203</v>
          </cell>
          <cell r="K764" t="str">
            <v>GOLLAPALLE</v>
          </cell>
          <cell r="L764" t="str">
            <v>JAGGAIAHPALLY</v>
          </cell>
        </row>
        <row r="765">
          <cell r="A765" t="str">
            <v>02</v>
          </cell>
          <cell r="B765" t="str">
            <v>0220</v>
          </cell>
          <cell r="C765" t="str">
            <v>0220019</v>
          </cell>
          <cell r="D765" t="str">
            <v>025</v>
          </cell>
          <cell r="E765" t="str">
            <v>22</v>
          </cell>
          <cell r="F765" t="str">
            <v>04</v>
          </cell>
          <cell r="G765" t="str">
            <v>255</v>
          </cell>
          <cell r="H765" t="str">
            <v>016</v>
          </cell>
          <cell r="I765" t="str">
            <v>02200190252204</v>
          </cell>
          <cell r="K765" t="str">
            <v>GOLLAPALLE</v>
          </cell>
          <cell r="L765" t="str">
            <v>GOLLAPALLY</v>
          </cell>
        </row>
        <row r="766">
          <cell r="A766" t="str">
            <v>02</v>
          </cell>
          <cell r="B766" t="str">
            <v>0220</v>
          </cell>
          <cell r="C766" t="str">
            <v>0220020</v>
          </cell>
          <cell r="D766" t="str">
            <v>001</v>
          </cell>
          <cell r="E766" t="str">
            <v>01</v>
          </cell>
          <cell r="F766" t="str">
            <v>01</v>
          </cell>
          <cell r="G766" t="str">
            <v>256</v>
          </cell>
          <cell r="H766" t="str">
            <v>016</v>
          </cell>
          <cell r="I766" t="str">
            <v>02200200010101</v>
          </cell>
          <cell r="K766" t="str">
            <v>JAGTIAL</v>
          </cell>
          <cell r="L766" t="str">
            <v>KANNAPUR</v>
          </cell>
        </row>
        <row r="767">
          <cell r="A767" t="str">
            <v>02</v>
          </cell>
          <cell r="B767" t="str">
            <v>0220</v>
          </cell>
          <cell r="C767" t="str">
            <v>0220020</v>
          </cell>
          <cell r="D767" t="str">
            <v>002</v>
          </cell>
          <cell r="E767" t="str">
            <v>02</v>
          </cell>
          <cell r="F767" t="str">
            <v>01</v>
          </cell>
          <cell r="G767" t="str">
            <v>256</v>
          </cell>
          <cell r="H767" t="str">
            <v>016</v>
          </cell>
          <cell r="I767" t="str">
            <v>02200200020201</v>
          </cell>
          <cell r="K767" t="str">
            <v>JAGTIAL</v>
          </cell>
          <cell r="L767" t="str">
            <v>PORANDLA</v>
          </cell>
        </row>
        <row r="768">
          <cell r="A768" t="str">
            <v>02</v>
          </cell>
          <cell r="B768" t="str">
            <v>0220</v>
          </cell>
          <cell r="C768" t="str">
            <v>0220020</v>
          </cell>
          <cell r="D768" t="str">
            <v>003</v>
          </cell>
          <cell r="E768" t="str">
            <v>02</v>
          </cell>
          <cell r="F768" t="str">
            <v>01</v>
          </cell>
          <cell r="G768" t="str">
            <v>256</v>
          </cell>
          <cell r="H768" t="str">
            <v>016</v>
          </cell>
          <cell r="I768" t="str">
            <v>02200200030201</v>
          </cell>
          <cell r="K768" t="str">
            <v>JAGTIAL</v>
          </cell>
          <cell r="L768" t="str">
            <v>BALAPALLI</v>
          </cell>
        </row>
        <row r="769">
          <cell r="A769" t="str">
            <v>02</v>
          </cell>
          <cell r="B769" t="str">
            <v>0220</v>
          </cell>
          <cell r="C769" t="str">
            <v>0220020</v>
          </cell>
          <cell r="D769" t="str">
            <v>004</v>
          </cell>
          <cell r="E769" t="str">
            <v>03</v>
          </cell>
          <cell r="F769" t="str">
            <v>01</v>
          </cell>
          <cell r="G769" t="str">
            <v>256</v>
          </cell>
          <cell r="H769" t="str">
            <v>016</v>
          </cell>
          <cell r="I769" t="str">
            <v>02200200040301</v>
          </cell>
          <cell r="K769" t="str">
            <v>JAGTIAL</v>
          </cell>
          <cell r="L769" t="str">
            <v>TIPPANNAPET</v>
          </cell>
        </row>
        <row r="770">
          <cell r="A770" t="str">
            <v>02</v>
          </cell>
          <cell r="B770" t="str">
            <v>0220</v>
          </cell>
          <cell r="C770" t="str">
            <v>0220020</v>
          </cell>
          <cell r="D770" t="str">
            <v>004</v>
          </cell>
          <cell r="E770" t="str">
            <v>03</v>
          </cell>
          <cell r="F770" t="str">
            <v>02</v>
          </cell>
          <cell r="G770" t="str">
            <v>256</v>
          </cell>
          <cell r="H770" t="str">
            <v>016</v>
          </cell>
          <cell r="I770" t="str">
            <v>02200200040302</v>
          </cell>
          <cell r="K770" t="str">
            <v>JAGTIAL</v>
          </cell>
          <cell r="L770" t="str">
            <v>GOPALRAOPET</v>
          </cell>
        </row>
        <row r="771">
          <cell r="A771" t="str">
            <v>02</v>
          </cell>
          <cell r="B771" t="str">
            <v>0220</v>
          </cell>
          <cell r="C771" t="str">
            <v>0220020</v>
          </cell>
          <cell r="D771" t="str">
            <v>004</v>
          </cell>
          <cell r="E771" t="str">
            <v>03</v>
          </cell>
          <cell r="F771" t="str">
            <v>03</v>
          </cell>
          <cell r="G771" t="str">
            <v>256</v>
          </cell>
          <cell r="H771" t="str">
            <v>016</v>
          </cell>
          <cell r="I771" t="str">
            <v>02200200040303</v>
          </cell>
          <cell r="K771" t="str">
            <v>JAGTIAL</v>
          </cell>
          <cell r="L771" t="str">
            <v>PERKAPALLI</v>
          </cell>
        </row>
        <row r="772">
          <cell r="A772" t="str">
            <v>02</v>
          </cell>
          <cell r="B772" t="str">
            <v>0220</v>
          </cell>
          <cell r="C772" t="str">
            <v>0220020</v>
          </cell>
          <cell r="D772" t="str">
            <v>004</v>
          </cell>
          <cell r="E772" t="str">
            <v>03</v>
          </cell>
          <cell r="F772" t="str">
            <v>04</v>
          </cell>
          <cell r="G772" t="str">
            <v>256</v>
          </cell>
          <cell r="H772" t="str">
            <v>016</v>
          </cell>
          <cell r="I772" t="str">
            <v>02200200040304</v>
          </cell>
          <cell r="K772" t="str">
            <v>JAGTIAL</v>
          </cell>
          <cell r="L772" t="str">
            <v>SHANKULAPALLI</v>
          </cell>
        </row>
        <row r="773">
          <cell r="A773" t="str">
            <v>02</v>
          </cell>
          <cell r="B773" t="str">
            <v>0220</v>
          </cell>
          <cell r="C773" t="str">
            <v>0220020</v>
          </cell>
          <cell r="D773" t="str">
            <v>005</v>
          </cell>
          <cell r="E773" t="str">
            <v>04</v>
          </cell>
          <cell r="F773" t="str">
            <v>01</v>
          </cell>
          <cell r="G773" t="str">
            <v>256</v>
          </cell>
          <cell r="H773" t="str">
            <v>016</v>
          </cell>
          <cell r="I773" t="str">
            <v>02200200050401</v>
          </cell>
          <cell r="K773" t="str">
            <v>JAGTIAL</v>
          </cell>
          <cell r="L773" t="str">
            <v>PALASA</v>
          </cell>
        </row>
        <row r="774">
          <cell r="A774" t="str">
            <v>02</v>
          </cell>
          <cell r="B774" t="str">
            <v>0220</v>
          </cell>
          <cell r="C774" t="str">
            <v>0220020</v>
          </cell>
          <cell r="D774" t="str">
            <v>006</v>
          </cell>
          <cell r="E774" t="str">
            <v>05</v>
          </cell>
          <cell r="F774" t="str">
            <v>01</v>
          </cell>
          <cell r="G774" t="str">
            <v>256</v>
          </cell>
          <cell r="H774" t="str">
            <v>016</v>
          </cell>
          <cell r="I774" t="str">
            <v>02200200060501</v>
          </cell>
          <cell r="K774" t="str">
            <v>JAGTIAL</v>
          </cell>
          <cell r="L774" t="str">
            <v>GULLAPET</v>
          </cell>
        </row>
        <row r="775">
          <cell r="A775" t="str">
            <v>02</v>
          </cell>
          <cell r="B775" t="str">
            <v>0220</v>
          </cell>
          <cell r="C775" t="str">
            <v>0220020</v>
          </cell>
          <cell r="D775" t="str">
            <v>007</v>
          </cell>
          <cell r="E775" t="str">
            <v>06</v>
          </cell>
          <cell r="F775" t="str">
            <v>01</v>
          </cell>
          <cell r="G775" t="str">
            <v>256</v>
          </cell>
          <cell r="H775" t="str">
            <v>016</v>
          </cell>
          <cell r="I775" t="str">
            <v>02200200070601</v>
          </cell>
          <cell r="K775" t="str">
            <v>JAGTIAL</v>
          </cell>
          <cell r="L775" t="str">
            <v>TAKALLAPALLI</v>
          </cell>
        </row>
        <row r="776">
          <cell r="A776" t="str">
            <v>02</v>
          </cell>
          <cell r="B776" t="str">
            <v>0220</v>
          </cell>
          <cell r="C776" t="str">
            <v>0220020</v>
          </cell>
          <cell r="D776" t="str">
            <v>008</v>
          </cell>
          <cell r="E776" t="str">
            <v>07</v>
          </cell>
          <cell r="F776" t="str">
            <v>01</v>
          </cell>
          <cell r="G776" t="str">
            <v>256</v>
          </cell>
          <cell r="H776" t="str">
            <v>016</v>
          </cell>
          <cell r="I776" t="str">
            <v>02200200080701</v>
          </cell>
          <cell r="K776" t="str">
            <v>JAGTIAL</v>
          </cell>
          <cell r="L776" t="str">
            <v>HABSIPUR</v>
          </cell>
        </row>
        <row r="777">
          <cell r="A777" t="str">
            <v>02</v>
          </cell>
          <cell r="B777" t="str">
            <v>0220</v>
          </cell>
          <cell r="C777" t="str">
            <v>0220020</v>
          </cell>
          <cell r="D777" t="str">
            <v>009</v>
          </cell>
          <cell r="E777" t="str">
            <v>08</v>
          </cell>
          <cell r="F777" t="str">
            <v>01</v>
          </cell>
          <cell r="G777" t="str">
            <v>256</v>
          </cell>
          <cell r="H777" t="str">
            <v>016</v>
          </cell>
          <cell r="I777" t="str">
            <v>02200200090801</v>
          </cell>
          <cell r="K777" t="str">
            <v>JAGTIAL</v>
          </cell>
          <cell r="L777" t="str">
            <v>SOMANPALLI</v>
          </cell>
        </row>
        <row r="778">
          <cell r="A778" t="str">
            <v>02</v>
          </cell>
          <cell r="B778" t="str">
            <v>0220</v>
          </cell>
          <cell r="C778" t="str">
            <v>0220020</v>
          </cell>
          <cell r="D778" t="str">
            <v>009</v>
          </cell>
          <cell r="E778" t="str">
            <v>08</v>
          </cell>
          <cell r="F778" t="str">
            <v>02</v>
          </cell>
          <cell r="G778" t="str">
            <v>256</v>
          </cell>
          <cell r="H778" t="str">
            <v>016</v>
          </cell>
          <cell r="I778" t="str">
            <v>02200200090802</v>
          </cell>
          <cell r="K778" t="str">
            <v>JAGTIAL</v>
          </cell>
          <cell r="L778" t="str">
            <v>SAGANPALLI</v>
          </cell>
        </row>
        <row r="779">
          <cell r="A779" t="str">
            <v>02</v>
          </cell>
          <cell r="B779" t="str">
            <v>0220</v>
          </cell>
          <cell r="C779" t="str">
            <v>0220020</v>
          </cell>
          <cell r="D779" t="str">
            <v>010</v>
          </cell>
          <cell r="E779" t="str">
            <v>09</v>
          </cell>
          <cell r="F779" t="str">
            <v>01</v>
          </cell>
          <cell r="G779" t="str">
            <v>256</v>
          </cell>
          <cell r="H779" t="str">
            <v>016</v>
          </cell>
          <cell r="I779" t="str">
            <v>02200200100901</v>
          </cell>
          <cell r="K779" t="str">
            <v>JAGTIAL</v>
          </cell>
          <cell r="L779" t="str">
            <v>KALLEDA</v>
          </cell>
        </row>
        <row r="780">
          <cell r="A780" t="str">
            <v>02</v>
          </cell>
          <cell r="B780" t="str">
            <v>0220</v>
          </cell>
          <cell r="C780" t="str">
            <v>0220020</v>
          </cell>
          <cell r="D780" t="str">
            <v>011</v>
          </cell>
          <cell r="E780" t="str">
            <v>10</v>
          </cell>
          <cell r="F780" t="str">
            <v>01</v>
          </cell>
          <cell r="G780" t="str">
            <v>256</v>
          </cell>
          <cell r="H780" t="str">
            <v>016</v>
          </cell>
          <cell r="I780" t="str">
            <v>02200200111001</v>
          </cell>
          <cell r="K780" t="str">
            <v>JAGTIAL</v>
          </cell>
          <cell r="L780" t="str">
            <v>ANANTARAM</v>
          </cell>
        </row>
        <row r="781">
          <cell r="A781" t="str">
            <v>02</v>
          </cell>
          <cell r="B781" t="str">
            <v>0220</v>
          </cell>
          <cell r="C781" t="str">
            <v>0220020</v>
          </cell>
          <cell r="D781" t="str">
            <v>011</v>
          </cell>
          <cell r="E781" t="str">
            <v>10</v>
          </cell>
          <cell r="F781" t="str">
            <v>02</v>
          </cell>
          <cell r="G781" t="str">
            <v>256</v>
          </cell>
          <cell r="H781" t="str">
            <v>016</v>
          </cell>
          <cell r="I781" t="str">
            <v>02200200111002</v>
          </cell>
          <cell r="K781" t="str">
            <v>JAGTIAL</v>
          </cell>
          <cell r="L781" t="str">
            <v>GUTRAJPALLI</v>
          </cell>
        </row>
        <row r="782">
          <cell r="A782" t="str">
            <v>02</v>
          </cell>
          <cell r="B782" t="str">
            <v>0220</v>
          </cell>
          <cell r="C782" t="str">
            <v>0220020</v>
          </cell>
          <cell r="D782" t="str">
            <v>012</v>
          </cell>
          <cell r="E782" t="str">
            <v>02</v>
          </cell>
          <cell r="F782" t="str">
            <v>01</v>
          </cell>
          <cell r="G782" t="str">
            <v>256</v>
          </cell>
          <cell r="H782" t="str">
            <v>016</v>
          </cell>
          <cell r="I782" t="str">
            <v>02200200120201</v>
          </cell>
          <cell r="K782" t="str">
            <v>JAGTIAL</v>
          </cell>
          <cell r="L782" t="str">
            <v>HYDERPALLI</v>
          </cell>
        </row>
        <row r="783">
          <cell r="A783" t="str">
            <v>02</v>
          </cell>
          <cell r="B783" t="str">
            <v>0220</v>
          </cell>
          <cell r="C783" t="str">
            <v>0220020</v>
          </cell>
          <cell r="D783" t="str">
            <v>013</v>
          </cell>
          <cell r="E783" t="str">
            <v>11</v>
          </cell>
          <cell r="F783" t="str">
            <v>01</v>
          </cell>
          <cell r="G783" t="str">
            <v>256</v>
          </cell>
          <cell r="H783" t="str">
            <v>016</v>
          </cell>
          <cell r="I783" t="str">
            <v>02200200131101</v>
          </cell>
          <cell r="K783" t="str">
            <v>JAGTIAL</v>
          </cell>
          <cell r="L783" t="str">
            <v>LAKSHMIPUR</v>
          </cell>
        </row>
        <row r="784">
          <cell r="A784" t="str">
            <v>02</v>
          </cell>
          <cell r="B784" t="str">
            <v>0220</v>
          </cell>
          <cell r="C784" t="str">
            <v>0220020</v>
          </cell>
          <cell r="D784" t="str">
            <v>014</v>
          </cell>
          <cell r="E784" t="str">
            <v>12</v>
          </cell>
          <cell r="F784" t="str">
            <v>01</v>
          </cell>
          <cell r="G784" t="str">
            <v>256</v>
          </cell>
          <cell r="H784" t="str">
            <v>016</v>
          </cell>
          <cell r="I784" t="str">
            <v>02200200141201</v>
          </cell>
          <cell r="K784" t="str">
            <v>JAGTIAL</v>
          </cell>
          <cell r="L784" t="str">
            <v>TIMMAPUR</v>
          </cell>
        </row>
        <row r="785">
          <cell r="A785" t="str">
            <v>02</v>
          </cell>
          <cell r="B785" t="str">
            <v>0220</v>
          </cell>
          <cell r="C785" t="str">
            <v>0220020</v>
          </cell>
          <cell r="D785" t="str">
            <v>014</v>
          </cell>
          <cell r="E785" t="str">
            <v>12</v>
          </cell>
          <cell r="F785" t="str">
            <v>02</v>
          </cell>
          <cell r="G785" t="str">
            <v>256</v>
          </cell>
          <cell r="H785" t="str">
            <v>016</v>
          </cell>
          <cell r="I785" t="str">
            <v>02200200141202</v>
          </cell>
          <cell r="K785" t="str">
            <v>JAGTIAL</v>
          </cell>
          <cell r="L785" t="str">
            <v>RAGHURAMULAKOTA</v>
          </cell>
        </row>
        <row r="786">
          <cell r="A786" t="str">
            <v>02</v>
          </cell>
          <cell r="B786" t="str">
            <v>0220</v>
          </cell>
          <cell r="C786" t="str">
            <v>0220020</v>
          </cell>
          <cell r="D786" t="str">
            <v>015</v>
          </cell>
          <cell r="E786" t="str">
            <v>13</v>
          </cell>
          <cell r="F786" t="str">
            <v>01</v>
          </cell>
          <cell r="G786" t="str">
            <v>256</v>
          </cell>
          <cell r="H786" t="str">
            <v>016</v>
          </cell>
          <cell r="I786" t="str">
            <v>02200200151301</v>
          </cell>
          <cell r="K786" t="str">
            <v>JAGTIAL</v>
          </cell>
          <cell r="L786" t="str">
            <v>LIGAMPET</v>
          </cell>
        </row>
        <row r="787">
          <cell r="A787" t="str">
            <v>02</v>
          </cell>
          <cell r="B787" t="str">
            <v>0220</v>
          </cell>
          <cell r="C787" t="str">
            <v>0220020</v>
          </cell>
          <cell r="D787" t="str">
            <v>016</v>
          </cell>
          <cell r="E787" t="str">
            <v>13</v>
          </cell>
          <cell r="F787" t="str">
            <v>01</v>
          </cell>
          <cell r="G787" t="str">
            <v>256</v>
          </cell>
          <cell r="H787" t="str">
            <v>016</v>
          </cell>
          <cell r="I787" t="str">
            <v>02200200161301</v>
          </cell>
          <cell r="K787" t="str">
            <v>JAGTIAL</v>
          </cell>
          <cell r="L787" t="str">
            <v>HASNABAD</v>
          </cell>
        </row>
        <row r="788">
          <cell r="A788" t="str">
            <v>02</v>
          </cell>
          <cell r="B788" t="str">
            <v>0220</v>
          </cell>
          <cell r="C788" t="str">
            <v>0220020</v>
          </cell>
          <cell r="D788" t="str">
            <v>017</v>
          </cell>
          <cell r="E788" t="str">
            <v>13</v>
          </cell>
          <cell r="F788" t="str">
            <v>01</v>
          </cell>
          <cell r="G788" t="str">
            <v>256</v>
          </cell>
          <cell r="H788" t="str">
            <v>016</v>
          </cell>
          <cell r="I788" t="str">
            <v>02200200171301</v>
          </cell>
          <cell r="K788" t="str">
            <v>JAGTIAL</v>
          </cell>
          <cell r="L788" t="str">
            <v>AMBARIPET</v>
          </cell>
        </row>
        <row r="789">
          <cell r="A789" t="str">
            <v>02</v>
          </cell>
          <cell r="B789" t="str">
            <v>0220</v>
          </cell>
          <cell r="C789" t="str">
            <v>0220020</v>
          </cell>
          <cell r="D789" t="str">
            <v>018</v>
          </cell>
          <cell r="E789" t="str">
            <v>14</v>
          </cell>
          <cell r="F789" t="str">
            <v>01</v>
          </cell>
          <cell r="G789" t="str">
            <v>256</v>
          </cell>
          <cell r="H789" t="str">
            <v>016</v>
          </cell>
          <cell r="I789" t="str">
            <v>02200200181401</v>
          </cell>
          <cell r="K789" t="str">
            <v>JAGTIAL</v>
          </cell>
          <cell r="L789" t="str">
            <v>KANDLAPALLY</v>
          </cell>
        </row>
        <row r="790">
          <cell r="A790" t="str">
            <v>02</v>
          </cell>
          <cell r="B790" t="str">
            <v>0220</v>
          </cell>
          <cell r="C790" t="str">
            <v>0220020</v>
          </cell>
          <cell r="D790" t="str">
            <v>018</v>
          </cell>
          <cell r="E790" t="str">
            <v>14</v>
          </cell>
          <cell r="F790" t="str">
            <v>02</v>
          </cell>
          <cell r="G790" t="str">
            <v>256</v>
          </cell>
          <cell r="H790" t="str">
            <v>016</v>
          </cell>
          <cell r="I790" t="str">
            <v>02200200181402</v>
          </cell>
          <cell r="K790" t="str">
            <v>JAGTIAL</v>
          </cell>
          <cell r="L790" t="str">
            <v>HANMAJIPET</v>
          </cell>
        </row>
        <row r="791">
          <cell r="A791" t="str">
            <v>02</v>
          </cell>
          <cell r="B791" t="str">
            <v>0220</v>
          </cell>
          <cell r="C791" t="str">
            <v>0220020</v>
          </cell>
          <cell r="D791" t="str">
            <v>018</v>
          </cell>
          <cell r="E791" t="str">
            <v>14</v>
          </cell>
          <cell r="F791" t="str">
            <v>03</v>
          </cell>
          <cell r="G791" t="str">
            <v>256</v>
          </cell>
          <cell r="H791" t="str">
            <v>016</v>
          </cell>
          <cell r="I791" t="str">
            <v>02200200181403</v>
          </cell>
          <cell r="K791" t="str">
            <v>JAGTIAL</v>
          </cell>
          <cell r="L791" t="str">
            <v>CHERLAPALLI</v>
          </cell>
        </row>
        <row r="792">
          <cell r="A792" t="str">
            <v>02</v>
          </cell>
          <cell r="B792" t="str">
            <v>0220</v>
          </cell>
          <cell r="C792" t="str">
            <v>0220020</v>
          </cell>
          <cell r="D792" t="str">
            <v>019</v>
          </cell>
          <cell r="E792" t="str">
            <v>15</v>
          </cell>
          <cell r="F792" t="str">
            <v>01</v>
          </cell>
          <cell r="G792" t="str">
            <v>256</v>
          </cell>
          <cell r="H792" t="str">
            <v>016</v>
          </cell>
          <cell r="I792" t="str">
            <v>02200200191501</v>
          </cell>
          <cell r="K792" t="str">
            <v>JAGTIAL</v>
          </cell>
          <cell r="L792" t="str">
            <v>CHELGAL</v>
          </cell>
        </row>
        <row r="793">
          <cell r="A793" t="str">
            <v>02</v>
          </cell>
          <cell r="B793" t="str">
            <v>0220</v>
          </cell>
          <cell r="C793" t="str">
            <v>0220020</v>
          </cell>
          <cell r="D793" t="str">
            <v>020</v>
          </cell>
          <cell r="E793" t="str">
            <v>16</v>
          </cell>
          <cell r="F793" t="str">
            <v>01</v>
          </cell>
          <cell r="G793" t="str">
            <v>256</v>
          </cell>
          <cell r="H793" t="str">
            <v>016</v>
          </cell>
          <cell r="I793" t="str">
            <v>02200200201601</v>
          </cell>
          <cell r="K793" t="str">
            <v>JAGTIAL</v>
          </cell>
          <cell r="L793" t="str">
            <v>MORAPALLI</v>
          </cell>
        </row>
        <row r="794">
          <cell r="A794" t="str">
            <v>02</v>
          </cell>
          <cell r="B794" t="str">
            <v>0220</v>
          </cell>
          <cell r="C794" t="str">
            <v>0220020</v>
          </cell>
          <cell r="D794" t="str">
            <v>021</v>
          </cell>
          <cell r="E794" t="str">
            <v>17</v>
          </cell>
          <cell r="F794" t="str">
            <v>01</v>
          </cell>
          <cell r="G794" t="str">
            <v>256</v>
          </cell>
          <cell r="H794" t="str">
            <v>016</v>
          </cell>
          <cell r="I794" t="str">
            <v>02200200211701</v>
          </cell>
          <cell r="K794" t="str">
            <v>JAGTIAL</v>
          </cell>
          <cell r="L794" t="str">
            <v>TATIPALLY</v>
          </cell>
        </row>
        <row r="795">
          <cell r="A795" t="str">
            <v>02</v>
          </cell>
          <cell r="B795" t="str">
            <v>0220</v>
          </cell>
          <cell r="C795" t="str">
            <v>0220020</v>
          </cell>
          <cell r="D795" t="str">
            <v>022</v>
          </cell>
          <cell r="E795" t="str">
            <v>18</v>
          </cell>
          <cell r="F795" t="str">
            <v>01</v>
          </cell>
          <cell r="G795" t="str">
            <v>256</v>
          </cell>
          <cell r="H795" t="str">
            <v>016</v>
          </cell>
          <cell r="I795" t="str">
            <v>02200200221801</v>
          </cell>
          <cell r="K795" t="str">
            <v>JAGTIAL</v>
          </cell>
          <cell r="L795" t="str">
            <v>ANTARGOM</v>
          </cell>
        </row>
        <row r="796">
          <cell r="A796" t="str">
            <v>02</v>
          </cell>
          <cell r="B796" t="str">
            <v>0220</v>
          </cell>
          <cell r="C796" t="str">
            <v>0220020</v>
          </cell>
          <cell r="D796" t="str">
            <v>022</v>
          </cell>
          <cell r="E796" t="str">
            <v>18</v>
          </cell>
          <cell r="F796" t="str">
            <v>02</v>
          </cell>
          <cell r="G796" t="str">
            <v>256</v>
          </cell>
          <cell r="H796" t="str">
            <v>016</v>
          </cell>
          <cell r="I796" t="str">
            <v>02200200221802</v>
          </cell>
          <cell r="K796" t="str">
            <v>JAGTIAL</v>
          </cell>
          <cell r="L796" t="str">
            <v>ODDERACOLONY</v>
          </cell>
        </row>
        <row r="797">
          <cell r="A797" t="str">
            <v>02</v>
          </cell>
          <cell r="B797" t="str">
            <v>0220</v>
          </cell>
          <cell r="C797" t="str">
            <v>0220020</v>
          </cell>
          <cell r="D797" t="str">
            <v>023</v>
          </cell>
          <cell r="E797" t="str">
            <v>19</v>
          </cell>
          <cell r="F797" t="str">
            <v>01</v>
          </cell>
          <cell r="G797" t="str">
            <v>256</v>
          </cell>
          <cell r="H797" t="str">
            <v>016</v>
          </cell>
          <cell r="I797" t="str">
            <v>02200200231901</v>
          </cell>
          <cell r="K797" t="str">
            <v>JAGTIAL</v>
          </cell>
          <cell r="L797" t="str">
            <v>DHARUR</v>
          </cell>
        </row>
        <row r="798">
          <cell r="A798" t="str">
            <v>02</v>
          </cell>
          <cell r="B798" t="str">
            <v>0220</v>
          </cell>
          <cell r="C798" t="str">
            <v>0220020</v>
          </cell>
          <cell r="D798" t="str">
            <v>024</v>
          </cell>
          <cell r="E798" t="str">
            <v>20</v>
          </cell>
          <cell r="F798" t="str">
            <v>01</v>
          </cell>
          <cell r="G798" t="str">
            <v>256</v>
          </cell>
          <cell r="H798" t="str">
            <v>016</v>
          </cell>
          <cell r="I798" t="str">
            <v>02200200242001</v>
          </cell>
          <cell r="K798" t="str">
            <v>JAGTIAL</v>
          </cell>
          <cell r="L798" t="str">
            <v>NARSINGAPUR</v>
          </cell>
        </row>
        <row r="799">
          <cell r="A799" t="str">
            <v>02</v>
          </cell>
          <cell r="B799" t="str">
            <v>0220</v>
          </cell>
          <cell r="C799" t="str">
            <v>0220020</v>
          </cell>
          <cell r="D799" t="str">
            <v>024</v>
          </cell>
          <cell r="E799" t="str">
            <v>20</v>
          </cell>
          <cell r="F799" t="str">
            <v>02</v>
          </cell>
          <cell r="G799" t="str">
            <v>256</v>
          </cell>
          <cell r="H799" t="str">
            <v>016</v>
          </cell>
          <cell r="I799" t="str">
            <v>02200200242002</v>
          </cell>
          <cell r="K799" t="str">
            <v>JAGTIAL</v>
          </cell>
          <cell r="L799" t="str">
            <v>VANGERPALLY</v>
          </cell>
        </row>
        <row r="800">
          <cell r="A800" t="str">
            <v>02</v>
          </cell>
          <cell r="B800" t="str">
            <v>0220</v>
          </cell>
          <cell r="C800" t="str">
            <v>0220020</v>
          </cell>
          <cell r="D800" t="str">
            <v>025</v>
          </cell>
          <cell r="E800" t="str">
            <v>20</v>
          </cell>
          <cell r="F800" t="str">
            <v>01</v>
          </cell>
          <cell r="G800" t="str">
            <v>256</v>
          </cell>
          <cell r="H800" t="str">
            <v>016</v>
          </cell>
          <cell r="I800" t="str">
            <v>02200200252001</v>
          </cell>
          <cell r="K800" t="str">
            <v>JAGTIAL</v>
          </cell>
          <cell r="L800" t="str">
            <v>TARAKARAMNAGER</v>
          </cell>
        </row>
        <row r="801">
          <cell r="A801" t="str">
            <v>02</v>
          </cell>
          <cell r="B801" t="str">
            <v>0220</v>
          </cell>
          <cell r="C801" t="str">
            <v>0220020</v>
          </cell>
          <cell r="D801" t="str">
            <v>026</v>
          </cell>
          <cell r="E801" t="str">
            <v>21</v>
          </cell>
          <cell r="F801" t="str">
            <v>01</v>
          </cell>
          <cell r="G801" t="str">
            <v>256</v>
          </cell>
          <cell r="H801" t="str">
            <v>016</v>
          </cell>
          <cell r="I801" t="str">
            <v>02200200262101</v>
          </cell>
          <cell r="K801" t="str">
            <v>JAGTIAL</v>
          </cell>
          <cell r="L801" t="str">
            <v>VELDURTHY</v>
          </cell>
        </row>
        <row r="802">
          <cell r="A802" t="str">
            <v>02</v>
          </cell>
          <cell r="B802" t="str">
            <v>0220</v>
          </cell>
          <cell r="C802" t="str">
            <v>0220020</v>
          </cell>
          <cell r="D802" t="str">
            <v>026</v>
          </cell>
          <cell r="E802" t="str">
            <v>21</v>
          </cell>
          <cell r="F802" t="str">
            <v>02</v>
          </cell>
          <cell r="G802" t="str">
            <v>256</v>
          </cell>
          <cell r="H802" t="str">
            <v>016</v>
          </cell>
          <cell r="I802" t="str">
            <v>02200200262102</v>
          </cell>
          <cell r="K802" t="str">
            <v>JAGTIAL</v>
          </cell>
          <cell r="L802" t="str">
            <v>GOLLAPALLY</v>
          </cell>
        </row>
        <row r="803">
          <cell r="A803" t="str">
            <v>02</v>
          </cell>
          <cell r="B803" t="str">
            <v>0220</v>
          </cell>
          <cell r="C803" t="str">
            <v>0220020</v>
          </cell>
          <cell r="D803" t="str">
            <v>027</v>
          </cell>
          <cell r="E803" t="str">
            <v>22</v>
          </cell>
          <cell r="F803" t="str">
            <v>01</v>
          </cell>
          <cell r="G803" t="str">
            <v>256</v>
          </cell>
          <cell r="H803" t="str">
            <v>016</v>
          </cell>
          <cell r="I803" t="str">
            <v>02200200272201</v>
          </cell>
          <cell r="K803" t="str">
            <v>JAGTIAL</v>
          </cell>
          <cell r="L803" t="str">
            <v>MOTHE</v>
          </cell>
        </row>
        <row r="804">
          <cell r="A804" t="str">
            <v>02</v>
          </cell>
          <cell r="B804" t="str">
            <v>0220</v>
          </cell>
          <cell r="C804" t="str">
            <v>0220020</v>
          </cell>
          <cell r="D804" t="str">
            <v>027</v>
          </cell>
          <cell r="E804" t="str">
            <v>22</v>
          </cell>
          <cell r="F804" t="str">
            <v>02</v>
          </cell>
          <cell r="G804" t="str">
            <v>256</v>
          </cell>
          <cell r="H804" t="str">
            <v>016</v>
          </cell>
          <cell r="I804" t="str">
            <v>02200200272202</v>
          </cell>
          <cell r="K804" t="str">
            <v>JAGTIAL</v>
          </cell>
          <cell r="L804" t="str">
            <v>GOVINDPALLY</v>
          </cell>
        </row>
        <row r="805">
          <cell r="A805" t="str">
            <v>02</v>
          </cell>
          <cell r="B805" t="str">
            <v>0220</v>
          </cell>
          <cell r="C805" t="str">
            <v>0220020</v>
          </cell>
          <cell r="D805" t="str">
            <v>028</v>
          </cell>
          <cell r="E805" t="str">
            <v>23</v>
          </cell>
          <cell r="F805" t="str">
            <v>01</v>
          </cell>
          <cell r="G805" t="str">
            <v>256</v>
          </cell>
          <cell r="H805" t="str">
            <v>016</v>
          </cell>
          <cell r="I805" t="str">
            <v>02200200282301</v>
          </cell>
          <cell r="K805" t="str">
            <v>JAGTIAL</v>
          </cell>
          <cell r="L805" t="str">
            <v>JABITHAPUR</v>
          </cell>
        </row>
        <row r="806">
          <cell r="A806" t="str">
            <v>02</v>
          </cell>
          <cell r="B806" t="str">
            <v>0220</v>
          </cell>
          <cell r="C806" t="str">
            <v>0220020</v>
          </cell>
          <cell r="D806" t="str">
            <v>029</v>
          </cell>
          <cell r="E806" t="str">
            <v>24</v>
          </cell>
          <cell r="F806" t="str">
            <v>01</v>
          </cell>
          <cell r="G806" t="str">
            <v>256</v>
          </cell>
          <cell r="H806" t="str">
            <v>016</v>
          </cell>
          <cell r="I806" t="str">
            <v>02200200292401</v>
          </cell>
          <cell r="K806" t="str">
            <v>JAGTIAL</v>
          </cell>
          <cell r="L806" t="str">
            <v>DHARMARAM</v>
          </cell>
        </row>
        <row r="807">
          <cell r="A807" t="str">
            <v>02</v>
          </cell>
          <cell r="B807" t="str">
            <v>0220</v>
          </cell>
          <cell r="C807" t="str">
            <v>0220021</v>
          </cell>
          <cell r="D807" t="str">
            <v>001</v>
          </cell>
          <cell r="E807" t="str">
            <v>01</v>
          </cell>
          <cell r="F807" t="str">
            <v>01</v>
          </cell>
          <cell r="G807" t="str">
            <v>257</v>
          </cell>
          <cell r="H807" t="str">
            <v>016</v>
          </cell>
          <cell r="I807" t="str">
            <v>02200210010101</v>
          </cell>
          <cell r="K807" t="str">
            <v>MEDIPALLE</v>
          </cell>
          <cell r="L807" t="str">
            <v>PORUMALLA</v>
          </cell>
        </row>
        <row r="808">
          <cell r="A808" t="str">
            <v>02</v>
          </cell>
          <cell r="B808" t="str">
            <v>0220</v>
          </cell>
          <cell r="C808" t="str">
            <v>0220021</v>
          </cell>
          <cell r="D808" t="str">
            <v>001</v>
          </cell>
          <cell r="E808" t="str">
            <v>01</v>
          </cell>
          <cell r="F808" t="str">
            <v>02</v>
          </cell>
          <cell r="G808" t="str">
            <v>257</v>
          </cell>
          <cell r="H808" t="str">
            <v>016</v>
          </cell>
          <cell r="I808" t="str">
            <v>02200210010102</v>
          </cell>
          <cell r="K808" t="str">
            <v>MEDIPALLE</v>
          </cell>
          <cell r="L808" t="str">
            <v>GUNDLAPALLI</v>
          </cell>
        </row>
        <row r="809">
          <cell r="A809" t="str">
            <v>02</v>
          </cell>
          <cell r="B809" t="str">
            <v>0220</v>
          </cell>
          <cell r="C809" t="str">
            <v>0220021</v>
          </cell>
          <cell r="D809" t="str">
            <v>002</v>
          </cell>
          <cell r="E809" t="str">
            <v>02</v>
          </cell>
          <cell r="F809" t="str">
            <v>01</v>
          </cell>
          <cell r="G809" t="str">
            <v>257</v>
          </cell>
          <cell r="H809" t="str">
            <v>016</v>
          </cell>
          <cell r="I809" t="str">
            <v>02200210020201</v>
          </cell>
          <cell r="K809" t="str">
            <v>MEDIPALLE</v>
          </cell>
          <cell r="L809" t="str">
            <v>KATKAKUNTA</v>
          </cell>
        </row>
        <row r="810">
          <cell r="A810" t="str">
            <v>02</v>
          </cell>
          <cell r="B810" t="str">
            <v>0220</v>
          </cell>
          <cell r="C810" t="str">
            <v>0220021</v>
          </cell>
          <cell r="D810" t="str">
            <v>003</v>
          </cell>
          <cell r="E810" t="str">
            <v>03</v>
          </cell>
          <cell r="F810" t="str">
            <v>01</v>
          </cell>
          <cell r="G810" t="str">
            <v>257</v>
          </cell>
          <cell r="H810" t="str">
            <v>016</v>
          </cell>
          <cell r="I810" t="str">
            <v>02200210030301</v>
          </cell>
          <cell r="K810" t="str">
            <v>MEDIPALLE</v>
          </cell>
          <cell r="L810" t="str">
            <v>THUMBARAOPET</v>
          </cell>
        </row>
        <row r="811">
          <cell r="A811" t="str">
            <v>02</v>
          </cell>
          <cell r="B811" t="str">
            <v>0220</v>
          </cell>
          <cell r="C811" t="str">
            <v>0220021</v>
          </cell>
          <cell r="D811" t="str">
            <v>004</v>
          </cell>
          <cell r="E811" t="str">
            <v>04</v>
          </cell>
          <cell r="F811" t="str">
            <v>01</v>
          </cell>
          <cell r="G811" t="str">
            <v>258</v>
          </cell>
          <cell r="H811" t="str">
            <v>016</v>
          </cell>
          <cell r="I811" t="str">
            <v>02200210040401</v>
          </cell>
          <cell r="K811" t="str">
            <v>MEDIPALLE</v>
          </cell>
          <cell r="L811" t="str">
            <v>MAIDIPALLY</v>
          </cell>
        </row>
        <row r="812">
          <cell r="A812" t="str">
            <v>02</v>
          </cell>
          <cell r="B812" t="str">
            <v>0220</v>
          </cell>
          <cell r="C812" t="str">
            <v>0220021</v>
          </cell>
          <cell r="D812" t="str">
            <v>005</v>
          </cell>
          <cell r="E812" t="str">
            <v>05</v>
          </cell>
          <cell r="F812" t="str">
            <v>01</v>
          </cell>
          <cell r="G812" t="str">
            <v>258</v>
          </cell>
          <cell r="H812" t="str">
            <v>016</v>
          </cell>
          <cell r="I812" t="str">
            <v>02200210050501</v>
          </cell>
          <cell r="K812" t="str">
            <v>MEDIPALLE</v>
          </cell>
          <cell r="L812" t="str">
            <v>KONDAPUR</v>
          </cell>
        </row>
        <row r="813">
          <cell r="A813" t="str">
            <v>02</v>
          </cell>
          <cell r="B813" t="str">
            <v>0220</v>
          </cell>
          <cell r="C813" t="str">
            <v>0220021</v>
          </cell>
          <cell r="D813" t="str">
            <v>006</v>
          </cell>
          <cell r="E813" t="str">
            <v>05</v>
          </cell>
          <cell r="F813" t="str">
            <v>01</v>
          </cell>
          <cell r="G813" t="str">
            <v>258</v>
          </cell>
          <cell r="H813" t="str">
            <v>016</v>
          </cell>
          <cell r="I813" t="str">
            <v>02200210060501</v>
          </cell>
          <cell r="K813" t="str">
            <v>MEDIPALLE</v>
          </cell>
          <cell r="L813" t="str">
            <v>VILAYATHA BAD</v>
          </cell>
        </row>
        <row r="814">
          <cell r="A814" t="str">
            <v>02</v>
          </cell>
          <cell r="B814" t="str">
            <v>0220</v>
          </cell>
          <cell r="C814" t="str">
            <v>0220021</v>
          </cell>
          <cell r="D814" t="str">
            <v>007</v>
          </cell>
          <cell r="E814" t="str">
            <v>06</v>
          </cell>
          <cell r="F814" t="str">
            <v>01</v>
          </cell>
          <cell r="G814" t="str">
            <v>258</v>
          </cell>
          <cell r="H814" t="str">
            <v>016</v>
          </cell>
          <cell r="I814" t="str">
            <v>02200210070601</v>
          </cell>
          <cell r="K814" t="str">
            <v>MEDIPALLE</v>
          </cell>
          <cell r="L814" t="str">
            <v>VALLAMPALLY</v>
          </cell>
        </row>
        <row r="815">
          <cell r="A815" t="str">
            <v>02</v>
          </cell>
          <cell r="B815" t="str">
            <v>0220</v>
          </cell>
          <cell r="C815" t="str">
            <v>0220021</v>
          </cell>
          <cell r="D815" t="str">
            <v>008</v>
          </cell>
          <cell r="E815" t="str">
            <v>07</v>
          </cell>
          <cell r="F815" t="str">
            <v>01</v>
          </cell>
          <cell r="G815" t="str">
            <v>258</v>
          </cell>
          <cell r="H815" t="str">
            <v>016</v>
          </cell>
          <cell r="I815" t="str">
            <v>02200210080701</v>
          </cell>
          <cell r="K815" t="str">
            <v>MEDIPALLE</v>
          </cell>
          <cell r="L815" t="str">
            <v>MACHAPUR</v>
          </cell>
        </row>
        <row r="816">
          <cell r="A816" t="str">
            <v>02</v>
          </cell>
          <cell r="B816" t="str">
            <v>0220</v>
          </cell>
          <cell r="C816" t="str">
            <v>0220021</v>
          </cell>
          <cell r="D816" t="str">
            <v>009</v>
          </cell>
          <cell r="E816" t="str">
            <v>08</v>
          </cell>
          <cell r="F816" t="str">
            <v>01</v>
          </cell>
          <cell r="G816" t="str">
            <v>258</v>
          </cell>
          <cell r="H816" t="str">
            <v>016</v>
          </cell>
          <cell r="I816" t="str">
            <v>02200210090801</v>
          </cell>
          <cell r="K816" t="str">
            <v>MEDIPALLE</v>
          </cell>
          <cell r="L816" t="str">
            <v>DAMMANNAPET</v>
          </cell>
        </row>
        <row r="817">
          <cell r="A817" t="str">
            <v>02</v>
          </cell>
          <cell r="B817" t="str">
            <v>0220</v>
          </cell>
          <cell r="C817" t="str">
            <v>0220021</v>
          </cell>
          <cell r="D817" t="str">
            <v>010</v>
          </cell>
          <cell r="E817" t="str">
            <v>09</v>
          </cell>
          <cell r="F817" t="str">
            <v>01</v>
          </cell>
          <cell r="G817" t="str">
            <v>258</v>
          </cell>
          <cell r="H817" t="str">
            <v>016</v>
          </cell>
          <cell r="I817" t="str">
            <v>02200210100901</v>
          </cell>
          <cell r="K817" t="str">
            <v>MEDIPALLE</v>
          </cell>
          <cell r="L817" t="str">
            <v>KALVAKOTA</v>
          </cell>
        </row>
        <row r="818">
          <cell r="A818" t="str">
            <v>02</v>
          </cell>
          <cell r="B818" t="str">
            <v>0220</v>
          </cell>
          <cell r="C818" t="str">
            <v>0220021</v>
          </cell>
          <cell r="D818" t="str">
            <v>011</v>
          </cell>
          <cell r="E818" t="str">
            <v>10</v>
          </cell>
          <cell r="F818" t="str">
            <v>01</v>
          </cell>
          <cell r="G818" t="str">
            <v>258</v>
          </cell>
          <cell r="H818" t="str">
            <v>016</v>
          </cell>
          <cell r="I818" t="str">
            <v>02200210111001</v>
          </cell>
          <cell r="K818" t="str">
            <v>MEDIPALLE</v>
          </cell>
          <cell r="L818" t="str">
            <v>RANGAPUR</v>
          </cell>
        </row>
        <row r="819">
          <cell r="A819" t="str">
            <v>02</v>
          </cell>
          <cell r="B819" t="str">
            <v>0220</v>
          </cell>
          <cell r="C819" t="str">
            <v>0220021</v>
          </cell>
          <cell r="D819" t="str">
            <v>012</v>
          </cell>
          <cell r="E819" t="str">
            <v>11</v>
          </cell>
          <cell r="F819" t="str">
            <v>01</v>
          </cell>
          <cell r="G819" t="str">
            <v>258</v>
          </cell>
          <cell r="H819" t="str">
            <v>016</v>
          </cell>
          <cell r="I819" t="str">
            <v>02200210121101</v>
          </cell>
          <cell r="K819" t="str">
            <v>MEDIPALLE</v>
          </cell>
          <cell r="L819" t="str">
            <v>KACHARAM</v>
          </cell>
        </row>
        <row r="820">
          <cell r="A820" t="str">
            <v>02</v>
          </cell>
          <cell r="B820" t="str">
            <v>0220</v>
          </cell>
          <cell r="C820" t="str">
            <v>0220021</v>
          </cell>
          <cell r="D820" t="str">
            <v>013</v>
          </cell>
          <cell r="E820" t="str">
            <v>12</v>
          </cell>
          <cell r="F820" t="str">
            <v>01</v>
          </cell>
          <cell r="G820" t="str">
            <v>258</v>
          </cell>
          <cell r="H820" t="str">
            <v>016</v>
          </cell>
          <cell r="I820" t="str">
            <v>02200210131201</v>
          </cell>
          <cell r="K820" t="str">
            <v>MEDIPALLE</v>
          </cell>
          <cell r="L820" t="str">
            <v>VENKATRAOPET</v>
          </cell>
        </row>
        <row r="821">
          <cell r="A821" t="str">
            <v>02</v>
          </cell>
          <cell r="B821" t="str">
            <v>0220</v>
          </cell>
          <cell r="C821" t="str">
            <v>0220021</v>
          </cell>
          <cell r="D821" t="str">
            <v>014</v>
          </cell>
          <cell r="E821" t="str">
            <v>13</v>
          </cell>
          <cell r="F821" t="str">
            <v>01</v>
          </cell>
          <cell r="G821" t="str">
            <v>258</v>
          </cell>
          <cell r="H821" t="str">
            <v>016</v>
          </cell>
          <cell r="I821" t="str">
            <v>02200210141301</v>
          </cell>
          <cell r="K821" t="str">
            <v>MEDIPALLE</v>
          </cell>
          <cell r="L821" t="str">
            <v>RAGOJIPET</v>
          </cell>
        </row>
        <row r="822">
          <cell r="A822" t="str">
            <v>02</v>
          </cell>
          <cell r="B822" t="str">
            <v>0220</v>
          </cell>
          <cell r="C822" t="str">
            <v>0220021</v>
          </cell>
          <cell r="D822" t="str">
            <v>015</v>
          </cell>
          <cell r="E822" t="str">
            <v>14</v>
          </cell>
          <cell r="F822" t="str">
            <v>01</v>
          </cell>
          <cell r="G822" t="str">
            <v>258</v>
          </cell>
          <cell r="H822" t="str">
            <v>016</v>
          </cell>
          <cell r="I822" t="str">
            <v>02200210151401</v>
          </cell>
          <cell r="K822" t="str">
            <v>MEDIPALLE</v>
          </cell>
          <cell r="L822" t="str">
            <v>BHEEMARAM</v>
          </cell>
        </row>
        <row r="823">
          <cell r="A823" t="str">
            <v>02</v>
          </cell>
          <cell r="B823" t="str">
            <v>0220</v>
          </cell>
          <cell r="C823" t="str">
            <v>0220021</v>
          </cell>
          <cell r="D823" t="str">
            <v>015</v>
          </cell>
          <cell r="E823" t="str">
            <v>14</v>
          </cell>
          <cell r="F823" t="str">
            <v>02</v>
          </cell>
          <cell r="G823" t="str">
            <v>258</v>
          </cell>
          <cell r="H823" t="str">
            <v>016</v>
          </cell>
          <cell r="I823" t="str">
            <v>02200210151402</v>
          </cell>
          <cell r="K823" t="str">
            <v>MEDIPALLE</v>
          </cell>
          <cell r="L823" t="str">
            <v>KAMARIPET</v>
          </cell>
        </row>
        <row r="824">
          <cell r="A824" t="str">
            <v>02</v>
          </cell>
          <cell r="B824" t="str">
            <v>0220</v>
          </cell>
          <cell r="C824" t="str">
            <v>0220021</v>
          </cell>
          <cell r="D824" t="str">
            <v>017</v>
          </cell>
          <cell r="E824" t="str">
            <v>15</v>
          </cell>
          <cell r="F824" t="str">
            <v>01</v>
          </cell>
          <cell r="G824" t="str">
            <v>258</v>
          </cell>
          <cell r="H824" t="str">
            <v>016</v>
          </cell>
          <cell r="I824" t="str">
            <v>02200210171501</v>
          </cell>
          <cell r="K824" t="str">
            <v>MEDIPALLE</v>
          </cell>
          <cell r="L824" t="str">
            <v>MANNEGUDEM</v>
          </cell>
        </row>
        <row r="825">
          <cell r="A825" t="str">
            <v>02</v>
          </cell>
          <cell r="B825" t="str">
            <v>0220</v>
          </cell>
          <cell r="C825" t="str">
            <v>0220021</v>
          </cell>
          <cell r="D825" t="str">
            <v>018</v>
          </cell>
          <cell r="E825" t="str">
            <v>16</v>
          </cell>
          <cell r="F825" t="str">
            <v>01</v>
          </cell>
          <cell r="G825" t="str">
            <v>258</v>
          </cell>
          <cell r="H825" t="str">
            <v>016</v>
          </cell>
          <cell r="I825" t="str">
            <v>02200210181601</v>
          </cell>
          <cell r="K825" t="str">
            <v>MEDIPALLE</v>
          </cell>
          <cell r="L825" t="str">
            <v>LINGAMPET</v>
          </cell>
        </row>
        <row r="826">
          <cell r="A826" t="str">
            <v>02</v>
          </cell>
          <cell r="B826" t="str">
            <v>0220</v>
          </cell>
          <cell r="C826" t="str">
            <v>0220021</v>
          </cell>
          <cell r="D826" t="str">
            <v>019</v>
          </cell>
          <cell r="E826" t="str">
            <v>17</v>
          </cell>
          <cell r="F826" t="str">
            <v>01</v>
          </cell>
          <cell r="G826" t="str">
            <v>258</v>
          </cell>
          <cell r="H826" t="str">
            <v>016</v>
          </cell>
          <cell r="I826" t="str">
            <v>02200210191701</v>
          </cell>
          <cell r="K826" t="str">
            <v>MEDIPALLE</v>
          </cell>
          <cell r="L826" t="str">
            <v>GOVINDARAM</v>
          </cell>
        </row>
        <row r="827">
          <cell r="A827" t="str">
            <v>02</v>
          </cell>
          <cell r="B827" t="str">
            <v>0220</v>
          </cell>
          <cell r="C827" t="str">
            <v>0220021</v>
          </cell>
          <cell r="D827" t="str">
            <v>019</v>
          </cell>
          <cell r="E827" t="str">
            <v>17</v>
          </cell>
          <cell r="F827" t="str">
            <v>02</v>
          </cell>
          <cell r="G827" t="str">
            <v>258</v>
          </cell>
          <cell r="H827" t="str">
            <v>016</v>
          </cell>
          <cell r="I827" t="str">
            <v>02200210191702</v>
          </cell>
          <cell r="K827" t="str">
            <v>MEDIPALLE</v>
          </cell>
          <cell r="L827" t="str">
            <v>RAJALINGAMPET</v>
          </cell>
        </row>
        <row r="828">
          <cell r="A828" t="str">
            <v>02</v>
          </cell>
          <cell r="B828" t="str">
            <v>0220</v>
          </cell>
          <cell r="C828" t="str">
            <v>0220021</v>
          </cell>
          <cell r="D828" t="str">
            <v>019</v>
          </cell>
          <cell r="E828" t="str">
            <v>17</v>
          </cell>
          <cell r="F828" t="str">
            <v>03</v>
          </cell>
          <cell r="G828" t="str">
            <v>258</v>
          </cell>
          <cell r="H828" t="str">
            <v>016</v>
          </cell>
          <cell r="I828" t="str">
            <v>02200210191703</v>
          </cell>
          <cell r="K828" t="str">
            <v>MEDIPALLE</v>
          </cell>
          <cell r="L828" t="str">
            <v>RATNALAPALLY</v>
          </cell>
        </row>
        <row r="829">
          <cell r="A829" t="str">
            <v>02</v>
          </cell>
          <cell r="B829" t="str">
            <v>0220</v>
          </cell>
          <cell r="C829" t="str">
            <v>0220021</v>
          </cell>
          <cell r="D829" t="str">
            <v>019</v>
          </cell>
          <cell r="E829" t="str">
            <v>17</v>
          </cell>
          <cell r="F829" t="str">
            <v>04</v>
          </cell>
          <cell r="G829" t="str">
            <v>258</v>
          </cell>
          <cell r="H829" t="str">
            <v>016</v>
          </cell>
          <cell r="I829" t="str">
            <v>02200210191704</v>
          </cell>
          <cell r="K829" t="str">
            <v>MEDIPALLE</v>
          </cell>
          <cell r="L829" t="str">
            <v>DESAIPET</v>
          </cell>
        </row>
        <row r="830">
          <cell r="A830" t="str">
            <v>02</v>
          </cell>
          <cell r="B830" t="str">
            <v>0220</v>
          </cell>
          <cell r="C830" t="str">
            <v>0220021</v>
          </cell>
          <cell r="D830" t="str">
            <v>022</v>
          </cell>
          <cell r="E830" t="str">
            <v>18</v>
          </cell>
          <cell r="F830" t="str">
            <v>01</v>
          </cell>
          <cell r="G830" t="str">
            <v>256</v>
          </cell>
          <cell r="H830" t="str">
            <v>016</v>
          </cell>
          <cell r="I830" t="str">
            <v>02200210221801</v>
          </cell>
          <cell r="K830" t="str">
            <v>MEDIPALLE</v>
          </cell>
          <cell r="L830" t="str">
            <v>ODDED</v>
          </cell>
        </row>
        <row r="831">
          <cell r="A831" t="str">
            <v>02</v>
          </cell>
          <cell r="B831" t="str">
            <v>0220</v>
          </cell>
          <cell r="C831" t="str">
            <v>0220021</v>
          </cell>
          <cell r="D831" t="str">
            <v>023</v>
          </cell>
          <cell r="E831" t="str">
            <v>19</v>
          </cell>
          <cell r="F831" t="str">
            <v>01</v>
          </cell>
          <cell r="G831" t="str">
            <v>258</v>
          </cell>
          <cell r="H831" t="str">
            <v>016</v>
          </cell>
          <cell r="I831" t="str">
            <v>02200210231901</v>
          </cell>
          <cell r="K831" t="str">
            <v>MEDIPALLE</v>
          </cell>
          <cell r="L831" t="str">
            <v>PASUNUR</v>
          </cell>
        </row>
        <row r="832">
          <cell r="A832" t="str">
            <v>02</v>
          </cell>
          <cell r="B832" t="str">
            <v>0220</v>
          </cell>
          <cell r="C832" t="str">
            <v>0220021</v>
          </cell>
          <cell r="D832" t="str">
            <v>023</v>
          </cell>
          <cell r="E832" t="str">
            <v>19</v>
          </cell>
          <cell r="F832" t="str">
            <v>02</v>
          </cell>
          <cell r="G832" t="str">
            <v>258</v>
          </cell>
          <cell r="H832" t="str">
            <v>016</v>
          </cell>
          <cell r="I832" t="str">
            <v>02200210231902</v>
          </cell>
          <cell r="K832" t="str">
            <v>MEDIPALLE</v>
          </cell>
          <cell r="L832" t="str">
            <v>MOTHKURAOPET</v>
          </cell>
        </row>
        <row r="833">
          <cell r="A833" t="str">
            <v>02</v>
          </cell>
          <cell r="B833" t="str">
            <v>0220</v>
          </cell>
          <cell r="C833" t="str">
            <v>0220022</v>
          </cell>
          <cell r="D833" t="str">
            <v>001</v>
          </cell>
          <cell r="E833" t="str">
            <v>01</v>
          </cell>
          <cell r="F833" t="str">
            <v>01</v>
          </cell>
          <cell r="G833" t="str">
            <v>257</v>
          </cell>
          <cell r="H833" t="str">
            <v>016</v>
          </cell>
          <cell r="I833" t="str">
            <v>02200220010101</v>
          </cell>
          <cell r="K833" t="str">
            <v>KORATLA</v>
          </cell>
          <cell r="L833" t="str">
            <v>YOUSUFNAGAR</v>
          </cell>
        </row>
        <row r="834">
          <cell r="A834" t="str">
            <v>02</v>
          </cell>
          <cell r="B834" t="str">
            <v>0220</v>
          </cell>
          <cell r="C834" t="str">
            <v>0220022</v>
          </cell>
          <cell r="D834" t="str">
            <v>002</v>
          </cell>
          <cell r="E834" t="str">
            <v>02</v>
          </cell>
          <cell r="F834" t="str">
            <v>01</v>
          </cell>
          <cell r="G834" t="str">
            <v>257</v>
          </cell>
          <cell r="H834" t="str">
            <v>016</v>
          </cell>
          <cell r="I834" t="str">
            <v>02200220020201</v>
          </cell>
          <cell r="K834" t="str">
            <v>KORATLA</v>
          </cell>
          <cell r="L834" t="str">
            <v>AILAPUR</v>
          </cell>
        </row>
        <row r="835">
          <cell r="A835" t="str">
            <v>02</v>
          </cell>
          <cell r="B835" t="str">
            <v>0220</v>
          </cell>
          <cell r="C835" t="str">
            <v>0220022</v>
          </cell>
          <cell r="D835" t="str">
            <v>002</v>
          </cell>
          <cell r="E835" t="str">
            <v>02</v>
          </cell>
          <cell r="F835" t="str">
            <v>02</v>
          </cell>
          <cell r="G835" t="str">
            <v>257</v>
          </cell>
          <cell r="H835" t="str">
            <v>016</v>
          </cell>
          <cell r="I835" t="str">
            <v>02200220020202</v>
          </cell>
          <cell r="K835" t="str">
            <v>KORATLA</v>
          </cell>
          <cell r="L835" t="str">
            <v>KISHANRAOPET</v>
          </cell>
        </row>
        <row r="836">
          <cell r="A836" t="str">
            <v>02</v>
          </cell>
          <cell r="B836" t="str">
            <v>0220</v>
          </cell>
          <cell r="C836" t="str">
            <v>0220022</v>
          </cell>
          <cell r="D836" t="str">
            <v>002</v>
          </cell>
          <cell r="E836" t="str">
            <v>02</v>
          </cell>
          <cell r="F836" t="str">
            <v>03</v>
          </cell>
          <cell r="G836" t="str">
            <v>257</v>
          </cell>
          <cell r="H836" t="str">
            <v>015</v>
          </cell>
          <cell r="I836" t="str">
            <v>02200220020203</v>
          </cell>
          <cell r="K836" t="str">
            <v>KORATLA</v>
          </cell>
          <cell r="L836" t="str">
            <v>TIMMAIAHPALLI</v>
          </cell>
        </row>
        <row r="837">
          <cell r="A837" t="str">
            <v>02</v>
          </cell>
          <cell r="B837" t="str">
            <v>0220</v>
          </cell>
          <cell r="C837" t="str">
            <v>0220022</v>
          </cell>
          <cell r="D837" t="str">
            <v>003</v>
          </cell>
          <cell r="E837" t="str">
            <v>03</v>
          </cell>
          <cell r="F837" t="str">
            <v>01</v>
          </cell>
          <cell r="G837" t="str">
            <v>257</v>
          </cell>
          <cell r="H837" t="str">
            <v>015</v>
          </cell>
          <cell r="I837" t="str">
            <v>02200220030301</v>
          </cell>
          <cell r="K837" t="str">
            <v>KORATLA</v>
          </cell>
          <cell r="L837" t="str">
            <v>KALLUR</v>
          </cell>
        </row>
        <row r="838">
          <cell r="A838" t="str">
            <v>02</v>
          </cell>
          <cell r="B838" t="str">
            <v>0220</v>
          </cell>
          <cell r="C838" t="str">
            <v>0220022</v>
          </cell>
          <cell r="D838" t="str">
            <v>004</v>
          </cell>
          <cell r="E838" t="str">
            <v>03</v>
          </cell>
          <cell r="F838" t="str">
            <v>01</v>
          </cell>
          <cell r="G838" t="str">
            <v>257</v>
          </cell>
          <cell r="H838" t="str">
            <v>015</v>
          </cell>
          <cell r="I838" t="str">
            <v>02200220040301</v>
          </cell>
          <cell r="K838" t="str">
            <v>KORATLA</v>
          </cell>
          <cell r="L838" t="str">
            <v>SARPARAJPALLI</v>
          </cell>
        </row>
        <row r="839">
          <cell r="A839" t="str">
            <v>02</v>
          </cell>
          <cell r="B839" t="str">
            <v>0220</v>
          </cell>
          <cell r="C839" t="str">
            <v>0220022</v>
          </cell>
          <cell r="D839" t="str">
            <v>005</v>
          </cell>
          <cell r="E839" t="str">
            <v>04</v>
          </cell>
          <cell r="F839" t="str">
            <v>01</v>
          </cell>
          <cell r="G839" t="str">
            <v>257</v>
          </cell>
          <cell r="H839" t="str">
            <v>015</v>
          </cell>
          <cell r="I839" t="str">
            <v>02200220050401</v>
          </cell>
          <cell r="K839" t="str">
            <v>KORATLA</v>
          </cell>
          <cell r="L839" t="str">
            <v>PAIDIMADUGU</v>
          </cell>
        </row>
        <row r="840">
          <cell r="A840" t="str">
            <v>02</v>
          </cell>
          <cell r="B840" t="str">
            <v>0220</v>
          </cell>
          <cell r="C840" t="str">
            <v>0220022</v>
          </cell>
          <cell r="D840" t="str">
            <v>006</v>
          </cell>
          <cell r="E840" t="str">
            <v>05</v>
          </cell>
          <cell r="F840" t="str">
            <v>01</v>
          </cell>
          <cell r="G840" t="str">
            <v>257</v>
          </cell>
          <cell r="H840" t="str">
            <v>015</v>
          </cell>
          <cell r="I840" t="str">
            <v>02200220060501</v>
          </cell>
          <cell r="K840" t="str">
            <v>KORATLA</v>
          </cell>
          <cell r="L840" t="str">
            <v>JOGANPALLI</v>
          </cell>
        </row>
        <row r="841">
          <cell r="A841" t="str">
            <v>02</v>
          </cell>
          <cell r="B841" t="str">
            <v>0220</v>
          </cell>
          <cell r="C841" t="str">
            <v>0220022</v>
          </cell>
          <cell r="D841" t="str">
            <v>007</v>
          </cell>
          <cell r="E841" t="str">
            <v>06</v>
          </cell>
          <cell r="F841" t="str">
            <v>01</v>
          </cell>
          <cell r="G841" t="str">
            <v>257</v>
          </cell>
          <cell r="H841" t="str">
            <v>015</v>
          </cell>
          <cell r="I841" t="str">
            <v>02200220070601</v>
          </cell>
          <cell r="K841" t="str">
            <v>KORATLA</v>
          </cell>
          <cell r="L841" t="str">
            <v>CHINNAMETPALLI</v>
          </cell>
        </row>
        <row r="842">
          <cell r="A842" t="str">
            <v>02</v>
          </cell>
          <cell r="B842" t="str">
            <v>0220</v>
          </cell>
          <cell r="C842" t="str">
            <v>0220022</v>
          </cell>
          <cell r="D842" t="str">
            <v>008</v>
          </cell>
          <cell r="E842" t="str">
            <v>07</v>
          </cell>
          <cell r="F842" t="str">
            <v>01</v>
          </cell>
          <cell r="G842" t="str">
            <v>257</v>
          </cell>
          <cell r="H842" t="str">
            <v>015</v>
          </cell>
          <cell r="I842" t="str">
            <v>02200220080701</v>
          </cell>
          <cell r="K842" t="str">
            <v>KORATLA</v>
          </cell>
          <cell r="L842" t="str">
            <v>MADHAPUR</v>
          </cell>
        </row>
        <row r="843">
          <cell r="A843" t="str">
            <v>02</v>
          </cell>
          <cell r="B843" t="str">
            <v>0220</v>
          </cell>
          <cell r="C843" t="str">
            <v>0220022</v>
          </cell>
          <cell r="D843" t="str">
            <v>009</v>
          </cell>
          <cell r="E843" t="str">
            <v>09</v>
          </cell>
          <cell r="F843" t="str">
            <v>01</v>
          </cell>
          <cell r="G843" t="str">
            <v>258</v>
          </cell>
          <cell r="H843" t="str">
            <v>015</v>
          </cell>
          <cell r="I843" t="str">
            <v>02200220090901</v>
          </cell>
          <cell r="K843" t="str">
            <v>KORATLA</v>
          </cell>
          <cell r="L843" t="str">
            <v>PEDDAPUR</v>
          </cell>
        </row>
        <row r="844">
          <cell r="A844" t="str">
            <v>02</v>
          </cell>
          <cell r="B844" t="str">
            <v>0220</v>
          </cell>
          <cell r="C844" t="str">
            <v>0220022</v>
          </cell>
          <cell r="D844" t="str">
            <v>009</v>
          </cell>
          <cell r="E844" t="str">
            <v>09</v>
          </cell>
          <cell r="F844" t="str">
            <v>02</v>
          </cell>
          <cell r="G844" t="str">
            <v>258</v>
          </cell>
          <cell r="H844" t="str">
            <v>015</v>
          </cell>
          <cell r="I844" t="str">
            <v>02200220090902</v>
          </cell>
          <cell r="K844" t="str">
            <v>KORATLA</v>
          </cell>
          <cell r="L844" t="str">
            <v>RAMARAOPALLI</v>
          </cell>
        </row>
        <row r="845">
          <cell r="A845" t="str">
            <v>02</v>
          </cell>
          <cell r="B845" t="str">
            <v>0220</v>
          </cell>
          <cell r="C845" t="str">
            <v>0220022</v>
          </cell>
          <cell r="D845" t="str">
            <v>009</v>
          </cell>
          <cell r="E845" t="str">
            <v>09</v>
          </cell>
          <cell r="F845" t="str">
            <v>03</v>
          </cell>
          <cell r="G845" t="str">
            <v>258</v>
          </cell>
          <cell r="H845" t="str">
            <v>016</v>
          </cell>
          <cell r="I845" t="str">
            <v>02200220090903</v>
          </cell>
          <cell r="K845" t="str">
            <v>KORATLA</v>
          </cell>
          <cell r="L845" t="str">
            <v>R/S CAMP</v>
          </cell>
        </row>
        <row r="846">
          <cell r="A846" t="str">
            <v>02</v>
          </cell>
          <cell r="B846" t="str">
            <v>0220</v>
          </cell>
          <cell r="C846" t="str">
            <v>0220022</v>
          </cell>
          <cell r="D846" t="str">
            <v>010</v>
          </cell>
          <cell r="E846" t="str">
            <v>10</v>
          </cell>
          <cell r="F846" t="str">
            <v>01</v>
          </cell>
          <cell r="G846" t="str">
            <v>258</v>
          </cell>
          <cell r="H846" t="str">
            <v>016</v>
          </cell>
          <cell r="I846" t="str">
            <v>02200220101001</v>
          </cell>
          <cell r="K846" t="str">
            <v>KORATLA</v>
          </cell>
          <cell r="L846" t="str">
            <v>YAKEENPUR</v>
          </cell>
        </row>
        <row r="847">
          <cell r="A847" t="str">
            <v>02</v>
          </cell>
          <cell r="B847" t="str">
            <v>0220</v>
          </cell>
          <cell r="C847" t="str">
            <v>0220022</v>
          </cell>
          <cell r="D847" t="str">
            <v>011</v>
          </cell>
          <cell r="E847" t="str">
            <v>11</v>
          </cell>
          <cell r="F847" t="str">
            <v>01</v>
          </cell>
          <cell r="G847" t="str">
            <v>258</v>
          </cell>
          <cell r="H847" t="str">
            <v>016</v>
          </cell>
          <cell r="I847" t="str">
            <v>02200220111101</v>
          </cell>
          <cell r="K847" t="str">
            <v>KORATLA</v>
          </cell>
          <cell r="L847" t="str">
            <v>NAGULPET</v>
          </cell>
        </row>
        <row r="848">
          <cell r="A848" t="str">
            <v>02</v>
          </cell>
          <cell r="B848" t="str">
            <v>0220</v>
          </cell>
          <cell r="C848" t="str">
            <v>0220022</v>
          </cell>
          <cell r="D848" t="str">
            <v>012</v>
          </cell>
          <cell r="E848" t="str">
            <v>12</v>
          </cell>
          <cell r="F848" t="str">
            <v>01</v>
          </cell>
          <cell r="G848" t="str">
            <v>258</v>
          </cell>
          <cell r="H848" t="str">
            <v>016</v>
          </cell>
          <cell r="I848" t="str">
            <v>02200220121201</v>
          </cell>
          <cell r="K848" t="str">
            <v>KORATLA</v>
          </cell>
          <cell r="L848" t="str">
            <v>SANGAM</v>
          </cell>
        </row>
        <row r="849">
          <cell r="A849" t="str">
            <v>02</v>
          </cell>
          <cell r="B849" t="str">
            <v>0220</v>
          </cell>
          <cell r="C849" t="str">
            <v>0220022</v>
          </cell>
          <cell r="D849" t="str">
            <v>013</v>
          </cell>
          <cell r="E849" t="str">
            <v>13</v>
          </cell>
          <cell r="F849" t="str">
            <v>01</v>
          </cell>
          <cell r="G849" t="str">
            <v>258</v>
          </cell>
          <cell r="H849" t="str">
            <v>016</v>
          </cell>
          <cell r="I849" t="str">
            <v>02200220131301</v>
          </cell>
          <cell r="K849" t="str">
            <v>KORATLA</v>
          </cell>
          <cell r="L849" t="str">
            <v>GUMLAPUR</v>
          </cell>
        </row>
        <row r="850">
          <cell r="A850" t="str">
            <v>02</v>
          </cell>
          <cell r="B850" t="str">
            <v>0220</v>
          </cell>
          <cell r="C850" t="str">
            <v>0220022</v>
          </cell>
          <cell r="D850" t="str">
            <v>014</v>
          </cell>
          <cell r="E850" t="str">
            <v>14</v>
          </cell>
          <cell r="F850" t="str">
            <v>01</v>
          </cell>
          <cell r="G850" t="str">
            <v>257</v>
          </cell>
          <cell r="H850" t="str">
            <v>015</v>
          </cell>
          <cell r="I850" t="str">
            <v>02200220141401</v>
          </cell>
          <cell r="K850" t="str">
            <v>KORATLA</v>
          </cell>
          <cell r="L850" t="str">
            <v>VENKATAPUR</v>
          </cell>
        </row>
        <row r="851">
          <cell r="A851" t="str">
            <v>02</v>
          </cell>
          <cell r="B851" t="str">
            <v>0220</v>
          </cell>
          <cell r="C851" t="str">
            <v>0220022</v>
          </cell>
          <cell r="D851" t="str">
            <v>015</v>
          </cell>
          <cell r="E851" t="str">
            <v>15</v>
          </cell>
          <cell r="F851" t="str">
            <v>01</v>
          </cell>
          <cell r="G851" t="str">
            <v>257</v>
          </cell>
          <cell r="H851" t="str">
            <v>015</v>
          </cell>
          <cell r="I851" t="str">
            <v>02200220151501</v>
          </cell>
          <cell r="K851" t="str">
            <v>KORATLA</v>
          </cell>
          <cell r="L851" t="str">
            <v>MOHANRAOPRT</v>
          </cell>
        </row>
        <row r="852">
          <cell r="A852" t="str">
            <v>02</v>
          </cell>
          <cell r="B852" t="str">
            <v>0220</v>
          </cell>
          <cell r="C852" t="str">
            <v>0220023</v>
          </cell>
          <cell r="D852" t="str">
            <v>001</v>
          </cell>
          <cell r="E852" t="str">
            <v>01</v>
          </cell>
          <cell r="F852" t="str">
            <v>01</v>
          </cell>
          <cell r="G852" t="str">
            <v>258</v>
          </cell>
          <cell r="H852" t="str">
            <v>016</v>
          </cell>
          <cell r="I852" t="str">
            <v>02200230010101</v>
          </cell>
          <cell r="K852" t="str">
            <v>METPALLE</v>
          </cell>
          <cell r="L852" t="str">
            <v>REGUNTA</v>
          </cell>
        </row>
        <row r="853">
          <cell r="A853" t="str">
            <v>02</v>
          </cell>
          <cell r="B853" t="str">
            <v>0220</v>
          </cell>
          <cell r="C853" t="str">
            <v>0220023</v>
          </cell>
          <cell r="D853" t="str">
            <v>001</v>
          </cell>
          <cell r="E853" t="str">
            <v>03</v>
          </cell>
          <cell r="F853" t="str">
            <v>01</v>
          </cell>
          <cell r="G853" t="str">
            <v>258</v>
          </cell>
          <cell r="H853" t="str">
            <v>016</v>
          </cell>
          <cell r="I853" t="str">
            <v>02200230010301</v>
          </cell>
          <cell r="K853" t="str">
            <v>METPALLE</v>
          </cell>
          <cell r="L853" t="str">
            <v>MEPTALLY</v>
          </cell>
        </row>
        <row r="854">
          <cell r="A854" t="str">
            <v>02</v>
          </cell>
          <cell r="B854" t="str">
            <v>0220</v>
          </cell>
          <cell r="C854" t="str">
            <v>0220023</v>
          </cell>
          <cell r="D854" t="str">
            <v>002</v>
          </cell>
          <cell r="E854" t="str">
            <v>02</v>
          </cell>
          <cell r="F854" t="str">
            <v>01</v>
          </cell>
          <cell r="G854" t="str">
            <v>258</v>
          </cell>
          <cell r="H854" t="str">
            <v>016</v>
          </cell>
          <cell r="I854" t="str">
            <v>02200230020201</v>
          </cell>
          <cell r="K854" t="str">
            <v>METPALLE</v>
          </cell>
          <cell r="L854" t="str">
            <v>CHNTALAPET</v>
          </cell>
        </row>
        <row r="855">
          <cell r="A855" t="str">
            <v>02</v>
          </cell>
          <cell r="B855" t="str">
            <v>0220</v>
          </cell>
          <cell r="C855" t="str">
            <v>0220023</v>
          </cell>
          <cell r="D855" t="str">
            <v>003</v>
          </cell>
          <cell r="E855" t="str">
            <v>02</v>
          </cell>
          <cell r="F855" t="str">
            <v>01</v>
          </cell>
          <cell r="G855" t="str">
            <v>258</v>
          </cell>
          <cell r="H855" t="str">
            <v>016</v>
          </cell>
          <cell r="I855" t="str">
            <v>02200230030201</v>
          </cell>
          <cell r="K855" t="str">
            <v>METPALLE</v>
          </cell>
          <cell r="L855" t="str">
            <v>VEMPET</v>
          </cell>
        </row>
        <row r="856">
          <cell r="A856" t="str">
            <v>02</v>
          </cell>
          <cell r="B856" t="str">
            <v>0220</v>
          </cell>
          <cell r="C856" t="str">
            <v>0220023</v>
          </cell>
          <cell r="D856" t="str">
            <v>004</v>
          </cell>
          <cell r="E856" t="str">
            <v>04</v>
          </cell>
          <cell r="F856" t="str">
            <v>01</v>
          </cell>
          <cell r="G856" t="str">
            <v>258</v>
          </cell>
          <cell r="H856" t="str">
            <v>016</v>
          </cell>
          <cell r="I856" t="str">
            <v>02200230040401</v>
          </cell>
          <cell r="K856" t="str">
            <v>METPALLE</v>
          </cell>
          <cell r="L856" t="str">
            <v>VENKATRAOPET</v>
          </cell>
        </row>
        <row r="857">
          <cell r="A857" t="str">
            <v>02</v>
          </cell>
          <cell r="B857" t="str">
            <v>0220</v>
          </cell>
          <cell r="C857" t="str">
            <v>0220023</v>
          </cell>
          <cell r="D857" t="str">
            <v>005</v>
          </cell>
          <cell r="E857" t="str">
            <v>05</v>
          </cell>
          <cell r="F857" t="str">
            <v>01</v>
          </cell>
          <cell r="G857" t="str">
            <v>258</v>
          </cell>
          <cell r="H857" t="str">
            <v>016</v>
          </cell>
          <cell r="I857" t="str">
            <v>02200230050501</v>
          </cell>
          <cell r="K857" t="str">
            <v>METPALLE</v>
          </cell>
          <cell r="L857" t="str">
            <v>VELLULLA</v>
          </cell>
        </row>
        <row r="858">
          <cell r="A858" t="str">
            <v>02</v>
          </cell>
          <cell r="B858" t="str">
            <v>0220</v>
          </cell>
          <cell r="C858" t="str">
            <v>0220023</v>
          </cell>
          <cell r="D858" t="str">
            <v>005</v>
          </cell>
          <cell r="E858" t="str">
            <v>07</v>
          </cell>
          <cell r="F858" t="str">
            <v>01</v>
          </cell>
          <cell r="G858" t="str">
            <v>258</v>
          </cell>
          <cell r="H858" t="str">
            <v>016</v>
          </cell>
          <cell r="I858" t="str">
            <v>02200230050701</v>
          </cell>
          <cell r="K858" t="str">
            <v>METPALLE</v>
          </cell>
          <cell r="L858" t="str">
            <v>MASAIPET</v>
          </cell>
        </row>
        <row r="859">
          <cell r="A859" t="str">
            <v>02</v>
          </cell>
          <cell r="B859" t="str">
            <v>0220</v>
          </cell>
          <cell r="C859" t="str">
            <v>0220023</v>
          </cell>
          <cell r="D859" t="str">
            <v>005</v>
          </cell>
          <cell r="E859" t="str">
            <v>08</v>
          </cell>
          <cell r="F859" t="str">
            <v>01</v>
          </cell>
          <cell r="G859" t="str">
            <v>258</v>
          </cell>
          <cell r="H859" t="str">
            <v>016</v>
          </cell>
          <cell r="I859" t="str">
            <v>02200230050801</v>
          </cell>
          <cell r="K859" t="str">
            <v>METPALLE</v>
          </cell>
          <cell r="L859" t="str">
            <v>RAMCHANDRA PUR</v>
          </cell>
        </row>
        <row r="860">
          <cell r="A860" t="str">
            <v>02</v>
          </cell>
          <cell r="B860" t="str">
            <v>0220</v>
          </cell>
          <cell r="C860" t="str">
            <v>0220023</v>
          </cell>
          <cell r="D860" t="str">
            <v>006</v>
          </cell>
          <cell r="E860" t="str">
            <v>06</v>
          </cell>
          <cell r="F860" t="str">
            <v>01</v>
          </cell>
          <cell r="G860" t="str">
            <v>258</v>
          </cell>
          <cell r="H860" t="str">
            <v>016</v>
          </cell>
          <cell r="I860" t="str">
            <v>02200230060601</v>
          </cell>
          <cell r="K860" t="str">
            <v>METPALLE</v>
          </cell>
          <cell r="L860" t="str">
            <v>CHOWLAMADDI</v>
          </cell>
        </row>
        <row r="861">
          <cell r="A861" t="str">
            <v>02</v>
          </cell>
          <cell r="B861" t="str">
            <v>0220</v>
          </cell>
          <cell r="C861" t="str">
            <v>0220023</v>
          </cell>
          <cell r="D861" t="str">
            <v>006</v>
          </cell>
          <cell r="E861" t="str">
            <v>06</v>
          </cell>
          <cell r="F861" t="str">
            <v>02</v>
          </cell>
          <cell r="G861" t="str">
            <v>258</v>
          </cell>
          <cell r="H861" t="str">
            <v>016</v>
          </cell>
          <cell r="I861" t="str">
            <v>02200230060602</v>
          </cell>
          <cell r="K861" t="str">
            <v>METPALLE</v>
          </cell>
          <cell r="L861" t="str">
            <v>MARITHINAGAR</v>
          </cell>
        </row>
        <row r="862">
          <cell r="A862" t="str">
            <v>02</v>
          </cell>
          <cell r="B862" t="str">
            <v>0220</v>
          </cell>
          <cell r="C862" t="str">
            <v>0220023</v>
          </cell>
          <cell r="D862" t="str">
            <v>007</v>
          </cell>
          <cell r="E862" t="str">
            <v>06</v>
          </cell>
          <cell r="F862" t="str">
            <v>01</v>
          </cell>
          <cell r="G862" t="str">
            <v>258</v>
          </cell>
          <cell r="H862" t="str">
            <v>016</v>
          </cell>
          <cell r="I862" t="str">
            <v>02200230070601</v>
          </cell>
          <cell r="K862" t="str">
            <v>METPALLE</v>
          </cell>
          <cell r="L862" t="str">
            <v>ARAPET</v>
          </cell>
        </row>
        <row r="863">
          <cell r="A863" t="str">
            <v>02</v>
          </cell>
          <cell r="B863" t="str">
            <v>0220</v>
          </cell>
          <cell r="C863" t="str">
            <v>0220023</v>
          </cell>
          <cell r="D863" t="str">
            <v>008</v>
          </cell>
          <cell r="E863" t="str">
            <v>10</v>
          </cell>
          <cell r="F863" t="str">
            <v>01</v>
          </cell>
          <cell r="G863" t="str">
            <v>258</v>
          </cell>
          <cell r="H863" t="str">
            <v>016</v>
          </cell>
          <cell r="I863" t="str">
            <v>02200230081001</v>
          </cell>
          <cell r="K863" t="str">
            <v>METPALLE</v>
          </cell>
          <cell r="L863" t="str">
            <v>VITTAMPET</v>
          </cell>
        </row>
        <row r="864">
          <cell r="A864" t="str">
            <v>02</v>
          </cell>
          <cell r="B864" t="str">
            <v>0220</v>
          </cell>
          <cell r="C864" t="str">
            <v>0220023</v>
          </cell>
          <cell r="D864" t="str">
            <v>008</v>
          </cell>
          <cell r="E864" t="str">
            <v>10</v>
          </cell>
          <cell r="F864" t="str">
            <v>02</v>
          </cell>
          <cell r="G864" t="str">
            <v>258</v>
          </cell>
          <cell r="H864" t="str">
            <v>016</v>
          </cell>
          <cell r="I864" t="str">
            <v>02200230081002</v>
          </cell>
          <cell r="K864" t="str">
            <v>METPALLE</v>
          </cell>
          <cell r="L864" t="str">
            <v>METLACHITTAPUR</v>
          </cell>
        </row>
        <row r="865">
          <cell r="A865" t="str">
            <v>02</v>
          </cell>
          <cell r="B865" t="str">
            <v>0220</v>
          </cell>
          <cell r="C865" t="str">
            <v>0220023</v>
          </cell>
          <cell r="D865" t="str">
            <v>008</v>
          </cell>
          <cell r="E865" t="str">
            <v>10</v>
          </cell>
          <cell r="F865" t="str">
            <v>03</v>
          </cell>
          <cell r="G865" t="str">
            <v>258</v>
          </cell>
          <cell r="H865" t="str">
            <v>016</v>
          </cell>
          <cell r="I865" t="str">
            <v>02200230081003</v>
          </cell>
          <cell r="K865" t="str">
            <v>METPALLE</v>
          </cell>
          <cell r="L865" t="str">
            <v>LAMBADITHANDA</v>
          </cell>
        </row>
        <row r="866">
          <cell r="A866" t="str">
            <v>02</v>
          </cell>
          <cell r="B866" t="str">
            <v>0220</v>
          </cell>
          <cell r="C866" t="str">
            <v>0220023</v>
          </cell>
          <cell r="D866" t="str">
            <v>008</v>
          </cell>
          <cell r="E866" t="str">
            <v>10</v>
          </cell>
          <cell r="F866" t="str">
            <v>04</v>
          </cell>
          <cell r="G866" t="str">
            <v>258</v>
          </cell>
          <cell r="H866" t="str">
            <v>016</v>
          </cell>
          <cell r="I866" t="str">
            <v>02200230081004</v>
          </cell>
          <cell r="K866" t="str">
            <v>METPALLE</v>
          </cell>
          <cell r="L866" t="str">
            <v>VODDARACAOLONY</v>
          </cell>
        </row>
        <row r="867">
          <cell r="A867" t="str">
            <v>02</v>
          </cell>
          <cell r="B867" t="str">
            <v>0220</v>
          </cell>
          <cell r="C867" t="str">
            <v>0220023</v>
          </cell>
          <cell r="D867" t="str">
            <v>009</v>
          </cell>
          <cell r="E867" t="str">
            <v>11</v>
          </cell>
          <cell r="F867" t="str">
            <v>01</v>
          </cell>
          <cell r="G867" t="str">
            <v>258</v>
          </cell>
          <cell r="H867" t="str">
            <v>016</v>
          </cell>
          <cell r="I867" t="str">
            <v>02200230091101</v>
          </cell>
          <cell r="K867" t="str">
            <v>METPALLE</v>
          </cell>
          <cell r="L867" t="str">
            <v>JAGGASAGAR</v>
          </cell>
        </row>
        <row r="868">
          <cell r="A868" t="str">
            <v>02</v>
          </cell>
          <cell r="B868" t="str">
            <v>0220</v>
          </cell>
          <cell r="C868" t="str">
            <v>0220023</v>
          </cell>
          <cell r="D868" t="str">
            <v>009</v>
          </cell>
          <cell r="E868" t="str">
            <v>11</v>
          </cell>
          <cell r="F868" t="str">
            <v>02</v>
          </cell>
          <cell r="G868" t="str">
            <v>258</v>
          </cell>
          <cell r="H868" t="str">
            <v>016</v>
          </cell>
          <cell r="I868" t="str">
            <v>02200230091102</v>
          </cell>
          <cell r="K868" t="str">
            <v>METPALLE</v>
          </cell>
          <cell r="L868" t="str">
            <v>VODDARACOLONY</v>
          </cell>
        </row>
        <row r="869">
          <cell r="A869" t="str">
            <v>02</v>
          </cell>
          <cell r="B869" t="str">
            <v>0220</v>
          </cell>
          <cell r="C869" t="str">
            <v>0220023</v>
          </cell>
          <cell r="D869" t="str">
            <v>010</v>
          </cell>
          <cell r="E869" t="str">
            <v>12</v>
          </cell>
          <cell r="F869" t="str">
            <v>01</v>
          </cell>
          <cell r="G869" t="str">
            <v>258</v>
          </cell>
          <cell r="H869" t="str">
            <v>016</v>
          </cell>
          <cell r="I869" t="str">
            <v>02200230101201</v>
          </cell>
          <cell r="K869" t="str">
            <v>METPALLE</v>
          </cell>
          <cell r="L869" t="str">
            <v>RAMALACHAKKAPET</v>
          </cell>
        </row>
        <row r="870">
          <cell r="A870" t="str">
            <v>02</v>
          </cell>
          <cell r="B870" t="str">
            <v>0220</v>
          </cell>
          <cell r="C870" t="str">
            <v>0220023</v>
          </cell>
          <cell r="D870" t="str">
            <v>010</v>
          </cell>
          <cell r="E870" t="str">
            <v>12</v>
          </cell>
          <cell r="F870" t="str">
            <v>02</v>
          </cell>
          <cell r="G870" t="str">
            <v>258</v>
          </cell>
          <cell r="H870" t="str">
            <v>016</v>
          </cell>
          <cell r="I870" t="str">
            <v>02200230101202</v>
          </cell>
          <cell r="K870" t="str">
            <v>METPALLE</v>
          </cell>
          <cell r="L870" t="str">
            <v>ALLURISITHARAMAJUTHANDA</v>
          </cell>
        </row>
        <row r="871">
          <cell r="A871" t="str">
            <v>02</v>
          </cell>
          <cell r="B871" t="str">
            <v>0220</v>
          </cell>
          <cell r="C871" t="str">
            <v>0220023</v>
          </cell>
          <cell r="D871" t="str">
            <v>011</v>
          </cell>
          <cell r="E871" t="str">
            <v>14</v>
          </cell>
          <cell r="F871" t="str">
            <v>01</v>
          </cell>
          <cell r="G871" t="str">
            <v>258</v>
          </cell>
          <cell r="H871" t="str">
            <v>016</v>
          </cell>
          <cell r="I871" t="str">
            <v>02200230111401</v>
          </cell>
          <cell r="K871" t="str">
            <v>METPALLE</v>
          </cell>
          <cell r="L871" t="str">
            <v>ANDUBONDULATHANDA</v>
          </cell>
        </row>
        <row r="872">
          <cell r="A872" t="str">
            <v>02</v>
          </cell>
          <cell r="B872" t="str">
            <v>0220</v>
          </cell>
          <cell r="C872" t="str">
            <v>0220023</v>
          </cell>
          <cell r="D872" t="str">
            <v>011</v>
          </cell>
          <cell r="E872" t="str">
            <v>14</v>
          </cell>
          <cell r="F872" t="str">
            <v>02</v>
          </cell>
          <cell r="G872" t="str">
            <v>258</v>
          </cell>
          <cell r="H872" t="str">
            <v>016</v>
          </cell>
          <cell r="I872" t="str">
            <v>02200230111402</v>
          </cell>
          <cell r="K872" t="str">
            <v>METPALLE</v>
          </cell>
          <cell r="L872" t="str">
            <v>PEDDA THANDA</v>
          </cell>
        </row>
        <row r="873">
          <cell r="A873" t="str">
            <v>02</v>
          </cell>
          <cell r="B873" t="str">
            <v>0220</v>
          </cell>
          <cell r="C873" t="str">
            <v>0220023</v>
          </cell>
          <cell r="D873" t="str">
            <v>011</v>
          </cell>
          <cell r="E873" t="str">
            <v>14</v>
          </cell>
          <cell r="F873" t="str">
            <v>03</v>
          </cell>
          <cell r="G873" t="str">
            <v>258</v>
          </cell>
          <cell r="H873" t="str">
            <v>016</v>
          </cell>
          <cell r="I873" t="str">
            <v>02200230111403</v>
          </cell>
          <cell r="K873" t="str">
            <v>METPALLE</v>
          </cell>
          <cell r="L873" t="str">
            <v>ATHAMANAGAR</v>
          </cell>
        </row>
        <row r="874">
          <cell r="A874" t="str">
            <v>02</v>
          </cell>
          <cell r="B874" t="str">
            <v>0220</v>
          </cell>
          <cell r="C874" t="str">
            <v>0220023</v>
          </cell>
          <cell r="D874" t="str">
            <v>012</v>
          </cell>
          <cell r="E874" t="str">
            <v>13</v>
          </cell>
          <cell r="F874" t="str">
            <v>01</v>
          </cell>
          <cell r="G874" t="str">
            <v>258</v>
          </cell>
          <cell r="H874" t="str">
            <v>016</v>
          </cell>
          <cell r="I874" t="str">
            <v>02200230121301</v>
          </cell>
          <cell r="K874" t="str">
            <v>METPALLE</v>
          </cell>
          <cell r="L874" t="str">
            <v>RANGARAOPET</v>
          </cell>
        </row>
        <row r="875">
          <cell r="A875" t="str">
            <v>02</v>
          </cell>
          <cell r="B875" t="str">
            <v>0220</v>
          </cell>
          <cell r="C875" t="str">
            <v>0220023</v>
          </cell>
          <cell r="D875" t="str">
            <v>012</v>
          </cell>
          <cell r="E875" t="str">
            <v>13</v>
          </cell>
          <cell r="F875" t="str">
            <v>02</v>
          </cell>
          <cell r="G875" t="str">
            <v>258</v>
          </cell>
          <cell r="H875" t="str">
            <v>016</v>
          </cell>
          <cell r="I875" t="str">
            <v>02200230121302</v>
          </cell>
          <cell r="K875" t="str">
            <v>METPALLE</v>
          </cell>
          <cell r="L875" t="str">
            <v>LAMBADITHANDA</v>
          </cell>
        </row>
        <row r="876">
          <cell r="A876" t="str">
            <v>02</v>
          </cell>
          <cell r="B876" t="str">
            <v>0220</v>
          </cell>
          <cell r="C876" t="str">
            <v>0220023</v>
          </cell>
          <cell r="D876" t="str">
            <v>013</v>
          </cell>
          <cell r="E876" t="str">
            <v>14</v>
          </cell>
          <cell r="F876" t="str">
            <v>01</v>
          </cell>
          <cell r="G876" t="str">
            <v>258</v>
          </cell>
          <cell r="H876" t="str">
            <v>016</v>
          </cell>
          <cell r="I876" t="str">
            <v>02200230131401</v>
          </cell>
          <cell r="K876" t="str">
            <v>METPALLE</v>
          </cell>
          <cell r="L876" t="str">
            <v>ATHMAKUR</v>
          </cell>
        </row>
        <row r="877">
          <cell r="A877" t="str">
            <v>02</v>
          </cell>
          <cell r="B877" t="str">
            <v>0220</v>
          </cell>
          <cell r="C877" t="str">
            <v>0220023</v>
          </cell>
          <cell r="D877" t="str">
            <v>013</v>
          </cell>
          <cell r="E877" t="str">
            <v>14</v>
          </cell>
          <cell r="F877" t="str">
            <v>02</v>
          </cell>
          <cell r="G877" t="str">
            <v>258</v>
          </cell>
          <cell r="H877" t="str">
            <v>016</v>
          </cell>
          <cell r="I877" t="str">
            <v>02200230131402</v>
          </cell>
          <cell r="K877" t="str">
            <v>METPALLE</v>
          </cell>
          <cell r="L877" t="str">
            <v>SARKAMPET</v>
          </cell>
        </row>
        <row r="878">
          <cell r="A878" t="str">
            <v>02</v>
          </cell>
          <cell r="B878" t="str">
            <v>0220</v>
          </cell>
          <cell r="C878" t="str">
            <v>0220023</v>
          </cell>
          <cell r="D878" t="str">
            <v>013</v>
          </cell>
          <cell r="E878" t="str">
            <v>14</v>
          </cell>
          <cell r="F878" t="str">
            <v>03</v>
          </cell>
          <cell r="G878" t="str">
            <v>258</v>
          </cell>
          <cell r="H878" t="str">
            <v>016</v>
          </cell>
          <cell r="I878" t="str">
            <v>02200230131403</v>
          </cell>
          <cell r="K878" t="str">
            <v>METPALLE</v>
          </cell>
          <cell r="L878" t="str">
            <v>PATIMIDITHANDA</v>
          </cell>
        </row>
        <row r="879">
          <cell r="A879" t="str">
            <v>02</v>
          </cell>
          <cell r="B879" t="str">
            <v>0220</v>
          </cell>
          <cell r="C879" t="str">
            <v>0220023</v>
          </cell>
          <cell r="D879" t="str">
            <v>014</v>
          </cell>
          <cell r="E879" t="str">
            <v>15</v>
          </cell>
          <cell r="F879" t="str">
            <v>01</v>
          </cell>
          <cell r="G879" t="str">
            <v>258</v>
          </cell>
          <cell r="H879" t="str">
            <v>016</v>
          </cell>
          <cell r="I879" t="str">
            <v>02200230141501</v>
          </cell>
          <cell r="K879" t="str">
            <v>METPALLE</v>
          </cell>
          <cell r="L879" t="str">
            <v>KONDRIKARLA</v>
          </cell>
        </row>
        <row r="880">
          <cell r="A880" t="str">
            <v>02</v>
          </cell>
          <cell r="B880" t="str">
            <v>0220</v>
          </cell>
          <cell r="C880" t="str">
            <v>0220023</v>
          </cell>
          <cell r="D880" t="str">
            <v>015</v>
          </cell>
          <cell r="E880" t="str">
            <v>15</v>
          </cell>
          <cell r="F880" t="str">
            <v>01</v>
          </cell>
          <cell r="G880" t="str">
            <v>258</v>
          </cell>
          <cell r="H880" t="str">
            <v>016</v>
          </cell>
          <cell r="I880" t="str">
            <v>02200230151501</v>
          </cell>
          <cell r="K880" t="str">
            <v>METPALLE</v>
          </cell>
          <cell r="L880" t="str">
            <v>KONARAOPET</v>
          </cell>
        </row>
        <row r="881">
          <cell r="A881" t="str">
            <v>02</v>
          </cell>
          <cell r="B881" t="str">
            <v>0220</v>
          </cell>
          <cell r="C881" t="str">
            <v>0220024</v>
          </cell>
          <cell r="D881" t="str">
            <v>001</v>
          </cell>
          <cell r="E881" t="str">
            <v>01</v>
          </cell>
          <cell r="F881" t="str">
            <v>01</v>
          </cell>
          <cell r="G881" t="str">
            <v>258</v>
          </cell>
          <cell r="H881" t="str">
            <v>016</v>
          </cell>
          <cell r="I881" t="str">
            <v>02200240010101</v>
          </cell>
          <cell r="K881" t="str">
            <v>KATHLAPUR</v>
          </cell>
          <cell r="L881" t="str">
            <v>PEGGARLA</v>
          </cell>
        </row>
        <row r="882">
          <cell r="A882" t="str">
            <v>02</v>
          </cell>
          <cell r="B882" t="str">
            <v>0220</v>
          </cell>
          <cell r="C882" t="str">
            <v>0220024</v>
          </cell>
          <cell r="D882" t="str">
            <v>002</v>
          </cell>
          <cell r="E882" t="str">
            <v>02</v>
          </cell>
          <cell r="F882" t="str">
            <v>01</v>
          </cell>
          <cell r="G882" t="str">
            <v>258</v>
          </cell>
          <cell r="H882" t="str">
            <v>016</v>
          </cell>
          <cell r="I882" t="str">
            <v>02200240020201</v>
          </cell>
          <cell r="K882" t="str">
            <v>KATHLAPUR</v>
          </cell>
          <cell r="L882" t="str">
            <v>OOTPALLY</v>
          </cell>
        </row>
        <row r="883">
          <cell r="A883" t="str">
            <v>02</v>
          </cell>
          <cell r="B883" t="str">
            <v>0220</v>
          </cell>
          <cell r="C883" t="str">
            <v>0220024</v>
          </cell>
          <cell r="D883" t="str">
            <v>003</v>
          </cell>
          <cell r="E883" t="str">
            <v>03</v>
          </cell>
          <cell r="F883" t="str">
            <v>01</v>
          </cell>
          <cell r="G883" t="str">
            <v>258</v>
          </cell>
          <cell r="H883" t="str">
            <v>016</v>
          </cell>
          <cell r="I883" t="str">
            <v>02200240030301</v>
          </cell>
          <cell r="K883" t="str">
            <v>KATHLAPUR</v>
          </cell>
          <cell r="L883" t="str">
            <v>BHUSHANRAOPET</v>
          </cell>
        </row>
        <row r="884">
          <cell r="A884" t="str">
            <v>02</v>
          </cell>
          <cell r="B884" t="str">
            <v>0220</v>
          </cell>
          <cell r="C884" t="str">
            <v>0220024</v>
          </cell>
          <cell r="D884" t="str">
            <v>004</v>
          </cell>
          <cell r="E884" t="str">
            <v>04</v>
          </cell>
          <cell r="F884" t="str">
            <v>01</v>
          </cell>
          <cell r="G884" t="str">
            <v>258</v>
          </cell>
          <cell r="H884" t="str">
            <v>016</v>
          </cell>
          <cell r="I884" t="str">
            <v>02200240040401</v>
          </cell>
          <cell r="K884" t="str">
            <v>KATHLAPUR</v>
          </cell>
          <cell r="L884" t="str">
            <v>KATHLAPOOR</v>
          </cell>
        </row>
        <row r="885">
          <cell r="A885" t="str">
            <v>02</v>
          </cell>
          <cell r="B885" t="str">
            <v>0220</v>
          </cell>
          <cell r="C885" t="str">
            <v>0220024</v>
          </cell>
          <cell r="D885" t="str">
            <v>005</v>
          </cell>
          <cell r="E885" t="str">
            <v>06</v>
          </cell>
          <cell r="F885" t="str">
            <v>01</v>
          </cell>
          <cell r="G885" t="str">
            <v>258</v>
          </cell>
          <cell r="H885" t="str">
            <v>016</v>
          </cell>
          <cell r="I885" t="str">
            <v>02200240050601</v>
          </cell>
          <cell r="K885" t="str">
            <v>KATHLAPUR</v>
          </cell>
          <cell r="L885" t="str">
            <v>SIRKONDA</v>
          </cell>
        </row>
        <row r="886">
          <cell r="A886" t="str">
            <v>02</v>
          </cell>
          <cell r="B886" t="str">
            <v>0220</v>
          </cell>
          <cell r="C886" t="str">
            <v>0220024</v>
          </cell>
          <cell r="D886" t="str">
            <v>006</v>
          </cell>
          <cell r="E886" t="str">
            <v>07</v>
          </cell>
          <cell r="F886" t="str">
            <v>01</v>
          </cell>
          <cell r="G886" t="str">
            <v>258</v>
          </cell>
          <cell r="H886" t="str">
            <v>016</v>
          </cell>
          <cell r="I886" t="str">
            <v>02200240060701</v>
          </cell>
          <cell r="K886" t="str">
            <v>KATHLAPUR</v>
          </cell>
          <cell r="L886" t="str">
            <v>THAKKALAPALLY</v>
          </cell>
        </row>
        <row r="887">
          <cell r="A887" t="str">
            <v>02</v>
          </cell>
          <cell r="B887" t="str">
            <v>0220</v>
          </cell>
          <cell r="C887" t="str">
            <v>0220024</v>
          </cell>
          <cell r="D887" t="str">
            <v>007</v>
          </cell>
          <cell r="E887" t="str">
            <v>08</v>
          </cell>
          <cell r="F887" t="str">
            <v>01</v>
          </cell>
          <cell r="G887" t="str">
            <v>258</v>
          </cell>
          <cell r="H887" t="str">
            <v>016</v>
          </cell>
          <cell r="I887" t="str">
            <v>02200240070801</v>
          </cell>
          <cell r="K887" t="str">
            <v>KATHLAPUR</v>
          </cell>
          <cell r="L887" t="str">
            <v>BOMMENA</v>
          </cell>
        </row>
        <row r="888">
          <cell r="A888" t="str">
            <v>02</v>
          </cell>
          <cell r="B888" t="str">
            <v>0220</v>
          </cell>
          <cell r="C888" t="str">
            <v>0220024</v>
          </cell>
          <cell r="D888" t="str">
            <v>008</v>
          </cell>
          <cell r="E888" t="str">
            <v>09</v>
          </cell>
          <cell r="F888" t="str">
            <v>01</v>
          </cell>
          <cell r="G888" t="str">
            <v>258</v>
          </cell>
          <cell r="H888" t="str">
            <v>016</v>
          </cell>
          <cell r="I888" t="str">
            <v>02200240080901</v>
          </cell>
          <cell r="K888" t="str">
            <v>KATHLAPUR</v>
          </cell>
          <cell r="L888" t="str">
            <v>DULUR</v>
          </cell>
        </row>
        <row r="889">
          <cell r="A889" t="str">
            <v>02</v>
          </cell>
          <cell r="B889" t="str">
            <v>0220</v>
          </cell>
          <cell r="C889" t="str">
            <v>0220024</v>
          </cell>
          <cell r="D889" t="str">
            <v>009</v>
          </cell>
          <cell r="E889" t="str">
            <v>10</v>
          </cell>
          <cell r="F889" t="str">
            <v>01</v>
          </cell>
          <cell r="G889" t="str">
            <v>258</v>
          </cell>
          <cell r="H889" t="str">
            <v>016</v>
          </cell>
          <cell r="I889" t="str">
            <v>02200240091001</v>
          </cell>
          <cell r="K889" t="str">
            <v>KATHLAPUR</v>
          </cell>
          <cell r="L889" t="str">
            <v>DUMPET</v>
          </cell>
        </row>
        <row r="890">
          <cell r="A890" t="str">
            <v>02</v>
          </cell>
          <cell r="B890" t="str">
            <v>0220</v>
          </cell>
          <cell r="C890" t="str">
            <v>0220024</v>
          </cell>
          <cell r="D890" t="str">
            <v>010</v>
          </cell>
          <cell r="E890" t="str">
            <v>11</v>
          </cell>
          <cell r="F890" t="str">
            <v>01</v>
          </cell>
          <cell r="G890" t="str">
            <v>258</v>
          </cell>
          <cell r="H890" t="str">
            <v>016</v>
          </cell>
          <cell r="I890" t="str">
            <v>02200240101101</v>
          </cell>
          <cell r="K890" t="str">
            <v>KATHLAPUR</v>
          </cell>
          <cell r="L890" t="str">
            <v>CHINTA KUNTA</v>
          </cell>
        </row>
        <row r="891">
          <cell r="A891" t="str">
            <v>02</v>
          </cell>
          <cell r="B891" t="str">
            <v>0220</v>
          </cell>
          <cell r="C891" t="str">
            <v>0220024</v>
          </cell>
          <cell r="D891" t="str">
            <v>011</v>
          </cell>
          <cell r="E891" t="str">
            <v>12</v>
          </cell>
          <cell r="F891" t="str">
            <v>01</v>
          </cell>
          <cell r="G891" t="str">
            <v>258</v>
          </cell>
          <cell r="H891" t="str">
            <v>016</v>
          </cell>
          <cell r="I891" t="str">
            <v>02200240111201</v>
          </cell>
          <cell r="K891" t="str">
            <v>KATHLAPUR</v>
          </cell>
          <cell r="L891" t="str">
            <v>POSANIPET</v>
          </cell>
        </row>
        <row r="892">
          <cell r="A892" t="str">
            <v>02</v>
          </cell>
          <cell r="B892" t="str">
            <v>0220</v>
          </cell>
          <cell r="C892" t="str">
            <v>0220024</v>
          </cell>
          <cell r="D892" t="str">
            <v>012</v>
          </cell>
          <cell r="E892" t="str">
            <v>13</v>
          </cell>
          <cell r="F892" t="str">
            <v>01</v>
          </cell>
          <cell r="G892" t="str">
            <v>258</v>
          </cell>
          <cell r="H892" t="str">
            <v>016</v>
          </cell>
          <cell r="I892" t="str">
            <v>02200240121301</v>
          </cell>
          <cell r="K892" t="str">
            <v>KATHLAPUR</v>
          </cell>
          <cell r="L892" t="str">
            <v>GAMBEERPUR</v>
          </cell>
        </row>
        <row r="893">
          <cell r="A893" t="str">
            <v>02</v>
          </cell>
          <cell r="B893" t="str">
            <v>0220</v>
          </cell>
          <cell r="C893" t="str">
            <v>0220024</v>
          </cell>
          <cell r="D893" t="str">
            <v>013</v>
          </cell>
          <cell r="E893" t="str">
            <v>14</v>
          </cell>
          <cell r="F893" t="str">
            <v>01</v>
          </cell>
          <cell r="G893" t="str">
            <v>258</v>
          </cell>
          <cell r="H893" t="str">
            <v>016</v>
          </cell>
          <cell r="I893" t="str">
            <v>02200240131401</v>
          </cell>
          <cell r="K893" t="str">
            <v>KATHLAPUR</v>
          </cell>
          <cell r="L893" t="str">
            <v>THANDRIAL</v>
          </cell>
        </row>
        <row r="894">
          <cell r="A894" t="str">
            <v>02</v>
          </cell>
          <cell r="B894" t="str">
            <v>0220</v>
          </cell>
          <cell r="C894" t="str">
            <v>0220024</v>
          </cell>
          <cell r="D894" t="str">
            <v>014</v>
          </cell>
          <cell r="E894" t="str">
            <v>15</v>
          </cell>
          <cell r="F894" t="str">
            <v>01</v>
          </cell>
          <cell r="G894" t="str">
            <v>258</v>
          </cell>
          <cell r="H894" t="str">
            <v>016</v>
          </cell>
          <cell r="I894" t="str">
            <v>02200240141501</v>
          </cell>
          <cell r="K894" t="str">
            <v>KATHLAPUR</v>
          </cell>
          <cell r="L894" t="str">
            <v>IPPAPALLY</v>
          </cell>
        </row>
        <row r="895">
          <cell r="A895" t="str">
            <v>02</v>
          </cell>
          <cell r="B895" t="str">
            <v>0220</v>
          </cell>
          <cell r="C895" t="str">
            <v>0220024</v>
          </cell>
          <cell r="D895" t="str">
            <v>015</v>
          </cell>
          <cell r="E895" t="str">
            <v>16</v>
          </cell>
          <cell r="F895" t="str">
            <v>01</v>
          </cell>
          <cell r="G895" t="str">
            <v>258</v>
          </cell>
          <cell r="H895" t="str">
            <v>016</v>
          </cell>
          <cell r="I895" t="str">
            <v>02200240151601</v>
          </cell>
          <cell r="K895" t="str">
            <v>KATHLAPUR</v>
          </cell>
          <cell r="L895" t="str">
            <v>POTHARAM</v>
          </cell>
        </row>
        <row r="896">
          <cell r="A896" t="str">
            <v>02</v>
          </cell>
          <cell r="B896" t="str">
            <v>0220</v>
          </cell>
          <cell r="C896" t="str">
            <v>0220024</v>
          </cell>
          <cell r="D896" t="str">
            <v>016</v>
          </cell>
          <cell r="E896" t="str">
            <v>17</v>
          </cell>
          <cell r="F896" t="str">
            <v>01</v>
          </cell>
          <cell r="G896" t="str">
            <v>258</v>
          </cell>
          <cell r="H896" t="str">
            <v>016</v>
          </cell>
          <cell r="I896" t="str">
            <v>02200240161701</v>
          </cell>
          <cell r="K896" t="str">
            <v>KATHLAPUR</v>
          </cell>
          <cell r="L896" t="str">
            <v>KALIKOTA</v>
          </cell>
        </row>
        <row r="897">
          <cell r="A897" t="str">
            <v>02</v>
          </cell>
          <cell r="B897" t="str">
            <v>0220</v>
          </cell>
          <cell r="C897" t="str">
            <v>0220024</v>
          </cell>
          <cell r="D897" t="str">
            <v>017</v>
          </cell>
          <cell r="E897" t="str">
            <v>18</v>
          </cell>
          <cell r="F897" t="str">
            <v>01</v>
          </cell>
          <cell r="G897" t="str">
            <v>258</v>
          </cell>
          <cell r="H897" t="str">
            <v>016</v>
          </cell>
          <cell r="I897" t="str">
            <v>02200240171801</v>
          </cell>
          <cell r="K897" t="str">
            <v>KATHLAPUR</v>
          </cell>
          <cell r="L897" t="str">
            <v>AMBARIPET</v>
          </cell>
        </row>
        <row r="898">
          <cell r="A898" t="str">
            <v>02</v>
          </cell>
          <cell r="B898" t="str">
            <v>0220</v>
          </cell>
          <cell r="C898" t="str">
            <v>0220024</v>
          </cell>
          <cell r="D898" t="str">
            <v>018</v>
          </cell>
          <cell r="E898" t="str">
            <v>19</v>
          </cell>
          <cell r="F898" t="str">
            <v>01</v>
          </cell>
          <cell r="G898" t="str">
            <v>258</v>
          </cell>
          <cell r="H898" t="str">
            <v>016</v>
          </cell>
          <cell r="I898" t="str">
            <v>02200240181901</v>
          </cell>
          <cell r="K898" t="str">
            <v>KATHLAPUR</v>
          </cell>
          <cell r="L898" t="str">
            <v>THURTHY</v>
          </cell>
        </row>
        <row r="899">
          <cell r="A899" t="str">
            <v>02</v>
          </cell>
          <cell r="B899" t="str">
            <v>0220</v>
          </cell>
          <cell r="C899" t="str">
            <v>0220025</v>
          </cell>
          <cell r="D899" t="str">
            <v>001</v>
          </cell>
          <cell r="E899" t="str">
            <v>01</v>
          </cell>
          <cell r="F899" t="str">
            <v>01</v>
          </cell>
          <cell r="G899" t="str">
            <v>259</v>
          </cell>
          <cell r="H899" t="str">
            <v>016</v>
          </cell>
          <cell r="I899" t="str">
            <v>02200250010101</v>
          </cell>
          <cell r="K899" t="str">
            <v>CHANDURTHI</v>
          </cell>
          <cell r="L899" t="str">
            <v>RUDRANGI</v>
          </cell>
        </row>
        <row r="900">
          <cell r="A900" t="str">
            <v>02</v>
          </cell>
          <cell r="B900" t="str">
            <v>0220</v>
          </cell>
          <cell r="C900" t="str">
            <v>0220025</v>
          </cell>
          <cell r="D900" t="str">
            <v>001</v>
          </cell>
          <cell r="E900" t="str">
            <v>01</v>
          </cell>
          <cell r="F900" t="str">
            <v>02</v>
          </cell>
          <cell r="G900" t="str">
            <v>259</v>
          </cell>
          <cell r="H900" t="str">
            <v>016</v>
          </cell>
          <cell r="I900" t="str">
            <v>02200250010102</v>
          </cell>
          <cell r="K900" t="str">
            <v>CHANDURTHI</v>
          </cell>
          <cell r="L900" t="str">
            <v>RAMAKISTAPUR</v>
          </cell>
        </row>
        <row r="901">
          <cell r="A901" t="str">
            <v>02</v>
          </cell>
          <cell r="B901" t="str">
            <v>0220</v>
          </cell>
          <cell r="C901" t="str">
            <v>0220025</v>
          </cell>
          <cell r="D901" t="str">
            <v>001</v>
          </cell>
          <cell r="E901" t="str">
            <v>01</v>
          </cell>
          <cell r="F901" t="str">
            <v>03</v>
          </cell>
          <cell r="G901" t="str">
            <v>259</v>
          </cell>
          <cell r="H901" t="str">
            <v>016</v>
          </cell>
          <cell r="I901" t="str">
            <v>02200250010103</v>
          </cell>
          <cell r="K901" t="str">
            <v>CHANDURTHI</v>
          </cell>
          <cell r="L901" t="str">
            <v>LINGAMPET</v>
          </cell>
        </row>
        <row r="902">
          <cell r="A902" t="str">
            <v>02</v>
          </cell>
          <cell r="B902" t="str">
            <v>0220</v>
          </cell>
          <cell r="C902" t="str">
            <v>0220025</v>
          </cell>
          <cell r="D902" t="str">
            <v>001</v>
          </cell>
          <cell r="E902" t="str">
            <v>01</v>
          </cell>
          <cell r="F902" t="str">
            <v>04</v>
          </cell>
          <cell r="G902" t="str">
            <v>259</v>
          </cell>
          <cell r="H902" t="str">
            <v>016</v>
          </cell>
          <cell r="I902" t="str">
            <v>02200250010104</v>
          </cell>
          <cell r="K902" t="str">
            <v>CHANDURTHI</v>
          </cell>
          <cell r="L902" t="str">
            <v>KOCHEGUTTA</v>
          </cell>
        </row>
        <row r="903">
          <cell r="A903" t="str">
            <v>02</v>
          </cell>
          <cell r="B903" t="str">
            <v>0220</v>
          </cell>
          <cell r="C903" t="str">
            <v>0220025</v>
          </cell>
          <cell r="D903" t="str">
            <v>001</v>
          </cell>
          <cell r="E903" t="str">
            <v>01</v>
          </cell>
          <cell r="F903" t="str">
            <v>05</v>
          </cell>
          <cell r="G903" t="str">
            <v>259</v>
          </cell>
          <cell r="H903" t="str">
            <v>016</v>
          </cell>
          <cell r="I903" t="str">
            <v>02200250010105</v>
          </cell>
          <cell r="K903" t="str">
            <v>CHANDURTHI</v>
          </cell>
          <cell r="L903" t="str">
            <v>DASHRANAIK THANDA</v>
          </cell>
        </row>
        <row r="904">
          <cell r="A904" t="str">
            <v>02</v>
          </cell>
          <cell r="B904" t="str">
            <v>0220</v>
          </cell>
          <cell r="C904" t="str">
            <v>0220025</v>
          </cell>
          <cell r="D904" t="str">
            <v>001</v>
          </cell>
          <cell r="E904" t="str">
            <v>01</v>
          </cell>
          <cell r="F904" t="str">
            <v>06</v>
          </cell>
          <cell r="G904" t="str">
            <v>259</v>
          </cell>
          <cell r="H904" t="str">
            <v>016</v>
          </cell>
          <cell r="I904" t="str">
            <v>02200250010106</v>
          </cell>
          <cell r="K904" t="str">
            <v>CHANDURTHI</v>
          </cell>
          <cell r="L904" t="str">
            <v>MANALA THANDA</v>
          </cell>
        </row>
        <row r="905">
          <cell r="A905" t="str">
            <v>02</v>
          </cell>
          <cell r="B905" t="str">
            <v>0220</v>
          </cell>
          <cell r="C905" t="str">
            <v>0220025</v>
          </cell>
          <cell r="D905" t="str">
            <v>001</v>
          </cell>
          <cell r="E905" t="str">
            <v>01</v>
          </cell>
          <cell r="F905" t="str">
            <v>07</v>
          </cell>
          <cell r="G905" t="str">
            <v>259</v>
          </cell>
          <cell r="H905" t="str">
            <v>016</v>
          </cell>
          <cell r="I905" t="str">
            <v>02200250010107</v>
          </cell>
          <cell r="K905" t="str">
            <v>CHANDURTHI</v>
          </cell>
          <cell r="L905" t="str">
            <v>LAXMINAIK THANDA</v>
          </cell>
        </row>
        <row r="906">
          <cell r="A906" t="str">
            <v>02</v>
          </cell>
          <cell r="B906" t="str">
            <v>0220</v>
          </cell>
          <cell r="C906" t="str">
            <v>0220025</v>
          </cell>
          <cell r="D906" t="str">
            <v>001</v>
          </cell>
          <cell r="E906" t="str">
            <v>01</v>
          </cell>
          <cell r="F906" t="str">
            <v>08</v>
          </cell>
          <cell r="G906" t="str">
            <v>259</v>
          </cell>
          <cell r="H906" t="str">
            <v>016</v>
          </cell>
          <cell r="I906" t="str">
            <v>02200250010108</v>
          </cell>
          <cell r="K906" t="str">
            <v>CHANDURTHI</v>
          </cell>
          <cell r="L906" t="str">
            <v>NAGARAM THANDA</v>
          </cell>
        </row>
        <row r="907">
          <cell r="A907" t="str">
            <v>02</v>
          </cell>
          <cell r="B907" t="str">
            <v>0220</v>
          </cell>
          <cell r="C907" t="str">
            <v>0220025</v>
          </cell>
          <cell r="D907" t="str">
            <v>002</v>
          </cell>
          <cell r="E907" t="str">
            <v>02</v>
          </cell>
          <cell r="F907" t="str">
            <v>01</v>
          </cell>
          <cell r="G907" t="str">
            <v>259</v>
          </cell>
          <cell r="H907" t="str">
            <v>016</v>
          </cell>
          <cell r="I907" t="str">
            <v>02200250020201</v>
          </cell>
          <cell r="K907" t="str">
            <v>CHANDURTHI</v>
          </cell>
          <cell r="L907" t="str">
            <v>MALLIAL</v>
          </cell>
        </row>
        <row r="908">
          <cell r="A908" t="str">
            <v>02</v>
          </cell>
          <cell r="B908" t="str">
            <v>0220</v>
          </cell>
          <cell r="C908" t="str">
            <v>0220025</v>
          </cell>
          <cell r="D908" t="str">
            <v>002</v>
          </cell>
          <cell r="E908" t="str">
            <v>02</v>
          </cell>
          <cell r="F908" t="str">
            <v>02</v>
          </cell>
          <cell r="G908" t="str">
            <v>259</v>
          </cell>
          <cell r="H908" t="str">
            <v>016</v>
          </cell>
          <cell r="I908" t="str">
            <v>02200250020202</v>
          </cell>
          <cell r="K908" t="str">
            <v>CHANDURTHI</v>
          </cell>
          <cell r="L908" t="str">
            <v>GUNDLAPALLY</v>
          </cell>
        </row>
        <row r="909">
          <cell r="A909" t="str">
            <v>02</v>
          </cell>
          <cell r="B909" t="str">
            <v>0220</v>
          </cell>
          <cell r="C909" t="str">
            <v>0220025</v>
          </cell>
          <cell r="D909" t="str">
            <v>003</v>
          </cell>
          <cell r="E909" t="str">
            <v>02</v>
          </cell>
          <cell r="F909" t="str">
            <v>01</v>
          </cell>
          <cell r="G909" t="str">
            <v>259</v>
          </cell>
          <cell r="H909" t="str">
            <v>016</v>
          </cell>
          <cell r="I909" t="str">
            <v>02200250030201</v>
          </cell>
          <cell r="K909" t="str">
            <v>CHANDURTHI</v>
          </cell>
          <cell r="L909" t="str">
            <v>KATTALINGAMPET</v>
          </cell>
        </row>
        <row r="910">
          <cell r="A910" t="str">
            <v>02</v>
          </cell>
          <cell r="B910" t="str">
            <v>0220</v>
          </cell>
          <cell r="C910" t="str">
            <v>0220025</v>
          </cell>
          <cell r="D910" t="str">
            <v>003</v>
          </cell>
          <cell r="E910" t="str">
            <v>02</v>
          </cell>
          <cell r="F910" t="str">
            <v>02</v>
          </cell>
          <cell r="G910" t="str">
            <v>259</v>
          </cell>
          <cell r="H910" t="str">
            <v>016</v>
          </cell>
          <cell r="I910" t="str">
            <v>02200250030202</v>
          </cell>
          <cell r="K910" t="str">
            <v>CHANDURTHI</v>
          </cell>
          <cell r="L910" t="str">
            <v>KOTHAPETA</v>
          </cell>
        </row>
        <row r="911">
          <cell r="A911" t="str">
            <v>02</v>
          </cell>
          <cell r="B911" t="str">
            <v>0220</v>
          </cell>
          <cell r="C911" t="str">
            <v>0220025</v>
          </cell>
          <cell r="D911" t="str">
            <v>004</v>
          </cell>
          <cell r="E911" t="str">
            <v>03</v>
          </cell>
          <cell r="F911" t="str">
            <v>01</v>
          </cell>
          <cell r="G911" t="str">
            <v>259</v>
          </cell>
          <cell r="H911" t="str">
            <v>016</v>
          </cell>
          <cell r="I911" t="str">
            <v>02200250040301</v>
          </cell>
          <cell r="K911" t="str">
            <v>CHANDURTHI</v>
          </cell>
          <cell r="L911" t="str">
            <v>CHANDURTHY</v>
          </cell>
        </row>
        <row r="912">
          <cell r="A912" t="str">
            <v>02</v>
          </cell>
          <cell r="B912" t="str">
            <v>0220</v>
          </cell>
          <cell r="C912" t="str">
            <v>0220025</v>
          </cell>
          <cell r="D912" t="str">
            <v>004</v>
          </cell>
          <cell r="E912" t="str">
            <v>03</v>
          </cell>
          <cell r="F912" t="str">
            <v>02</v>
          </cell>
          <cell r="G912" t="str">
            <v>259</v>
          </cell>
          <cell r="H912" t="str">
            <v>016</v>
          </cell>
          <cell r="I912" t="str">
            <v>02200250040302</v>
          </cell>
          <cell r="K912" t="str">
            <v>CHANDURTHI</v>
          </cell>
          <cell r="L912" t="str">
            <v>RAMANNAPET</v>
          </cell>
        </row>
        <row r="913">
          <cell r="A913" t="str">
            <v>02</v>
          </cell>
          <cell r="B913" t="str">
            <v>0220</v>
          </cell>
          <cell r="C913" t="str">
            <v>0220025</v>
          </cell>
          <cell r="D913" t="str">
            <v>006</v>
          </cell>
          <cell r="E913" t="str">
            <v>04</v>
          </cell>
          <cell r="F913" t="str">
            <v>01</v>
          </cell>
          <cell r="G913" t="str">
            <v>259</v>
          </cell>
          <cell r="H913" t="str">
            <v>016</v>
          </cell>
          <cell r="I913" t="str">
            <v>02200250060401</v>
          </cell>
          <cell r="K913" t="str">
            <v>CHANDURTHI</v>
          </cell>
          <cell r="L913" t="str">
            <v>THIMMAPUR</v>
          </cell>
        </row>
        <row r="914">
          <cell r="A914" t="str">
            <v>02</v>
          </cell>
          <cell r="B914" t="str">
            <v>0220</v>
          </cell>
          <cell r="C914" t="str">
            <v>0220025</v>
          </cell>
          <cell r="D914" t="str">
            <v>007</v>
          </cell>
          <cell r="E914" t="str">
            <v>04</v>
          </cell>
          <cell r="F914" t="str">
            <v>01</v>
          </cell>
          <cell r="G914" t="str">
            <v>259</v>
          </cell>
          <cell r="H914" t="str">
            <v>016</v>
          </cell>
          <cell r="I914" t="str">
            <v>02200250070401</v>
          </cell>
          <cell r="K914" t="str">
            <v>CHANDURTHI</v>
          </cell>
          <cell r="L914" t="str">
            <v>ASHIREDDYPALLY</v>
          </cell>
        </row>
        <row r="915">
          <cell r="A915" t="str">
            <v>02</v>
          </cell>
          <cell r="B915" t="str">
            <v>0220</v>
          </cell>
          <cell r="C915" t="str">
            <v>0220025</v>
          </cell>
          <cell r="D915" t="str">
            <v>007</v>
          </cell>
          <cell r="E915" t="str">
            <v>04</v>
          </cell>
          <cell r="F915" t="str">
            <v>02</v>
          </cell>
          <cell r="G915" t="str">
            <v>259</v>
          </cell>
          <cell r="H915" t="str">
            <v>016</v>
          </cell>
          <cell r="I915" t="str">
            <v>02200250070402</v>
          </cell>
          <cell r="K915" t="str">
            <v>CHANDURTHI</v>
          </cell>
          <cell r="L915" t="str">
            <v>GOLLAPALLY</v>
          </cell>
        </row>
        <row r="916">
          <cell r="A916" t="str">
            <v>02</v>
          </cell>
          <cell r="B916" t="str">
            <v>0220</v>
          </cell>
          <cell r="C916" t="str">
            <v>0220025</v>
          </cell>
          <cell r="D916" t="str">
            <v>008</v>
          </cell>
          <cell r="E916" t="str">
            <v>05</v>
          </cell>
          <cell r="F916" t="str">
            <v>01</v>
          </cell>
          <cell r="G916" t="str">
            <v>259</v>
          </cell>
          <cell r="H916" t="str">
            <v>016</v>
          </cell>
          <cell r="I916" t="str">
            <v>02200250080501</v>
          </cell>
          <cell r="K916" t="str">
            <v>CHANDURTHI</v>
          </cell>
          <cell r="L916" t="str">
            <v>ANANTHAPALLI</v>
          </cell>
        </row>
        <row r="917">
          <cell r="A917" t="str">
            <v>02</v>
          </cell>
          <cell r="B917" t="str">
            <v>0220</v>
          </cell>
          <cell r="C917" t="str">
            <v>0220025</v>
          </cell>
          <cell r="D917" t="str">
            <v>009</v>
          </cell>
          <cell r="E917" t="str">
            <v>06</v>
          </cell>
          <cell r="F917" t="str">
            <v>01</v>
          </cell>
          <cell r="G917" t="str">
            <v>259</v>
          </cell>
          <cell r="H917" t="str">
            <v>016</v>
          </cell>
          <cell r="I917" t="str">
            <v>02200250090601</v>
          </cell>
          <cell r="K917" t="str">
            <v>CHANDURTHI</v>
          </cell>
          <cell r="L917" t="str">
            <v>MOODAPALLY</v>
          </cell>
        </row>
        <row r="918">
          <cell r="A918" t="str">
            <v>02</v>
          </cell>
          <cell r="B918" t="str">
            <v>0220</v>
          </cell>
          <cell r="C918" t="str">
            <v>0220025</v>
          </cell>
          <cell r="D918" t="str">
            <v>009</v>
          </cell>
          <cell r="E918" t="str">
            <v>06</v>
          </cell>
          <cell r="F918" t="str">
            <v>02</v>
          </cell>
          <cell r="G918" t="str">
            <v>259</v>
          </cell>
          <cell r="H918" t="str">
            <v>016</v>
          </cell>
          <cell r="I918" t="str">
            <v>02200250090602</v>
          </cell>
          <cell r="K918" t="str">
            <v>CHANDURTHI</v>
          </cell>
          <cell r="L918" t="str">
            <v>GOSUKULAPALLY</v>
          </cell>
        </row>
        <row r="919">
          <cell r="A919" t="str">
            <v>02</v>
          </cell>
          <cell r="B919" t="str">
            <v>0220</v>
          </cell>
          <cell r="C919" t="str">
            <v>0220025</v>
          </cell>
          <cell r="D919" t="str">
            <v>010</v>
          </cell>
          <cell r="E919" t="str">
            <v>06</v>
          </cell>
          <cell r="F919" t="str">
            <v>01</v>
          </cell>
          <cell r="G919" t="str">
            <v>259</v>
          </cell>
          <cell r="H919" t="str">
            <v>016</v>
          </cell>
          <cell r="I919" t="str">
            <v>02200250100601</v>
          </cell>
          <cell r="K919" t="str">
            <v>CHANDURTHI</v>
          </cell>
          <cell r="L919" t="str">
            <v>NARSINGAPUR</v>
          </cell>
        </row>
        <row r="920">
          <cell r="A920" t="str">
            <v>02</v>
          </cell>
          <cell r="B920" t="str">
            <v>0220</v>
          </cell>
          <cell r="C920" t="str">
            <v>0220025</v>
          </cell>
          <cell r="D920" t="str">
            <v>011</v>
          </cell>
          <cell r="E920" t="str">
            <v>07</v>
          </cell>
          <cell r="F920" t="str">
            <v>01</v>
          </cell>
          <cell r="G920" t="str">
            <v>259</v>
          </cell>
          <cell r="H920" t="str">
            <v>016</v>
          </cell>
          <cell r="I920" t="str">
            <v>02200250110701</v>
          </cell>
          <cell r="K920" t="str">
            <v>CHANDURTHI</v>
          </cell>
          <cell r="L920" t="str">
            <v>MARRIGADDA</v>
          </cell>
        </row>
        <row r="921">
          <cell r="A921" t="str">
            <v>02</v>
          </cell>
          <cell r="B921" t="str">
            <v>0220</v>
          </cell>
          <cell r="C921" t="str">
            <v>0220025</v>
          </cell>
          <cell r="D921" t="str">
            <v>012</v>
          </cell>
          <cell r="E921" t="str">
            <v>08</v>
          </cell>
          <cell r="F921" t="str">
            <v>01</v>
          </cell>
          <cell r="G921" t="str">
            <v>259</v>
          </cell>
          <cell r="H921" t="str">
            <v>016</v>
          </cell>
          <cell r="I921" t="str">
            <v>02200250120801</v>
          </cell>
          <cell r="K921" t="str">
            <v>CHANDURTHI</v>
          </cell>
          <cell r="L921" t="str">
            <v>JOGAPUR</v>
          </cell>
        </row>
        <row r="922">
          <cell r="A922" t="str">
            <v>02</v>
          </cell>
          <cell r="B922" t="str">
            <v>0220</v>
          </cell>
          <cell r="C922" t="str">
            <v>0220025</v>
          </cell>
          <cell r="D922" t="str">
            <v>012</v>
          </cell>
          <cell r="E922" t="str">
            <v>08</v>
          </cell>
          <cell r="F922" t="str">
            <v>02</v>
          </cell>
          <cell r="G922" t="str">
            <v>259</v>
          </cell>
          <cell r="H922" t="str">
            <v>016</v>
          </cell>
          <cell r="I922" t="str">
            <v>02200250120802</v>
          </cell>
          <cell r="K922" t="str">
            <v>CHANDURTHI</v>
          </cell>
          <cell r="L922" t="str">
            <v>GUDIPETA</v>
          </cell>
        </row>
        <row r="923">
          <cell r="A923" t="str">
            <v>02</v>
          </cell>
          <cell r="B923" t="str">
            <v>0220</v>
          </cell>
          <cell r="C923" t="str">
            <v>0220025</v>
          </cell>
          <cell r="D923" t="str">
            <v>013</v>
          </cell>
          <cell r="E923" t="str">
            <v>09</v>
          </cell>
          <cell r="F923" t="str">
            <v>01</v>
          </cell>
          <cell r="G923" t="str">
            <v>259</v>
          </cell>
          <cell r="H923" t="str">
            <v>016</v>
          </cell>
          <cell r="I923" t="str">
            <v>02200250130901</v>
          </cell>
          <cell r="K923" t="str">
            <v>CHANDURTHI</v>
          </cell>
          <cell r="L923" t="str">
            <v>LINGAMPET</v>
          </cell>
        </row>
        <row r="924">
          <cell r="A924" t="str">
            <v>02</v>
          </cell>
          <cell r="B924" t="str">
            <v>0220</v>
          </cell>
          <cell r="C924" t="str">
            <v>0220025</v>
          </cell>
          <cell r="D924" t="str">
            <v>014</v>
          </cell>
          <cell r="E924" t="str">
            <v>10</v>
          </cell>
          <cell r="F924" t="str">
            <v>01</v>
          </cell>
          <cell r="G924" t="str">
            <v>259</v>
          </cell>
          <cell r="H924" t="str">
            <v>016</v>
          </cell>
          <cell r="I924" t="str">
            <v>02200250141001</v>
          </cell>
          <cell r="K924" t="str">
            <v>CHANDURTHI</v>
          </cell>
          <cell r="L924" t="str">
            <v>SANUGULA</v>
          </cell>
        </row>
        <row r="925">
          <cell r="A925" t="str">
            <v>02</v>
          </cell>
          <cell r="B925" t="str">
            <v>0220</v>
          </cell>
          <cell r="C925" t="str">
            <v>0220025</v>
          </cell>
          <cell r="D925" t="str">
            <v>014</v>
          </cell>
          <cell r="E925" t="str">
            <v>10</v>
          </cell>
          <cell r="F925" t="str">
            <v>02</v>
          </cell>
          <cell r="G925" t="str">
            <v>259</v>
          </cell>
          <cell r="H925" t="str">
            <v>016</v>
          </cell>
          <cell r="I925" t="str">
            <v>02200250141002</v>
          </cell>
          <cell r="K925" t="str">
            <v>CHANDURTHI</v>
          </cell>
          <cell r="L925" t="str">
            <v>DEVUNITHANDA</v>
          </cell>
        </row>
        <row r="926">
          <cell r="A926" t="str">
            <v>02</v>
          </cell>
          <cell r="B926" t="str">
            <v>0220</v>
          </cell>
          <cell r="C926" t="str">
            <v>0220025</v>
          </cell>
          <cell r="D926" t="str">
            <v>014</v>
          </cell>
          <cell r="E926" t="str">
            <v>10</v>
          </cell>
          <cell r="F926" t="str">
            <v>03</v>
          </cell>
          <cell r="G926" t="str">
            <v>259</v>
          </cell>
          <cell r="H926" t="str">
            <v>016</v>
          </cell>
          <cell r="I926" t="str">
            <v>02200250141003</v>
          </cell>
          <cell r="K926" t="str">
            <v>CHANDURTHI</v>
          </cell>
          <cell r="L926" t="str">
            <v>PULSING THANDA</v>
          </cell>
        </row>
        <row r="927">
          <cell r="A927" t="str">
            <v>02</v>
          </cell>
          <cell r="B927" t="str">
            <v>0220</v>
          </cell>
          <cell r="C927" t="str">
            <v>0220025</v>
          </cell>
          <cell r="D927" t="str">
            <v>014</v>
          </cell>
          <cell r="E927" t="str">
            <v>10</v>
          </cell>
          <cell r="F927" t="str">
            <v>04</v>
          </cell>
          <cell r="G927" t="str">
            <v>259</v>
          </cell>
          <cell r="H927" t="str">
            <v>016</v>
          </cell>
          <cell r="I927" t="str">
            <v>02200250141004</v>
          </cell>
          <cell r="K927" t="str">
            <v>CHANDURTHI</v>
          </cell>
          <cell r="L927" t="str">
            <v>JALPATH THANDA</v>
          </cell>
        </row>
        <row r="928">
          <cell r="A928" t="str">
            <v>02</v>
          </cell>
          <cell r="B928" t="str">
            <v>0220</v>
          </cell>
          <cell r="C928" t="str">
            <v>0220025</v>
          </cell>
          <cell r="D928" t="str">
            <v>015</v>
          </cell>
          <cell r="E928" t="str">
            <v>10</v>
          </cell>
          <cell r="F928" t="str">
            <v>01</v>
          </cell>
          <cell r="G928" t="str">
            <v>259</v>
          </cell>
          <cell r="H928" t="str">
            <v>016</v>
          </cell>
          <cell r="I928" t="str">
            <v>02200250151001</v>
          </cell>
          <cell r="K928" t="str">
            <v>CHANDURTHI</v>
          </cell>
          <cell r="L928" t="str">
            <v>RAMARAOPALLY</v>
          </cell>
        </row>
        <row r="929">
          <cell r="A929" t="str">
            <v>02</v>
          </cell>
          <cell r="B929" t="str">
            <v>0220</v>
          </cell>
          <cell r="C929" t="str">
            <v>0220025</v>
          </cell>
          <cell r="D929" t="str">
            <v>016</v>
          </cell>
          <cell r="E929" t="str">
            <v>11</v>
          </cell>
          <cell r="F929" t="str">
            <v>01</v>
          </cell>
          <cell r="G929" t="str">
            <v>259</v>
          </cell>
          <cell r="H929" t="str">
            <v>016</v>
          </cell>
          <cell r="I929" t="str">
            <v>02200250161101</v>
          </cell>
          <cell r="K929" t="str">
            <v>CHANDURTHI</v>
          </cell>
          <cell r="L929" t="str">
            <v>BANDAPALLY</v>
          </cell>
        </row>
        <row r="930">
          <cell r="A930" t="str">
            <v>02</v>
          </cell>
          <cell r="B930" t="str">
            <v>0220</v>
          </cell>
          <cell r="C930" t="str">
            <v>0220025</v>
          </cell>
          <cell r="D930" t="str">
            <v>017</v>
          </cell>
          <cell r="E930" t="str">
            <v>11</v>
          </cell>
          <cell r="F930" t="str">
            <v>01</v>
          </cell>
          <cell r="G930" t="str">
            <v>259</v>
          </cell>
          <cell r="H930" t="str">
            <v>016</v>
          </cell>
          <cell r="I930" t="str">
            <v>02200250171101</v>
          </cell>
          <cell r="K930" t="str">
            <v>CHANDURTHI</v>
          </cell>
          <cell r="L930" t="str">
            <v>KISTAMPET</v>
          </cell>
        </row>
        <row r="931">
          <cell r="A931" t="str">
            <v>02</v>
          </cell>
          <cell r="B931" t="str">
            <v>0220</v>
          </cell>
          <cell r="C931" t="str">
            <v>0220025</v>
          </cell>
          <cell r="D931" t="str">
            <v>017</v>
          </cell>
          <cell r="E931" t="str">
            <v>11</v>
          </cell>
          <cell r="F931" t="str">
            <v>02</v>
          </cell>
          <cell r="G931" t="str">
            <v>259</v>
          </cell>
          <cell r="H931" t="str">
            <v>016</v>
          </cell>
          <cell r="I931" t="str">
            <v>02200250171102</v>
          </cell>
          <cell r="K931" t="str">
            <v>CHANDURTHI</v>
          </cell>
          <cell r="L931" t="str">
            <v>NAKKAPALLY</v>
          </cell>
        </row>
        <row r="932">
          <cell r="A932" t="str">
            <v>02</v>
          </cell>
          <cell r="B932" t="str">
            <v>0220</v>
          </cell>
          <cell r="C932" t="str">
            <v>0220025</v>
          </cell>
          <cell r="D932" t="str">
            <v>018</v>
          </cell>
          <cell r="E932" t="str">
            <v>12</v>
          </cell>
          <cell r="F932" t="str">
            <v>01</v>
          </cell>
          <cell r="G932" t="str">
            <v>259</v>
          </cell>
          <cell r="H932" t="str">
            <v>016</v>
          </cell>
          <cell r="I932" t="str">
            <v>02200250181201</v>
          </cell>
          <cell r="K932" t="str">
            <v>CHANDURTHI</v>
          </cell>
          <cell r="L932" t="str">
            <v>ENGAL</v>
          </cell>
        </row>
        <row r="933">
          <cell r="A933" t="str">
            <v>02</v>
          </cell>
          <cell r="B933" t="str">
            <v>0220</v>
          </cell>
          <cell r="C933" t="str">
            <v>0220026</v>
          </cell>
          <cell r="D933" t="str">
            <v>001</v>
          </cell>
          <cell r="E933" t="str">
            <v>06</v>
          </cell>
          <cell r="F933" t="str">
            <v>01</v>
          </cell>
          <cell r="G933" t="str">
            <v>256</v>
          </cell>
          <cell r="H933" t="str">
            <v>016</v>
          </cell>
          <cell r="I933" t="str">
            <v>02200260010601</v>
          </cell>
          <cell r="K933" t="str">
            <v>KODIMIAL</v>
          </cell>
          <cell r="L933" t="str">
            <v>SHANIVARAMPET</v>
          </cell>
        </row>
        <row r="934">
          <cell r="A934" t="str">
            <v>02</v>
          </cell>
          <cell r="B934" t="str">
            <v>0220</v>
          </cell>
          <cell r="C934" t="str">
            <v>0220026</v>
          </cell>
          <cell r="D934" t="str">
            <v>001</v>
          </cell>
          <cell r="E934" t="str">
            <v>06</v>
          </cell>
          <cell r="F934" t="str">
            <v>02</v>
          </cell>
          <cell r="G934" t="str">
            <v>256</v>
          </cell>
          <cell r="H934" t="str">
            <v>016</v>
          </cell>
          <cell r="I934" t="str">
            <v>02200260010602</v>
          </cell>
          <cell r="K934" t="str">
            <v>KODIMIAL</v>
          </cell>
          <cell r="L934" t="str">
            <v>RAMSAGAR</v>
          </cell>
        </row>
        <row r="935">
          <cell r="A935" t="str">
            <v>02</v>
          </cell>
          <cell r="B935" t="str">
            <v>0220</v>
          </cell>
          <cell r="C935" t="str">
            <v>0220026</v>
          </cell>
          <cell r="D935" t="str">
            <v>001</v>
          </cell>
          <cell r="E935" t="str">
            <v>06</v>
          </cell>
          <cell r="F935" t="str">
            <v>03</v>
          </cell>
          <cell r="G935" t="str">
            <v>256</v>
          </cell>
          <cell r="H935" t="str">
            <v>016</v>
          </cell>
          <cell r="I935" t="str">
            <v>02200260010603</v>
          </cell>
          <cell r="K935" t="str">
            <v>KODIMIAL</v>
          </cell>
          <cell r="L935" t="str">
            <v>HIMMATHRAOPET</v>
          </cell>
        </row>
        <row r="936">
          <cell r="A936" t="str">
            <v>02</v>
          </cell>
          <cell r="B936" t="str">
            <v>0220</v>
          </cell>
          <cell r="C936" t="str">
            <v>0220026</v>
          </cell>
          <cell r="D936" t="str">
            <v>002</v>
          </cell>
          <cell r="E936" t="str">
            <v>02</v>
          </cell>
          <cell r="F936" t="str">
            <v>01</v>
          </cell>
          <cell r="G936" t="str">
            <v>256</v>
          </cell>
          <cell r="H936" t="str">
            <v>016</v>
          </cell>
          <cell r="I936" t="str">
            <v>02200260020201</v>
          </cell>
          <cell r="K936" t="str">
            <v>KODIMIAL</v>
          </cell>
          <cell r="L936" t="str">
            <v>POTHARAM</v>
          </cell>
        </row>
        <row r="937">
          <cell r="A937" t="str">
            <v>02</v>
          </cell>
          <cell r="B937" t="str">
            <v>0220</v>
          </cell>
          <cell r="C937" t="str">
            <v>0220026</v>
          </cell>
          <cell r="D937" t="str">
            <v>002</v>
          </cell>
          <cell r="E937" t="str">
            <v>02</v>
          </cell>
          <cell r="F937" t="str">
            <v>02</v>
          </cell>
          <cell r="G937" t="str">
            <v>256</v>
          </cell>
          <cell r="H937" t="str">
            <v>016</v>
          </cell>
          <cell r="I937" t="str">
            <v>02200260020202</v>
          </cell>
          <cell r="K937" t="str">
            <v>KODIMIAL</v>
          </cell>
          <cell r="L937" t="str">
            <v>DAMMAIPET</v>
          </cell>
        </row>
        <row r="938">
          <cell r="A938" t="str">
            <v>02</v>
          </cell>
          <cell r="B938" t="str">
            <v>0220</v>
          </cell>
          <cell r="C938" t="str">
            <v>0220026</v>
          </cell>
          <cell r="D938" t="str">
            <v>002</v>
          </cell>
          <cell r="E938" t="str">
            <v>05</v>
          </cell>
          <cell r="F938" t="str">
            <v>01</v>
          </cell>
          <cell r="G938" t="str">
            <v>256</v>
          </cell>
          <cell r="H938" t="str">
            <v>016</v>
          </cell>
          <cell r="I938" t="str">
            <v>02200260020501</v>
          </cell>
          <cell r="K938" t="str">
            <v>KODIMIAL</v>
          </cell>
          <cell r="L938" t="str">
            <v>THIRUMALAPUR</v>
          </cell>
        </row>
        <row r="939">
          <cell r="A939" t="str">
            <v>02</v>
          </cell>
          <cell r="B939" t="str">
            <v>0220</v>
          </cell>
          <cell r="C939" t="str">
            <v>0220026</v>
          </cell>
          <cell r="D939" t="str">
            <v>002</v>
          </cell>
          <cell r="E939" t="str">
            <v>05</v>
          </cell>
          <cell r="F939" t="str">
            <v>02</v>
          </cell>
          <cell r="G939" t="str">
            <v>256</v>
          </cell>
          <cell r="H939" t="str">
            <v>016</v>
          </cell>
          <cell r="I939" t="str">
            <v>02200260020502</v>
          </cell>
          <cell r="K939" t="str">
            <v>KODIMIAL</v>
          </cell>
          <cell r="L939" t="str">
            <v>SANDRALAPALLY</v>
          </cell>
        </row>
        <row r="940">
          <cell r="A940" t="str">
            <v>02</v>
          </cell>
          <cell r="B940" t="str">
            <v>0220</v>
          </cell>
          <cell r="C940" t="str">
            <v>0220026</v>
          </cell>
          <cell r="D940" t="str">
            <v>003</v>
          </cell>
          <cell r="E940" t="str">
            <v>03</v>
          </cell>
          <cell r="F940" t="str">
            <v>01</v>
          </cell>
          <cell r="G940" t="str">
            <v>256</v>
          </cell>
          <cell r="H940" t="str">
            <v>016</v>
          </cell>
          <cell r="I940" t="str">
            <v>02200260030301</v>
          </cell>
          <cell r="K940" t="str">
            <v>KODIMIAL</v>
          </cell>
          <cell r="L940" t="str">
            <v>KONAPOOR</v>
          </cell>
        </row>
        <row r="941">
          <cell r="A941" t="str">
            <v>02</v>
          </cell>
          <cell r="B941" t="str">
            <v>0220</v>
          </cell>
          <cell r="C941" t="str">
            <v>0220026</v>
          </cell>
          <cell r="D941" t="str">
            <v>004</v>
          </cell>
          <cell r="E941" t="str">
            <v>04</v>
          </cell>
          <cell r="F941" t="str">
            <v>01</v>
          </cell>
          <cell r="G941" t="str">
            <v>256</v>
          </cell>
          <cell r="H941" t="str">
            <v>016</v>
          </cell>
          <cell r="I941" t="str">
            <v>02200260040401</v>
          </cell>
          <cell r="K941" t="str">
            <v>KODIMIAL</v>
          </cell>
          <cell r="L941" t="str">
            <v>SURAMPET</v>
          </cell>
        </row>
        <row r="942">
          <cell r="A942" t="str">
            <v>02</v>
          </cell>
          <cell r="B942" t="str">
            <v>0220</v>
          </cell>
          <cell r="C942" t="str">
            <v>0220026</v>
          </cell>
          <cell r="D942" t="str">
            <v>005</v>
          </cell>
          <cell r="E942" t="str">
            <v>06</v>
          </cell>
          <cell r="F942" t="str">
            <v>01</v>
          </cell>
          <cell r="G942" t="str">
            <v>256</v>
          </cell>
          <cell r="H942" t="str">
            <v>016</v>
          </cell>
          <cell r="I942" t="str">
            <v>02200260050601</v>
          </cell>
          <cell r="K942" t="str">
            <v>KODIMIAL</v>
          </cell>
          <cell r="L942" t="str">
            <v>DABBUTHIMMAIPALLY</v>
          </cell>
        </row>
        <row r="943">
          <cell r="A943" t="str">
            <v>02</v>
          </cell>
          <cell r="B943" t="str">
            <v>0220</v>
          </cell>
          <cell r="C943" t="str">
            <v>0220026</v>
          </cell>
          <cell r="D943" t="str">
            <v>006</v>
          </cell>
          <cell r="E943" t="str">
            <v>07</v>
          </cell>
          <cell r="F943" t="str">
            <v>01</v>
          </cell>
          <cell r="G943" t="str">
            <v>256</v>
          </cell>
          <cell r="H943" t="str">
            <v>016</v>
          </cell>
          <cell r="I943" t="str">
            <v>02200260060701</v>
          </cell>
          <cell r="K943" t="str">
            <v>KODIMIAL</v>
          </cell>
          <cell r="L943" t="str">
            <v>NACHUPALLY</v>
          </cell>
        </row>
        <row r="944">
          <cell r="A944" t="str">
            <v>02</v>
          </cell>
          <cell r="B944" t="str">
            <v>0220</v>
          </cell>
          <cell r="C944" t="str">
            <v>0220026</v>
          </cell>
          <cell r="D944" t="str">
            <v>006</v>
          </cell>
          <cell r="E944" t="str">
            <v>07</v>
          </cell>
          <cell r="F944" t="str">
            <v>02</v>
          </cell>
          <cell r="G944" t="str">
            <v>256</v>
          </cell>
          <cell r="H944" t="str">
            <v>016</v>
          </cell>
          <cell r="I944" t="str">
            <v>02200260060702</v>
          </cell>
          <cell r="K944" t="str">
            <v>KODIMIAL</v>
          </cell>
          <cell r="L944" t="str">
            <v>RAMARAOPET</v>
          </cell>
        </row>
        <row r="945">
          <cell r="A945" t="str">
            <v>02</v>
          </cell>
          <cell r="B945" t="str">
            <v>0220</v>
          </cell>
          <cell r="C945" t="str">
            <v>0220026</v>
          </cell>
          <cell r="D945" t="str">
            <v>006</v>
          </cell>
          <cell r="E945" t="str">
            <v>07</v>
          </cell>
          <cell r="F945" t="str">
            <v>03</v>
          </cell>
          <cell r="G945" t="str">
            <v>256</v>
          </cell>
          <cell r="H945" t="str">
            <v>016</v>
          </cell>
          <cell r="I945" t="str">
            <v>02200260060703</v>
          </cell>
          <cell r="K945" t="str">
            <v>KODIMIAL</v>
          </cell>
          <cell r="L945" t="str">
            <v>NAVABPET</v>
          </cell>
        </row>
        <row r="946">
          <cell r="A946" t="str">
            <v>02</v>
          </cell>
          <cell r="B946" t="str">
            <v>0220</v>
          </cell>
          <cell r="C946" t="str">
            <v>0220026</v>
          </cell>
          <cell r="D946" t="str">
            <v>007</v>
          </cell>
          <cell r="E946" t="str">
            <v>08</v>
          </cell>
          <cell r="F946" t="str">
            <v>01</v>
          </cell>
          <cell r="G946" t="str">
            <v>256</v>
          </cell>
          <cell r="H946" t="str">
            <v>016</v>
          </cell>
          <cell r="I946" t="str">
            <v>02200260070801</v>
          </cell>
          <cell r="K946" t="str">
            <v>KODIMIAL</v>
          </cell>
          <cell r="L946" t="str">
            <v>PUDUR</v>
          </cell>
        </row>
        <row r="947">
          <cell r="A947" t="str">
            <v>02</v>
          </cell>
          <cell r="B947" t="str">
            <v>0220</v>
          </cell>
          <cell r="C947" t="str">
            <v>0220026</v>
          </cell>
          <cell r="D947" t="str">
            <v>007</v>
          </cell>
          <cell r="E947" t="str">
            <v>08</v>
          </cell>
          <cell r="F947" t="str">
            <v>02</v>
          </cell>
          <cell r="G947" t="str">
            <v>256</v>
          </cell>
          <cell r="H947" t="str">
            <v>016</v>
          </cell>
          <cell r="I947" t="str">
            <v>02200260070802</v>
          </cell>
          <cell r="K947" t="str">
            <v>KODIMIAL</v>
          </cell>
          <cell r="L947" t="str">
            <v>AREPALLY</v>
          </cell>
        </row>
        <row r="948">
          <cell r="A948" t="str">
            <v>02</v>
          </cell>
          <cell r="B948" t="str">
            <v>0220</v>
          </cell>
          <cell r="C948" t="str">
            <v>0220026</v>
          </cell>
          <cell r="D948" t="str">
            <v>007</v>
          </cell>
          <cell r="E948" t="str">
            <v>08</v>
          </cell>
          <cell r="F948" t="str">
            <v>03</v>
          </cell>
          <cell r="G948" t="str">
            <v>256</v>
          </cell>
          <cell r="H948" t="str">
            <v>016</v>
          </cell>
          <cell r="I948" t="str">
            <v>02200260070803</v>
          </cell>
          <cell r="K948" t="str">
            <v>KODIMIAL</v>
          </cell>
          <cell r="L948" t="str">
            <v>APPARAOPET</v>
          </cell>
        </row>
        <row r="949">
          <cell r="A949" t="str">
            <v>02</v>
          </cell>
          <cell r="B949" t="str">
            <v>0220</v>
          </cell>
          <cell r="C949" t="str">
            <v>0220026</v>
          </cell>
          <cell r="D949" t="str">
            <v>008</v>
          </cell>
          <cell r="E949" t="str">
            <v>09</v>
          </cell>
          <cell r="F949" t="str">
            <v>01</v>
          </cell>
          <cell r="G949" t="str">
            <v>256</v>
          </cell>
          <cell r="H949" t="str">
            <v>016</v>
          </cell>
          <cell r="I949" t="str">
            <v>02200260080901</v>
          </cell>
          <cell r="K949" t="str">
            <v>KODIMIAL</v>
          </cell>
          <cell r="L949" t="str">
            <v>GOURAPUR</v>
          </cell>
        </row>
        <row r="950">
          <cell r="A950" t="str">
            <v>02</v>
          </cell>
          <cell r="B950" t="str">
            <v>0220</v>
          </cell>
          <cell r="C950" t="str">
            <v>0220026</v>
          </cell>
          <cell r="D950" t="str">
            <v>009</v>
          </cell>
          <cell r="E950" t="str">
            <v>09</v>
          </cell>
          <cell r="F950" t="str">
            <v>01</v>
          </cell>
          <cell r="G950" t="str">
            <v>256</v>
          </cell>
          <cell r="H950" t="str">
            <v>016</v>
          </cell>
          <cell r="I950" t="str">
            <v>02200260090901</v>
          </cell>
          <cell r="K950" t="str">
            <v>KODIMIAL</v>
          </cell>
          <cell r="L950" t="str">
            <v>NARSIMHULAPALLY</v>
          </cell>
        </row>
        <row r="951">
          <cell r="A951" t="str">
            <v>02</v>
          </cell>
          <cell r="B951" t="str">
            <v>0220</v>
          </cell>
          <cell r="C951" t="str">
            <v>0220026</v>
          </cell>
          <cell r="D951" t="str">
            <v>010</v>
          </cell>
          <cell r="E951" t="str">
            <v>10</v>
          </cell>
          <cell r="F951" t="str">
            <v>01</v>
          </cell>
          <cell r="G951" t="str">
            <v>256</v>
          </cell>
          <cell r="H951" t="str">
            <v>016</v>
          </cell>
          <cell r="I951" t="str">
            <v>02200260101001</v>
          </cell>
          <cell r="K951" t="str">
            <v>KODIMIAL</v>
          </cell>
          <cell r="L951" t="str">
            <v>NAMILAKONDA</v>
          </cell>
        </row>
        <row r="952">
          <cell r="A952" t="str">
            <v>02</v>
          </cell>
          <cell r="B952" t="str">
            <v>0220</v>
          </cell>
          <cell r="C952" t="str">
            <v>0220026</v>
          </cell>
          <cell r="D952" t="str">
            <v>010</v>
          </cell>
          <cell r="E952" t="str">
            <v>10</v>
          </cell>
          <cell r="F952" t="str">
            <v>02</v>
          </cell>
          <cell r="G952" t="str">
            <v>256</v>
          </cell>
          <cell r="H952" t="str">
            <v>016</v>
          </cell>
          <cell r="I952" t="str">
            <v>02200260101002</v>
          </cell>
          <cell r="K952" t="str">
            <v>KODIMIAL</v>
          </cell>
          <cell r="L952" t="str">
            <v>GOPALRAOPET</v>
          </cell>
        </row>
        <row r="953">
          <cell r="A953" t="str">
            <v>02</v>
          </cell>
          <cell r="B953" t="str">
            <v>0220</v>
          </cell>
          <cell r="C953" t="str">
            <v>0220026</v>
          </cell>
          <cell r="D953" t="str">
            <v>010</v>
          </cell>
          <cell r="E953" t="str">
            <v>10</v>
          </cell>
          <cell r="F953" t="str">
            <v>03</v>
          </cell>
          <cell r="G953" t="str">
            <v>256</v>
          </cell>
          <cell r="H953" t="str">
            <v>016</v>
          </cell>
          <cell r="I953" t="str">
            <v>02200260101003</v>
          </cell>
          <cell r="K953" t="str">
            <v>KODIMIAL</v>
          </cell>
          <cell r="L953" t="str">
            <v>THURKASHIPALLY</v>
          </cell>
        </row>
        <row r="954">
          <cell r="A954" t="str">
            <v>02</v>
          </cell>
          <cell r="B954" t="str">
            <v>0220</v>
          </cell>
          <cell r="C954" t="str">
            <v>0220026</v>
          </cell>
          <cell r="D954" t="str">
            <v>011</v>
          </cell>
          <cell r="E954" t="str">
            <v>10</v>
          </cell>
          <cell r="F954" t="str">
            <v>01</v>
          </cell>
          <cell r="G954" t="str">
            <v>256</v>
          </cell>
          <cell r="H954" t="str">
            <v>016</v>
          </cell>
          <cell r="I954" t="str">
            <v>02200260111001</v>
          </cell>
          <cell r="K954" t="str">
            <v>KODIMIAL</v>
          </cell>
          <cell r="L954" t="str">
            <v>SRIRAMULAPALLY</v>
          </cell>
        </row>
        <row r="955">
          <cell r="A955" t="str">
            <v>02</v>
          </cell>
          <cell r="B955" t="str">
            <v>0220</v>
          </cell>
          <cell r="C955" t="str">
            <v>0220026</v>
          </cell>
          <cell r="D955" t="str">
            <v>012</v>
          </cell>
          <cell r="E955" t="str">
            <v>11</v>
          </cell>
          <cell r="F955" t="str">
            <v>01</v>
          </cell>
          <cell r="G955" t="str">
            <v>256</v>
          </cell>
          <cell r="H955" t="str">
            <v>016</v>
          </cell>
          <cell r="I955" t="str">
            <v>02200260121101</v>
          </cell>
          <cell r="K955" t="str">
            <v>KODIMIAL</v>
          </cell>
          <cell r="L955" t="str">
            <v>CHEPYAL</v>
          </cell>
        </row>
        <row r="956">
          <cell r="A956" t="str">
            <v>02</v>
          </cell>
          <cell r="B956" t="str">
            <v>0220</v>
          </cell>
          <cell r="C956" t="str">
            <v>0220026</v>
          </cell>
          <cell r="D956" t="str">
            <v>013</v>
          </cell>
          <cell r="E956" t="str">
            <v>12</v>
          </cell>
          <cell r="F956" t="str">
            <v>01</v>
          </cell>
          <cell r="G956" t="str">
            <v>256</v>
          </cell>
          <cell r="H956" t="str">
            <v>016</v>
          </cell>
          <cell r="I956" t="str">
            <v>02200260131201</v>
          </cell>
          <cell r="K956" t="str">
            <v>KODIMIAL</v>
          </cell>
          <cell r="L956" t="str">
            <v>KODIMIAL</v>
          </cell>
        </row>
        <row r="957">
          <cell r="A957" t="str">
            <v>02</v>
          </cell>
          <cell r="B957" t="str">
            <v>0220</v>
          </cell>
          <cell r="C957" t="str">
            <v>0220026</v>
          </cell>
          <cell r="D957" t="str">
            <v>013</v>
          </cell>
          <cell r="E957" t="str">
            <v>12</v>
          </cell>
          <cell r="F957" t="str">
            <v>02</v>
          </cell>
          <cell r="G957" t="str">
            <v>256</v>
          </cell>
          <cell r="H957" t="str">
            <v>016</v>
          </cell>
          <cell r="I957" t="str">
            <v>02200260131202</v>
          </cell>
          <cell r="K957" t="str">
            <v>KODIMIAL</v>
          </cell>
          <cell r="L957" t="str">
            <v>CHINTHALAPALLY</v>
          </cell>
        </row>
        <row r="958">
          <cell r="A958" t="str">
            <v>02</v>
          </cell>
          <cell r="B958" t="str">
            <v>0220</v>
          </cell>
          <cell r="C958" t="str">
            <v>0220026</v>
          </cell>
          <cell r="D958" t="str">
            <v>013</v>
          </cell>
          <cell r="E958" t="str">
            <v>13</v>
          </cell>
          <cell r="F958" t="str">
            <v>01</v>
          </cell>
          <cell r="G958" t="str">
            <v>256</v>
          </cell>
          <cell r="H958" t="str">
            <v>016</v>
          </cell>
          <cell r="I958" t="str">
            <v>02200260131301</v>
          </cell>
          <cell r="K958" t="str">
            <v>KODIMIAL</v>
          </cell>
          <cell r="L958" t="str">
            <v>KONDAPUR</v>
          </cell>
        </row>
        <row r="959">
          <cell r="A959" t="str">
            <v>02</v>
          </cell>
          <cell r="B959" t="str">
            <v>0220</v>
          </cell>
          <cell r="C959" t="str">
            <v>0220026</v>
          </cell>
          <cell r="D959" t="str">
            <v>013</v>
          </cell>
          <cell r="E959" t="str">
            <v>13</v>
          </cell>
          <cell r="F959" t="str">
            <v>02</v>
          </cell>
          <cell r="G959" t="str">
            <v>256</v>
          </cell>
          <cell r="H959" t="str">
            <v>016</v>
          </cell>
          <cell r="I959" t="str">
            <v>02200260131302</v>
          </cell>
          <cell r="K959" t="str">
            <v>KODIMIAL</v>
          </cell>
          <cell r="L959" t="str">
            <v>BOLLAMCHERUVU</v>
          </cell>
        </row>
        <row r="960">
          <cell r="A960" t="str">
            <v>02</v>
          </cell>
          <cell r="B960" t="str">
            <v>0220</v>
          </cell>
          <cell r="C960" t="str">
            <v>0220026</v>
          </cell>
          <cell r="D960" t="str">
            <v>014</v>
          </cell>
          <cell r="E960" t="str">
            <v>12</v>
          </cell>
          <cell r="F960" t="str">
            <v>01</v>
          </cell>
          <cell r="G960" t="str">
            <v>256</v>
          </cell>
          <cell r="H960" t="str">
            <v>016</v>
          </cell>
          <cell r="I960" t="str">
            <v>02200260141201</v>
          </cell>
          <cell r="K960" t="str">
            <v>KODIMIAL</v>
          </cell>
          <cell r="L960" t="str">
            <v>RAMAKISTAPUR</v>
          </cell>
        </row>
        <row r="961">
          <cell r="A961" t="str">
            <v>02</v>
          </cell>
          <cell r="B961" t="str">
            <v>0220</v>
          </cell>
          <cell r="C961" t="str">
            <v>0220026</v>
          </cell>
          <cell r="D961" t="str">
            <v>015</v>
          </cell>
          <cell r="E961" t="str">
            <v>14</v>
          </cell>
          <cell r="F961" t="str">
            <v>01</v>
          </cell>
          <cell r="G961" t="str">
            <v>259</v>
          </cell>
          <cell r="H961" t="str">
            <v>016</v>
          </cell>
          <cell r="I961" t="str">
            <v>02200260151401</v>
          </cell>
          <cell r="K961" t="str">
            <v>KODIMIAL</v>
          </cell>
          <cell r="L961" t="str">
            <v>NALLAGONDA</v>
          </cell>
        </row>
        <row r="962">
          <cell r="A962" t="str">
            <v>02</v>
          </cell>
          <cell r="B962" t="str">
            <v>0220</v>
          </cell>
          <cell r="C962" t="str">
            <v>0220026</v>
          </cell>
          <cell r="D962" t="str">
            <v>015</v>
          </cell>
          <cell r="E962" t="str">
            <v>14</v>
          </cell>
          <cell r="F962" t="str">
            <v>02</v>
          </cell>
          <cell r="G962" t="str">
            <v>259</v>
          </cell>
          <cell r="H962" t="str">
            <v>016</v>
          </cell>
          <cell r="I962" t="str">
            <v>02200260151402</v>
          </cell>
          <cell r="K962" t="str">
            <v>KODIMIAL</v>
          </cell>
          <cell r="L962" t="str">
            <v>KURMAPALLY</v>
          </cell>
        </row>
        <row r="963">
          <cell r="A963" t="str">
            <v>02</v>
          </cell>
          <cell r="B963" t="str">
            <v>0220</v>
          </cell>
          <cell r="C963" t="str">
            <v>0220026</v>
          </cell>
          <cell r="D963" t="str">
            <v>016</v>
          </cell>
          <cell r="E963" t="str">
            <v>15</v>
          </cell>
          <cell r="F963" t="str">
            <v>01</v>
          </cell>
          <cell r="G963" t="str">
            <v>259</v>
          </cell>
          <cell r="H963" t="str">
            <v>016</v>
          </cell>
          <cell r="I963" t="str">
            <v>02200260161501</v>
          </cell>
          <cell r="K963" t="str">
            <v>KODIMIAL</v>
          </cell>
          <cell r="L963" t="str">
            <v>THIPPAIAHPALLY</v>
          </cell>
        </row>
        <row r="964">
          <cell r="A964" t="str">
            <v>02</v>
          </cell>
          <cell r="B964" t="str">
            <v>0220</v>
          </cell>
          <cell r="C964" t="str">
            <v>0220027</v>
          </cell>
          <cell r="D964" t="str">
            <v>001</v>
          </cell>
          <cell r="E964" t="str">
            <v>01</v>
          </cell>
          <cell r="F964" t="str">
            <v>01</v>
          </cell>
          <cell r="G964" t="str">
            <v>255</v>
          </cell>
          <cell r="H964" t="str">
            <v>016</v>
          </cell>
          <cell r="I964" t="str">
            <v>02200270010101</v>
          </cell>
          <cell r="K964" t="str">
            <v>GANGADHARA</v>
          </cell>
          <cell r="L964" t="str">
            <v>VENKATAIAHPALLI</v>
          </cell>
        </row>
        <row r="965">
          <cell r="A965" t="str">
            <v>02</v>
          </cell>
          <cell r="B965" t="str">
            <v>0220</v>
          </cell>
          <cell r="C965" t="str">
            <v>0220027</v>
          </cell>
          <cell r="D965" t="str">
            <v>002</v>
          </cell>
          <cell r="E965" t="str">
            <v>02</v>
          </cell>
          <cell r="F965" t="str">
            <v>01</v>
          </cell>
          <cell r="G965" t="str">
            <v>255</v>
          </cell>
          <cell r="H965" t="str">
            <v>016</v>
          </cell>
          <cell r="I965" t="str">
            <v>02200270020201</v>
          </cell>
          <cell r="K965" t="str">
            <v>GANGADHARA</v>
          </cell>
          <cell r="L965" t="str">
            <v>RYALAPALLI</v>
          </cell>
        </row>
        <row r="966">
          <cell r="A966" t="str">
            <v>02</v>
          </cell>
          <cell r="B966" t="str">
            <v>0220</v>
          </cell>
          <cell r="C966" t="str">
            <v>0220027</v>
          </cell>
          <cell r="D966" t="str">
            <v>002</v>
          </cell>
          <cell r="E966" t="str">
            <v>02</v>
          </cell>
          <cell r="F966" t="str">
            <v>02</v>
          </cell>
          <cell r="G966" t="str">
            <v>255</v>
          </cell>
          <cell r="H966" t="str">
            <v>016</v>
          </cell>
          <cell r="I966" t="str">
            <v>02200270020202</v>
          </cell>
          <cell r="K966" t="str">
            <v>GANGADHARA</v>
          </cell>
          <cell r="L966" t="str">
            <v>CHERLAPALLI</v>
          </cell>
        </row>
        <row r="967">
          <cell r="A967" t="str">
            <v>02</v>
          </cell>
          <cell r="B967" t="str">
            <v>0220</v>
          </cell>
          <cell r="C967" t="str">
            <v>0220027</v>
          </cell>
          <cell r="D967" t="str">
            <v>002</v>
          </cell>
          <cell r="E967" t="str">
            <v>02</v>
          </cell>
          <cell r="F967" t="str">
            <v>03</v>
          </cell>
          <cell r="G967" t="str">
            <v>255</v>
          </cell>
          <cell r="H967" t="str">
            <v>016</v>
          </cell>
          <cell r="I967" t="str">
            <v>02200270020203</v>
          </cell>
          <cell r="K967" t="str">
            <v>GANGADHARA</v>
          </cell>
          <cell r="L967" t="str">
            <v>KURMAPALLI</v>
          </cell>
        </row>
        <row r="968">
          <cell r="A968" t="str">
            <v>02</v>
          </cell>
          <cell r="B968" t="str">
            <v>0220</v>
          </cell>
          <cell r="C968" t="str">
            <v>0220027</v>
          </cell>
          <cell r="D968" t="str">
            <v>003</v>
          </cell>
          <cell r="E968" t="str">
            <v>03</v>
          </cell>
          <cell r="F968" t="str">
            <v>01</v>
          </cell>
          <cell r="G968" t="str">
            <v>255</v>
          </cell>
          <cell r="H968" t="str">
            <v>016</v>
          </cell>
          <cell r="I968" t="str">
            <v>02200270030301</v>
          </cell>
          <cell r="K968" t="str">
            <v>GANGADHARA</v>
          </cell>
          <cell r="L968" t="str">
            <v>KACHIREDDYPALLI</v>
          </cell>
        </row>
        <row r="969">
          <cell r="A969" t="str">
            <v>02</v>
          </cell>
          <cell r="B969" t="str">
            <v>0220</v>
          </cell>
          <cell r="C969" t="str">
            <v>0220027</v>
          </cell>
          <cell r="D969" t="str">
            <v>003</v>
          </cell>
          <cell r="E969" t="str">
            <v>03</v>
          </cell>
          <cell r="F969" t="str">
            <v>02</v>
          </cell>
          <cell r="G969" t="str">
            <v>255</v>
          </cell>
          <cell r="H969" t="str">
            <v>016</v>
          </cell>
          <cell r="I969" t="str">
            <v>02200270030302</v>
          </cell>
          <cell r="K969" t="str">
            <v>GANGADHARA</v>
          </cell>
          <cell r="L969" t="str">
            <v>PANUGANTIPALLI</v>
          </cell>
        </row>
        <row r="970">
          <cell r="A970" t="str">
            <v>02</v>
          </cell>
          <cell r="B970" t="str">
            <v>0220</v>
          </cell>
          <cell r="C970" t="str">
            <v>0220027</v>
          </cell>
          <cell r="D970" t="str">
            <v>004</v>
          </cell>
          <cell r="E970" t="str">
            <v>04</v>
          </cell>
          <cell r="F970" t="str">
            <v>01</v>
          </cell>
          <cell r="G970" t="str">
            <v>255</v>
          </cell>
          <cell r="H970" t="str">
            <v>016</v>
          </cell>
          <cell r="I970" t="str">
            <v>02200270040401</v>
          </cell>
          <cell r="K970" t="str">
            <v>GANGADHARA</v>
          </cell>
          <cell r="L970" t="str">
            <v>KONDAIAHPALLI</v>
          </cell>
        </row>
        <row r="971">
          <cell r="A971" t="str">
            <v>02</v>
          </cell>
          <cell r="B971" t="str">
            <v>0220</v>
          </cell>
          <cell r="C971" t="str">
            <v>0220027</v>
          </cell>
          <cell r="D971" t="str">
            <v>005</v>
          </cell>
          <cell r="E971" t="str">
            <v>05</v>
          </cell>
          <cell r="F971" t="str">
            <v>01</v>
          </cell>
          <cell r="G971" t="str">
            <v>255</v>
          </cell>
          <cell r="H971" t="str">
            <v>016</v>
          </cell>
          <cell r="I971" t="str">
            <v>02200270050501</v>
          </cell>
          <cell r="K971" t="str">
            <v>GANGADHARA</v>
          </cell>
          <cell r="L971" t="str">
            <v>BURUGUPALLI</v>
          </cell>
        </row>
        <row r="972">
          <cell r="A972" t="str">
            <v>02</v>
          </cell>
          <cell r="B972" t="str">
            <v>0220</v>
          </cell>
          <cell r="C972" t="str">
            <v>0220027</v>
          </cell>
          <cell r="D972" t="str">
            <v>005</v>
          </cell>
          <cell r="E972" t="str">
            <v>05</v>
          </cell>
          <cell r="F972" t="str">
            <v>02</v>
          </cell>
          <cell r="G972" t="str">
            <v>255</v>
          </cell>
          <cell r="H972" t="str">
            <v>016</v>
          </cell>
          <cell r="I972" t="str">
            <v>02200270050502</v>
          </cell>
          <cell r="K972" t="str">
            <v>GANGADHARA</v>
          </cell>
          <cell r="L972" t="str">
            <v>LINGAMPALLI</v>
          </cell>
        </row>
        <row r="973">
          <cell r="A973" t="str">
            <v>02</v>
          </cell>
          <cell r="B973" t="str">
            <v>0220</v>
          </cell>
          <cell r="C973" t="str">
            <v>0220027</v>
          </cell>
          <cell r="D973" t="str">
            <v>005</v>
          </cell>
          <cell r="E973" t="str">
            <v>05</v>
          </cell>
          <cell r="F973" t="str">
            <v>03</v>
          </cell>
          <cell r="G973" t="str">
            <v>255</v>
          </cell>
          <cell r="H973" t="str">
            <v>016</v>
          </cell>
          <cell r="I973" t="str">
            <v>02200270050503</v>
          </cell>
          <cell r="K973" t="str">
            <v>GANGADHARA</v>
          </cell>
          <cell r="L973" t="str">
            <v>BOMMAKANTIPALLI</v>
          </cell>
        </row>
        <row r="974">
          <cell r="A974" t="str">
            <v>02</v>
          </cell>
          <cell r="B974" t="str">
            <v>0220</v>
          </cell>
          <cell r="C974" t="str">
            <v>0220027</v>
          </cell>
          <cell r="D974" t="str">
            <v>005</v>
          </cell>
          <cell r="E974" t="str">
            <v>05</v>
          </cell>
          <cell r="F974" t="str">
            <v>04</v>
          </cell>
          <cell r="G974" t="str">
            <v>255</v>
          </cell>
          <cell r="H974" t="str">
            <v>016</v>
          </cell>
          <cell r="I974" t="str">
            <v>02200270050504</v>
          </cell>
          <cell r="K974" t="str">
            <v>GANGADHARA</v>
          </cell>
          <cell r="L974" t="str">
            <v>KORKANDLAPALLI</v>
          </cell>
        </row>
        <row r="975">
          <cell r="A975" t="str">
            <v>02</v>
          </cell>
          <cell r="B975" t="str">
            <v>0220</v>
          </cell>
          <cell r="C975" t="str">
            <v>0220027</v>
          </cell>
          <cell r="D975" t="str">
            <v>006</v>
          </cell>
          <cell r="E975" t="str">
            <v>06</v>
          </cell>
          <cell r="F975" t="str">
            <v>01</v>
          </cell>
          <cell r="G975" t="str">
            <v>255</v>
          </cell>
          <cell r="H975" t="str">
            <v>016</v>
          </cell>
          <cell r="I975" t="str">
            <v>02200270060601</v>
          </cell>
          <cell r="K975" t="str">
            <v>GANGADHARA</v>
          </cell>
          <cell r="L975" t="str">
            <v>NARSIMULAPALLI</v>
          </cell>
        </row>
        <row r="976">
          <cell r="A976" t="str">
            <v>02</v>
          </cell>
          <cell r="B976" t="str">
            <v>0220</v>
          </cell>
          <cell r="C976" t="str">
            <v>0220027</v>
          </cell>
          <cell r="D976" t="str">
            <v>006</v>
          </cell>
          <cell r="E976" t="str">
            <v>07</v>
          </cell>
          <cell r="F976" t="str">
            <v>01</v>
          </cell>
          <cell r="G976" t="str">
            <v>255</v>
          </cell>
          <cell r="H976" t="str">
            <v>016</v>
          </cell>
          <cell r="I976" t="str">
            <v>02200270060701</v>
          </cell>
          <cell r="K976" t="str">
            <v>GANGADHARA</v>
          </cell>
          <cell r="L976" t="str">
            <v>SARVAREDDYPALLI</v>
          </cell>
        </row>
        <row r="977">
          <cell r="A977" t="str">
            <v>02</v>
          </cell>
          <cell r="B977" t="str">
            <v>0220</v>
          </cell>
          <cell r="C977" t="str">
            <v>0220027</v>
          </cell>
          <cell r="D977" t="str">
            <v>006</v>
          </cell>
          <cell r="E977" t="str">
            <v>07</v>
          </cell>
          <cell r="F977" t="str">
            <v>02</v>
          </cell>
          <cell r="G977" t="str">
            <v>255</v>
          </cell>
          <cell r="H977" t="str">
            <v>016</v>
          </cell>
          <cell r="I977" t="str">
            <v>02200270060702</v>
          </cell>
          <cell r="K977" t="str">
            <v>GANGADHARA</v>
          </cell>
          <cell r="L977" t="str">
            <v>PENDALAVANIPALLI</v>
          </cell>
        </row>
        <row r="978">
          <cell r="A978" t="str">
            <v>02</v>
          </cell>
          <cell r="B978" t="str">
            <v>0220</v>
          </cell>
          <cell r="C978" t="str">
            <v>0220027</v>
          </cell>
          <cell r="D978" t="str">
            <v>006</v>
          </cell>
          <cell r="E978" t="str">
            <v>07</v>
          </cell>
          <cell r="F978" t="str">
            <v>03</v>
          </cell>
          <cell r="G978" t="str">
            <v>255</v>
          </cell>
          <cell r="H978" t="str">
            <v>016</v>
          </cell>
          <cell r="I978" t="str">
            <v>02200270060703</v>
          </cell>
          <cell r="K978" t="str">
            <v>GANGADHARA</v>
          </cell>
          <cell r="L978" t="str">
            <v>MUPPIDIVANIPALLI</v>
          </cell>
        </row>
        <row r="979">
          <cell r="A979" t="str">
            <v>02</v>
          </cell>
          <cell r="B979" t="str">
            <v>0220</v>
          </cell>
          <cell r="C979" t="str">
            <v>0220027</v>
          </cell>
          <cell r="D979" t="str">
            <v>006</v>
          </cell>
          <cell r="E979" t="str">
            <v>07</v>
          </cell>
          <cell r="F979" t="str">
            <v>04</v>
          </cell>
          <cell r="G979" t="str">
            <v>255</v>
          </cell>
          <cell r="H979" t="str">
            <v>016</v>
          </cell>
          <cell r="I979" t="str">
            <v>02200270060704</v>
          </cell>
          <cell r="K979" t="str">
            <v>GANGADHARA</v>
          </cell>
          <cell r="L979" t="str">
            <v>MARRIGADDA</v>
          </cell>
        </row>
        <row r="980">
          <cell r="A980" t="str">
            <v>02</v>
          </cell>
          <cell r="B980" t="str">
            <v>0220</v>
          </cell>
          <cell r="C980" t="str">
            <v>0220027</v>
          </cell>
          <cell r="D980" t="str">
            <v>007</v>
          </cell>
          <cell r="E980" t="str">
            <v>08</v>
          </cell>
          <cell r="F980" t="str">
            <v>01</v>
          </cell>
          <cell r="G980" t="str">
            <v>255</v>
          </cell>
          <cell r="H980" t="str">
            <v>016</v>
          </cell>
          <cell r="I980" t="str">
            <v>02200270070801</v>
          </cell>
          <cell r="K980" t="str">
            <v>GANGADHARA</v>
          </cell>
          <cell r="L980" t="str">
            <v>NAGIREDDYPOOR</v>
          </cell>
        </row>
        <row r="981">
          <cell r="A981" t="str">
            <v>02</v>
          </cell>
          <cell r="B981" t="str">
            <v>0220</v>
          </cell>
          <cell r="C981" t="str">
            <v>0220027</v>
          </cell>
          <cell r="D981" t="str">
            <v>007</v>
          </cell>
          <cell r="E981" t="str">
            <v>08</v>
          </cell>
          <cell r="F981" t="str">
            <v>02</v>
          </cell>
          <cell r="G981" t="str">
            <v>255</v>
          </cell>
          <cell r="H981" t="str">
            <v>016</v>
          </cell>
          <cell r="I981" t="str">
            <v>02200270070802</v>
          </cell>
          <cell r="K981" t="str">
            <v>GANGADHARA</v>
          </cell>
          <cell r="L981" t="str">
            <v>RUDRAKHSHAPALLI</v>
          </cell>
        </row>
        <row r="982">
          <cell r="A982" t="str">
            <v>02</v>
          </cell>
          <cell r="B982" t="str">
            <v>0220</v>
          </cell>
          <cell r="C982" t="str">
            <v>0220027</v>
          </cell>
          <cell r="D982" t="str">
            <v>008</v>
          </cell>
          <cell r="E982" t="str">
            <v>09</v>
          </cell>
          <cell r="F982" t="str">
            <v>01</v>
          </cell>
          <cell r="G982" t="str">
            <v>255</v>
          </cell>
          <cell r="H982" t="str">
            <v>016</v>
          </cell>
          <cell r="I982" t="str">
            <v>02200270080901</v>
          </cell>
          <cell r="K982" t="str">
            <v>GANGADHARA</v>
          </cell>
          <cell r="L982" t="str">
            <v>GANGADHARA</v>
          </cell>
        </row>
        <row r="983">
          <cell r="A983" t="str">
            <v>02</v>
          </cell>
          <cell r="B983" t="str">
            <v>0220</v>
          </cell>
          <cell r="C983" t="str">
            <v>0220027</v>
          </cell>
          <cell r="D983" t="str">
            <v>008</v>
          </cell>
          <cell r="E983" t="str">
            <v>09</v>
          </cell>
          <cell r="F983" t="str">
            <v>02</v>
          </cell>
          <cell r="G983" t="str">
            <v>255</v>
          </cell>
          <cell r="H983" t="str">
            <v>016</v>
          </cell>
          <cell r="I983" t="str">
            <v>02200270080902</v>
          </cell>
          <cell r="K983" t="str">
            <v>GANGADHARA</v>
          </cell>
          <cell r="L983" t="str">
            <v>PATTIKUNTAPALLI</v>
          </cell>
        </row>
        <row r="984">
          <cell r="A984" t="str">
            <v>02</v>
          </cell>
          <cell r="B984" t="str">
            <v>0220</v>
          </cell>
          <cell r="C984" t="str">
            <v>0220027</v>
          </cell>
          <cell r="D984" t="str">
            <v>008</v>
          </cell>
          <cell r="E984" t="str">
            <v>09</v>
          </cell>
          <cell r="F984" t="str">
            <v>03</v>
          </cell>
          <cell r="G984" t="str">
            <v>255</v>
          </cell>
          <cell r="H984" t="str">
            <v>016</v>
          </cell>
          <cell r="I984" t="str">
            <v>02200270080903</v>
          </cell>
          <cell r="K984" t="str">
            <v>GANGADHARA</v>
          </cell>
          <cell r="L984" t="str">
            <v>MANGAPET</v>
          </cell>
        </row>
        <row r="985">
          <cell r="A985" t="str">
            <v>02</v>
          </cell>
          <cell r="B985" t="str">
            <v>0220</v>
          </cell>
          <cell r="C985" t="str">
            <v>0220027</v>
          </cell>
          <cell r="D985" t="str">
            <v>009</v>
          </cell>
          <cell r="E985" t="str">
            <v>09</v>
          </cell>
          <cell r="F985" t="str">
            <v>01</v>
          </cell>
          <cell r="G985" t="str">
            <v>255</v>
          </cell>
          <cell r="H985" t="str">
            <v>016</v>
          </cell>
          <cell r="I985" t="str">
            <v>02200270090901</v>
          </cell>
          <cell r="K985" t="str">
            <v>GANGADHARA</v>
          </cell>
          <cell r="L985" t="str">
            <v>LAXMIDEVIPALLI</v>
          </cell>
        </row>
        <row r="986">
          <cell r="A986" t="str">
            <v>02</v>
          </cell>
          <cell r="B986" t="str">
            <v>0220</v>
          </cell>
          <cell r="C986" t="str">
            <v>0220027</v>
          </cell>
          <cell r="D986" t="str">
            <v>010</v>
          </cell>
          <cell r="E986" t="str">
            <v>10</v>
          </cell>
          <cell r="F986" t="str">
            <v>01</v>
          </cell>
          <cell r="G986" t="str">
            <v>255</v>
          </cell>
          <cell r="H986" t="str">
            <v>016</v>
          </cell>
          <cell r="I986" t="str">
            <v>02200270101001</v>
          </cell>
          <cell r="K986" t="str">
            <v>GANGADHARA</v>
          </cell>
          <cell r="L986" t="str">
            <v>NARAYANPOOR</v>
          </cell>
        </row>
        <row r="987">
          <cell r="A987" t="str">
            <v>02</v>
          </cell>
          <cell r="B987" t="str">
            <v>0220</v>
          </cell>
          <cell r="C987" t="str">
            <v>0220027</v>
          </cell>
          <cell r="D987" t="str">
            <v>010</v>
          </cell>
          <cell r="E987" t="str">
            <v>10</v>
          </cell>
          <cell r="F987" t="str">
            <v>02</v>
          </cell>
          <cell r="G987" t="str">
            <v>255</v>
          </cell>
          <cell r="H987" t="str">
            <v>016</v>
          </cell>
          <cell r="I987" t="str">
            <v>02200270101002</v>
          </cell>
          <cell r="K987" t="str">
            <v>GANGADHARA</v>
          </cell>
          <cell r="L987" t="str">
            <v>CHERLAPALLI</v>
          </cell>
        </row>
        <row r="988">
          <cell r="A988" t="str">
            <v>02</v>
          </cell>
          <cell r="B988" t="str">
            <v>0220</v>
          </cell>
          <cell r="C988" t="str">
            <v>0220027</v>
          </cell>
          <cell r="D988" t="str">
            <v>010</v>
          </cell>
          <cell r="E988" t="str">
            <v>10</v>
          </cell>
          <cell r="F988" t="str">
            <v>03</v>
          </cell>
          <cell r="G988" t="str">
            <v>255</v>
          </cell>
          <cell r="H988" t="str">
            <v>016</v>
          </cell>
          <cell r="I988" t="str">
            <v>02200270101003</v>
          </cell>
          <cell r="K988" t="str">
            <v>GANGADHARA</v>
          </cell>
          <cell r="L988" t="str">
            <v>ISTARPALLI</v>
          </cell>
        </row>
        <row r="989">
          <cell r="A989" t="str">
            <v>02</v>
          </cell>
          <cell r="B989" t="str">
            <v>0220</v>
          </cell>
          <cell r="C989" t="str">
            <v>0220027</v>
          </cell>
          <cell r="D989" t="str">
            <v>010</v>
          </cell>
          <cell r="E989" t="str">
            <v>11</v>
          </cell>
          <cell r="F989" t="str">
            <v>01</v>
          </cell>
          <cell r="G989" t="str">
            <v>255</v>
          </cell>
          <cell r="H989" t="str">
            <v>016</v>
          </cell>
          <cell r="I989" t="str">
            <v>02200270101101</v>
          </cell>
          <cell r="K989" t="str">
            <v>GANGADHARA</v>
          </cell>
          <cell r="L989" t="str">
            <v>ISLAMPOOR</v>
          </cell>
        </row>
        <row r="990">
          <cell r="A990" t="str">
            <v>02</v>
          </cell>
          <cell r="B990" t="str">
            <v>0220</v>
          </cell>
          <cell r="C990" t="str">
            <v>0220027</v>
          </cell>
          <cell r="D990" t="str">
            <v>011</v>
          </cell>
          <cell r="E990" t="str">
            <v>12</v>
          </cell>
          <cell r="F990" t="str">
            <v>01</v>
          </cell>
          <cell r="G990" t="str">
            <v>255</v>
          </cell>
          <cell r="H990" t="str">
            <v>016</v>
          </cell>
          <cell r="I990" t="str">
            <v>02200270111201</v>
          </cell>
          <cell r="K990" t="str">
            <v>GANGADHARA</v>
          </cell>
          <cell r="L990" t="str">
            <v>MALLAPOOR</v>
          </cell>
        </row>
        <row r="991">
          <cell r="A991" t="str">
            <v>02</v>
          </cell>
          <cell r="B991" t="str">
            <v>0220</v>
          </cell>
          <cell r="C991" t="str">
            <v>0220027</v>
          </cell>
          <cell r="D991" t="str">
            <v>011</v>
          </cell>
          <cell r="E991" t="str">
            <v>12</v>
          </cell>
          <cell r="F991" t="str">
            <v>02</v>
          </cell>
          <cell r="G991" t="str">
            <v>255</v>
          </cell>
          <cell r="H991" t="str">
            <v>016</v>
          </cell>
          <cell r="I991" t="str">
            <v>02200270111202</v>
          </cell>
          <cell r="K991" t="str">
            <v>GANGADHARA</v>
          </cell>
          <cell r="L991" t="str">
            <v>NADIMIPALII</v>
          </cell>
        </row>
        <row r="992">
          <cell r="A992" t="str">
            <v>02</v>
          </cell>
          <cell r="B992" t="str">
            <v>0220</v>
          </cell>
          <cell r="C992" t="str">
            <v>0220027</v>
          </cell>
          <cell r="D992" t="str">
            <v>012</v>
          </cell>
          <cell r="E992" t="str">
            <v>12</v>
          </cell>
          <cell r="F992" t="str">
            <v>01</v>
          </cell>
          <cell r="G992" t="str">
            <v>255</v>
          </cell>
          <cell r="H992" t="str">
            <v>016</v>
          </cell>
          <cell r="I992" t="str">
            <v>02200270121201</v>
          </cell>
          <cell r="K992" t="str">
            <v>GANGADHARA</v>
          </cell>
          <cell r="L992" t="str">
            <v>GOPALRAOPALLI</v>
          </cell>
        </row>
        <row r="993">
          <cell r="A993" t="str">
            <v>02</v>
          </cell>
          <cell r="B993" t="str">
            <v>0220</v>
          </cell>
          <cell r="C993" t="str">
            <v>0220027</v>
          </cell>
          <cell r="D993" t="str">
            <v>013</v>
          </cell>
          <cell r="E993" t="str">
            <v>13</v>
          </cell>
          <cell r="F993" t="str">
            <v>01</v>
          </cell>
          <cell r="G993" t="str">
            <v>255</v>
          </cell>
          <cell r="H993" t="str">
            <v>016</v>
          </cell>
          <cell r="I993" t="str">
            <v>02200270131301</v>
          </cell>
          <cell r="K993" t="str">
            <v>GANGADHARA</v>
          </cell>
          <cell r="L993" t="str">
            <v>UPPARA MALLIAL</v>
          </cell>
        </row>
        <row r="994">
          <cell r="A994" t="str">
            <v>02</v>
          </cell>
          <cell r="B994" t="str">
            <v>0220</v>
          </cell>
          <cell r="C994" t="str">
            <v>0220027</v>
          </cell>
          <cell r="D994" t="str">
            <v>013</v>
          </cell>
          <cell r="E994" t="str">
            <v>13</v>
          </cell>
          <cell r="F994" t="str">
            <v>02</v>
          </cell>
          <cell r="G994" t="str">
            <v>255</v>
          </cell>
          <cell r="H994" t="str">
            <v>016</v>
          </cell>
          <cell r="I994" t="str">
            <v>02200270131302</v>
          </cell>
          <cell r="K994" t="str">
            <v>GANGADHARA</v>
          </cell>
          <cell r="L994" t="str">
            <v>VENKAMPALLI</v>
          </cell>
        </row>
        <row r="995">
          <cell r="A995" t="str">
            <v>02</v>
          </cell>
          <cell r="B995" t="str">
            <v>0220</v>
          </cell>
          <cell r="C995" t="str">
            <v>0220027</v>
          </cell>
          <cell r="D995" t="str">
            <v>013</v>
          </cell>
          <cell r="E995" t="str">
            <v>13</v>
          </cell>
          <cell r="F995" t="str">
            <v>03</v>
          </cell>
          <cell r="G995" t="str">
            <v>255</v>
          </cell>
          <cell r="H995" t="str">
            <v>016</v>
          </cell>
          <cell r="I995" t="str">
            <v>02200270131303</v>
          </cell>
          <cell r="K995" t="str">
            <v>GANGADHARA</v>
          </cell>
          <cell r="L995" t="str">
            <v>POTHUGANTIPALLI</v>
          </cell>
        </row>
        <row r="996">
          <cell r="A996" t="str">
            <v>02</v>
          </cell>
          <cell r="B996" t="str">
            <v>0220</v>
          </cell>
          <cell r="C996" t="str">
            <v>0220027</v>
          </cell>
          <cell r="D996" t="str">
            <v>014</v>
          </cell>
          <cell r="E996" t="str">
            <v>13</v>
          </cell>
          <cell r="F996" t="str">
            <v>01</v>
          </cell>
          <cell r="G996" t="str">
            <v>255</v>
          </cell>
          <cell r="H996" t="str">
            <v>016</v>
          </cell>
          <cell r="I996" t="str">
            <v>02200270141301</v>
          </cell>
          <cell r="K996" t="str">
            <v>GANGADHARA</v>
          </cell>
          <cell r="L996" t="str">
            <v>RANGARAOPALLI</v>
          </cell>
        </row>
        <row r="997">
          <cell r="A997" t="str">
            <v>02</v>
          </cell>
          <cell r="B997" t="str">
            <v>0220</v>
          </cell>
          <cell r="C997" t="str">
            <v>0220027</v>
          </cell>
          <cell r="D997" t="str">
            <v>015</v>
          </cell>
          <cell r="E997" t="str">
            <v>14</v>
          </cell>
          <cell r="F997" t="str">
            <v>01</v>
          </cell>
          <cell r="G997" t="str">
            <v>255</v>
          </cell>
          <cell r="H997" t="str">
            <v>016</v>
          </cell>
          <cell r="I997" t="str">
            <v>02200270151401</v>
          </cell>
          <cell r="K997" t="str">
            <v>GANGADHARA</v>
          </cell>
          <cell r="L997" t="str">
            <v>KURIKIAL</v>
          </cell>
        </row>
        <row r="998">
          <cell r="A998" t="str">
            <v>02</v>
          </cell>
          <cell r="B998" t="str">
            <v>0220</v>
          </cell>
          <cell r="C998" t="str">
            <v>0220027</v>
          </cell>
          <cell r="D998" t="str">
            <v>015</v>
          </cell>
          <cell r="E998" t="str">
            <v>14</v>
          </cell>
          <cell r="F998" t="str">
            <v>02</v>
          </cell>
          <cell r="G998" t="str">
            <v>255</v>
          </cell>
          <cell r="H998" t="str">
            <v>016</v>
          </cell>
          <cell r="I998" t="str">
            <v>02200270151402</v>
          </cell>
          <cell r="K998" t="str">
            <v>GANGADHARA</v>
          </cell>
          <cell r="L998" t="str">
            <v>GANGADHARA   X  ROAD</v>
          </cell>
        </row>
        <row r="999">
          <cell r="A999" t="str">
            <v>02</v>
          </cell>
          <cell r="B999" t="str">
            <v>0220</v>
          </cell>
          <cell r="C999" t="str">
            <v>0220027</v>
          </cell>
          <cell r="D999" t="str">
            <v>016</v>
          </cell>
          <cell r="E999" t="str">
            <v>14</v>
          </cell>
          <cell r="F999" t="str">
            <v>01</v>
          </cell>
          <cell r="G999" t="str">
            <v>255</v>
          </cell>
          <cell r="H999" t="str">
            <v>016</v>
          </cell>
          <cell r="I999" t="str">
            <v>02200270161401</v>
          </cell>
          <cell r="K999" t="str">
            <v>GANGADHARA</v>
          </cell>
          <cell r="L999" t="str">
            <v>KONDANNAPALLI</v>
          </cell>
        </row>
        <row r="1000">
          <cell r="A1000" t="str">
            <v>02</v>
          </cell>
          <cell r="B1000" t="str">
            <v>0220</v>
          </cell>
          <cell r="C1000" t="str">
            <v>0220027</v>
          </cell>
          <cell r="D1000" t="str">
            <v>016</v>
          </cell>
          <cell r="E1000" t="str">
            <v>15</v>
          </cell>
          <cell r="F1000" t="str">
            <v>01</v>
          </cell>
          <cell r="G1000" t="str">
            <v>255</v>
          </cell>
          <cell r="H1000" t="str">
            <v>016</v>
          </cell>
          <cell r="I1000" t="str">
            <v>02200270161501</v>
          </cell>
          <cell r="K1000" t="str">
            <v>GANGADHARA</v>
          </cell>
          <cell r="L1000" t="str">
            <v>NYALAKONDANNAPALLI</v>
          </cell>
        </row>
        <row r="1001">
          <cell r="A1001" t="str">
            <v>02</v>
          </cell>
          <cell r="B1001" t="str">
            <v>0220</v>
          </cell>
          <cell r="C1001" t="str">
            <v>0220027</v>
          </cell>
          <cell r="D1001" t="str">
            <v>017</v>
          </cell>
          <cell r="E1001" t="str">
            <v>16</v>
          </cell>
          <cell r="F1001" t="str">
            <v>01</v>
          </cell>
          <cell r="G1001" t="str">
            <v>255</v>
          </cell>
          <cell r="H1001" t="str">
            <v>016</v>
          </cell>
          <cell r="I1001" t="str">
            <v>02200270171601</v>
          </cell>
          <cell r="K1001" t="str">
            <v>GANGADHARA</v>
          </cell>
          <cell r="L1001" t="str">
            <v>GATTUBHUTHKUR</v>
          </cell>
        </row>
        <row r="1002">
          <cell r="A1002" t="str">
            <v>02</v>
          </cell>
          <cell r="B1002" t="str">
            <v>0220</v>
          </cell>
          <cell r="C1002" t="str">
            <v>0220027</v>
          </cell>
          <cell r="D1002" t="str">
            <v>018</v>
          </cell>
          <cell r="E1002" t="str">
            <v>16</v>
          </cell>
          <cell r="F1002" t="str">
            <v>01</v>
          </cell>
          <cell r="G1002" t="str">
            <v>255</v>
          </cell>
          <cell r="H1002" t="str">
            <v>016</v>
          </cell>
          <cell r="I1002" t="str">
            <v>02200270181601</v>
          </cell>
          <cell r="K1002" t="str">
            <v>GANGADHARA</v>
          </cell>
          <cell r="L1002" t="str">
            <v>HIMMATHNAGAR</v>
          </cell>
        </row>
        <row r="1003">
          <cell r="A1003" t="str">
            <v>02</v>
          </cell>
          <cell r="B1003" t="str">
            <v>0220</v>
          </cell>
          <cell r="C1003" t="str">
            <v>0220027</v>
          </cell>
          <cell r="D1003" t="str">
            <v>019</v>
          </cell>
          <cell r="E1003" t="str">
            <v>17</v>
          </cell>
          <cell r="F1003" t="str">
            <v>01</v>
          </cell>
          <cell r="G1003" t="str">
            <v>255</v>
          </cell>
          <cell r="H1003" t="str">
            <v>016</v>
          </cell>
          <cell r="I1003" t="str">
            <v>02200270191701</v>
          </cell>
          <cell r="K1003" t="str">
            <v>GANGADHARA</v>
          </cell>
          <cell r="L1003" t="str">
            <v>GARSEKURTHI</v>
          </cell>
        </row>
        <row r="1004">
          <cell r="A1004" t="str">
            <v>02</v>
          </cell>
          <cell r="B1004" t="str">
            <v>0220</v>
          </cell>
          <cell r="C1004" t="str">
            <v>0220027</v>
          </cell>
          <cell r="D1004" t="str">
            <v>020</v>
          </cell>
          <cell r="E1004" t="str">
            <v>17</v>
          </cell>
          <cell r="F1004" t="str">
            <v>01</v>
          </cell>
          <cell r="G1004" t="str">
            <v>255</v>
          </cell>
          <cell r="H1004" t="str">
            <v>016</v>
          </cell>
          <cell r="I1004" t="str">
            <v>02200270201701</v>
          </cell>
          <cell r="K1004" t="str">
            <v>GANGADHARA</v>
          </cell>
          <cell r="L1004" t="str">
            <v>KACHARAM</v>
          </cell>
        </row>
        <row r="1005">
          <cell r="A1005" t="str">
            <v>02</v>
          </cell>
          <cell r="B1005" t="str">
            <v>0220</v>
          </cell>
          <cell r="C1005" t="str">
            <v>0220027</v>
          </cell>
          <cell r="D1005" t="str">
            <v>021</v>
          </cell>
          <cell r="E1005" t="str">
            <v>17</v>
          </cell>
          <cell r="F1005" t="str">
            <v>01</v>
          </cell>
          <cell r="G1005" t="str">
            <v>255</v>
          </cell>
          <cell r="H1005" t="str">
            <v>016</v>
          </cell>
          <cell r="I1005" t="str">
            <v>02200270211701</v>
          </cell>
          <cell r="K1005" t="str">
            <v>GANGADHARA</v>
          </cell>
          <cell r="L1005" t="str">
            <v>TADIJERRY</v>
          </cell>
        </row>
        <row r="1006">
          <cell r="A1006" t="str">
            <v>02</v>
          </cell>
          <cell r="B1006" t="str">
            <v>0220</v>
          </cell>
          <cell r="C1006" t="str">
            <v>0220027</v>
          </cell>
          <cell r="D1006" t="str">
            <v>022</v>
          </cell>
          <cell r="E1006" t="str">
            <v>18</v>
          </cell>
          <cell r="F1006" t="str">
            <v>01</v>
          </cell>
          <cell r="G1006" t="str">
            <v>255</v>
          </cell>
          <cell r="H1006" t="str">
            <v>016</v>
          </cell>
          <cell r="I1006" t="str">
            <v>02200270221801</v>
          </cell>
          <cell r="K1006" t="str">
            <v>GANGADHARA</v>
          </cell>
          <cell r="L1006" t="str">
            <v>ACHAMPALLI</v>
          </cell>
        </row>
        <row r="1007">
          <cell r="A1007" t="str">
            <v>02</v>
          </cell>
          <cell r="B1007" t="str">
            <v>0220</v>
          </cell>
          <cell r="C1007" t="str">
            <v>0220027</v>
          </cell>
          <cell r="D1007" t="str">
            <v>022</v>
          </cell>
          <cell r="E1007" t="str">
            <v>18</v>
          </cell>
          <cell r="F1007" t="str">
            <v>02</v>
          </cell>
          <cell r="G1007" t="str">
            <v>255</v>
          </cell>
          <cell r="H1007" t="str">
            <v>016</v>
          </cell>
          <cell r="I1007" t="str">
            <v>02200270221802</v>
          </cell>
          <cell r="K1007" t="str">
            <v>GANGADHARA</v>
          </cell>
          <cell r="L1007" t="str">
            <v>CHINNA ACHAMPALLI</v>
          </cell>
        </row>
        <row r="1008">
          <cell r="A1008" t="str">
            <v>02</v>
          </cell>
          <cell r="B1008" t="str">
            <v>0220</v>
          </cell>
          <cell r="C1008" t="str">
            <v>0220027</v>
          </cell>
          <cell r="D1008" t="str">
            <v>023</v>
          </cell>
          <cell r="E1008" t="str">
            <v>19</v>
          </cell>
          <cell r="F1008" t="str">
            <v>01</v>
          </cell>
          <cell r="G1008" t="str">
            <v>255</v>
          </cell>
          <cell r="H1008" t="str">
            <v>016</v>
          </cell>
          <cell r="I1008" t="str">
            <v>02200270231901</v>
          </cell>
          <cell r="K1008" t="str">
            <v>GANGADHARA</v>
          </cell>
          <cell r="L1008" t="str">
            <v>ODDYARAM</v>
          </cell>
        </row>
        <row r="1009">
          <cell r="A1009" t="str">
            <v>02</v>
          </cell>
          <cell r="B1009" t="str">
            <v>0220</v>
          </cell>
          <cell r="C1009" t="str">
            <v>0220028</v>
          </cell>
          <cell r="D1009" t="str">
            <v>001</v>
          </cell>
          <cell r="E1009" t="str">
            <v>01</v>
          </cell>
          <cell r="F1009" t="str">
            <v>01</v>
          </cell>
          <cell r="G1009" t="str">
            <v>256</v>
          </cell>
          <cell r="H1009" t="str">
            <v>016</v>
          </cell>
          <cell r="I1009" t="str">
            <v>02200280010101</v>
          </cell>
          <cell r="K1009" t="str">
            <v>MALLIAL</v>
          </cell>
          <cell r="L1009" t="str">
            <v>RAMPUR</v>
          </cell>
        </row>
        <row r="1010">
          <cell r="A1010" t="str">
            <v>02</v>
          </cell>
          <cell r="B1010" t="str">
            <v>0220</v>
          </cell>
          <cell r="C1010" t="str">
            <v>0220028</v>
          </cell>
          <cell r="D1010" t="str">
            <v>001</v>
          </cell>
          <cell r="E1010" t="str">
            <v>01</v>
          </cell>
          <cell r="F1010" t="str">
            <v>02</v>
          </cell>
          <cell r="G1010" t="str">
            <v>256</v>
          </cell>
          <cell r="H1010" t="str">
            <v>016</v>
          </cell>
          <cell r="I1010" t="str">
            <v>02200280010102</v>
          </cell>
          <cell r="K1010" t="str">
            <v>MALLIAL</v>
          </cell>
          <cell r="L1010" t="str">
            <v>ODDARCOLONY</v>
          </cell>
        </row>
        <row r="1011">
          <cell r="A1011" t="str">
            <v>02</v>
          </cell>
          <cell r="B1011" t="str">
            <v>0220</v>
          </cell>
          <cell r="C1011" t="str">
            <v>0220028</v>
          </cell>
          <cell r="D1011" t="str">
            <v>002</v>
          </cell>
          <cell r="E1011" t="str">
            <v>02</v>
          </cell>
          <cell r="F1011" t="str">
            <v>01</v>
          </cell>
          <cell r="G1011" t="str">
            <v>256</v>
          </cell>
          <cell r="H1011" t="str">
            <v>016</v>
          </cell>
          <cell r="I1011" t="str">
            <v>02200280020201</v>
          </cell>
          <cell r="K1011" t="str">
            <v>MALLIAL</v>
          </cell>
          <cell r="L1011" t="str">
            <v>OBLAPUR</v>
          </cell>
        </row>
        <row r="1012">
          <cell r="A1012" t="str">
            <v>02</v>
          </cell>
          <cell r="B1012" t="str">
            <v>0220</v>
          </cell>
          <cell r="C1012" t="str">
            <v>0220028</v>
          </cell>
          <cell r="D1012" t="str">
            <v>003</v>
          </cell>
          <cell r="E1012" t="str">
            <v>04</v>
          </cell>
          <cell r="F1012" t="str">
            <v>01</v>
          </cell>
          <cell r="G1012" t="str">
            <v>256</v>
          </cell>
          <cell r="H1012" t="str">
            <v>016</v>
          </cell>
          <cell r="I1012" t="str">
            <v>02200280030401</v>
          </cell>
          <cell r="K1012" t="str">
            <v>MALLIAL</v>
          </cell>
          <cell r="L1012" t="str">
            <v>MADDUTLA</v>
          </cell>
        </row>
        <row r="1013">
          <cell r="A1013" t="str">
            <v>02</v>
          </cell>
          <cell r="B1013" t="str">
            <v>0220</v>
          </cell>
          <cell r="C1013" t="str">
            <v>0220028</v>
          </cell>
          <cell r="D1013" t="str">
            <v>003</v>
          </cell>
          <cell r="E1013" t="str">
            <v>04</v>
          </cell>
          <cell r="F1013" t="str">
            <v>02</v>
          </cell>
          <cell r="G1013" t="str">
            <v>256</v>
          </cell>
          <cell r="H1013" t="str">
            <v>016</v>
          </cell>
          <cell r="I1013" t="str">
            <v>02200280030402</v>
          </cell>
          <cell r="K1013" t="str">
            <v>MALLIAL</v>
          </cell>
          <cell r="L1013" t="str">
            <v>GOREEGUDEM</v>
          </cell>
        </row>
        <row r="1014">
          <cell r="A1014" t="str">
            <v>02</v>
          </cell>
          <cell r="B1014" t="str">
            <v>0220</v>
          </cell>
          <cell r="C1014" t="str">
            <v>0220028</v>
          </cell>
          <cell r="D1014" t="str">
            <v>004</v>
          </cell>
          <cell r="E1014" t="str">
            <v>05</v>
          </cell>
          <cell r="F1014" t="str">
            <v>01</v>
          </cell>
          <cell r="G1014" t="str">
            <v>256</v>
          </cell>
          <cell r="H1014" t="str">
            <v>016</v>
          </cell>
          <cell r="I1014" t="str">
            <v>02200280040501</v>
          </cell>
          <cell r="K1014" t="str">
            <v>MALLIAL</v>
          </cell>
          <cell r="L1014" t="str">
            <v>POTHARAM</v>
          </cell>
        </row>
        <row r="1015">
          <cell r="A1015" t="str">
            <v>02</v>
          </cell>
          <cell r="B1015" t="str">
            <v>0220</v>
          </cell>
          <cell r="C1015" t="str">
            <v>0220028</v>
          </cell>
          <cell r="D1015" t="str">
            <v>004</v>
          </cell>
          <cell r="E1015" t="str">
            <v>05</v>
          </cell>
          <cell r="F1015" t="str">
            <v>02</v>
          </cell>
          <cell r="G1015" t="str">
            <v>256</v>
          </cell>
          <cell r="H1015" t="str">
            <v>016</v>
          </cell>
          <cell r="I1015" t="str">
            <v>02200280040502</v>
          </cell>
          <cell r="K1015" t="str">
            <v>MALLIAL</v>
          </cell>
          <cell r="L1015" t="str">
            <v>CHENNAPALLY</v>
          </cell>
        </row>
        <row r="1016">
          <cell r="A1016" t="str">
            <v>02</v>
          </cell>
          <cell r="B1016" t="str">
            <v>0220</v>
          </cell>
          <cell r="C1016" t="str">
            <v>0220028</v>
          </cell>
          <cell r="D1016" t="str">
            <v>005</v>
          </cell>
          <cell r="E1016" t="str">
            <v>05</v>
          </cell>
          <cell r="F1016" t="str">
            <v>01</v>
          </cell>
          <cell r="G1016" t="str">
            <v>256</v>
          </cell>
          <cell r="H1016" t="str">
            <v>016</v>
          </cell>
          <cell r="I1016" t="str">
            <v>02200280050501</v>
          </cell>
          <cell r="K1016" t="str">
            <v>MALLIAL</v>
          </cell>
          <cell r="L1016" t="str">
            <v>GOLLAPALLY</v>
          </cell>
        </row>
        <row r="1017">
          <cell r="A1017" t="str">
            <v>02</v>
          </cell>
          <cell r="B1017" t="str">
            <v>0220</v>
          </cell>
          <cell r="C1017" t="str">
            <v>0220028</v>
          </cell>
          <cell r="D1017" t="str">
            <v>006</v>
          </cell>
          <cell r="E1017" t="str">
            <v>06</v>
          </cell>
          <cell r="F1017" t="str">
            <v>01</v>
          </cell>
          <cell r="G1017" t="str">
            <v>256</v>
          </cell>
          <cell r="H1017" t="str">
            <v>016</v>
          </cell>
          <cell r="I1017" t="str">
            <v>02200280060601</v>
          </cell>
          <cell r="K1017" t="str">
            <v>MALLIAL</v>
          </cell>
          <cell r="L1017" t="str">
            <v>RAJARAM</v>
          </cell>
        </row>
        <row r="1018">
          <cell r="A1018" t="str">
            <v>02</v>
          </cell>
          <cell r="B1018" t="str">
            <v>0220</v>
          </cell>
          <cell r="C1018" t="str">
            <v>0220028</v>
          </cell>
          <cell r="D1018" t="str">
            <v>006</v>
          </cell>
          <cell r="E1018" t="str">
            <v>06</v>
          </cell>
          <cell r="F1018" t="str">
            <v>02</v>
          </cell>
          <cell r="G1018" t="str">
            <v>256</v>
          </cell>
          <cell r="H1018" t="str">
            <v>016</v>
          </cell>
          <cell r="I1018" t="str">
            <v>02200280060602</v>
          </cell>
          <cell r="K1018" t="str">
            <v>MALLIAL</v>
          </cell>
          <cell r="L1018" t="str">
            <v>X ROAD RAJARAM</v>
          </cell>
        </row>
        <row r="1019">
          <cell r="A1019" t="str">
            <v>02</v>
          </cell>
          <cell r="B1019" t="str">
            <v>0220</v>
          </cell>
          <cell r="C1019" t="str">
            <v>0220028</v>
          </cell>
          <cell r="D1019" t="str">
            <v>007</v>
          </cell>
          <cell r="E1019" t="str">
            <v>07</v>
          </cell>
          <cell r="F1019" t="str">
            <v>01</v>
          </cell>
          <cell r="G1019" t="str">
            <v>256</v>
          </cell>
          <cell r="H1019" t="str">
            <v>016</v>
          </cell>
          <cell r="I1019" t="str">
            <v>02200280070701</v>
          </cell>
          <cell r="K1019" t="str">
            <v>MALLIAL</v>
          </cell>
          <cell r="L1019" t="str">
            <v>NOOKAPALLY</v>
          </cell>
        </row>
        <row r="1020">
          <cell r="A1020" t="str">
            <v>02</v>
          </cell>
          <cell r="B1020" t="str">
            <v>0220</v>
          </cell>
          <cell r="C1020" t="str">
            <v>0220028</v>
          </cell>
          <cell r="D1020" t="str">
            <v>008</v>
          </cell>
          <cell r="E1020" t="str">
            <v>07</v>
          </cell>
          <cell r="F1020" t="str">
            <v>02</v>
          </cell>
          <cell r="G1020" t="str">
            <v>256</v>
          </cell>
          <cell r="H1020" t="str">
            <v>016</v>
          </cell>
          <cell r="I1020" t="str">
            <v>02200280080702</v>
          </cell>
          <cell r="K1020" t="str">
            <v>MALLIAL</v>
          </cell>
          <cell r="L1020" t="str">
            <v>X ROAD MALLAIL</v>
          </cell>
        </row>
        <row r="1021">
          <cell r="A1021" t="str">
            <v>02</v>
          </cell>
          <cell r="B1021" t="str">
            <v>0220</v>
          </cell>
          <cell r="C1021" t="str">
            <v>0220028</v>
          </cell>
          <cell r="D1021" t="str">
            <v>008</v>
          </cell>
          <cell r="E1021" t="str">
            <v>07</v>
          </cell>
          <cell r="F1021" t="str">
            <v>03</v>
          </cell>
          <cell r="G1021" t="str">
            <v>256</v>
          </cell>
          <cell r="H1021" t="str">
            <v>016</v>
          </cell>
          <cell r="I1021" t="str">
            <v>02200280080703</v>
          </cell>
          <cell r="K1021" t="str">
            <v>MALLIAL</v>
          </cell>
          <cell r="L1021" t="str">
            <v>RAMANNAPET</v>
          </cell>
        </row>
        <row r="1022">
          <cell r="A1022" t="str">
            <v>02</v>
          </cell>
          <cell r="B1022" t="str">
            <v>0220</v>
          </cell>
          <cell r="C1022" t="str">
            <v>0220028</v>
          </cell>
          <cell r="D1022" t="str">
            <v>009</v>
          </cell>
          <cell r="E1022" t="str">
            <v>08</v>
          </cell>
          <cell r="F1022" t="str">
            <v>02</v>
          </cell>
          <cell r="G1022" t="str">
            <v>256</v>
          </cell>
          <cell r="H1022" t="str">
            <v>016</v>
          </cell>
          <cell r="I1022" t="str">
            <v>02200280090802</v>
          </cell>
          <cell r="K1022" t="str">
            <v>MALLIAL</v>
          </cell>
          <cell r="L1022" t="str">
            <v>MALLAIL</v>
          </cell>
        </row>
        <row r="1023">
          <cell r="A1023" t="str">
            <v>02</v>
          </cell>
          <cell r="B1023" t="str">
            <v>0220</v>
          </cell>
          <cell r="C1023" t="str">
            <v>0220028</v>
          </cell>
          <cell r="D1023" t="str">
            <v>009</v>
          </cell>
          <cell r="E1023" t="str">
            <v>08</v>
          </cell>
          <cell r="F1023" t="str">
            <v>03</v>
          </cell>
          <cell r="G1023" t="str">
            <v>256</v>
          </cell>
          <cell r="H1023" t="str">
            <v>016</v>
          </cell>
          <cell r="I1023" t="str">
            <v>02200280090803</v>
          </cell>
          <cell r="K1023" t="str">
            <v>MALLIAL</v>
          </cell>
          <cell r="L1023" t="str">
            <v>KOTHAPETA</v>
          </cell>
        </row>
        <row r="1024">
          <cell r="A1024" t="str">
            <v>02</v>
          </cell>
          <cell r="B1024" t="str">
            <v>0220</v>
          </cell>
          <cell r="C1024" t="str">
            <v>0220028</v>
          </cell>
          <cell r="D1024" t="str">
            <v>009</v>
          </cell>
          <cell r="E1024" t="str">
            <v>08</v>
          </cell>
          <cell r="F1024" t="str">
            <v>04</v>
          </cell>
          <cell r="G1024" t="str">
            <v>256</v>
          </cell>
          <cell r="H1024" t="str">
            <v>016</v>
          </cell>
          <cell r="I1024" t="str">
            <v>02200280090804</v>
          </cell>
          <cell r="K1024" t="str">
            <v>MALLIAL</v>
          </cell>
          <cell r="L1024" t="str">
            <v>GUDEEPET</v>
          </cell>
        </row>
        <row r="1025">
          <cell r="A1025" t="str">
            <v>02</v>
          </cell>
          <cell r="B1025" t="str">
            <v>0220</v>
          </cell>
          <cell r="C1025" t="str">
            <v>0220028</v>
          </cell>
          <cell r="D1025" t="str">
            <v>009</v>
          </cell>
          <cell r="E1025" t="str">
            <v>08</v>
          </cell>
          <cell r="F1025" t="str">
            <v>05</v>
          </cell>
          <cell r="G1025" t="str">
            <v>256</v>
          </cell>
          <cell r="H1025" t="str">
            <v>016</v>
          </cell>
          <cell r="I1025" t="str">
            <v>02200280090805</v>
          </cell>
          <cell r="K1025" t="str">
            <v>MALLIAL</v>
          </cell>
          <cell r="L1025" t="str">
            <v>BC.COLONY MALLAIL</v>
          </cell>
        </row>
        <row r="1026">
          <cell r="A1026" t="str">
            <v>02</v>
          </cell>
          <cell r="B1026" t="str">
            <v>0220</v>
          </cell>
          <cell r="C1026" t="str">
            <v>0220028</v>
          </cell>
          <cell r="D1026" t="str">
            <v>010</v>
          </cell>
          <cell r="E1026" t="str">
            <v>09</v>
          </cell>
          <cell r="F1026" t="str">
            <v>01</v>
          </cell>
          <cell r="G1026" t="str">
            <v>256</v>
          </cell>
          <cell r="H1026" t="str">
            <v>016</v>
          </cell>
          <cell r="I1026" t="str">
            <v>02200280100901</v>
          </cell>
          <cell r="K1026" t="str">
            <v>MALLIAL</v>
          </cell>
          <cell r="L1026" t="str">
            <v>MANALA</v>
          </cell>
        </row>
        <row r="1027">
          <cell r="A1027" t="str">
            <v>02</v>
          </cell>
          <cell r="B1027" t="str">
            <v>0220</v>
          </cell>
          <cell r="C1027" t="str">
            <v>0220028</v>
          </cell>
          <cell r="D1027" t="str">
            <v>011</v>
          </cell>
          <cell r="E1027" t="str">
            <v>10</v>
          </cell>
          <cell r="F1027" t="str">
            <v>01</v>
          </cell>
          <cell r="G1027" t="str">
            <v>256</v>
          </cell>
          <cell r="H1027" t="str">
            <v>016</v>
          </cell>
          <cell r="I1027" t="str">
            <v>02200280111001</v>
          </cell>
          <cell r="K1027" t="str">
            <v>MALLIAL</v>
          </cell>
          <cell r="L1027" t="str">
            <v>MYADAMPALLY</v>
          </cell>
        </row>
        <row r="1028">
          <cell r="A1028" t="str">
            <v>02</v>
          </cell>
          <cell r="B1028" t="str">
            <v>0220</v>
          </cell>
          <cell r="C1028" t="str">
            <v>0220028</v>
          </cell>
          <cell r="D1028" t="str">
            <v>012</v>
          </cell>
          <cell r="E1028" t="str">
            <v>11</v>
          </cell>
          <cell r="F1028" t="str">
            <v>01</v>
          </cell>
          <cell r="G1028" t="str">
            <v>256</v>
          </cell>
          <cell r="H1028" t="str">
            <v>016</v>
          </cell>
          <cell r="I1028" t="str">
            <v>02200280121101</v>
          </cell>
          <cell r="K1028" t="str">
            <v>MALLIAL</v>
          </cell>
          <cell r="L1028" t="str">
            <v>THAKKALLAPALLY</v>
          </cell>
        </row>
        <row r="1029">
          <cell r="A1029" t="str">
            <v>02</v>
          </cell>
          <cell r="B1029" t="str">
            <v>0220</v>
          </cell>
          <cell r="C1029" t="str">
            <v>0220028</v>
          </cell>
          <cell r="D1029" t="str">
            <v>012</v>
          </cell>
          <cell r="E1029" t="str">
            <v>11</v>
          </cell>
          <cell r="F1029" t="str">
            <v>02</v>
          </cell>
          <cell r="G1029" t="str">
            <v>256</v>
          </cell>
          <cell r="H1029" t="str">
            <v>016</v>
          </cell>
          <cell r="I1029" t="str">
            <v>02200280121102</v>
          </cell>
          <cell r="K1029" t="str">
            <v>MALLIAL</v>
          </cell>
          <cell r="L1029" t="str">
            <v>THAKKALLAPALLY H/WADA</v>
          </cell>
        </row>
        <row r="1030">
          <cell r="A1030" t="str">
            <v>02</v>
          </cell>
          <cell r="B1030" t="str">
            <v>0220</v>
          </cell>
          <cell r="C1030" t="str">
            <v>0220028</v>
          </cell>
          <cell r="D1030" t="str">
            <v>013</v>
          </cell>
          <cell r="E1030" t="str">
            <v>11</v>
          </cell>
          <cell r="F1030" t="str">
            <v>01</v>
          </cell>
          <cell r="G1030" t="str">
            <v>256</v>
          </cell>
          <cell r="H1030" t="str">
            <v>016</v>
          </cell>
          <cell r="I1030" t="str">
            <v>02200280131101</v>
          </cell>
          <cell r="K1030" t="str">
            <v>MALLIAL</v>
          </cell>
          <cell r="L1030" t="str">
            <v>LAMBADIPALLY</v>
          </cell>
        </row>
        <row r="1031">
          <cell r="A1031" t="str">
            <v>02</v>
          </cell>
          <cell r="B1031" t="str">
            <v>0220</v>
          </cell>
          <cell r="C1031" t="str">
            <v>0220028</v>
          </cell>
          <cell r="D1031" t="str">
            <v>013</v>
          </cell>
          <cell r="E1031" t="str">
            <v>12</v>
          </cell>
          <cell r="F1031" t="str">
            <v>01</v>
          </cell>
          <cell r="G1031" t="str">
            <v>256</v>
          </cell>
          <cell r="H1031" t="str">
            <v>016</v>
          </cell>
          <cell r="I1031" t="str">
            <v>02200280131201</v>
          </cell>
          <cell r="K1031" t="str">
            <v>MALLIAL</v>
          </cell>
          <cell r="L1031" t="str">
            <v>KOMPALLY</v>
          </cell>
        </row>
        <row r="1032">
          <cell r="A1032" t="str">
            <v>02</v>
          </cell>
          <cell r="B1032" t="str">
            <v>0220</v>
          </cell>
          <cell r="C1032" t="str">
            <v>0220028</v>
          </cell>
          <cell r="D1032" t="str">
            <v>014</v>
          </cell>
          <cell r="E1032" t="str">
            <v>12</v>
          </cell>
          <cell r="F1032" t="str">
            <v>01</v>
          </cell>
          <cell r="G1032" t="str">
            <v>256</v>
          </cell>
          <cell r="H1032" t="str">
            <v>016</v>
          </cell>
          <cell r="I1032" t="str">
            <v>02200280141201</v>
          </cell>
          <cell r="K1032" t="str">
            <v>MALLIAL</v>
          </cell>
          <cell r="L1032" t="str">
            <v>THATIPALLY</v>
          </cell>
        </row>
        <row r="1033">
          <cell r="A1033" t="str">
            <v>02</v>
          </cell>
          <cell r="B1033" t="str">
            <v>0220</v>
          </cell>
          <cell r="C1033" t="str">
            <v>0220028</v>
          </cell>
          <cell r="D1033" t="str">
            <v>015</v>
          </cell>
          <cell r="E1033" t="str">
            <v>13</v>
          </cell>
          <cell r="F1033" t="str">
            <v>01</v>
          </cell>
          <cell r="G1033" t="str">
            <v>256</v>
          </cell>
          <cell r="H1033" t="str">
            <v>016</v>
          </cell>
          <cell r="I1033" t="str">
            <v>02200280151301</v>
          </cell>
          <cell r="K1033" t="str">
            <v>MALLIAL</v>
          </cell>
          <cell r="L1033" t="str">
            <v>SARVAPUR</v>
          </cell>
        </row>
        <row r="1034">
          <cell r="A1034" t="str">
            <v>02</v>
          </cell>
          <cell r="B1034" t="str">
            <v>0220</v>
          </cell>
          <cell r="C1034" t="str">
            <v>0220028</v>
          </cell>
          <cell r="D1034" t="str">
            <v>015</v>
          </cell>
          <cell r="E1034" t="str">
            <v>13</v>
          </cell>
          <cell r="F1034" t="str">
            <v>02</v>
          </cell>
          <cell r="G1034" t="str">
            <v>256</v>
          </cell>
          <cell r="H1034" t="str">
            <v>016</v>
          </cell>
          <cell r="I1034" t="str">
            <v>02200280151302</v>
          </cell>
          <cell r="K1034" t="str">
            <v>MALLIAL</v>
          </cell>
          <cell r="L1034" t="str">
            <v>KOTHAPALLY</v>
          </cell>
        </row>
        <row r="1035">
          <cell r="A1035" t="str">
            <v>02</v>
          </cell>
          <cell r="B1035" t="str">
            <v>0220</v>
          </cell>
          <cell r="C1035" t="str">
            <v>0220028</v>
          </cell>
          <cell r="D1035" t="str">
            <v>016</v>
          </cell>
          <cell r="E1035" t="str">
            <v>14</v>
          </cell>
          <cell r="F1035" t="str">
            <v>01</v>
          </cell>
          <cell r="G1035" t="str">
            <v>256</v>
          </cell>
          <cell r="H1035" t="str">
            <v>016</v>
          </cell>
          <cell r="I1035" t="str">
            <v>02200280161401</v>
          </cell>
          <cell r="K1035" t="str">
            <v>MALLIAL</v>
          </cell>
          <cell r="L1035" t="str">
            <v>MUTHYAMPET</v>
          </cell>
        </row>
        <row r="1036">
          <cell r="A1036" t="str">
            <v>02</v>
          </cell>
          <cell r="B1036" t="str">
            <v>0220</v>
          </cell>
          <cell r="C1036" t="str">
            <v>0220028</v>
          </cell>
          <cell r="D1036" t="str">
            <v>016</v>
          </cell>
          <cell r="E1036" t="str">
            <v>14</v>
          </cell>
          <cell r="F1036" t="str">
            <v>02</v>
          </cell>
          <cell r="G1036" t="str">
            <v>256</v>
          </cell>
          <cell r="H1036" t="str">
            <v>016</v>
          </cell>
          <cell r="I1036" t="str">
            <v>02200280161402</v>
          </cell>
          <cell r="K1036" t="str">
            <v>MALLIAL</v>
          </cell>
          <cell r="L1036" t="str">
            <v>KONDAGATTU</v>
          </cell>
        </row>
        <row r="1037">
          <cell r="A1037" t="str">
            <v>02</v>
          </cell>
          <cell r="B1037" t="str">
            <v>0220</v>
          </cell>
          <cell r="C1037" t="str">
            <v>0220028</v>
          </cell>
          <cell r="D1037" t="str">
            <v>017</v>
          </cell>
          <cell r="E1037" t="str">
            <v>15</v>
          </cell>
          <cell r="F1037" t="str">
            <v>01</v>
          </cell>
          <cell r="G1037" t="str">
            <v>256</v>
          </cell>
          <cell r="H1037" t="str">
            <v>016</v>
          </cell>
          <cell r="I1037" t="str">
            <v>02200280171501</v>
          </cell>
          <cell r="K1037" t="str">
            <v>MALLIAL</v>
          </cell>
          <cell r="L1037" t="str">
            <v>BALVANTHAPUR</v>
          </cell>
        </row>
        <row r="1038">
          <cell r="A1038" t="str">
            <v>02</v>
          </cell>
          <cell r="B1038" t="str">
            <v>0220</v>
          </cell>
          <cell r="C1038" t="str">
            <v>0220029</v>
          </cell>
          <cell r="D1038" t="str">
            <v>001</v>
          </cell>
          <cell r="E1038" t="str">
            <v>01</v>
          </cell>
          <cell r="F1038" t="str">
            <v>01</v>
          </cell>
          <cell r="G1038" t="str">
            <v>255</v>
          </cell>
          <cell r="H1038" t="str">
            <v>016</v>
          </cell>
          <cell r="I1038" t="str">
            <v>02200290010101</v>
          </cell>
          <cell r="K1038" t="str">
            <v>PEGADAPALLE</v>
          </cell>
          <cell r="L1038" t="str">
            <v>LINGAPUR</v>
          </cell>
        </row>
        <row r="1039">
          <cell r="A1039" t="str">
            <v>02</v>
          </cell>
          <cell r="B1039" t="str">
            <v>0220</v>
          </cell>
          <cell r="C1039" t="str">
            <v>0220029</v>
          </cell>
          <cell r="D1039" t="str">
            <v>002</v>
          </cell>
          <cell r="E1039" t="str">
            <v>01</v>
          </cell>
          <cell r="F1039" t="str">
            <v>01</v>
          </cell>
          <cell r="G1039" t="str">
            <v>255</v>
          </cell>
          <cell r="H1039" t="str">
            <v>016</v>
          </cell>
          <cell r="I1039" t="str">
            <v>02200290020101</v>
          </cell>
          <cell r="K1039" t="str">
            <v>PEGADAPALLE</v>
          </cell>
          <cell r="L1039" t="str">
            <v>SHALAPALLY</v>
          </cell>
        </row>
        <row r="1040">
          <cell r="A1040" t="str">
            <v>02</v>
          </cell>
          <cell r="B1040" t="str">
            <v>0220</v>
          </cell>
          <cell r="C1040" t="str">
            <v>0220029</v>
          </cell>
          <cell r="D1040" t="str">
            <v>002</v>
          </cell>
          <cell r="E1040" t="str">
            <v>01</v>
          </cell>
          <cell r="F1040" t="str">
            <v>02</v>
          </cell>
          <cell r="G1040" t="str">
            <v>255</v>
          </cell>
          <cell r="H1040" t="str">
            <v>016</v>
          </cell>
          <cell r="I1040" t="str">
            <v>02200290020102</v>
          </cell>
          <cell r="K1040" t="str">
            <v>PEGADAPALLE</v>
          </cell>
          <cell r="L1040" t="str">
            <v>UPPUPALLI</v>
          </cell>
        </row>
        <row r="1041">
          <cell r="A1041" t="str">
            <v>02</v>
          </cell>
          <cell r="B1041" t="str">
            <v>0220</v>
          </cell>
          <cell r="C1041" t="str">
            <v>0220029</v>
          </cell>
          <cell r="D1041" t="str">
            <v>003</v>
          </cell>
          <cell r="E1041" t="str">
            <v>02</v>
          </cell>
          <cell r="F1041" t="str">
            <v>01</v>
          </cell>
          <cell r="G1041" t="str">
            <v>255</v>
          </cell>
          <cell r="H1041" t="str">
            <v>016</v>
          </cell>
          <cell r="I1041" t="str">
            <v>02200290030201</v>
          </cell>
          <cell r="K1041" t="str">
            <v>PEGADAPALLE</v>
          </cell>
          <cell r="L1041" t="str">
            <v>THIRUMALAPUR</v>
          </cell>
        </row>
        <row r="1042">
          <cell r="A1042" t="str">
            <v>02</v>
          </cell>
          <cell r="B1042" t="str">
            <v>0220</v>
          </cell>
          <cell r="C1042" t="str">
            <v>0220029</v>
          </cell>
          <cell r="D1042" t="str">
            <v>004</v>
          </cell>
          <cell r="E1042" t="str">
            <v>02</v>
          </cell>
          <cell r="F1042" t="str">
            <v>01</v>
          </cell>
          <cell r="G1042" t="str">
            <v>255</v>
          </cell>
          <cell r="H1042" t="str">
            <v>016</v>
          </cell>
          <cell r="I1042" t="str">
            <v>02200290040201</v>
          </cell>
          <cell r="K1042" t="str">
            <v>PEGADAPALLE</v>
          </cell>
          <cell r="L1042" t="str">
            <v>RANGADAMUNIPALLI</v>
          </cell>
        </row>
        <row r="1043">
          <cell r="A1043" t="str">
            <v>02</v>
          </cell>
          <cell r="B1043" t="str">
            <v>0220</v>
          </cell>
          <cell r="C1043" t="str">
            <v>0220029</v>
          </cell>
          <cell r="D1043" t="str">
            <v>004</v>
          </cell>
          <cell r="E1043" t="str">
            <v>02</v>
          </cell>
          <cell r="F1043" t="str">
            <v>02</v>
          </cell>
          <cell r="G1043" t="str">
            <v>255</v>
          </cell>
          <cell r="H1043" t="str">
            <v>016</v>
          </cell>
          <cell r="I1043" t="str">
            <v>02200290040202</v>
          </cell>
          <cell r="K1043" t="str">
            <v>PEGADAPALLE</v>
          </cell>
          <cell r="L1043" t="str">
            <v>KOSANPALLI</v>
          </cell>
        </row>
        <row r="1044">
          <cell r="A1044" t="str">
            <v>02</v>
          </cell>
          <cell r="B1044" t="str">
            <v>0220</v>
          </cell>
          <cell r="C1044" t="str">
            <v>0220029</v>
          </cell>
          <cell r="D1044" t="str">
            <v>004</v>
          </cell>
          <cell r="E1044" t="str">
            <v>02</v>
          </cell>
          <cell r="F1044" t="str">
            <v>03</v>
          </cell>
          <cell r="G1044" t="str">
            <v>255</v>
          </cell>
          <cell r="H1044" t="str">
            <v>016</v>
          </cell>
          <cell r="I1044" t="str">
            <v>02200290040203</v>
          </cell>
          <cell r="K1044" t="str">
            <v>PEGADAPALLE</v>
          </cell>
          <cell r="L1044" t="str">
            <v>KOTHAPALLI</v>
          </cell>
        </row>
        <row r="1045">
          <cell r="A1045" t="str">
            <v>02</v>
          </cell>
          <cell r="B1045" t="str">
            <v>0220</v>
          </cell>
          <cell r="C1045" t="str">
            <v>0220029</v>
          </cell>
          <cell r="D1045" t="str">
            <v>005</v>
          </cell>
          <cell r="E1045" t="str">
            <v>03</v>
          </cell>
          <cell r="F1045" t="str">
            <v>01</v>
          </cell>
          <cell r="G1045" t="str">
            <v>255</v>
          </cell>
          <cell r="H1045" t="str">
            <v>016</v>
          </cell>
          <cell r="I1045" t="str">
            <v>02200290050301</v>
          </cell>
          <cell r="K1045" t="str">
            <v>PEGADAPALLE</v>
          </cell>
          <cell r="L1045" t="str">
            <v>LAXMIPUR</v>
          </cell>
        </row>
        <row r="1046">
          <cell r="A1046" t="str">
            <v>02</v>
          </cell>
          <cell r="B1046" t="str">
            <v>0220</v>
          </cell>
          <cell r="C1046" t="str">
            <v>0220029</v>
          </cell>
          <cell r="D1046" t="str">
            <v>005</v>
          </cell>
          <cell r="E1046" t="str">
            <v>03</v>
          </cell>
          <cell r="F1046" t="str">
            <v>02</v>
          </cell>
          <cell r="G1046" t="str">
            <v>255</v>
          </cell>
          <cell r="H1046" t="str">
            <v>016</v>
          </cell>
          <cell r="I1046" t="str">
            <v>02200290050302</v>
          </cell>
          <cell r="K1046" t="str">
            <v>PEGADAPALLE</v>
          </cell>
          <cell r="L1046" t="str">
            <v>THENUGUWADA</v>
          </cell>
        </row>
        <row r="1047">
          <cell r="A1047" t="str">
            <v>02</v>
          </cell>
          <cell r="B1047" t="str">
            <v>0220</v>
          </cell>
          <cell r="C1047" t="str">
            <v>0220029</v>
          </cell>
          <cell r="D1047" t="str">
            <v>006</v>
          </cell>
          <cell r="E1047" t="str">
            <v>04</v>
          </cell>
          <cell r="F1047" t="str">
            <v>01</v>
          </cell>
          <cell r="G1047" t="str">
            <v>255</v>
          </cell>
          <cell r="H1047" t="str">
            <v>016</v>
          </cell>
          <cell r="I1047" t="str">
            <v>02200290060401</v>
          </cell>
          <cell r="K1047" t="str">
            <v>PEGADAPALLE</v>
          </cell>
          <cell r="L1047" t="str">
            <v>DEVIKONDA</v>
          </cell>
        </row>
        <row r="1048">
          <cell r="A1048" t="str">
            <v>02</v>
          </cell>
          <cell r="B1048" t="str">
            <v>0220</v>
          </cell>
          <cell r="C1048" t="str">
            <v>0220029</v>
          </cell>
          <cell r="D1048" t="str">
            <v>007</v>
          </cell>
          <cell r="E1048" t="str">
            <v>05</v>
          </cell>
          <cell r="F1048" t="str">
            <v>01</v>
          </cell>
          <cell r="G1048" t="str">
            <v>250</v>
          </cell>
          <cell r="H1048" t="str">
            <v>032</v>
          </cell>
          <cell r="I1048" t="str">
            <v>02200290070501</v>
          </cell>
          <cell r="K1048" t="str">
            <v>PEGADAPALLE</v>
          </cell>
          <cell r="L1048" t="str">
            <v>LYAGALAMARRI</v>
          </cell>
        </row>
        <row r="1049">
          <cell r="A1049" t="str">
            <v>02</v>
          </cell>
          <cell r="B1049" t="str">
            <v>0220</v>
          </cell>
          <cell r="C1049" t="str">
            <v>0220029</v>
          </cell>
          <cell r="D1049" t="str">
            <v>008</v>
          </cell>
          <cell r="E1049" t="str">
            <v>06</v>
          </cell>
          <cell r="F1049" t="str">
            <v>01</v>
          </cell>
          <cell r="G1049" t="str">
            <v>250</v>
          </cell>
          <cell r="H1049" t="str">
            <v>032</v>
          </cell>
          <cell r="I1049" t="str">
            <v>02200290080601</v>
          </cell>
          <cell r="K1049" t="str">
            <v>PEGADAPALLE</v>
          </cell>
          <cell r="L1049" t="str">
            <v>YELLAPUR</v>
          </cell>
        </row>
        <row r="1050">
          <cell r="A1050" t="str">
            <v>02</v>
          </cell>
          <cell r="B1050" t="str">
            <v>0220</v>
          </cell>
          <cell r="C1050" t="str">
            <v>0220029</v>
          </cell>
          <cell r="D1050" t="str">
            <v>009</v>
          </cell>
          <cell r="E1050" t="str">
            <v>06</v>
          </cell>
          <cell r="F1050" t="str">
            <v>01</v>
          </cell>
          <cell r="G1050" t="str">
            <v>250</v>
          </cell>
          <cell r="H1050" t="str">
            <v>032</v>
          </cell>
          <cell r="I1050" t="str">
            <v>02200290090601</v>
          </cell>
          <cell r="K1050" t="str">
            <v>PEGADAPALLE</v>
          </cell>
          <cell r="L1050" t="str">
            <v>RAMABADRUNIPALLY</v>
          </cell>
        </row>
        <row r="1051">
          <cell r="A1051" t="str">
            <v>02</v>
          </cell>
          <cell r="B1051" t="str">
            <v>0220</v>
          </cell>
          <cell r="C1051" t="str">
            <v>0220029</v>
          </cell>
          <cell r="D1051" t="str">
            <v>010</v>
          </cell>
          <cell r="E1051" t="str">
            <v>06</v>
          </cell>
          <cell r="F1051" t="str">
            <v>01</v>
          </cell>
          <cell r="G1051" t="str">
            <v>250</v>
          </cell>
          <cell r="H1051" t="str">
            <v>032</v>
          </cell>
          <cell r="I1051" t="str">
            <v>02200290100601</v>
          </cell>
          <cell r="K1051" t="str">
            <v>PEGADAPALLE</v>
          </cell>
          <cell r="L1051" t="str">
            <v>RAJARAMPALLY</v>
          </cell>
        </row>
        <row r="1052">
          <cell r="A1052" t="str">
            <v>02</v>
          </cell>
          <cell r="B1052" t="str">
            <v>0220</v>
          </cell>
          <cell r="C1052" t="str">
            <v>0220029</v>
          </cell>
          <cell r="D1052" t="str">
            <v>010</v>
          </cell>
          <cell r="E1052" t="str">
            <v>06</v>
          </cell>
          <cell r="F1052" t="str">
            <v>02</v>
          </cell>
          <cell r="G1052" t="str">
            <v>250</v>
          </cell>
          <cell r="H1052" t="str">
            <v>032</v>
          </cell>
          <cell r="I1052" t="str">
            <v>02200290100602</v>
          </cell>
          <cell r="K1052" t="str">
            <v>PEGADAPALLE</v>
          </cell>
          <cell r="L1052" t="str">
            <v>NAKKAPALLY</v>
          </cell>
        </row>
        <row r="1053">
          <cell r="A1053" t="str">
            <v>02</v>
          </cell>
          <cell r="B1053" t="str">
            <v>0220</v>
          </cell>
          <cell r="C1053" t="str">
            <v>0220029</v>
          </cell>
          <cell r="D1053" t="str">
            <v>011</v>
          </cell>
          <cell r="E1053" t="str">
            <v>07</v>
          </cell>
          <cell r="F1053" t="str">
            <v>01</v>
          </cell>
          <cell r="G1053" t="str">
            <v>255</v>
          </cell>
          <cell r="H1053" t="str">
            <v>016</v>
          </cell>
          <cell r="I1053" t="str">
            <v>02200290110701</v>
          </cell>
          <cell r="K1053" t="str">
            <v>PEGADAPALLE</v>
          </cell>
          <cell r="L1053" t="str">
            <v>NANCHERLA</v>
          </cell>
        </row>
        <row r="1054">
          <cell r="A1054" t="str">
            <v>02</v>
          </cell>
          <cell r="B1054" t="str">
            <v>0220</v>
          </cell>
          <cell r="C1054" t="str">
            <v>0220029</v>
          </cell>
          <cell r="D1054" t="str">
            <v>012</v>
          </cell>
          <cell r="E1054" t="str">
            <v>07</v>
          </cell>
          <cell r="F1054" t="str">
            <v>01</v>
          </cell>
          <cell r="G1054" t="str">
            <v>255</v>
          </cell>
          <cell r="H1054" t="str">
            <v>016</v>
          </cell>
          <cell r="I1054" t="str">
            <v>02200290120701</v>
          </cell>
          <cell r="K1054" t="str">
            <v>PEGADAPALLE</v>
          </cell>
          <cell r="L1054" t="str">
            <v>RAMULAPALLI</v>
          </cell>
        </row>
        <row r="1055">
          <cell r="A1055" t="str">
            <v>02</v>
          </cell>
          <cell r="B1055" t="str">
            <v>0220</v>
          </cell>
          <cell r="C1055" t="str">
            <v>0220029</v>
          </cell>
          <cell r="D1055" t="str">
            <v>012</v>
          </cell>
          <cell r="E1055" t="str">
            <v>07</v>
          </cell>
          <cell r="F1055" t="str">
            <v>02</v>
          </cell>
          <cell r="G1055" t="str">
            <v>255</v>
          </cell>
          <cell r="H1055" t="str">
            <v>016</v>
          </cell>
          <cell r="I1055" t="str">
            <v>02200290120702</v>
          </cell>
          <cell r="K1055" t="str">
            <v>PEGADAPALLE</v>
          </cell>
          <cell r="L1055" t="str">
            <v>PULKAMPALLY</v>
          </cell>
        </row>
        <row r="1056">
          <cell r="A1056" t="str">
            <v>02</v>
          </cell>
          <cell r="B1056" t="str">
            <v>0220</v>
          </cell>
          <cell r="C1056" t="str">
            <v>0220029</v>
          </cell>
          <cell r="D1056" t="str">
            <v>012</v>
          </cell>
          <cell r="E1056" t="str">
            <v>07</v>
          </cell>
          <cell r="F1056" t="str">
            <v>03</v>
          </cell>
          <cell r="G1056" t="str">
            <v>255</v>
          </cell>
          <cell r="H1056" t="str">
            <v>016</v>
          </cell>
          <cell r="I1056" t="str">
            <v>02200290120703</v>
          </cell>
          <cell r="K1056" t="str">
            <v>PEGADAPALLE</v>
          </cell>
          <cell r="L1056" t="str">
            <v>JAGGAIAHPALLY</v>
          </cell>
        </row>
        <row r="1057">
          <cell r="A1057" t="str">
            <v>02</v>
          </cell>
          <cell r="B1057" t="str">
            <v>0220</v>
          </cell>
          <cell r="C1057" t="str">
            <v>0220029</v>
          </cell>
          <cell r="D1057" t="str">
            <v>013</v>
          </cell>
          <cell r="E1057" t="str">
            <v>08</v>
          </cell>
          <cell r="F1057" t="str">
            <v>01</v>
          </cell>
          <cell r="G1057" t="str">
            <v>256</v>
          </cell>
          <cell r="H1057" t="str">
            <v>016</v>
          </cell>
          <cell r="I1057" t="str">
            <v>02200290130801</v>
          </cell>
          <cell r="K1057" t="str">
            <v>PEGADAPALLE</v>
          </cell>
          <cell r="L1057" t="str">
            <v>VENGALAIPET</v>
          </cell>
        </row>
        <row r="1058">
          <cell r="A1058" t="str">
            <v>02</v>
          </cell>
          <cell r="B1058" t="str">
            <v>0220</v>
          </cell>
          <cell r="C1058" t="str">
            <v>0220029</v>
          </cell>
          <cell r="D1058" t="str">
            <v>014</v>
          </cell>
          <cell r="E1058" t="str">
            <v>09</v>
          </cell>
          <cell r="F1058" t="str">
            <v>01</v>
          </cell>
          <cell r="G1058" t="str">
            <v>255</v>
          </cell>
          <cell r="H1058" t="str">
            <v>016</v>
          </cell>
          <cell r="I1058" t="str">
            <v>02200290140901</v>
          </cell>
          <cell r="K1058" t="str">
            <v>PEGADAPALLE</v>
          </cell>
          <cell r="L1058" t="str">
            <v>BATHKEPALLY</v>
          </cell>
        </row>
        <row r="1059">
          <cell r="A1059" t="str">
            <v>02</v>
          </cell>
          <cell r="B1059" t="str">
            <v>0220</v>
          </cell>
          <cell r="C1059" t="str">
            <v>0220029</v>
          </cell>
          <cell r="D1059" t="str">
            <v>014</v>
          </cell>
          <cell r="E1059" t="str">
            <v>09</v>
          </cell>
          <cell r="F1059" t="str">
            <v>02</v>
          </cell>
          <cell r="G1059" t="str">
            <v>255</v>
          </cell>
          <cell r="H1059" t="str">
            <v>016</v>
          </cell>
          <cell r="I1059" t="str">
            <v>02200290140902</v>
          </cell>
          <cell r="K1059" t="str">
            <v>PEGADAPALLE</v>
          </cell>
          <cell r="L1059" t="str">
            <v>KONDAIAHPALLY</v>
          </cell>
        </row>
        <row r="1060">
          <cell r="A1060" t="str">
            <v>02</v>
          </cell>
          <cell r="B1060" t="str">
            <v>0220</v>
          </cell>
          <cell r="C1060" t="str">
            <v>0220029</v>
          </cell>
          <cell r="D1060" t="str">
            <v>014</v>
          </cell>
          <cell r="E1060" t="str">
            <v>09</v>
          </cell>
          <cell r="F1060" t="str">
            <v>03</v>
          </cell>
          <cell r="G1060" t="str">
            <v>255</v>
          </cell>
          <cell r="H1060" t="str">
            <v>016</v>
          </cell>
          <cell r="I1060" t="str">
            <v>02200290140903</v>
          </cell>
          <cell r="K1060" t="str">
            <v>PEGADAPALLE</v>
          </cell>
          <cell r="L1060" t="str">
            <v>PULLAIAHPALLY</v>
          </cell>
        </row>
        <row r="1061">
          <cell r="A1061" t="str">
            <v>02</v>
          </cell>
          <cell r="B1061" t="str">
            <v>0220</v>
          </cell>
          <cell r="C1061" t="str">
            <v>0220029</v>
          </cell>
          <cell r="D1061" t="str">
            <v>015</v>
          </cell>
          <cell r="E1061" t="str">
            <v>10</v>
          </cell>
          <cell r="F1061" t="str">
            <v>01</v>
          </cell>
          <cell r="G1061" t="str">
            <v>255</v>
          </cell>
          <cell r="H1061" t="str">
            <v>016</v>
          </cell>
          <cell r="I1061" t="str">
            <v>02200290151001</v>
          </cell>
          <cell r="K1061" t="str">
            <v>PEGADAPALLE</v>
          </cell>
          <cell r="L1061" t="str">
            <v>AREVELLY</v>
          </cell>
        </row>
        <row r="1062">
          <cell r="A1062" t="str">
            <v>02</v>
          </cell>
          <cell r="B1062" t="str">
            <v>0220</v>
          </cell>
          <cell r="C1062" t="str">
            <v>0220029</v>
          </cell>
          <cell r="D1062" t="str">
            <v>016</v>
          </cell>
          <cell r="E1062" t="str">
            <v>10</v>
          </cell>
          <cell r="F1062" t="str">
            <v>01</v>
          </cell>
          <cell r="G1062" t="str">
            <v>256</v>
          </cell>
          <cell r="H1062" t="str">
            <v>016</v>
          </cell>
          <cell r="I1062" t="str">
            <v>02200290161001</v>
          </cell>
          <cell r="K1062" t="str">
            <v>PEGADAPALLE</v>
          </cell>
          <cell r="L1062" t="str">
            <v>SUDDAPALLI</v>
          </cell>
        </row>
        <row r="1063">
          <cell r="A1063" t="str">
            <v>02</v>
          </cell>
          <cell r="B1063" t="str">
            <v>0220</v>
          </cell>
          <cell r="C1063" t="str">
            <v>0220029</v>
          </cell>
          <cell r="D1063" t="str">
            <v>017</v>
          </cell>
          <cell r="E1063" t="str">
            <v>10</v>
          </cell>
          <cell r="F1063" t="str">
            <v>01</v>
          </cell>
          <cell r="G1063" t="str">
            <v>256</v>
          </cell>
          <cell r="H1063" t="str">
            <v>016</v>
          </cell>
          <cell r="I1063" t="str">
            <v>02200290171001</v>
          </cell>
          <cell r="K1063" t="str">
            <v>PEGADAPALLE</v>
          </cell>
          <cell r="L1063" t="str">
            <v>MADDULAPALLY</v>
          </cell>
        </row>
        <row r="1064">
          <cell r="A1064" t="str">
            <v>02</v>
          </cell>
          <cell r="B1064" t="str">
            <v>0220</v>
          </cell>
          <cell r="C1064" t="str">
            <v>0220029</v>
          </cell>
          <cell r="D1064" t="str">
            <v>018</v>
          </cell>
          <cell r="E1064" t="str">
            <v>10</v>
          </cell>
          <cell r="F1064" t="str">
            <v>01</v>
          </cell>
          <cell r="G1064" t="str">
            <v>256</v>
          </cell>
          <cell r="H1064" t="str">
            <v>016</v>
          </cell>
          <cell r="I1064" t="str">
            <v>02200290181001</v>
          </cell>
          <cell r="K1064" t="str">
            <v>PEGADAPALLE</v>
          </cell>
          <cell r="L1064" t="str">
            <v>DOMALAKUNTA</v>
          </cell>
        </row>
        <row r="1065">
          <cell r="A1065" t="str">
            <v>02</v>
          </cell>
          <cell r="B1065" t="str">
            <v>0220</v>
          </cell>
          <cell r="C1065" t="str">
            <v>0220029</v>
          </cell>
          <cell r="D1065" t="str">
            <v>019</v>
          </cell>
          <cell r="E1065" t="str">
            <v>11</v>
          </cell>
          <cell r="F1065" t="str">
            <v>01</v>
          </cell>
          <cell r="G1065" t="str">
            <v>255</v>
          </cell>
          <cell r="H1065" t="str">
            <v>016</v>
          </cell>
          <cell r="I1065" t="str">
            <v>02200290191101</v>
          </cell>
          <cell r="K1065" t="str">
            <v>PEGADAPALLE</v>
          </cell>
          <cell r="L1065" t="str">
            <v>AITHPALLY</v>
          </cell>
        </row>
        <row r="1066">
          <cell r="A1066" t="str">
            <v>02</v>
          </cell>
          <cell r="B1066" t="str">
            <v>0220</v>
          </cell>
          <cell r="C1066" t="str">
            <v>0220029</v>
          </cell>
          <cell r="D1066" t="str">
            <v>020</v>
          </cell>
          <cell r="E1066" t="str">
            <v>12</v>
          </cell>
          <cell r="F1066" t="str">
            <v>01</v>
          </cell>
          <cell r="G1066" t="str">
            <v>255</v>
          </cell>
          <cell r="H1066" t="str">
            <v>016</v>
          </cell>
          <cell r="I1066" t="str">
            <v>02200290201201</v>
          </cell>
          <cell r="K1066" t="str">
            <v>PEGADAPALLE</v>
          </cell>
          <cell r="L1066" t="str">
            <v>NANDAGIRI</v>
          </cell>
        </row>
        <row r="1067">
          <cell r="A1067" t="str">
            <v>02</v>
          </cell>
          <cell r="B1067" t="str">
            <v>0220</v>
          </cell>
          <cell r="C1067" t="str">
            <v>0220029</v>
          </cell>
          <cell r="D1067" t="str">
            <v>020</v>
          </cell>
          <cell r="E1067" t="str">
            <v>12</v>
          </cell>
          <cell r="F1067" t="str">
            <v>02</v>
          </cell>
          <cell r="G1067" t="str">
            <v>255</v>
          </cell>
          <cell r="H1067" t="str">
            <v>016</v>
          </cell>
          <cell r="I1067" t="str">
            <v>02200290201202</v>
          </cell>
          <cell r="K1067" t="str">
            <v>PEGADAPALLE</v>
          </cell>
          <cell r="L1067" t="str">
            <v>HANUMANTHUNIPALLI</v>
          </cell>
        </row>
        <row r="1068">
          <cell r="A1068" t="str">
            <v>02</v>
          </cell>
          <cell r="B1068" t="str">
            <v>0220</v>
          </cell>
          <cell r="C1068" t="str">
            <v>0220029</v>
          </cell>
          <cell r="D1068" t="str">
            <v>021</v>
          </cell>
          <cell r="E1068" t="str">
            <v>13</v>
          </cell>
          <cell r="F1068" t="str">
            <v>01</v>
          </cell>
          <cell r="G1068" t="str">
            <v>255</v>
          </cell>
          <cell r="H1068" t="str">
            <v>016</v>
          </cell>
          <cell r="I1068" t="str">
            <v>02200290211301</v>
          </cell>
          <cell r="K1068" t="str">
            <v>PEGADAPALLE</v>
          </cell>
          <cell r="L1068" t="str">
            <v>PEGADAPALLY</v>
          </cell>
        </row>
        <row r="1069">
          <cell r="A1069" t="str">
            <v>02</v>
          </cell>
          <cell r="B1069" t="str">
            <v>0220</v>
          </cell>
          <cell r="C1069" t="str">
            <v>0220029</v>
          </cell>
          <cell r="D1069" t="str">
            <v>022</v>
          </cell>
          <cell r="E1069" t="str">
            <v>13</v>
          </cell>
          <cell r="F1069" t="str">
            <v>01</v>
          </cell>
          <cell r="G1069" t="str">
            <v>255</v>
          </cell>
          <cell r="H1069" t="str">
            <v>016</v>
          </cell>
          <cell r="I1069" t="str">
            <v>02200290221301</v>
          </cell>
          <cell r="K1069" t="str">
            <v>PEGADAPALLE</v>
          </cell>
          <cell r="L1069" t="str">
            <v>EDUMOTALAPALLY</v>
          </cell>
        </row>
        <row r="1070">
          <cell r="A1070" t="str">
            <v>02</v>
          </cell>
          <cell r="B1070" t="str">
            <v>0220</v>
          </cell>
          <cell r="C1070" t="str">
            <v>0220029</v>
          </cell>
          <cell r="D1070" t="str">
            <v>022</v>
          </cell>
          <cell r="E1070" t="str">
            <v>13</v>
          </cell>
          <cell r="F1070" t="str">
            <v>02</v>
          </cell>
          <cell r="G1070" t="str">
            <v>255</v>
          </cell>
          <cell r="H1070" t="str">
            <v>016</v>
          </cell>
          <cell r="I1070" t="str">
            <v>02200290221302</v>
          </cell>
          <cell r="K1070" t="str">
            <v>PEGADAPALLE</v>
          </cell>
          <cell r="L1070" t="str">
            <v>LAMBADITHANDA</v>
          </cell>
        </row>
        <row r="1071">
          <cell r="A1071" t="str">
            <v>02</v>
          </cell>
          <cell r="B1071" t="str">
            <v>0220</v>
          </cell>
          <cell r="C1071" t="str">
            <v>0220029</v>
          </cell>
          <cell r="D1071" t="str">
            <v>023</v>
          </cell>
          <cell r="E1071" t="str">
            <v>14</v>
          </cell>
          <cell r="F1071" t="str">
            <v>01</v>
          </cell>
          <cell r="G1071" t="str">
            <v>250</v>
          </cell>
          <cell r="H1071" t="str">
            <v>032</v>
          </cell>
          <cell r="I1071" t="str">
            <v>02200290231401</v>
          </cell>
          <cell r="K1071" t="str">
            <v>PEGADAPALLE</v>
          </cell>
          <cell r="L1071" t="str">
            <v>KEECHULATAPALLY</v>
          </cell>
        </row>
        <row r="1072">
          <cell r="A1072" t="str">
            <v>02</v>
          </cell>
          <cell r="B1072" t="str">
            <v>0220</v>
          </cell>
          <cell r="C1072" t="str">
            <v>0220029</v>
          </cell>
          <cell r="D1072" t="str">
            <v>024</v>
          </cell>
          <cell r="E1072" t="str">
            <v>15</v>
          </cell>
          <cell r="F1072" t="str">
            <v>01</v>
          </cell>
          <cell r="G1072" t="str">
            <v>255</v>
          </cell>
          <cell r="H1072" t="str">
            <v>016</v>
          </cell>
          <cell r="I1072" t="str">
            <v>02200290241501</v>
          </cell>
          <cell r="K1072" t="str">
            <v>PEGADAPALLE</v>
          </cell>
          <cell r="L1072" t="str">
            <v>NAMAPUR</v>
          </cell>
        </row>
        <row r="1073">
          <cell r="A1073" t="str">
            <v>02</v>
          </cell>
          <cell r="B1073" t="str">
            <v>0220</v>
          </cell>
          <cell r="C1073" t="str">
            <v>0220029</v>
          </cell>
          <cell r="D1073" t="str">
            <v>024</v>
          </cell>
          <cell r="E1073" t="str">
            <v>15</v>
          </cell>
          <cell r="F1073" t="str">
            <v>02</v>
          </cell>
          <cell r="G1073" t="str">
            <v>255</v>
          </cell>
          <cell r="H1073" t="str">
            <v>016</v>
          </cell>
          <cell r="I1073" t="str">
            <v>02200290241502</v>
          </cell>
          <cell r="K1073" t="str">
            <v>PEGADAPALLE</v>
          </cell>
          <cell r="L1073" t="str">
            <v>GOLLAPALLI</v>
          </cell>
        </row>
        <row r="1074">
          <cell r="A1074" t="str">
            <v>02</v>
          </cell>
          <cell r="B1074" t="str">
            <v>0220</v>
          </cell>
          <cell r="C1074" t="str">
            <v>0220029</v>
          </cell>
          <cell r="D1074" t="str">
            <v>025</v>
          </cell>
          <cell r="E1074" t="str">
            <v>16</v>
          </cell>
          <cell r="F1074" t="str">
            <v>01</v>
          </cell>
          <cell r="G1074" t="str">
            <v>255</v>
          </cell>
          <cell r="H1074" t="str">
            <v>016</v>
          </cell>
          <cell r="I1074" t="str">
            <v>02200290251601</v>
          </cell>
          <cell r="K1074" t="str">
            <v>PEGADAPALLE</v>
          </cell>
          <cell r="L1074" t="str">
            <v>NARSIMHUNIPET</v>
          </cell>
        </row>
        <row r="1075">
          <cell r="A1075" t="str">
            <v>02</v>
          </cell>
          <cell r="B1075" t="str">
            <v>0220</v>
          </cell>
          <cell r="C1075" t="str">
            <v>0220029</v>
          </cell>
          <cell r="D1075" t="str">
            <v>026</v>
          </cell>
          <cell r="E1075" t="str">
            <v>16</v>
          </cell>
          <cell r="F1075" t="str">
            <v>01</v>
          </cell>
          <cell r="G1075" t="str">
            <v>255</v>
          </cell>
          <cell r="H1075" t="str">
            <v>016</v>
          </cell>
          <cell r="I1075" t="str">
            <v>02200290261601</v>
          </cell>
          <cell r="K1075" t="str">
            <v>PEGADAPALLE</v>
          </cell>
          <cell r="L1075" t="str">
            <v>MYAKAVENKAIAHPALLY</v>
          </cell>
        </row>
        <row r="1076">
          <cell r="A1076" t="str">
            <v>02</v>
          </cell>
          <cell r="B1076" t="str">
            <v>0220</v>
          </cell>
          <cell r="C1076" t="str">
            <v>0220029</v>
          </cell>
          <cell r="D1076" t="str">
            <v>030</v>
          </cell>
          <cell r="E1076" t="str">
            <v>01</v>
          </cell>
          <cell r="F1076" t="str">
            <v>01</v>
          </cell>
          <cell r="G1076" t="str">
            <v>250</v>
          </cell>
          <cell r="H1076" t="str">
            <v>032</v>
          </cell>
          <cell r="I1076" t="str">
            <v>02200290300101</v>
          </cell>
          <cell r="K1076" t="str">
            <v>PEGADAPALLE</v>
          </cell>
          <cell r="L1076" t="str">
            <v>LYAGALAMARRI</v>
          </cell>
        </row>
        <row r="1077">
          <cell r="A1077" t="str">
            <v>02</v>
          </cell>
          <cell r="B1077" t="str">
            <v>0220</v>
          </cell>
          <cell r="C1077" t="str">
            <v>0220029</v>
          </cell>
          <cell r="D1077" t="str">
            <v>031</v>
          </cell>
          <cell r="E1077" t="str">
            <v>01</v>
          </cell>
          <cell r="F1077" t="str">
            <v>01</v>
          </cell>
          <cell r="G1077" t="str">
            <v>250</v>
          </cell>
          <cell r="H1077" t="str">
            <v>032</v>
          </cell>
          <cell r="I1077" t="str">
            <v>02200290310101</v>
          </cell>
          <cell r="K1077" t="str">
            <v>PEGADAPALLE</v>
          </cell>
          <cell r="L1077" t="str">
            <v>YELLAPUR</v>
          </cell>
        </row>
        <row r="1078">
          <cell r="A1078" t="str">
            <v>02</v>
          </cell>
          <cell r="B1078" t="str">
            <v>0220</v>
          </cell>
          <cell r="C1078" t="str">
            <v>0220029</v>
          </cell>
          <cell r="D1078" t="str">
            <v>032</v>
          </cell>
          <cell r="E1078" t="str">
            <v>02</v>
          </cell>
          <cell r="F1078" t="str">
            <v>01</v>
          </cell>
          <cell r="G1078" t="str">
            <v>250</v>
          </cell>
          <cell r="H1078" t="str">
            <v>032</v>
          </cell>
          <cell r="I1078" t="str">
            <v>02200290320201</v>
          </cell>
          <cell r="K1078" t="str">
            <v>PEGADAPALLE</v>
          </cell>
          <cell r="L1078" t="str">
            <v>RAMABADRHUNIPALLI</v>
          </cell>
        </row>
        <row r="1079">
          <cell r="A1079" t="str">
            <v>02</v>
          </cell>
          <cell r="B1079" t="str">
            <v>0220</v>
          </cell>
          <cell r="C1079" t="str">
            <v>0220029</v>
          </cell>
          <cell r="D1079" t="str">
            <v>033</v>
          </cell>
          <cell r="E1079" t="str">
            <v>01</v>
          </cell>
          <cell r="F1079" t="str">
            <v>01</v>
          </cell>
          <cell r="G1079" t="str">
            <v>250</v>
          </cell>
          <cell r="H1079" t="str">
            <v>032</v>
          </cell>
          <cell r="I1079" t="str">
            <v>02200290330101</v>
          </cell>
          <cell r="K1079" t="str">
            <v>PEGADAPALLE</v>
          </cell>
          <cell r="L1079" t="str">
            <v>RAJARAMPALLI</v>
          </cell>
        </row>
        <row r="1080">
          <cell r="A1080" t="str">
            <v>02</v>
          </cell>
          <cell r="B1080" t="str">
            <v>0220</v>
          </cell>
          <cell r="C1080" t="str">
            <v>0220029</v>
          </cell>
          <cell r="D1080" t="str">
            <v>033</v>
          </cell>
          <cell r="E1080" t="str">
            <v>01</v>
          </cell>
          <cell r="F1080" t="str">
            <v>02</v>
          </cell>
          <cell r="G1080" t="str">
            <v>250</v>
          </cell>
          <cell r="H1080" t="str">
            <v>032</v>
          </cell>
          <cell r="I1080" t="str">
            <v>02200290330102</v>
          </cell>
          <cell r="K1080" t="str">
            <v>PEGADAPALLE</v>
          </cell>
          <cell r="L1080" t="str">
            <v>THAKKAPALLI</v>
          </cell>
        </row>
        <row r="1081">
          <cell r="A1081" t="str">
            <v>02</v>
          </cell>
          <cell r="B1081" t="str">
            <v>0220</v>
          </cell>
          <cell r="C1081" t="str">
            <v>0220029</v>
          </cell>
          <cell r="D1081" t="str">
            <v>033</v>
          </cell>
          <cell r="E1081" t="str">
            <v>01</v>
          </cell>
          <cell r="F1081" t="str">
            <v>03</v>
          </cell>
          <cell r="G1081" t="str">
            <v>250</v>
          </cell>
          <cell r="H1081" t="str">
            <v>032</v>
          </cell>
          <cell r="I1081" t="str">
            <v>02200290330103</v>
          </cell>
          <cell r="K1081" t="str">
            <v>PEGADAPALLE</v>
          </cell>
          <cell r="L1081" t="str">
            <v>NAKKAPALLI</v>
          </cell>
        </row>
        <row r="1082">
          <cell r="A1082" t="str">
            <v>02</v>
          </cell>
          <cell r="B1082" t="str">
            <v>0220</v>
          </cell>
          <cell r="C1082" t="str">
            <v>0220029</v>
          </cell>
          <cell r="D1082" t="str">
            <v>034</v>
          </cell>
          <cell r="E1082" t="str">
            <v>01</v>
          </cell>
          <cell r="F1082" t="str">
            <v>01</v>
          </cell>
          <cell r="G1082" t="str">
            <v>250</v>
          </cell>
          <cell r="H1082" t="str">
            <v>032</v>
          </cell>
          <cell r="I1082" t="str">
            <v>02200290340101</v>
          </cell>
          <cell r="K1082" t="str">
            <v>PEGADAPALLE</v>
          </cell>
          <cell r="L1082" t="str">
            <v>KEESULATAPALLI</v>
          </cell>
        </row>
        <row r="1083">
          <cell r="A1083" t="str">
            <v>02</v>
          </cell>
          <cell r="B1083" t="str">
            <v>0220</v>
          </cell>
          <cell r="C1083" t="str">
            <v>0220030</v>
          </cell>
          <cell r="D1083" t="str">
            <v>001</v>
          </cell>
          <cell r="E1083" t="str">
            <v>01</v>
          </cell>
          <cell r="F1083" t="str">
            <v>01</v>
          </cell>
          <cell r="G1083" t="str">
            <v>255</v>
          </cell>
          <cell r="H1083" t="str">
            <v>016</v>
          </cell>
          <cell r="I1083" t="str">
            <v>02200300010101</v>
          </cell>
          <cell r="K1083" t="str">
            <v>CHOPPADANDI</v>
          </cell>
          <cell r="L1083" t="str">
            <v>RAGAMPETA</v>
          </cell>
        </row>
        <row r="1084">
          <cell r="A1084" t="str">
            <v>02</v>
          </cell>
          <cell r="B1084" t="str">
            <v>0220</v>
          </cell>
          <cell r="C1084" t="str">
            <v>0220030</v>
          </cell>
          <cell r="D1084" t="str">
            <v>001</v>
          </cell>
          <cell r="E1084" t="str">
            <v>01</v>
          </cell>
          <cell r="F1084" t="str">
            <v>02</v>
          </cell>
          <cell r="G1084" t="str">
            <v>255</v>
          </cell>
          <cell r="H1084" t="str">
            <v>016</v>
          </cell>
          <cell r="I1084" t="str">
            <v>02200300010102</v>
          </cell>
          <cell r="K1084" t="str">
            <v>CHOPPADANDI</v>
          </cell>
          <cell r="L1084" t="str">
            <v>BEERAMRAJAIAHPALLY</v>
          </cell>
        </row>
        <row r="1085">
          <cell r="A1085" t="str">
            <v>02</v>
          </cell>
          <cell r="B1085" t="str">
            <v>0220</v>
          </cell>
          <cell r="C1085" t="str">
            <v>0220030</v>
          </cell>
          <cell r="D1085" t="str">
            <v>002</v>
          </cell>
          <cell r="E1085" t="str">
            <v>01</v>
          </cell>
          <cell r="F1085" t="str">
            <v>01</v>
          </cell>
          <cell r="G1085" t="str">
            <v>255</v>
          </cell>
          <cell r="H1085" t="str">
            <v>016</v>
          </cell>
          <cell r="I1085" t="str">
            <v>02200300020101</v>
          </cell>
          <cell r="K1085" t="str">
            <v>CHOPPADANDI</v>
          </cell>
          <cell r="L1085" t="str">
            <v>REVELLI</v>
          </cell>
        </row>
        <row r="1086">
          <cell r="A1086" t="str">
            <v>02</v>
          </cell>
          <cell r="B1086" t="str">
            <v>0220</v>
          </cell>
          <cell r="C1086" t="str">
            <v>0220030</v>
          </cell>
          <cell r="D1086" t="str">
            <v>003</v>
          </cell>
          <cell r="E1086" t="str">
            <v>01</v>
          </cell>
          <cell r="F1086" t="str">
            <v>01</v>
          </cell>
          <cell r="G1086" t="str">
            <v>255</v>
          </cell>
          <cell r="H1086" t="str">
            <v>016</v>
          </cell>
          <cell r="I1086" t="str">
            <v>02200300030101</v>
          </cell>
          <cell r="K1086" t="str">
            <v>CHOPPADANDI</v>
          </cell>
          <cell r="L1086" t="str">
            <v>DESAIPET</v>
          </cell>
        </row>
        <row r="1087">
          <cell r="A1087" t="str">
            <v>02</v>
          </cell>
          <cell r="B1087" t="str">
            <v>0220</v>
          </cell>
          <cell r="C1087" t="str">
            <v>0220030</v>
          </cell>
          <cell r="D1087" t="str">
            <v>004</v>
          </cell>
          <cell r="E1087" t="str">
            <v>01</v>
          </cell>
          <cell r="F1087" t="str">
            <v>01</v>
          </cell>
          <cell r="G1087" t="str">
            <v>255</v>
          </cell>
          <cell r="H1087" t="str">
            <v>016</v>
          </cell>
          <cell r="I1087" t="str">
            <v>02200300040101</v>
          </cell>
          <cell r="K1087" t="str">
            <v>CHOPPADANDI</v>
          </cell>
          <cell r="L1087" t="str">
            <v>KURMAPALLI</v>
          </cell>
        </row>
        <row r="1088">
          <cell r="A1088" t="str">
            <v>02</v>
          </cell>
          <cell r="B1088" t="str">
            <v>0220</v>
          </cell>
          <cell r="C1088" t="str">
            <v>0220030</v>
          </cell>
          <cell r="D1088" t="str">
            <v>005</v>
          </cell>
          <cell r="E1088" t="str">
            <v>02</v>
          </cell>
          <cell r="F1088" t="str">
            <v>01</v>
          </cell>
          <cell r="G1088" t="str">
            <v>255</v>
          </cell>
          <cell r="H1088" t="str">
            <v>016</v>
          </cell>
          <cell r="I1088" t="str">
            <v>02200300050201</v>
          </cell>
          <cell r="K1088" t="str">
            <v>CHOPPADANDI</v>
          </cell>
          <cell r="L1088" t="str">
            <v>CHITYALAPALLY</v>
          </cell>
        </row>
        <row r="1089">
          <cell r="A1089" t="str">
            <v>02</v>
          </cell>
          <cell r="B1089" t="str">
            <v>0220</v>
          </cell>
          <cell r="C1089" t="str">
            <v>0220030</v>
          </cell>
          <cell r="D1089" t="str">
            <v>005</v>
          </cell>
          <cell r="E1089" t="str">
            <v>02</v>
          </cell>
          <cell r="F1089" t="str">
            <v>02</v>
          </cell>
          <cell r="G1089" t="str">
            <v>255</v>
          </cell>
          <cell r="H1089" t="str">
            <v>016</v>
          </cell>
          <cell r="I1089" t="str">
            <v>02200300050202</v>
          </cell>
          <cell r="K1089" t="str">
            <v>CHOPPADANDI</v>
          </cell>
          <cell r="L1089" t="str">
            <v>MANGALAPALLY</v>
          </cell>
        </row>
        <row r="1090">
          <cell r="A1090" t="str">
            <v>02</v>
          </cell>
          <cell r="B1090" t="str">
            <v>0220</v>
          </cell>
          <cell r="C1090" t="str">
            <v>0220030</v>
          </cell>
          <cell r="D1090" t="str">
            <v>006</v>
          </cell>
          <cell r="E1090" t="str">
            <v>03</v>
          </cell>
          <cell r="F1090" t="str">
            <v>01</v>
          </cell>
          <cell r="G1090" t="str">
            <v>255</v>
          </cell>
          <cell r="H1090" t="str">
            <v>016</v>
          </cell>
          <cell r="I1090" t="str">
            <v>02200300060301</v>
          </cell>
          <cell r="K1090" t="str">
            <v>CHOPPADANDI</v>
          </cell>
          <cell r="L1090" t="str">
            <v>ARNAKONDA</v>
          </cell>
        </row>
        <row r="1091">
          <cell r="A1091" t="str">
            <v>02</v>
          </cell>
          <cell r="B1091" t="str">
            <v>0220</v>
          </cell>
          <cell r="C1091" t="str">
            <v>0220030</v>
          </cell>
          <cell r="D1091" t="str">
            <v>006</v>
          </cell>
          <cell r="E1091" t="str">
            <v>03</v>
          </cell>
          <cell r="F1091" t="str">
            <v>02</v>
          </cell>
          <cell r="G1091" t="str">
            <v>255</v>
          </cell>
          <cell r="H1091" t="str">
            <v>016</v>
          </cell>
          <cell r="I1091" t="str">
            <v>02200300060302</v>
          </cell>
          <cell r="K1091" t="str">
            <v>CHOPPADANDI</v>
          </cell>
          <cell r="L1091" t="str">
            <v>GANTALAPALLY</v>
          </cell>
        </row>
        <row r="1092">
          <cell r="A1092" t="str">
            <v>02</v>
          </cell>
          <cell r="B1092" t="str">
            <v>0220</v>
          </cell>
          <cell r="C1092" t="str">
            <v>0220030</v>
          </cell>
          <cell r="D1092" t="str">
            <v>006</v>
          </cell>
          <cell r="E1092" t="str">
            <v>03</v>
          </cell>
          <cell r="F1092" t="str">
            <v>03</v>
          </cell>
          <cell r="G1092" t="str">
            <v>255</v>
          </cell>
          <cell r="H1092" t="str">
            <v>016</v>
          </cell>
          <cell r="I1092" t="str">
            <v>02200300060303</v>
          </cell>
          <cell r="K1092" t="str">
            <v>CHOPPADANDI</v>
          </cell>
          <cell r="L1092" t="str">
            <v>NOMULARAJAIAHPALLY</v>
          </cell>
        </row>
        <row r="1093">
          <cell r="A1093" t="str">
            <v>02</v>
          </cell>
          <cell r="B1093" t="str">
            <v>0220</v>
          </cell>
          <cell r="C1093" t="str">
            <v>0220030</v>
          </cell>
          <cell r="D1093" t="str">
            <v>006</v>
          </cell>
          <cell r="E1093" t="str">
            <v>03</v>
          </cell>
          <cell r="F1093" t="str">
            <v>04</v>
          </cell>
          <cell r="G1093" t="str">
            <v>255</v>
          </cell>
          <cell r="H1093" t="str">
            <v>016</v>
          </cell>
          <cell r="I1093" t="str">
            <v>02200300060304</v>
          </cell>
          <cell r="K1093" t="str">
            <v>CHOPPADANDI</v>
          </cell>
          <cell r="L1093" t="str">
            <v>GOLLAPALLY</v>
          </cell>
        </row>
        <row r="1094">
          <cell r="A1094" t="str">
            <v>02</v>
          </cell>
          <cell r="B1094" t="str">
            <v>0220</v>
          </cell>
          <cell r="C1094" t="str">
            <v>0220030</v>
          </cell>
          <cell r="D1094" t="str">
            <v>007</v>
          </cell>
          <cell r="E1094" t="str">
            <v>04</v>
          </cell>
          <cell r="F1094" t="str">
            <v>01</v>
          </cell>
          <cell r="G1094" t="str">
            <v>255</v>
          </cell>
          <cell r="H1094" t="str">
            <v>016</v>
          </cell>
          <cell r="I1094" t="str">
            <v>02200300070401</v>
          </cell>
          <cell r="K1094" t="str">
            <v>CHOPPADANDI</v>
          </cell>
          <cell r="L1094" t="str">
            <v>BHUPALAPATNAM</v>
          </cell>
        </row>
        <row r="1095">
          <cell r="A1095" t="str">
            <v>02</v>
          </cell>
          <cell r="B1095" t="str">
            <v>0220</v>
          </cell>
          <cell r="C1095" t="str">
            <v>0220030</v>
          </cell>
          <cell r="D1095" t="str">
            <v>008</v>
          </cell>
          <cell r="E1095" t="str">
            <v>05</v>
          </cell>
          <cell r="F1095" t="str">
            <v>01</v>
          </cell>
          <cell r="G1095" t="str">
            <v>255</v>
          </cell>
          <cell r="H1095" t="str">
            <v>016</v>
          </cell>
          <cell r="I1095" t="str">
            <v>02200300080501</v>
          </cell>
          <cell r="K1095" t="str">
            <v>CHOPPADANDI</v>
          </cell>
          <cell r="L1095" t="str">
            <v>CHOPPADANDI</v>
          </cell>
        </row>
        <row r="1096">
          <cell r="A1096" t="str">
            <v>02</v>
          </cell>
          <cell r="B1096" t="str">
            <v>0220</v>
          </cell>
          <cell r="C1096" t="str">
            <v>0220030</v>
          </cell>
          <cell r="D1096" t="str">
            <v>008</v>
          </cell>
          <cell r="E1096" t="str">
            <v>05</v>
          </cell>
          <cell r="F1096" t="str">
            <v>02</v>
          </cell>
          <cell r="G1096" t="str">
            <v>255</v>
          </cell>
          <cell r="H1096" t="str">
            <v>016</v>
          </cell>
          <cell r="I1096" t="str">
            <v>02200300080502</v>
          </cell>
          <cell r="K1096" t="str">
            <v>CHOPPADANDI</v>
          </cell>
          <cell r="L1096" t="str">
            <v>THOGARUMAMIDIKUNTA</v>
          </cell>
        </row>
        <row r="1097">
          <cell r="A1097" t="str">
            <v>02</v>
          </cell>
          <cell r="B1097" t="str">
            <v>0220</v>
          </cell>
          <cell r="C1097" t="str">
            <v>0220030</v>
          </cell>
          <cell r="D1097" t="str">
            <v>009</v>
          </cell>
          <cell r="E1097" t="str">
            <v>06</v>
          </cell>
          <cell r="F1097" t="str">
            <v>01</v>
          </cell>
          <cell r="G1097" t="str">
            <v>255</v>
          </cell>
          <cell r="H1097" t="str">
            <v>016</v>
          </cell>
          <cell r="I1097" t="str">
            <v>02200300090601</v>
          </cell>
          <cell r="K1097" t="str">
            <v>CHOPPADANDI</v>
          </cell>
          <cell r="L1097" t="str">
            <v>GUMLAPUR</v>
          </cell>
        </row>
        <row r="1098">
          <cell r="A1098" t="str">
            <v>02</v>
          </cell>
          <cell r="B1098" t="str">
            <v>0220</v>
          </cell>
          <cell r="C1098" t="str">
            <v>0220030</v>
          </cell>
          <cell r="D1098" t="str">
            <v>010</v>
          </cell>
          <cell r="E1098" t="str">
            <v>07</v>
          </cell>
          <cell r="F1098" t="str">
            <v>01</v>
          </cell>
          <cell r="G1098" t="str">
            <v>255</v>
          </cell>
          <cell r="H1098" t="str">
            <v>016</v>
          </cell>
          <cell r="I1098" t="str">
            <v>02200300100701</v>
          </cell>
          <cell r="K1098" t="str">
            <v>CHOPPADANDI</v>
          </cell>
          <cell r="L1098" t="str">
            <v>KATNEPALLY</v>
          </cell>
        </row>
        <row r="1099">
          <cell r="A1099" t="str">
            <v>02</v>
          </cell>
          <cell r="B1099" t="str">
            <v>0220</v>
          </cell>
          <cell r="C1099" t="str">
            <v>0220030</v>
          </cell>
          <cell r="D1099" t="str">
            <v>010</v>
          </cell>
          <cell r="E1099" t="str">
            <v>07</v>
          </cell>
          <cell r="F1099" t="str">
            <v>02</v>
          </cell>
          <cell r="G1099" t="str">
            <v>255</v>
          </cell>
          <cell r="H1099" t="str">
            <v>016</v>
          </cell>
          <cell r="I1099" t="str">
            <v>02200300100702</v>
          </cell>
          <cell r="K1099" t="str">
            <v>CHOPPADANDI</v>
          </cell>
          <cell r="L1099" t="str">
            <v>MALLANNAPALLY</v>
          </cell>
        </row>
        <row r="1100">
          <cell r="A1100" t="str">
            <v>02</v>
          </cell>
          <cell r="B1100" t="str">
            <v>0220</v>
          </cell>
          <cell r="C1100" t="str">
            <v>0220030</v>
          </cell>
          <cell r="D1100" t="str">
            <v>010</v>
          </cell>
          <cell r="E1100" t="str">
            <v>07</v>
          </cell>
          <cell r="F1100" t="str">
            <v>03</v>
          </cell>
          <cell r="G1100" t="str">
            <v>255</v>
          </cell>
          <cell r="H1100" t="str">
            <v>016</v>
          </cell>
          <cell r="I1100" t="str">
            <v>02200300100703</v>
          </cell>
          <cell r="K1100" t="str">
            <v>CHOPPADANDI</v>
          </cell>
          <cell r="L1100" t="str">
            <v>SAMBAIYAPALLY</v>
          </cell>
        </row>
        <row r="1101">
          <cell r="A1101" t="str">
            <v>02</v>
          </cell>
          <cell r="B1101" t="str">
            <v>0220</v>
          </cell>
          <cell r="C1101" t="str">
            <v>0220030</v>
          </cell>
          <cell r="D1101" t="str">
            <v>011</v>
          </cell>
          <cell r="E1101" t="str">
            <v>08</v>
          </cell>
          <cell r="F1101" t="str">
            <v>01</v>
          </cell>
          <cell r="G1101" t="str">
            <v>255</v>
          </cell>
          <cell r="H1101" t="str">
            <v>016</v>
          </cell>
          <cell r="I1101" t="str">
            <v>02200300110801</v>
          </cell>
          <cell r="K1101" t="str">
            <v>CHOPPADANDI</v>
          </cell>
          <cell r="L1101" t="str">
            <v>KONERUPALLY</v>
          </cell>
        </row>
        <row r="1102">
          <cell r="A1102" t="str">
            <v>02</v>
          </cell>
          <cell r="B1102" t="str">
            <v>0220</v>
          </cell>
          <cell r="C1102" t="str">
            <v>0220030</v>
          </cell>
          <cell r="D1102" t="str">
            <v>011</v>
          </cell>
          <cell r="E1102" t="str">
            <v>08</v>
          </cell>
          <cell r="F1102" t="str">
            <v>02</v>
          </cell>
          <cell r="G1102" t="str">
            <v>255</v>
          </cell>
          <cell r="H1102" t="str">
            <v>016</v>
          </cell>
          <cell r="I1102" t="str">
            <v>02200300110802</v>
          </cell>
          <cell r="K1102" t="str">
            <v>CHOPPADANDI</v>
          </cell>
          <cell r="L1102" t="str">
            <v>GUNTURPALLY</v>
          </cell>
        </row>
        <row r="1103">
          <cell r="A1103" t="str">
            <v>02</v>
          </cell>
          <cell r="B1103" t="str">
            <v>0220</v>
          </cell>
          <cell r="C1103" t="str">
            <v>0220030</v>
          </cell>
          <cell r="D1103" t="str">
            <v>012</v>
          </cell>
          <cell r="E1103" t="str">
            <v>09</v>
          </cell>
          <cell r="F1103" t="str">
            <v>01</v>
          </cell>
          <cell r="G1103" t="str">
            <v>255</v>
          </cell>
          <cell r="H1103" t="str">
            <v>016</v>
          </cell>
          <cell r="I1103" t="str">
            <v>02200300120901</v>
          </cell>
          <cell r="K1103" t="str">
            <v>CHOPPADANDI</v>
          </cell>
          <cell r="L1103" t="str">
            <v>RUKMAPUR</v>
          </cell>
        </row>
        <row r="1104">
          <cell r="A1104" t="str">
            <v>02</v>
          </cell>
          <cell r="B1104" t="str">
            <v>0220</v>
          </cell>
          <cell r="C1104" t="str">
            <v>0220030</v>
          </cell>
          <cell r="D1104" t="str">
            <v>012</v>
          </cell>
          <cell r="E1104" t="str">
            <v>09</v>
          </cell>
          <cell r="F1104" t="str">
            <v>02</v>
          </cell>
          <cell r="G1104" t="str">
            <v>255</v>
          </cell>
          <cell r="H1104" t="str">
            <v>016</v>
          </cell>
          <cell r="I1104" t="str">
            <v>02200300120902</v>
          </cell>
          <cell r="K1104" t="str">
            <v>CHOPPADANDI</v>
          </cell>
          <cell r="L1104" t="str">
            <v>KURMAPALLY</v>
          </cell>
        </row>
        <row r="1105">
          <cell r="A1105" t="str">
            <v>02</v>
          </cell>
          <cell r="B1105" t="str">
            <v>0220</v>
          </cell>
          <cell r="C1105" t="str">
            <v>0220030</v>
          </cell>
          <cell r="D1105" t="str">
            <v>013</v>
          </cell>
          <cell r="E1105" t="str">
            <v>10</v>
          </cell>
          <cell r="F1105" t="str">
            <v>01</v>
          </cell>
          <cell r="G1105" t="str">
            <v>255</v>
          </cell>
          <cell r="H1105" t="str">
            <v>016</v>
          </cell>
          <cell r="I1105" t="str">
            <v>02200300131001</v>
          </cell>
          <cell r="K1105" t="str">
            <v>CHOPPADANDI</v>
          </cell>
          <cell r="L1105" t="str">
            <v>KOLIMIKUNTA</v>
          </cell>
        </row>
        <row r="1106">
          <cell r="A1106" t="str">
            <v>02</v>
          </cell>
          <cell r="B1106" t="str">
            <v>0220</v>
          </cell>
          <cell r="C1106" t="str">
            <v>0220030</v>
          </cell>
          <cell r="D1106" t="str">
            <v>014</v>
          </cell>
          <cell r="E1106" t="str">
            <v>11</v>
          </cell>
          <cell r="F1106" t="str">
            <v>01</v>
          </cell>
          <cell r="G1106" t="str">
            <v>255</v>
          </cell>
          <cell r="H1106" t="str">
            <v>016</v>
          </cell>
          <cell r="I1106" t="str">
            <v>02200300141101</v>
          </cell>
          <cell r="K1106" t="str">
            <v>CHOPPADANDI</v>
          </cell>
          <cell r="L1106" t="str">
            <v>CHAKUNTA</v>
          </cell>
        </row>
        <row r="1107">
          <cell r="A1107" t="str">
            <v>02</v>
          </cell>
          <cell r="B1107" t="str">
            <v>0220</v>
          </cell>
          <cell r="C1107" t="str">
            <v>0220030</v>
          </cell>
          <cell r="D1107" t="str">
            <v>014</v>
          </cell>
          <cell r="E1107" t="str">
            <v>11</v>
          </cell>
          <cell r="F1107" t="str">
            <v>02</v>
          </cell>
          <cell r="G1107" t="str">
            <v>255</v>
          </cell>
          <cell r="H1107" t="str">
            <v>016</v>
          </cell>
          <cell r="I1107" t="str">
            <v>02200300141102</v>
          </cell>
          <cell r="K1107" t="str">
            <v>CHOPPADANDI</v>
          </cell>
          <cell r="L1107" t="str">
            <v>TENUGUPALLY</v>
          </cell>
        </row>
        <row r="1108">
          <cell r="A1108" t="str">
            <v>02</v>
          </cell>
          <cell r="B1108" t="str">
            <v>0220</v>
          </cell>
          <cell r="C1108" t="str">
            <v>0220030</v>
          </cell>
          <cell r="D1108" t="str">
            <v>015</v>
          </cell>
          <cell r="E1108" t="str">
            <v>12</v>
          </cell>
          <cell r="F1108" t="str">
            <v>01</v>
          </cell>
          <cell r="G1108" t="str">
            <v>255</v>
          </cell>
          <cell r="H1108" t="str">
            <v>016</v>
          </cell>
          <cell r="I1108" t="str">
            <v>02200300151201</v>
          </cell>
          <cell r="K1108" t="str">
            <v>CHOPPADANDI</v>
          </cell>
          <cell r="L1108" t="str">
            <v>VEDURUGATTA</v>
          </cell>
        </row>
        <row r="1109">
          <cell r="A1109" t="str">
            <v>02</v>
          </cell>
          <cell r="B1109" t="str">
            <v>0220</v>
          </cell>
          <cell r="C1109" t="str">
            <v>0220030</v>
          </cell>
          <cell r="D1109" t="str">
            <v>015</v>
          </cell>
          <cell r="E1109" t="str">
            <v>12</v>
          </cell>
          <cell r="F1109" t="str">
            <v>02</v>
          </cell>
          <cell r="G1109" t="str">
            <v>255</v>
          </cell>
          <cell r="H1109" t="str">
            <v>016</v>
          </cell>
          <cell r="I1109" t="str">
            <v>02200300151202</v>
          </cell>
          <cell r="K1109" t="str">
            <v>CHOPPADANDI</v>
          </cell>
          <cell r="L1109" t="str">
            <v>RAMALINGAMPALLY</v>
          </cell>
        </row>
        <row r="1110">
          <cell r="A1110" t="str">
            <v>02</v>
          </cell>
          <cell r="B1110" t="str">
            <v>0220</v>
          </cell>
          <cell r="C1110" t="str">
            <v>0220031</v>
          </cell>
          <cell r="D1110" t="str">
            <v>001</v>
          </cell>
          <cell r="E1110" t="str">
            <v>01</v>
          </cell>
          <cell r="F1110" t="str">
            <v>01</v>
          </cell>
          <cell r="G1110" t="str">
            <v>249</v>
          </cell>
          <cell r="H1110" t="str">
            <v>032</v>
          </cell>
          <cell r="I1110" t="str">
            <v>02200310010101</v>
          </cell>
          <cell r="K1110" t="str">
            <v>SULTANABAD</v>
          </cell>
          <cell r="L1110" t="str">
            <v>ITHERAJPALLI</v>
          </cell>
        </row>
        <row r="1111">
          <cell r="A1111" t="str">
            <v>02</v>
          </cell>
          <cell r="B1111" t="str">
            <v>0220</v>
          </cell>
          <cell r="C1111" t="str">
            <v>0220031</v>
          </cell>
          <cell r="D1111" t="str">
            <v>001</v>
          </cell>
          <cell r="E1111" t="str">
            <v>03</v>
          </cell>
          <cell r="F1111" t="str">
            <v>01</v>
          </cell>
          <cell r="G1111" t="str">
            <v>249</v>
          </cell>
          <cell r="H1111" t="str">
            <v>032</v>
          </cell>
          <cell r="I1111" t="str">
            <v>02200310010301</v>
          </cell>
          <cell r="K1111" t="str">
            <v>SULTANABAD</v>
          </cell>
          <cell r="L1111" t="str">
            <v>DUBBAPALLI</v>
          </cell>
        </row>
        <row r="1112">
          <cell r="A1112" t="str">
            <v>02</v>
          </cell>
          <cell r="B1112" t="str">
            <v>0220</v>
          </cell>
          <cell r="C1112" t="str">
            <v>0220031</v>
          </cell>
          <cell r="D1112" t="str">
            <v>002</v>
          </cell>
          <cell r="E1112" t="str">
            <v>02</v>
          </cell>
          <cell r="F1112" t="str">
            <v>01</v>
          </cell>
          <cell r="G1112" t="str">
            <v>249</v>
          </cell>
          <cell r="H1112" t="str">
            <v>032</v>
          </cell>
          <cell r="I1112" t="str">
            <v>02200310020201</v>
          </cell>
          <cell r="K1112" t="str">
            <v>SULTANABAD</v>
          </cell>
          <cell r="L1112" t="str">
            <v>BHUPATHIPOOR</v>
          </cell>
        </row>
        <row r="1113">
          <cell r="A1113" t="str">
            <v>02</v>
          </cell>
          <cell r="B1113" t="str">
            <v>0220</v>
          </cell>
          <cell r="C1113" t="str">
            <v>0220031</v>
          </cell>
          <cell r="D1113" t="str">
            <v>003</v>
          </cell>
          <cell r="E1113" t="str">
            <v>04</v>
          </cell>
          <cell r="F1113" t="str">
            <v>01</v>
          </cell>
          <cell r="G1113" t="str">
            <v>249</v>
          </cell>
          <cell r="H1113" t="str">
            <v>032</v>
          </cell>
          <cell r="I1113" t="str">
            <v>02200310030401</v>
          </cell>
          <cell r="K1113" t="str">
            <v>SULTANABAD</v>
          </cell>
          <cell r="L1113" t="str">
            <v>GOLLAPALLI</v>
          </cell>
        </row>
        <row r="1114">
          <cell r="A1114" t="str">
            <v>02</v>
          </cell>
          <cell r="B1114" t="str">
            <v>0220</v>
          </cell>
          <cell r="C1114" t="str">
            <v>0220031</v>
          </cell>
          <cell r="D1114" t="str">
            <v>003</v>
          </cell>
          <cell r="E1114" t="str">
            <v>04</v>
          </cell>
          <cell r="F1114" t="str">
            <v>02</v>
          </cell>
          <cell r="G1114" t="str">
            <v>249</v>
          </cell>
          <cell r="H1114" t="str">
            <v>032</v>
          </cell>
          <cell r="I1114" t="str">
            <v>02200310030402</v>
          </cell>
          <cell r="K1114" t="str">
            <v>SULTANABAD</v>
          </cell>
          <cell r="L1114" t="str">
            <v>NARAYANARAO PALLI</v>
          </cell>
        </row>
        <row r="1115">
          <cell r="A1115" t="str">
            <v>02</v>
          </cell>
          <cell r="B1115" t="str">
            <v>0220</v>
          </cell>
          <cell r="C1115" t="str">
            <v>0220031</v>
          </cell>
          <cell r="D1115" t="str">
            <v>004</v>
          </cell>
          <cell r="E1115" t="str">
            <v>05</v>
          </cell>
          <cell r="F1115" t="str">
            <v>01</v>
          </cell>
          <cell r="G1115" t="str">
            <v>249</v>
          </cell>
          <cell r="H1115" t="str">
            <v>032</v>
          </cell>
          <cell r="I1115" t="str">
            <v>02200310040501</v>
          </cell>
          <cell r="K1115" t="str">
            <v>SULTANABAD</v>
          </cell>
          <cell r="L1115" t="str">
            <v>GARREPALLI</v>
          </cell>
        </row>
        <row r="1116">
          <cell r="A1116" t="str">
            <v>02</v>
          </cell>
          <cell r="B1116" t="str">
            <v>0220</v>
          </cell>
          <cell r="C1116" t="str">
            <v>0220031</v>
          </cell>
          <cell r="D1116" t="str">
            <v>005</v>
          </cell>
          <cell r="E1116" t="str">
            <v>05</v>
          </cell>
          <cell r="F1116" t="str">
            <v>01</v>
          </cell>
          <cell r="G1116" t="str">
            <v>249</v>
          </cell>
          <cell r="H1116" t="str">
            <v>032</v>
          </cell>
          <cell r="I1116" t="str">
            <v>02200310050501</v>
          </cell>
          <cell r="K1116" t="str">
            <v>SULTANABAD</v>
          </cell>
          <cell r="L1116" t="str">
            <v>BONTHAKUNTAPALLI</v>
          </cell>
        </row>
        <row r="1117">
          <cell r="A1117" t="str">
            <v>02</v>
          </cell>
          <cell r="B1117" t="str">
            <v>0220</v>
          </cell>
          <cell r="C1117" t="str">
            <v>0220031</v>
          </cell>
          <cell r="D1117" t="str">
            <v>005</v>
          </cell>
          <cell r="E1117" t="str">
            <v>05</v>
          </cell>
          <cell r="F1117" t="str">
            <v>02</v>
          </cell>
          <cell r="G1117" t="str">
            <v>249</v>
          </cell>
          <cell r="H1117" t="str">
            <v>032</v>
          </cell>
          <cell r="I1117" t="str">
            <v>02200310050502</v>
          </cell>
          <cell r="K1117" t="str">
            <v>SULTANABAD</v>
          </cell>
          <cell r="L1117" t="str">
            <v>NARSAIAHPALLI</v>
          </cell>
        </row>
        <row r="1118">
          <cell r="A1118" t="str">
            <v>02</v>
          </cell>
          <cell r="B1118" t="str">
            <v>0220</v>
          </cell>
          <cell r="C1118" t="str">
            <v>0220031</v>
          </cell>
          <cell r="D1118" t="str">
            <v>006</v>
          </cell>
          <cell r="E1118" t="str">
            <v>05</v>
          </cell>
          <cell r="F1118" t="str">
            <v>01</v>
          </cell>
          <cell r="G1118" t="str">
            <v>249</v>
          </cell>
          <cell r="H1118" t="str">
            <v>032</v>
          </cell>
          <cell r="I1118" t="str">
            <v>02200310060501</v>
          </cell>
          <cell r="K1118" t="str">
            <v>SULTANABAD</v>
          </cell>
          <cell r="L1118" t="str">
            <v>SAMBHAIAHPALLI</v>
          </cell>
        </row>
        <row r="1119">
          <cell r="A1119" t="str">
            <v>02</v>
          </cell>
          <cell r="B1119" t="str">
            <v>0220</v>
          </cell>
          <cell r="C1119" t="str">
            <v>0220031</v>
          </cell>
          <cell r="D1119" t="str">
            <v>007</v>
          </cell>
          <cell r="E1119" t="str">
            <v>06</v>
          </cell>
          <cell r="F1119" t="str">
            <v>01</v>
          </cell>
          <cell r="G1119" t="str">
            <v>249</v>
          </cell>
          <cell r="H1119" t="str">
            <v>032</v>
          </cell>
          <cell r="I1119" t="str">
            <v>02200310070601</v>
          </cell>
          <cell r="K1119" t="str">
            <v>SULTANABAD</v>
          </cell>
          <cell r="L1119" t="str">
            <v>neerukulla</v>
          </cell>
        </row>
        <row r="1120">
          <cell r="A1120" t="str">
            <v>02</v>
          </cell>
          <cell r="B1120" t="str">
            <v>0220</v>
          </cell>
          <cell r="C1120" t="str">
            <v>0220031</v>
          </cell>
          <cell r="D1120" t="str">
            <v>007</v>
          </cell>
          <cell r="E1120" t="str">
            <v>06</v>
          </cell>
          <cell r="F1120" t="str">
            <v>02</v>
          </cell>
          <cell r="G1120" t="str">
            <v>249</v>
          </cell>
          <cell r="H1120" t="str">
            <v>032</v>
          </cell>
          <cell r="I1120" t="str">
            <v>02200310070602</v>
          </cell>
          <cell r="K1120" t="str">
            <v>SULTANABAD</v>
          </cell>
          <cell r="L1120" t="str">
            <v>rangampalli</v>
          </cell>
        </row>
        <row r="1121">
          <cell r="A1121" t="str">
            <v>02</v>
          </cell>
          <cell r="B1121" t="str">
            <v>0220</v>
          </cell>
          <cell r="C1121" t="str">
            <v>0220031</v>
          </cell>
          <cell r="D1121" t="str">
            <v>007</v>
          </cell>
          <cell r="E1121" t="str">
            <v>06</v>
          </cell>
          <cell r="F1121" t="str">
            <v>03</v>
          </cell>
          <cell r="G1121" t="str">
            <v>249</v>
          </cell>
          <cell r="H1121" t="str">
            <v>032</v>
          </cell>
          <cell r="I1121" t="str">
            <v>02200310070603</v>
          </cell>
          <cell r="K1121" t="str">
            <v>SULTANABAD</v>
          </cell>
          <cell r="L1121" t="str">
            <v>KOMANDLAPALLI</v>
          </cell>
        </row>
        <row r="1122">
          <cell r="A1122" t="str">
            <v>02</v>
          </cell>
          <cell r="B1122" t="str">
            <v>0220</v>
          </cell>
          <cell r="C1122" t="str">
            <v>0220031</v>
          </cell>
          <cell r="D1122" t="str">
            <v>008</v>
          </cell>
          <cell r="E1122" t="str">
            <v>07</v>
          </cell>
          <cell r="F1122" t="str">
            <v>01</v>
          </cell>
          <cell r="G1122" t="str">
            <v>249</v>
          </cell>
          <cell r="H1122" t="str">
            <v>032</v>
          </cell>
          <cell r="I1122" t="str">
            <v>02200310080701</v>
          </cell>
          <cell r="K1122" t="str">
            <v>SULTANABAD</v>
          </cell>
          <cell r="L1122" t="str">
            <v>KATNAPALLI</v>
          </cell>
        </row>
        <row r="1123">
          <cell r="A1123" t="str">
            <v>02</v>
          </cell>
          <cell r="B1123" t="str">
            <v>0220</v>
          </cell>
          <cell r="C1123" t="str">
            <v>0220031</v>
          </cell>
          <cell r="D1123" t="str">
            <v>009</v>
          </cell>
          <cell r="E1123" t="str">
            <v>08</v>
          </cell>
          <cell r="F1123" t="str">
            <v>01</v>
          </cell>
          <cell r="G1123" t="str">
            <v>249</v>
          </cell>
          <cell r="H1123" t="str">
            <v>032</v>
          </cell>
          <cell r="I1123" t="str">
            <v>02200310090801</v>
          </cell>
          <cell r="K1123" t="str">
            <v>SULTANABAD</v>
          </cell>
          <cell r="L1123" t="str">
            <v>POOSALA</v>
          </cell>
        </row>
        <row r="1124">
          <cell r="A1124" t="str">
            <v>02</v>
          </cell>
          <cell r="B1124" t="str">
            <v>0220</v>
          </cell>
          <cell r="C1124" t="str">
            <v>0220031</v>
          </cell>
          <cell r="D1124" t="str">
            <v>009</v>
          </cell>
          <cell r="E1124" t="str">
            <v>08</v>
          </cell>
          <cell r="F1124" t="str">
            <v>02</v>
          </cell>
          <cell r="G1124" t="str">
            <v>249</v>
          </cell>
          <cell r="H1124" t="str">
            <v>032</v>
          </cell>
          <cell r="I1124" t="str">
            <v>02200310090802</v>
          </cell>
          <cell r="K1124" t="str">
            <v>SULTANABAD</v>
          </cell>
          <cell r="L1124" t="str">
            <v>SHASTHRINAGAR</v>
          </cell>
        </row>
        <row r="1125">
          <cell r="A1125" t="str">
            <v>02</v>
          </cell>
          <cell r="B1125" t="str">
            <v>0220</v>
          </cell>
          <cell r="C1125" t="str">
            <v>0220031</v>
          </cell>
          <cell r="D1125" t="str">
            <v>009</v>
          </cell>
          <cell r="E1125" t="str">
            <v>08</v>
          </cell>
          <cell r="F1125" t="str">
            <v>03</v>
          </cell>
          <cell r="G1125" t="str">
            <v>249</v>
          </cell>
          <cell r="H1125" t="str">
            <v>032</v>
          </cell>
          <cell r="I1125" t="str">
            <v>02200310090803</v>
          </cell>
          <cell r="K1125" t="str">
            <v>SULTANABAD</v>
          </cell>
          <cell r="L1125" t="str">
            <v>AREPALLI</v>
          </cell>
        </row>
        <row r="1126">
          <cell r="A1126" t="str">
            <v>02</v>
          </cell>
          <cell r="B1126" t="str">
            <v>0220</v>
          </cell>
          <cell r="C1126" t="str">
            <v>0220031</v>
          </cell>
          <cell r="D1126" t="str">
            <v>010</v>
          </cell>
          <cell r="E1126" t="str">
            <v>09</v>
          </cell>
          <cell r="F1126" t="str">
            <v>01</v>
          </cell>
          <cell r="G1126" t="str">
            <v>249</v>
          </cell>
          <cell r="H1126" t="str">
            <v>032</v>
          </cell>
          <cell r="I1126" t="str">
            <v>02200310100901</v>
          </cell>
          <cell r="K1126" t="str">
            <v>SULTANABAD</v>
          </cell>
          <cell r="L1126" t="str">
            <v>SULTHANABAD</v>
          </cell>
        </row>
        <row r="1127">
          <cell r="A1127" t="str">
            <v>02</v>
          </cell>
          <cell r="B1127" t="str">
            <v>0220</v>
          </cell>
          <cell r="C1127" t="str">
            <v>0220031</v>
          </cell>
          <cell r="D1127" t="str">
            <v>010</v>
          </cell>
          <cell r="E1127" t="str">
            <v>09</v>
          </cell>
          <cell r="F1127" t="str">
            <v>02</v>
          </cell>
          <cell r="G1127" t="str">
            <v>249</v>
          </cell>
          <cell r="H1127" t="str">
            <v>032</v>
          </cell>
          <cell r="I1127" t="str">
            <v>02200310100902</v>
          </cell>
          <cell r="K1127" t="str">
            <v>SULTANABAD</v>
          </cell>
          <cell r="L1127" t="str">
            <v>SUGLAMPALLI</v>
          </cell>
        </row>
        <row r="1128">
          <cell r="A1128" t="str">
            <v>02</v>
          </cell>
          <cell r="B1128" t="str">
            <v>0220</v>
          </cell>
          <cell r="C1128" t="str">
            <v>0220031</v>
          </cell>
          <cell r="D1128" t="str">
            <v>010</v>
          </cell>
          <cell r="E1128" t="str">
            <v>09</v>
          </cell>
          <cell r="F1128" t="str">
            <v>03</v>
          </cell>
          <cell r="G1128" t="str">
            <v>249</v>
          </cell>
          <cell r="H1128" t="str">
            <v>032</v>
          </cell>
          <cell r="I1128" t="str">
            <v>02200310100903</v>
          </cell>
          <cell r="K1128" t="str">
            <v>SULTANABAD</v>
          </cell>
          <cell r="L1128" t="str">
            <v>SRIRAMULAPALLI</v>
          </cell>
        </row>
        <row r="1129">
          <cell r="A1129" t="str">
            <v>02</v>
          </cell>
          <cell r="B1129" t="str">
            <v>0220</v>
          </cell>
          <cell r="C1129" t="str">
            <v>0220031</v>
          </cell>
          <cell r="D1129" t="str">
            <v>010</v>
          </cell>
          <cell r="E1129" t="str">
            <v>09</v>
          </cell>
          <cell r="F1129" t="str">
            <v>04</v>
          </cell>
          <cell r="G1129" t="str">
            <v>249</v>
          </cell>
          <cell r="H1129" t="str">
            <v>032</v>
          </cell>
          <cell r="I1129" t="str">
            <v>02200310100904</v>
          </cell>
          <cell r="K1129" t="str">
            <v>SULTANABAD</v>
          </cell>
          <cell r="L1129" t="str">
            <v>HANUMANDLAPALLI</v>
          </cell>
        </row>
        <row r="1130">
          <cell r="A1130" t="str">
            <v>02</v>
          </cell>
          <cell r="B1130" t="str">
            <v>0220</v>
          </cell>
          <cell r="C1130" t="str">
            <v>0220031</v>
          </cell>
          <cell r="D1130" t="str">
            <v>010</v>
          </cell>
          <cell r="E1130" t="str">
            <v>09</v>
          </cell>
          <cell r="F1130" t="str">
            <v>05</v>
          </cell>
          <cell r="G1130" t="str">
            <v>249</v>
          </cell>
          <cell r="H1130" t="str">
            <v>032</v>
          </cell>
          <cell r="I1130" t="str">
            <v>02200310100905</v>
          </cell>
          <cell r="K1130" t="str">
            <v>SULTANABAD</v>
          </cell>
          <cell r="L1130" t="str">
            <v>KANDHUNURIPALLI</v>
          </cell>
        </row>
        <row r="1131">
          <cell r="A1131" t="str">
            <v>02</v>
          </cell>
          <cell r="B1131" t="str">
            <v>0220</v>
          </cell>
          <cell r="C1131" t="str">
            <v>0220031</v>
          </cell>
          <cell r="D1131" t="str">
            <v>012</v>
          </cell>
          <cell r="E1131" t="str">
            <v>10</v>
          </cell>
          <cell r="F1131" t="str">
            <v>01</v>
          </cell>
          <cell r="G1131" t="str">
            <v>249</v>
          </cell>
          <cell r="H1131" t="str">
            <v>032</v>
          </cell>
          <cell r="I1131" t="str">
            <v>02200310121001</v>
          </cell>
          <cell r="K1131" t="str">
            <v>SULTANABAD</v>
          </cell>
          <cell r="L1131" t="str">
            <v>KODURUPAKA</v>
          </cell>
        </row>
        <row r="1132">
          <cell r="A1132" t="str">
            <v>02</v>
          </cell>
          <cell r="B1132" t="str">
            <v>0220</v>
          </cell>
          <cell r="C1132" t="str">
            <v>0220031</v>
          </cell>
          <cell r="D1132" t="str">
            <v>012</v>
          </cell>
          <cell r="E1132" t="str">
            <v>10</v>
          </cell>
          <cell r="F1132" t="str">
            <v>02</v>
          </cell>
          <cell r="G1132" t="str">
            <v>249</v>
          </cell>
          <cell r="H1132" t="str">
            <v>032</v>
          </cell>
          <cell r="I1132" t="str">
            <v>02200310121002</v>
          </cell>
          <cell r="K1132" t="str">
            <v>SULTANABAD</v>
          </cell>
          <cell r="L1132" t="str">
            <v>DEVUNIPALLI</v>
          </cell>
        </row>
        <row r="1133">
          <cell r="A1133" t="str">
            <v>02</v>
          </cell>
          <cell r="B1133" t="str">
            <v>0220</v>
          </cell>
          <cell r="C1133" t="str">
            <v>0220031</v>
          </cell>
          <cell r="D1133" t="str">
            <v>012</v>
          </cell>
          <cell r="E1133" t="str">
            <v>10</v>
          </cell>
          <cell r="F1133" t="str">
            <v>03</v>
          </cell>
          <cell r="G1133" t="str">
            <v>249</v>
          </cell>
          <cell r="H1133" t="str">
            <v>032</v>
          </cell>
          <cell r="I1133" t="str">
            <v>02200310121003</v>
          </cell>
          <cell r="K1133" t="str">
            <v>SULTANABAD</v>
          </cell>
          <cell r="L1133" t="str">
            <v>NARAYANPUR</v>
          </cell>
        </row>
        <row r="1134">
          <cell r="A1134" t="str">
            <v>02</v>
          </cell>
          <cell r="B1134" t="str">
            <v>0220</v>
          </cell>
          <cell r="C1134" t="str">
            <v>0220031</v>
          </cell>
          <cell r="D1134" t="str">
            <v>012</v>
          </cell>
          <cell r="E1134" t="str">
            <v>10</v>
          </cell>
          <cell r="F1134" t="str">
            <v>04</v>
          </cell>
          <cell r="G1134" t="str">
            <v>249</v>
          </cell>
          <cell r="H1134" t="str">
            <v>032</v>
          </cell>
          <cell r="I1134" t="str">
            <v>02200310121004</v>
          </cell>
          <cell r="K1134" t="str">
            <v>SULTANABAD</v>
          </cell>
          <cell r="L1134" t="str">
            <v>VAGUDUPALLI</v>
          </cell>
        </row>
        <row r="1135">
          <cell r="A1135" t="str">
            <v>02</v>
          </cell>
          <cell r="B1135" t="str">
            <v>0220</v>
          </cell>
          <cell r="C1135" t="str">
            <v>0220031</v>
          </cell>
          <cell r="D1135" t="str">
            <v>013</v>
          </cell>
          <cell r="E1135" t="str">
            <v>10</v>
          </cell>
          <cell r="F1135" t="str">
            <v>01</v>
          </cell>
          <cell r="G1135" t="str">
            <v>249</v>
          </cell>
          <cell r="H1135" t="str">
            <v>032</v>
          </cell>
          <cell r="I1135" t="str">
            <v>02200310131001</v>
          </cell>
          <cell r="K1135" t="str">
            <v>SULTANABAD</v>
          </cell>
          <cell r="L1135" t="str">
            <v>NARAYAPUR</v>
          </cell>
        </row>
        <row r="1136">
          <cell r="A1136" t="str">
            <v>02</v>
          </cell>
          <cell r="B1136" t="str">
            <v>0220</v>
          </cell>
          <cell r="C1136" t="str">
            <v>0220031</v>
          </cell>
          <cell r="D1136" t="str">
            <v>013</v>
          </cell>
          <cell r="E1136" t="str">
            <v>10</v>
          </cell>
          <cell r="F1136" t="str">
            <v>02</v>
          </cell>
          <cell r="G1136" t="str">
            <v>249</v>
          </cell>
          <cell r="H1136" t="str">
            <v>032</v>
          </cell>
          <cell r="I1136" t="str">
            <v>02200310131002</v>
          </cell>
          <cell r="K1136" t="str">
            <v>SULTANABAD</v>
          </cell>
          <cell r="L1136" t="str">
            <v>KOTTHAPET</v>
          </cell>
        </row>
        <row r="1137">
          <cell r="A1137" t="str">
            <v>02</v>
          </cell>
          <cell r="B1137" t="str">
            <v>0220</v>
          </cell>
          <cell r="C1137" t="str">
            <v>0220031</v>
          </cell>
          <cell r="D1137" t="str">
            <v>014</v>
          </cell>
          <cell r="E1137" t="str">
            <v>11</v>
          </cell>
          <cell r="F1137" t="str">
            <v>01</v>
          </cell>
          <cell r="G1137" t="str">
            <v>249</v>
          </cell>
          <cell r="H1137" t="str">
            <v>032</v>
          </cell>
          <cell r="I1137" t="str">
            <v>02200310141101</v>
          </cell>
          <cell r="K1137" t="str">
            <v>SULTANABAD</v>
          </cell>
          <cell r="L1137" t="str">
            <v>CHINAKALVALA</v>
          </cell>
        </row>
        <row r="1138">
          <cell r="A1138" t="str">
            <v>02</v>
          </cell>
          <cell r="B1138" t="str">
            <v>0220</v>
          </cell>
          <cell r="C1138" t="str">
            <v>0220031</v>
          </cell>
          <cell r="D1138" t="str">
            <v>014</v>
          </cell>
          <cell r="E1138" t="str">
            <v>11</v>
          </cell>
          <cell r="F1138" t="str">
            <v>02</v>
          </cell>
          <cell r="G1138" t="str">
            <v>249</v>
          </cell>
          <cell r="H1138" t="str">
            <v>031</v>
          </cell>
          <cell r="I1138" t="str">
            <v>02200310141102</v>
          </cell>
          <cell r="K1138" t="str">
            <v>SULTANABAD</v>
          </cell>
          <cell r="L1138" t="str">
            <v>UPPARAPALLI</v>
          </cell>
        </row>
        <row r="1139">
          <cell r="A1139" t="str">
            <v>02</v>
          </cell>
          <cell r="B1139" t="str">
            <v>0220</v>
          </cell>
          <cell r="C1139" t="str">
            <v>0220031</v>
          </cell>
          <cell r="D1139" t="str">
            <v>015</v>
          </cell>
          <cell r="E1139" t="str">
            <v>12</v>
          </cell>
          <cell r="F1139" t="str">
            <v>01</v>
          </cell>
          <cell r="G1139" t="str">
            <v>249</v>
          </cell>
          <cell r="H1139" t="str">
            <v>032</v>
          </cell>
          <cell r="I1139" t="str">
            <v>02200310151201</v>
          </cell>
          <cell r="K1139" t="str">
            <v>SULTANABAD</v>
          </cell>
          <cell r="L1139" t="str">
            <v>REBBALDEVPALLI</v>
          </cell>
        </row>
        <row r="1140">
          <cell r="A1140" t="str">
            <v>02</v>
          </cell>
          <cell r="B1140" t="str">
            <v>0220</v>
          </cell>
          <cell r="C1140" t="str">
            <v>0220031</v>
          </cell>
          <cell r="D1140" t="str">
            <v>015</v>
          </cell>
          <cell r="E1140" t="str">
            <v>12</v>
          </cell>
          <cell r="F1140" t="str">
            <v>02</v>
          </cell>
          <cell r="G1140" t="str">
            <v>249</v>
          </cell>
          <cell r="H1140" t="str">
            <v>031</v>
          </cell>
          <cell r="I1140" t="str">
            <v>02200310151202</v>
          </cell>
          <cell r="K1140" t="str">
            <v>SULTANABAD</v>
          </cell>
          <cell r="L1140" t="str">
            <v>CHINABONKUR</v>
          </cell>
        </row>
        <row r="1141">
          <cell r="A1141" t="str">
            <v>02</v>
          </cell>
          <cell r="B1141" t="str">
            <v>0220</v>
          </cell>
          <cell r="C1141" t="str">
            <v>0220031</v>
          </cell>
          <cell r="D1141" t="str">
            <v>016</v>
          </cell>
          <cell r="E1141" t="str">
            <v>14</v>
          </cell>
          <cell r="F1141" t="str">
            <v>01</v>
          </cell>
          <cell r="G1141" t="str">
            <v>249</v>
          </cell>
          <cell r="H1141" t="str">
            <v>032</v>
          </cell>
          <cell r="I1141" t="str">
            <v>02200310161401</v>
          </cell>
          <cell r="K1141" t="str">
            <v>SULTANABAD</v>
          </cell>
          <cell r="L1141" t="str">
            <v>MIYAPUR</v>
          </cell>
        </row>
        <row r="1142">
          <cell r="A1142" t="str">
            <v>02</v>
          </cell>
          <cell r="B1142" t="str">
            <v>0220</v>
          </cell>
          <cell r="C1142" t="str">
            <v>0220031</v>
          </cell>
          <cell r="D1142" t="str">
            <v>016</v>
          </cell>
          <cell r="E1142" t="str">
            <v>14</v>
          </cell>
          <cell r="F1142" t="str">
            <v>02</v>
          </cell>
          <cell r="G1142" t="str">
            <v>249</v>
          </cell>
          <cell r="H1142" t="str">
            <v>032</v>
          </cell>
          <cell r="I1142" t="str">
            <v>02200310161402</v>
          </cell>
          <cell r="K1142" t="str">
            <v>SULTANABAD</v>
          </cell>
          <cell r="L1142" t="str">
            <v>PERKAPALLI</v>
          </cell>
        </row>
        <row r="1143">
          <cell r="A1143" t="str">
            <v>02</v>
          </cell>
          <cell r="B1143" t="str">
            <v>0220</v>
          </cell>
          <cell r="C1143" t="str">
            <v>0220031</v>
          </cell>
          <cell r="D1143" t="str">
            <v>017</v>
          </cell>
          <cell r="E1143" t="str">
            <v>15</v>
          </cell>
          <cell r="F1143" t="str">
            <v>01</v>
          </cell>
          <cell r="G1143" t="str">
            <v>249</v>
          </cell>
          <cell r="H1143" t="str">
            <v>032</v>
          </cell>
          <cell r="I1143" t="str">
            <v>02200310171501</v>
          </cell>
          <cell r="K1143" t="str">
            <v>SULTANABAD</v>
          </cell>
          <cell r="L1143" t="str">
            <v>REGADI MADDI KUNTA</v>
          </cell>
        </row>
        <row r="1144">
          <cell r="A1144" t="str">
            <v>02</v>
          </cell>
          <cell r="B1144" t="str">
            <v>0220</v>
          </cell>
          <cell r="C1144" t="str">
            <v>0220031</v>
          </cell>
          <cell r="D1144" t="str">
            <v>017</v>
          </cell>
          <cell r="E1144" t="str">
            <v>15</v>
          </cell>
          <cell r="F1144" t="str">
            <v>02</v>
          </cell>
          <cell r="G1144" t="str">
            <v>249</v>
          </cell>
          <cell r="H1144" t="str">
            <v>032</v>
          </cell>
          <cell r="I1144" t="str">
            <v>02200310171502</v>
          </cell>
          <cell r="K1144" t="str">
            <v>SULTANABAD</v>
          </cell>
          <cell r="L1144" t="str">
            <v>ALLIPUR</v>
          </cell>
        </row>
        <row r="1145">
          <cell r="A1145" t="str">
            <v>02</v>
          </cell>
          <cell r="B1145" t="str">
            <v>0220</v>
          </cell>
          <cell r="C1145" t="str">
            <v>0220031</v>
          </cell>
          <cell r="D1145" t="str">
            <v>018</v>
          </cell>
          <cell r="E1145" t="str">
            <v>16</v>
          </cell>
          <cell r="F1145" t="str">
            <v>01</v>
          </cell>
          <cell r="G1145" t="str">
            <v>249</v>
          </cell>
          <cell r="H1145" t="str">
            <v>032</v>
          </cell>
          <cell r="I1145" t="str">
            <v>02200310181601</v>
          </cell>
          <cell r="K1145" t="str">
            <v>SULTANABAD</v>
          </cell>
          <cell r="L1145" t="str">
            <v>SUDDALA</v>
          </cell>
        </row>
        <row r="1146">
          <cell r="A1146" t="str">
            <v>02</v>
          </cell>
          <cell r="B1146" t="str">
            <v>0220</v>
          </cell>
          <cell r="C1146" t="str">
            <v>0220031</v>
          </cell>
          <cell r="D1146" t="str">
            <v>019</v>
          </cell>
          <cell r="E1146" t="str">
            <v>17</v>
          </cell>
          <cell r="F1146" t="str">
            <v>01</v>
          </cell>
          <cell r="G1146" t="str">
            <v>249</v>
          </cell>
          <cell r="H1146" t="str">
            <v>032</v>
          </cell>
          <cell r="I1146" t="str">
            <v>02200310191701</v>
          </cell>
          <cell r="K1146" t="str">
            <v>SULTANABAD</v>
          </cell>
          <cell r="L1146" t="str">
            <v>GATTEPALLI</v>
          </cell>
        </row>
        <row r="1147">
          <cell r="A1147" t="str">
            <v>02</v>
          </cell>
          <cell r="B1147" t="str">
            <v>0220</v>
          </cell>
          <cell r="C1147" t="str">
            <v>0220031</v>
          </cell>
          <cell r="D1147" t="str">
            <v>020</v>
          </cell>
          <cell r="E1147" t="str">
            <v>18</v>
          </cell>
          <cell r="F1147" t="str">
            <v>01</v>
          </cell>
          <cell r="G1147" t="str">
            <v>249</v>
          </cell>
          <cell r="H1147" t="str">
            <v>032</v>
          </cell>
          <cell r="I1147" t="str">
            <v>02200310201801</v>
          </cell>
          <cell r="K1147" t="str">
            <v>SULTANABAD</v>
          </cell>
          <cell r="L1147" t="str">
            <v>KADAMBAPUR</v>
          </cell>
        </row>
        <row r="1148">
          <cell r="A1148" t="str">
            <v>02</v>
          </cell>
          <cell r="B1148" t="str">
            <v>0220</v>
          </cell>
          <cell r="C1148" t="str">
            <v>0220031</v>
          </cell>
          <cell r="D1148" t="str">
            <v>021</v>
          </cell>
          <cell r="E1148" t="str">
            <v>19</v>
          </cell>
          <cell r="F1148" t="str">
            <v>01</v>
          </cell>
          <cell r="G1148" t="str">
            <v>249</v>
          </cell>
          <cell r="H1148" t="str">
            <v>032</v>
          </cell>
          <cell r="I1148" t="str">
            <v>02200310211901</v>
          </cell>
          <cell r="K1148" t="str">
            <v>SULTANABAD</v>
          </cell>
          <cell r="L1148" t="str">
            <v>THOGARRAI</v>
          </cell>
        </row>
        <row r="1149">
          <cell r="A1149" t="str">
            <v>02</v>
          </cell>
          <cell r="B1149" t="str">
            <v>0220</v>
          </cell>
          <cell r="C1149" t="str">
            <v>0220031</v>
          </cell>
          <cell r="D1149" t="str">
            <v>022</v>
          </cell>
          <cell r="E1149" t="str">
            <v>20</v>
          </cell>
          <cell r="F1149" t="str">
            <v>01</v>
          </cell>
          <cell r="G1149" t="str">
            <v>249</v>
          </cell>
          <cell r="H1149" t="str">
            <v>032</v>
          </cell>
          <cell r="I1149" t="str">
            <v>02200310222001</v>
          </cell>
          <cell r="K1149" t="str">
            <v>SULTANABAD</v>
          </cell>
          <cell r="L1149" t="str">
            <v>MANCHIRAMI</v>
          </cell>
        </row>
        <row r="1150">
          <cell r="A1150" t="str">
            <v>02</v>
          </cell>
          <cell r="B1150" t="str">
            <v>0220</v>
          </cell>
          <cell r="C1150" t="str">
            <v>0220031</v>
          </cell>
          <cell r="D1150" t="str">
            <v>023</v>
          </cell>
          <cell r="E1150" t="str">
            <v>21</v>
          </cell>
          <cell r="F1150" t="str">
            <v>01</v>
          </cell>
          <cell r="G1150" t="str">
            <v>249</v>
          </cell>
          <cell r="H1150" t="str">
            <v>032</v>
          </cell>
          <cell r="I1150" t="str">
            <v>02200310232101</v>
          </cell>
          <cell r="K1150" t="str">
            <v>SULTANABAD</v>
          </cell>
          <cell r="L1150" t="str">
            <v>KANUKULA</v>
          </cell>
        </row>
        <row r="1151">
          <cell r="A1151" t="str">
            <v>02</v>
          </cell>
          <cell r="B1151" t="str">
            <v>0220</v>
          </cell>
          <cell r="C1151" t="str">
            <v>0220032</v>
          </cell>
          <cell r="D1151" t="str">
            <v>001</v>
          </cell>
          <cell r="E1151" t="str">
            <v>01</v>
          </cell>
          <cell r="F1151" t="str">
            <v>01</v>
          </cell>
          <cell r="G1151" t="str">
            <v>249</v>
          </cell>
          <cell r="H1151" t="str">
            <v>032</v>
          </cell>
          <cell r="I1151" t="str">
            <v>02200320010101</v>
          </cell>
          <cell r="K1151" t="str">
            <v>ODELA</v>
          </cell>
          <cell r="L1151" t="str">
            <v>KOLANOOR</v>
          </cell>
        </row>
        <row r="1152">
          <cell r="A1152" t="str">
            <v>02</v>
          </cell>
          <cell r="B1152" t="str">
            <v>0220</v>
          </cell>
          <cell r="C1152" t="str">
            <v>0220032</v>
          </cell>
          <cell r="D1152" t="str">
            <v>002</v>
          </cell>
          <cell r="E1152" t="str">
            <v>01</v>
          </cell>
          <cell r="F1152" t="str">
            <v>01</v>
          </cell>
          <cell r="G1152" t="str">
            <v>249</v>
          </cell>
          <cell r="H1152" t="str">
            <v>032</v>
          </cell>
          <cell r="I1152" t="str">
            <v>02200320020101</v>
          </cell>
          <cell r="K1152" t="str">
            <v>ODELA</v>
          </cell>
          <cell r="L1152" t="str">
            <v>UPPARPALLY</v>
          </cell>
        </row>
        <row r="1153">
          <cell r="A1153" t="str">
            <v>02</v>
          </cell>
          <cell r="B1153" t="str">
            <v>0220</v>
          </cell>
          <cell r="C1153" t="str">
            <v>0220032</v>
          </cell>
          <cell r="D1153" t="str">
            <v>003</v>
          </cell>
          <cell r="E1153" t="str">
            <v>01</v>
          </cell>
          <cell r="F1153" t="str">
            <v>01</v>
          </cell>
          <cell r="G1153" t="str">
            <v>249</v>
          </cell>
          <cell r="H1153" t="str">
            <v>032</v>
          </cell>
          <cell r="I1153" t="str">
            <v>02200320030101</v>
          </cell>
          <cell r="K1153" t="str">
            <v>ODELA</v>
          </cell>
          <cell r="L1153" t="str">
            <v>GOPARPALLY</v>
          </cell>
        </row>
        <row r="1154">
          <cell r="A1154" t="str">
            <v>02</v>
          </cell>
          <cell r="B1154" t="str">
            <v>0220</v>
          </cell>
          <cell r="C1154" t="str">
            <v>0220032</v>
          </cell>
          <cell r="D1154" t="str">
            <v>004</v>
          </cell>
          <cell r="E1154" t="str">
            <v>01</v>
          </cell>
          <cell r="F1154" t="str">
            <v>01</v>
          </cell>
          <cell r="G1154" t="str">
            <v>249</v>
          </cell>
          <cell r="H1154" t="str">
            <v>032</v>
          </cell>
          <cell r="I1154" t="str">
            <v>02200320040101</v>
          </cell>
          <cell r="K1154" t="str">
            <v>ODELA</v>
          </cell>
          <cell r="L1154" t="str">
            <v>HARIPURAM</v>
          </cell>
        </row>
        <row r="1155">
          <cell r="A1155" t="str">
            <v>02</v>
          </cell>
          <cell r="B1155" t="str">
            <v>0220</v>
          </cell>
          <cell r="C1155" t="str">
            <v>0220032</v>
          </cell>
          <cell r="D1155" t="str">
            <v>005</v>
          </cell>
          <cell r="E1155" t="str">
            <v>02</v>
          </cell>
          <cell r="F1155" t="str">
            <v>01</v>
          </cell>
          <cell r="G1155" t="str">
            <v>249</v>
          </cell>
          <cell r="H1155" t="str">
            <v>032</v>
          </cell>
          <cell r="I1155" t="str">
            <v>02200320050201</v>
          </cell>
          <cell r="K1155" t="str">
            <v>ODELA</v>
          </cell>
          <cell r="L1155" t="str">
            <v>NAMSANPALLI</v>
          </cell>
        </row>
        <row r="1156">
          <cell r="A1156" t="str">
            <v>02</v>
          </cell>
          <cell r="B1156" t="str">
            <v>0220</v>
          </cell>
          <cell r="C1156" t="str">
            <v>0220032</v>
          </cell>
          <cell r="D1156" t="str">
            <v>005</v>
          </cell>
          <cell r="E1156" t="str">
            <v>02</v>
          </cell>
          <cell r="F1156" t="str">
            <v>02</v>
          </cell>
          <cell r="G1156" t="str">
            <v>249</v>
          </cell>
          <cell r="H1156" t="str">
            <v>032</v>
          </cell>
          <cell r="I1156" t="str">
            <v>02200320050202</v>
          </cell>
          <cell r="K1156" t="str">
            <v>ODELA</v>
          </cell>
          <cell r="L1156" t="str">
            <v>ABBIDIPALLI</v>
          </cell>
        </row>
        <row r="1157">
          <cell r="A1157" t="str">
            <v>02</v>
          </cell>
          <cell r="B1157" t="str">
            <v>0220</v>
          </cell>
          <cell r="C1157" t="str">
            <v>0220032</v>
          </cell>
          <cell r="D1157" t="str">
            <v>005</v>
          </cell>
          <cell r="E1157" t="str">
            <v>02</v>
          </cell>
          <cell r="F1157" t="str">
            <v>03</v>
          </cell>
          <cell r="G1157" t="str">
            <v>249</v>
          </cell>
          <cell r="H1157" t="str">
            <v>032</v>
          </cell>
          <cell r="I1157" t="str">
            <v>02200320050203</v>
          </cell>
          <cell r="K1157" t="str">
            <v>ODELA</v>
          </cell>
          <cell r="L1157" t="str">
            <v>LAMBHADITHANDA</v>
          </cell>
        </row>
        <row r="1158">
          <cell r="A1158" t="str">
            <v>02</v>
          </cell>
          <cell r="B1158" t="str">
            <v>0220</v>
          </cell>
          <cell r="C1158" t="str">
            <v>0220032</v>
          </cell>
          <cell r="D1158" t="str">
            <v>006</v>
          </cell>
          <cell r="E1158" t="str">
            <v>03</v>
          </cell>
          <cell r="F1158" t="str">
            <v>01</v>
          </cell>
          <cell r="G1158" t="str">
            <v>249</v>
          </cell>
          <cell r="H1158" t="str">
            <v>032</v>
          </cell>
          <cell r="I1158" t="str">
            <v>02200320060301</v>
          </cell>
          <cell r="K1158" t="str">
            <v>ODELA</v>
          </cell>
          <cell r="L1158" t="str">
            <v>KOMERA</v>
          </cell>
        </row>
        <row r="1159">
          <cell r="A1159" t="str">
            <v>02</v>
          </cell>
          <cell r="B1159" t="str">
            <v>0220</v>
          </cell>
          <cell r="C1159" t="str">
            <v>0220032</v>
          </cell>
          <cell r="D1159" t="str">
            <v>006</v>
          </cell>
          <cell r="E1159" t="str">
            <v>03</v>
          </cell>
          <cell r="F1159" t="str">
            <v>02</v>
          </cell>
          <cell r="G1159" t="str">
            <v>249</v>
          </cell>
          <cell r="H1159" t="str">
            <v>032</v>
          </cell>
          <cell r="I1159" t="str">
            <v>02200320060302</v>
          </cell>
          <cell r="K1159" t="str">
            <v>ODELA</v>
          </cell>
          <cell r="L1159" t="str">
            <v>BHIMARAMPALLY</v>
          </cell>
        </row>
        <row r="1160">
          <cell r="A1160" t="str">
            <v>02</v>
          </cell>
          <cell r="B1160" t="str">
            <v>0220</v>
          </cell>
          <cell r="C1160" t="str">
            <v>0220032</v>
          </cell>
          <cell r="D1160" t="str">
            <v>006</v>
          </cell>
          <cell r="E1160" t="str">
            <v>03</v>
          </cell>
          <cell r="F1160" t="str">
            <v>03</v>
          </cell>
          <cell r="G1160" t="str">
            <v>249</v>
          </cell>
          <cell r="H1160" t="str">
            <v>032</v>
          </cell>
          <cell r="I1160" t="str">
            <v>02200320060303</v>
          </cell>
          <cell r="K1160" t="str">
            <v>ODELA</v>
          </cell>
          <cell r="L1160" t="str">
            <v>CHINA KOMERA</v>
          </cell>
        </row>
        <row r="1161">
          <cell r="A1161" t="str">
            <v>02</v>
          </cell>
          <cell r="B1161" t="str">
            <v>0220</v>
          </cell>
          <cell r="C1161" t="str">
            <v>0220032</v>
          </cell>
          <cell r="D1161" t="str">
            <v>006</v>
          </cell>
          <cell r="E1161" t="str">
            <v>03</v>
          </cell>
          <cell r="F1161" t="str">
            <v>04</v>
          </cell>
          <cell r="G1161" t="str">
            <v>249</v>
          </cell>
          <cell r="H1161" t="str">
            <v>032</v>
          </cell>
          <cell r="I1161" t="str">
            <v>02200320060304</v>
          </cell>
          <cell r="K1161" t="str">
            <v>ODELA</v>
          </cell>
          <cell r="L1161" t="str">
            <v>SANDIPALLY</v>
          </cell>
        </row>
        <row r="1162">
          <cell r="A1162" t="str">
            <v>02</v>
          </cell>
          <cell r="B1162" t="str">
            <v>0220</v>
          </cell>
          <cell r="C1162" t="str">
            <v>0220032</v>
          </cell>
          <cell r="D1162" t="str">
            <v>007</v>
          </cell>
          <cell r="E1162" t="str">
            <v>04</v>
          </cell>
          <cell r="F1162" t="str">
            <v>01</v>
          </cell>
          <cell r="G1162" t="str">
            <v>249</v>
          </cell>
          <cell r="H1162" t="str">
            <v>032</v>
          </cell>
          <cell r="I1162" t="str">
            <v>02200320070401</v>
          </cell>
          <cell r="K1162" t="str">
            <v>ODELA</v>
          </cell>
          <cell r="L1162" t="str">
            <v>ODELA</v>
          </cell>
        </row>
        <row r="1163">
          <cell r="A1163" t="str">
            <v>02</v>
          </cell>
          <cell r="B1163" t="str">
            <v>0220</v>
          </cell>
          <cell r="C1163" t="str">
            <v>0220032</v>
          </cell>
          <cell r="D1163" t="str">
            <v>007</v>
          </cell>
          <cell r="E1163" t="str">
            <v>04</v>
          </cell>
          <cell r="F1163" t="str">
            <v>02</v>
          </cell>
          <cell r="G1163" t="str">
            <v>249</v>
          </cell>
          <cell r="H1163" t="str">
            <v>032</v>
          </cell>
          <cell r="I1163" t="str">
            <v>02200320070402</v>
          </cell>
          <cell r="K1163" t="str">
            <v>ODELA</v>
          </cell>
          <cell r="L1163" t="str">
            <v>SALAPALLY</v>
          </cell>
        </row>
        <row r="1164">
          <cell r="A1164" t="str">
            <v>02</v>
          </cell>
          <cell r="B1164" t="str">
            <v>0220</v>
          </cell>
          <cell r="C1164" t="str">
            <v>0220032</v>
          </cell>
          <cell r="D1164" t="str">
            <v>008</v>
          </cell>
          <cell r="E1164" t="str">
            <v>05</v>
          </cell>
          <cell r="F1164" t="str">
            <v>01</v>
          </cell>
          <cell r="G1164" t="str">
            <v>249</v>
          </cell>
          <cell r="H1164" t="str">
            <v>032</v>
          </cell>
          <cell r="I1164" t="str">
            <v>02200320080501</v>
          </cell>
          <cell r="K1164" t="str">
            <v>ODELA</v>
          </cell>
          <cell r="L1164" t="str">
            <v>KANAGARTHI</v>
          </cell>
        </row>
        <row r="1165">
          <cell r="A1165" t="str">
            <v>02</v>
          </cell>
          <cell r="B1165" t="str">
            <v>0220</v>
          </cell>
          <cell r="C1165" t="str">
            <v>0220032</v>
          </cell>
          <cell r="D1165" t="str">
            <v>008</v>
          </cell>
          <cell r="E1165" t="str">
            <v>05</v>
          </cell>
          <cell r="F1165" t="str">
            <v>02</v>
          </cell>
          <cell r="G1165" t="str">
            <v>249</v>
          </cell>
          <cell r="H1165" t="str">
            <v>032</v>
          </cell>
          <cell r="I1165" t="str">
            <v>02200320080502</v>
          </cell>
          <cell r="K1165" t="str">
            <v>ODELA</v>
          </cell>
          <cell r="L1165" t="str">
            <v>PITTALA YELLAIAHPALLY</v>
          </cell>
        </row>
        <row r="1166">
          <cell r="A1166" t="str">
            <v>02</v>
          </cell>
          <cell r="B1166" t="str">
            <v>0220</v>
          </cell>
          <cell r="C1166" t="str">
            <v>0220032</v>
          </cell>
          <cell r="D1166" t="str">
            <v>008</v>
          </cell>
          <cell r="E1166" t="str">
            <v>05</v>
          </cell>
          <cell r="F1166" t="str">
            <v>03</v>
          </cell>
          <cell r="G1166" t="str">
            <v>249</v>
          </cell>
          <cell r="H1166" t="str">
            <v>032</v>
          </cell>
          <cell r="I1166" t="str">
            <v>02200320080503</v>
          </cell>
          <cell r="K1166" t="str">
            <v>ODELA</v>
          </cell>
          <cell r="L1166" t="str">
            <v>KEESULATAPALLY</v>
          </cell>
        </row>
        <row r="1167">
          <cell r="A1167" t="str">
            <v>02</v>
          </cell>
          <cell r="B1167" t="str">
            <v>0220</v>
          </cell>
          <cell r="C1167" t="str">
            <v>0220032</v>
          </cell>
          <cell r="D1167" t="str">
            <v>008</v>
          </cell>
          <cell r="E1167" t="str">
            <v>05</v>
          </cell>
          <cell r="F1167" t="str">
            <v>04</v>
          </cell>
          <cell r="G1167" t="str">
            <v>249</v>
          </cell>
          <cell r="H1167" t="str">
            <v>032</v>
          </cell>
          <cell r="I1167" t="str">
            <v>02200320080504</v>
          </cell>
          <cell r="K1167" t="str">
            <v>ODELA</v>
          </cell>
          <cell r="L1167" t="str">
            <v>GOLLAPALLY(BHAGATHSING(N)</v>
          </cell>
        </row>
        <row r="1168">
          <cell r="A1168" t="str">
            <v>02</v>
          </cell>
          <cell r="B1168" t="str">
            <v>0220</v>
          </cell>
          <cell r="C1168" t="str">
            <v>0220032</v>
          </cell>
          <cell r="D1168" t="str">
            <v>009</v>
          </cell>
          <cell r="E1168" t="str">
            <v>05</v>
          </cell>
          <cell r="F1168" t="str">
            <v>01</v>
          </cell>
          <cell r="G1168" t="str">
            <v>249</v>
          </cell>
          <cell r="H1168" t="str">
            <v>032</v>
          </cell>
          <cell r="I1168" t="str">
            <v>02200320090501</v>
          </cell>
          <cell r="K1168" t="str">
            <v>ODELA</v>
          </cell>
          <cell r="L1168" t="str">
            <v>GUNDLAPALLY</v>
          </cell>
        </row>
        <row r="1169">
          <cell r="A1169" t="str">
            <v>02</v>
          </cell>
          <cell r="B1169" t="str">
            <v>0220</v>
          </cell>
          <cell r="C1169" t="str">
            <v>0220032</v>
          </cell>
          <cell r="D1169" t="str">
            <v>009</v>
          </cell>
          <cell r="E1169" t="str">
            <v>05</v>
          </cell>
          <cell r="F1169" t="str">
            <v>02</v>
          </cell>
          <cell r="G1169" t="str">
            <v>249</v>
          </cell>
          <cell r="H1169" t="str">
            <v>032</v>
          </cell>
          <cell r="I1169" t="str">
            <v>02200320090502</v>
          </cell>
          <cell r="K1169" t="str">
            <v>ODELA</v>
          </cell>
          <cell r="L1169" t="str">
            <v>KESHAVAPUR</v>
          </cell>
        </row>
        <row r="1170">
          <cell r="A1170" t="str">
            <v>02</v>
          </cell>
          <cell r="B1170" t="str">
            <v>0220</v>
          </cell>
          <cell r="C1170" t="str">
            <v>0220032</v>
          </cell>
          <cell r="D1170" t="str">
            <v>009</v>
          </cell>
          <cell r="E1170" t="str">
            <v>05</v>
          </cell>
          <cell r="F1170" t="str">
            <v>03</v>
          </cell>
          <cell r="G1170" t="str">
            <v>249</v>
          </cell>
          <cell r="H1170" t="str">
            <v>032</v>
          </cell>
          <cell r="I1170" t="str">
            <v>02200320090503</v>
          </cell>
          <cell r="K1170" t="str">
            <v>ODELA</v>
          </cell>
          <cell r="L1170" t="str">
            <v>KOTHULAPALLY</v>
          </cell>
        </row>
        <row r="1171">
          <cell r="A1171" t="str">
            <v>02</v>
          </cell>
          <cell r="B1171" t="str">
            <v>0220</v>
          </cell>
          <cell r="C1171" t="str">
            <v>0220032</v>
          </cell>
          <cell r="D1171" t="str">
            <v>010</v>
          </cell>
          <cell r="E1171" t="str">
            <v>06</v>
          </cell>
          <cell r="F1171" t="str">
            <v>01</v>
          </cell>
          <cell r="G1171" t="str">
            <v>249</v>
          </cell>
          <cell r="H1171" t="str">
            <v>032</v>
          </cell>
          <cell r="I1171" t="str">
            <v>02200320100601</v>
          </cell>
          <cell r="K1171" t="str">
            <v>ODELA</v>
          </cell>
          <cell r="L1171" t="str">
            <v>MADAKA</v>
          </cell>
        </row>
        <row r="1172">
          <cell r="A1172" t="str">
            <v>02</v>
          </cell>
          <cell r="B1172" t="str">
            <v>0220</v>
          </cell>
          <cell r="C1172" t="str">
            <v>0220032</v>
          </cell>
          <cell r="D1172" t="str">
            <v>011</v>
          </cell>
          <cell r="E1172" t="str">
            <v>07</v>
          </cell>
          <cell r="F1172" t="str">
            <v>01</v>
          </cell>
          <cell r="G1172" t="str">
            <v>249</v>
          </cell>
          <cell r="H1172" t="str">
            <v>032</v>
          </cell>
          <cell r="I1172" t="str">
            <v>02200320110701</v>
          </cell>
          <cell r="K1172" t="str">
            <v>ODELA</v>
          </cell>
          <cell r="L1172" t="str">
            <v>POTHKAPALLY</v>
          </cell>
        </row>
        <row r="1173">
          <cell r="A1173" t="str">
            <v>02</v>
          </cell>
          <cell r="B1173" t="str">
            <v>0220</v>
          </cell>
          <cell r="C1173" t="str">
            <v>0220032</v>
          </cell>
          <cell r="D1173" t="str">
            <v>011</v>
          </cell>
          <cell r="E1173" t="str">
            <v>07</v>
          </cell>
          <cell r="F1173" t="str">
            <v>02</v>
          </cell>
          <cell r="G1173" t="str">
            <v>249</v>
          </cell>
          <cell r="H1173" t="str">
            <v>032</v>
          </cell>
          <cell r="I1173" t="str">
            <v>02200320110702</v>
          </cell>
          <cell r="K1173" t="str">
            <v>ODELA</v>
          </cell>
          <cell r="L1173" t="str">
            <v>GOLLAPALLY</v>
          </cell>
        </row>
        <row r="1174">
          <cell r="A1174" t="str">
            <v>02</v>
          </cell>
          <cell r="B1174" t="str">
            <v>0220</v>
          </cell>
          <cell r="C1174" t="str">
            <v>0220032</v>
          </cell>
          <cell r="D1174" t="str">
            <v>012</v>
          </cell>
          <cell r="E1174" t="str">
            <v>07</v>
          </cell>
          <cell r="F1174" t="str">
            <v>01</v>
          </cell>
          <cell r="G1174" t="str">
            <v>249</v>
          </cell>
          <cell r="H1174" t="str">
            <v>032</v>
          </cell>
          <cell r="I1174" t="str">
            <v>02200320120701</v>
          </cell>
          <cell r="K1174" t="str">
            <v>ODELA</v>
          </cell>
          <cell r="L1174" t="str">
            <v>JEELAKUNTA</v>
          </cell>
        </row>
        <row r="1175">
          <cell r="A1175" t="str">
            <v>02</v>
          </cell>
          <cell r="B1175" t="str">
            <v>0220</v>
          </cell>
          <cell r="C1175" t="str">
            <v>0220032</v>
          </cell>
          <cell r="D1175" t="str">
            <v>013</v>
          </cell>
          <cell r="E1175" t="str">
            <v>08</v>
          </cell>
          <cell r="F1175" t="str">
            <v>01</v>
          </cell>
          <cell r="G1175" t="str">
            <v>249</v>
          </cell>
          <cell r="H1175" t="str">
            <v>032</v>
          </cell>
          <cell r="I1175" t="str">
            <v>02200320130801</v>
          </cell>
          <cell r="K1175" t="str">
            <v>ODELA</v>
          </cell>
          <cell r="L1175" t="str">
            <v>SANAGONDA</v>
          </cell>
        </row>
        <row r="1176">
          <cell r="A1176" t="str">
            <v>02</v>
          </cell>
          <cell r="B1176" t="str">
            <v>0220</v>
          </cell>
          <cell r="C1176" t="str">
            <v>0220032</v>
          </cell>
          <cell r="D1176" t="str">
            <v>013</v>
          </cell>
          <cell r="E1176" t="str">
            <v>08</v>
          </cell>
          <cell r="F1176" t="str">
            <v>02</v>
          </cell>
          <cell r="G1176" t="str">
            <v>249</v>
          </cell>
          <cell r="H1176" t="str">
            <v>032</v>
          </cell>
          <cell r="I1176" t="str">
            <v>02200320130802</v>
          </cell>
          <cell r="K1176" t="str">
            <v>ODELA</v>
          </cell>
          <cell r="L1176" t="str">
            <v>GOLLAPALLY</v>
          </cell>
        </row>
        <row r="1177">
          <cell r="A1177" t="str">
            <v>02</v>
          </cell>
          <cell r="B1177" t="str">
            <v>0220</v>
          </cell>
          <cell r="C1177" t="str">
            <v>0220032</v>
          </cell>
          <cell r="D1177" t="str">
            <v>014</v>
          </cell>
          <cell r="E1177" t="str">
            <v>08</v>
          </cell>
          <cell r="F1177" t="str">
            <v>01</v>
          </cell>
          <cell r="G1177" t="str">
            <v>249</v>
          </cell>
          <cell r="H1177" t="str">
            <v>032</v>
          </cell>
          <cell r="I1177" t="str">
            <v>02200320140801</v>
          </cell>
          <cell r="K1177" t="str">
            <v>ODELA</v>
          </cell>
          <cell r="L1177" t="str">
            <v>ROOPNARAYANAPET</v>
          </cell>
        </row>
        <row r="1178">
          <cell r="A1178" t="str">
            <v>02</v>
          </cell>
          <cell r="B1178" t="str">
            <v>0220</v>
          </cell>
          <cell r="C1178" t="str">
            <v>0220032</v>
          </cell>
          <cell r="D1178" t="str">
            <v>015</v>
          </cell>
          <cell r="E1178" t="str">
            <v>09</v>
          </cell>
          <cell r="F1178" t="str">
            <v>01</v>
          </cell>
          <cell r="G1178" t="str">
            <v>249</v>
          </cell>
          <cell r="H1178" t="str">
            <v>032</v>
          </cell>
          <cell r="I1178" t="str">
            <v>02200320150901</v>
          </cell>
          <cell r="K1178" t="str">
            <v>ODELA</v>
          </cell>
          <cell r="L1178" t="str">
            <v>INDURTHI</v>
          </cell>
        </row>
        <row r="1179">
          <cell r="A1179" t="str">
            <v>02</v>
          </cell>
          <cell r="B1179" t="str">
            <v>0220</v>
          </cell>
          <cell r="C1179" t="str">
            <v>0220032</v>
          </cell>
          <cell r="D1179" t="str">
            <v>015</v>
          </cell>
          <cell r="E1179" t="str">
            <v>09</v>
          </cell>
          <cell r="F1179" t="str">
            <v>02</v>
          </cell>
          <cell r="G1179" t="str">
            <v>249</v>
          </cell>
          <cell r="H1179" t="str">
            <v>032</v>
          </cell>
          <cell r="I1179" t="str">
            <v>02200320150902</v>
          </cell>
          <cell r="K1179" t="str">
            <v>ODELA</v>
          </cell>
          <cell r="L1179" t="str">
            <v>BAYAMMAPALLY</v>
          </cell>
        </row>
        <row r="1180">
          <cell r="A1180" t="str">
            <v>02</v>
          </cell>
          <cell r="B1180" t="str">
            <v>0220</v>
          </cell>
          <cell r="C1180" t="str">
            <v>0220032</v>
          </cell>
          <cell r="D1180" t="str">
            <v>016</v>
          </cell>
          <cell r="E1180" t="str">
            <v>10</v>
          </cell>
          <cell r="F1180" t="str">
            <v>01</v>
          </cell>
          <cell r="G1180" t="str">
            <v>249</v>
          </cell>
          <cell r="H1180" t="str">
            <v>032</v>
          </cell>
          <cell r="I1180" t="str">
            <v>02200320161001</v>
          </cell>
          <cell r="K1180" t="str">
            <v>ODELA</v>
          </cell>
          <cell r="L1180" t="str">
            <v>GUDEM</v>
          </cell>
        </row>
        <row r="1181">
          <cell r="A1181" t="str">
            <v>02</v>
          </cell>
          <cell r="B1181" t="str">
            <v>0220</v>
          </cell>
          <cell r="C1181" t="str">
            <v>0220032</v>
          </cell>
          <cell r="D1181" t="str">
            <v>017</v>
          </cell>
          <cell r="E1181" t="str">
            <v>11</v>
          </cell>
          <cell r="F1181" t="str">
            <v>01</v>
          </cell>
          <cell r="G1181" t="str">
            <v>249</v>
          </cell>
          <cell r="H1181" t="str">
            <v>032</v>
          </cell>
          <cell r="I1181" t="str">
            <v>02200320171101</v>
          </cell>
          <cell r="K1181" t="str">
            <v>ODELA</v>
          </cell>
          <cell r="L1181" t="str">
            <v>GUMPULA</v>
          </cell>
        </row>
        <row r="1182">
          <cell r="A1182" t="str">
            <v>02</v>
          </cell>
          <cell r="B1182" t="str">
            <v>0220</v>
          </cell>
          <cell r="C1182" t="str">
            <v>0220032</v>
          </cell>
          <cell r="D1182" t="str">
            <v>017</v>
          </cell>
          <cell r="E1182" t="str">
            <v>11</v>
          </cell>
          <cell r="F1182" t="str">
            <v>02</v>
          </cell>
          <cell r="G1182" t="str">
            <v>249</v>
          </cell>
          <cell r="H1182" t="str">
            <v>032</v>
          </cell>
          <cell r="I1182" t="str">
            <v>02200320171102</v>
          </cell>
          <cell r="K1182" t="str">
            <v>ODELA</v>
          </cell>
          <cell r="L1182" t="str">
            <v>DUSHAPALLY</v>
          </cell>
        </row>
        <row r="1183">
          <cell r="A1183" t="str">
            <v>02</v>
          </cell>
          <cell r="B1183" t="str">
            <v>0220</v>
          </cell>
          <cell r="C1183" t="str">
            <v>0220032</v>
          </cell>
          <cell r="D1183" t="str">
            <v>017</v>
          </cell>
          <cell r="E1183" t="str">
            <v>11</v>
          </cell>
          <cell r="F1183" t="str">
            <v>03</v>
          </cell>
          <cell r="G1183" t="str">
            <v>249</v>
          </cell>
          <cell r="H1183" t="str">
            <v>032</v>
          </cell>
          <cell r="I1183" t="str">
            <v>02200320171103</v>
          </cell>
          <cell r="K1183" t="str">
            <v>ODELA</v>
          </cell>
          <cell r="L1183" t="str">
            <v>RAMAYAPALLY</v>
          </cell>
        </row>
        <row r="1184">
          <cell r="A1184" t="str">
            <v>02</v>
          </cell>
          <cell r="B1184" t="str">
            <v>0220</v>
          </cell>
          <cell r="C1184" t="str">
            <v>0220033</v>
          </cell>
          <cell r="D1184" t="str">
            <v>001</v>
          </cell>
          <cell r="E1184" t="str">
            <v>01</v>
          </cell>
          <cell r="F1184" t="str">
            <v>01</v>
          </cell>
          <cell r="G1184" t="str">
            <v>252</v>
          </cell>
          <cell r="H1184" t="str">
            <v>012</v>
          </cell>
          <cell r="I1184" t="str">
            <v>02200330010101</v>
          </cell>
          <cell r="K1184" t="str">
            <v>JAMMIKUNTA</v>
          </cell>
          <cell r="L1184" t="str">
            <v>VILASAGAR</v>
          </cell>
        </row>
        <row r="1185">
          <cell r="A1185" t="str">
            <v>02</v>
          </cell>
          <cell r="B1185" t="str">
            <v>0220</v>
          </cell>
          <cell r="C1185" t="str">
            <v>0220033</v>
          </cell>
          <cell r="D1185" t="str">
            <v>002</v>
          </cell>
          <cell r="E1185" t="str">
            <v>02</v>
          </cell>
          <cell r="F1185" t="str">
            <v>01</v>
          </cell>
          <cell r="G1185" t="str">
            <v>252</v>
          </cell>
          <cell r="H1185" t="str">
            <v>012</v>
          </cell>
          <cell r="I1185" t="str">
            <v>02200330020201</v>
          </cell>
          <cell r="K1185" t="str">
            <v>JAMMIKUNTA</v>
          </cell>
          <cell r="L1185" t="str">
            <v>THANUGULA</v>
          </cell>
        </row>
        <row r="1186">
          <cell r="A1186" t="str">
            <v>02</v>
          </cell>
          <cell r="B1186" t="str">
            <v>0220</v>
          </cell>
          <cell r="C1186" t="str">
            <v>0220033</v>
          </cell>
          <cell r="D1186" t="str">
            <v>002</v>
          </cell>
          <cell r="E1186" t="str">
            <v>02</v>
          </cell>
          <cell r="F1186" t="str">
            <v>02</v>
          </cell>
          <cell r="G1186" t="str">
            <v>252</v>
          </cell>
          <cell r="H1186" t="str">
            <v>012</v>
          </cell>
          <cell r="I1186" t="str">
            <v>02200330020202</v>
          </cell>
          <cell r="K1186" t="str">
            <v>JAMMIKUNTA</v>
          </cell>
          <cell r="L1186" t="str">
            <v>SHAMBHUNIPALLI</v>
          </cell>
        </row>
        <row r="1187">
          <cell r="A1187" t="str">
            <v>02</v>
          </cell>
          <cell r="B1187" t="str">
            <v>0220</v>
          </cell>
          <cell r="C1187" t="str">
            <v>0220033</v>
          </cell>
          <cell r="D1187" t="str">
            <v>003</v>
          </cell>
          <cell r="E1187" t="str">
            <v>02</v>
          </cell>
          <cell r="F1187" t="str">
            <v>01</v>
          </cell>
          <cell r="G1187" t="str">
            <v>252</v>
          </cell>
          <cell r="H1187" t="str">
            <v>012</v>
          </cell>
          <cell r="I1187" t="str">
            <v>02200330030201</v>
          </cell>
          <cell r="K1187" t="str">
            <v>JAMMIKUNTA</v>
          </cell>
          <cell r="L1187" t="str">
            <v>GANDRAPALLI</v>
          </cell>
        </row>
        <row r="1188">
          <cell r="A1188" t="str">
            <v>02</v>
          </cell>
          <cell r="B1188" t="str">
            <v>0220</v>
          </cell>
          <cell r="C1188" t="str">
            <v>0220033</v>
          </cell>
          <cell r="D1188" t="str">
            <v>004</v>
          </cell>
          <cell r="E1188" t="str">
            <v>03</v>
          </cell>
          <cell r="F1188" t="str">
            <v>01</v>
          </cell>
          <cell r="G1188" t="str">
            <v>252</v>
          </cell>
          <cell r="H1188" t="str">
            <v>012</v>
          </cell>
          <cell r="I1188" t="str">
            <v>02200330040301</v>
          </cell>
          <cell r="K1188" t="str">
            <v>JAMMIKUNTA</v>
          </cell>
          <cell r="L1188" t="str">
            <v>VAVILALA</v>
          </cell>
        </row>
        <row r="1189">
          <cell r="A1189" t="str">
            <v>02</v>
          </cell>
          <cell r="B1189" t="str">
            <v>0220</v>
          </cell>
          <cell r="C1189" t="str">
            <v>0220033</v>
          </cell>
          <cell r="D1189" t="str">
            <v>004</v>
          </cell>
          <cell r="E1189" t="str">
            <v>03</v>
          </cell>
          <cell r="F1189" t="str">
            <v>02</v>
          </cell>
          <cell r="G1189" t="str">
            <v>252</v>
          </cell>
          <cell r="H1189" t="str">
            <v>012</v>
          </cell>
          <cell r="I1189" t="str">
            <v>02200330040302</v>
          </cell>
          <cell r="K1189" t="str">
            <v>JAMMIKUNTA</v>
          </cell>
          <cell r="L1189" t="str">
            <v>NAGARAM</v>
          </cell>
        </row>
        <row r="1190">
          <cell r="A1190" t="str">
            <v>02</v>
          </cell>
          <cell r="B1190" t="str">
            <v>0220</v>
          </cell>
          <cell r="C1190" t="str">
            <v>0220033</v>
          </cell>
          <cell r="D1190" t="str">
            <v>004</v>
          </cell>
          <cell r="E1190" t="str">
            <v>03</v>
          </cell>
          <cell r="F1190" t="str">
            <v>03</v>
          </cell>
          <cell r="G1190" t="str">
            <v>252</v>
          </cell>
          <cell r="H1190" t="str">
            <v>012</v>
          </cell>
          <cell r="I1190" t="str">
            <v>02200330040303</v>
          </cell>
          <cell r="K1190" t="str">
            <v>JAMMIKUNTA</v>
          </cell>
          <cell r="L1190" t="str">
            <v>GOPALPOOR</v>
          </cell>
        </row>
        <row r="1191">
          <cell r="A1191" t="str">
            <v>02</v>
          </cell>
          <cell r="B1191" t="str">
            <v>0220</v>
          </cell>
          <cell r="C1191" t="str">
            <v>0220033</v>
          </cell>
          <cell r="D1191" t="str">
            <v>004</v>
          </cell>
          <cell r="E1191" t="str">
            <v>03</v>
          </cell>
          <cell r="F1191" t="str">
            <v>04</v>
          </cell>
          <cell r="G1191" t="str">
            <v>252</v>
          </cell>
          <cell r="H1191" t="str">
            <v>012</v>
          </cell>
          <cell r="I1191" t="str">
            <v>02200330040304</v>
          </cell>
          <cell r="K1191" t="str">
            <v>JAMMIKUNTA</v>
          </cell>
          <cell r="L1191" t="str">
            <v>PAPAKKAPALLI</v>
          </cell>
        </row>
        <row r="1192">
          <cell r="A1192" t="str">
            <v>02</v>
          </cell>
          <cell r="B1192" t="str">
            <v>0220</v>
          </cell>
          <cell r="C1192" t="str">
            <v>0220033</v>
          </cell>
          <cell r="D1192" t="str">
            <v>005</v>
          </cell>
          <cell r="E1192" t="str">
            <v>03</v>
          </cell>
          <cell r="F1192" t="str">
            <v>01</v>
          </cell>
          <cell r="G1192" t="str">
            <v>252</v>
          </cell>
          <cell r="H1192" t="str">
            <v>012</v>
          </cell>
          <cell r="I1192" t="str">
            <v>02200330050301</v>
          </cell>
          <cell r="K1192" t="str">
            <v>JAMMIKUNTA</v>
          </cell>
          <cell r="L1192" t="str">
            <v>NAGURAM</v>
          </cell>
        </row>
        <row r="1193">
          <cell r="A1193" t="str">
            <v>02</v>
          </cell>
          <cell r="B1193" t="str">
            <v>0220</v>
          </cell>
          <cell r="C1193" t="str">
            <v>0220033</v>
          </cell>
          <cell r="D1193" t="str">
            <v>006</v>
          </cell>
          <cell r="E1193" t="str">
            <v>04</v>
          </cell>
          <cell r="F1193" t="str">
            <v>01</v>
          </cell>
          <cell r="G1193" t="str">
            <v>252</v>
          </cell>
          <cell r="H1193" t="str">
            <v>012</v>
          </cell>
          <cell r="I1193" t="str">
            <v>02200330060401</v>
          </cell>
          <cell r="K1193" t="str">
            <v>JAMMIKUNTA</v>
          </cell>
          <cell r="L1193" t="str">
            <v>VANTHADUPULA</v>
          </cell>
        </row>
        <row r="1194">
          <cell r="A1194" t="str">
            <v>02</v>
          </cell>
          <cell r="B1194" t="str">
            <v>0220</v>
          </cell>
          <cell r="C1194" t="str">
            <v>0220033</v>
          </cell>
          <cell r="D1194" t="str">
            <v>007</v>
          </cell>
          <cell r="E1194" t="str">
            <v>05</v>
          </cell>
          <cell r="F1194" t="str">
            <v>01</v>
          </cell>
          <cell r="G1194" t="str">
            <v>252</v>
          </cell>
          <cell r="H1194" t="str">
            <v>012</v>
          </cell>
          <cell r="I1194" t="str">
            <v>02200330070501</v>
          </cell>
          <cell r="K1194" t="str">
            <v>JAMMIKUNTA</v>
          </cell>
          <cell r="L1194" t="str">
            <v>BUZUNOOR</v>
          </cell>
        </row>
        <row r="1195">
          <cell r="A1195" t="str">
            <v>02</v>
          </cell>
          <cell r="B1195" t="str">
            <v>0220</v>
          </cell>
          <cell r="C1195" t="str">
            <v>0220033</v>
          </cell>
          <cell r="D1195" t="str">
            <v>008</v>
          </cell>
          <cell r="E1195" t="str">
            <v>05</v>
          </cell>
          <cell r="F1195" t="str">
            <v>01</v>
          </cell>
          <cell r="G1195" t="str">
            <v>252</v>
          </cell>
          <cell r="H1195" t="str">
            <v>012</v>
          </cell>
          <cell r="I1195" t="str">
            <v>02200330080501</v>
          </cell>
          <cell r="K1195" t="str">
            <v>JAMMIKUNTA</v>
          </cell>
          <cell r="L1195" t="str">
            <v>SEETHAMPET</v>
          </cell>
        </row>
        <row r="1196">
          <cell r="A1196" t="str">
            <v>02</v>
          </cell>
          <cell r="B1196" t="str">
            <v>0220</v>
          </cell>
          <cell r="C1196" t="str">
            <v>0220033</v>
          </cell>
          <cell r="D1196" t="str">
            <v>009</v>
          </cell>
          <cell r="E1196" t="str">
            <v>06</v>
          </cell>
          <cell r="F1196" t="str">
            <v>01</v>
          </cell>
          <cell r="G1196" t="str">
            <v>252</v>
          </cell>
          <cell r="H1196" t="str">
            <v>012</v>
          </cell>
          <cell r="I1196" t="str">
            <v>02200330090601</v>
          </cell>
          <cell r="K1196" t="str">
            <v>JAMMIKUNTA</v>
          </cell>
          <cell r="L1196" t="str">
            <v>RACHAPALLI</v>
          </cell>
        </row>
        <row r="1197">
          <cell r="A1197" t="str">
            <v>02</v>
          </cell>
          <cell r="B1197" t="str">
            <v>0220</v>
          </cell>
          <cell r="C1197" t="str">
            <v>0220033</v>
          </cell>
          <cell r="D1197" t="str">
            <v>009</v>
          </cell>
          <cell r="E1197" t="str">
            <v>06</v>
          </cell>
          <cell r="F1197" t="str">
            <v>02</v>
          </cell>
          <cell r="G1197" t="str">
            <v>252</v>
          </cell>
          <cell r="H1197" t="str">
            <v>012</v>
          </cell>
          <cell r="I1197" t="str">
            <v>02200330090602</v>
          </cell>
          <cell r="K1197" t="str">
            <v>JAMMIKUNTA</v>
          </cell>
          <cell r="L1197" t="str">
            <v>MALLANNAPALLI</v>
          </cell>
        </row>
        <row r="1198">
          <cell r="A1198" t="str">
            <v>02</v>
          </cell>
          <cell r="B1198" t="str">
            <v>0220</v>
          </cell>
          <cell r="C1198" t="str">
            <v>0220033</v>
          </cell>
          <cell r="D1198" t="str">
            <v>010</v>
          </cell>
          <cell r="E1198" t="str">
            <v>07</v>
          </cell>
          <cell r="F1198" t="str">
            <v>01</v>
          </cell>
          <cell r="G1198" t="str">
            <v>252</v>
          </cell>
          <cell r="H1198" t="str">
            <v>012</v>
          </cell>
          <cell r="I1198" t="str">
            <v>02200330100701</v>
          </cell>
          <cell r="K1198" t="str">
            <v>JAMMIKUNTA</v>
          </cell>
          <cell r="L1198" t="str">
            <v>BIZIGIRISHARIF</v>
          </cell>
        </row>
        <row r="1199">
          <cell r="A1199" t="str">
            <v>02</v>
          </cell>
          <cell r="B1199" t="str">
            <v>0220</v>
          </cell>
          <cell r="C1199" t="str">
            <v>0220033</v>
          </cell>
          <cell r="D1199" t="str">
            <v>010</v>
          </cell>
          <cell r="E1199" t="str">
            <v>07</v>
          </cell>
          <cell r="F1199" t="str">
            <v>02</v>
          </cell>
          <cell r="G1199" t="str">
            <v>252</v>
          </cell>
          <cell r="H1199" t="str">
            <v>012</v>
          </cell>
          <cell r="I1199" t="str">
            <v>02200330100702</v>
          </cell>
          <cell r="K1199" t="str">
            <v>JAMMIKUNTA</v>
          </cell>
          <cell r="L1199" t="str">
            <v>NAGAMPET</v>
          </cell>
        </row>
        <row r="1200">
          <cell r="A1200" t="str">
            <v>02</v>
          </cell>
          <cell r="B1200" t="str">
            <v>0220</v>
          </cell>
          <cell r="C1200" t="str">
            <v>0220033</v>
          </cell>
          <cell r="D1200" t="str">
            <v>010</v>
          </cell>
          <cell r="E1200" t="str">
            <v>07</v>
          </cell>
          <cell r="F1200" t="str">
            <v>03</v>
          </cell>
          <cell r="G1200" t="str">
            <v>252</v>
          </cell>
          <cell r="H1200" t="str">
            <v>012</v>
          </cell>
          <cell r="I1200" t="str">
            <v>02200330100703</v>
          </cell>
          <cell r="K1200" t="str">
            <v>JAMMIKUNTA</v>
          </cell>
          <cell r="L1200" t="str">
            <v>MOLLAPALLI</v>
          </cell>
        </row>
        <row r="1201">
          <cell r="A1201" t="str">
            <v>02</v>
          </cell>
          <cell r="B1201" t="str">
            <v>0220</v>
          </cell>
          <cell r="C1201" t="str">
            <v>0220033</v>
          </cell>
          <cell r="D1201" t="str">
            <v>010</v>
          </cell>
          <cell r="E1201" t="str">
            <v>07</v>
          </cell>
          <cell r="F1201" t="str">
            <v>04</v>
          </cell>
          <cell r="G1201" t="str">
            <v>252</v>
          </cell>
          <cell r="H1201" t="str">
            <v>012</v>
          </cell>
          <cell r="I1201" t="str">
            <v>02200330100704</v>
          </cell>
          <cell r="K1201" t="str">
            <v>JAMMIKUNTA</v>
          </cell>
          <cell r="L1201" t="str">
            <v>PAPAIAHPALLI</v>
          </cell>
        </row>
        <row r="1202">
          <cell r="A1202" t="str">
            <v>02</v>
          </cell>
          <cell r="B1202" t="str">
            <v>0220</v>
          </cell>
          <cell r="C1202" t="str">
            <v>0220033</v>
          </cell>
          <cell r="D1202" t="str">
            <v>011</v>
          </cell>
          <cell r="E1202" t="str">
            <v>07</v>
          </cell>
          <cell r="F1202" t="str">
            <v>01</v>
          </cell>
          <cell r="G1202" t="str">
            <v>252</v>
          </cell>
          <cell r="H1202" t="str">
            <v>012</v>
          </cell>
          <cell r="I1202" t="str">
            <v>02200330110701</v>
          </cell>
          <cell r="K1202" t="str">
            <v>JAMMIKUNTA</v>
          </cell>
          <cell r="L1202" t="str">
            <v>SHAYAMPET</v>
          </cell>
        </row>
        <row r="1203">
          <cell r="A1203" t="str">
            <v>02</v>
          </cell>
          <cell r="B1203" t="str">
            <v>0220</v>
          </cell>
          <cell r="C1203" t="str">
            <v>0220033</v>
          </cell>
          <cell r="D1203" t="str">
            <v>012</v>
          </cell>
          <cell r="E1203" t="str">
            <v>08</v>
          </cell>
          <cell r="F1203" t="str">
            <v>01</v>
          </cell>
          <cell r="G1203" t="str">
            <v>252</v>
          </cell>
          <cell r="H1203" t="str">
            <v>012</v>
          </cell>
          <cell r="I1203" t="str">
            <v>02200330120801</v>
          </cell>
          <cell r="K1203" t="str">
            <v>JAMMIKUNTA</v>
          </cell>
          <cell r="L1203" t="str">
            <v>KORAPALLI</v>
          </cell>
        </row>
        <row r="1204">
          <cell r="A1204" t="str">
            <v>02</v>
          </cell>
          <cell r="B1204" t="str">
            <v>0220</v>
          </cell>
          <cell r="C1204" t="str">
            <v>0220033</v>
          </cell>
          <cell r="D1204" t="str">
            <v>012</v>
          </cell>
          <cell r="E1204" t="str">
            <v>08</v>
          </cell>
          <cell r="F1204" t="str">
            <v>02</v>
          </cell>
          <cell r="G1204" t="str">
            <v>252</v>
          </cell>
          <cell r="H1204" t="str">
            <v>012</v>
          </cell>
          <cell r="I1204" t="str">
            <v>02200330120802</v>
          </cell>
          <cell r="K1204" t="str">
            <v>JAMMIKUNTA</v>
          </cell>
          <cell r="L1204" t="str">
            <v>PAPAIAHPALLI</v>
          </cell>
        </row>
        <row r="1205">
          <cell r="A1205" t="str">
            <v>02</v>
          </cell>
          <cell r="B1205" t="str">
            <v>0220</v>
          </cell>
          <cell r="C1205" t="str">
            <v>0220033</v>
          </cell>
          <cell r="D1205" t="str">
            <v>012</v>
          </cell>
          <cell r="E1205" t="str">
            <v>08</v>
          </cell>
          <cell r="F1205" t="str">
            <v>03</v>
          </cell>
          <cell r="G1205" t="str">
            <v>252</v>
          </cell>
          <cell r="H1205" t="str">
            <v>012</v>
          </cell>
          <cell r="I1205" t="str">
            <v>02200330120803</v>
          </cell>
          <cell r="K1205" t="str">
            <v>JAMMIKUNTA</v>
          </cell>
          <cell r="L1205" t="str">
            <v>KAPULAPALLI</v>
          </cell>
        </row>
        <row r="1206">
          <cell r="A1206" t="str">
            <v>02</v>
          </cell>
          <cell r="B1206" t="str">
            <v>0220</v>
          </cell>
          <cell r="C1206" t="str">
            <v>0220033</v>
          </cell>
          <cell r="D1206" t="str">
            <v>012</v>
          </cell>
          <cell r="E1206" t="str">
            <v>08</v>
          </cell>
          <cell r="F1206" t="str">
            <v>04</v>
          </cell>
          <cell r="G1206" t="str">
            <v>252</v>
          </cell>
          <cell r="H1206" t="str">
            <v>012</v>
          </cell>
          <cell r="I1206" t="str">
            <v>02200330120804</v>
          </cell>
          <cell r="K1206" t="str">
            <v>JAMMIKUNTA</v>
          </cell>
          <cell r="L1206" t="str">
            <v>ODDIPALLI</v>
          </cell>
        </row>
        <row r="1207">
          <cell r="A1207" t="str">
            <v>02</v>
          </cell>
          <cell r="B1207" t="str">
            <v>0220</v>
          </cell>
          <cell r="C1207" t="str">
            <v>0220033</v>
          </cell>
          <cell r="D1207" t="str">
            <v>012</v>
          </cell>
          <cell r="E1207" t="str">
            <v>08</v>
          </cell>
          <cell r="F1207" t="str">
            <v>05</v>
          </cell>
          <cell r="G1207" t="str">
            <v>252</v>
          </cell>
          <cell r="H1207" t="str">
            <v>012</v>
          </cell>
          <cell r="I1207" t="str">
            <v>02200330120805</v>
          </cell>
          <cell r="K1207" t="str">
            <v>JAMMIKUNTA</v>
          </cell>
          <cell r="L1207" t="str">
            <v>VENKATESWARLAPLLI</v>
          </cell>
        </row>
        <row r="1208">
          <cell r="A1208" t="str">
            <v>02</v>
          </cell>
          <cell r="B1208" t="str">
            <v>0220</v>
          </cell>
          <cell r="C1208" t="str">
            <v>0220033</v>
          </cell>
          <cell r="D1208" t="str">
            <v>012</v>
          </cell>
          <cell r="E1208" t="str">
            <v>08</v>
          </cell>
          <cell r="F1208" t="str">
            <v>06</v>
          </cell>
          <cell r="G1208" t="str">
            <v>252</v>
          </cell>
          <cell r="H1208" t="str">
            <v>012</v>
          </cell>
          <cell r="I1208" t="str">
            <v>02200330120806</v>
          </cell>
          <cell r="K1208" t="str">
            <v>JAMMIKUNTA</v>
          </cell>
          <cell r="L1208" t="str">
            <v>AREPALLI</v>
          </cell>
        </row>
        <row r="1209">
          <cell r="A1209" t="str">
            <v>02</v>
          </cell>
          <cell r="B1209" t="str">
            <v>0220</v>
          </cell>
          <cell r="C1209" t="str">
            <v>0220033</v>
          </cell>
          <cell r="D1209" t="str">
            <v>012</v>
          </cell>
          <cell r="E1209" t="str">
            <v>08</v>
          </cell>
          <cell r="F1209" t="str">
            <v>07</v>
          </cell>
          <cell r="G1209" t="str">
            <v>252</v>
          </cell>
          <cell r="H1209" t="str">
            <v>012</v>
          </cell>
          <cell r="I1209" t="str">
            <v>02200330120807</v>
          </cell>
          <cell r="K1209" t="str">
            <v>JAMMIKUNTA</v>
          </cell>
          <cell r="L1209" t="str">
            <v>GOVINDAPOOR</v>
          </cell>
        </row>
        <row r="1210">
          <cell r="A1210" t="str">
            <v>02</v>
          </cell>
          <cell r="B1210" t="str">
            <v>0220</v>
          </cell>
          <cell r="C1210" t="str">
            <v>0220033</v>
          </cell>
          <cell r="D1210" t="str">
            <v>013</v>
          </cell>
          <cell r="E1210" t="str">
            <v>09</v>
          </cell>
          <cell r="F1210" t="str">
            <v>01</v>
          </cell>
          <cell r="G1210" t="str">
            <v>252</v>
          </cell>
          <cell r="H1210" t="str">
            <v>012</v>
          </cell>
          <cell r="I1210" t="str">
            <v>02200330130901</v>
          </cell>
          <cell r="K1210" t="str">
            <v>JAMMIKUNTA</v>
          </cell>
          <cell r="L1210" t="str">
            <v>SAIDABAD</v>
          </cell>
        </row>
        <row r="1211">
          <cell r="A1211" t="str">
            <v>02</v>
          </cell>
          <cell r="B1211" t="str">
            <v>0220</v>
          </cell>
          <cell r="C1211" t="str">
            <v>0220033</v>
          </cell>
          <cell r="D1211" t="str">
            <v>014</v>
          </cell>
          <cell r="E1211" t="str">
            <v>10</v>
          </cell>
          <cell r="F1211" t="str">
            <v>01</v>
          </cell>
          <cell r="G1211" t="str">
            <v>252</v>
          </cell>
          <cell r="H1211" t="str">
            <v>012</v>
          </cell>
          <cell r="I1211" t="str">
            <v>02200330141001</v>
          </cell>
          <cell r="K1211" t="str">
            <v>JAMMIKUNTA</v>
          </cell>
          <cell r="L1211" t="str">
            <v>JAMMIKUNTA</v>
          </cell>
        </row>
        <row r="1212">
          <cell r="A1212" t="str">
            <v>02</v>
          </cell>
          <cell r="B1212" t="str">
            <v>0220</v>
          </cell>
          <cell r="C1212" t="str">
            <v>0220033</v>
          </cell>
          <cell r="D1212" t="str">
            <v>014</v>
          </cell>
          <cell r="E1212" t="str">
            <v>10</v>
          </cell>
          <cell r="F1212" t="str">
            <v>02</v>
          </cell>
          <cell r="G1212" t="str">
            <v>252</v>
          </cell>
          <cell r="H1212" t="str">
            <v>012</v>
          </cell>
          <cell r="I1212" t="str">
            <v>02200330141002</v>
          </cell>
          <cell r="K1212" t="str">
            <v>JAMMIKUNTA</v>
          </cell>
          <cell r="L1212" t="str">
            <v>ABADHI JAMMIKUNTA</v>
          </cell>
        </row>
        <row r="1213">
          <cell r="A1213" t="str">
            <v>02</v>
          </cell>
          <cell r="B1213" t="str">
            <v>0220</v>
          </cell>
          <cell r="C1213" t="str">
            <v>0220033</v>
          </cell>
          <cell r="D1213" t="str">
            <v>014</v>
          </cell>
          <cell r="E1213" t="str">
            <v>10</v>
          </cell>
          <cell r="F1213" t="str">
            <v>03</v>
          </cell>
          <cell r="G1213" t="str">
            <v>252</v>
          </cell>
          <cell r="H1213" t="str">
            <v>012</v>
          </cell>
          <cell r="I1213" t="str">
            <v>02200330141003</v>
          </cell>
          <cell r="K1213" t="str">
            <v>JAMMIKUNTA</v>
          </cell>
          <cell r="L1213" t="str">
            <v>MOTHUKULAGUDEM</v>
          </cell>
        </row>
        <row r="1214">
          <cell r="A1214" t="str">
            <v>02</v>
          </cell>
          <cell r="B1214" t="str">
            <v>0220</v>
          </cell>
          <cell r="C1214" t="str">
            <v>0220033</v>
          </cell>
          <cell r="D1214" t="str">
            <v>014</v>
          </cell>
          <cell r="E1214" t="str">
            <v>10</v>
          </cell>
          <cell r="F1214" t="str">
            <v>04</v>
          </cell>
          <cell r="G1214" t="str">
            <v>252</v>
          </cell>
          <cell r="H1214" t="str">
            <v>012</v>
          </cell>
          <cell r="I1214" t="str">
            <v>02200330141004</v>
          </cell>
          <cell r="K1214" t="str">
            <v>JAMMIKUNTA</v>
          </cell>
          <cell r="L1214" t="str">
            <v>KESHAVAPOOR</v>
          </cell>
        </row>
        <row r="1215">
          <cell r="A1215" t="str">
            <v>02</v>
          </cell>
          <cell r="B1215" t="str">
            <v>0220</v>
          </cell>
          <cell r="C1215" t="str">
            <v>0220033</v>
          </cell>
          <cell r="D1215" t="str">
            <v>015</v>
          </cell>
          <cell r="E1215" t="str">
            <v>10</v>
          </cell>
          <cell r="F1215" t="str">
            <v>01</v>
          </cell>
          <cell r="G1215" t="str">
            <v>252</v>
          </cell>
          <cell r="H1215" t="str">
            <v>012</v>
          </cell>
          <cell r="I1215" t="str">
            <v>02200330151001</v>
          </cell>
          <cell r="K1215" t="str">
            <v>JAMMIKUNTA</v>
          </cell>
          <cell r="L1215" t="str">
            <v>MACHANNAPALLI</v>
          </cell>
        </row>
        <row r="1216">
          <cell r="A1216" t="str">
            <v>02</v>
          </cell>
          <cell r="B1216" t="str">
            <v>0220</v>
          </cell>
          <cell r="C1216" t="str">
            <v>0220033</v>
          </cell>
          <cell r="D1216" t="str">
            <v>016</v>
          </cell>
          <cell r="E1216" t="str">
            <v>10</v>
          </cell>
          <cell r="F1216" t="str">
            <v>01</v>
          </cell>
          <cell r="G1216" t="str">
            <v>252</v>
          </cell>
          <cell r="H1216" t="str">
            <v>012</v>
          </cell>
          <cell r="I1216" t="str">
            <v>02200330161001</v>
          </cell>
          <cell r="K1216" t="str">
            <v>JAMMIKUNTA</v>
          </cell>
          <cell r="L1216" t="str">
            <v>JAGGAIAHPALLI</v>
          </cell>
        </row>
        <row r="1217">
          <cell r="A1217" t="str">
            <v>02</v>
          </cell>
          <cell r="B1217" t="str">
            <v>0220</v>
          </cell>
          <cell r="C1217" t="str">
            <v>0220033</v>
          </cell>
          <cell r="D1217" t="str">
            <v>016</v>
          </cell>
          <cell r="E1217" t="str">
            <v>10</v>
          </cell>
          <cell r="F1217" t="str">
            <v>02</v>
          </cell>
          <cell r="G1217" t="str">
            <v>252</v>
          </cell>
          <cell r="H1217" t="str">
            <v>012</v>
          </cell>
          <cell r="I1217" t="str">
            <v>02200330161002</v>
          </cell>
          <cell r="K1217" t="str">
            <v>JAMMIKUNTA</v>
          </cell>
          <cell r="L1217" t="str">
            <v>RANGAMMAPALLI</v>
          </cell>
        </row>
        <row r="1218">
          <cell r="A1218" t="str">
            <v>02</v>
          </cell>
          <cell r="B1218" t="str">
            <v>0220</v>
          </cell>
          <cell r="C1218" t="str">
            <v>0220033</v>
          </cell>
          <cell r="D1218" t="str">
            <v>017</v>
          </cell>
          <cell r="E1218" t="str">
            <v>10</v>
          </cell>
          <cell r="F1218" t="str">
            <v>01</v>
          </cell>
          <cell r="G1218" t="str">
            <v>252</v>
          </cell>
          <cell r="H1218" t="str">
            <v>012</v>
          </cell>
          <cell r="I1218" t="str">
            <v>02200330171001</v>
          </cell>
          <cell r="K1218" t="str">
            <v>JAMMIKUNTA</v>
          </cell>
          <cell r="L1218" t="str">
            <v>PEDDAMPALLI</v>
          </cell>
        </row>
        <row r="1219">
          <cell r="A1219" t="str">
            <v>02</v>
          </cell>
          <cell r="B1219" t="str">
            <v>0220</v>
          </cell>
          <cell r="C1219" t="str">
            <v>0220033</v>
          </cell>
          <cell r="D1219" t="str">
            <v>018</v>
          </cell>
          <cell r="E1219" t="str">
            <v>11</v>
          </cell>
          <cell r="F1219" t="str">
            <v>01</v>
          </cell>
          <cell r="G1219" t="str">
            <v>252</v>
          </cell>
          <cell r="H1219" t="str">
            <v>012</v>
          </cell>
          <cell r="I1219" t="str">
            <v>02200330181101</v>
          </cell>
          <cell r="K1219" t="str">
            <v>JAMMIKUNTA</v>
          </cell>
          <cell r="L1219" t="str">
            <v>DHARAMARAM[P.B]</v>
          </cell>
        </row>
        <row r="1220">
          <cell r="A1220" t="str">
            <v>02</v>
          </cell>
          <cell r="B1220" t="str">
            <v>0220</v>
          </cell>
          <cell r="C1220" t="str">
            <v>0220033</v>
          </cell>
          <cell r="D1220" t="str">
            <v>019</v>
          </cell>
          <cell r="E1220" t="str">
            <v>11</v>
          </cell>
          <cell r="F1220" t="str">
            <v>01</v>
          </cell>
          <cell r="G1220" t="str">
            <v>252</v>
          </cell>
          <cell r="H1220" t="str">
            <v>012</v>
          </cell>
          <cell r="I1220" t="str">
            <v>02200330191101</v>
          </cell>
          <cell r="K1220" t="str">
            <v>JAMMIKUNTA</v>
          </cell>
          <cell r="L1220" t="str">
            <v>RAMANNAPALLI</v>
          </cell>
        </row>
        <row r="1221">
          <cell r="A1221" t="str">
            <v>02</v>
          </cell>
          <cell r="B1221" t="str">
            <v>0220</v>
          </cell>
          <cell r="C1221" t="str">
            <v>0220033</v>
          </cell>
          <cell r="D1221" t="str">
            <v>020</v>
          </cell>
          <cell r="E1221" t="str">
            <v>11</v>
          </cell>
          <cell r="F1221" t="str">
            <v>01</v>
          </cell>
          <cell r="G1221" t="str">
            <v>252</v>
          </cell>
          <cell r="H1221" t="str">
            <v>012</v>
          </cell>
          <cell r="I1221" t="str">
            <v>02200330201101</v>
          </cell>
          <cell r="K1221" t="str">
            <v>JAMMIKUNTA</v>
          </cell>
          <cell r="L1221" t="str">
            <v>KOTHAPALLI</v>
          </cell>
        </row>
        <row r="1222">
          <cell r="A1222" t="str">
            <v>02</v>
          </cell>
          <cell r="B1222" t="str">
            <v>0220</v>
          </cell>
          <cell r="C1222" t="str">
            <v>0220033</v>
          </cell>
          <cell r="D1222" t="str">
            <v>021</v>
          </cell>
          <cell r="E1222" t="str">
            <v>12</v>
          </cell>
          <cell r="F1222" t="str">
            <v>01</v>
          </cell>
          <cell r="G1222" t="str">
            <v>252</v>
          </cell>
          <cell r="H1222" t="str">
            <v>012</v>
          </cell>
          <cell r="I1222" t="str">
            <v>02200330211201</v>
          </cell>
          <cell r="K1222" t="str">
            <v>JAMMIKUNTA</v>
          </cell>
          <cell r="L1222" t="str">
            <v>ELLANTHAKUNTA</v>
          </cell>
        </row>
        <row r="1223">
          <cell r="A1223" t="str">
            <v>02</v>
          </cell>
          <cell r="B1223" t="str">
            <v>0220</v>
          </cell>
          <cell r="C1223" t="str">
            <v>0220033</v>
          </cell>
          <cell r="D1223" t="str">
            <v>021</v>
          </cell>
          <cell r="E1223" t="str">
            <v>12</v>
          </cell>
          <cell r="F1223" t="str">
            <v>02</v>
          </cell>
          <cell r="G1223" t="str">
            <v>252</v>
          </cell>
          <cell r="H1223" t="str">
            <v>012</v>
          </cell>
          <cell r="I1223" t="str">
            <v>02200330211202</v>
          </cell>
          <cell r="K1223" t="str">
            <v>JAMMIKUNTA</v>
          </cell>
          <cell r="L1223" t="str">
            <v>LAKSMANNAPALLI</v>
          </cell>
        </row>
        <row r="1224">
          <cell r="A1224" t="str">
            <v>02</v>
          </cell>
          <cell r="B1224" t="str">
            <v>0220</v>
          </cell>
          <cell r="C1224" t="str">
            <v>0220033</v>
          </cell>
          <cell r="D1224" t="str">
            <v>022</v>
          </cell>
          <cell r="E1224" t="str">
            <v>12</v>
          </cell>
          <cell r="F1224" t="str">
            <v>01</v>
          </cell>
          <cell r="G1224" t="str">
            <v>252</v>
          </cell>
          <cell r="H1224" t="str">
            <v>012</v>
          </cell>
          <cell r="I1224" t="str">
            <v>02200330221201</v>
          </cell>
          <cell r="K1224" t="str">
            <v>JAMMIKUNTA</v>
          </cell>
          <cell r="L1224" t="str">
            <v>SRIRAMULAPALLI</v>
          </cell>
        </row>
        <row r="1225">
          <cell r="A1225" t="str">
            <v>02</v>
          </cell>
          <cell r="B1225" t="str">
            <v>0220</v>
          </cell>
          <cell r="C1225" t="str">
            <v>0220033</v>
          </cell>
          <cell r="D1225" t="str">
            <v>023</v>
          </cell>
          <cell r="E1225" t="str">
            <v>13</v>
          </cell>
          <cell r="F1225" t="str">
            <v>01</v>
          </cell>
          <cell r="G1225" t="str">
            <v>252</v>
          </cell>
          <cell r="H1225" t="str">
            <v>012</v>
          </cell>
          <cell r="I1225" t="str">
            <v>02200330231301</v>
          </cell>
          <cell r="K1225" t="str">
            <v>JAMMIKUNTA</v>
          </cell>
          <cell r="L1225" t="str">
            <v>CHINNA KOMATIPALLI</v>
          </cell>
        </row>
        <row r="1226">
          <cell r="A1226" t="str">
            <v>02</v>
          </cell>
          <cell r="B1226" t="str">
            <v>0220</v>
          </cell>
          <cell r="C1226" t="str">
            <v>0220033</v>
          </cell>
          <cell r="D1226" t="str">
            <v>024</v>
          </cell>
          <cell r="E1226" t="str">
            <v>14</v>
          </cell>
          <cell r="F1226" t="str">
            <v>01</v>
          </cell>
          <cell r="G1226" t="str">
            <v>252</v>
          </cell>
          <cell r="H1226" t="str">
            <v>012</v>
          </cell>
          <cell r="I1226" t="str">
            <v>02200330241401</v>
          </cell>
          <cell r="K1226" t="str">
            <v>JAMMIKUNTA</v>
          </cell>
          <cell r="L1226" t="str">
            <v>TEKURTHI</v>
          </cell>
        </row>
        <row r="1227">
          <cell r="A1227" t="str">
            <v>02</v>
          </cell>
          <cell r="B1227" t="str">
            <v>0220</v>
          </cell>
          <cell r="C1227" t="str">
            <v>0220033</v>
          </cell>
          <cell r="D1227" t="str">
            <v>024</v>
          </cell>
          <cell r="E1227" t="str">
            <v>14</v>
          </cell>
          <cell r="F1227" t="str">
            <v>02</v>
          </cell>
          <cell r="G1227" t="str">
            <v>252</v>
          </cell>
          <cell r="H1227" t="str">
            <v>012</v>
          </cell>
          <cell r="I1227" t="str">
            <v>02200330241402</v>
          </cell>
          <cell r="K1227" t="str">
            <v>JAMMIKUNTA</v>
          </cell>
          <cell r="L1227" t="str">
            <v>AVULA RAMAIAHPALLI</v>
          </cell>
        </row>
        <row r="1228">
          <cell r="A1228" t="str">
            <v>02</v>
          </cell>
          <cell r="B1228" t="str">
            <v>0220</v>
          </cell>
          <cell r="C1228" t="str">
            <v>0220033</v>
          </cell>
          <cell r="D1228" t="str">
            <v>024</v>
          </cell>
          <cell r="E1228" t="str">
            <v>14</v>
          </cell>
          <cell r="F1228" t="str">
            <v>03</v>
          </cell>
          <cell r="G1228" t="str">
            <v>252</v>
          </cell>
          <cell r="H1228" t="str">
            <v>012</v>
          </cell>
          <cell r="I1228" t="str">
            <v>02200330241403</v>
          </cell>
          <cell r="K1228" t="str">
            <v>JAMMIKUNTA</v>
          </cell>
          <cell r="L1228" t="str">
            <v>GADDIVANIPALLI</v>
          </cell>
        </row>
        <row r="1229">
          <cell r="A1229" t="str">
            <v>02</v>
          </cell>
          <cell r="B1229" t="str">
            <v>0220</v>
          </cell>
          <cell r="C1229" t="str">
            <v>0220033</v>
          </cell>
          <cell r="D1229" t="str">
            <v>025</v>
          </cell>
          <cell r="E1229" t="str">
            <v>15</v>
          </cell>
          <cell r="F1229" t="str">
            <v>01</v>
          </cell>
          <cell r="G1229" t="str">
            <v>252</v>
          </cell>
          <cell r="H1229" t="str">
            <v>012</v>
          </cell>
          <cell r="I1229" t="str">
            <v>02200330251501</v>
          </cell>
          <cell r="K1229" t="str">
            <v>JAMMIKUNTA</v>
          </cell>
          <cell r="L1229" t="str">
            <v>SIRSAID</v>
          </cell>
        </row>
        <row r="1230">
          <cell r="A1230" t="str">
            <v>02</v>
          </cell>
          <cell r="B1230" t="str">
            <v>0220</v>
          </cell>
          <cell r="C1230" t="str">
            <v>0220033</v>
          </cell>
          <cell r="D1230" t="str">
            <v>026</v>
          </cell>
          <cell r="E1230" t="str">
            <v>15</v>
          </cell>
          <cell r="F1230" t="str">
            <v>01</v>
          </cell>
          <cell r="G1230" t="str">
            <v>252</v>
          </cell>
          <cell r="H1230" t="str">
            <v>012</v>
          </cell>
          <cell r="I1230" t="str">
            <v>02200330261501</v>
          </cell>
          <cell r="K1230" t="str">
            <v>JAMMIKUNTA</v>
          </cell>
          <cell r="L1230" t="str">
            <v>BOGAMPAD</v>
          </cell>
        </row>
        <row r="1231">
          <cell r="A1231" t="str">
            <v>02</v>
          </cell>
          <cell r="B1231" t="str">
            <v>0220</v>
          </cell>
          <cell r="C1231" t="str">
            <v>0220033</v>
          </cell>
          <cell r="D1231" t="str">
            <v>027</v>
          </cell>
          <cell r="E1231" t="str">
            <v>15</v>
          </cell>
          <cell r="F1231" t="str">
            <v>01</v>
          </cell>
          <cell r="G1231" t="str">
            <v>252</v>
          </cell>
          <cell r="H1231" t="str">
            <v>012</v>
          </cell>
          <cell r="I1231" t="str">
            <v>02200330271501</v>
          </cell>
          <cell r="K1231" t="str">
            <v>JAMMIKUNTA</v>
          </cell>
          <cell r="L1231" t="str">
            <v>MARRIVANIPALLI</v>
          </cell>
        </row>
        <row r="1232">
          <cell r="A1232" t="str">
            <v>02</v>
          </cell>
          <cell r="B1232" t="str">
            <v>0220</v>
          </cell>
          <cell r="C1232" t="str">
            <v>0220033</v>
          </cell>
          <cell r="D1232" t="str">
            <v>028</v>
          </cell>
          <cell r="E1232" t="str">
            <v>16</v>
          </cell>
          <cell r="F1232" t="str">
            <v>01</v>
          </cell>
          <cell r="G1232" t="str">
            <v>252</v>
          </cell>
          <cell r="H1232" t="str">
            <v>012</v>
          </cell>
          <cell r="I1232" t="str">
            <v>02200330281601</v>
          </cell>
          <cell r="K1232" t="str">
            <v>JAMMIKUNTA</v>
          </cell>
          <cell r="L1232" t="str">
            <v>PATHARLAPLLI</v>
          </cell>
        </row>
        <row r="1233">
          <cell r="A1233" t="str">
            <v>02</v>
          </cell>
          <cell r="B1233" t="str">
            <v>0220</v>
          </cell>
          <cell r="C1233" t="str">
            <v>0220033</v>
          </cell>
          <cell r="D1233" t="str">
            <v>029</v>
          </cell>
          <cell r="E1233" t="str">
            <v>17</v>
          </cell>
          <cell r="F1233" t="str">
            <v>01</v>
          </cell>
          <cell r="G1233" t="str">
            <v>252</v>
          </cell>
          <cell r="H1233" t="str">
            <v>012</v>
          </cell>
          <cell r="I1233" t="str">
            <v>02200330291701</v>
          </cell>
          <cell r="K1233" t="str">
            <v>JAMMIKUNTA</v>
          </cell>
          <cell r="L1233" t="str">
            <v>MALLIAL</v>
          </cell>
        </row>
        <row r="1234">
          <cell r="A1234" t="str">
            <v>02</v>
          </cell>
          <cell r="B1234" t="str">
            <v>0220</v>
          </cell>
          <cell r="C1234" t="str">
            <v>0220033</v>
          </cell>
          <cell r="D1234" t="str">
            <v>029</v>
          </cell>
          <cell r="E1234" t="str">
            <v>17</v>
          </cell>
          <cell r="F1234" t="str">
            <v>02</v>
          </cell>
          <cell r="G1234" t="str">
            <v>252</v>
          </cell>
          <cell r="H1234" t="str">
            <v>012</v>
          </cell>
          <cell r="I1234" t="str">
            <v>02200330291702</v>
          </cell>
          <cell r="K1234" t="str">
            <v>JAMMIKUNTA</v>
          </cell>
          <cell r="L1234" t="str">
            <v>VAGODDU RAMANNAPALLI</v>
          </cell>
        </row>
        <row r="1235">
          <cell r="A1235" t="str">
            <v>02</v>
          </cell>
          <cell r="B1235" t="str">
            <v>0220</v>
          </cell>
          <cell r="C1235" t="str">
            <v>0220033</v>
          </cell>
          <cell r="D1235" t="str">
            <v>030</v>
          </cell>
          <cell r="E1235" t="str">
            <v>17</v>
          </cell>
          <cell r="F1235" t="str">
            <v>01</v>
          </cell>
          <cell r="G1235" t="str">
            <v>252</v>
          </cell>
          <cell r="H1235" t="str">
            <v>012</v>
          </cell>
          <cell r="I1235" t="str">
            <v>02200330301701</v>
          </cell>
          <cell r="K1235" t="str">
            <v>JAMMIKUNTA</v>
          </cell>
          <cell r="L1235" t="str">
            <v>LAKMAJIPALLI</v>
          </cell>
        </row>
        <row r="1236">
          <cell r="A1236" t="str">
            <v>02</v>
          </cell>
          <cell r="B1236" t="str">
            <v>0220</v>
          </cell>
          <cell r="C1236" t="str">
            <v>0220033</v>
          </cell>
          <cell r="D1236" t="str">
            <v>031</v>
          </cell>
          <cell r="E1236" t="str">
            <v>18</v>
          </cell>
          <cell r="F1236" t="str">
            <v>01</v>
          </cell>
          <cell r="G1236" t="str">
            <v>252</v>
          </cell>
          <cell r="H1236" t="str">
            <v>012</v>
          </cell>
          <cell r="I1236" t="str">
            <v>02200330311801</v>
          </cell>
          <cell r="K1236" t="str">
            <v>JAMMIKUNTA</v>
          </cell>
          <cell r="L1236" t="str">
            <v>KANAGARTHI</v>
          </cell>
        </row>
        <row r="1237">
          <cell r="A1237" t="str">
            <v>02</v>
          </cell>
          <cell r="B1237" t="str">
            <v>0220</v>
          </cell>
          <cell r="C1237" t="str">
            <v>0220033</v>
          </cell>
          <cell r="D1237" t="str">
            <v>032</v>
          </cell>
          <cell r="E1237" t="str">
            <v>19</v>
          </cell>
          <cell r="F1237" t="str">
            <v>01</v>
          </cell>
          <cell r="G1237" t="str">
            <v>252</v>
          </cell>
          <cell r="H1237" t="str">
            <v>012</v>
          </cell>
          <cell r="I1237" t="str">
            <v>02200330321901</v>
          </cell>
          <cell r="K1237" t="str">
            <v>JAMMIKUNTA</v>
          </cell>
          <cell r="L1237" t="str">
            <v>MADIPALLI</v>
          </cell>
        </row>
        <row r="1238">
          <cell r="A1238" t="str">
            <v>02</v>
          </cell>
          <cell r="B1238" t="str">
            <v>0220</v>
          </cell>
          <cell r="C1238" t="str">
            <v>0220033</v>
          </cell>
          <cell r="D1238" t="str">
            <v>033</v>
          </cell>
          <cell r="E1238" t="str">
            <v>19</v>
          </cell>
          <cell r="F1238" t="str">
            <v>01</v>
          </cell>
          <cell r="G1238" t="str">
            <v>252</v>
          </cell>
          <cell r="H1238" t="str">
            <v>012</v>
          </cell>
          <cell r="I1238" t="str">
            <v>02200330331901</v>
          </cell>
          <cell r="K1238" t="str">
            <v>JAMMIKUNTA</v>
          </cell>
          <cell r="L1238" t="str">
            <v>ANKUSHAPOOR</v>
          </cell>
        </row>
        <row r="1239">
          <cell r="A1239" t="str">
            <v>02</v>
          </cell>
          <cell r="B1239" t="str">
            <v>0220</v>
          </cell>
          <cell r="C1239" t="str">
            <v>0220034</v>
          </cell>
          <cell r="D1239" t="str">
            <v>001</v>
          </cell>
          <cell r="E1239" t="str">
            <v>01</v>
          </cell>
          <cell r="F1239" t="str">
            <v>01</v>
          </cell>
          <cell r="G1239" t="str">
            <v>252</v>
          </cell>
          <cell r="H1239" t="str">
            <v>012</v>
          </cell>
          <cell r="I1239" t="str">
            <v>02200340010101</v>
          </cell>
          <cell r="K1239" t="str">
            <v>VEENAVANKA</v>
          </cell>
          <cell r="L1239" t="str">
            <v>CHALLUR</v>
          </cell>
        </row>
        <row r="1240">
          <cell r="A1240" t="str">
            <v>02</v>
          </cell>
          <cell r="B1240" t="str">
            <v>0220</v>
          </cell>
          <cell r="C1240" t="str">
            <v>0220034</v>
          </cell>
          <cell r="D1240" t="str">
            <v>001</v>
          </cell>
          <cell r="E1240" t="str">
            <v>01</v>
          </cell>
          <cell r="F1240" t="str">
            <v>02</v>
          </cell>
          <cell r="G1240" t="str">
            <v>252</v>
          </cell>
          <cell r="H1240" t="str">
            <v>012</v>
          </cell>
          <cell r="I1240" t="str">
            <v>02200340010102</v>
          </cell>
          <cell r="K1240" t="str">
            <v>VEENAVANKA</v>
          </cell>
          <cell r="L1240" t="str">
            <v>IPPALAPALLI</v>
          </cell>
        </row>
        <row r="1241">
          <cell r="A1241" t="str">
            <v>02</v>
          </cell>
          <cell r="B1241" t="str">
            <v>0220</v>
          </cell>
          <cell r="C1241" t="str">
            <v>0220034</v>
          </cell>
          <cell r="D1241" t="str">
            <v>001</v>
          </cell>
          <cell r="E1241" t="str">
            <v>01</v>
          </cell>
          <cell r="F1241" t="str">
            <v>03</v>
          </cell>
          <cell r="G1241" t="str">
            <v>252</v>
          </cell>
          <cell r="H1241" t="str">
            <v>012</v>
          </cell>
          <cell r="I1241" t="str">
            <v>02200340010103</v>
          </cell>
          <cell r="K1241" t="str">
            <v>VEENAVANKA</v>
          </cell>
          <cell r="L1241" t="str">
            <v>SUNKARAPALLI</v>
          </cell>
        </row>
        <row r="1242">
          <cell r="A1242" t="str">
            <v>02</v>
          </cell>
          <cell r="B1242" t="str">
            <v>0220</v>
          </cell>
          <cell r="C1242" t="str">
            <v>0220034</v>
          </cell>
          <cell r="D1242" t="str">
            <v>001</v>
          </cell>
          <cell r="E1242" t="str">
            <v>01</v>
          </cell>
          <cell r="F1242" t="str">
            <v>04</v>
          </cell>
          <cell r="G1242" t="str">
            <v>252</v>
          </cell>
          <cell r="H1242" t="str">
            <v>012</v>
          </cell>
          <cell r="I1242" t="str">
            <v>02200340010104</v>
          </cell>
          <cell r="K1242" t="str">
            <v>VEENAVANKA</v>
          </cell>
          <cell r="L1242" t="str">
            <v>GOLLAPALLI</v>
          </cell>
        </row>
        <row r="1243">
          <cell r="A1243" t="str">
            <v>02</v>
          </cell>
          <cell r="B1243" t="str">
            <v>0220</v>
          </cell>
          <cell r="C1243" t="str">
            <v>0220034</v>
          </cell>
          <cell r="D1243" t="str">
            <v>002</v>
          </cell>
          <cell r="E1243" t="str">
            <v>02</v>
          </cell>
          <cell r="F1243" t="str">
            <v>01</v>
          </cell>
          <cell r="G1243" t="str">
            <v>252</v>
          </cell>
          <cell r="H1243" t="str">
            <v>012</v>
          </cell>
          <cell r="I1243" t="str">
            <v>02200340020201</v>
          </cell>
          <cell r="K1243" t="str">
            <v>VEENAVANKA</v>
          </cell>
          <cell r="L1243" t="str">
            <v>MAMIDALAPALLI</v>
          </cell>
        </row>
        <row r="1244">
          <cell r="A1244" t="str">
            <v>02</v>
          </cell>
          <cell r="B1244" t="str">
            <v>0220</v>
          </cell>
          <cell r="C1244" t="str">
            <v>0220034</v>
          </cell>
          <cell r="D1244" t="str">
            <v>002</v>
          </cell>
          <cell r="E1244" t="str">
            <v>02</v>
          </cell>
          <cell r="F1244" t="str">
            <v>02</v>
          </cell>
          <cell r="G1244" t="str">
            <v>252</v>
          </cell>
          <cell r="H1244" t="str">
            <v>012</v>
          </cell>
          <cell r="I1244" t="str">
            <v>02200340020202</v>
          </cell>
          <cell r="K1244" t="str">
            <v>VEENAVANKA</v>
          </cell>
          <cell r="L1244" t="str">
            <v>GOLLAPALLI</v>
          </cell>
        </row>
        <row r="1245">
          <cell r="A1245" t="str">
            <v>02</v>
          </cell>
          <cell r="B1245" t="str">
            <v>0220</v>
          </cell>
          <cell r="C1245" t="str">
            <v>0220034</v>
          </cell>
          <cell r="D1245" t="str">
            <v>003</v>
          </cell>
          <cell r="E1245" t="str">
            <v>03</v>
          </cell>
          <cell r="F1245" t="str">
            <v>01</v>
          </cell>
          <cell r="G1245" t="str">
            <v>252</v>
          </cell>
          <cell r="H1245" t="str">
            <v>012</v>
          </cell>
          <cell r="I1245" t="str">
            <v>02200340030301</v>
          </cell>
          <cell r="K1245" t="str">
            <v>VEENAVANKA</v>
          </cell>
          <cell r="L1245" t="str">
            <v>ELBAKA</v>
          </cell>
        </row>
        <row r="1246">
          <cell r="A1246" t="str">
            <v>02</v>
          </cell>
          <cell r="B1246" t="str">
            <v>0220</v>
          </cell>
          <cell r="C1246" t="str">
            <v>0220034</v>
          </cell>
          <cell r="D1246" t="str">
            <v>004</v>
          </cell>
          <cell r="E1246" t="str">
            <v>03</v>
          </cell>
          <cell r="F1246" t="str">
            <v>01</v>
          </cell>
          <cell r="G1246" t="str">
            <v>252</v>
          </cell>
          <cell r="H1246" t="str">
            <v>012</v>
          </cell>
          <cell r="I1246" t="str">
            <v>02200340040301</v>
          </cell>
          <cell r="K1246" t="str">
            <v>VEENAVANKA</v>
          </cell>
          <cell r="L1246" t="str">
            <v>GANGARAM</v>
          </cell>
        </row>
        <row r="1247">
          <cell r="A1247" t="str">
            <v>02</v>
          </cell>
          <cell r="B1247" t="str">
            <v>0220</v>
          </cell>
          <cell r="C1247" t="str">
            <v>0220034</v>
          </cell>
          <cell r="D1247" t="str">
            <v>005</v>
          </cell>
          <cell r="E1247" t="str">
            <v>04</v>
          </cell>
          <cell r="F1247" t="str">
            <v>01</v>
          </cell>
          <cell r="G1247" t="str">
            <v>252</v>
          </cell>
          <cell r="H1247" t="str">
            <v>012</v>
          </cell>
          <cell r="I1247" t="str">
            <v>02200340050401</v>
          </cell>
          <cell r="K1247" t="str">
            <v>VEENAVANKA</v>
          </cell>
          <cell r="L1247" t="str">
            <v>BONTHUPALLI</v>
          </cell>
        </row>
        <row r="1248">
          <cell r="A1248" t="str">
            <v>02</v>
          </cell>
          <cell r="B1248" t="str">
            <v>0220</v>
          </cell>
          <cell r="C1248" t="str">
            <v>0220034</v>
          </cell>
          <cell r="D1248" t="str">
            <v>006</v>
          </cell>
          <cell r="E1248" t="str">
            <v>05</v>
          </cell>
          <cell r="F1248" t="str">
            <v>01</v>
          </cell>
          <cell r="G1248" t="str">
            <v>252</v>
          </cell>
          <cell r="H1248" t="str">
            <v>012</v>
          </cell>
          <cell r="I1248" t="str">
            <v>02200340060501</v>
          </cell>
          <cell r="K1248" t="str">
            <v>VEENAVANKA</v>
          </cell>
          <cell r="L1248" t="str">
            <v>GHANMUKULA</v>
          </cell>
        </row>
        <row r="1249">
          <cell r="A1249" t="str">
            <v>02</v>
          </cell>
          <cell r="B1249" t="str">
            <v>0220</v>
          </cell>
          <cell r="C1249" t="str">
            <v>0220034</v>
          </cell>
          <cell r="D1249" t="str">
            <v>006</v>
          </cell>
          <cell r="E1249" t="str">
            <v>05</v>
          </cell>
          <cell r="F1249" t="str">
            <v>02</v>
          </cell>
          <cell r="G1249" t="str">
            <v>252</v>
          </cell>
          <cell r="H1249" t="str">
            <v>012</v>
          </cell>
          <cell r="I1249" t="str">
            <v>02200340060502</v>
          </cell>
          <cell r="K1249" t="str">
            <v>VEENAVANKA</v>
          </cell>
          <cell r="L1249" t="str">
            <v>MALLANNAPALLI</v>
          </cell>
        </row>
        <row r="1250">
          <cell r="A1250" t="str">
            <v>02</v>
          </cell>
          <cell r="B1250" t="str">
            <v>0220</v>
          </cell>
          <cell r="C1250" t="str">
            <v>0220034</v>
          </cell>
          <cell r="D1250" t="str">
            <v>007</v>
          </cell>
          <cell r="E1250" t="str">
            <v>05</v>
          </cell>
          <cell r="F1250" t="str">
            <v>01</v>
          </cell>
          <cell r="G1250" t="str">
            <v>252</v>
          </cell>
          <cell r="H1250" t="str">
            <v>012</v>
          </cell>
          <cell r="I1250" t="str">
            <v>02200340070501</v>
          </cell>
          <cell r="K1250" t="str">
            <v>VEENAVANKA</v>
          </cell>
          <cell r="L1250" t="str">
            <v>KISTAMPET</v>
          </cell>
        </row>
        <row r="1251">
          <cell r="A1251" t="str">
            <v>02</v>
          </cell>
          <cell r="B1251" t="str">
            <v>0220</v>
          </cell>
          <cell r="C1251" t="str">
            <v>0220034</v>
          </cell>
          <cell r="D1251" t="str">
            <v>008</v>
          </cell>
          <cell r="E1251" t="str">
            <v>06</v>
          </cell>
          <cell r="F1251" t="str">
            <v>01</v>
          </cell>
          <cell r="G1251" t="str">
            <v>252</v>
          </cell>
          <cell r="H1251" t="str">
            <v>012</v>
          </cell>
          <cell r="I1251" t="str">
            <v>02200340080601</v>
          </cell>
          <cell r="K1251" t="str">
            <v>VEENAVANKA</v>
          </cell>
          <cell r="L1251" t="str">
            <v>KORKAL</v>
          </cell>
        </row>
        <row r="1252">
          <cell r="A1252" t="str">
            <v>02</v>
          </cell>
          <cell r="B1252" t="str">
            <v>0220</v>
          </cell>
          <cell r="C1252" t="str">
            <v>0220034</v>
          </cell>
          <cell r="D1252" t="str">
            <v>008</v>
          </cell>
          <cell r="E1252" t="str">
            <v>06</v>
          </cell>
          <cell r="F1252" t="str">
            <v>02</v>
          </cell>
          <cell r="G1252" t="str">
            <v>252</v>
          </cell>
          <cell r="H1252" t="str">
            <v>012</v>
          </cell>
          <cell r="I1252" t="str">
            <v>02200340080602</v>
          </cell>
          <cell r="K1252" t="str">
            <v>VEENAVANKA</v>
          </cell>
          <cell r="L1252" t="str">
            <v>NARSIMULAPALLI</v>
          </cell>
        </row>
        <row r="1253">
          <cell r="A1253" t="str">
            <v>02</v>
          </cell>
          <cell r="B1253" t="str">
            <v>0220</v>
          </cell>
          <cell r="C1253" t="str">
            <v>0220034</v>
          </cell>
          <cell r="D1253" t="str">
            <v>009</v>
          </cell>
          <cell r="E1253" t="str">
            <v>06</v>
          </cell>
          <cell r="F1253" t="str">
            <v>01</v>
          </cell>
          <cell r="G1253" t="str">
            <v>252</v>
          </cell>
          <cell r="H1253" t="str">
            <v>012</v>
          </cell>
          <cell r="I1253" t="str">
            <v>02200340090601</v>
          </cell>
          <cell r="K1253" t="str">
            <v>VEENAVANKA</v>
          </cell>
          <cell r="L1253" t="str">
            <v>DESAIPALLI</v>
          </cell>
        </row>
        <row r="1254">
          <cell r="A1254" t="str">
            <v>02</v>
          </cell>
          <cell r="B1254" t="str">
            <v>0220</v>
          </cell>
          <cell r="C1254" t="str">
            <v>0220034</v>
          </cell>
          <cell r="D1254" t="str">
            <v>009</v>
          </cell>
          <cell r="E1254" t="str">
            <v>06</v>
          </cell>
          <cell r="F1254" t="str">
            <v>02</v>
          </cell>
          <cell r="G1254" t="str">
            <v>252</v>
          </cell>
          <cell r="H1254" t="str">
            <v>012</v>
          </cell>
          <cell r="I1254" t="str">
            <v>02200340090602</v>
          </cell>
          <cell r="K1254" t="str">
            <v>VEENAVANKA</v>
          </cell>
          <cell r="L1254" t="str">
            <v>AILABAD</v>
          </cell>
        </row>
        <row r="1255">
          <cell r="A1255" t="str">
            <v>02</v>
          </cell>
          <cell r="B1255" t="str">
            <v>0220</v>
          </cell>
          <cell r="C1255" t="str">
            <v>0220034</v>
          </cell>
          <cell r="D1255" t="str">
            <v>010</v>
          </cell>
          <cell r="E1255" t="str">
            <v>06</v>
          </cell>
          <cell r="F1255" t="str">
            <v>01</v>
          </cell>
          <cell r="G1255" t="str">
            <v>252</v>
          </cell>
          <cell r="H1255" t="str">
            <v>012</v>
          </cell>
          <cell r="I1255" t="str">
            <v>02200340100601</v>
          </cell>
          <cell r="K1255" t="str">
            <v>VEENAVANKA</v>
          </cell>
          <cell r="L1255" t="str">
            <v>MALLAREDDIPALLI</v>
          </cell>
        </row>
        <row r="1256">
          <cell r="A1256" t="str">
            <v>02</v>
          </cell>
          <cell r="B1256" t="str">
            <v>0220</v>
          </cell>
          <cell r="C1256" t="str">
            <v>0220034</v>
          </cell>
          <cell r="D1256" t="str">
            <v>011</v>
          </cell>
          <cell r="E1256" t="str">
            <v>07</v>
          </cell>
          <cell r="F1256" t="str">
            <v>01</v>
          </cell>
          <cell r="G1256" t="str">
            <v>252</v>
          </cell>
          <cell r="H1256" t="str">
            <v>012</v>
          </cell>
          <cell r="I1256" t="str">
            <v>02200340110701</v>
          </cell>
          <cell r="K1256" t="str">
            <v>VEENAVANKA</v>
          </cell>
          <cell r="L1256" t="str">
            <v>KONDAPAKA</v>
          </cell>
        </row>
        <row r="1257">
          <cell r="A1257" t="str">
            <v>02</v>
          </cell>
          <cell r="B1257" t="str">
            <v>0220</v>
          </cell>
          <cell r="C1257" t="str">
            <v>0220034</v>
          </cell>
          <cell r="D1257" t="str">
            <v>012</v>
          </cell>
          <cell r="E1257" t="str">
            <v>07</v>
          </cell>
          <cell r="F1257" t="str">
            <v>01</v>
          </cell>
          <cell r="G1257" t="str">
            <v>252</v>
          </cell>
          <cell r="H1257" t="str">
            <v>012</v>
          </cell>
          <cell r="I1257" t="str">
            <v>02200340120701</v>
          </cell>
          <cell r="K1257" t="str">
            <v>VEENAVANKA</v>
          </cell>
          <cell r="L1257" t="str">
            <v>HIMATHNAGAR</v>
          </cell>
        </row>
        <row r="1258">
          <cell r="A1258" t="str">
            <v>02</v>
          </cell>
          <cell r="B1258" t="str">
            <v>0220</v>
          </cell>
          <cell r="C1258" t="str">
            <v>0220034</v>
          </cell>
          <cell r="D1258" t="str">
            <v>013</v>
          </cell>
          <cell r="E1258" t="str">
            <v>07</v>
          </cell>
          <cell r="F1258" t="str">
            <v>01</v>
          </cell>
          <cell r="G1258" t="str">
            <v>252</v>
          </cell>
          <cell r="H1258" t="str">
            <v>012</v>
          </cell>
          <cell r="I1258" t="str">
            <v>02200340130701</v>
          </cell>
          <cell r="K1258" t="str">
            <v>VEENAVANKA</v>
          </cell>
          <cell r="L1258" t="str">
            <v>SRIRAMULAPET</v>
          </cell>
        </row>
        <row r="1259">
          <cell r="A1259" t="str">
            <v>02</v>
          </cell>
          <cell r="B1259" t="str">
            <v>0220</v>
          </cell>
          <cell r="C1259" t="str">
            <v>0220034</v>
          </cell>
          <cell r="D1259" t="str">
            <v>014</v>
          </cell>
          <cell r="E1259" t="str">
            <v>08</v>
          </cell>
          <cell r="F1259" t="str">
            <v>01</v>
          </cell>
          <cell r="G1259" t="str">
            <v>252</v>
          </cell>
          <cell r="H1259" t="str">
            <v>012</v>
          </cell>
          <cell r="I1259" t="str">
            <v>02200340140801</v>
          </cell>
          <cell r="K1259" t="str">
            <v>VEENAVANKA</v>
          </cell>
          <cell r="L1259" t="str">
            <v>POTHIREDDYPALLI</v>
          </cell>
        </row>
        <row r="1260">
          <cell r="A1260" t="str">
            <v>02</v>
          </cell>
          <cell r="B1260" t="str">
            <v>0220</v>
          </cell>
          <cell r="C1260" t="str">
            <v>0220034</v>
          </cell>
          <cell r="D1260" t="str">
            <v>015</v>
          </cell>
          <cell r="E1260" t="str">
            <v>09</v>
          </cell>
          <cell r="F1260" t="str">
            <v>01</v>
          </cell>
          <cell r="G1260" t="str">
            <v>252</v>
          </cell>
          <cell r="H1260" t="str">
            <v>012</v>
          </cell>
          <cell r="I1260" t="str">
            <v>02200340150901</v>
          </cell>
          <cell r="K1260" t="str">
            <v>VEENAVANKA</v>
          </cell>
          <cell r="L1260" t="str">
            <v>REDDIPALLI</v>
          </cell>
        </row>
        <row r="1261">
          <cell r="A1261" t="str">
            <v>02</v>
          </cell>
          <cell r="B1261" t="str">
            <v>0220</v>
          </cell>
          <cell r="C1261" t="str">
            <v>0220034</v>
          </cell>
          <cell r="D1261" t="str">
            <v>015</v>
          </cell>
          <cell r="E1261" t="str">
            <v>09</v>
          </cell>
          <cell r="F1261" t="str">
            <v>02</v>
          </cell>
          <cell r="G1261" t="str">
            <v>252</v>
          </cell>
          <cell r="H1261" t="str">
            <v>012</v>
          </cell>
          <cell r="I1261" t="str">
            <v>02200340150902</v>
          </cell>
          <cell r="K1261" t="str">
            <v>VEENAVANKA</v>
          </cell>
          <cell r="L1261" t="str">
            <v>KOTHAPALLI</v>
          </cell>
        </row>
        <row r="1262">
          <cell r="A1262" t="str">
            <v>02</v>
          </cell>
          <cell r="B1262" t="str">
            <v>0220</v>
          </cell>
          <cell r="C1262" t="str">
            <v>0220034</v>
          </cell>
          <cell r="D1262" t="str">
            <v>015</v>
          </cell>
          <cell r="E1262" t="str">
            <v>09</v>
          </cell>
          <cell r="F1262" t="str">
            <v>03</v>
          </cell>
          <cell r="G1262" t="str">
            <v>252</v>
          </cell>
          <cell r="H1262" t="str">
            <v>012</v>
          </cell>
          <cell r="I1262" t="str">
            <v>02200340150903</v>
          </cell>
          <cell r="K1262" t="str">
            <v>VEENAVANKA</v>
          </cell>
          <cell r="L1262" t="str">
            <v>ACHAMPALLI</v>
          </cell>
        </row>
        <row r="1263">
          <cell r="A1263" t="str">
            <v>02</v>
          </cell>
          <cell r="B1263" t="str">
            <v>0220</v>
          </cell>
          <cell r="C1263" t="str">
            <v>0220034</v>
          </cell>
          <cell r="D1263" t="str">
            <v>015</v>
          </cell>
          <cell r="E1263" t="str">
            <v>09</v>
          </cell>
          <cell r="F1263" t="str">
            <v>04</v>
          </cell>
          <cell r="G1263" t="str">
            <v>252</v>
          </cell>
          <cell r="H1263" t="str">
            <v>012</v>
          </cell>
          <cell r="I1263" t="str">
            <v>02200340150904</v>
          </cell>
          <cell r="K1263" t="str">
            <v>VEENAVANKA</v>
          </cell>
          <cell r="L1263" t="str">
            <v>BRAHMANAPALLI</v>
          </cell>
        </row>
        <row r="1264">
          <cell r="A1264" t="str">
            <v>02</v>
          </cell>
          <cell r="B1264" t="str">
            <v>0220</v>
          </cell>
          <cell r="C1264" t="str">
            <v>0220034</v>
          </cell>
          <cell r="D1264" t="str">
            <v>016</v>
          </cell>
          <cell r="E1264" t="str">
            <v>11</v>
          </cell>
          <cell r="F1264" t="str">
            <v>01</v>
          </cell>
          <cell r="G1264" t="str">
            <v>252</v>
          </cell>
          <cell r="H1264" t="str">
            <v>012</v>
          </cell>
          <cell r="I1264" t="str">
            <v>02200340161101</v>
          </cell>
          <cell r="K1264" t="str">
            <v>VEENAVANKA</v>
          </cell>
          <cell r="L1264" t="str">
            <v>VEENAVANKA</v>
          </cell>
        </row>
        <row r="1265">
          <cell r="A1265" t="str">
            <v>02</v>
          </cell>
          <cell r="B1265" t="str">
            <v>0220</v>
          </cell>
          <cell r="C1265" t="str">
            <v>0220034</v>
          </cell>
          <cell r="D1265" t="str">
            <v>016</v>
          </cell>
          <cell r="E1265" t="str">
            <v>11</v>
          </cell>
          <cell r="F1265" t="str">
            <v>02</v>
          </cell>
          <cell r="G1265" t="str">
            <v>252</v>
          </cell>
          <cell r="H1265" t="str">
            <v>012</v>
          </cell>
          <cell r="I1265" t="str">
            <v>02200340161102</v>
          </cell>
          <cell r="K1265" t="str">
            <v>VEENAVANKA</v>
          </cell>
          <cell r="L1265" t="str">
            <v>RAMAKISTAPUR</v>
          </cell>
        </row>
        <row r="1266">
          <cell r="A1266" t="str">
            <v>02</v>
          </cell>
          <cell r="B1266" t="str">
            <v>0220</v>
          </cell>
          <cell r="C1266" t="str">
            <v>0220034</v>
          </cell>
          <cell r="D1266" t="str">
            <v>016</v>
          </cell>
          <cell r="E1266" t="str">
            <v>11</v>
          </cell>
          <cell r="F1266" t="str">
            <v>03</v>
          </cell>
          <cell r="G1266" t="str">
            <v>252</v>
          </cell>
          <cell r="H1266" t="str">
            <v>012</v>
          </cell>
          <cell r="I1266" t="str">
            <v>02200340161103</v>
          </cell>
          <cell r="K1266" t="str">
            <v>VEENAVANKA</v>
          </cell>
          <cell r="L1266" t="str">
            <v>LASMAKKAPALLI</v>
          </cell>
        </row>
        <row r="1267">
          <cell r="A1267" t="str">
            <v>02</v>
          </cell>
          <cell r="B1267" t="str">
            <v>0220</v>
          </cell>
          <cell r="C1267" t="str">
            <v>0220034</v>
          </cell>
          <cell r="D1267" t="str">
            <v>017</v>
          </cell>
          <cell r="E1267" t="str">
            <v>11</v>
          </cell>
          <cell r="F1267" t="str">
            <v>01</v>
          </cell>
          <cell r="G1267" t="str">
            <v>252</v>
          </cell>
          <cell r="H1267" t="str">
            <v>012</v>
          </cell>
          <cell r="I1267" t="str">
            <v>02200340171101</v>
          </cell>
          <cell r="K1267" t="str">
            <v>VEENAVANKA</v>
          </cell>
          <cell r="L1267" t="str">
            <v>NARSINGAPOOR</v>
          </cell>
        </row>
        <row r="1268">
          <cell r="A1268" t="str">
            <v>02</v>
          </cell>
          <cell r="B1268" t="str">
            <v>0220</v>
          </cell>
          <cell r="C1268" t="str">
            <v>0220034</v>
          </cell>
          <cell r="D1268" t="str">
            <v>018</v>
          </cell>
          <cell r="E1268" t="str">
            <v>12</v>
          </cell>
          <cell r="F1268" t="str">
            <v>01</v>
          </cell>
          <cell r="G1268" t="str">
            <v>252</v>
          </cell>
          <cell r="H1268" t="str">
            <v>012</v>
          </cell>
          <cell r="I1268" t="str">
            <v>02200340181201</v>
          </cell>
          <cell r="K1268" t="str">
            <v>VEENAVANKA</v>
          </cell>
          <cell r="L1268" t="str">
            <v>VALBHAPUR</v>
          </cell>
        </row>
        <row r="1269">
          <cell r="A1269" t="str">
            <v>02</v>
          </cell>
          <cell r="B1269" t="str">
            <v>0220</v>
          </cell>
          <cell r="C1269" t="str">
            <v>0220034</v>
          </cell>
          <cell r="D1269" t="str">
            <v>019</v>
          </cell>
          <cell r="E1269" t="str">
            <v>13</v>
          </cell>
          <cell r="F1269" t="str">
            <v>01</v>
          </cell>
          <cell r="G1269" t="str">
            <v>252</v>
          </cell>
          <cell r="H1269" t="str">
            <v>012</v>
          </cell>
          <cell r="I1269" t="str">
            <v>02200340191301</v>
          </cell>
          <cell r="K1269" t="str">
            <v>VEENAVANKA</v>
          </cell>
          <cell r="L1269" t="str">
            <v>KANAPARTHI</v>
          </cell>
        </row>
        <row r="1270">
          <cell r="A1270" t="str">
            <v>02</v>
          </cell>
          <cell r="B1270" t="str">
            <v>0220</v>
          </cell>
          <cell r="C1270" t="str">
            <v>0220034</v>
          </cell>
          <cell r="D1270" t="str">
            <v>020</v>
          </cell>
          <cell r="E1270" t="str">
            <v>14</v>
          </cell>
          <cell r="F1270" t="str">
            <v>01</v>
          </cell>
          <cell r="G1270" t="str">
            <v>252</v>
          </cell>
          <cell r="H1270" t="str">
            <v>012</v>
          </cell>
          <cell r="I1270" t="str">
            <v>02200340201401</v>
          </cell>
          <cell r="K1270" t="str">
            <v>VEENAVANKA</v>
          </cell>
          <cell r="L1270" t="str">
            <v>BETHIGAL</v>
          </cell>
        </row>
        <row r="1271">
          <cell r="A1271" t="str">
            <v>02</v>
          </cell>
          <cell r="B1271" t="str">
            <v>0220</v>
          </cell>
          <cell r="C1271" t="str">
            <v>0220035</v>
          </cell>
          <cell r="D1271" t="str">
            <v>001</v>
          </cell>
          <cell r="E1271" t="str">
            <v>01</v>
          </cell>
          <cell r="F1271" t="str">
            <v>01</v>
          </cell>
          <cell r="G1271" t="str">
            <v>255</v>
          </cell>
          <cell r="H1271" t="str">
            <v>016</v>
          </cell>
          <cell r="I1271" t="str">
            <v>02200350010101</v>
          </cell>
          <cell r="K1271" t="str">
            <v>MANAKONDUR</v>
          </cell>
          <cell r="L1271" t="str">
            <v>LINGAPOOR</v>
          </cell>
        </row>
        <row r="1272">
          <cell r="A1272" t="str">
            <v>02</v>
          </cell>
          <cell r="B1272" t="str">
            <v>0220</v>
          </cell>
          <cell r="C1272" t="str">
            <v>0220035</v>
          </cell>
          <cell r="D1272" t="str">
            <v>002</v>
          </cell>
          <cell r="E1272" t="str">
            <v>02</v>
          </cell>
          <cell r="F1272" t="str">
            <v>01</v>
          </cell>
          <cell r="G1272" t="str">
            <v>255</v>
          </cell>
          <cell r="H1272" t="str">
            <v>016</v>
          </cell>
          <cell r="I1272" t="str">
            <v>02200350020201</v>
          </cell>
          <cell r="K1272" t="str">
            <v>MANAKONDUR</v>
          </cell>
          <cell r="L1272" t="str">
            <v>VELDHI</v>
          </cell>
        </row>
        <row r="1273">
          <cell r="A1273" t="str">
            <v>02</v>
          </cell>
          <cell r="B1273" t="str">
            <v>0220</v>
          </cell>
          <cell r="C1273" t="str">
            <v>0220035</v>
          </cell>
          <cell r="D1273" t="str">
            <v>003</v>
          </cell>
          <cell r="E1273" t="str">
            <v>02</v>
          </cell>
          <cell r="F1273" t="str">
            <v>01</v>
          </cell>
          <cell r="G1273" t="str">
            <v>255</v>
          </cell>
          <cell r="H1273" t="str">
            <v>016</v>
          </cell>
          <cell r="I1273" t="str">
            <v>02200350030201</v>
          </cell>
          <cell r="K1273" t="str">
            <v>MANAKONDUR</v>
          </cell>
          <cell r="L1273" t="str">
            <v>RANGAPET</v>
          </cell>
        </row>
        <row r="1274">
          <cell r="A1274" t="str">
            <v>02</v>
          </cell>
          <cell r="B1274" t="str">
            <v>0220</v>
          </cell>
          <cell r="C1274" t="str">
            <v>0220035</v>
          </cell>
          <cell r="D1274" t="str">
            <v>004</v>
          </cell>
          <cell r="E1274" t="str">
            <v>02</v>
          </cell>
          <cell r="F1274" t="str">
            <v>01</v>
          </cell>
          <cell r="G1274" t="str">
            <v>255</v>
          </cell>
          <cell r="H1274" t="str">
            <v>016</v>
          </cell>
          <cell r="I1274" t="str">
            <v>02200350040201</v>
          </cell>
          <cell r="K1274" t="str">
            <v>MANAKONDUR</v>
          </cell>
          <cell r="L1274" t="str">
            <v>LAXMIPOOR</v>
          </cell>
        </row>
        <row r="1275">
          <cell r="A1275" t="str">
            <v>02</v>
          </cell>
          <cell r="B1275" t="str">
            <v>0220</v>
          </cell>
          <cell r="C1275" t="str">
            <v>0220035</v>
          </cell>
          <cell r="D1275" t="str">
            <v>005</v>
          </cell>
          <cell r="E1275" t="str">
            <v>03</v>
          </cell>
          <cell r="F1275" t="str">
            <v>01</v>
          </cell>
          <cell r="G1275" t="str">
            <v>255</v>
          </cell>
          <cell r="H1275" t="str">
            <v>016</v>
          </cell>
          <cell r="I1275" t="str">
            <v>02200350050301</v>
          </cell>
          <cell r="K1275" t="str">
            <v>MANAKONDUR</v>
          </cell>
          <cell r="L1275" t="str">
            <v>VEGURUPALLI</v>
          </cell>
        </row>
        <row r="1276">
          <cell r="A1276" t="str">
            <v>02</v>
          </cell>
          <cell r="B1276" t="str">
            <v>0220</v>
          </cell>
          <cell r="C1276" t="str">
            <v>0220035</v>
          </cell>
          <cell r="D1276" t="str">
            <v>006</v>
          </cell>
          <cell r="E1276" t="str">
            <v>04</v>
          </cell>
          <cell r="F1276" t="str">
            <v>01</v>
          </cell>
          <cell r="G1276" t="str">
            <v>255</v>
          </cell>
          <cell r="H1276" t="str">
            <v>016</v>
          </cell>
          <cell r="I1276" t="str">
            <v>02200350060401</v>
          </cell>
          <cell r="K1276" t="str">
            <v>MANAKONDUR</v>
          </cell>
          <cell r="L1276" t="str">
            <v>UTOOR</v>
          </cell>
        </row>
        <row r="1277">
          <cell r="A1277" t="str">
            <v>02</v>
          </cell>
          <cell r="B1277" t="str">
            <v>0220</v>
          </cell>
          <cell r="C1277" t="str">
            <v>0220035</v>
          </cell>
          <cell r="D1277" t="str">
            <v>007</v>
          </cell>
          <cell r="E1277" t="str">
            <v>05</v>
          </cell>
          <cell r="F1277" t="str">
            <v>01</v>
          </cell>
          <cell r="G1277" t="str">
            <v>255</v>
          </cell>
          <cell r="H1277" t="str">
            <v>016</v>
          </cell>
          <cell r="I1277" t="str">
            <v>02200350070501</v>
          </cell>
          <cell r="K1277" t="str">
            <v>MANAKONDUR</v>
          </cell>
          <cell r="L1277" t="str">
            <v>PACHUNOOR</v>
          </cell>
        </row>
        <row r="1278">
          <cell r="A1278" t="str">
            <v>02</v>
          </cell>
          <cell r="B1278" t="str">
            <v>0220</v>
          </cell>
          <cell r="C1278" t="str">
            <v>0220035</v>
          </cell>
          <cell r="D1278" t="str">
            <v>007</v>
          </cell>
          <cell r="E1278" t="str">
            <v>05</v>
          </cell>
          <cell r="F1278" t="str">
            <v>02</v>
          </cell>
          <cell r="G1278" t="str">
            <v>255</v>
          </cell>
          <cell r="H1278" t="str">
            <v>016</v>
          </cell>
          <cell r="I1278" t="str">
            <v>02200350070502</v>
          </cell>
          <cell r="K1278" t="str">
            <v>MANAKONDUR</v>
          </cell>
          <cell r="L1278" t="str">
            <v>YADAVANAGAR</v>
          </cell>
        </row>
        <row r="1279">
          <cell r="A1279" t="str">
            <v>02</v>
          </cell>
          <cell r="B1279" t="str">
            <v>0220</v>
          </cell>
          <cell r="C1279" t="str">
            <v>0220035</v>
          </cell>
          <cell r="D1279" t="str">
            <v>008</v>
          </cell>
          <cell r="E1279" t="str">
            <v>06</v>
          </cell>
          <cell r="F1279" t="str">
            <v>01</v>
          </cell>
          <cell r="G1279" t="str">
            <v>255</v>
          </cell>
          <cell r="H1279" t="str">
            <v>016</v>
          </cell>
          <cell r="I1279" t="str">
            <v>02200350080601</v>
          </cell>
          <cell r="K1279" t="str">
            <v>MANAKONDUR</v>
          </cell>
          <cell r="L1279" t="str">
            <v>MADDIKUNTA</v>
          </cell>
        </row>
        <row r="1280">
          <cell r="A1280" t="str">
            <v>02</v>
          </cell>
          <cell r="B1280" t="str">
            <v>0220</v>
          </cell>
          <cell r="C1280" t="str">
            <v>0220035</v>
          </cell>
          <cell r="D1280" t="str">
            <v>009</v>
          </cell>
          <cell r="E1280" t="str">
            <v>07</v>
          </cell>
          <cell r="F1280" t="str">
            <v>01</v>
          </cell>
          <cell r="G1280" t="str">
            <v>254</v>
          </cell>
          <cell r="H1280" t="str">
            <v>016</v>
          </cell>
          <cell r="I1280" t="str">
            <v>02200350090701</v>
          </cell>
          <cell r="K1280" t="str">
            <v>MANAKONDUR</v>
          </cell>
          <cell r="L1280" t="str">
            <v>KALLEDA</v>
          </cell>
        </row>
        <row r="1281">
          <cell r="A1281" t="str">
            <v>02</v>
          </cell>
          <cell r="B1281" t="str">
            <v>0220</v>
          </cell>
          <cell r="C1281" t="str">
            <v>0220035</v>
          </cell>
          <cell r="D1281" t="str">
            <v>009</v>
          </cell>
          <cell r="E1281" t="str">
            <v>07</v>
          </cell>
          <cell r="F1281" t="str">
            <v>02</v>
          </cell>
          <cell r="G1281" t="str">
            <v>254</v>
          </cell>
          <cell r="H1281" t="str">
            <v>016</v>
          </cell>
          <cell r="I1281" t="str">
            <v>02200350090702</v>
          </cell>
          <cell r="K1281" t="str">
            <v>MANAKONDUR</v>
          </cell>
          <cell r="L1281" t="str">
            <v>KANDULAPALLI</v>
          </cell>
        </row>
        <row r="1282">
          <cell r="A1282" t="str">
            <v>02</v>
          </cell>
          <cell r="B1282" t="str">
            <v>0220</v>
          </cell>
          <cell r="C1282" t="str">
            <v>0220035</v>
          </cell>
          <cell r="D1282" t="str">
            <v>009</v>
          </cell>
          <cell r="E1282" t="str">
            <v>07</v>
          </cell>
          <cell r="F1282" t="str">
            <v>03</v>
          </cell>
          <cell r="G1282" t="str">
            <v>254</v>
          </cell>
          <cell r="H1282" t="str">
            <v>016</v>
          </cell>
          <cell r="I1282" t="str">
            <v>02200350090703</v>
          </cell>
          <cell r="K1282" t="str">
            <v>MANAKONDUR</v>
          </cell>
          <cell r="L1282" t="str">
            <v>KOTHAPALLI</v>
          </cell>
        </row>
        <row r="1283">
          <cell r="A1283" t="str">
            <v>02</v>
          </cell>
          <cell r="B1283" t="str">
            <v>0220</v>
          </cell>
          <cell r="C1283" t="str">
            <v>0220035</v>
          </cell>
          <cell r="D1283" t="str">
            <v>010</v>
          </cell>
          <cell r="E1283" t="str">
            <v>07</v>
          </cell>
          <cell r="F1283" t="str">
            <v>01</v>
          </cell>
          <cell r="G1283" t="str">
            <v>254</v>
          </cell>
          <cell r="H1283" t="str">
            <v>016</v>
          </cell>
          <cell r="I1283" t="str">
            <v>02200350100701</v>
          </cell>
          <cell r="K1283" t="str">
            <v>MANAKONDUR</v>
          </cell>
          <cell r="L1283" t="str">
            <v>POPCHAMPALLI</v>
          </cell>
        </row>
        <row r="1284">
          <cell r="A1284" t="str">
            <v>02</v>
          </cell>
          <cell r="B1284" t="str">
            <v>0220</v>
          </cell>
          <cell r="C1284" t="str">
            <v>0220035</v>
          </cell>
          <cell r="D1284" t="str">
            <v>010</v>
          </cell>
          <cell r="E1284" t="str">
            <v>07</v>
          </cell>
          <cell r="F1284" t="str">
            <v>02</v>
          </cell>
          <cell r="G1284" t="str">
            <v>254</v>
          </cell>
          <cell r="H1284" t="str">
            <v>016</v>
          </cell>
          <cell r="I1284" t="str">
            <v>02200350100702</v>
          </cell>
          <cell r="K1284" t="str">
            <v>MANAKONDUR</v>
          </cell>
          <cell r="L1284" t="str">
            <v>GOLLAPALLI</v>
          </cell>
        </row>
        <row r="1285">
          <cell r="A1285" t="str">
            <v>02</v>
          </cell>
          <cell r="B1285" t="str">
            <v>0220</v>
          </cell>
          <cell r="C1285" t="str">
            <v>0220035</v>
          </cell>
          <cell r="D1285" t="str">
            <v>010</v>
          </cell>
          <cell r="E1285" t="str">
            <v>07</v>
          </cell>
          <cell r="F1285" t="str">
            <v>03</v>
          </cell>
          <cell r="G1285" t="str">
            <v>254</v>
          </cell>
          <cell r="H1285" t="str">
            <v>016</v>
          </cell>
          <cell r="I1285" t="str">
            <v>02200350100703</v>
          </cell>
          <cell r="K1285" t="str">
            <v>MANAKONDUR</v>
          </cell>
          <cell r="L1285" t="str">
            <v>LALAPALLI</v>
          </cell>
        </row>
        <row r="1286">
          <cell r="A1286" t="str">
            <v>02</v>
          </cell>
          <cell r="B1286" t="str">
            <v>0220</v>
          </cell>
          <cell r="C1286" t="str">
            <v>0220035</v>
          </cell>
          <cell r="D1286" t="str">
            <v>011</v>
          </cell>
          <cell r="E1286" t="str">
            <v>08</v>
          </cell>
          <cell r="F1286" t="str">
            <v>01</v>
          </cell>
          <cell r="G1286" t="str">
            <v>255</v>
          </cell>
          <cell r="H1286" t="str">
            <v>016</v>
          </cell>
          <cell r="I1286" t="str">
            <v>02200350110801</v>
          </cell>
          <cell r="K1286" t="str">
            <v>MANAKONDUR</v>
          </cell>
          <cell r="L1286" t="str">
            <v>DEVAMPALLI</v>
          </cell>
        </row>
        <row r="1287">
          <cell r="A1287" t="str">
            <v>02</v>
          </cell>
          <cell r="B1287" t="str">
            <v>0220</v>
          </cell>
          <cell r="C1287" t="str">
            <v>0220035</v>
          </cell>
          <cell r="D1287" t="str">
            <v>012</v>
          </cell>
          <cell r="E1287" t="str">
            <v>09</v>
          </cell>
          <cell r="F1287" t="str">
            <v>01</v>
          </cell>
          <cell r="G1287" t="str">
            <v>255</v>
          </cell>
          <cell r="H1287" t="str">
            <v>016</v>
          </cell>
          <cell r="I1287" t="str">
            <v>02200350120901</v>
          </cell>
          <cell r="K1287" t="str">
            <v>MANAKONDUR</v>
          </cell>
          <cell r="L1287" t="str">
            <v>LALITHAPOOR</v>
          </cell>
        </row>
        <row r="1288">
          <cell r="A1288" t="str">
            <v>02</v>
          </cell>
          <cell r="B1288" t="str">
            <v>0220</v>
          </cell>
          <cell r="C1288" t="str">
            <v>0220035</v>
          </cell>
          <cell r="D1288" t="str">
            <v>013</v>
          </cell>
          <cell r="E1288" t="str">
            <v>10</v>
          </cell>
          <cell r="F1288" t="str">
            <v>01</v>
          </cell>
          <cell r="G1288" t="str">
            <v>254</v>
          </cell>
          <cell r="H1288" t="str">
            <v>016</v>
          </cell>
          <cell r="I1288" t="str">
            <v>02200350131001</v>
          </cell>
          <cell r="K1288" t="str">
            <v>MANAKONDUR</v>
          </cell>
          <cell r="L1288" t="str">
            <v>ANNARAM</v>
          </cell>
        </row>
        <row r="1289">
          <cell r="A1289" t="str">
            <v>02</v>
          </cell>
          <cell r="B1289" t="str">
            <v>0220</v>
          </cell>
          <cell r="C1289" t="str">
            <v>0220035</v>
          </cell>
          <cell r="D1289" t="str">
            <v>013</v>
          </cell>
          <cell r="E1289" t="str">
            <v>10</v>
          </cell>
          <cell r="F1289" t="str">
            <v>02</v>
          </cell>
          <cell r="G1289" t="str">
            <v>254</v>
          </cell>
          <cell r="H1289" t="str">
            <v>016</v>
          </cell>
          <cell r="I1289" t="str">
            <v>02200350131002</v>
          </cell>
          <cell r="K1289" t="str">
            <v>MANAKONDUR</v>
          </cell>
          <cell r="L1289" t="str">
            <v>GOLLAPALLI</v>
          </cell>
        </row>
        <row r="1290">
          <cell r="A1290" t="str">
            <v>02</v>
          </cell>
          <cell r="B1290" t="str">
            <v>0220</v>
          </cell>
          <cell r="C1290" t="str">
            <v>0220035</v>
          </cell>
          <cell r="D1290" t="str">
            <v>013</v>
          </cell>
          <cell r="E1290" t="str">
            <v>10</v>
          </cell>
          <cell r="F1290" t="str">
            <v>03</v>
          </cell>
          <cell r="G1290" t="str">
            <v>254</v>
          </cell>
          <cell r="H1290" t="str">
            <v>016</v>
          </cell>
          <cell r="I1290" t="str">
            <v>02200350131003</v>
          </cell>
          <cell r="K1290" t="str">
            <v>MANAKONDUR</v>
          </cell>
          <cell r="L1290" t="str">
            <v>RAGHAVAPOOR</v>
          </cell>
        </row>
        <row r="1291">
          <cell r="A1291" t="str">
            <v>02</v>
          </cell>
          <cell r="B1291" t="str">
            <v>0220</v>
          </cell>
          <cell r="C1291" t="str">
            <v>0220035</v>
          </cell>
          <cell r="D1291" t="str">
            <v>013</v>
          </cell>
          <cell r="E1291" t="str">
            <v>10</v>
          </cell>
          <cell r="F1291" t="str">
            <v>04</v>
          </cell>
          <cell r="G1291" t="str">
            <v>254</v>
          </cell>
          <cell r="H1291" t="str">
            <v>016</v>
          </cell>
          <cell r="I1291" t="str">
            <v>02200350131004</v>
          </cell>
          <cell r="K1291" t="str">
            <v>MANAKONDUR</v>
          </cell>
          <cell r="L1291" t="str">
            <v>THOTAGANTUPALLI</v>
          </cell>
        </row>
        <row r="1292">
          <cell r="A1292" t="str">
            <v>02</v>
          </cell>
          <cell r="B1292" t="str">
            <v>0220</v>
          </cell>
          <cell r="C1292" t="str">
            <v>0220035</v>
          </cell>
          <cell r="D1292" t="str">
            <v>014</v>
          </cell>
          <cell r="E1292" t="str">
            <v>11</v>
          </cell>
          <cell r="F1292" t="str">
            <v>01</v>
          </cell>
          <cell r="G1292" t="str">
            <v>255</v>
          </cell>
          <cell r="H1292" t="str">
            <v>016</v>
          </cell>
          <cell r="I1292" t="str">
            <v>02200350141101</v>
          </cell>
          <cell r="K1292" t="str">
            <v>MANAKONDUR</v>
          </cell>
          <cell r="L1292" t="str">
            <v>MANAKONDUR</v>
          </cell>
        </row>
        <row r="1293">
          <cell r="A1293" t="str">
            <v>02</v>
          </cell>
          <cell r="B1293" t="str">
            <v>0220</v>
          </cell>
          <cell r="C1293" t="str">
            <v>0220035</v>
          </cell>
          <cell r="D1293" t="str">
            <v>014</v>
          </cell>
          <cell r="E1293" t="str">
            <v>11</v>
          </cell>
          <cell r="F1293" t="str">
            <v>02</v>
          </cell>
          <cell r="G1293" t="str">
            <v>255</v>
          </cell>
          <cell r="H1293" t="str">
            <v>016</v>
          </cell>
          <cell r="I1293" t="str">
            <v>02200350141102</v>
          </cell>
          <cell r="K1293" t="str">
            <v>MANAKONDUR</v>
          </cell>
          <cell r="L1293" t="str">
            <v>BANJERUPALLI</v>
          </cell>
        </row>
        <row r="1294">
          <cell r="A1294" t="str">
            <v>02</v>
          </cell>
          <cell r="B1294" t="str">
            <v>0220</v>
          </cell>
          <cell r="C1294" t="str">
            <v>0220035</v>
          </cell>
          <cell r="D1294" t="str">
            <v>015</v>
          </cell>
          <cell r="E1294" t="str">
            <v>11</v>
          </cell>
          <cell r="F1294" t="str">
            <v>01</v>
          </cell>
          <cell r="G1294" t="str">
            <v>255</v>
          </cell>
          <cell r="H1294" t="str">
            <v>016</v>
          </cell>
          <cell r="I1294" t="str">
            <v>02200350151101</v>
          </cell>
          <cell r="K1294" t="str">
            <v>MANAKONDUR</v>
          </cell>
          <cell r="L1294" t="str">
            <v>SRINIVASNAGAR</v>
          </cell>
        </row>
        <row r="1295">
          <cell r="A1295" t="str">
            <v>02</v>
          </cell>
          <cell r="B1295" t="str">
            <v>0220</v>
          </cell>
          <cell r="C1295" t="str">
            <v>0220035</v>
          </cell>
          <cell r="D1295" t="str">
            <v>016</v>
          </cell>
          <cell r="E1295" t="str">
            <v>11</v>
          </cell>
          <cell r="F1295" t="str">
            <v>01</v>
          </cell>
          <cell r="G1295" t="str">
            <v>255</v>
          </cell>
          <cell r="H1295" t="str">
            <v>016</v>
          </cell>
          <cell r="I1295" t="str">
            <v>02200350161101</v>
          </cell>
          <cell r="K1295" t="str">
            <v>MANAKONDUR</v>
          </cell>
          <cell r="L1295" t="str">
            <v>JAGGAIAHPALLI</v>
          </cell>
        </row>
        <row r="1296">
          <cell r="A1296" t="str">
            <v>02</v>
          </cell>
          <cell r="B1296" t="str">
            <v>0220</v>
          </cell>
          <cell r="C1296" t="str">
            <v>0220035</v>
          </cell>
          <cell r="D1296" t="str">
            <v>017</v>
          </cell>
          <cell r="E1296" t="str">
            <v>11</v>
          </cell>
          <cell r="F1296" t="str">
            <v>01</v>
          </cell>
          <cell r="G1296" t="str">
            <v>255</v>
          </cell>
          <cell r="H1296" t="str">
            <v>016</v>
          </cell>
          <cell r="I1296" t="str">
            <v>02200350171101</v>
          </cell>
          <cell r="K1296" t="str">
            <v>MANAKONDUR</v>
          </cell>
          <cell r="L1296" t="str">
            <v>SADASHIVPALLI</v>
          </cell>
        </row>
        <row r="1297">
          <cell r="A1297" t="str">
            <v>02</v>
          </cell>
          <cell r="B1297" t="str">
            <v>0220</v>
          </cell>
          <cell r="C1297" t="str">
            <v>0220035</v>
          </cell>
          <cell r="D1297" t="str">
            <v>018</v>
          </cell>
          <cell r="E1297" t="str">
            <v>12</v>
          </cell>
          <cell r="F1297" t="str">
            <v>01</v>
          </cell>
          <cell r="G1297" t="str">
            <v>255</v>
          </cell>
          <cell r="H1297" t="str">
            <v>016</v>
          </cell>
          <cell r="I1297" t="str">
            <v>02200350181201</v>
          </cell>
          <cell r="K1297" t="str">
            <v>MANAKONDUR</v>
          </cell>
          <cell r="L1297" t="str">
            <v>MUNJAMPALLI</v>
          </cell>
        </row>
        <row r="1298">
          <cell r="A1298" t="str">
            <v>02</v>
          </cell>
          <cell r="B1298" t="str">
            <v>0220</v>
          </cell>
          <cell r="C1298" t="str">
            <v>0220035</v>
          </cell>
          <cell r="D1298" t="str">
            <v>019</v>
          </cell>
          <cell r="E1298" t="str">
            <v>13</v>
          </cell>
          <cell r="F1298" t="str">
            <v>01</v>
          </cell>
          <cell r="G1298" t="str">
            <v>255</v>
          </cell>
          <cell r="H1298" t="str">
            <v>016</v>
          </cell>
          <cell r="I1298" t="str">
            <v>02200350191301</v>
          </cell>
          <cell r="K1298" t="str">
            <v>MANAKONDUR</v>
          </cell>
          <cell r="L1298" t="str">
            <v>EDURUGATTAPALLI</v>
          </cell>
        </row>
        <row r="1299">
          <cell r="A1299" t="str">
            <v>02</v>
          </cell>
          <cell r="B1299" t="str">
            <v>0220</v>
          </cell>
          <cell r="C1299" t="str">
            <v>0220035</v>
          </cell>
          <cell r="D1299" t="str">
            <v>020</v>
          </cell>
          <cell r="E1299" t="str">
            <v>14</v>
          </cell>
          <cell r="F1299" t="str">
            <v>01</v>
          </cell>
          <cell r="G1299" t="str">
            <v>255</v>
          </cell>
          <cell r="H1299" t="str">
            <v>016</v>
          </cell>
          <cell r="I1299" t="str">
            <v>02200350201401</v>
          </cell>
          <cell r="K1299" t="str">
            <v>MANAKONDUR</v>
          </cell>
          <cell r="L1299" t="str">
            <v>CHENJERLA</v>
          </cell>
        </row>
        <row r="1300">
          <cell r="A1300" t="str">
            <v>02</v>
          </cell>
          <cell r="B1300" t="str">
            <v>0220</v>
          </cell>
          <cell r="C1300" t="str">
            <v>0220035</v>
          </cell>
          <cell r="D1300" t="str">
            <v>020</v>
          </cell>
          <cell r="E1300" t="str">
            <v>14</v>
          </cell>
          <cell r="F1300" t="str">
            <v>02</v>
          </cell>
          <cell r="G1300" t="str">
            <v>255</v>
          </cell>
          <cell r="H1300" t="str">
            <v>016</v>
          </cell>
          <cell r="I1300" t="str">
            <v>02200350201402</v>
          </cell>
          <cell r="K1300" t="str">
            <v>MANAKONDUR</v>
          </cell>
          <cell r="L1300" t="str">
            <v>GOLLAPALLI</v>
          </cell>
        </row>
        <row r="1301">
          <cell r="A1301" t="str">
            <v>02</v>
          </cell>
          <cell r="B1301" t="str">
            <v>0220</v>
          </cell>
          <cell r="C1301" t="str">
            <v>0220035</v>
          </cell>
          <cell r="D1301" t="str">
            <v>020</v>
          </cell>
          <cell r="E1301" t="str">
            <v>14</v>
          </cell>
          <cell r="F1301" t="str">
            <v>03</v>
          </cell>
          <cell r="G1301" t="str">
            <v>255</v>
          </cell>
          <cell r="H1301" t="str">
            <v>016</v>
          </cell>
          <cell r="I1301" t="str">
            <v>02200350201403</v>
          </cell>
          <cell r="K1301" t="str">
            <v>MANAKONDUR</v>
          </cell>
          <cell r="L1301" t="str">
            <v>RAMULAPALLI</v>
          </cell>
        </row>
        <row r="1302">
          <cell r="A1302" t="str">
            <v>02</v>
          </cell>
          <cell r="B1302" t="str">
            <v>0220</v>
          </cell>
          <cell r="C1302" t="str">
            <v>0220035</v>
          </cell>
          <cell r="D1302" t="str">
            <v>020</v>
          </cell>
          <cell r="E1302" t="str">
            <v>14</v>
          </cell>
          <cell r="F1302" t="str">
            <v>04</v>
          </cell>
          <cell r="G1302" t="str">
            <v>255</v>
          </cell>
          <cell r="H1302" t="str">
            <v>016</v>
          </cell>
          <cell r="I1302" t="str">
            <v>02200350201404</v>
          </cell>
          <cell r="K1302" t="str">
            <v>MANAKONDUR</v>
          </cell>
          <cell r="L1302" t="str">
            <v>NIJAYITHIGUDEM</v>
          </cell>
        </row>
        <row r="1303">
          <cell r="A1303" t="str">
            <v>02</v>
          </cell>
          <cell r="B1303" t="str">
            <v>0220</v>
          </cell>
          <cell r="C1303" t="str">
            <v>0220035</v>
          </cell>
          <cell r="D1303" t="str">
            <v>020</v>
          </cell>
          <cell r="E1303" t="str">
            <v>14</v>
          </cell>
          <cell r="F1303" t="str">
            <v>05</v>
          </cell>
          <cell r="G1303" t="str">
            <v>255</v>
          </cell>
          <cell r="H1303" t="str">
            <v>016</v>
          </cell>
          <cell r="I1303" t="str">
            <v>02200350201405</v>
          </cell>
          <cell r="K1303" t="str">
            <v>MANAKONDUR</v>
          </cell>
          <cell r="L1303" t="str">
            <v>GUNTURPALLI</v>
          </cell>
        </row>
        <row r="1304">
          <cell r="A1304" t="str">
            <v>02</v>
          </cell>
          <cell r="B1304" t="str">
            <v>0220</v>
          </cell>
          <cell r="C1304" t="str">
            <v>0220035</v>
          </cell>
          <cell r="D1304" t="str">
            <v>020</v>
          </cell>
          <cell r="E1304" t="str">
            <v>14</v>
          </cell>
          <cell r="F1304" t="str">
            <v>06</v>
          </cell>
          <cell r="G1304" t="str">
            <v>255</v>
          </cell>
          <cell r="H1304" t="str">
            <v>016</v>
          </cell>
          <cell r="I1304" t="str">
            <v>02200350201406</v>
          </cell>
          <cell r="K1304" t="str">
            <v>MANAKONDUR</v>
          </cell>
          <cell r="L1304" t="str">
            <v>RANGANAIKPALLI</v>
          </cell>
        </row>
        <row r="1305">
          <cell r="A1305" t="str">
            <v>02</v>
          </cell>
          <cell r="B1305" t="str">
            <v>0220</v>
          </cell>
          <cell r="C1305" t="str">
            <v>0220035</v>
          </cell>
          <cell r="D1305" t="str">
            <v>021</v>
          </cell>
          <cell r="E1305" t="str">
            <v>14</v>
          </cell>
          <cell r="F1305" t="str">
            <v>01</v>
          </cell>
          <cell r="G1305" t="str">
            <v>255</v>
          </cell>
          <cell r="H1305" t="str">
            <v>016</v>
          </cell>
          <cell r="I1305" t="str">
            <v>02200350211401</v>
          </cell>
          <cell r="K1305" t="str">
            <v>MANAKONDUR</v>
          </cell>
          <cell r="L1305" t="str">
            <v>KADERAGUDEM</v>
          </cell>
        </row>
        <row r="1306">
          <cell r="A1306" t="str">
            <v>02</v>
          </cell>
          <cell r="B1306" t="str">
            <v>0220</v>
          </cell>
          <cell r="C1306" t="str">
            <v>0220035</v>
          </cell>
          <cell r="D1306" t="str">
            <v>022</v>
          </cell>
          <cell r="E1306" t="str">
            <v>15</v>
          </cell>
          <cell r="F1306" t="str">
            <v>01</v>
          </cell>
          <cell r="G1306" t="str">
            <v>255</v>
          </cell>
          <cell r="H1306" t="str">
            <v>016</v>
          </cell>
          <cell r="I1306" t="str">
            <v>02200350221501</v>
          </cell>
          <cell r="K1306" t="str">
            <v>MANAKONDUR</v>
          </cell>
          <cell r="L1306" t="str">
            <v>GATTUDUDDENAPALLI</v>
          </cell>
        </row>
        <row r="1307">
          <cell r="A1307" t="str">
            <v>02</v>
          </cell>
          <cell r="B1307" t="str">
            <v>0220</v>
          </cell>
          <cell r="C1307" t="str">
            <v>0220035</v>
          </cell>
          <cell r="D1307" t="str">
            <v>022</v>
          </cell>
          <cell r="E1307" t="str">
            <v>15</v>
          </cell>
          <cell r="F1307" t="str">
            <v>02</v>
          </cell>
          <cell r="G1307" t="str">
            <v>255</v>
          </cell>
          <cell r="H1307" t="str">
            <v>016</v>
          </cell>
          <cell r="I1307" t="str">
            <v>02200350221502</v>
          </cell>
          <cell r="K1307" t="str">
            <v>MANAKONDUR</v>
          </cell>
          <cell r="L1307" t="str">
            <v>SHAMSHABAD</v>
          </cell>
        </row>
        <row r="1308">
          <cell r="A1308" t="str">
            <v>02</v>
          </cell>
          <cell r="B1308" t="str">
            <v>0220</v>
          </cell>
          <cell r="C1308" t="str">
            <v>0220035</v>
          </cell>
          <cell r="D1308" t="str">
            <v>023</v>
          </cell>
          <cell r="E1308" t="str">
            <v>16</v>
          </cell>
          <cell r="F1308" t="str">
            <v>01</v>
          </cell>
          <cell r="G1308" t="str">
            <v>255</v>
          </cell>
          <cell r="H1308" t="str">
            <v>016</v>
          </cell>
          <cell r="I1308" t="str">
            <v>02200350231601</v>
          </cell>
          <cell r="K1308" t="str">
            <v>MANAKONDUR</v>
          </cell>
          <cell r="L1308" t="str">
            <v>VANNARAM</v>
          </cell>
        </row>
        <row r="1309">
          <cell r="A1309" t="str">
            <v>02</v>
          </cell>
          <cell r="B1309" t="str">
            <v>0220</v>
          </cell>
          <cell r="C1309" t="str">
            <v>0220035</v>
          </cell>
          <cell r="D1309" t="str">
            <v>023</v>
          </cell>
          <cell r="E1309" t="str">
            <v>16</v>
          </cell>
          <cell r="F1309" t="str">
            <v>02</v>
          </cell>
          <cell r="G1309" t="str">
            <v>255</v>
          </cell>
          <cell r="H1309" t="str">
            <v>016</v>
          </cell>
          <cell r="I1309" t="str">
            <v>02200350231602</v>
          </cell>
          <cell r="K1309" t="str">
            <v>MANAKONDUR</v>
          </cell>
          <cell r="L1309" t="str">
            <v>RAMAKRISHNAPOOR</v>
          </cell>
        </row>
        <row r="1310">
          <cell r="A1310" t="str">
            <v>02</v>
          </cell>
          <cell r="B1310" t="str">
            <v>0220</v>
          </cell>
          <cell r="C1310" t="str">
            <v>0220035</v>
          </cell>
          <cell r="D1310" t="str">
            <v>024</v>
          </cell>
          <cell r="E1310" t="str">
            <v>17</v>
          </cell>
          <cell r="F1310" t="str">
            <v>01</v>
          </cell>
          <cell r="G1310" t="str">
            <v>255</v>
          </cell>
          <cell r="H1310" t="str">
            <v>016</v>
          </cell>
          <cell r="I1310" t="str">
            <v>02200350241701</v>
          </cell>
          <cell r="K1310" t="str">
            <v>MANAKONDUR</v>
          </cell>
          <cell r="L1310" t="str">
            <v>GANGIPALLI</v>
          </cell>
        </row>
        <row r="1311">
          <cell r="A1311" t="str">
            <v>02</v>
          </cell>
          <cell r="B1311" t="str">
            <v>0220</v>
          </cell>
          <cell r="C1311" t="str">
            <v>0220035</v>
          </cell>
          <cell r="D1311" t="str">
            <v>025</v>
          </cell>
          <cell r="E1311" t="str">
            <v>18</v>
          </cell>
          <cell r="F1311" t="str">
            <v>01</v>
          </cell>
          <cell r="G1311" t="str">
            <v>255</v>
          </cell>
          <cell r="H1311" t="str">
            <v>016</v>
          </cell>
          <cell r="I1311" t="str">
            <v>02200350251801</v>
          </cell>
          <cell r="K1311" t="str">
            <v>MANAKONDUR</v>
          </cell>
          <cell r="L1311" t="str">
            <v>KONDAPLKALA</v>
          </cell>
        </row>
        <row r="1312">
          <cell r="A1312" t="str">
            <v>02</v>
          </cell>
          <cell r="B1312" t="str">
            <v>0220</v>
          </cell>
          <cell r="C1312" t="str">
            <v>0220035</v>
          </cell>
          <cell r="D1312" t="str">
            <v>025</v>
          </cell>
          <cell r="E1312" t="str">
            <v>18</v>
          </cell>
          <cell r="F1312" t="str">
            <v>02</v>
          </cell>
          <cell r="G1312" t="str">
            <v>255</v>
          </cell>
          <cell r="H1312" t="str">
            <v>016</v>
          </cell>
          <cell r="I1312" t="str">
            <v>02200350251802</v>
          </cell>
          <cell r="K1312" t="str">
            <v>MANAKONDUR</v>
          </cell>
          <cell r="L1312" t="str">
            <v>PEDDA BANJERUPALLI</v>
          </cell>
        </row>
        <row r="1313">
          <cell r="A1313" t="str">
            <v>02</v>
          </cell>
          <cell r="B1313" t="str">
            <v>0220</v>
          </cell>
          <cell r="C1313" t="str">
            <v>0220035</v>
          </cell>
          <cell r="D1313" t="str">
            <v>025</v>
          </cell>
          <cell r="E1313" t="str">
            <v>18</v>
          </cell>
          <cell r="F1313" t="str">
            <v>03</v>
          </cell>
          <cell r="G1313" t="str">
            <v>255</v>
          </cell>
          <cell r="H1313" t="str">
            <v>016</v>
          </cell>
          <cell r="I1313" t="str">
            <v>02200350251803</v>
          </cell>
          <cell r="K1313" t="str">
            <v>MANAKONDUR</v>
          </cell>
          <cell r="L1313" t="str">
            <v>CHINNA BANJERUPALLI</v>
          </cell>
        </row>
        <row r="1314">
          <cell r="A1314" t="str">
            <v>02</v>
          </cell>
          <cell r="B1314" t="str">
            <v>0220</v>
          </cell>
          <cell r="C1314" t="str">
            <v>0220036</v>
          </cell>
          <cell r="D1314" t="str">
            <v>001</v>
          </cell>
          <cell r="E1314" t="str">
            <v>01</v>
          </cell>
          <cell r="F1314" t="str">
            <v>01</v>
          </cell>
          <cell r="G1314" t="str">
            <v>254</v>
          </cell>
          <cell r="H1314" t="str">
            <v>016</v>
          </cell>
          <cell r="I1314" t="str">
            <v>02200360010101</v>
          </cell>
          <cell r="K1314" t="str">
            <v>KARIMNAGAR</v>
          </cell>
          <cell r="L1314" t="str">
            <v>BADDIPALLY</v>
          </cell>
        </row>
        <row r="1315">
          <cell r="A1315" t="str">
            <v>02</v>
          </cell>
          <cell r="B1315" t="str">
            <v>0220</v>
          </cell>
          <cell r="C1315" t="str">
            <v>0220036</v>
          </cell>
          <cell r="D1315" t="str">
            <v>001</v>
          </cell>
          <cell r="E1315" t="str">
            <v>01</v>
          </cell>
          <cell r="F1315" t="str">
            <v>02</v>
          </cell>
          <cell r="G1315" t="str">
            <v>254</v>
          </cell>
          <cell r="H1315" t="str">
            <v>016</v>
          </cell>
          <cell r="I1315" t="str">
            <v>02200360010102</v>
          </cell>
          <cell r="K1315" t="str">
            <v>KARIMNAGAR</v>
          </cell>
          <cell r="L1315" t="str">
            <v>KOTHAPALLY</v>
          </cell>
        </row>
        <row r="1316">
          <cell r="A1316" t="str">
            <v>02</v>
          </cell>
          <cell r="B1316" t="str">
            <v>0220</v>
          </cell>
          <cell r="C1316" t="str">
            <v>0220036</v>
          </cell>
          <cell r="D1316" t="str">
            <v>001</v>
          </cell>
          <cell r="E1316" t="str">
            <v>01</v>
          </cell>
          <cell r="F1316" t="str">
            <v>03</v>
          </cell>
          <cell r="G1316" t="str">
            <v>254</v>
          </cell>
          <cell r="H1316" t="str">
            <v>016</v>
          </cell>
          <cell r="I1316" t="str">
            <v>02200360010103</v>
          </cell>
          <cell r="K1316" t="str">
            <v>KARIMNAGAR</v>
          </cell>
          <cell r="L1316" t="str">
            <v>PATHAPALLY</v>
          </cell>
        </row>
        <row r="1317">
          <cell r="A1317" t="str">
            <v>02</v>
          </cell>
          <cell r="B1317" t="str">
            <v>0220</v>
          </cell>
          <cell r="C1317" t="str">
            <v>0220036</v>
          </cell>
          <cell r="D1317" t="str">
            <v>002</v>
          </cell>
          <cell r="E1317" t="str">
            <v>02</v>
          </cell>
          <cell r="F1317" t="str">
            <v>01</v>
          </cell>
          <cell r="G1317" t="str">
            <v>254</v>
          </cell>
          <cell r="H1317" t="str">
            <v>016</v>
          </cell>
          <cell r="I1317" t="str">
            <v>02200360020201</v>
          </cell>
          <cell r="K1317" t="str">
            <v>KARIMNAGAR</v>
          </cell>
          <cell r="L1317" t="str">
            <v>NAGULAMALLAIL</v>
          </cell>
        </row>
        <row r="1318">
          <cell r="A1318" t="str">
            <v>02</v>
          </cell>
          <cell r="B1318" t="str">
            <v>0220</v>
          </cell>
          <cell r="C1318" t="str">
            <v>0220036</v>
          </cell>
          <cell r="D1318" t="str">
            <v>002</v>
          </cell>
          <cell r="E1318" t="str">
            <v>02</v>
          </cell>
          <cell r="F1318" t="str">
            <v>02</v>
          </cell>
          <cell r="G1318" t="str">
            <v>254</v>
          </cell>
          <cell r="H1318" t="str">
            <v>016</v>
          </cell>
          <cell r="I1318" t="str">
            <v>02200360020202</v>
          </cell>
          <cell r="K1318" t="str">
            <v>KARIMNAGAR</v>
          </cell>
          <cell r="L1318" t="str">
            <v>KONDAPOOR</v>
          </cell>
        </row>
        <row r="1319">
          <cell r="A1319" t="str">
            <v>02</v>
          </cell>
          <cell r="B1319" t="str">
            <v>0220</v>
          </cell>
          <cell r="C1319" t="str">
            <v>0220036</v>
          </cell>
          <cell r="D1319" t="str">
            <v>003</v>
          </cell>
          <cell r="E1319" t="str">
            <v>03</v>
          </cell>
          <cell r="F1319" t="str">
            <v>01</v>
          </cell>
          <cell r="G1319" t="str">
            <v>254</v>
          </cell>
          <cell r="H1319" t="str">
            <v>016</v>
          </cell>
          <cell r="I1319" t="str">
            <v>02200360030301</v>
          </cell>
          <cell r="K1319" t="str">
            <v>KARIMNAGAR</v>
          </cell>
          <cell r="L1319" t="str">
            <v>ASIFNAGAR(BAHUPET)</v>
          </cell>
        </row>
        <row r="1320">
          <cell r="A1320" t="str">
            <v>02</v>
          </cell>
          <cell r="B1320" t="str">
            <v>0220</v>
          </cell>
          <cell r="C1320" t="str">
            <v>0220036</v>
          </cell>
          <cell r="D1320" t="str">
            <v>004</v>
          </cell>
          <cell r="E1320" t="str">
            <v>04</v>
          </cell>
          <cell r="F1320" t="str">
            <v>01</v>
          </cell>
          <cell r="G1320" t="str">
            <v>254</v>
          </cell>
          <cell r="H1320" t="str">
            <v>016</v>
          </cell>
          <cell r="I1320" t="str">
            <v>02200360040401</v>
          </cell>
          <cell r="K1320" t="str">
            <v>KARIMNAGAR</v>
          </cell>
          <cell r="L1320" t="str">
            <v>KHAJIPUR</v>
          </cell>
        </row>
        <row r="1321">
          <cell r="A1321" t="str">
            <v>02</v>
          </cell>
          <cell r="B1321" t="str">
            <v>0220</v>
          </cell>
          <cell r="C1321" t="str">
            <v>0220036</v>
          </cell>
          <cell r="D1321" t="str">
            <v>004</v>
          </cell>
          <cell r="E1321" t="str">
            <v>04</v>
          </cell>
          <cell r="F1321" t="str">
            <v>02</v>
          </cell>
          <cell r="G1321" t="str">
            <v>254</v>
          </cell>
          <cell r="H1321" t="str">
            <v>016</v>
          </cell>
          <cell r="I1321" t="str">
            <v>02200360040402</v>
          </cell>
          <cell r="K1321" t="str">
            <v>KARIMNAGAR</v>
          </cell>
          <cell r="L1321" t="str">
            <v>ILAVANIPALLI</v>
          </cell>
        </row>
        <row r="1322">
          <cell r="A1322" t="str">
            <v>02</v>
          </cell>
          <cell r="B1322" t="str">
            <v>0220</v>
          </cell>
          <cell r="C1322" t="str">
            <v>0220036</v>
          </cell>
          <cell r="D1322" t="str">
            <v>005</v>
          </cell>
          <cell r="E1322" t="str">
            <v>05</v>
          </cell>
          <cell r="F1322" t="str">
            <v>01</v>
          </cell>
          <cell r="G1322" t="str">
            <v>254</v>
          </cell>
          <cell r="H1322" t="str">
            <v>016</v>
          </cell>
          <cell r="I1322" t="str">
            <v>02200360050501</v>
          </cell>
          <cell r="K1322" t="str">
            <v>KARIMNAGAR</v>
          </cell>
          <cell r="L1322" t="str">
            <v>ELAGANDAL</v>
          </cell>
        </row>
        <row r="1323">
          <cell r="A1323" t="str">
            <v>02</v>
          </cell>
          <cell r="B1323" t="str">
            <v>0220</v>
          </cell>
          <cell r="C1323" t="str">
            <v>0220036</v>
          </cell>
          <cell r="D1323" t="str">
            <v>005</v>
          </cell>
          <cell r="E1323" t="str">
            <v>05</v>
          </cell>
          <cell r="F1323" t="str">
            <v>02</v>
          </cell>
          <cell r="G1323" t="str">
            <v>254</v>
          </cell>
          <cell r="H1323" t="str">
            <v>016</v>
          </cell>
          <cell r="I1323" t="str">
            <v>02200360050502</v>
          </cell>
          <cell r="K1323" t="str">
            <v>KARIMNAGAR</v>
          </cell>
          <cell r="L1323" t="str">
            <v>BOONALAPALLY</v>
          </cell>
        </row>
        <row r="1324">
          <cell r="A1324" t="str">
            <v>02</v>
          </cell>
          <cell r="B1324" t="str">
            <v>0220</v>
          </cell>
          <cell r="C1324" t="str">
            <v>0220036</v>
          </cell>
          <cell r="D1324" t="str">
            <v>005</v>
          </cell>
          <cell r="E1324" t="str">
            <v>05</v>
          </cell>
          <cell r="F1324" t="str">
            <v>03</v>
          </cell>
          <cell r="G1324" t="str">
            <v>254</v>
          </cell>
          <cell r="H1324" t="str">
            <v>016</v>
          </cell>
          <cell r="I1324" t="str">
            <v>02200360050503</v>
          </cell>
          <cell r="K1324" t="str">
            <v>KARIMNAGAR</v>
          </cell>
          <cell r="L1324" t="str">
            <v>SRIRAMULAPALLY</v>
          </cell>
        </row>
        <row r="1325">
          <cell r="A1325" t="str">
            <v>02</v>
          </cell>
          <cell r="B1325" t="str">
            <v>0220</v>
          </cell>
          <cell r="C1325" t="str">
            <v>0220036</v>
          </cell>
          <cell r="D1325" t="str">
            <v>005</v>
          </cell>
          <cell r="E1325" t="str">
            <v>05</v>
          </cell>
          <cell r="F1325" t="str">
            <v>04</v>
          </cell>
          <cell r="G1325" t="str">
            <v>254</v>
          </cell>
          <cell r="H1325" t="str">
            <v>016</v>
          </cell>
          <cell r="I1325" t="str">
            <v>02200360050504</v>
          </cell>
          <cell r="K1325" t="str">
            <v>KARIMNAGAR</v>
          </cell>
          <cell r="L1325" t="str">
            <v>GUDEM</v>
          </cell>
        </row>
        <row r="1326">
          <cell r="A1326" t="str">
            <v>02</v>
          </cell>
          <cell r="B1326" t="str">
            <v>0220</v>
          </cell>
          <cell r="C1326" t="str">
            <v>0220036</v>
          </cell>
          <cell r="D1326" t="str">
            <v>006</v>
          </cell>
          <cell r="E1326" t="str">
            <v>06</v>
          </cell>
          <cell r="F1326" t="str">
            <v>01</v>
          </cell>
          <cell r="G1326" t="str">
            <v>254</v>
          </cell>
          <cell r="H1326" t="str">
            <v>016</v>
          </cell>
          <cell r="I1326" t="str">
            <v>02200360060601</v>
          </cell>
          <cell r="K1326" t="str">
            <v>KARIMNAGAR</v>
          </cell>
          <cell r="L1326" t="str">
            <v>KAMANOOR</v>
          </cell>
        </row>
        <row r="1327">
          <cell r="A1327" t="str">
            <v>02</v>
          </cell>
          <cell r="B1327" t="str">
            <v>0220</v>
          </cell>
          <cell r="C1327" t="str">
            <v>0220036</v>
          </cell>
          <cell r="D1327" t="str">
            <v>006</v>
          </cell>
          <cell r="E1327" t="str">
            <v>06</v>
          </cell>
          <cell r="F1327" t="str">
            <v>02</v>
          </cell>
          <cell r="G1327" t="str">
            <v>254</v>
          </cell>
          <cell r="H1327" t="str">
            <v>016</v>
          </cell>
          <cell r="I1327" t="str">
            <v>02200360060602</v>
          </cell>
          <cell r="K1327" t="str">
            <v>KARIMNAGAR</v>
          </cell>
          <cell r="L1327" t="str">
            <v>RAMULAPALLY</v>
          </cell>
        </row>
        <row r="1328">
          <cell r="A1328" t="str">
            <v>02</v>
          </cell>
          <cell r="B1328" t="str">
            <v>0220</v>
          </cell>
          <cell r="C1328" t="str">
            <v>0220036</v>
          </cell>
          <cell r="D1328" t="str">
            <v>007</v>
          </cell>
          <cell r="E1328" t="str">
            <v>07</v>
          </cell>
          <cell r="F1328" t="str">
            <v>01</v>
          </cell>
          <cell r="G1328" t="str">
            <v>254</v>
          </cell>
          <cell r="H1328" t="str">
            <v>016</v>
          </cell>
          <cell r="I1328" t="str">
            <v>02200360070701</v>
          </cell>
          <cell r="K1328" t="str">
            <v>KARIMNAGAR</v>
          </cell>
          <cell r="L1328" t="str">
            <v>MALKAPOOR</v>
          </cell>
        </row>
        <row r="1329">
          <cell r="A1329" t="str">
            <v>02</v>
          </cell>
          <cell r="B1329" t="str">
            <v>0220</v>
          </cell>
          <cell r="C1329" t="str">
            <v>0220036</v>
          </cell>
          <cell r="D1329" t="str">
            <v>007</v>
          </cell>
          <cell r="E1329" t="str">
            <v>07</v>
          </cell>
          <cell r="F1329" t="str">
            <v>02</v>
          </cell>
          <cell r="G1329" t="str">
            <v>254</v>
          </cell>
          <cell r="H1329" t="str">
            <v>016</v>
          </cell>
          <cell r="I1329" t="str">
            <v>02200360070702</v>
          </cell>
          <cell r="K1329" t="str">
            <v>KARIMNAGAR</v>
          </cell>
          <cell r="L1329" t="str">
            <v>KURMAPALLY</v>
          </cell>
        </row>
        <row r="1330">
          <cell r="A1330" t="str">
            <v>02</v>
          </cell>
          <cell r="B1330" t="str">
            <v>0220</v>
          </cell>
          <cell r="C1330" t="str">
            <v>0220036</v>
          </cell>
          <cell r="D1330" t="str">
            <v>007</v>
          </cell>
          <cell r="E1330" t="str">
            <v>07</v>
          </cell>
          <cell r="F1330" t="str">
            <v>03</v>
          </cell>
          <cell r="G1330" t="str">
            <v>254</v>
          </cell>
          <cell r="H1330" t="str">
            <v>016</v>
          </cell>
          <cell r="I1330" t="str">
            <v>02200360070703</v>
          </cell>
          <cell r="K1330" t="str">
            <v>KARIMNAGAR</v>
          </cell>
          <cell r="L1330" t="str">
            <v>LAXMIPOOR</v>
          </cell>
        </row>
        <row r="1331">
          <cell r="A1331" t="str">
            <v>02</v>
          </cell>
          <cell r="B1331" t="str">
            <v>0220</v>
          </cell>
          <cell r="C1331" t="str">
            <v>0220036</v>
          </cell>
          <cell r="D1331" t="str">
            <v>008</v>
          </cell>
          <cell r="E1331" t="str">
            <v>09</v>
          </cell>
          <cell r="F1331" t="str">
            <v>01</v>
          </cell>
          <cell r="G1331" t="str">
            <v>254</v>
          </cell>
          <cell r="H1331" t="str">
            <v>016</v>
          </cell>
          <cell r="I1331" t="str">
            <v>02200360080901</v>
          </cell>
          <cell r="K1331" t="str">
            <v>KARIMNAGAR</v>
          </cell>
          <cell r="L1331" t="str">
            <v>REKURTHY</v>
          </cell>
        </row>
        <row r="1332">
          <cell r="A1332" t="str">
            <v>02</v>
          </cell>
          <cell r="B1332" t="str">
            <v>0220</v>
          </cell>
          <cell r="C1332" t="str">
            <v>0220036</v>
          </cell>
          <cell r="D1332" t="str">
            <v>008</v>
          </cell>
          <cell r="E1332" t="str">
            <v>09</v>
          </cell>
          <cell r="F1332" t="str">
            <v>02</v>
          </cell>
          <cell r="G1332" t="str">
            <v>254</v>
          </cell>
          <cell r="H1332" t="str">
            <v>016</v>
          </cell>
          <cell r="I1332" t="str">
            <v>02200360080902</v>
          </cell>
          <cell r="K1332" t="str">
            <v>KARIMNAGAR</v>
          </cell>
          <cell r="L1332" t="str">
            <v>NYATHAKANI PALLY</v>
          </cell>
        </row>
        <row r="1333">
          <cell r="A1333" t="str">
            <v>02</v>
          </cell>
          <cell r="B1333" t="str">
            <v>0220</v>
          </cell>
          <cell r="C1333" t="str">
            <v>0220036</v>
          </cell>
          <cell r="D1333" t="str">
            <v>009</v>
          </cell>
          <cell r="E1333" t="str">
            <v>10</v>
          </cell>
          <cell r="F1333" t="str">
            <v>01</v>
          </cell>
          <cell r="G1333" t="str">
            <v>254</v>
          </cell>
          <cell r="H1333" t="str">
            <v>016</v>
          </cell>
          <cell r="I1333" t="str">
            <v>02200360091001</v>
          </cell>
          <cell r="K1333" t="str">
            <v>KARIMNAGAR</v>
          </cell>
          <cell r="L1333" t="str">
            <v>KOTHAPALLI HAVELI</v>
          </cell>
        </row>
        <row r="1334">
          <cell r="A1334" t="str">
            <v>02</v>
          </cell>
          <cell r="B1334" t="str">
            <v>0220</v>
          </cell>
          <cell r="C1334" t="str">
            <v>0220036</v>
          </cell>
          <cell r="D1334" t="str">
            <v>009</v>
          </cell>
          <cell r="E1334" t="str">
            <v>10</v>
          </cell>
          <cell r="F1334" t="str">
            <v>02</v>
          </cell>
          <cell r="G1334" t="str">
            <v>254</v>
          </cell>
          <cell r="H1334" t="str">
            <v>016</v>
          </cell>
          <cell r="I1334" t="str">
            <v>02200360091002</v>
          </cell>
          <cell r="K1334" t="str">
            <v>KARIMNAGAR</v>
          </cell>
          <cell r="L1334" t="str">
            <v>REDDYRAMAYAPALLY</v>
          </cell>
        </row>
        <row r="1335">
          <cell r="A1335" t="str">
            <v>02</v>
          </cell>
          <cell r="B1335" t="str">
            <v>0220</v>
          </cell>
          <cell r="C1335" t="str">
            <v>0220036</v>
          </cell>
          <cell r="D1335" t="str">
            <v>009</v>
          </cell>
          <cell r="E1335" t="str">
            <v>10</v>
          </cell>
          <cell r="F1335" t="str">
            <v>03</v>
          </cell>
          <cell r="G1335" t="str">
            <v>254</v>
          </cell>
          <cell r="H1335" t="str">
            <v>016</v>
          </cell>
          <cell r="I1335" t="str">
            <v>02200360091003</v>
          </cell>
          <cell r="K1335" t="str">
            <v>KARIMNAGAR</v>
          </cell>
          <cell r="L1335" t="str">
            <v>RANIPOOR</v>
          </cell>
        </row>
        <row r="1336">
          <cell r="A1336" t="str">
            <v>02</v>
          </cell>
          <cell r="B1336" t="str">
            <v>0220</v>
          </cell>
          <cell r="C1336" t="str">
            <v>0220036</v>
          </cell>
          <cell r="D1336" t="str">
            <v>010</v>
          </cell>
          <cell r="E1336" t="str">
            <v>11</v>
          </cell>
          <cell r="F1336" t="str">
            <v>01</v>
          </cell>
          <cell r="G1336" t="str">
            <v>254</v>
          </cell>
          <cell r="H1336" t="str">
            <v>016</v>
          </cell>
          <cell r="I1336" t="str">
            <v>02200360101101</v>
          </cell>
          <cell r="K1336" t="str">
            <v>KARIMNAGAR</v>
          </cell>
          <cell r="L1336" t="str">
            <v>NAGUNUR</v>
          </cell>
        </row>
        <row r="1337">
          <cell r="A1337" t="str">
            <v>02</v>
          </cell>
          <cell r="B1337" t="str">
            <v>0220</v>
          </cell>
          <cell r="C1337" t="str">
            <v>0220036</v>
          </cell>
          <cell r="D1337" t="str">
            <v>010</v>
          </cell>
          <cell r="E1337" t="str">
            <v>11</v>
          </cell>
          <cell r="F1337" t="str">
            <v>02</v>
          </cell>
          <cell r="G1337" t="str">
            <v>254</v>
          </cell>
          <cell r="H1337" t="str">
            <v>016</v>
          </cell>
          <cell r="I1337" t="str">
            <v>02200360101102</v>
          </cell>
          <cell r="K1337" t="str">
            <v>KARIMNAGAR</v>
          </cell>
          <cell r="L1337" t="str">
            <v>PAPAGARE PALLY</v>
          </cell>
        </row>
        <row r="1338">
          <cell r="A1338" t="str">
            <v>02</v>
          </cell>
          <cell r="B1338" t="str">
            <v>0220</v>
          </cell>
          <cell r="C1338" t="str">
            <v>0220036</v>
          </cell>
          <cell r="D1338" t="str">
            <v>011</v>
          </cell>
          <cell r="E1338" t="str">
            <v>12</v>
          </cell>
          <cell r="F1338" t="str">
            <v>01</v>
          </cell>
          <cell r="G1338" t="str">
            <v>254</v>
          </cell>
          <cell r="H1338" t="str">
            <v>016</v>
          </cell>
          <cell r="I1338" t="str">
            <v>02200360111201</v>
          </cell>
          <cell r="K1338" t="str">
            <v>KARIMNAGAR</v>
          </cell>
          <cell r="L1338" t="str">
            <v>JUBLINAGAR</v>
          </cell>
        </row>
        <row r="1339">
          <cell r="A1339" t="str">
            <v>02</v>
          </cell>
          <cell r="B1339" t="str">
            <v>0220</v>
          </cell>
          <cell r="C1339" t="str">
            <v>0220036</v>
          </cell>
          <cell r="D1339" t="str">
            <v>011</v>
          </cell>
          <cell r="E1339" t="str">
            <v>12</v>
          </cell>
          <cell r="F1339" t="str">
            <v>02</v>
          </cell>
          <cell r="G1339" t="str">
            <v>254</v>
          </cell>
          <cell r="H1339" t="str">
            <v>016</v>
          </cell>
          <cell r="I1339" t="str">
            <v>02200360111202</v>
          </cell>
          <cell r="K1339" t="str">
            <v>KARIMNAGAR</v>
          </cell>
          <cell r="L1339" t="str">
            <v>VODDERA COLONY</v>
          </cell>
        </row>
        <row r="1340">
          <cell r="A1340" t="str">
            <v>02</v>
          </cell>
          <cell r="B1340" t="str">
            <v>0220</v>
          </cell>
          <cell r="C1340" t="str">
            <v>0220036</v>
          </cell>
          <cell r="D1340" t="str">
            <v>012</v>
          </cell>
          <cell r="E1340" t="str">
            <v>13</v>
          </cell>
          <cell r="F1340" t="str">
            <v>01</v>
          </cell>
          <cell r="G1340" t="str">
            <v>254</v>
          </cell>
          <cell r="H1340" t="str">
            <v>016</v>
          </cell>
          <cell r="I1340" t="str">
            <v>02200360121301</v>
          </cell>
          <cell r="K1340" t="str">
            <v>KARIMNAGAR</v>
          </cell>
          <cell r="L1340" t="str">
            <v>FAKEERPET</v>
          </cell>
        </row>
        <row r="1341">
          <cell r="A1341" t="str">
            <v>02</v>
          </cell>
          <cell r="B1341" t="str">
            <v>0220</v>
          </cell>
          <cell r="C1341" t="str">
            <v>0220036</v>
          </cell>
          <cell r="D1341" t="str">
            <v>013</v>
          </cell>
          <cell r="E1341" t="str">
            <v>14</v>
          </cell>
          <cell r="F1341" t="str">
            <v>01</v>
          </cell>
          <cell r="G1341" t="str">
            <v>254</v>
          </cell>
          <cell r="H1341" t="str">
            <v>016</v>
          </cell>
          <cell r="I1341" t="str">
            <v>02200360131401</v>
          </cell>
          <cell r="K1341" t="str">
            <v>KARIMNAGAR</v>
          </cell>
          <cell r="L1341" t="str">
            <v>CHAMANPALLY</v>
          </cell>
        </row>
        <row r="1342">
          <cell r="A1342" t="str">
            <v>02</v>
          </cell>
          <cell r="B1342" t="str">
            <v>0220</v>
          </cell>
          <cell r="C1342" t="str">
            <v>0220036</v>
          </cell>
          <cell r="D1342" t="str">
            <v>013</v>
          </cell>
          <cell r="E1342" t="str">
            <v>14</v>
          </cell>
          <cell r="F1342" t="str">
            <v>02</v>
          </cell>
          <cell r="G1342" t="str">
            <v>254</v>
          </cell>
          <cell r="H1342" t="str">
            <v>016</v>
          </cell>
          <cell r="I1342" t="str">
            <v>02200360131402</v>
          </cell>
          <cell r="K1342" t="str">
            <v>KARIMNAGAR</v>
          </cell>
          <cell r="L1342" t="str">
            <v>DUBBAPALLY</v>
          </cell>
        </row>
        <row r="1343">
          <cell r="A1343" t="str">
            <v>02</v>
          </cell>
          <cell r="B1343" t="str">
            <v>0220</v>
          </cell>
          <cell r="C1343" t="str">
            <v>0220036</v>
          </cell>
          <cell r="D1343" t="str">
            <v>013</v>
          </cell>
          <cell r="E1343" t="str">
            <v>14</v>
          </cell>
          <cell r="F1343" t="str">
            <v>03</v>
          </cell>
          <cell r="G1343" t="str">
            <v>254</v>
          </cell>
          <cell r="H1343" t="str">
            <v>016</v>
          </cell>
          <cell r="I1343" t="str">
            <v>02200360131403</v>
          </cell>
          <cell r="K1343" t="str">
            <v>KARIMNAGAR</v>
          </cell>
          <cell r="L1343" t="str">
            <v>BAHADURKHANPET</v>
          </cell>
        </row>
        <row r="1344">
          <cell r="A1344" t="str">
            <v>02</v>
          </cell>
          <cell r="B1344" t="str">
            <v>0220</v>
          </cell>
          <cell r="C1344" t="str">
            <v>0220036</v>
          </cell>
          <cell r="D1344" t="str">
            <v>015</v>
          </cell>
          <cell r="E1344" t="str">
            <v>16</v>
          </cell>
          <cell r="F1344" t="str">
            <v>01</v>
          </cell>
          <cell r="G1344" t="str">
            <v>254</v>
          </cell>
          <cell r="H1344" t="str">
            <v>016</v>
          </cell>
          <cell r="I1344" t="str">
            <v>02200360151601</v>
          </cell>
          <cell r="K1344" t="str">
            <v>KARIMNAGAR</v>
          </cell>
          <cell r="L1344" t="str">
            <v>CHARLABUTHKUR</v>
          </cell>
        </row>
        <row r="1345">
          <cell r="A1345" t="str">
            <v>02</v>
          </cell>
          <cell r="B1345" t="str">
            <v>0220</v>
          </cell>
          <cell r="C1345" t="str">
            <v>0220036</v>
          </cell>
          <cell r="D1345" t="str">
            <v>015</v>
          </cell>
          <cell r="E1345" t="str">
            <v>16</v>
          </cell>
          <cell r="F1345" t="str">
            <v>02</v>
          </cell>
          <cell r="G1345" t="str">
            <v>254</v>
          </cell>
          <cell r="H1345" t="str">
            <v>016</v>
          </cell>
          <cell r="I1345" t="str">
            <v>02200360151602</v>
          </cell>
          <cell r="K1345" t="str">
            <v>KARIMNAGAR</v>
          </cell>
          <cell r="L1345" t="str">
            <v>TAHAR KONDAPUR</v>
          </cell>
        </row>
        <row r="1346">
          <cell r="A1346" t="str">
            <v>02</v>
          </cell>
          <cell r="B1346" t="str">
            <v>0220</v>
          </cell>
          <cell r="C1346" t="str">
            <v>0220036</v>
          </cell>
          <cell r="D1346" t="str">
            <v>016</v>
          </cell>
          <cell r="E1346" t="str">
            <v>17</v>
          </cell>
          <cell r="F1346" t="str">
            <v>01</v>
          </cell>
          <cell r="G1346" t="str">
            <v>254</v>
          </cell>
          <cell r="H1346" t="str">
            <v>016</v>
          </cell>
          <cell r="I1346" t="str">
            <v>02200360161701</v>
          </cell>
          <cell r="K1346" t="str">
            <v>KARIMNAGAR</v>
          </cell>
          <cell r="L1346" t="str">
            <v>MAQDUMPUR</v>
          </cell>
        </row>
        <row r="1347">
          <cell r="A1347" t="str">
            <v>02</v>
          </cell>
          <cell r="B1347" t="str">
            <v>0220</v>
          </cell>
          <cell r="C1347" t="str">
            <v>0220036</v>
          </cell>
          <cell r="D1347" t="str">
            <v>017</v>
          </cell>
          <cell r="E1347" t="str">
            <v>17</v>
          </cell>
          <cell r="F1347" t="str">
            <v>01</v>
          </cell>
          <cell r="G1347" t="str">
            <v>254</v>
          </cell>
          <cell r="H1347" t="str">
            <v>016</v>
          </cell>
          <cell r="I1347" t="str">
            <v>02200360171701</v>
          </cell>
          <cell r="K1347" t="str">
            <v>KARIMNAGAR</v>
          </cell>
          <cell r="L1347" t="str">
            <v>NALLAGUNTAPALLY</v>
          </cell>
        </row>
        <row r="1348">
          <cell r="A1348" t="str">
            <v>02</v>
          </cell>
          <cell r="B1348" t="str">
            <v>0220</v>
          </cell>
          <cell r="C1348" t="str">
            <v>0220036</v>
          </cell>
          <cell r="D1348" t="str">
            <v>018</v>
          </cell>
          <cell r="E1348" t="str">
            <v>18</v>
          </cell>
          <cell r="F1348" t="str">
            <v>01</v>
          </cell>
          <cell r="G1348" t="str">
            <v>254</v>
          </cell>
          <cell r="H1348" t="str">
            <v>016</v>
          </cell>
          <cell r="I1348" t="str">
            <v>02200360181801</v>
          </cell>
          <cell r="K1348" t="str">
            <v>KARIMNAGAR</v>
          </cell>
          <cell r="L1348" t="str">
            <v>IRKULLA</v>
          </cell>
        </row>
        <row r="1349">
          <cell r="A1349" t="str">
            <v>02</v>
          </cell>
          <cell r="B1349" t="str">
            <v>0220</v>
          </cell>
          <cell r="C1349" t="str">
            <v>0220036</v>
          </cell>
          <cell r="D1349" t="str">
            <v>019</v>
          </cell>
          <cell r="E1349" t="str">
            <v>19</v>
          </cell>
          <cell r="F1349" t="str">
            <v>01</v>
          </cell>
          <cell r="G1349" t="str">
            <v>254</v>
          </cell>
          <cell r="H1349" t="str">
            <v>016</v>
          </cell>
          <cell r="I1349" t="str">
            <v>02200360191901</v>
          </cell>
          <cell r="K1349" t="str">
            <v>KARIMNAGAR</v>
          </cell>
          <cell r="L1349" t="str">
            <v>ELABOTHARAM</v>
          </cell>
        </row>
        <row r="1350">
          <cell r="A1350" t="str">
            <v>02</v>
          </cell>
          <cell r="B1350" t="str">
            <v>0220</v>
          </cell>
          <cell r="C1350" t="str">
            <v>0220036</v>
          </cell>
          <cell r="D1350" t="str">
            <v>019</v>
          </cell>
          <cell r="E1350" t="str">
            <v>19</v>
          </cell>
          <cell r="F1350" t="str">
            <v>02</v>
          </cell>
          <cell r="G1350" t="str">
            <v>254</v>
          </cell>
          <cell r="H1350" t="str">
            <v>016</v>
          </cell>
          <cell r="I1350" t="str">
            <v>02200360191902</v>
          </cell>
          <cell r="K1350" t="str">
            <v>KARIMNAGAR</v>
          </cell>
          <cell r="L1350" t="str">
            <v>HARIJANA COLONY</v>
          </cell>
        </row>
        <row r="1351">
          <cell r="A1351" t="str">
            <v>02</v>
          </cell>
          <cell r="B1351" t="str">
            <v>0220</v>
          </cell>
          <cell r="C1351" t="str">
            <v>0220036</v>
          </cell>
          <cell r="D1351" t="str">
            <v>020</v>
          </cell>
          <cell r="E1351" t="str">
            <v>20</v>
          </cell>
          <cell r="F1351" t="str">
            <v>01</v>
          </cell>
          <cell r="G1351" t="str">
            <v>254</v>
          </cell>
          <cell r="H1351" t="str">
            <v>016</v>
          </cell>
          <cell r="I1351" t="str">
            <v>02200360202001</v>
          </cell>
          <cell r="K1351" t="str">
            <v>KARIMNAGAR</v>
          </cell>
          <cell r="L1351" t="str">
            <v>WALLAMPAD</v>
          </cell>
        </row>
        <row r="1352">
          <cell r="A1352" t="str">
            <v>02</v>
          </cell>
          <cell r="B1352" t="str">
            <v>0220</v>
          </cell>
          <cell r="C1352" t="str">
            <v>0220036</v>
          </cell>
          <cell r="D1352" t="str">
            <v>020</v>
          </cell>
          <cell r="E1352" t="str">
            <v>20</v>
          </cell>
          <cell r="F1352" t="str">
            <v>02</v>
          </cell>
          <cell r="G1352" t="str">
            <v>254</v>
          </cell>
          <cell r="H1352" t="str">
            <v>016</v>
          </cell>
          <cell r="I1352" t="str">
            <v>02200360202002</v>
          </cell>
          <cell r="K1352" t="str">
            <v>KARIMNAGAR</v>
          </cell>
          <cell r="L1352" t="str">
            <v>SHANTHI NAGAR</v>
          </cell>
        </row>
        <row r="1353">
          <cell r="A1353" t="str">
            <v>02</v>
          </cell>
          <cell r="B1353" t="str">
            <v>0220</v>
          </cell>
          <cell r="C1353" t="str">
            <v>0220036</v>
          </cell>
          <cell r="D1353" t="str">
            <v>021</v>
          </cell>
          <cell r="E1353" t="str">
            <v>21</v>
          </cell>
          <cell r="F1353" t="str">
            <v>01</v>
          </cell>
          <cell r="G1353" t="str">
            <v>254</v>
          </cell>
          <cell r="H1353" t="str">
            <v>016</v>
          </cell>
          <cell r="I1353" t="str">
            <v>02200360212101</v>
          </cell>
          <cell r="K1353" t="str">
            <v>KARIMNAGAR</v>
          </cell>
          <cell r="L1353" t="str">
            <v>AREPALLI</v>
          </cell>
        </row>
        <row r="1354">
          <cell r="A1354" t="str">
            <v>02</v>
          </cell>
          <cell r="B1354" t="str">
            <v>0220</v>
          </cell>
          <cell r="C1354" t="str">
            <v>0220036</v>
          </cell>
          <cell r="D1354" t="str">
            <v>022</v>
          </cell>
          <cell r="E1354" t="str">
            <v>21</v>
          </cell>
          <cell r="F1354" t="str">
            <v>01</v>
          </cell>
          <cell r="G1354" t="str">
            <v>254</v>
          </cell>
          <cell r="H1354" t="str">
            <v>016</v>
          </cell>
          <cell r="I1354" t="str">
            <v>02200360222101</v>
          </cell>
          <cell r="K1354" t="str">
            <v>KARIMNAGAR</v>
          </cell>
          <cell r="L1354" t="str">
            <v>THEEGALAGUTTAPALLY</v>
          </cell>
        </row>
        <row r="1355">
          <cell r="A1355" t="str">
            <v>02</v>
          </cell>
          <cell r="B1355" t="str">
            <v>0220</v>
          </cell>
          <cell r="C1355" t="str">
            <v>0220036</v>
          </cell>
          <cell r="D1355" t="str">
            <v>022</v>
          </cell>
          <cell r="E1355" t="str">
            <v>21</v>
          </cell>
          <cell r="F1355" t="str">
            <v>02</v>
          </cell>
          <cell r="G1355" t="str">
            <v>254</v>
          </cell>
          <cell r="H1355" t="str">
            <v>016</v>
          </cell>
          <cell r="I1355" t="str">
            <v>02200360222102</v>
          </cell>
          <cell r="K1355" t="str">
            <v>KARIMNAGAR</v>
          </cell>
          <cell r="L1355" t="str">
            <v>DUBBA</v>
          </cell>
        </row>
        <row r="1356">
          <cell r="A1356" t="str">
            <v>02</v>
          </cell>
          <cell r="B1356" t="str">
            <v>0220</v>
          </cell>
          <cell r="C1356" t="str">
            <v>0220036</v>
          </cell>
          <cell r="D1356" t="str">
            <v>023</v>
          </cell>
          <cell r="E1356" t="str">
            <v>22</v>
          </cell>
          <cell r="F1356" t="str">
            <v>01</v>
          </cell>
          <cell r="G1356" t="str">
            <v>254</v>
          </cell>
          <cell r="H1356" t="str">
            <v>016</v>
          </cell>
          <cell r="I1356" t="str">
            <v>02200360232201</v>
          </cell>
          <cell r="K1356" t="str">
            <v>KARIMNAGAR</v>
          </cell>
          <cell r="L1356" t="str">
            <v>SEETHARAMPOOR</v>
          </cell>
        </row>
        <row r="1357">
          <cell r="A1357" t="str">
            <v>02</v>
          </cell>
          <cell r="B1357" t="str">
            <v>0220</v>
          </cell>
          <cell r="C1357" t="str">
            <v>0220036</v>
          </cell>
          <cell r="D1357" t="str">
            <v>024</v>
          </cell>
          <cell r="E1357" t="str">
            <v>23</v>
          </cell>
          <cell r="F1357" t="str">
            <v>01</v>
          </cell>
          <cell r="G1357" t="str">
            <v>254</v>
          </cell>
          <cell r="H1357" t="str">
            <v>016</v>
          </cell>
          <cell r="I1357" t="str">
            <v>02200360242301</v>
          </cell>
          <cell r="K1357" t="str">
            <v>KARIMNAGAR</v>
          </cell>
          <cell r="L1357" t="str">
            <v>CHINTHAKUNTA</v>
          </cell>
        </row>
        <row r="1358">
          <cell r="A1358" t="str">
            <v>02</v>
          </cell>
          <cell r="B1358" t="str">
            <v>0220</v>
          </cell>
          <cell r="C1358" t="str">
            <v>0220036</v>
          </cell>
          <cell r="D1358" t="str">
            <v>024</v>
          </cell>
          <cell r="E1358" t="str">
            <v>23</v>
          </cell>
          <cell r="F1358" t="str">
            <v>02</v>
          </cell>
          <cell r="G1358" t="str">
            <v>254</v>
          </cell>
          <cell r="H1358" t="str">
            <v>016</v>
          </cell>
          <cell r="I1358" t="str">
            <v>02200360242302</v>
          </cell>
          <cell r="K1358" t="str">
            <v>KARIMNAGAR</v>
          </cell>
          <cell r="L1358" t="str">
            <v>RANGIKUNTA (RAJIVNAGAR)</v>
          </cell>
        </row>
        <row r="1359">
          <cell r="A1359" t="str">
            <v>02</v>
          </cell>
          <cell r="B1359" t="str">
            <v>0220</v>
          </cell>
          <cell r="C1359" t="str">
            <v>0220036</v>
          </cell>
          <cell r="D1359" t="str">
            <v>024</v>
          </cell>
          <cell r="E1359" t="str">
            <v>23</v>
          </cell>
          <cell r="F1359" t="str">
            <v>03</v>
          </cell>
          <cell r="G1359" t="str">
            <v>254</v>
          </cell>
          <cell r="H1359" t="str">
            <v>016</v>
          </cell>
          <cell r="I1359" t="str">
            <v>02200360242303</v>
          </cell>
          <cell r="K1359" t="str">
            <v>KARIMNAGAR</v>
          </cell>
          <cell r="L1359" t="str">
            <v>GANDHINAGAR</v>
          </cell>
        </row>
        <row r="1360">
          <cell r="A1360" t="str">
            <v>02</v>
          </cell>
          <cell r="B1360" t="str">
            <v>0220</v>
          </cell>
          <cell r="C1360" t="str">
            <v>0220036</v>
          </cell>
          <cell r="D1360" t="str">
            <v>024</v>
          </cell>
          <cell r="E1360" t="str">
            <v>23</v>
          </cell>
          <cell r="F1360" t="str">
            <v>04</v>
          </cell>
          <cell r="G1360" t="str">
            <v>254</v>
          </cell>
          <cell r="H1360" t="str">
            <v>016</v>
          </cell>
          <cell r="I1360" t="str">
            <v>02200360242304</v>
          </cell>
          <cell r="K1360" t="str">
            <v>KARIMNAGAR</v>
          </cell>
          <cell r="L1360" t="str">
            <v>PRAKASHNAGAR</v>
          </cell>
        </row>
        <row r="1361">
          <cell r="A1361" t="str">
            <v>02</v>
          </cell>
          <cell r="B1361" t="str">
            <v>0220</v>
          </cell>
          <cell r="C1361" t="str">
            <v>0220036</v>
          </cell>
          <cell r="D1361" t="str">
            <v>024</v>
          </cell>
          <cell r="E1361" t="str">
            <v>23</v>
          </cell>
          <cell r="F1361" t="str">
            <v>05</v>
          </cell>
          <cell r="G1361" t="str">
            <v>254</v>
          </cell>
          <cell r="H1361" t="str">
            <v>016</v>
          </cell>
          <cell r="I1361" t="str">
            <v>02200360242305</v>
          </cell>
          <cell r="K1361" t="str">
            <v>KARIMNAGAR</v>
          </cell>
          <cell r="L1361" t="str">
            <v>TARAKARAMNAGAR</v>
          </cell>
        </row>
        <row r="1362">
          <cell r="A1362" t="str">
            <v>02</v>
          </cell>
          <cell r="B1362" t="str">
            <v>0220</v>
          </cell>
          <cell r="C1362" t="str">
            <v>0220036</v>
          </cell>
          <cell r="D1362" t="str">
            <v>025</v>
          </cell>
          <cell r="E1362" t="str">
            <v>23</v>
          </cell>
          <cell r="F1362" t="str">
            <v>01</v>
          </cell>
          <cell r="G1362" t="str">
            <v>254</v>
          </cell>
          <cell r="H1362" t="str">
            <v>016</v>
          </cell>
          <cell r="I1362" t="str">
            <v>02200360252301</v>
          </cell>
          <cell r="K1362" t="str">
            <v>KARIMNAGAR</v>
          </cell>
          <cell r="L1362" t="str">
            <v>PADMANAGAR</v>
          </cell>
        </row>
        <row r="1363">
          <cell r="A1363" t="str">
            <v>02</v>
          </cell>
          <cell r="B1363" t="str">
            <v>0220</v>
          </cell>
          <cell r="C1363" t="str">
            <v>0220036</v>
          </cell>
          <cell r="D1363" t="str">
            <v>026</v>
          </cell>
          <cell r="E1363" t="str">
            <v>27</v>
          </cell>
          <cell r="F1363" t="str">
            <v>01</v>
          </cell>
          <cell r="G1363" t="str">
            <v>254</v>
          </cell>
          <cell r="H1363" t="str">
            <v>016</v>
          </cell>
          <cell r="I1363" t="str">
            <v>02200360262701</v>
          </cell>
          <cell r="K1363" t="str">
            <v>KARIMNAGAR</v>
          </cell>
          <cell r="L1363" t="str">
            <v>BOMMAKAL</v>
          </cell>
        </row>
        <row r="1364">
          <cell r="A1364" t="str">
            <v>02</v>
          </cell>
          <cell r="B1364" t="str">
            <v>0220</v>
          </cell>
          <cell r="C1364" t="str">
            <v>0220036</v>
          </cell>
          <cell r="D1364" t="str">
            <v>026</v>
          </cell>
          <cell r="E1364" t="str">
            <v>27</v>
          </cell>
          <cell r="F1364" t="str">
            <v>02</v>
          </cell>
          <cell r="G1364" t="str">
            <v>254</v>
          </cell>
          <cell r="H1364" t="str">
            <v>016</v>
          </cell>
          <cell r="I1364" t="str">
            <v>02200360262702</v>
          </cell>
          <cell r="K1364" t="str">
            <v>KARIMNAGAR</v>
          </cell>
          <cell r="L1364" t="str">
            <v>GUNTOORPALLY</v>
          </cell>
        </row>
        <row r="1365">
          <cell r="A1365" t="str">
            <v>02</v>
          </cell>
          <cell r="B1365" t="str">
            <v>0220</v>
          </cell>
          <cell r="C1365" t="str">
            <v>0220036</v>
          </cell>
          <cell r="D1365" t="str">
            <v>027</v>
          </cell>
          <cell r="E1365" t="str">
            <v>28</v>
          </cell>
          <cell r="F1365" t="str">
            <v>01</v>
          </cell>
          <cell r="G1365" t="str">
            <v>254</v>
          </cell>
          <cell r="H1365" t="str">
            <v>016</v>
          </cell>
          <cell r="I1365" t="str">
            <v>02200360272801</v>
          </cell>
          <cell r="K1365" t="str">
            <v>KARIMNAGAR</v>
          </cell>
          <cell r="L1365" t="str">
            <v>DURSHED</v>
          </cell>
        </row>
        <row r="1366">
          <cell r="A1366" t="str">
            <v>02</v>
          </cell>
          <cell r="B1366" t="str">
            <v>0220</v>
          </cell>
          <cell r="C1366" t="str">
            <v>0220036</v>
          </cell>
          <cell r="D1366" t="str">
            <v>028</v>
          </cell>
          <cell r="E1366" t="str">
            <v>28</v>
          </cell>
          <cell r="F1366" t="str">
            <v>01</v>
          </cell>
          <cell r="G1366" t="str">
            <v>254</v>
          </cell>
          <cell r="H1366" t="str">
            <v>016</v>
          </cell>
          <cell r="I1366" t="str">
            <v>02200360282801</v>
          </cell>
          <cell r="K1366" t="str">
            <v>KARIMNAGAR</v>
          </cell>
          <cell r="L1366" t="str">
            <v>GOPALPOOR</v>
          </cell>
        </row>
        <row r="1367">
          <cell r="A1367" t="str">
            <v>02</v>
          </cell>
          <cell r="B1367" t="str">
            <v>0220</v>
          </cell>
          <cell r="C1367" t="str">
            <v>0220036</v>
          </cell>
          <cell r="D1367" t="str">
            <v>029</v>
          </cell>
          <cell r="E1367" t="str">
            <v>29</v>
          </cell>
          <cell r="F1367" t="str">
            <v>01</v>
          </cell>
          <cell r="G1367" t="str">
            <v>254</v>
          </cell>
          <cell r="H1367" t="str">
            <v>016</v>
          </cell>
          <cell r="I1367" t="str">
            <v>02200360292901</v>
          </cell>
          <cell r="K1367" t="str">
            <v>KARIMNAGAR</v>
          </cell>
          <cell r="L1367" t="str">
            <v>CHEGURTHI</v>
          </cell>
        </row>
        <row r="1368">
          <cell r="A1368" t="str">
            <v>02</v>
          </cell>
          <cell r="B1368" t="str">
            <v>0220</v>
          </cell>
          <cell r="C1368" t="str">
            <v>0220036</v>
          </cell>
          <cell r="D1368" t="str">
            <v>029</v>
          </cell>
          <cell r="E1368" t="str">
            <v>29</v>
          </cell>
          <cell r="F1368" t="str">
            <v>02</v>
          </cell>
          <cell r="G1368" t="str">
            <v>254</v>
          </cell>
          <cell r="H1368" t="str">
            <v>016</v>
          </cell>
          <cell r="I1368" t="str">
            <v>02200360292902</v>
          </cell>
          <cell r="K1368" t="str">
            <v>KARIMNAGAR</v>
          </cell>
          <cell r="L1368" t="str">
            <v>MARIYAPOOR</v>
          </cell>
        </row>
        <row r="1369">
          <cell r="A1369" t="str">
            <v>02</v>
          </cell>
          <cell r="B1369" t="str">
            <v>0220</v>
          </cell>
          <cell r="C1369" t="str">
            <v>0220036</v>
          </cell>
          <cell r="D1369" t="str">
            <v>029</v>
          </cell>
          <cell r="E1369" t="str">
            <v>29</v>
          </cell>
          <cell r="F1369" t="str">
            <v>03</v>
          </cell>
          <cell r="G1369" t="str">
            <v>254</v>
          </cell>
          <cell r="H1369" t="str">
            <v>016</v>
          </cell>
          <cell r="I1369" t="str">
            <v>02200360292903</v>
          </cell>
          <cell r="K1369" t="str">
            <v>KARIMNAGAR</v>
          </cell>
          <cell r="L1369" t="str">
            <v>MANDULAPALLY</v>
          </cell>
        </row>
        <row r="1370">
          <cell r="A1370" t="str">
            <v>02</v>
          </cell>
          <cell r="B1370" t="str">
            <v>0220</v>
          </cell>
          <cell r="C1370" t="str">
            <v>0220037</v>
          </cell>
          <cell r="D1370" t="str">
            <v>001</v>
          </cell>
          <cell r="E1370" t="str">
            <v>01</v>
          </cell>
          <cell r="F1370" t="str">
            <v>01</v>
          </cell>
          <cell r="G1370" t="str">
            <v>254</v>
          </cell>
          <cell r="H1370" t="str">
            <v>016</v>
          </cell>
          <cell r="I1370" t="str">
            <v>02200370010101</v>
          </cell>
          <cell r="K1370" t="str">
            <v>RAMADUGU</v>
          </cell>
          <cell r="L1370" t="str">
            <v>THIRUMALAPUR</v>
          </cell>
        </row>
        <row r="1371">
          <cell r="A1371" t="str">
            <v>02</v>
          </cell>
          <cell r="B1371" t="str">
            <v>0220</v>
          </cell>
          <cell r="C1371" t="str">
            <v>0220037</v>
          </cell>
          <cell r="D1371" t="str">
            <v>001</v>
          </cell>
          <cell r="E1371" t="str">
            <v>01</v>
          </cell>
          <cell r="F1371" t="str">
            <v>02</v>
          </cell>
          <cell r="G1371" t="str">
            <v>254</v>
          </cell>
          <cell r="H1371" t="str">
            <v>016</v>
          </cell>
          <cell r="I1371" t="str">
            <v>02200370010102</v>
          </cell>
          <cell r="K1371" t="str">
            <v>RAMADUGU</v>
          </cell>
          <cell r="L1371" t="str">
            <v>KARPAKULAPALLI</v>
          </cell>
        </row>
        <row r="1372">
          <cell r="A1372" t="str">
            <v>02</v>
          </cell>
          <cell r="B1372" t="str">
            <v>0220</v>
          </cell>
          <cell r="C1372" t="str">
            <v>0220037</v>
          </cell>
          <cell r="D1372" t="str">
            <v>001</v>
          </cell>
          <cell r="E1372" t="str">
            <v>01</v>
          </cell>
          <cell r="F1372" t="str">
            <v>03</v>
          </cell>
          <cell r="G1372" t="str">
            <v>254</v>
          </cell>
          <cell r="H1372" t="str">
            <v>016</v>
          </cell>
          <cell r="I1372" t="str">
            <v>02200370010103</v>
          </cell>
          <cell r="K1372" t="str">
            <v>RAMADUGU</v>
          </cell>
          <cell r="L1372" t="str">
            <v>PENCHALAPALLI</v>
          </cell>
        </row>
        <row r="1373">
          <cell r="A1373" t="str">
            <v>02</v>
          </cell>
          <cell r="B1373" t="str">
            <v>0220</v>
          </cell>
          <cell r="C1373" t="str">
            <v>0220037</v>
          </cell>
          <cell r="D1373" t="str">
            <v>001</v>
          </cell>
          <cell r="E1373" t="str">
            <v>01</v>
          </cell>
          <cell r="F1373" t="str">
            <v>04</v>
          </cell>
          <cell r="G1373" t="str">
            <v>254</v>
          </cell>
          <cell r="H1373" t="str">
            <v>016</v>
          </cell>
          <cell r="I1373" t="str">
            <v>02200370010104</v>
          </cell>
          <cell r="K1373" t="str">
            <v>RAMADUGU</v>
          </cell>
          <cell r="L1373" t="str">
            <v>RAMAIAHPALLI</v>
          </cell>
        </row>
        <row r="1374">
          <cell r="A1374" t="str">
            <v>02</v>
          </cell>
          <cell r="B1374" t="str">
            <v>0220</v>
          </cell>
          <cell r="C1374" t="str">
            <v>0220037</v>
          </cell>
          <cell r="D1374" t="str">
            <v>001</v>
          </cell>
          <cell r="E1374" t="str">
            <v>01</v>
          </cell>
          <cell r="F1374" t="str">
            <v>05</v>
          </cell>
          <cell r="G1374" t="str">
            <v>255</v>
          </cell>
          <cell r="H1374" t="str">
            <v>016</v>
          </cell>
          <cell r="I1374" t="str">
            <v>02200370010105</v>
          </cell>
          <cell r="K1374" t="str">
            <v>RAMADUGU</v>
          </cell>
          <cell r="L1374" t="str">
            <v>KARKAPALLI</v>
          </cell>
        </row>
        <row r="1375">
          <cell r="A1375" t="str">
            <v>02</v>
          </cell>
          <cell r="B1375" t="str">
            <v>0220</v>
          </cell>
          <cell r="C1375" t="str">
            <v>0220037</v>
          </cell>
          <cell r="D1375" t="str">
            <v>002</v>
          </cell>
          <cell r="E1375" t="str">
            <v>02</v>
          </cell>
          <cell r="F1375" t="str">
            <v>01</v>
          </cell>
          <cell r="G1375" t="str">
            <v>255</v>
          </cell>
          <cell r="H1375" t="str">
            <v>016</v>
          </cell>
          <cell r="I1375" t="str">
            <v>02200370020201</v>
          </cell>
          <cell r="K1375" t="str">
            <v>RAMADUGU</v>
          </cell>
          <cell r="L1375" t="str">
            <v>SRIRAMULAPALLI</v>
          </cell>
        </row>
        <row r="1376">
          <cell r="A1376" t="str">
            <v>02</v>
          </cell>
          <cell r="B1376" t="str">
            <v>0220</v>
          </cell>
          <cell r="C1376" t="str">
            <v>0220037</v>
          </cell>
          <cell r="D1376" t="str">
            <v>002</v>
          </cell>
          <cell r="E1376" t="str">
            <v>02</v>
          </cell>
          <cell r="F1376" t="str">
            <v>02</v>
          </cell>
          <cell r="G1376" t="str">
            <v>255</v>
          </cell>
          <cell r="H1376" t="str">
            <v>016</v>
          </cell>
          <cell r="I1376" t="str">
            <v>02200370020202</v>
          </cell>
          <cell r="K1376" t="str">
            <v>RAMADUGU</v>
          </cell>
          <cell r="L1376" t="str">
            <v>MADICHETTIPALLI</v>
          </cell>
        </row>
        <row r="1377">
          <cell r="A1377" t="str">
            <v>02</v>
          </cell>
          <cell r="B1377" t="str">
            <v>0220</v>
          </cell>
          <cell r="C1377" t="str">
            <v>0220037</v>
          </cell>
          <cell r="D1377" t="str">
            <v>003</v>
          </cell>
          <cell r="E1377" t="str">
            <v>03</v>
          </cell>
          <cell r="F1377" t="str">
            <v>01</v>
          </cell>
          <cell r="G1377" t="str">
            <v>255</v>
          </cell>
          <cell r="H1377" t="str">
            <v>016</v>
          </cell>
          <cell r="I1377" t="str">
            <v>02200370030301</v>
          </cell>
          <cell r="K1377" t="str">
            <v>RAMADUGU</v>
          </cell>
          <cell r="L1377" t="str">
            <v>CHIPPAKURTHI</v>
          </cell>
        </row>
        <row r="1378">
          <cell r="A1378" t="str">
            <v>02</v>
          </cell>
          <cell r="B1378" t="str">
            <v>0220</v>
          </cell>
          <cell r="C1378" t="str">
            <v>0220037</v>
          </cell>
          <cell r="D1378" t="str">
            <v>004</v>
          </cell>
          <cell r="E1378" t="str">
            <v>03</v>
          </cell>
          <cell r="F1378" t="str">
            <v>01</v>
          </cell>
          <cell r="G1378" t="str">
            <v>255</v>
          </cell>
          <cell r="H1378" t="str">
            <v>016</v>
          </cell>
          <cell r="I1378" t="str">
            <v>02200370040301</v>
          </cell>
          <cell r="K1378" t="str">
            <v>RAMADUGU</v>
          </cell>
          <cell r="L1378" t="str">
            <v>RAMACHANDRAPOOR</v>
          </cell>
        </row>
        <row r="1379">
          <cell r="A1379" t="str">
            <v>02</v>
          </cell>
          <cell r="B1379" t="str">
            <v>0220</v>
          </cell>
          <cell r="C1379" t="str">
            <v>0220037</v>
          </cell>
          <cell r="D1379" t="str">
            <v>005</v>
          </cell>
          <cell r="E1379" t="str">
            <v>04</v>
          </cell>
          <cell r="F1379" t="str">
            <v>01</v>
          </cell>
          <cell r="G1379" t="str">
            <v>255</v>
          </cell>
          <cell r="H1379" t="str">
            <v>016</v>
          </cell>
          <cell r="I1379" t="str">
            <v>02200370050401</v>
          </cell>
          <cell r="K1379" t="str">
            <v>RAMADUGU</v>
          </cell>
          <cell r="L1379" t="str">
            <v>GUNDI</v>
          </cell>
        </row>
        <row r="1380">
          <cell r="A1380" t="str">
            <v>02</v>
          </cell>
          <cell r="B1380" t="str">
            <v>0220</v>
          </cell>
          <cell r="C1380" t="str">
            <v>0220037</v>
          </cell>
          <cell r="D1380" t="str">
            <v>006</v>
          </cell>
          <cell r="E1380" t="str">
            <v>04</v>
          </cell>
          <cell r="F1380" t="str">
            <v>01</v>
          </cell>
          <cell r="G1380" t="str">
            <v>255</v>
          </cell>
          <cell r="H1380" t="str">
            <v>016</v>
          </cell>
          <cell r="I1380" t="str">
            <v>02200370060401</v>
          </cell>
          <cell r="K1380" t="str">
            <v>RAMADUGU</v>
          </cell>
          <cell r="L1380" t="str">
            <v>GOPALRAOPET</v>
          </cell>
        </row>
        <row r="1381">
          <cell r="A1381" t="str">
            <v>02</v>
          </cell>
          <cell r="B1381" t="str">
            <v>0220</v>
          </cell>
          <cell r="C1381" t="str">
            <v>0220037</v>
          </cell>
          <cell r="D1381" t="str">
            <v>006</v>
          </cell>
          <cell r="E1381" t="str">
            <v>04</v>
          </cell>
          <cell r="F1381" t="str">
            <v>02</v>
          </cell>
          <cell r="G1381" t="str">
            <v>255</v>
          </cell>
          <cell r="H1381" t="str">
            <v>016</v>
          </cell>
          <cell r="I1381" t="str">
            <v>02200370060402</v>
          </cell>
          <cell r="K1381" t="str">
            <v>RAMADUGU</v>
          </cell>
          <cell r="L1381" t="str">
            <v>IPPALAGADDA</v>
          </cell>
        </row>
        <row r="1382">
          <cell r="A1382" t="str">
            <v>02</v>
          </cell>
          <cell r="B1382" t="str">
            <v>0220</v>
          </cell>
          <cell r="C1382" t="str">
            <v>0220037</v>
          </cell>
          <cell r="D1382" t="str">
            <v>007</v>
          </cell>
          <cell r="E1382" t="str">
            <v>05</v>
          </cell>
          <cell r="F1382" t="str">
            <v>01</v>
          </cell>
          <cell r="G1382" t="str">
            <v>255</v>
          </cell>
          <cell r="H1382" t="str">
            <v>016</v>
          </cell>
          <cell r="I1382" t="str">
            <v>02200370070501</v>
          </cell>
          <cell r="K1382" t="str">
            <v>RAMADUGU</v>
          </cell>
          <cell r="L1382" t="str">
            <v>LAXMIPUR</v>
          </cell>
        </row>
        <row r="1383">
          <cell r="A1383" t="str">
            <v>02</v>
          </cell>
          <cell r="B1383" t="str">
            <v>0220</v>
          </cell>
          <cell r="C1383" t="str">
            <v>0220037</v>
          </cell>
          <cell r="D1383" t="str">
            <v>008</v>
          </cell>
          <cell r="E1383" t="str">
            <v>05</v>
          </cell>
          <cell r="F1383" t="str">
            <v>01</v>
          </cell>
          <cell r="G1383" t="str">
            <v>255</v>
          </cell>
          <cell r="H1383" t="str">
            <v>016</v>
          </cell>
          <cell r="I1383" t="str">
            <v>02200370080501</v>
          </cell>
          <cell r="K1383" t="str">
            <v>RAMADUGU</v>
          </cell>
          <cell r="L1383" t="str">
            <v>VENKATROPALLI</v>
          </cell>
        </row>
        <row r="1384">
          <cell r="A1384" t="str">
            <v>02</v>
          </cell>
          <cell r="B1384" t="str">
            <v>0220</v>
          </cell>
          <cell r="C1384" t="str">
            <v>0220037</v>
          </cell>
          <cell r="D1384" t="str">
            <v>008</v>
          </cell>
          <cell r="E1384" t="str">
            <v>05</v>
          </cell>
          <cell r="F1384" t="str">
            <v>02</v>
          </cell>
          <cell r="G1384" t="str">
            <v>255</v>
          </cell>
          <cell r="H1384" t="str">
            <v>016</v>
          </cell>
          <cell r="I1384" t="str">
            <v>02200370080502</v>
          </cell>
          <cell r="K1384" t="str">
            <v>RAMADUGU</v>
          </cell>
          <cell r="L1384" t="str">
            <v>KISTAMPALLI</v>
          </cell>
        </row>
        <row r="1385">
          <cell r="A1385" t="str">
            <v>02</v>
          </cell>
          <cell r="B1385" t="str">
            <v>0220</v>
          </cell>
          <cell r="C1385" t="str">
            <v>0220037</v>
          </cell>
          <cell r="D1385" t="str">
            <v>009</v>
          </cell>
          <cell r="E1385" t="str">
            <v>06</v>
          </cell>
          <cell r="F1385" t="str">
            <v>01</v>
          </cell>
          <cell r="G1385" t="str">
            <v>255</v>
          </cell>
          <cell r="H1385" t="str">
            <v>016</v>
          </cell>
          <cell r="I1385" t="str">
            <v>02200370090601</v>
          </cell>
          <cell r="K1385" t="str">
            <v>RAMADUGU</v>
          </cell>
          <cell r="L1385" t="str">
            <v>DATTOJIPET</v>
          </cell>
        </row>
        <row r="1386">
          <cell r="A1386" t="str">
            <v>02</v>
          </cell>
          <cell r="B1386" t="str">
            <v>0220</v>
          </cell>
          <cell r="C1386" t="str">
            <v>0220037</v>
          </cell>
          <cell r="D1386" t="str">
            <v>010</v>
          </cell>
          <cell r="E1386" t="str">
            <v>07</v>
          </cell>
          <cell r="F1386" t="str">
            <v>01</v>
          </cell>
          <cell r="G1386" t="str">
            <v>255</v>
          </cell>
          <cell r="H1386" t="str">
            <v>016</v>
          </cell>
          <cell r="I1386" t="str">
            <v>02200370100701</v>
          </cell>
          <cell r="K1386" t="str">
            <v>RAMADUGU</v>
          </cell>
          <cell r="L1386" t="str">
            <v>RAMADUGU</v>
          </cell>
        </row>
        <row r="1387">
          <cell r="A1387" t="str">
            <v>02</v>
          </cell>
          <cell r="B1387" t="str">
            <v>0220</v>
          </cell>
          <cell r="C1387" t="str">
            <v>0220037</v>
          </cell>
          <cell r="D1387" t="str">
            <v>011</v>
          </cell>
          <cell r="E1387" t="str">
            <v>08</v>
          </cell>
          <cell r="F1387" t="str">
            <v>01</v>
          </cell>
          <cell r="G1387" t="str">
            <v>255</v>
          </cell>
          <cell r="H1387" t="str">
            <v>016</v>
          </cell>
          <cell r="I1387" t="str">
            <v>02200370110801</v>
          </cell>
          <cell r="K1387" t="str">
            <v>RAMADUGU</v>
          </cell>
          <cell r="L1387" t="str">
            <v>SHANAGAR</v>
          </cell>
        </row>
        <row r="1388">
          <cell r="A1388" t="str">
            <v>02</v>
          </cell>
          <cell r="B1388" t="str">
            <v>0220</v>
          </cell>
          <cell r="C1388" t="str">
            <v>0220037</v>
          </cell>
          <cell r="D1388" t="str">
            <v>011</v>
          </cell>
          <cell r="E1388" t="str">
            <v>08</v>
          </cell>
          <cell r="F1388" t="str">
            <v>02</v>
          </cell>
          <cell r="G1388" t="str">
            <v>255</v>
          </cell>
          <cell r="H1388" t="str">
            <v>016</v>
          </cell>
          <cell r="I1388" t="str">
            <v>02200370110802</v>
          </cell>
          <cell r="K1388" t="str">
            <v>RAMADUGU</v>
          </cell>
          <cell r="L1388" t="str">
            <v>PANDIKUNTAPALLI</v>
          </cell>
        </row>
        <row r="1389">
          <cell r="A1389" t="str">
            <v>02</v>
          </cell>
          <cell r="B1389" t="str">
            <v>0220</v>
          </cell>
          <cell r="C1389" t="str">
            <v>0220037</v>
          </cell>
          <cell r="D1389" t="str">
            <v>011</v>
          </cell>
          <cell r="E1389" t="str">
            <v>08</v>
          </cell>
          <cell r="F1389" t="str">
            <v>03</v>
          </cell>
          <cell r="G1389" t="str">
            <v>255</v>
          </cell>
          <cell r="H1389" t="str">
            <v>016</v>
          </cell>
          <cell r="I1389" t="str">
            <v>02200370110803</v>
          </cell>
          <cell r="K1389" t="str">
            <v>RAMADUGU</v>
          </cell>
          <cell r="L1389" t="str">
            <v>KURMAPALLI</v>
          </cell>
        </row>
        <row r="1390">
          <cell r="A1390" t="str">
            <v>02</v>
          </cell>
          <cell r="B1390" t="str">
            <v>0220</v>
          </cell>
          <cell r="C1390" t="str">
            <v>0220037</v>
          </cell>
          <cell r="D1390" t="str">
            <v>012</v>
          </cell>
          <cell r="E1390" t="str">
            <v>10</v>
          </cell>
          <cell r="F1390" t="str">
            <v>01</v>
          </cell>
          <cell r="G1390" t="str">
            <v>255</v>
          </cell>
          <cell r="H1390" t="str">
            <v>016</v>
          </cell>
          <cell r="I1390" t="str">
            <v>02200370121001</v>
          </cell>
          <cell r="K1390" t="str">
            <v>RAMADUGU</v>
          </cell>
          <cell r="L1390" t="str">
            <v>GOPALRAOPET</v>
          </cell>
        </row>
        <row r="1391">
          <cell r="A1391" t="str">
            <v>02</v>
          </cell>
          <cell r="B1391" t="str">
            <v>0220</v>
          </cell>
          <cell r="C1391" t="str">
            <v>0220037</v>
          </cell>
          <cell r="D1391" t="str">
            <v>012</v>
          </cell>
          <cell r="E1391" t="str">
            <v>14</v>
          </cell>
          <cell r="F1391" t="str">
            <v>01</v>
          </cell>
          <cell r="G1391" t="str">
            <v>255</v>
          </cell>
          <cell r="H1391" t="str">
            <v>016</v>
          </cell>
          <cell r="I1391" t="str">
            <v>02200370121401</v>
          </cell>
          <cell r="K1391" t="str">
            <v>RAMADUGU</v>
          </cell>
          <cell r="L1391" t="str">
            <v>KISTAPUR</v>
          </cell>
        </row>
        <row r="1392">
          <cell r="A1392" t="str">
            <v>02</v>
          </cell>
          <cell r="B1392" t="str">
            <v>0220</v>
          </cell>
          <cell r="C1392" t="str">
            <v>0220037</v>
          </cell>
          <cell r="D1392" t="str">
            <v>013</v>
          </cell>
          <cell r="E1392" t="str">
            <v>11</v>
          </cell>
          <cell r="F1392" t="str">
            <v>01</v>
          </cell>
          <cell r="G1392" t="str">
            <v>255</v>
          </cell>
          <cell r="H1392" t="str">
            <v>016</v>
          </cell>
          <cell r="I1392" t="str">
            <v>02200370131101</v>
          </cell>
          <cell r="K1392" t="str">
            <v>RAMADUGU</v>
          </cell>
          <cell r="L1392" t="str">
            <v>KORATPALLI</v>
          </cell>
        </row>
        <row r="1393">
          <cell r="A1393" t="str">
            <v>02</v>
          </cell>
          <cell r="B1393" t="str">
            <v>0220</v>
          </cell>
          <cell r="C1393" t="str">
            <v>0220037</v>
          </cell>
          <cell r="D1393" t="str">
            <v>014</v>
          </cell>
          <cell r="E1393" t="str">
            <v>12</v>
          </cell>
          <cell r="F1393" t="str">
            <v>01</v>
          </cell>
          <cell r="G1393" t="str">
            <v>255</v>
          </cell>
          <cell r="H1393" t="str">
            <v>016</v>
          </cell>
          <cell r="I1393" t="str">
            <v>02200370141201</v>
          </cell>
          <cell r="K1393" t="str">
            <v>RAMADUGU</v>
          </cell>
          <cell r="L1393" t="str">
            <v>RUDRARAM</v>
          </cell>
        </row>
        <row r="1394">
          <cell r="A1394" t="str">
            <v>02</v>
          </cell>
          <cell r="B1394" t="str">
            <v>0220</v>
          </cell>
          <cell r="C1394" t="str">
            <v>0220037</v>
          </cell>
          <cell r="D1394" t="str">
            <v>014</v>
          </cell>
          <cell r="E1394" t="str">
            <v>12</v>
          </cell>
          <cell r="F1394" t="str">
            <v>02</v>
          </cell>
          <cell r="G1394" t="str">
            <v>255</v>
          </cell>
          <cell r="H1394" t="str">
            <v>016</v>
          </cell>
          <cell r="I1394" t="str">
            <v>02200370141202</v>
          </cell>
          <cell r="K1394" t="str">
            <v>RAMADUGU</v>
          </cell>
          <cell r="L1394" t="str">
            <v>KOTHAPALLI</v>
          </cell>
        </row>
        <row r="1395">
          <cell r="A1395" t="str">
            <v>02</v>
          </cell>
          <cell r="B1395" t="str">
            <v>0220</v>
          </cell>
          <cell r="C1395" t="str">
            <v>0220037</v>
          </cell>
          <cell r="D1395" t="str">
            <v>015</v>
          </cell>
          <cell r="E1395" t="str">
            <v>12</v>
          </cell>
          <cell r="F1395" t="str">
            <v>01</v>
          </cell>
          <cell r="G1395" t="str">
            <v>255</v>
          </cell>
          <cell r="H1395" t="str">
            <v>016</v>
          </cell>
          <cell r="I1395" t="str">
            <v>02200370151201</v>
          </cell>
          <cell r="K1395" t="str">
            <v>RAMADUGU</v>
          </cell>
          <cell r="L1395" t="str">
            <v>RANGASAIPALLI</v>
          </cell>
        </row>
        <row r="1396">
          <cell r="A1396" t="str">
            <v>02</v>
          </cell>
          <cell r="B1396" t="str">
            <v>0220</v>
          </cell>
          <cell r="C1396" t="str">
            <v>0220037</v>
          </cell>
          <cell r="D1396" t="str">
            <v>016</v>
          </cell>
          <cell r="E1396" t="str">
            <v>13</v>
          </cell>
          <cell r="F1396" t="str">
            <v>01</v>
          </cell>
          <cell r="G1396" t="str">
            <v>255</v>
          </cell>
          <cell r="H1396" t="str">
            <v>016</v>
          </cell>
          <cell r="I1396" t="str">
            <v>02200370161301</v>
          </cell>
          <cell r="K1396" t="str">
            <v>RAMADUGU</v>
          </cell>
          <cell r="L1396" t="str">
            <v>MOTHE</v>
          </cell>
        </row>
        <row r="1397">
          <cell r="A1397" t="str">
            <v>02</v>
          </cell>
          <cell r="B1397" t="str">
            <v>0220</v>
          </cell>
          <cell r="C1397" t="str">
            <v>0220037</v>
          </cell>
          <cell r="D1397" t="str">
            <v>016</v>
          </cell>
          <cell r="E1397" t="str">
            <v>13</v>
          </cell>
          <cell r="F1397" t="str">
            <v>02</v>
          </cell>
          <cell r="G1397" t="str">
            <v>255</v>
          </cell>
          <cell r="H1397" t="str">
            <v>016</v>
          </cell>
          <cell r="I1397" t="str">
            <v>02200370161302</v>
          </cell>
          <cell r="K1397" t="str">
            <v>RAMADUGU</v>
          </cell>
          <cell r="L1397" t="str">
            <v>KOTHAPALLI</v>
          </cell>
        </row>
        <row r="1398">
          <cell r="A1398" t="str">
            <v>02</v>
          </cell>
          <cell r="B1398" t="str">
            <v>0220</v>
          </cell>
          <cell r="C1398" t="str">
            <v>0220037</v>
          </cell>
          <cell r="D1398" t="str">
            <v>017</v>
          </cell>
          <cell r="E1398" t="str">
            <v>13</v>
          </cell>
          <cell r="F1398" t="str">
            <v>01</v>
          </cell>
          <cell r="G1398" t="str">
            <v>255</v>
          </cell>
          <cell r="H1398" t="str">
            <v>016</v>
          </cell>
          <cell r="I1398" t="str">
            <v>02200370171301</v>
          </cell>
          <cell r="K1398" t="str">
            <v>RAMADUGU</v>
          </cell>
          <cell r="L1398" t="str">
            <v>GOLIRAMAIAHPALLI</v>
          </cell>
        </row>
        <row r="1399">
          <cell r="A1399" t="str">
            <v>02</v>
          </cell>
          <cell r="B1399" t="str">
            <v>0220</v>
          </cell>
          <cell r="C1399" t="str">
            <v>0220037</v>
          </cell>
          <cell r="D1399" t="str">
            <v>017</v>
          </cell>
          <cell r="E1399" t="str">
            <v>13</v>
          </cell>
          <cell r="F1399" t="str">
            <v>02</v>
          </cell>
          <cell r="G1399" t="str">
            <v>255</v>
          </cell>
          <cell r="H1399" t="str">
            <v>016</v>
          </cell>
          <cell r="I1399" t="str">
            <v>02200370171302</v>
          </cell>
          <cell r="K1399" t="str">
            <v>RAMADUGU</v>
          </cell>
          <cell r="L1399" t="str">
            <v>NUNUGONDAPALLI</v>
          </cell>
        </row>
        <row r="1400">
          <cell r="A1400" t="str">
            <v>02</v>
          </cell>
          <cell r="B1400" t="str">
            <v>0220</v>
          </cell>
          <cell r="C1400" t="str">
            <v>0220037</v>
          </cell>
          <cell r="D1400" t="str">
            <v>018</v>
          </cell>
          <cell r="E1400" t="str">
            <v>15</v>
          </cell>
          <cell r="F1400" t="str">
            <v>01</v>
          </cell>
          <cell r="G1400" t="str">
            <v>255</v>
          </cell>
          <cell r="H1400" t="str">
            <v>016</v>
          </cell>
          <cell r="I1400" t="str">
            <v>02200370181501</v>
          </cell>
          <cell r="K1400" t="str">
            <v>RAMADUGU</v>
          </cell>
          <cell r="L1400" t="str">
            <v>VEDIRA</v>
          </cell>
        </row>
        <row r="1401">
          <cell r="A1401" t="str">
            <v>02</v>
          </cell>
          <cell r="B1401" t="str">
            <v>0220</v>
          </cell>
          <cell r="C1401" t="str">
            <v>0220037</v>
          </cell>
          <cell r="D1401" t="str">
            <v>018</v>
          </cell>
          <cell r="E1401" t="str">
            <v>15</v>
          </cell>
          <cell r="F1401" t="str">
            <v>02</v>
          </cell>
          <cell r="G1401" t="str">
            <v>255</v>
          </cell>
          <cell r="H1401" t="str">
            <v>016</v>
          </cell>
          <cell r="I1401" t="str">
            <v>02200370181502</v>
          </cell>
          <cell r="K1401" t="str">
            <v>RAMADUGU</v>
          </cell>
          <cell r="L1401" t="str">
            <v>KONARAOPET</v>
          </cell>
        </row>
        <row r="1402">
          <cell r="A1402" t="str">
            <v>02</v>
          </cell>
          <cell r="B1402" t="str">
            <v>0220</v>
          </cell>
          <cell r="C1402" t="str">
            <v>0220037</v>
          </cell>
          <cell r="D1402" t="str">
            <v>018</v>
          </cell>
          <cell r="E1402" t="str">
            <v>15</v>
          </cell>
          <cell r="F1402" t="str">
            <v>03</v>
          </cell>
          <cell r="G1402" t="str">
            <v>255</v>
          </cell>
          <cell r="H1402" t="str">
            <v>016</v>
          </cell>
          <cell r="I1402" t="str">
            <v>02200370181503</v>
          </cell>
          <cell r="K1402" t="str">
            <v>RAMADUGU</v>
          </cell>
          <cell r="L1402" t="str">
            <v>RAJAJINAGAR</v>
          </cell>
        </row>
        <row r="1403">
          <cell r="A1403" t="str">
            <v>02</v>
          </cell>
          <cell r="B1403" t="str">
            <v>0220</v>
          </cell>
          <cell r="C1403" t="str">
            <v>0220037</v>
          </cell>
          <cell r="D1403" t="str">
            <v>018</v>
          </cell>
          <cell r="E1403" t="str">
            <v>15</v>
          </cell>
          <cell r="F1403" t="str">
            <v>04</v>
          </cell>
          <cell r="G1403" t="str">
            <v>255</v>
          </cell>
          <cell r="H1403" t="str">
            <v>016</v>
          </cell>
          <cell r="I1403" t="str">
            <v>02200370181504</v>
          </cell>
          <cell r="K1403" t="str">
            <v>RAMADUGU</v>
          </cell>
          <cell r="L1403" t="str">
            <v>VENKATAGIRI</v>
          </cell>
        </row>
        <row r="1404">
          <cell r="A1404" t="str">
            <v>02</v>
          </cell>
          <cell r="B1404" t="str">
            <v>0220</v>
          </cell>
          <cell r="C1404" t="str">
            <v>0220037</v>
          </cell>
          <cell r="D1404" t="str">
            <v>019</v>
          </cell>
          <cell r="E1404" t="str">
            <v>16</v>
          </cell>
          <cell r="F1404" t="str">
            <v>01</v>
          </cell>
          <cell r="G1404" t="str">
            <v>255</v>
          </cell>
          <cell r="H1404" t="str">
            <v>016</v>
          </cell>
          <cell r="I1404" t="str">
            <v>02200370191601</v>
          </cell>
          <cell r="K1404" t="str">
            <v>RAMADUGU</v>
          </cell>
          <cell r="L1404" t="str">
            <v>VELICHALA</v>
          </cell>
        </row>
        <row r="1405">
          <cell r="A1405" t="str">
            <v>02</v>
          </cell>
          <cell r="B1405" t="str">
            <v>0220</v>
          </cell>
          <cell r="C1405" t="str">
            <v>0220037</v>
          </cell>
          <cell r="D1405" t="str">
            <v>019</v>
          </cell>
          <cell r="E1405" t="str">
            <v>16</v>
          </cell>
          <cell r="F1405" t="str">
            <v>02</v>
          </cell>
          <cell r="G1405" t="str">
            <v>255</v>
          </cell>
          <cell r="H1405" t="str">
            <v>016</v>
          </cell>
          <cell r="I1405" t="str">
            <v>02200370191602</v>
          </cell>
          <cell r="K1405" t="str">
            <v>RAMADUGU</v>
          </cell>
          <cell r="L1405" t="str">
            <v>KISTARAOPALLI</v>
          </cell>
        </row>
        <row r="1406">
          <cell r="A1406" t="str">
            <v>02</v>
          </cell>
          <cell r="B1406" t="str">
            <v>0220</v>
          </cell>
          <cell r="C1406" t="str">
            <v>0220037</v>
          </cell>
          <cell r="D1406" t="str">
            <v>019</v>
          </cell>
          <cell r="E1406" t="str">
            <v>16</v>
          </cell>
          <cell r="F1406" t="str">
            <v>03</v>
          </cell>
          <cell r="G1406" t="str">
            <v>255</v>
          </cell>
          <cell r="H1406" t="str">
            <v>016</v>
          </cell>
          <cell r="I1406" t="str">
            <v>02200370191603</v>
          </cell>
          <cell r="K1406" t="str">
            <v>RAMADUGU</v>
          </cell>
          <cell r="L1406" t="str">
            <v>GUDDELUGUPALLI</v>
          </cell>
        </row>
        <row r="1407">
          <cell r="A1407" t="str">
            <v>02</v>
          </cell>
          <cell r="B1407" t="str">
            <v>0220</v>
          </cell>
          <cell r="C1407" t="str">
            <v>0220037</v>
          </cell>
          <cell r="D1407" t="str">
            <v>020</v>
          </cell>
          <cell r="E1407" t="str">
            <v>17</v>
          </cell>
          <cell r="F1407" t="str">
            <v>01</v>
          </cell>
          <cell r="G1407" t="str">
            <v>255</v>
          </cell>
          <cell r="H1407" t="str">
            <v>016</v>
          </cell>
          <cell r="I1407" t="str">
            <v>02200370201701</v>
          </cell>
          <cell r="K1407" t="str">
            <v>RAMADUGU</v>
          </cell>
          <cell r="L1407" t="str">
            <v>DESHRAJPALLI</v>
          </cell>
        </row>
        <row r="1408">
          <cell r="A1408" t="str">
            <v>02</v>
          </cell>
          <cell r="B1408" t="str">
            <v>0220</v>
          </cell>
          <cell r="C1408" t="str">
            <v>0220037</v>
          </cell>
          <cell r="D1408" t="str">
            <v>020</v>
          </cell>
          <cell r="E1408" t="str">
            <v>17</v>
          </cell>
          <cell r="F1408" t="str">
            <v>02</v>
          </cell>
          <cell r="G1408" t="str">
            <v>255</v>
          </cell>
          <cell r="H1408" t="str">
            <v>016</v>
          </cell>
          <cell r="I1408" t="str">
            <v>02200370201702</v>
          </cell>
          <cell r="K1408" t="str">
            <v>RAMADUGU</v>
          </cell>
          <cell r="L1408" t="str">
            <v>AUDARPALLI</v>
          </cell>
        </row>
        <row r="1409">
          <cell r="A1409" t="str">
            <v>02</v>
          </cell>
          <cell r="B1409" t="str">
            <v>0220</v>
          </cell>
          <cell r="C1409" t="str">
            <v>0220037</v>
          </cell>
          <cell r="D1409" t="str">
            <v>021</v>
          </cell>
          <cell r="E1409" t="str">
            <v>18</v>
          </cell>
          <cell r="F1409" t="str">
            <v>01</v>
          </cell>
          <cell r="G1409" t="str">
            <v>254</v>
          </cell>
          <cell r="H1409" t="str">
            <v>016</v>
          </cell>
          <cell r="I1409" t="str">
            <v>02200370211801</v>
          </cell>
          <cell r="K1409" t="str">
            <v>RAMADUGU</v>
          </cell>
          <cell r="L1409" t="str">
            <v>kokkerakunta</v>
          </cell>
        </row>
        <row r="1410">
          <cell r="A1410" t="str">
            <v>02</v>
          </cell>
          <cell r="B1410" t="str">
            <v>0220</v>
          </cell>
          <cell r="C1410" t="str">
            <v>0220037</v>
          </cell>
          <cell r="D1410" t="str">
            <v>021</v>
          </cell>
          <cell r="E1410" t="str">
            <v>18</v>
          </cell>
          <cell r="F1410" t="str">
            <v>02</v>
          </cell>
          <cell r="G1410" t="str">
            <v>254</v>
          </cell>
          <cell r="H1410" t="str">
            <v>016</v>
          </cell>
          <cell r="I1410" t="str">
            <v>02200370211802</v>
          </cell>
          <cell r="K1410" t="str">
            <v>RAMADUGU</v>
          </cell>
          <cell r="L1410" t="str">
            <v>mannempalli</v>
          </cell>
        </row>
        <row r="1411">
          <cell r="A1411" t="str">
            <v>02</v>
          </cell>
          <cell r="B1411" t="str">
            <v>0220</v>
          </cell>
          <cell r="C1411" t="str">
            <v>0220037</v>
          </cell>
          <cell r="D1411" t="str">
            <v>022</v>
          </cell>
          <cell r="E1411" t="str">
            <v>19</v>
          </cell>
          <cell r="F1411" t="str">
            <v>01</v>
          </cell>
          <cell r="G1411" t="str">
            <v>254</v>
          </cell>
          <cell r="H1411" t="str">
            <v>016</v>
          </cell>
          <cell r="I1411" t="str">
            <v>02200370221901</v>
          </cell>
          <cell r="K1411" t="str">
            <v>RAMADUGU</v>
          </cell>
          <cell r="L1411" t="str">
            <v>VANNARAM</v>
          </cell>
        </row>
        <row r="1412">
          <cell r="A1412" t="str">
            <v>02</v>
          </cell>
          <cell r="B1412" t="str">
            <v>0220</v>
          </cell>
          <cell r="C1412" t="str">
            <v>0220037</v>
          </cell>
          <cell r="D1412" t="str">
            <v>022</v>
          </cell>
          <cell r="E1412" t="str">
            <v>19</v>
          </cell>
          <cell r="F1412" t="str">
            <v>02</v>
          </cell>
          <cell r="G1412" t="str">
            <v>254</v>
          </cell>
          <cell r="H1412" t="str">
            <v>016</v>
          </cell>
          <cell r="I1412" t="str">
            <v>02200370221902</v>
          </cell>
          <cell r="K1412" t="str">
            <v>RAMADUGU</v>
          </cell>
          <cell r="L1412" t="str">
            <v>NYATHAKANIPALLI</v>
          </cell>
        </row>
        <row r="1413">
          <cell r="A1413" t="str">
            <v>02</v>
          </cell>
          <cell r="B1413" t="str">
            <v>0220</v>
          </cell>
          <cell r="C1413" t="str">
            <v>0220038</v>
          </cell>
          <cell r="D1413" t="str">
            <v>001</v>
          </cell>
          <cell r="E1413" t="str">
            <v>01</v>
          </cell>
          <cell r="F1413" t="str">
            <v>01</v>
          </cell>
          <cell r="G1413" t="str">
            <v>259</v>
          </cell>
          <cell r="H1413" t="str">
            <v>016</v>
          </cell>
          <cell r="I1413" t="str">
            <v>02200380010101</v>
          </cell>
          <cell r="K1413" t="str">
            <v>BOINPALLE</v>
          </cell>
          <cell r="L1413" t="str">
            <v>MALKAPUR</v>
          </cell>
        </row>
        <row r="1414">
          <cell r="A1414" t="str">
            <v>02</v>
          </cell>
          <cell r="B1414" t="str">
            <v>0220</v>
          </cell>
          <cell r="C1414" t="str">
            <v>0220038</v>
          </cell>
          <cell r="D1414" t="str">
            <v>001</v>
          </cell>
          <cell r="E1414" t="str">
            <v>01</v>
          </cell>
          <cell r="F1414" t="str">
            <v>02</v>
          </cell>
          <cell r="G1414" t="str">
            <v>259</v>
          </cell>
          <cell r="H1414" t="str">
            <v>016</v>
          </cell>
          <cell r="I1414" t="str">
            <v>02200380010102</v>
          </cell>
          <cell r="K1414" t="str">
            <v>BOINPALLE</v>
          </cell>
          <cell r="L1414" t="str">
            <v>CHINAMALKAPUR</v>
          </cell>
        </row>
        <row r="1415">
          <cell r="A1415" t="str">
            <v>02</v>
          </cell>
          <cell r="B1415" t="str">
            <v>0220</v>
          </cell>
          <cell r="C1415" t="str">
            <v>0220038</v>
          </cell>
          <cell r="D1415" t="str">
            <v>002</v>
          </cell>
          <cell r="E1415" t="str">
            <v>02</v>
          </cell>
          <cell r="F1415" t="str">
            <v>01</v>
          </cell>
          <cell r="G1415" t="str">
            <v>259</v>
          </cell>
          <cell r="H1415" t="str">
            <v>016</v>
          </cell>
          <cell r="I1415" t="str">
            <v>02200380020201</v>
          </cell>
          <cell r="K1415" t="str">
            <v>BOINPALLE</v>
          </cell>
          <cell r="L1415" t="str">
            <v>ANANTHAPALLY</v>
          </cell>
        </row>
        <row r="1416">
          <cell r="A1416" t="str">
            <v>02</v>
          </cell>
          <cell r="B1416" t="str">
            <v>0220</v>
          </cell>
          <cell r="C1416" t="str">
            <v>0220038</v>
          </cell>
          <cell r="D1416" t="str">
            <v>002</v>
          </cell>
          <cell r="E1416" t="str">
            <v>02</v>
          </cell>
          <cell r="F1416" t="str">
            <v>02</v>
          </cell>
          <cell r="G1416" t="str">
            <v>259</v>
          </cell>
          <cell r="H1416" t="str">
            <v>016</v>
          </cell>
          <cell r="I1416" t="str">
            <v>02200380020202</v>
          </cell>
          <cell r="K1416" t="str">
            <v>BOINPALLE</v>
          </cell>
          <cell r="L1416" t="str">
            <v>NARSHIMULAPALLY</v>
          </cell>
        </row>
        <row r="1417">
          <cell r="A1417" t="str">
            <v>02</v>
          </cell>
          <cell r="B1417" t="str">
            <v>0220</v>
          </cell>
          <cell r="C1417" t="str">
            <v>0220038</v>
          </cell>
          <cell r="D1417" t="str">
            <v>003</v>
          </cell>
          <cell r="E1417" t="str">
            <v>03</v>
          </cell>
          <cell r="F1417" t="str">
            <v>01</v>
          </cell>
          <cell r="G1417" t="str">
            <v>259</v>
          </cell>
          <cell r="H1417" t="str">
            <v>016</v>
          </cell>
          <cell r="I1417" t="str">
            <v>02200380030301</v>
          </cell>
          <cell r="K1417" t="str">
            <v>BOINPALLE</v>
          </cell>
          <cell r="L1417" t="str">
            <v>DUNDRAPALLY</v>
          </cell>
        </row>
        <row r="1418">
          <cell r="A1418" t="str">
            <v>02</v>
          </cell>
          <cell r="B1418" t="str">
            <v>0220</v>
          </cell>
          <cell r="C1418" t="str">
            <v>0220038</v>
          </cell>
          <cell r="D1418" t="str">
            <v>004</v>
          </cell>
          <cell r="E1418" t="str">
            <v>04</v>
          </cell>
          <cell r="F1418" t="str">
            <v>01</v>
          </cell>
          <cell r="G1418" t="str">
            <v>259</v>
          </cell>
          <cell r="H1418" t="str">
            <v>016</v>
          </cell>
          <cell r="I1418" t="str">
            <v>02200380040401</v>
          </cell>
          <cell r="K1418" t="str">
            <v>BOINPALLE</v>
          </cell>
          <cell r="L1418" t="str">
            <v>KOREM</v>
          </cell>
        </row>
        <row r="1419">
          <cell r="A1419" t="str">
            <v>02</v>
          </cell>
          <cell r="B1419" t="str">
            <v>0220</v>
          </cell>
          <cell r="C1419" t="str">
            <v>0220038</v>
          </cell>
          <cell r="D1419" t="str">
            <v>005</v>
          </cell>
          <cell r="E1419" t="str">
            <v>05</v>
          </cell>
          <cell r="F1419" t="str">
            <v>01</v>
          </cell>
          <cell r="G1419" t="str">
            <v>259</v>
          </cell>
          <cell r="H1419" t="str">
            <v>016</v>
          </cell>
          <cell r="I1419" t="str">
            <v>02200380050501</v>
          </cell>
          <cell r="K1419" t="str">
            <v>BOINPALLE</v>
          </cell>
          <cell r="L1419" t="str">
            <v>THADAGONDA</v>
          </cell>
        </row>
        <row r="1420">
          <cell r="A1420" t="str">
            <v>02</v>
          </cell>
          <cell r="B1420" t="str">
            <v>0220</v>
          </cell>
          <cell r="C1420" t="str">
            <v>0220038</v>
          </cell>
          <cell r="D1420" t="str">
            <v>006</v>
          </cell>
          <cell r="E1420" t="str">
            <v>06</v>
          </cell>
          <cell r="F1420" t="str">
            <v>01</v>
          </cell>
          <cell r="G1420" t="str">
            <v>259</v>
          </cell>
          <cell r="H1420" t="str">
            <v>016</v>
          </cell>
          <cell r="I1420" t="str">
            <v>02200380060601</v>
          </cell>
          <cell r="K1420" t="str">
            <v>BOINPALLE</v>
          </cell>
          <cell r="L1420" t="str">
            <v>BURUGUPALLY</v>
          </cell>
        </row>
        <row r="1421">
          <cell r="A1421" t="str">
            <v>02</v>
          </cell>
          <cell r="B1421" t="str">
            <v>0220</v>
          </cell>
          <cell r="C1421" t="str">
            <v>0220038</v>
          </cell>
          <cell r="D1421" t="str">
            <v>007</v>
          </cell>
          <cell r="E1421" t="str">
            <v>07</v>
          </cell>
          <cell r="F1421" t="str">
            <v>01</v>
          </cell>
          <cell r="G1421" t="str">
            <v>259</v>
          </cell>
          <cell r="H1421" t="str">
            <v>016</v>
          </cell>
          <cell r="I1421" t="str">
            <v>02200380070701</v>
          </cell>
          <cell r="K1421" t="str">
            <v>BOINPALLE</v>
          </cell>
          <cell r="L1421" t="str">
            <v>STAMBAMPALLY</v>
          </cell>
        </row>
        <row r="1422">
          <cell r="A1422" t="str">
            <v>02</v>
          </cell>
          <cell r="B1422" t="str">
            <v>0220</v>
          </cell>
          <cell r="C1422" t="str">
            <v>0220038</v>
          </cell>
          <cell r="D1422" t="str">
            <v>007</v>
          </cell>
          <cell r="E1422" t="str">
            <v>07</v>
          </cell>
          <cell r="F1422" t="str">
            <v>04</v>
          </cell>
          <cell r="G1422" t="str">
            <v>259</v>
          </cell>
          <cell r="H1422" t="str">
            <v>016</v>
          </cell>
          <cell r="I1422" t="str">
            <v>02200380070704</v>
          </cell>
          <cell r="K1422" t="str">
            <v>BOINPALLE</v>
          </cell>
          <cell r="L1422" t="str">
            <v>CHANDRAGIRIPALLY</v>
          </cell>
        </row>
        <row r="1423">
          <cell r="A1423" t="str">
            <v>02</v>
          </cell>
          <cell r="B1423" t="str">
            <v>0220</v>
          </cell>
          <cell r="C1423" t="str">
            <v>0220038</v>
          </cell>
          <cell r="D1423" t="str">
            <v>008</v>
          </cell>
          <cell r="E1423" t="str">
            <v>07</v>
          </cell>
          <cell r="F1423" t="str">
            <v>02</v>
          </cell>
          <cell r="G1423" t="str">
            <v>259</v>
          </cell>
          <cell r="H1423" t="str">
            <v>016</v>
          </cell>
          <cell r="I1423" t="str">
            <v>02200380080702</v>
          </cell>
          <cell r="K1423" t="str">
            <v>BOINPALLE</v>
          </cell>
          <cell r="L1423" t="str">
            <v>GUNDANNAPALLY</v>
          </cell>
        </row>
        <row r="1424">
          <cell r="A1424" t="str">
            <v>02</v>
          </cell>
          <cell r="B1424" t="str">
            <v>0220</v>
          </cell>
          <cell r="C1424" t="str">
            <v>0220038</v>
          </cell>
          <cell r="D1424" t="str">
            <v>008</v>
          </cell>
          <cell r="E1424" t="str">
            <v>07</v>
          </cell>
          <cell r="F1424" t="str">
            <v>03</v>
          </cell>
          <cell r="G1424" t="str">
            <v>259</v>
          </cell>
          <cell r="H1424" t="str">
            <v>016</v>
          </cell>
          <cell r="I1424" t="str">
            <v>02200380080703</v>
          </cell>
          <cell r="K1424" t="str">
            <v>BOINPALLE</v>
          </cell>
          <cell r="L1424" t="str">
            <v>VENNAMPALLY</v>
          </cell>
        </row>
        <row r="1425">
          <cell r="A1425" t="str">
            <v>02</v>
          </cell>
          <cell r="B1425" t="str">
            <v>0220</v>
          </cell>
          <cell r="C1425" t="str">
            <v>0220038</v>
          </cell>
          <cell r="D1425" t="str">
            <v>009</v>
          </cell>
          <cell r="E1425" t="str">
            <v>08</v>
          </cell>
          <cell r="F1425" t="str">
            <v>01</v>
          </cell>
          <cell r="G1425" t="str">
            <v>259</v>
          </cell>
          <cell r="H1425" t="str">
            <v>016</v>
          </cell>
          <cell r="I1425" t="str">
            <v>02200380090801</v>
          </cell>
          <cell r="K1425" t="str">
            <v>BOINPALLE</v>
          </cell>
          <cell r="L1425" t="str">
            <v>BOINPALLY</v>
          </cell>
        </row>
        <row r="1426">
          <cell r="A1426" t="str">
            <v>02</v>
          </cell>
          <cell r="B1426" t="str">
            <v>0220</v>
          </cell>
          <cell r="C1426" t="str">
            <v>0220038</v>
          </cell>
          <cell r="D1426" t="str">
            <v>010</v>
          </cell>
          <cell r="E1426" t="str">
            <v>08</v>
          </cell>
          <cell r="F1426" t="str">
            <v>01</v>
          </cell>
          <cell r="G1426" t="str">
            <v>259</v>
          </cell>
          <cell r="H1426" t="str">
            <v>016</v>
          </cell>
          <cell r="I1426" t="str">
            <v>02200380100801</v>
          </cell>
          <cell r="K1426" t="str">
            <v>BOINPALLE</v>
          </cell>
          <cell r="L1426" t="str">
            <v>RAMANNAPETA</v>
          </cell>
        </row>
        <row r="1427">
          <cell r="A1427" t="str">
            <v>02</v>
          </cell>
          <cell r="B1427" t="str">
            <v>0220</v>
          </cell>
          <cell r="C1427" t="str">
            <v>0220038</v>
          </cell>
          <cell r="D1427" t="str">
            <v>011</v>
          </cell>
          <cell r="E1427" t="str">
            <v>09</v>
          </cell>
          <cell r="F1427" t="str">
            <v>01</v>
          </cell>
          <cell r="G1427" t="str">
            <v>259</v>
          </cell>
          <cell r="H1427" t="str">
            <v>016</v>
          </cell>
          <cell r="I1427" t="str">
            <v>02200380110901</v>
          </cell>
          <cell r="K1427" t="str">
            <v>BOINPALLE</v>
          </cell>
          <cell r="L1427" t="str">
            <v>VILASAGAR</v>
          </cell>
        </row>
        <row r="1428">
          <cell r="A1428" t="str">
            <v>02</v>
          </cell>
          <cell r="B1428" t="str">
            <v>0220</v>
          </cell>
          <cell r="C1428" t="str">
            <v>0220038</v>
          </cell>
          <cell r="D1428" t="str">
            <v>012</v>
          </cell>
          <cell r="E1428" t="str">
            <v>09</v>
          </cell>
          <cell r="F1428" t="str">
            <v>02</v>
          </cell>
          <cell r="G1428" t="str">
            <v>259</v>
          </cell>
          <cell r="H1428" t="str">
            <v>016</v>
          </cell>
          <cell r="I1428" t="str">
            <v>02200380120902</v>
          </cell>
          <cell r="K1428" t="str">
            <v>BOINPALLE</v>
          </cell>
          <cell r="L1428" t="str">
            <v>DESHAIPALLY</v>
          </cell>
        </row>
        <row r="1429">
          <cell r="A1429" t="str">
            <v>02</v>
          </cell>
          <cell r="B1429" t="str">
            <v>0220</v>
          </cell>
          <cell r="C1429" t="str">
            <v>0220038</v>
          </cell>
          <cell r="D1429" t="str">
            <v>013</v>
          </cell>
          <cell r="E1429" t="str">
            <v>09</v>
          </cell>
          <cell r="F1429" t="str">
            <v>03</v>
          </cell>
          <cell r="G1429" t="str">
            <v>259</v>
          </cell>
          <cell r="H1429" t="str">
            <v>016</v>
          </cell>
          <cell r="I1429" t="str">
            <v>02200380130903</v>
          </cell>
          <cell r="K1429" t="str">
            <v>BOINPALLE</v>
          </cell>
          <cell r="L1429" t="str">
            <v>JAGGARAOPALLY</v>
          </cell>
        </row>
        <row r="1430">
          <cell r="A1430" t="str">
            <v>02</v>
          </cell>
          <cell r="B1430" t="str">
            <v>0220</v>
          </cell>
          <cell r="C1430" t="str">
            <v>0220038</v>
          </cell>
          <cell r="D1430" t="str">
            <v>014</v>
          </cell>
          <cell r="E1430" t="str">
            <v>09</v>
          </cell>
          <cell r="F1430" t="str">
            <v>04</v>
          </cell>
          <cell r="G1430" t="str">
            <v>259</v>
          </cell>
          <cell r="H1430" t="str">
            <v>016</v>
          </cell>
          <cell r="I1430" t="str">
            <v>02200380140904</v>
          </cell>
          <cell r="K1430" t="str">
            <v>BOINPALLE</v>
          </cell>
          <cell r="L1430" t="str">
            <v>MARLAPETA</v>
          </cell>
        </row>
        <row r="1431">
          <cell r="A1431" t="str">
            <v>02</v>
          </cell>
          <cell r="B1431" t="str">
            <v>0220</v>
          </cell>
          <cell r="C1431" t="str">
            <v>0220038</v>
          </cell>
          <cell r="D1431" t="str">
            <v>015</v>
          </cell>
          <cell r="E1431" t="str">
            <v>09</v>
          </cell>
          <cell r="F1431" t="str">
            <v>05</v>
          </cell>
          <cell r="G1431" t="str">
            <v>259</v>
          </cell>
          <cell r="H1431" t="str">
            <v>016</v>
          </cell>
          <cell r="I1431" t="str">
            <v>02200380150905</v>
          </cell>
          <cell r="K1431" t="str">
            <v>BOINPALLE</v>
          </cell>
          <cell r="L1431" t="str">
            <v>RATHNAMPETA</v>
          </cell>
        </row>
        <row r="1432">
          <cell r="A1432" t="str">
            <v>02</v>
          </cell>
          <cell r="B1432" t="str">
            <v>0220</v>
          </cell>
          <cell r="C1432" t="str">
            <v>0220038</v>
          </cell>
          <cell r="D1432" t="str">
            <v>016</v>
          </cell>
          <cell r="E1432" t="str">
            <v>10</v>
          </cell>
          <cell r="F1432" t="str">
            <v>01</v>
          </cell>
          <cell r="G1432" t="str">
            <v>259</v>
          </cell>
          <cell r="H1432" t="str">
            <v>016</v>
          </cell>
          <cell r="I1432" t="str">
            <v>02200380161001</v>
          </cell>
          <cell r="K1432" t="str">
            <v>BOINPALLE</v>
          </cell>
          <cell r="L1432" t="str">
            <v>VARDHAVELLY</v>
          </cell>
        </row>
        <row r="1433">
          <cell r="A1433" t="str">
            <v>02</v>
          </cell>
          <cell r="B1433" t="str">
            <v>0220</v>
          </cell>
          <cell r="C1433" t="str">
            <v>0220038</v>
          </cell>
          <cell r="D1433" t="str">
            <v>016</v>
          </cell>
          <cell r="E1433" t="str">
            <v>10</v>
          </cell>
          <cell r="F1433" t="str">
            <v>02</v>
          </cell>
          <cell r="G1433" t="str">
            <v>259</v>
          </cell>
          <cell r="H1433" t="str">
            <v>016</v>
          </cell>
          <cell r="I1433" t="str">
            <v>02200380161002</v>
          </cell>
          <cell r="K1433" t="str">
            <v>BOINPALLE</v>
          </cell>
          <cell r="L1433" t="str">
            <v>RAJANNAPETA</v>
          </cell>
        </row>
        <row r="1434">
          <cell r="A1434" t="str">
            <v>02</v>
          </cell>
          <cell r="B1434" t="str">
            <v>0220</v>
          </cell>
          <cell r="C1434" t="str">
            <v>0220038</v>
          </cell>
          <cell r="D1434" t="str">
            <v>016</v>
          </cell>
          <cell r="E1434" t="str">
            <v>10</v>
          </cell>
          <cell r="F1434" t="str">
            <v>03</v>
          </cell>
          <cell r="G1434" t="str">
            <v>259</v>
          </cell>
          <cell r="H1434" t="str">
            <v>016</v>
          </cell>
          <cell r="I1434" t="str">
            <v>02200380161003</v>
          </cell>
          <cell r="K1434" t="str">
            <v>BOINPALLE</v>
          </cell>
          <cell r="L1434" t="str">
            <v>DUBBAPALLY</v>
          </cell>
        </row>
        <row r="1435">
          <cell r="A1435" t="str">
            <v>02</v>
          </cell>
          <cell r="B1435" t="str">
            <v>0220</v>
          </cell>
          <cell r="C1435" t="str">
            <v>0220038</v>
          </cell>
          <cell r="D1435" t="str">
            <v>017</v>
          </cell>
          <cell r="E1435" t="str">
            <v>11</v>
          </cell>
          <cell r="F1435" t="str">
            <v>01</v>
          </cell>
          <cell r="G1435" t="str">
            <v>259</v>
          </cell>
          <cell r="H1435" t="str">
            <v>016</v>
          </cell>
          <cell r="I1435" t="str">
            <v>02200380171101</v>
          </cell>
          <cell r="K1435" t="str">
            <v>BOINPALLE</v>
          </cell>
          <cell r="L1435" t="str">
            <v>SHABASHPALLY</v>
          </cell>
        </row>
        <row r="1436">
          <cell r="A1436" t="str">
            <v>02</v>
          </cell>
          <cell r="B1436" t="str">
            <v>0220</v>
          </cell>
          <cell r="C1436" t="str">
            <v>0220038</v>
          </cell>
          <cell r="D1436" t="str">
            <v>018</v>
          </cell>
          <cell r="E1436" t="str">
            <v>12</v>
          </cell>
          <cell r="F1436" t="str">
            <v>01</v>
          </cell>
          <cell r="G1436" t="str">
            <v>259</v>
          </cell>
          <cell r="H1436" t="str">
            <v>016</v>
          </cell>
          <cell r="I1436" t="str">
            <v>02200380181201</v>
          </cell>
          <cell r="K1436" t="str">
            <v>BOINPALLE</v>
          </cell>
          <cell r="L1436" t="str">
            <v>KODURUPAKA</v>
          </cell>
        </row>
        <row r="1437">
          <cell r="A1437" t="str">
            <v>02</v>
          </cell>
          <cell r="B1437" t="str">
            <v>0220</v>
          </cell>
          <cell r="C1437" t="str">
            <v>0220038</v>
          </cell>
          <cell r="D1437" t="str">
            <v>019</v>
          </cell>
          <cell r="E1437" t="str">
            <v>12</v>
          </cell>
          <cell r="F1437" t="str">
            <v>01</v>
          </cell>
          <cell r="G1437" t="str">
            <v>259</v>
          </cell>
          <cell r="H1437" t="str">
            <v>016</v>
          </cell>
          <cell r="I1437" t="str">
            <v>02200380191201</v>
          </cell>
          <cell r="K1437" t="str">
            <v>BOINPALLE</v>
          </cell>
          <cell r="L1437" t="str">
            <v>NEELOJIPALLY</v>
          </cell>
        </row>
        <row r="1438">
          <cell r="A1438" t="str">
            <v>02</v>
          </cell>
          <cell r="B1438" t="str">
            <v>0220</v>
          </cell>
          <cell r="C1438" t="str">
            <v>0220038</v>
          </cell>
          <cell r="D1438" t="str">
            <v>020</v>
          </cell>
          <cell r="E1438" t="str">
            <v>13</v>
          </cell>
          <cell r="F1438" t="str">
            <v>01</v>
          </cell>
          <cell r="G1438" t="str">
            <v>259</v>
          </cell>
          <cell r="H1438" t="str">
            <v>016</v>
          </cell>
          <cell r="I1438" t="str">
            <v>02200380201301</v>
          </cell>
          <cell r="K1438" t="str">
            <v>BOINPALLE</v>
          </cell>
          <cell r="L1438" t="str">
            <v>NARSINGAPUR</v>
          </cell>
        </row>
        <row r="1439">
          <cell r="A1439" t="str">
            <v>02</v>
          </cell>
          <cell r="B1439" t="str">
            <v>0220</v>
          </cell>
          <cell r="C1439" t="str">
            <v>0220038</v>
          </cell>
          <cell r="D1439" t="str">
            <v>021</v>
          </cell>
          <cell r="E1439" t="str">
            <v>13</v>
          </cell>
          <cell r="F1439" t="str">
            <v>01</v>
          </cell>
          <cell r="G1439" t="str">
            <v>259</v>
          </cell>
          <cell r="H1439" t="str">
            <v>016</v>
          </cell>
          <cell r="I1439" t="str">
            <v>02200380211301</v>
          </cell>
          <cell r="K1439" t="str">
            <v>BOINPALLE</v>
          </cell>
          <cell r="L1439" t="str">
            <v>VENKATRAOPALLY</v>
          </cell>
        </row>
        <row r="1440">
          <cell r="A1440" t="str">
            <v>02</v>
          </cell>
          <cell r="B1440" t="str">
            <v>0220</v>
          </cell>
          <cell r="C1440" t="str">
            <v>0220038</v>
          </cell>
          <cell r="D1440" t="str">
            <v>022</v>
          </cell>
          <cell r="E1440" t="str">
            <v>14</v>
          </cell>
          <cell r="F1440" t="str">
            <v>01</v>
          </cell>
          <cell r="G1440" t="str">
            <v>259</v>
          </cell>
          <cell r="H1440" t="str">
            <v>016</v>
          </cell>
          <cell r="I1440" t="str">
            <v>02200380221401</v>
          </cell>
          <cell r="K1440" t="str">
            <v>BOINPALLE</v>
          </cell>
          <cell r="L1440" t="str">
            <v>KOTHAPETA</v>
          </cell>
        </row>
        <row r="1441">
          <cell r="A1441" t="str">
            <v>02</v>
          </cell>
          <cell r="B1441" t="str">
            <v>0220</v>
          </cell>
          <cell r="C1441" t="str">
            <v>0220038</v>
          </cell>
          <cell r="D1441" t="str">
            <v>023</v>
          </cell>
          <cell r="E1441" t="str">
            <v>15</v>
          </cell>
          <cell r="F1441" t="str">
            <v>01</v>
          </cell>
          <cell r="G1441" t="str">
            <v>259</v>
          </cell>
          <cell r="H1441" t="str">
            <v>016</v>
          </cell>
          <cell r="I1441" t="str">
            <v>02200380231501</v>
          </cell>
          <cell r="K1441" t="str">
            <v>BOINPALLE</v>
          </cell>
          <cell r="L1441" t="str">
            <v>MANWADA</v>
          </cell>
        </row>
        <row r="1442">
          <cell r="A1442" t="str">
            <v>02</v>
          </cell>
          <cell r="B1442" t="str">
            <v>0220</v>
          </cell>
          <cell r="C1442" t="str">
            <v>0220038</v>
          </cell>
          <cell r="D1442" t="str">
            <v>024</v>
          </cell>
          <cell r="E1442" t="str">
            <v>16</v>
          </cell>
          <cell r="F1442" t="str">
            <v>01</v>
          </cell>
          <cell r="G1442" t="str">
            <v>259</v>
          </cell>
          <cell r="H1442" t="str">
            <v>016</v>
          </cell>
          <cell r="I1442" t="str">
            <v>02200380241601</v>
          </cell>
          <cell r="K1442" t="str">
            <v>BOINPALLE</v>
          </cell>
          <cell r="L1442" t="str">
            <v>MALLAPUR</v>
          </cell>
        </row>
        <row r="1443">
          <cell r="A1443" t="str">
            <v>02</v>
          </cell>
          <cell r="B1443" t="str">
            <v>0220</v>
          </cell>
          <cell r="C1443" t="str">
            <v>0220038</v>
          </cell>
          <cell r="D1443" t="str">
            <v>024</v>
          </cell>
          <cell r="E1443" t="str">
            <v>16</v>
          </cell>
          <cell r="F1443" t="str">
            <v>02</v>
          </cell>
          <cell r="G1443" t="str">
            <v>259</v>
          </cell>
          <cell r="H1443" t="str">
            <v>016</v>
          </cell>
          <cell r="I1443" t="str">
            <v>02200380241602</v>
          </cell>
          <cell r="K1443" t="str">
            <v>BOINPALLE</v>
          </cell>
          <cell r="L1443" t="str">
            <v>REGULAPALLY</v>
          </cell>
        </row>
        <row r="1444">
          <cell r="A1444" t="str">
            <v>02</v>
          </cell>
          <cell r="B1444" t="str">
            <v>0220</v>
          </cell>
          <cell r="C1444" t="str">
            <v>0220039</v>
          </cell>
          <cell r="D1444" t="str">
            <v>001</v>
          </cell>
          <cell r="E1444" t="str">
            <v>01</v>
          </cell>
          <cell r="F1444" t="str">
            <v>01</v>
          </cell>
          <cell r="G1444" t="str">
            <v>259</v>
          </cell>
          <cell r="H1444" t="str">
            <v>016</v>
          </cell>
          <cell r="I1444" t="str">
            <v>02200390010101</v>
          </cell>
          <cell r="K1444" t="str">
            <v>VEMULAWADA</v>
          </cell>
          <cell r="L1444" t="str">
            <v>VENKATAMPALLY</v>
          </cell>
        </row>
        <row r="1445">
          <cell r="A1445" t="str">
            <v>02</v>
          </cell>
          <cell r="B1445" t="str">
            <v>0220</v>
          </cell>
          <cell r="C1445" t="str">
            <v>0220039</v>
          </cell>
          <cell r="D1445" t="str">
            <v>002</v>
          </cell>
          <cell r="E1445" t="str">
            <v>02</v>
          </cell>
          <cell r="F1445" t="str">
            <v>01</v>
          </cell>
          <cell r="G1445" t="str">
            <v>259</v>
          </cell>
          <cell r="H1445" t="str">
            <v>016</v>
          </cell>
          <cell r="I1445" t="str">
            <v>02200390020201</v>
          </cell>
          <cell r="K1445" t="str">
            <v>VEMULAWADA</v>
          </cell>
          <cell r="L1445" t="str">
            <v>NOOKALAMARRI</v>
          </cell>
        </row>
        <row r="1446">
          <cell r="A1446" t="str">
            <v>02</v>
          </cell>
          <cell r="B1446" t="str">
            <v>0220</v>
          </cell>
          <cell r="C1446" t="str">
            <v>0220039</v>
          </cell>
          <cell r="D1446" t="str">
            <v>002</v>
          </cell>
          <cell r="E1446" t="str">
            <v>02</v>
          </cell>
          <cell r="F1446" t="str">
            <v>02</v>
          </cell>
          <cell r="G1446" t="str">
            <v>259</v>
          </cell>
          <cell r="H1446" t="str">
            <v>016</v>
          </cell>
          <cell r="I1446" t="str">
            <v>02200390020202</v>
          </cell>
          <cell r="K1446" t="str">
            <v>VEMULAWADA</v>
          </cell>
          <cell r="L1446" t="str">
            <v>NUKALAMARRI THANDA</v>
          </cell>
        </row>
        <row r="1447">
          <cell r="A1447" t="str">
            <v>02</v>
          </cell>
          <cell r="B1447" t="str">
            <v>0220</v>
          </cell>
          <cell r="C1447" t="str">
            <v>0220039</v>
          </cell>
          <cell r="D1447" t="str">
            <v>003</v>
          </cell>
          <cell r="E1447" t="str">
            <v>03</v>
          </cell>
          <cell r="F1447" t="str">
            <v>01</v>
          </cell>
          <cell r="G1447" t="str">
            <v>259</v>
          </cell>
          <cell r="H1447" t="str">
            <v>016</v>
          </cell>
          <cell r="I1447" t="str">
            <v>02200390030301</v>
          </cell>
          <cell r="K1447" t="str">
            <v>VEMULAWADA</v>
          </cell>
          <cell r="L1447" t="str">
            <v>NAMILIGUNDAPALLI</v>
          </cell>
        </row>
        <row r="1448">
          <cell r="A1448" t="str">
            <v>02</v>
          </cell>
          <cell r="B1448" t="str">
            <v>0220</v>
          </cell>
          <cell r="C1448" t="str">
            <v>0220039</v>
          </cell>
          <cell r="D1448" t="str">
            <v>004</v>
          </cell>
          <cell r="E1448" t="str">
            <v>03</v>
          </cell>
          <cell r="F1448" t="str">
            <v>01</v>
          </cell>
          <cell r="G1448" t="str">
            <v>259</v>
          </cell>
          <cell r="H1448" t="str">
            <v>016</v>
          </cell>
          <cell r="I1448" t="str">
            <v>02200390040301</v>
          </cell>
          <cell r="K1448" t="str">
            <v>VEMULAWADA</v>
          </cell>
          <cell r="L1448" t="str">
            <v>VATTEMULA</v>
          </cell>
        </row>
        <row r="1449">
          <cell r="A1449" t="str">
            <v>02</v>
          </cell>
          <cell r="B1449" t="str">
            <v>0220</v>
          </cell>
          <cell r="C1449" t="str">
            <v>0220039</v>
          </cell>
          <cell r="D1449" t="str">
            <v>004</v>
          </cell>
          <cell r="E1449" t="str">
            <v>03</v>
          </cell>
          <cell r="F1449" t="str">
            <v>02</v>
          </cell>
          <cell r="G1449" t="str">
            <v>259</v>
          </cell>
          <cell r="H1449" t="str">
            <v>016</v>
          </cell>
          <cell r="I1449" t="str">
            <v>02200390040302</v>
          </cell>
          <cell r="K1449" t="str">
            <v>VEMULAWADA</v>
          </cell>
          <cell r="L1449" t="str">
            <v>VATTEMULAPALLI</v>
          </cell>
        </row>
        <row r="1450">
          <cell r="A1450" t="str">
            <v>02</v>
          </cell>
          <cell r="B1450" t="str">
            <v>0220</v>
          </cell>
          <cell r="C1450" t="str">
            <v>0220039</v>
          </cell>
          <cell r="D1450" t="str">
            <v>004</v>
          </cell>
          <cell r="E1450" t="str">
            <v>03</v>
          </cell>
          <cell r="F1450" t="str">
            <v>03</v>
          </cell>
          <cell r="G1450" t="str">
            <v>259</v>
          </cell>
          <cell r="H1450" t="str">
            <v>016</v>
          </cell>
          <cell r="I1450" t="str">
            <v>02200390040303</v>
          </cell>
          <cell r="K1450" t="str">
            <v>VEMULAWADA</v>
          </cell>
          <cell r="L1450" t="str">
            <v>THURKASHPALLI</v>
          </cell>
        </row>
        <row r="1451">
          <cell r="A1451" t="str">
            <v>02</v>
          </cell>
          <cell r="B1451" t="str">
            <v>0220</v>
          </cell>
          <cell r="C1451" t="str">
            <v>0220039</v>
          </cell>
          <cell r="D1451" t="str">
            <v>005</v>
          </cell>
          <cell r="E1451" t="str">
            <v>04</v>
          </cell>
          <cell r="F1451" t="str">
            <v>01</v>
          </cell>
          <cell r="G1451" t="str">
            <v>259</v>
          </cell>
          <cell r="H1451" t="str">
            <v>016</v>
          </cell>
          <cell r="I1451" t="str">
            <v>02200390050401</v>
          </cell>
          <cell r="K1451" t="str">
            <v>VEMULAWADA</v>
          </cell>
          <cell r="L1451" t="str">
            <v>FAZILNAGAR</v>
          </cell>
        </row>
        <row r="1452">
          <cell r="A1452" t="str">
            <v>02</v>
          </cell>
          <cell r="B1452" t="str">
            <v>0220</v>
          </cell>
          <cell r="C1452" t="str">
            <v>0220039</v>
          </cell>
          <cell r="D1452" t="str">
            <v>005</v>
          </cell>
          <cell r="E1452" t="str">
            <v>04</v>
          </cell>
          <cell r="F1452" t="str">
            <v>02</v>
          </cell>
          <cell r="G1452" t="str">
            <v>259</v>
          </cell>
          <cell r="H1452" t="str">
            <v>016</v>
          </cell>
          <cell r="I1452" t="str">
            <v>02200390050402</v>
          </cell>
          <cell r="K1452" t="str">
            <v>VEMULAWADA</v>
          </cell>
          <cell r="L1452" t="str">
            <v>THURKASHPALLI</v>
          </cell>
        </row>
        <row r="1453">
          <cell r="A1453" t="str">
            <v>02</v>
          </cell>
          <cell r="B1453" t="str">
            <v>0220</v>
          </cell>
          <cell r="C1453" t="str">
            <v>0220039</v>
          </cell>
          <cell r="D1453" t="str">
            <v>006</v>
          </cell>
          <cell r="E1453" t="str">
            <v>05</v>
          </cell>
          <cell r="F1453" t="str">
            <v>01</v>
          </cell>
          <cell r="G1453" t="str">
            <v>259</v>
          </cell>
          <cell r="H1453" t="str">
            <v>016</v>
          </cell>
          <cell r="I1453" t="str">
            <v>02200390060501</v>
          </cell>
          <cell r="K1453" t="str">
            <v>VEMULAWADA</v>
          </cell>
          <cell r="L1453" t="str">
            <v>SHATRAJPALLI</v>
          </cell>
        </row>
        <row r="1454">
          <cell r="A1454" t="str">
            <v>02</v>
          </cell>
          <cell r="B1454" t="str">
            <v>0220</v>
          </cell>
          <cell r="C1454" t="str">
            <v>0220039</v>
          </cell>
          <cell r="D1454" t="str">
            <v>006</v>
          </cell>
          <cell r="E1454" t="str">
            <v>05</v>
          </cell>
          <cell r="F1454" t="str">
            <v>02</v>
          </cell>
          <cell r="G1454" t="str">
            <v>259</v>
          </cell>
          <cell r="H1454" t="str">
            <v>016</v>
          </cell>
          <cell r="I1454" t="str">
            <v>02200390060502</v>
          </cell>
          <cell r="K1454" t="str">
            <v>VEMULAWADA</v>
          </cell>
          <cell r="L1454" t="str">
            <v>KURMAPALLI</v>
          </cell>
        </row>
        <row r="1455">
          <cell r="A1455" t="str">
            <v>02</v>
          </cell>
          <cell r="B1455" t="str">
            <v>0220</v>
          </cell>
          <cell r="C1455" t="str">
            <v>0220039</v>
          </cell>
          <cell r="D1455" t="str">
            <v>007</v>
          </cell>
          <cell r="E1455" t="str">
            <v>06</v>
          </cell>
          <cell r="F1455" t="str">
            <v>01</v>
          </cell>
          <cell r="G1455" t="str">
            <v>259</v>
          </cell>
          <cell r="H1455" t="str">
            <v>016</v>
          </cell>
          <cell r="I1455" t="str">
            <v>02200390070601</v>
          </cell>
          <cell r="K1455" t="str">
            <v>VEMULAWADA</v>
          </cell>
          <cell r="L1455" t="str">
            <v>EDURUGATLA</v>
          </cell>
        </row>
        <row r="1456">
          <cell r="A1456" t="str">
            <v>02</v>
          </cell>
          <cell r="B1456" t="str">
            <v>0220</v>
          </cell>
          <cell r="C1456" t="str">
            <v>0220039</v>
          </cell>
          <cell r="D1456" t="str">
            <v>007</v>
          </cell>
          <cell r="E1456" t="str">
            <v>06</v>
          </cell>
          <cell r="F1456" t="str">
            <v>02</v>
          </cell>
          <cell r="G1456" t="str">
            <v>259</v>
          </cell>
          <cell r="H1456" t="str">
            <v>016</v>
          </cell>
          <cell r="I1456" t="str">
            <v>02200390070602</v>
          </cell>
          <cell r="K1456" t="str">
            <v>VEMULAWADA</v>
          </cell>
          <cell r="L1456" t="str">
            <v>KONDANNAPET</v>
          </cell>
        </row>
        <row r="1457">
          <cell r="A1457" t="str">
            <v>02</v>
          </cell>
          <cell r="B1457" t="str">
            <v>0220</v>
          </cell>
          <cell r="C1457" t="str">
            <v>0220039</v>
          </cell>
          <cell r="D1457" t="str">
            <v>008</v>
          </cell>
          <cell r="E1457" t="str">
            <v>07</v>
          </cell>
          <cell r="F1457" t="str">
            <v>01</v>
          </cell>
          <cell r="G1457" t="str">
            <v>259</v>
          </cell>
          <cell r="H1457" t="str">
            <v>016</v>
          </cell>
          <cell r="I1457" t="str">
            <v>02200390080701</v>
          </cell>
          <cell r="K1457" t="str">
            <v>VEMULAWADA</v>
          </cell>
          <cell r="L1457" t="str">
            <v>CHEKKAPALLI</v>
          </cell>
        </row>
        <row r="1458">
          <cell r="A1458" t="str">
            <v>02</v>
          </cell>
          <cell r="B1458" t="str">
            <v>0220</v>
          </cell>
          <cell r="C1458" t="str">
            <v>0220039</v>
          </cell>
          <cell r="D1458" t="str">
            <v>009</v>
          </cell>
          <cell r="E1458" t="str">
            <v>08</v>
          </cell>
          <cell r="F1458" t="str">
            <v>01</v>
          </cell>
          <cell r="G1458" t="str">
            <v>259</v>
          </cell>
          <cell r="H1458" t="str">
            <v>016</v>
          </cell>
          <cell r="I1458" t="str">
            <v>02200390090801</v>
          </cell>
          <cell r="K1458" t="str">
            <v>VEMULAWADA</v>
          </cell>
          <cell r="L1458" t="str">
            <v>MARRIPALLI</v>
          </cell>
        </row>
        <row r="1459">
          <cell r="A1459" t="str">
            <v>02</v>
          </cell>
          <cell r="B1459" t="str">
            <v>0220</v>
          </cell>
          <cell r="C1459" t="str">
            <v>0220039</v>
          </cell>
          <cell r="D1459" t="str">
            <v>010</v>
          </cell>
          <cell r="E1459" t="str">
            <v>09</v>
          </cell>
          <cell r="F1459" t="str">
            <v>01</v>
          </cell>
          <cell r="G1459" t="str">
            <v>259</v>
          </cell>
          <cell r="H1459" t="str">
            <v>016</v>
          </cell>
          <cell r="I1459" t="str">
            <v>02200390100901</v>
          </cell>
          <cell r="K1459" t="str">
            <v>VEMULAWADA</v>
          </cell>
          <cell r="L1459" t="str">
            <v>ACHANAPALLI</v>
          </cell>
        </row>
        <row r="1460">
          <cell r="A1460" t="str">
            <v>02</v>
          </cell>
          <cell r="B1460" t="str">
            <v>0220</v>
          </cell>
          <cell r="C1460" t="str">
            <v>0220039</v>
          </cell>
          <cell r="D1460" t="str">
            <v>011</v>
          </cell>
          <cell r="E1460" t="str">
            <v>09</v>
          </cell>
          <cell r="F1460" t="str">
            <v>01</v>
          </cell>
          <cell r="G1460" t="str">
            <v>259</v>
          </cell>
          <cell r="H1460" t="str">
            <v>016</v>
          </cell>
          <cell r="I1460" t="str">
            <v>02200390110901</v>
          </cell>
          <cell r="K1460" t="str">
            <v>VEMULAWADA</v>
          </cell>
          <cell r="L1460" t="str">
            <v>BALRAJPALLI</v>
          </cell>
        </row>
        <row r="1461">
          <cell r="A1461" t="str">
            <v>02</v>
          </cell>
          <cell r="B1461" t="str">
            <v>0220</v>
          </cell>
          <cell r="C1461" t="str">
            <v>0220039</v>
          </cell>
          <cell r="D1461" t="str">
            <v>012</v>
          </cell>
          <cell r="E1461" t="str">
            <v>09</v>
          </cell>
          <cell r="F1461" t="str">
            <v>01</v>
          </cell>
          <cell r="G1461" t="str">
            <v>259</v>
          </cell>
          <cell r="H1461" t="str">
            <v>016</v>
          </cell>
          <cell r="I1461" t="str">
            <v>02200390120901</v>
          </cell>
          <cell r="K1461" t="str">
            <v>VEMULAWADA</v>
          </cell>
          <cell r="L1461" t="str">
            <v>NAGAIAHPALLI</v>
          </cell>
        </row>
        <row r="1462">
          <cell r="A1462" t="str">
            <v>02</v>
          </cell>
          <cell r="B1462" t="str">
            <v>0220</v>
          </cell>
          <cell r="C1462" t="str">
            <v>0220039</v>
          </cell>
          <cell r="D1462" t="str">
            <v>012</v>
          </cell>
          <cell r="E1462" t="str">
            <v>09</v>
          </cell>
          <cell r="F1462" t="str">
            <v>02</v>
          </cell>
          <cell r="G1462" t="str">
            <v>259</v>
          </cell>
          <cell r="H1462" t="str">
            <v>016</v>
          </cell>
          <cell r="I1462" t="str">
            <v>02200390120902</v>
          </cell>
          <cell r="K1462" t="str">
            <v>VEMULAWADA</v>
          </cell>
          <cell r="L1462" t="str">
            <v>POSHETTIPALLI</v>
          </cell>
        </row>
        <row r="1463">
          <cell r="A1463" t="str">
            <v>02</v>
          </cell>
          <cell r="B1463" t="str">
            <v>0220</v>
          </cell>
          <cell r="C1463" t="str">
            <v>0220039</v>
          </cell>
          <cell r="D1463" t="str">
            <v>013</v>
          </cell>
          <cell r="E1463" t="str">
            <v>09</v>
          </cell>
          <cell r="F1463" t="str">
            <v>01</v>
          </cell>
          <cell r="G1463" t="str">
            <v>259</v>
          </cell>
          <cell r="H1463" t="str">
            <v>016</v>
          </cell>
          <cell r="I1463" t="str">
            <v>02200390130901</v>
          </cell>
          <cell r="K1463" t="str">
            <v>VEMULAWADA</v>
          </cell>
          <cell r="L1463" t="str">
            <v>HANUMAJIPET</v>
          </cell>
        </row>
        <row r="1464">
          <cell r="A1464" t="str">
            <v>02</v>
          </cell>
          <cell r="B1464" t="str">
            <v>0220</v>
          </cell>
          <cell r="C1464" t="str">
            <v>0220039</v>
          </cell>
          <cell r="D1464" t="str">
            <v>014</v>
          </cell>
          <cell r="E1464" t="str">
            <v>10</v>
          </cell>
          <cell r="F1464" t="str">
            <v>01</v>
          </cell>
          <cell r="G1464" t="str">
            <v>259</v>
          </cell>
          <cell r="H1464" t="str">
            <v>016</v>
          </cell>
          <cell r="I1464" t="str">
            <v>02200390141001</v>
          </cell>
          <cell r="K1464" t="str">
            <v>VEMULAWADA</v>
          </cell>
          <cell r="L1464" t="str">
            <v>BOLLARAM</v>
          </cell>
        </row>
        <row r="1465">
          <cell r="A1465" t="str">
            <v>02</v>
          </cell>
          <cell r="B1465" t="str">
            <v>0220</v>
          </cell>
          <cell r="C1465" t="str">
            <v>0220039</v>
          </cell>
          <cell r="D1465" t="str">
            <v>015</v>
          </cell>
          <cell r="E1465" t="str">
            <v>11</v>
          </cell>
          <cell r="F1465" t="str">
            <v>01</v>
          </cell>
          <cell r="G1465" t="str">
            <v>259</v>
          </cell>
          <cell r="H1465" t="str">
            <v>016</v>
          </cell>
          <cell r="I1465" t="str">
            <v>02200390151101</v>
          </cell>
          <cell r="K1465" t="str">
            <v>VEMULAWADA</v>
          </cell>
          <cell r="L1465" t="str">
            <v>MALLARAM</v>
          </cell>
        </row>
        <row r="1466">
          <cell r="A1466" t="str">
            <v>02</v>
          </cell>
          <cell r="B1466" t="str">
            <v>0220</v>
          </cell>
          <cell r="C1466" t="str">
            <v>0220039</v>
          </cell>
          <cell r="D1466" t="str">
            <v>015</v>
          </cell>
          <cell r="E1466" t="str">
            <v>11</v>
          </cell>
          <cell r="F1466" t="str">
            <v>02</v>
          </cell>
          <cell r="G1466" t="str">
            <v>259</v>
          </cell>
          <cell r="H1466" t="str">
            <v>016</v>
          </cell>
          <cell r="I1466" t="str">
            <v>02200390151102</v>
          </cell>
          <cell r="K1466" t="str">
            <v>VEMULAWADA</v>
          </cell>
          <cell r="L1466" t="str">
            <v>rajanagar</v>
          </cell>
        </row>
        <row r="1467">
          <cell r="A1467" t="str">
            <v>02</v>
          </cell>
          <cell r="B1467" t="str">
            <v>0220</v>
          </cell>
          <cell r="C1467" t="str">
            <v>0220039</v>
          </cell>
          <cell r="D1467" t="str">
            <v>016</v>
          </cell>
          <cell r="E1467" t="str">
            <v>12</v>
          </cell>
          <cell r="F1467" t="str">
            <v>01</v>
          </cell>
          <cell r="G1467" t="str">
            <v>259</v>
          </cell>
          <cell r="H1467" t="str">
            <v>016</v>
          </cell>
          <cell r="I1467" t="str">
            <v>02200390161201</v>
          </cell>
          <cell r="K1467" t="str">
            <v>VEMULAWADA</v>
          </cell>
          <cell r="L1467" t="str">
            <v>lingampalli</v>
          </cell>
        </row>
        <row r="1468">
          <cell r="A1468" t="str">
            <v>02</v>
          </cell>
          <cell r="B1468" t="str">
            <v>0220</v>
          </cell>
          <cell r="C1468" t="str">
            <v>0220039</v>
          </cell>
          <cell r="D1468" t="str">
            <v>017</v>
          </cell>
          <cell r="E1468" t="str">
            <v>13</v>
          </cell>
          <cell r="F1468" t="str">
            <v>01</v>
          </cell>
          <cell r="G1468" t="str">
            <v>259</v>
          </cell>
          <cell r="H1468" t="str">
            <v>016</v>
          </cell>
          <cell r="I1468" t="str">
            <v>02200390171301</v>
          </cell>
          <cell r="K1468" t="str">
            <v>VEMULAWADA</v>
          </cell>
          <cell r="L1468" t="str">
            <v>JAYVARAM</v>
          </cell>
        </row>
        <row r="1469">
          <cell r="A1469" t="str">
            <v>02</v>
          </cell>
          <cell r="B1469" t="str">
            <v>0220</v>
          </cell>
          <cell r="C1469" t="str">
            <v>0220039</v>
          </cell>
          <cell r="D1469" t="str">
            <v>018</v>
          </cell>
          <cell r="E1469" t="str">
            <v>14</v>
          </cell>
          <cell r="F1469" t="str">
            <v>01</v>
          </cell>
          <cell r="G1469" t="str">
            <v>259</v>
          </cell>
          <cell r="H1469" t="str">
            <v>016</v>
          </cell>
          <cell r="I1469" t="str">
            <v>02200390181401</v>
          </cell>
          <cell r="K1469" t="str">
            <v>VEMULAWADA</v>
          </cell>
          <cell r="L1469" t="str">
            <v>VEMULAVADA</v>
          </cell>
        </row>
        <row r="1470">
          <cell r="A1470" t="str">
            <v>02</v>
          </cell>
          <cell r="B1470" t="str">
            <v>0220</v>
          </cell>
          <cell r="C1470" t="str">
            <v>0220039</v>
          </cell>
          <cell r="D1470" t="str">
            <v>018</v>
          </cell>
          <cell r="E1470" t="str">
            <v>14</v>
          </cell>
          <cell r="F1470" t="str">
            <v>02</v>
          </cell>
          <cell r="G1470" t="str">
            <v>259</v>
          </cell>
          <cell r="H1470" t="str">
            <v>016</v>
          </cell>
          <cell r="I1470" t="str">
            <v>02200390181402</v>
          </cell>
          <cell r="K1470" t="str">
            <v>VEMULAWADA</v>
          </cell>
          <cell r="L1470" t="str">
            <v>BALNAGAR</v>
          </cell>
        </row>
        <row r="1471">
          <cell r="A1471" t="str">
            <v>02</v>
          </cell>
          <cell r="B1471" t="str">
            <v>0220</v>
          </cell>
          <cell r="C1471" t="str">
            <v>0220039</v>
          </cell>
          <cell r="D1471" t="str">
            <v>018</v>
          </cell>
          <cell r="E1471" t="str">
            <v>14</v>
          </cell>
          <cell r="F1471" t="str">
            <v>03</v>
          </cell>
          <cell r="G1471" t="str">
            <v>259</v>
          </cell>
          <cell r="H1471" t="str">
            <v>016</v>
          </cell>
          <cell r="I1471" t="str">
            <v>02200390181403</v>
          </cell>
          <cell r="K1471" t="str">
            <v>VEMULAWADA</v>
          </cell>
          <cell r="L1471" t="str">
            <v>LAXMIPOOR</v>
          </cell>
        </row>
        <row r="1472">
          <cell r="A1472" t="str">
            <v>02</v>
          </cell>
          <cell r="B1472" t="str">
            <v>0220</v>
          </cell>
          <cell r="C1472" t="str">
            <v>0220039</v>
          </cell>
          <cell r="D1472" t="str">
            <v>018</v>
          </cell>
          <cell r="E1472" t="str">
            <v>14</v>
          </cell>
          <cell r="F1472" t="str">
            <v>04</v>
          </cell>
          <cell r="G1472" t="str">
            <v>259</v>
          </cell>
          <cell r="H1472" t="str">
            <v>016</v>
          </cell>
          <cell r="I1472" t="str">
            <v>02200390181404</v>
          </cell>
          <cell r="K1472" t="str">
            <v>VEMULAWADA</v>
          </cell>
          <cell r="L1472" t="str">
            <v>LALAPALLI</v>
          </cell>
        </row>
        <row r="1473">
          <cell r="A1473" t="str">
            <v>02</v>
          </cell>
          <cell r="B1473" t="str">
            <v>0220</v>
          </cell>
          <cell r="C1473" t="str">
            <v>0220039</v>
          </cell>
          <cell r="D1473" t="str">
            <v>019</v>
          </cell>
          <cell r="E1473" t="str">
            <v>15</v>
          </cell>
          <cell r="F1473" t="str">
            <v>01</v>
          </cell>
          <cell r="G1473" t="str">
            <v>259</v>
          </cell>
          <cell r="H1473" t="str">
            <v>016</v>
          </cell>
          <cell r="I1473" t="str">
            <v>02200390191501</v>
          </cell>
          <cell r="K1473" t="str">
            <v>VEMULAWADA</v>
          </cell>
          <cell r="L1473" t="str">
            <v>KONAVAIPALLI</v>
          </cell>
        </row>
        <row r="1474">
          <cell r="A1474" t="str">
            <v>02</v>
          </cell>
          <cell r="B1474" t="str">
            <v>0220</v>
          </cell>
          <cell r="C1474" t="str">
            <v>0220039</v>
          </cell>
          <cell r="D1474" t="str">
            <v>019</v>
          </cell>
          <cell r="E1474" t="str">
            <v>15</v>
          </cell>
          <cell r="F1474" t="str">
            <v>02</v>
          </cell>
          <cell r="G1474" t="str">
            <v>259</v>
          </cell>
          <cell r="H1474" t="str">
            <v>016</v>
          </cell>
          <cell r="I1474" t="str">
            <v>02200390191502</v>
          </cell>
          <cell r="K1474" t="str">
            <v>VEMULAWADA</v>
          </cell>
          <cell r="L1474" t="str">
            <v>HANMAKKAPALLI</v>
          </cell>
        </row>
        <row r="1475">
          <cell r="A1475" t="str">
            <v>02</v>
          </cell>
          <cell r="B1475" t="str">
            <v>0220</v>
          </cell>
          <cell r="C1475" t="str">
            <v>0220039</v>
          </cell>
          <cell r="D1475" t="str">
            <v>020</v>
          </cell>
          <cell r="E1475" t="str">
            <v>15</v>
          </cell>
          <cell r="F1475" t="str">
            <v>01</v>
          </cell>
          <cell r="G1475" t="str">
            <v>259</v>
          </cell>
          <cell r="H1475" t="str">
            <v>016</v>
          </cell>
          <cell r="I1475" t="str">
            <v>02200390201501</v>
          </cell>
          <cell r="K1475" t="str">
            <v>VEMULAWADA</v>
          </cell>
          <cell r="L1475" t="str">
            <v>SANKEPALLI</v>
          </cell>
        </row>
        <row r="1476">
          <cell r="A1476" t="str">
            <v>02</v>
          </cell>
          <cell r="B1476" t="str">
            <v>0220</v>
          </cell>
          <cell r="C1476" t="str">
            <v>0220039</v>
          </cell>
          <cell r="D1476" t="str">
            <v>021</v>
          </cell>
          <cell r="E1476" t="str">
            <v>16</v>
          </cell>
          <cell r="F1476" t="str">
            <v>01</v>
          </cell>
          <cell r="G1476" t="str">
            <v>259</v>
          </cell>
          <cell r="H1476" t="str">
            <v>016</v>
          </cell>
          <cell r="I1476" t="str">
            <v>02200390211601</v>
          </cell>
          <cell r="K1476" t="str">
            <v>VEMULAWADA</v>
          </cell>
          <cell r="L1476" t="str">
            <v>AYYORUPALLI</v>
          </cell>
        </row>
        <row r="1477">
          <cell r="A1477" t="str">
            <v>02</v>
          </cell>
          <cell r="B1477" t="str">
            <v>0220</v>
          </cell>
          <cell r="C1477" t="str">
            <v>0220039</v>
          </cell>
          <cell r="D1477" t="str">
            <v>022</v>
          </cell>
          <cell r="E1477" t="str">
            <v>16</v>
          </cell>
          <cell r="F1477" t="str">
            <v>01</v>
          </cell>
          <cell r="G1477" t="str">
            <v>259</v>
          </cell>
          <cell r="H1477" t="str">
            <v>016</v>
          </cell>
          <cell r="I1477" t="str">
            <v>02200390221601</v>
          </cell>
          <cell r="K1477" t="str">
            <v>VEMULAWADA</v>
          </cell>
          <cell r="L1477" t="str">
            <v>AREPALLI</v>
          </cell>
        </row>
        <row r="1478">
          <cell r="A1478" t="str">
            <v>02</v>
          </cell>
          <cell r="B1478" t="str">
            <v>0220</v>
          </cell>
          <cell r="C1478" t="str">
            <v>0220039</v>
          </cell>
          <cell r="D1478" t="str">
            <v>022</v>
          </cell>
          <cell r="E1478" t="str">
            <v>16</v>
          </cell>
          <cell r="F1478" t="str">
            <v>02</v>
          </cell>
          <cell r="G1478" t="str">
            <v>259</v>
          </cell>
          <cell r="H1478" t="str">
            <v>016</v>
          </cell>
          <cell r="I1478" t="str">
            <v>02200390221602</v>
          </cell>
          <cell r="K1478" t="str">
            <v>VEMULAWADA</v>
          </cell>
          <cell r="L1478" t="str">
            <v>PUSHPANAGAR</v>
          </cell>
        </row>
        <row r="1479">
          <cell r="A1479" t="str">
            <v>02</v>
          </cell>
          <cell r="B1479" t="str">
            <v>0220</v>
          </cell>
          <cell r="C1479" t="str">
            <v>0220039</v>
          </cell>
          <cell r="D1479" t="str">
            <v>023</v>
          </cell>
          <cell r="E1479" t="str">
            <v>16</v>
          </cell>
          <cell r="F1479" t="str">
            <v>01</v>
          </cell>
          <cell r="G1479" t="str">
            <v>259</v>
          </cell>
          <cell r="H1479" t="str">
            <v>016</v>
          </cell>
          <cell r="I1479" t="str">
            <v>02200390231601</v>
          </cell>
          <cell r="K1479" t="str">
            <v>VEMULAWADA</v>
          </cell>
          <cell r="L1479" t="str">
            <v>NAMPALLI</v>
          </cell>
        </row>
        <row r="1480">
          <cell r="A1480" t="str">
            <v>02</v>
          </cell>
          <cell r="B1480" t="str">
            <v>0220</v>
          </cell>
          <cell r="C1480" t="str">
            <v>0220039</v>
          </cell>
          <cell r="D1480" t="str">
            <v>023</v>
          </cell>
          <cell r="E1480" t="str">
            <v>16</v>
          </cell>
          <cell r="F1480" t="str">
            <v>02</v>
          </cell>
          <cell r="G1480" t="str">
            <v>259</v>
          </cell>
          <cell r="H1480" t="str">
            <v>016</v>
          </cell>
          <cell r="I1480" t="str">
            <v>02200390231602</v>
          </cell>
          <cell r="K1480" t="str">
            <v>VEMULAWADA</v>
          </cell>
          <cell r="L1480" t="str">
            <v>BESTHAPALLI</v>
          </cell>
        </row>
        <row r="1481">
          <cell r="A1481" t="str">
            <v>02</v>
          </cell>
          <cell r="B1481" t="str">
            <v>0220</v>
          </cell>
          <cell r="C1481" t="str">
            <v>0220039</v>
          </cell>
          <cell r="D1481" t="str">
            <v>023</v>
          </cell>
          <cell r="E1481" t="str">
            <v>16</v>
          </cell>
          <cell r="F1481" t="str">
            <v>03</v>
          </cell>
          <cell r="G1481" t="str">
            <v>259</v>
          </cell>
          <cell r="H1481" t="str">
            <v>016</v>
          </cell>
          <cell r="I1481" t="str">
            <v>02200390231603</v>
          </cell>
          <cell r="K1481" t="str">
            <v>VEMULAWADA</v>
          </cell>
          <cell r="L1481" t="str">
            <v>BOJJAPALLI</v>
          </cell>
        </row>
        <row r="1482">
          <cell r="A1482" t="str">
            <v>02</v>
          </cell>
          <cell r="B1482" t="str">
            <v>0220</v>
          </cell>
          <cell r="C1482" t="str">
            <v>0220039</v>
          </cell>
          <cell r="D1482" t="str">
            <v>023</v>
          </cell>
          <cell r="E1482" t="str">
            <v>16</v>
          </cell>
          <cell r="F1482" t="str">
            <v>04</v>
          </cell>
          <cell r="G1482" t="str">
            <v>259</v>
          </cell>
          <cell r="H1482" t="str">
            <v>016</v>
          </cell>
          <cell r="I1482" t="str">
            <v>02200390231604</v>
          </cell>
          <cell r="K1482" t="str">
            <v>VEMULAWADA</v>
          </cell>
          <cell r="L1482" t="str">
            <v>THENUGUPALLI</v>
          </cell>
        </row>
        <row r="1483">
          <cell r="A1483" t="str">
            <v>02</v>
          </cell>
          <cell r="B1483" t="str">
            <v>0220</v>
          </cell>
          <cell r="C1483" t="str">
            <v>0220039</v>
          </cell>
          <cell r="D1483" t="str">
            <v>023</v>
          </cell>
          <cell r="E1483" t="str">
            <v>16</v>
          </cell>
          <cell r="F1483" t="str">
            <v>05</v>
          </cell>
          <cell r="G1483" t="str">
            <v>259</v>
          </cell>
          <cell r="H1483" t="str">
            <v>016</v>
          </cell>
          <cell r="I1483" t="str">
            <v>02200390231605</v>
          </cell>
          <cell r="K1483" t="str">
            <v>VEMULAWADA</v>
          </cell>
          <cell r="L1483" t="str">
            <v>SHANTHINAGAR</v>
          </cell>
        </row>
        <row r="1484">
          <cell r="A1484" t="str">
            <v>02</v>
          </cell>
          <cell r="B1484" t="str">
            <v>0220</v>
          </cell>
          <cell r="C1484" t="str">
            <v>0220039</v>
          </cell>
          <cell r="D1484" t="str">
            <v>023</v>
          </cell>
          <cell r="E1484" t="str">
            <v>16</v>
          </cell>
          <cell r="F1484" t="str">
            <v>06</v>
          </cell>
          <cell r="G1484" t="str">
            <v>259</v>
          </cell>
          <cell r="H1484" t="str">
            <v>016</v>
          </cell>
          <cell r="I1484" t="str">
            <v>02200390231606</v>
          </cell>
          <cell r="K1484" t="str">
            <v>VEMULAWADA</v>
          </cell>
          <cell r="L1484" t="str">
            <v>SHALARAMPALLI</v>
          </cell>
        </row>
        <row r="1485">
          <cell r="A1485" t="str">
            <v>02</v>
          </cell>
          <cell r="B1485" t="str">
            <v>0220</v>
          </cell>
          <cell r="C1485" t="str">
            <v>0220039</v>
          </cell>
          <cell r="D1485" t="str">
            <v>023</v>
          </cell>
          <cell r="E1485" t="str">
            <v>16</v>
          </cell>
          <cell r="F1485" t="str">
            <v>07</v>
          </cell>
          <cell r="G1485" t="str">
            <v>259</v>
          </cell>
          <cell r="H1485" t="str">
            <v>016</v>
          </cell>
          <cell r="I1485" t="str">
            <v>02200390231607</v>
          </cell>
          <cell r="K1485" t="str">
            <v>VEMULAWADA</v>
          </cell>
          <cell r="L1485" t="str">
            <v>SHIVAPARWATHULA COLONY</v>
          </cell>
        </row>
        <row r="1486">
          <cell r="A1486" t="str">
            <v>02</v>
          </cell>
          <cell r="B1486" t="str">
            <v>0220</v>
          </cell>
          <cell r="C1486" t="str">
            <v>0220039</v>
          </cell>
          <cell r="D1486" t="str">
            <v>023</v>
          </cell>
          <cell r="E1486" t="str">
            <v>16</v>
          </cell>
          <cell r="F1486" t="str">
            <v>08</v>
          </cell>
          <cell r="G1486" t="str">
            <v>259</v>
          </cell>
          <cell r="H1486" t="str">
            <v>016</v>
          </cell>
          <cell r="I1486" t="str">
            <v>02200390231608</v>
          </cell>
          <cell r="K1486" t="str">
            <v>VEMULAWADA</v>
          </cell>
          <cell r="L1486" t="str">
            <v>THURUKASHPALLI</v>
          </cell>
        </row>
        <row r="1487">
          <cell r="A1487" t="str">
            <v>02</v>
          </cell>
          <cell r="B1487" t="str">
            <v>0220</v>
          </cell>
          <cell r="C1487" t="str">
            <v>0220039</v>
          </cell>
          <cell r="D1487" t="str">
            <v>023</v>
          </cell>
          <cell r="E1487" t="str">
            <v>16</v>
          </cell>
          <cell r="F1487" t="str">
            <v>09</v>
          </cell>
          <cell r="G1487" t="str">
            <v>259</v>
          </cell>
          <cell r="H1487" t="str">
            <v>016</v>
          </cell>
          <cell r="I1487" t="str">
            <v>02200390231609</v>
          </cell>
          <cell r="K1487" t="str">
            <v>VEMULAWADA</v>
          </cell>
          <cell r="L1487" t="str">
            <v>GOLLAPALLI</v>
          </cell>
        </row>
        <row r="1488">
          <cell r="A1488" t="str">
            <v>02</v>
          </cell>
          <cell r="B1488" t="str">
            <v>0220</v>
          </cell>
          <cell r="C1488" t="str">
            <v>0220039</v>
          </cell>
          <cell r="D1488" t="str">
            <v>024</v>
          </cell>
          <cell r="E1488" t="str">
            <v>17</v>
          </cell>
          <cell r="F1488" t="str">
            <v>01</v>
          </cell>
          <cell r="G1488" t="str">
            <v>259</v>
          </cell>
          <cell r="H1488" t="str">
            <v>016</v>
          </cell>
          <cell r="I1488" t="str">
            <v>02200390241701</v>
          </cell>
          <cell r="K1488" t="str">
            <v>VEMULAWADA</v>
          </cell>
          <cell r="L1488" t="str">
            <v>THIPPAPUR</v>
          </cell>
        </row>
        <row r="1489">
          <cell r="A1489" t="str">
            <v>02</v>
          </cell>
          <cell r="B1489" t="str">
            <v>0220</v>
          </cell>
          <cell r="C1489" t="str">
            <v>0220039</v>
          </cell>
          <cell r="D1489" t="str">
            <v>025</v>
          </cell>
          <cell r="E1489" t="str">
            <v>18</v>
          </cell>
          <cell r="F1489" t="str">
            <v>01</v>
          </cell>
          <cell r="G1489" t="str">
            <v>259</v>
          </cell>
          <cell r="H1489" t="str">
            <v>016</v>
          </cell>
          <cell r="I1489" t="str">
            <v>02200390251801</v>
          </cell>
          <cell r="K1489" t="str">
            <v>VEMULAWADA</v>
          </cell>
          <cell r="L1489" t="str">
            <v>MARPAKA</v>
          </cell>
        </row>
        <row r="1490">
          <cell r="A1490" t="str">
            <v>02</v>
          </cell>
          <cell r="B1490" t="str">
            <v>0220</v>
          </cell>
          <cell r="C1490" t="str">
            <v>0220039</v>
          </cell>
          <cell r="D1490" t="str">
            <v>025</v>
          </cell>
          <cell r="E1490" t="str">
            <v>18</v>
          </cell>
          <cell r="F1490" t="str">
            <v>02</v>
          </cell>
          <cell r="G1490" t="str">
            <v>259</v>
          </cell>
          <cell r="H1490" t="str">
            <v>016</v>
          </cell>
          <cell r="I1490" t="str">
            <v>02200390251802</v>
          </cell>
          <cell r="K1490" t="str">
            <v>VEMULAWADA</v>
          </cell>
          <cell r="L1490" t="str">
            <v>RAJANAGAR</v>
          </cell>
        </row>
        <row r="1491">
          <cell r="A1491" t="str">
            <v>02</v>
          </cell>
          <cell r="B1491" t="str">
            <v>0220</v>
          </cell>
          <cell r="C1491" t="str">
            <v>0220039</v>
          </cell>
          <cell r="D1491" t="str">
            <v>026</v>
          </cell>
          <cell r="E1491" t="str">
            <v>19</v>
          </cell>
          <cell r="F1491" t="str">
            <v>01</v>
          </cell>
          <cell r="G1491" t="str">
            <v>259</v>
          </cell>
          <cell r="H1491" t="str">
            <v>016</v>
          </cell>
          <cell r="I1491" t="str">
            <v>02200390261901</v>
          </cell>
          <cell r="K1491" t="str">
            <v>VEMULAWADA</v>
          </cell>
          <cell r="L1491" t="str">
            <v>CHANDRAGIRI</v>
          </cell>
        </row>
        <row r="1492">
          <cell r="A1492" t="str">
            <v>02</v>
          </cell>
          <cell r="B1492" t="str">
            <v>0220</v>
          </cell>
          <cell r="C1492" t="str">
            <v>0220039</v>
          </cell>
          <cell r="D1492" t="str">
            <v>026</v>
          </cell>
          <cell r="E1492" t="str">
            <v>19</v>
          </cell>
          <cell r="F1492" t="str">
            <v>02</v>
          </cell>
          <cell r="G1492" t="str">
            <v>259</v>
          </cell>
          <cell r="H1492" t="str">
            <v>016</v>
          </cell>
          <cell r="I1492" t="str">
            <v>02200390261902</v>
          </cell>
          <cell r="K1492" t="str">
            <v>VEMULAWADA</v>
          </cell>
          <cell r="L1492" t="str">
            <v>THETTAKUNTA</v>
          </cell>
        </row>
        <row r="1493">
          <cell r="A1493" t="str">
            <v>02</v>
          </cell>
          <cell r="B1493" t="str">
            <v>0220</v>
          </cell>
          <cell r="C1493" t="str">
            <v>0220039</v>
          </cell>
          <cell r="D1493" t="str">
            <v>027</v>
          </cell>
          <cell r="E1493" t="str">
            <v>21</v>
          </cell>
          <cell r="F1493" t="str">
            <v>01</v>
          </cell>
          <cell r="G1493" t="str">
            <v>259</v>
          </cell>
          <cell r="H1493" t="str">
            <v>016</v>
          </cell>
          <cell r="I1493" t="str">
            <v>02200390272101</v>
          </cell>
          <cell r="K1493" t="str">
            <v>VEMULAWADA</v>
          </cell>
          <cell r="L1493" t="str">
            <v>KODIMUNJA</v>
          </cell>
        </row>
        <row r="1494">
          <cell r="A1494" t="str">
            <v>02</v>
          </cell>
          <cell r="B1494" t="str">
            <v>0220</v>
          </cell>
          <cell r="C1494" t="str">
            <v>0220039</v>
          </cell>
          <cell r="D1494" t="str">
            <v>028</v>
          </cell>
          <cell r="E1494" t="str">
            <v>22</v>
          </cell>
          <cell r="F1494" t="str">
            <v>01</v>
          </cell>
          <cell r="G1494" t="str">
            <v>259</v>
          </cell>
          <cell r="H1494" t="str">
            <v>016</v>
          </cell>
          <cell r="I1494" t="str">
            <v>02200390282201</v>
          </cell>
          <cell r="K1494" t="str">
            <v>VEMULAWADA</v>
          </cell>
          <cell r="L1494" t="str">
            <v>ANUPURAM</v>
          </cell>
        </row>
        <row r="1495">
          <cell r="A1495" t="str">
            <v>02</v>
          </cell>
          <cell r="B1495" t="str">
            <v>0220</v>
          </cell>
          <cell r="C1495" t="str">
            <v>0220039</v>
          </cell>
          <cell r="D1495" t="str">
            <v>029</v>
          </cell>
          <cell r="E1495" t="str">
            <v>23</v>
          </cell>
          <cell r="F1495" t="str">
            <v>01</v>
          </cell>
          <cell r="G1495" t="str">
            <v>259</v>
          </cell>
          <cell r="H1495" t="str">
            <v>016</v>
          </cell>
          <cell r="I1495" t="str">
            <v>02200390292301</v>
          </cell>
          <cell r="K1495" t="str">
            <v>VEMULAWADA</v>
          </cell>
          <cell r="L1495" t="str">
            <v>RUDRARAM</v>
          </cell>
        </row>
        <row r="1496">
          <cell r="A1496" t="str">
            <v>02</v>
          </cell>
          <cell r="B1496" t="str">
            <v>0220</v>
          </cell>
          <cell r="C1496" t="str">
            <v>0220040</v>
          </cell>
          <cell r="D1496" t="str">
            <v>001</v>
          </cell>
          <cell r="E1496" t="str">
            <v>01</v>
          </cell>
          <cell r="F1496" t="str">
            <v>01</v>
          </cell>
          <cell r="G1496" t="str">
            <v>259</v>
          </cell>
          <cell r="H1496" t="str">
            <v>016</v>
          </cell>
          <cell r="I1496" t="str">
            <v>02200400010101</v>
          </cell>
          <cell r="K1496" t="str">
            <v>KONARAOPETA</v>
          </cell>
          <cell r="L1496" t="str">
            <v>MARRIMADLA</v>
          </cell>
        </row>
        <row r="1497">
          <cell r="A1497" t="str">
            <v>02</v>
          </cell>
          <cell r="B1497" t="str">
            <v>0220</v>
          </cell>
          <cell r="C1497" t="str">
            <v>0220040</v>
          </cell>
          <cell r="D1497" t="str">
            <v>001</v>
          </cell>
          <cell r="E1497" t="str">
            <v>01</v>
          </cell>
          <cell r="F1497" t="str">
            <v>02</v>
          </cell>
          <cell r="G1497" t="str">
            <v>259</v>
          </cell>
          <cell r="H1497" t="str">
            <v>016</v>
          </cell>
          <cell r="I1497" t="str">
            <v>02200400010102</v>
          </cell>
          <cell r="K1497" t="str">
            <v>KONARAOPETA</v>
          </cell>
          <cell r="L1497" t="str">
            <v>AHMADHUSSAINPALLI</v>
          </cell>
        </row>
        <row r="1498">
          <cell r="A1498" t="str">
            <v>02</v>
          </cell>
          <cell r="B1498" t="str">
            <v>0220</v>
          </cell>
          <cell r="C1498" t="str">
            <v>0220040</v>
          </cell>
          <cell r="D1498" t="str">
            <v>002</v>
          </cell>
          <cell r="E1498" t="str">
            <v>02</v>
          </cell>
          <cell r="F1498" t="str">
            <v>01</v>
          </cell>
          <cell r="G1498" t="str">
            <v>259</v>
          </cell>
          <cell r="H1498" t="str">
            <v>016</v>
          </cell>
          <cell r="I1498" t="str">
            <v>02200400020201</v>
          </cell>
          <cell r="K1498" t="str">
            <v>KONARAOPETA</v>
          </cell>
          <cell r="L1498" t="str">
            <v>VATTIMALLA</v>
          </cell>
        </row>
        <row r="1499">
          <cell r="A1499" t="str">
            <v>02</v>
          </cell>
          <cell r="B1499" t="str">
            <v>0220</v>
          </cell>
          <cell r="C1499" t="str">
            <v>0220040</v>
          </cell>
          <cell r="D1499" t="str">
            <v>002</v>
          </cell>
          <cell r="E1499" t="str">
            <v>02</v>
          </cell>
          <cell r="F1499" t="str">
            <v>02</v>
          </cell>
          <cell r="G1499" t="str">
            <v>259</v>
          </cell>
          <cell r="H1499" t="str">
            <v>016</v>
          </cell>
          <cell r="I1499" t="str">
            <v>02200400020202</v>
          </cell>
          <cell r="K1499" t="str">
            <v>KONARAOPETA</v>
          </cell>
          <cell r="L1499" t="str">
            <v>GOLLAPALLI</v>
          </cell>
        </row>
        <row r="1500">
          <cell r="A1500" t="str">
            <v>02</v>
          </cell>
          <cell r="B1500" t="str">
            <v>0220</v>
          </cell>
          <cell r="C1500" t="str">
            <v>0220040</v>
          </cell>
          <cell r="D1500" t="str">
            <v>002</v>
          </cell>
          <cell r="E1500" t="str">
            <v>02</v>
          </cell>
          <cell r="F1500" t="str">
            <v>03</v>
          </cell>
          <cell r="G1500" t="str">
            <v>259</v>
          </cell>
          <cell r="H1500" t="str">
            <v>016</v>
          </cell>
          <cell r="I1500" t="str">
            <v>02200400020203</v>
          </cell>
          <cell r="K1500" t="str">
            <v>KONARAOPETA</v>
          </cell>
          <cell r="L1500" t="str">
            <v>LAMBADITHANDA</v>
          </cell>
        </row>
        <row r="1501">
          <cell r="A1501" t="str">
            <v>02</v>
          </cell>
          <cell r="B1501" t="str">
            <v>0220</v>
          </cell>
          <cell r="C1501" t="str">
            <v>0220040</v>
          </cell>
          <cell r="D1501" t="str">
            <v>003</v>
          </cell>
          <cell r="E1501" t="str">
            <v>03</v>
          </cell>
          <cell r="F1501" t="str">
            <v>01</v>
          </cell>
          <cell r="G1501" t="str">
            <v>259</v>
          </cell>
          <cell r="H1501" t="str">
            <v>016</v>
          </cell>
          <cell r="I1501" t="str">
            <v>02200400030301</v>
          </cell>
          <cell r="K1501" t="str">
            <v>KONARAOPETA</v>
          </cell>
          <cell r="L1501" t="str">
            <v>NIMMAPALI</v>
          </cell>
        </row>
        <row r="1502">
          <cell r="A1502" t="str">
            <v>02</v>
          </cell>
          <cell r="B1502" t="str">
            <v>0220</v>
          </cell>
          <cell r="C1502" t="str">
            <v>0220040</v>
          </cell>
          <cell r="D1502" t="str">
            <v>003</v>
          </cell>
          <cell r="E1502" t="str">
            <v>03</v>
          </cell>
          <cell r="F1502" t="str">
            <v>02</v>
          </cell>
          <cell r="G1502" t="str">
            <v>259</v>
          </cell>
          <cell r="H1502" t="str">
            <v>016</v>
          </cell>
          <cell r="I1502" t="str">
            <v>02200400030302</v>
          </cell>
          <cell r="K1502" t="str">
            <v>KONARAOPETA</v>
          </cell>
          <cell r="L1502" t="str">
            <v>GOLLAPALLI</v>
          </cell>
        </row>
        <row r="1503">
          <cell r="A1503" t="str">
            <v>02</v>
          </cell>
          <cell r="B1503" t="str">
            <v>0220</v>
          </cell>
          <cell r="C1503" t="str">
            <v>0220040</v>
          </cell>
          <cell r="D1503" t="str">
            <v>003</v>
          </cell>
          <cell r="E1503" t="str">
            <v>03</v>
          </cell>
          <cell r="F1503" t="str">
            <v>03</v>
          </cell>
          <cell r="G1503" t="str">
            <v>259</v>
          </cell>
          <cell r="H1503" t="str">
            <v>016</v>
          </cell>
          <cell r="I1503" t="str">
            <v>02200400030303</v>
          </cell>
          <cell r="K1503" t="str">
            <v>KONARAOPETA</v>
          </cell>
          <cell r="L1503" t="str">
            <v>LAMBADITHANDA</v>
          </cell>
        </row>
        <row r="1504">
          <cell r="A1504" t="str">
            <v>02</v>
          </cell>
          <cell r="B1504" t="str">
            <v>0220</v>
          </cell>
          <cell r="C1504" t="str">
            <v>0220040</v>
          </cell>
          <cell r="D1504" t="str">
            <v>004</v>
          </cell>
          <cell r="E1504" t="str">
            <v>05</v>
          </cell>
          <cell r="F1504" t="str">
            <v>01</v>
          </cell>
          <cell r="G1504" t="str">
            <v>259</v>
          </cell>
          <cell r="H1504" t="str">
            <v>016</v>
          </cell>
          <cell r="I1504" t="str">
            <v>02200400040501</v>
          </cell>
          <cell r="K1504" t="str">
            <v>KONARAOPETA</v>
          </cell>
          <cell r="L1504" t="str">
            <v>KONDAPURAM</v>
          </cell>
        </row>
        <row r="1505">
          <cell r="A1505" t="str">
            <v>02</v>
          </cell>
          <cell r="B1505" t="str">
            <v>0220</v>
          </cell>
          <cell r="C1505" t="str">
            <v>0220040</v>
          </cell>
          <cell r="D1505" t="str">
            <v>005</v>
          </cell>
          <cell r="E1505" t="str">
            <v>06</v>
          </cell>
          <cell r="F1505" t="str">
            <v>01</v>
          </cell>
          <cell r="G1505" t="str">
            <v>259</v>
          </cell>
          <cell r="H1505" t="str">
            <v>016</v>
          </cell>
          <cell r="I1505" t="str">
            <v>02200400050601</v>
          </cell>
          <cell r="K1505" t="str">
            <v>KONARAOPETA</v>
          </cell>
          <cell r="L1505" t="str">
            <v>BAUSAIPET</v>
          </cell>
        </row>
        <row r="1506">
          <cell r="A1506" t="str">
            <v>02</v>
          </cell>
          <cell r="B1506" t="str">
            <v>0220</v>
          </cell>
          <cell r="C1506" t="str">
            <v>0220040</v>
          </cell>
          <cell r="D1506" t="str">
            <v>005</v>
          </cell>
          <cell r="E1506" t="str">
            <v>06</v>
          </cell>
          <cell r="F1506" t="str">
            <v>02</v>
          </cell>
          <cell r="G1506" t="str">
            <v>259</v>
          </cell>
          <cell r="H1506" t="str">
            <v>016</v>
          </cell>
          <cell r="I1506" t="str">
            <v>02200400050602</v>
          </cell>
          <cell r="K1506" t="str">
            <v>KONARAOPETA</v>
          </cell>
          <cell r="L1506" t="str">
            <v>GOVINDARAOPALLI</v>
          </cell>
        </row>
        <row r="1507">
          <cell r="A1507" t="str">
            <v>02</v>
          </cell>
          <cell r="B1507" t="str">
            <v>0220</v>
          </cell>
          <cell r="C1507" t="str">
            <v>0220040</v>
          </cell>
          <cell r="D1507" t="str">
            <v>006</v>
          </cell>
          <cell r="E1507" t="str">
            <v>07</v>
          </cell>
          <cell r="F1507" t="str">
            <v>01</v>
          </cell>
          <cell r="G1507" t="str">
            <v>259</v>
          </cell>
          <cell r="H1507" t="str">
            <v>016</v>
          </cell>
          <cell r="I1507" t="str">
            <v>02200400060701</v>
          </cell>
          <cell r="K1507" t="str">
            <v>KONARAOPETA</v>
          </cell>
          <cell r="L1507" t="str">
            <v>MAMIDIPALLI</v>
          </cell>
        </row>
        <row r="1508">
          <cell r="A1508" t="str">
            <v>02</v>
          </cell>
          <cell r="B1508" t="str">
            <v>0220</v>
          </cell>
          <cell r="C1508" t="str">
            <v>0220040</v>
          </cell>
          <cell r="D1508" t="str">
            <v>006</v>
          </cell>
          <cell r="E1508" t="str">
            <v>07</v>
          </cell>
          <cell r="F1508" t="str">
            <v>02</v>
          </cell>
          <cell r="G1508" t="str">
            <v>259</v>
          </cell>
          <cell r="H1508" t="str">
            <v>016</v>
          </cell>
          <cell r="I1508" t="str">
            <v>02200400060702</v>
          </cell>
          <cell r="K1508" t="str">
            <v>KONARAOPETA</v>
          </cell>
          <cell r="L1508" t="str">
            <v>SRIRAMULAPALLI</v>
          </cell>
        </row>
        <row r="1509">
          <cell r="A1509" t="str">
            <v>02</v>
          </cell>
          <cell r="B1509" t="str">
            <v>0220</v>
          </cell>
          <cell r="C1509" t="str">
            <v>0220040</v>
          </cell>
          <cell r="D1509" t="str">
            <v>007</v>
          </cell>
          <cell r="E1509" t="str">
            <v>08</v>
          </cell>
          <cell r="F1509" t="str">
            <v>01</v>
          </cell>
          <cell r="G1509" t="str">
            <v>259</v>
          </cell>
          <cell r="H1509" t="str">
            <v>016</v>
          </cell>
          <cell r="I1509" t="str">
            <v>02200400070801</v>
          </cell>
          <cell r="K1509" t="str">
            <v>KONARAOPETA</v>
          </cell>
          <cell r="L1509" t="str">
            <v>VENKATRAOPET</v>
          </cell>
        </row>
        <row r="1510">
          <cell r="A1510" t="str">
            <v>02</v>
          </cell>
          <cell r="B1510" t="str">
            <v>0220</v>
          </cell>
          <cell r="C1510" t="str">
            <v>0220040</v>
          </cell>
          <cell r="D1510" t="str">
            <v>008</v>
          </cell>
          <cell r="E1510" t="str">
            <v>09</v>
          </cell>
          <cell r="F1510" t="str">
            <v>01</v>
          </cell>
          <cell r="G1510" t="str">
            <v>259</v>
          </cell>
          <cell r="H1510" t="str">
            <v>016</v>
          </cell>
          <cell r="I1510" t="str">
            <v>02200400080901</v>
          </cell>
          <cell r="K1510" t="str">
            <v>KONARAOPETA</v>
          </cell>
          <cell r="L1510" t="str">
            <v>KONRAOPET</v>
          </cell>
        </row>
        <row r="1511">
          <cell r="A1511" t="str">
            <v>02</v>
          </cell>
          <cell r="B1511" t="str">
            <v>0220</v>
          </cell>
          <cell r="C1511" t="str">
            <v>0220040</v>
          </cell>
          <cell r="D1511" t="str">
            <v>009</v>
          </cell>
          <cell r="E1511" t="str">
            <v>09</v>
          </cell>
          <cell r="F1511" t="str">
            <v>01</v>
          </cell>
          <cell r="G1511" t="str">
            <v>259</v>
          </cell>
          <cell r="H1511" t="str">
            <v>016</v>
          </cell>
          <cell r="I1511" t="str">
            <v>02200400090901</v>
          </cell>
          <cell r="K1511" t="str">
            <v>KONARAOPETA</v>
          </cell>
          <cell r="L1511" t="str">
            <v>EGLASPOOR</v>
          </cell>
        </row>
        <row r="1512">
          <cell r="A1512" t="str">
            <v>02</v>
          </cell>
          <cell r="B1512" t="str">
            <v>0220</v>
          </cell>
          <cell r="C1512" t="str">
            <v>0220040</v>
          </cell>
          <cell r="D1512" t="str">
            <v>010</v>
          </cell>
          <cell r="E1512" t="str">
            <v>10</v>
          </cell>
          <cell r="F1512" t="str">
            <v>01</v>
          </cell>
          <cell r="G1512" t="str">
            <v>259</v>
          </cell>
          <cell r="H1512" t="str">
            <v>016</v>
          </cell>
          <cell r="I1512" t="str">
            <v>02200400101001</v>
          </cell>
          <cell r="K1512" t="str">
            <v>KONARAOPETA</v>
          </cell>
          <cell r="L1512" t="str">
            <v>SIVANGANAPALLI</v>
          </cell>
        </row>
        <row r="1513">
          <cell r="A1513" t="str">
            <v>02</v>
          </cell>
          <cell r="B1513" t="str">
            <v>0220</v>
          </cell>
          <cell r="C1513" t="str">
            <v>0220040</v>
          </cell>
          <cell r="D1513" t="str">
            <v>011</v>
          </cell>
          <cell r="E1513" t="str">
            <v>11</v>
          </cell>
          <cell r="F1513" t="str">
            <v>01</v>
          </cell>
          <cell r="G1513" t="str">
            <v>259</v>
          </cell>
          <cell r="H1513" t="str">
            <v>016</v>
          </cell>
          <cell r="I1513" t="str">
            <v>02200400111101</v>
          </cell>
          <cell r="K1513" t="str">
            <v>KONARAOPETA</v>
          </cell>
          <cell r="L1513" t="str">
            <v>NIZAMBAD</v>
          </cell>
        </row>
        <row r="1514">
          <cell r="A1514" t="str">
            <v>02</v>
          </cell>
          <cell r="B1514" t="str">
            <v>0220</v>
          </cell>
          <cell r="C1514" t="str">
            <v>0220040</v>
          </cell>
          <cell r="D1514" t="str">
            <v>011</v>
          </cell>
          <cell r="E1514" t="str">
            <v>11</v>
          </cell>
          <cell r="F1514" t="str">
            <v>02</v>
          </cell>
          <cell r="G1514" t="str">
            <v>259</v>
          </cell>
          <cell r="H1514" t="str">
            <v>016</v>
          </cell>
          <cell r="I1514" t="str">
            <v>02200400111102</v>
          </cell>
          <cell r="K1514" t="str">
            <v>KONARAOPETA</v>
          </cell>
          <cell r="L1514" t="str">
            <v>THURKASHIPALLI</v>
          </cell>
        </row>
        <row r="1515">
          <cell r="A1515" t="str">
            <v>02</v>
          </cell>
          <cell r="B1515" t="str">
            <v>0220</v>
          </cell>
          <cell r="C1515" t="str">
            <v>0220040</v>
          </cell>
          <cell r="D1515" t="str">
            <v>012</v>
          </cell>
          <cell r="E1515" t="str">
            <v>12</v>
          </cell>
          <cell r="F1515" t="str">
            <v>01</v>
          </cell>
          <cell r="G1515" t="str">
            <v>259</v>
          </cell>
          <cell r="H1515" t="str">
            <v>016</v>
          </cell>
          <cell r="I1515" t="str">
            <v>02200400121201</v>
          </cell>
          <cell r="K1515" t="str">
            <v>KONARAOPETA</v>
          </cell>
          <cell r="L1515" t="str">
            <v>KANAGARTHI</v>
          </cell>
        </row>
        <row r="1516">
          <cell r="A1516" t="str">
            <v>02</v>
          </cell>
          <cell r="B1516" t="str">
            <v>0220</v>
          </cell>
          <cell r="C1516" t="str">
            <v>0220040</v>
          </cell>
          <cell r="D1516" t="str">
            <v>013</v>
          </cell>
          <cell r="E1516" t="str">
            <v>13</v>
          </cell>
          <cell r="F1516" t="str">
            <v>01</v>
          </cell>
          <cell r="G1516" t="str">
            <v>259</v>
          </cell>
          <cell r="H1516" t="str">
            <v>016</v>
          </cell>
          <cell r="I1516" t="str">
            <v>02200400131301</v>
          </cell>
          <cell r="K1516" t="str">
            <v>KONARAOPETA</v>
          </cell>
          <cell r="L1516" t="str">
            <v>PALLEMAKTHA</v>
          </cell>
        </row>
        <row r="1517">
          <cell r="A1517" t="str">
            <v>02</v>
          </cell>
          <cell r="B1517" t="str">
            <v>0220</v>
          </cell>
          <cell r="C1517" t="str">
            <v>0220040</v>
          </cell>
          <cell r="D1517" t="str">
            <v>014</v>
          </cell>
          <cell r="E1517" t="str">
            <v>14</v>
          </cell>
          <cell r="F1517" t="str">
            <v>01</v>
          </cell>
          <cell r="G1517" t="str">
            <v>259</v>
          </cell>
          <cell r="H1517" t="str">
            <v>016</v>
          </cell>
          <cell r="I1517" t="str">
            <v>02200400141401</v>
          </cell>
          <cell r="K1517" t="str">
            <v>KONARAOPETA</v>
          </cell>
          <cell r="L1517" t="str">
            <v>SUDDALA</v>
          </cell>
        </row>
        <row r="1518">
          <cell r="A1518" t="str">
            <v>02</v>
          </cell>
          <cell r="B1518" t="str">
            <v>0220</v>
          </cell>
          <cell r="C1518" t="str">
            <v>0220040</v>
          </cell>
          <cell r="D1518" t="str">
            <v>015</v>
          </cell>
          <cell r="E1518" t="str">
            <v>14</v>
          </cell>
          <cell r="F1518" t="str">
            <v>01</v>
          </cell>
          <cell r="G1518" t="str">
            <v>259</v>
          </cell>
          <cell r="H1518" t="str">
            <v>016</v>
          </cell>
          <cell r="I1518" t="str">
            <v>02200400151401</v>
          </cell>
          <cell r="K1518" t="str">
            <v>KONARAOPETA</v>
          </cell>
          <cell r="L1518" t="str">
            <v>MANGALAMPALLI</v>
          </cell>
        </row>
        <row r="1519">
          <cell r="A1519" t="str">
            <v>02</v>
          </cell>
          <cell r="B1519" t="str">
            <v>0220</v>
          </cell>
          <cell r="C1519" t="str">
            <v>0220040</v>
          </cell>
          <cell r="D1519" t="str">
            <v>016</v>
          </cell>
          <cell r="E1519" t="str">
            <v>15</v>
          </cell>
          <cell r="F1519" t="str">
            <v>01</v>
          </cell>
          <cell r="G1519" t="str">
            <v>259</v>
          </cell>
          <cell r="H1519" t="str">
            <v>016</v>
          </cell>
          <cell r="I1519" t="str">
            <v>02200400161501</v>
          </cell>
          <cell r="K1519" t="str">
            <v>KONARAOPETA</v>
          </cell>
          <cell r="L1519" t="str">
            <v>RAMANNAPET</v>
          </cell>
        </row>
        <row r="1520">
          <cell r="A1520" t="str">
            <v>02</v>
          </cell>
          <cell r="B1520" t="str">
            <v>0220</v>
          </cell>
          <cell r="C1520" t="str">
            <v>0220040</v>
          </cell>
          <cell r="D1520" t="str">
            <v>017</v>
          </cell>
          <cell r="E1520" t="str">
            <v>16</v>
          </cell>
          <cell r="F1520" t="str">
            <v>01</v>
          </cell>
          <cell r="G1520" t="str">
            <v>259</v>
          </cell>
          <cell r="H1520" t="str">
            <v>016</v>
          </cell>
          <cell r="I1520" t="str">
            <v>02200400171601</v>
          </cell>
          <cell r="K1520" t="str">
            <v>KONARAOPETA</v>
          </cell>
          <cell r="L1520" t="str">
            <v>NAGARAM</v>
          </cell>
        </row>
        <row r="1521">
          <cell r="A1521" t="str">
            <v>02</v>
          </cell>
          <cell r="B1521" t="str">
            <v>0220</v>
          </cell>
          <cell r="C1521" t="str">
            <v>0220040</v>
          </cell>
          <cell r="D1521" t="str">
            <v>017</v>
          </cell>
          <cell r="E1521" t="str">
            <v>16</v>
          </cell>
          <cell r="F1521" t="str">
            <v>02</v>
          </cell>
          <cell r="G1521" t="str">
            <v>259</v>
          </cell>
          <cell r="H1521" t="str">
            <v>016</v>
          </cell>
          <cell r="I1521" t="str">
            <v>02200400171602</v>
          </cell>
          <cell r="K1521" t="str">
            <v>KONARAOPETA</v>
          </cell>
          <cell r="L1521" t="str">
            <v>GOLLAPALLI</v>
          </cell>
        </row>
        <row r="1522">
          <cell r="A1522" t="str">
            <v>02</v>
          </cell>
          <cell r="B1522" t="str">
            <v>0220</v>
          </cell>
          <cell r="C1522" t="str">
            <v>0220040</v>
          </cell>
          <cell r="D1522" t="str">
            <v>018</v>
          </cell>
          <cell r="E1522" t="str">
            <v>17</v>
          </cell>
          <cell r="F1522" t="str">
            <v>01</v>
          </cell>
          <cell r="G1522" t="str">
            <v>259</v>
          </cell>
          <cell r="H1522" t="str">
            <v>016</v>
          </cell>
          <cell r="I1522" t="str">
            <v>02200400181701</v>
          </cell>
          <cell r="K1522" t="str">
            <v>KONARAOPETA</v>
          </cell>
          <cell r="L1522" t="str">
            <v>MALKAPET</v>
          </cell>
        </row>
        <row r="1523">
          <cell r="A1523" t="str">
            <v>02</v>
          </cell>
          <cell r="B1523" t="str">
            <v>0220</v>
          </cell>
          <cell r="C1523" t="str">
            <v>0220040</v>
          </cell>
          <cell r="D1523" t="str">
            <v>019</v>
          </cell>
          <cell r="E1523" t="str">
            <v>18</v>
          </cell>
          <cell r="F1523" t="str">
            <v>01</v>
          </cell>
          <cell r="G1523" t="str">
            <v>259</v>
          </cell>
          <cell r="H1523" t="str">
            <v>016</v>
          </cell>
          <cell r="I1523" t="str">
            <v>02200400191801</v>
          </cell>
          <cell r="K1523" t="str">
            <v>KONARAOPETA</v>
          </cell>
          <cell r="L1523" t="str">
            <v>DHARMARAM</v>
          </cell>
        </row>
        <row r="1524">
          <cell r="A1524" t="str">
            <v>02</v>
          </cell>
          <cell r="B1524" t="str">
            <v>0220</v>
          </cell>
          <cell r="C1524" t="str">
            <v>0220040</v>
          </cell>
          <cell r="D1524" t="str">
            <v>019</v>
          </cell>
          <cell r="E1524" t="str">
            <v>18</v>
          </cell>
          <cell r="F1524" t="str">
            <v>02</v>
          </cell>
          <cell r="G1524" t="str">
            <v>259</v>
          </cell>
          <cell r="H1524" t="str">
            <v>016</v>
          </cell>
          <cell r="I1524" t="str">
            <v>02200400191802</v>
          </cell>
          <cell r="K1524" t="str">
            <v>KONARAOPETA</v>
          </cell>
          <cell r="L1524" t="str">
            <v>RAMNAGAR</v>
          </cell>
        </row>
        <row r="1525">
          <cell r="A1525" t="str">
            <v>02</v>
          </cell>
          <cell r="B1525" t="str">
            <v>0220</v>
          </cell>
          <cell r="C1525" t="str">
            <v>0220040</v>
          </cell>
          <cell r="D1525" t="str">
            <v>020</v>
          </cell>
          <cell r="E1525" t="str">
            <v>19</v>
          </cell>
          <cell r="F1525" t="str">
            <v>01</v>
          </cell>
          <cell r="G1525" t="str">
            <v>259</v>
          </cell>
          <cell r="H1525" t="str">
            <v>016</v>
          </cell>
          <cell r="I1525" t="str">
            <v>02200400201901</v>
          </cell>
          <cell r="K1525" t="str">
            <v>KONARAOPETA</v>
          </cell>
          <cell r="L1525" t="str">
            <v>MARTHANPET</v>
          </cell>
        </row>
        <row r="1526">
          <cell r="A1526" t="str">
            <v>02</v>
          </cell>
          <cell r="B1526" t="str">
            <v>0220</v>
          </cell>
          <cell r="C1526" t="str">
            <v>0220040</v>
          </cell>
          <cell r="D1526" t="str">
            <v>021</v>
          </cell>
          <cell r="E1526" t="str">
            <v>20</v>
          </cell>
          <cell r="F1526" t="str">
            <v>01</v>
          </cell>
          <cell r="G1526" t="str">
            <v>259</v>
          </cell>
          <cell r="H1526" t="str">
            <v>016</v>
          </cell>
          <cell r="I1526" t="str">
            <v>02200400212001</v>
          </cell>
          <cell r="K1526" t="str">
            <v>KONARAOPETA</v>
          </cell>
          <cell r="L1526" t="str">
            <v>KOLANOOR</v>
          </cell>
        </row>
        <row r="1527">
          <cell r="A1527" t="str">
            <v>02</v>
          </cell>
          <cell r="B1527" t="str">
            <v>0220</v>
          </cell>
          <cell r="C1527" t="str">
            <v>0220040</v>
          </cell>
          <cell r="D1527" t="str">
            <v>021</v>
          </cell>
          <cell r="E1527" t="str">
            <v>20</v>
          </cell>
          <cell r="F1527" t="str">
            <v>02</v>
          </cell>
          <cell r="G1527" t="str">
            <v>259</v>
          </cell>
          <cell r="H1527" t="str">
            <v>016</v>
          </cell>
          <cell r="I1527" t="str">
            <v>02200400212002</v>
          </cell>
          <cell r="K1527" t="str">
            <v>KONARAOPETA</v>
          </cell>
          <cell r="L1527" t="str">
            <v>GOLLAPALLI</v>
          </cell>
        </row>
        <row r="1528">
          <cell r="A1528" t="str">
            <v>02</v>
          </cell>
          <cell r="B1528" t="str">
            <v>0220</v>
          </cell>
          <cell r="C1528" t="str">
            <v>0220041</v>
          </cell>
          <cell r="D1528" t="str">
            <v>001</v>
          </cell>
          <cell r="E1528" t="str">
            <v>01</v>
          </cell>
          <cell r="F1528" t="str">
            <v>01</v>
          </cell>
          <cell r="G1528" t="str">
            <v>259</v>
          </cell>
          <cell r="H1528" t="str">
            <v>016</v>
          </cell>
          <cell r="I1528" t="str">
            <v>02200410010101</v>
          </cell>
          <cell r="K1528" t="str">
            <v>YELLAREDDIPETA</v>
          </cell>
          <cell r="L1528" t="str">
            <v>VANPALLY</v>
          </cell>
        </row>
        <row r="1529">
          <cell r="A1529" t="str">
            <v>02</v>
          </cell>
          <cell r="B1529" t="str">
            <v>0220</v>
          </cell>
          <cell r="C1529" t="str">
            <v>0220041</v>
          </cell>
          <cell r="D1529" t="str">
            <v>001</v>
          </cell>
          <cell r="E1529" t="str">
            <v>01</v>
          </cell>
          <cell r="F1529" t="str">
            <v>02</v>
          </cell>
          <cell r="G1529" t="str">
            <v>259</v>
          </cell>
          <cell r="H1529" t="str">
            <v>016</v>
          </cell>
          <cell r="I1529" t="str">
            <v>02200410010102</v>
          </cell>
          <cell r="K1529" t="str">
            <v>YELLAREDDIPETA</v>
          </cell>
          <cell r="L1529" t="str">
            <v>SHANTINAGAR</v>
          </cell>
        </row>
        <row r="1530">
          <cell r="A1530" t="str">
            <v>02</v>
          </cell>
          <cell r="B1530" t="str">
            <v>0220</v>
          </cell>
          <cell r="C1530" t="str">
            <v>0220041</v>
          </cell>
          <cell r="D1530" t="str">
            <v>002</v>
          </cell>
          <cell r="E1530" t="str">
            <v>02</v>
          </cell>
          <cell r="F1530" t="str">
            <v>01</v>
          </cell>
          <cell r="G1530" t="str">
            <v>259</v>
          </cell>
          <cell r="H1530" t="str">
            <v>016</v>
          </cell>
          <cell r="I1530" t="str">
            <v>02200410020201</v>
          </cell>
          <cell r="K1530" t="str">
            <v>YELLAREDDIPETA</v>
          </cell>
          <cell r="L1530" t="str">
            <v>GARJANAPALLY</v>
          </cell>
        </row>
        <row r="1531">
          <cell r="A1531" t="str">
            <v>02</v>
          </cell>
          <cell r="B1531" t="str">
            <v>0220</v>
          </cell>
          <cell r="C1531" t="str">
            <v>0220041</v>
          </cell>
          <cell r="D1531" t="str">
            <v>002</v>
          </cell>
          <cell r="E1531" t="str">
            <v>02</v>
          </cell>
          <cell r="F1531" t="str">
            <v>02</v>
          </cell>
          <cell r="G1531" t="str">
            <v>259</v>
          </cell>
          <cell r="H1531" t="str">
            <v>016</v>
          </cell>
          <cell r="I1531" t="str">
            <v>02200410020202</v>
          </cell>
          <cell r="K1531" t="str">
            <v>YELLAREDDIPETA</v>
          </cell>
          <cell r="L1531" t="str">
            <v>GARJANAPALLY THANDA</v>
          </cell>
        </row>
        <row r="1532">
          <cell r="A1532" t="str">
            <v>02</v>
          </cell>
          <cell r="B1532" t="str">
            <v>0220</v>
          </cell>
          <cell r="C1532" t="str">
            <v>0220041</v>
          </cell>
          <cell r="D1532" t="str">
            <v>003</v>
          </cell>
          <cell r="E1532" t="str">
            <v>03</v>
          </cell>
          <cell r="F1532" t="str">
            <v>01</v>
          </cell>
          <cell r="G1532" t="str">
            <v>259</v>
          </cell>
          <cell r="H1532" t="str">
            <v>016</v>
          </cell>
          <cell r="I1532" t="str">
            <v>02200410030301</v>
          </cell>
          <cell r="K1532" t="str">
            <v>YELLAREDDIPETA</v>
          </cell>
          <cell r="L1532" t="str">
            <v>ADAVIPADIRA</v>
          </cell>
        </row>
        <row r="1533">
          <cell r="A1533" t="str">
            <v>02</v>
          </cell>
          <cell r="B1533" t="str">
            <v>0220</v>
          </cell>
          <cell r="C1533" t="str">
            <v>0220041</v>
          </cell>
          <cell r="D1533" t="str">
            <v>004</v>
          </cell>
          <cell r="E1533" t="str">
            <v>04</v>
          </cell>
          <cell r="F1533" t="str">
            <v>01</v>
          </cell>
          <cell r="G1533" t="str">
            <v>259</v>
          </cell>
          <cell r="H1533" t="str">
            <v>016</v>
          </cell>
          <cell r="I1533" t="str">
            <v>02200410040401</v>
          </cell>
          <cell r="K1533" t="str">
            <v>YELLAREDDIPETA</v>
          </cell>
          <cell r="L1533" t="str">
            <v>KANCHARLA</v>
          </cell>
        </row>
        <row r="1534">
          <cell r="A1534" t="str">
            <v>02</v>
          </cell>
          <cell r="B1534" t="str">
            <v>0220</v>
          </cell>
          <cell r="C1534" t="str">
            <v>0220041</v>
          </cell>
          <cell r="D1534" t="str">
            <v>005</v>
          </cell>
          <cell r="E1534" t="str">
            <v>05</v>
          </cell>
          <cell r="F1534" t="str">
            <v>01</v>
          </cell>
          <cell r="G1534" t="str">
            <v>259</v>
          </cell>
          <cell r="H1534" t="str">
            <v>016</v>
          </cell>
          <cell r="I1534" t="str">
            <v>02200410050501</v>
          </cell>
          <cell r="K1534" t="str">
            <v>YELLAREDDIPETA</v>
          </cell>
          <cell r="L1534" t="str">
            <v>RANGAMPET</v>
          </cell>
        </row>
        <row r="1535">
          <cell r="A1535" t="str">
            <v>02</v>
          </cell>
          <cell r="B1535" t="str">
            <v>0220</v>
          </cell>
          <cell r="C1535" t="str">
            <v>0220041</v>
          </cell>
          <cell r="D1535" t="str">
            <v>005</v>
          </cell>
          <cell r="E1535" t="str">
            <v>05</v>
          </cell>
          <cell r="F1535" t="str">
            <v>02</v>
          </cell>
          <cell r="G1535" t="str">
            <v>259</v>
          </cell>
          <cell r="H1535" t="str">
            <v>016</v>
          </cell>
          <cell r="I1535" t="str">
            <v>02200410050502</v>
          </cell>
          <cell r="K1535" t="str">
            <v>YELLAREDDIPETA</v>
          </cell>
          <cell r="L1535" t="str">
            <v>ERRAGADDA THANDA</v>
          </cell>
        </row>
        <row r="1536">
          <cell r="A1536" t="str">
            <v>02</v>
          </cell>
          <cell r="B1536" t="str">
            <v>0220</v>
          </cell>
          <cell r="C1536" t="str">
            <v>0220041</v>
          </cell>
          <cell r="D1536" t="str">
            <v>006</v>
          </cell>
          <cell r="E1536" t="str">
            <v>05</v>
          </cell>
          <cell r="F1536" t="str">
            <v>01</v>
          </cell>
          <cell r="G1536" t="str">
            <v>259</v>
          </cell>
          <cell r="H1536" t="str">
            <v>016</v>
          </cell>
          <cell r="I1536" t="str">
            <v>02200410060501</v>
          </cell>
          <cell r="K1536" t="str">
            <v>YELLAREDDIPETA</v>
          </cell>
          <cell r="L1536" t="str">
            <v>VEERNAPALLY</v>
          </cell>
        </row>
        <row r="1537">
          <cell r="A1537" t="str">
            <v>02</v>
          </cell>
          <cell r="B1537" t="str">
            <v>0220</v>
          </cell>
          <cell r="C1537" t="str">
            <v>0220041</v>
          </cell>
          <cell r="D1537" t="str">
            <v>006</v>
          </cell>
          <cell r="E1537" t="str">
            <v>05</v>
          </cell>
          <cell r="F1537" t="str">
            <v>02</v>
          </cell>
          <cell r="G1537" t="str">
            <v>259</v>
          </cell>
          <cell r="H1537" t="str">
            <v>016</v>
          </cell>
          <cell r="I1537" t="str">
            <v>02200410060502</v>
          </cell>
          <cell r="K1537" t="str">
            <v>YELLAREDDIPETA</v>
          </cell>
          <cell r="L1537" t="str">
            <v>BAUSING THANDA</v>
          </cell>
        </row>
        <row r="1538">
          <cell r="A1538" t="str">
            <v>02</v>
          </cell>
          <cell r="B1538" t="str">
            <v>0220</v>
          </cell>
          <cell r="C1538" t="str">
            <v>0220041</v>
          </cell>
          <cell r="D1538" t="str">
            <v>007</v>
          </cell>
          <cell r="E1538" t="str">
            <v>06</v>
          </cell>
          <cell r="F1538" t="str">
            <v>01</v>
          </cell>
          <cell r="G1538" t="str">
            <v>259</v>
          </cell>
          <cell r="H1538" t="str">
            <v>016</v>
          </cell>
          <cell r="I1538" t="str">
            <v>02200410070601</v>
          </cell>
          <cell r="K1538" t="str">
            <v>YELLAREDDIPETA</v>
          </cell>
          <cell r="L1538" t="str">
            <v>MADDIMALLA</v>
          </cell>
        </row>
        <row r="1539">
          <cell r="A1539" t="str">
            <v>02</v>
          </cell>
          <cell r="B1539" t="str">
            <v>0220</v>
          </cell>
          <cell r="C1539" t="str">
            <v>0220041</v>
          </cell>
          <cell r="D1539" t="str">
            <v>007</v>
          </cell>
          <cell r="E1539" t="str">
            <v>06</v>
          </cell>
          <cell r="F1539" t="str">
            <v>02</v>
          </cell>
          <cell r="G1539" t="str">
            <v>259</v>
          </cell>
          <cell r="H1539" t="str">
            <v>016</v>
          </cell>
          <cell r="I1539" t="str">
            <v>02200410070602</v>
          </cell>
          <cell r="K1539" t="str">
            <v>YELLAREDDIPETA</v>
          </cell>
          <cell r="L1539" t="str">
            <v>BANJERU</v>
          </cell>
        </row>
        <row r="1540">
          <cell r="A1540" t="str">
            <v>02</v>
          </cell>
          <cell r="B1540" t="str">
            <v>0220</v>
          </cell>
          <cell r="C1540" t="str">
            <v>0220041</v>
          </cell>
          <cell r="D1540" t="str">
            <v>007</v>
          </cell>
          <cell r="E1540" t="str">
            <v>06</v>
          </cell>
          <cell r="F1540" t="str">
            <v>03</v>
          </cell>
          <cell r="G1540" t="str">
            <v>259</v>
          </cell>
          <cell r="H1540" t="str">
            <v>016</v>
          </cell>
          <cell r="I1540" t="str">
            <v>02200410070603</v>
          </cell>
          <cell r="K1540" t="str">
            <v>YELLAREDDIPETA</v>
          </cell>
          <cell r="L1540" t="str">
            <v>LODDI</v>
          </cell>
        </row>
        <row r="1541">
          <cell r="A1541" t="str">
            <v>02</v>
          </cell>
          <cell r="B1541" t="str">
            <v>0220</v>
          </cell>
          <cell r="C1541" t="str">
            <v>0220041</v>
          </cell>
          <cell r="D1541" t="str">
            <v>008</v>
          </cell>
          <cell r="E1541" t="str">
            <v>07</v>
          </cell>
          <cell r="F1541" t="str">
            <v>01</v>
          </cell>
          <cell r="G1541" t="str">
            <v>259</v>
          </cell>
          <cell r="H1541" t="str">
            <v>016</v>
          </cell>
          <cell r="I1541" t="str">
            <v>02200410080701</v>
          </cell>
          <cell r="K1541" t="str">
            <v>YELLAREDDIPETA</v>
          </cell>
          <cell r="L1541" t="str">
            <v>GUNDARAM</v>
          </cell>
        </row>
        <row r="1542">
          <cell r="A1542" t="str">
            <v>02</v>
          </cell>
          <cell r="B1542" t="str">
            <v>0220</v>
          </cell>
          <cell r="C1542" t="str">
            <v>0220041</v>
          </cell>
          <cell r="D1542" t="str">
            <v>009</v>
          </cell>
          <cell r="E1542" t="str">
            <v>08</v>
          </cell>
          <cell r="F1542" t="str">
            <v>01</v>
          </cell>
          <cell r="G1542" t="str">
            <v>259</v>
          </cell>
          <cell r="H1542" t="str">
            <v>016</v>
          </cell>
          <cell r="I1542" t="str">
            <v>02200410090801</v>
          </cell>
          <cell r="K1542" t="str">
            <v>YELLAREDDIPETA</v>
          </cell>
          <cell r="L1542" t="str">
            <v>THIMMAPURAM</v>
          </cell>
        </row>
        <row r="1543">
          <cell r="A1543" t="str">
            <v>02</v>
          </cell>
          <cell r="B1543" t="str">
            <v>0220</v>
          </cell>
          <cell r="C1543" t="str">
            <v>0220041</v>
          </cell>
          <cell r="D1543" t="str">
            <v>009</v>
          </cell>
          <cell r="E1543" t="str">
            <v>08</v>
          </cell>
          <cell r="F1543" t="str">
            <v>02</v>
          </cell>
          <cell r="G1543" t="str">
            <v>259</v>
          </cell>
          <cell r="H1543" t="str">
            <v>016</v>
          </cell>
          <cell r="I1543" t="str">
            <v>02200410090802</v>
          </cell>
          <cell r="K1543" t="str">
            <v>YELLAREDDIPETA</v>
          </cell>
          <cell r="L1543" t="str">
            <v>BAKURPALLY</v>
          </cell>
        </row>
        <row r="1544">
          <cell r="A1544" t="str">
            <v>02</v>
          </cell>
          <cell r="B1544" t="str">
            <v>0220</v>
          </cell>
          <cell r="C1544" t="str">
            <v>0220041</v>
          </cell>
          <cell r="D1544" t="str">
            <v>010</v>
          </cell>
          <cell r="E1544" t="str">
            <v>09</v>
          </cell>
          <cell r="F1544" t="str">
            <v>01</v>
          </cell>
          <cell r="G1544" t="str">
            <v>259</v>
          </cell>
          <cell r="H1544" t="str">
            <v>016</v>
          </cell>
          <cell r="I1544" t="str">
            <v>02200410100901</v>
          </cell>
          <cell r="K1544" t="str">
            <v>YELLAREDDIPETA</v>
          </cell>
          <cell r="L1544" t="str">
            <v>GOLLAPALLY</v>
          </cell>
        </row>
        <row r="1545">
          <cell r="A1545" t="str">
            <v>02</v>
          </cell>
          <cell r="B1545" t="str">
            <v>0220</v>
          </cell>
          <cell r="C1545" t="str">
            <v>0220041</v>
          </cell>
          <cell r="D1545" t="str">
            <v>010</v>
          </cell>
          <cell r="E1545" t="str">
            <v>09</v>
          </cell>
          <cell r="F1545" t="str">
            <v>02</v>
          </cell>
          <cell r="G1545" t="str">
            <v>259</v>
          </cell>
          <cell r="H1545" t="str">
            <v>016</v>
          </cell>
          <cell r="I1545" t="str">
            <v>02200410100902</v>
          </cell>
          <cell r="K1545" t="str">
            <v>YELLAREDDIPETA</v>
          </cell>
          <cell r="L1545" t="str">
            <v>DEVUNIGUTTA THANDA</v>
          </cell>
        </row>
        <row r="1546">
          <cell r="A1546" t="str">
            <v>02</v>
          </cell>
          <cell r="B1546" t="str">
            <v>0220</v>
          </cell>
          <cell r="C1546" t="str">
            <v>0220041</v>
          </cell>
          <cell r="D1546" t="str">
            <v>011</v>
          </cell>
          <cell r="E1546" t="str">
            <v>10</v>
          </cell>
          <cell r="F1546" t="str">
            <v>01</v>
          </cell>
          <cell r="G1546" t="str">
            <v>259</v>
          </cell>
          <cell r="H1546" t="str">
            <v>016</v>
          </cell>
          <cell r="I1546" t="str">
            <v>02200410111001</v>
          </cell>
          <cell r="K1546" t="str">
            <v>YELLAREDDIPETA</v>
          </cell>
          <cell r="L1546" t="str">
            <v>RAJANNAPET</v>
          </cell>
        </row>
        <row r="1547">
          <cell r="A1547" t="str">
            <v>02</v>
          </cell>
          <cell r="B1547" t="str">
            <v>0220</v>
          </cell>
          <cell r="C1547" t="str">
            <v>0220041</v>
          </cell>
          <cell r="D1547" t="str">
            <v>012</v>
          </cell>
          <cell r="E1547" t="str">
            <v>11</v>
          </cell>
          <cell r="F1547" t="str">
            <v>01</v>
          </cell>
          <cell r="G1547" t="str">
            <v>259</v>
          </cell>
          <cell r="H1547" t="str">
            <v>016</v>
          </cell>
          <cell r="I1547" t="str">
            <v>02200410121101</v>
          </cell>
          <cell r="K1547" t="str">
            <v>YELLAREDDIPETA</v>
          </cell>
          <cell r="L1547" t="str">
            <v>ALMASPUR</v>
          </cell>
        </row>
        <row r="1548">
          <cell r="A1548" t="str">
            <v>02</v>
          </cell>
          <cell r="B1548" t="str">
            <v>0220</v>
          </cell>
          <cell r="C1548" t="str">
            <v>0220041</v>
          </cell>
          <cell r="D1548" t="str">
            <v>013</v>
          </cell>
          <cell r="E1548" t="str">
            <v>12</v>
          </cell>
          <cell r="F1548" t="str">
            <v>01</v>
          </cell>
          <cell r="G1548" t="str">
            <v>259</v>
          </cell>
          <cell r="H1548" t="str">
            <v>016</v>
          </cell>
          <cell r="I1548" t="str">
            <v>02200410131201</v>
          </cell>
          <cell r="K1548" t="str">
            <v>YELLAREDDIPETA</v>
          </cell>
          <cell r="L1548" t="str">
            <v>AKKAPALLY</v>
          </cell>
        </row>
        <row r="1549">
          <cell r="A1549" t="str">
            <v>02</v>
          </cell>
          <cell r="B1549" t="str">
            <v>0220</v>
          </cell>
          <cell r="C1549" t="str">
            <v>0220041</v>
          </cell>
          <cell r="D1549" t="str">
            <v>013</v>
          </cell>
          <cell r="E1549" t="str">
            <v>12</v>
          </cell>
          <cell r="F1549" t="str">
            <v>02</v>
          </cell>
          <cell r="G1549" t="str">
            <v>259</v>
          </cell>
          <cell r="H1549" t="str">
            <v>016</v>
          </cell>
          <cell r="I1549" t="str">
            <v>02200410131202</v>
          </cell>
          <cell r="K1549" t="str">
            <v>YELLAREDDIPETA</v>
          </cell>
          <cell r="L1549" t="str">
            <v>BUGGARASI THANDA</v>
          </cell>
        </row>
        <row r="1550">
          <cell r="A1550" t="str">
            <v>02</v>
          </cell>
          <cell r="B1550" t="str">
            <v>0220</v>
          </cell>
          <cell r="C1550" t="str">
            <v>0220041</v>
          </cell>
          <cell r="D1550" t="str">
            <v>014</v>
          </cell>
          <cell r="E1550" t="str">
            <v>14</v>
          </cell>
          <cell r="F1550" t="str">
            <v>01</v>
          </cell>
          <cell r="G1550" t="str">
            <v>259</v>
          </cell>
          <cell r="H1550" t="str">
            <v>016</v>
          </cell>
          <cell r="I1550" t="str">
            <v>02200410141401</v>
          </cell>
          <cell r="K1550" t="str">
            <v>YELLAREDDIPETA</v>
          </cell>
          <cell r="L1550" t="str">
            <v>VENKATAPUR</v>
          </cell>
        </row>
        <row r="1551">
          <cell r="A1551" t="str">
            <v>02</v>
          </cell>
          <cell r="B1551" t="str">
            <v>0220</v>
          </cell>
          <cell r="C1551" t="str">
            <v>0220041</v>
          </cell>
          <cell r="D1551" t="str">
            <v>014</v>
          </cell>
          <cell r="E1551" t="str">
            <v>14</v>
          </cell>
          <cell r="F1551" t="str">
            <v>02</v>
          </cell>
          <cell r="G1551" t="str">
            <v>259</v>
          </cell>
          <cell r="H1551" t="str">
            <v>016</v>
          </cell>
          <cell r="I1551" t="str">
            <v>02200410141402</v>
          </cell>
          <cell r="K1551" t="str">
            <v>YELLAREDDIPETA</v>
          </cell>
          <cell r="L1551" t="str">
            <v>POTHIREDDYPALLY</v>
          </cell>
        </row>
        <row r="1552">
          <cell r="A1552" t="str">
            <v>02</v>
          </cell>
          <cell r="B1552" t="str">
            <v>0220</v>
          </cell>
          <cell r="C1552" t="str">
            <v>0220041</v>
          </cell>
          <cell r="D1552" t="str">
            <v>014</v>
          </cell>
          <cell r="E1552" t="str">
            <v>14</v>
          </cell>
          <cell r="F1552" t="str">
            <v>03</v>
          </cell>
          <cell r="G1552" t="str">
            <v>259</v>
          </cell>
          <cell r="H1552" t="str">
            <v>016</v>
          </cell>
          <cell r="I1552" t="str">
            <v>02200410141403</v>
          </cell>
          <cell r="K1552" t="str">
            <v>YELLAREDDIPETA</v>
          </cell>
          <cell r="L1552" t="str">
            <v>AGRAHARAM</v>
          </cell>
        </row>
        <row r="1553">
          <cell r="A1553" t="str">
            <v>02</v>
          </cell>
          <cell r="B1553" t="str">
            <v>0220</v>
          </cell>
          <cell r="C1553" t="str">
            <v>0220041</v>
          </cell>
          <cell r="D1553" t="str">
            <v>015</v>
          </cell>
          <cell r="E1553" t="str">
            <v>15</v>
          </cell>
          <cell r="F1553" t="str">
            <v>01</v>
          </cell>
          <cell r="G1553" t="str">
            <v>259</v>
          </cell>
          <cell r="H1553" t="str">
            <v>016</v>
          </cell>
          <cell r="I1553" t="str">
            <v>02200410151501</v>
          </cell>
          <cell r="K1553" t="str">
            <v>YELLAREDDIPETA</v>
          </cell>
          <cell r="L1553" t="str">
            <v>PADIRA</v>
          </cell>
        </row>
        <row r="1554">
          <cell r="A1554" t="str">
            <v>02</v>
          </cell>
          <cell r="B1554" t="str">
            <v>0220</v>
          </cell>
          <cell r="C1554" t="str">
            <v>0220041</v>
          </cell>
          <cell r="D1554" t="str">
            <v>016</v>
          </cell>
          <cell r="E1554" t="str">
            <v>16</v>
          </cell>
          <cell r="F1554" t="str">
            <v>01</v>
          </cell>
          <cell r="G1554" t="str">
            <v>259</v>
          </cell>
          <cell r="H1554" t="str">
            <v>016</v>
          </cell>
          <cell r="I1554" t="str">
            <v>02200410161601</v>
          </cell>
          <cell r="K1554" t="str">
            <v>YELLAREDDIPETA</v>
          </cell>
          <cell r="L1554" t="str">
            <v>HARIDASNAGAR</v>
          </cell>
        </row>
        <row r="1555">
          <cell r="A1555" t="str">
            <v>02</v>
          </cell>
          <cell r="B1555" t="str">
            <v>0220</v>
          </cell>
          <cell r="C1555" t="str">
            <v>0220041</v>
          </cell>
          <cell r="D1555" t="str">
            <v>017</v>
          </cell>
          <cell r="E1555" t="str">
            <v>16</v>
          </cell>
          <cell r="F1555" t="str">
            <v>01</v>
          </cell>
          <cell r="G1555" t="str">
            <v>259</v>
          </cell>
          <cell r="H1555" t="str">
            <v>016</v>
          </cell>
          <cell r="I1555" t="str">
            <v>02200410171601</v>
          </cell>
          <cell r="K1555" t="str">
            <v>YELLAREDDIPETA</v>
          </cell>
          <cell r="L1555" t="str">
            <v>NARAYANAPURAM</v>
          </cell>
        </row>
        <row r="1556">
          <cell r="A1556" t="str">
            <v>02</v>
          </cell>
          <cell r="B1556" t="str">
            <v>0220</v>
          </cell>
          <cell r="C1556" t="str">
            <v>0220041</v>
          </cell>
          <cell r="D1556" t="str">
            <v>017</v>
          </cell>
          <cell r="E1556" t="str">
            <v>16</v>
          </cell>
          <cell r="F1556" t="str">
            <v>02</v>
          </cell>
          <cell r="G1556" t="str">
            <v>259</v>
          </cell>
          <cell r="H1556" t="str">
            <v>016</v>
          </cell>
          <cell r="I1556" t="str">
            <v>02200410171602</v>
          </cell>
          <cell r="K1556" t="str">
            <v>YELLAREDDIPETA</v>
          </cell>
          <cell r="L1556" t="str">
            <v>RAGATLAPALLY</v>
          </cell>
        </row>
        <row r="1557">
          <cell r="A1557" t="str">
            <v>02</v>
          </cell>
          <cell r="B1557" t="str">
            <v>0220</v>
          </cell>
          <cell r="C1557" t="str">
            <v>0220041</v>
          </cell>
          <cell r="D1557" t="str">
            <v>018</v>
          </cell>
          <cell r="E1557" t="str">
            <v>17</v>
          </cell>
          <cell r="F1557" t="str">
            <v>01</v>
          </cell>
          <cell r="G1557" t="str">
            <v>259</v>
          </cell>
          <cell r="H1557" t="str">
            <v>016</v>
          </cell>
          <cell r="I1557" t="str">
            <v>02200410181701</v>
          </cell>
          <cell r="K1557" t="str">
            <v>YELLAREDDIPETA</v>
          </cell>
          <cell r="L1557" t="str">
            <v>DUMALA</v>
          </cell>
        </row>
        <row r="1558">
          <cell r="A1558" t="str">
            <v>02</v>
          </cell>
          <cell r="B1558" t="str">
            <v>0220</v>
          </cell>
          <cell r="C1558" t="str">
            <v>0220041</v>
          </cell>
          <cell r="D1558" t="str">
            <v>019</v>
          </cell>
          <cell r="E1558" t="str">
            <v>18</v>
          </cell>
          <cell r="F1558" t="str">
            <v>01</v>
          </cell>
          <cell r="G1558" t="str">
            <v>259</v>
          </cell>
          <cell r="H1558" t="str">
            <v>016</v>
          </cell>
          <cell r="I1558" t="str">
            <v>02200410191801</v>
          </cell>
          <cell r="K1558" t="str">
            <v>YELLAREDDIPETA</v>
          </cell>
          <cell r="L1558" t="str">
            <v>BOPPAPUR</v>
          </cell>
        </row>
        <row r="1559">
          <cell r="A1559" t="str">
            <v>02</v>
          </cell>
          <cell r="B1559" t="str">
            <v>0220</v>
          </cell>
          <cell r="C1559" t="str">
            <v>0220041</v>
          </cell>
          <cell r="D1559" t="str">
            <v>020</v>
          </cell>
          <cell r="E1559" t="str">
            <v>19</v>
          </cell>
          <cell r="F1559" t="str">
            <v>01</v>
          </cell>
          <cell r="G1559" t="str">
            <v>259</v>
          </cell>
          <cell r="H1559" t="str">
            <v>016</v>
          </cell>
          <cell r="I1559" t="str">
            <v>02200410201901</v>
          </cell>
          <cell r="K1559" t="str">
            <v>YELLAREDDIPETA</v>
          </cell>
          <cell r="L1559" t="str">
            <v>KORUTLAPET</v>
          </cell>
        </row>
        <row r="1560">
          <cell r="A1560" t="str">
            <v>02</v>
          </cell>
          <cell r="B1560" t="str">
            <v>0220</v>
          </cell>
          <cell r="C1560" t="str">
            <v>0220041</v>
          </cell>
          <cell r="D1560" t="str">
            <v>021</v>
          </cell>
          <cell r="E1560" t="str">
            <v>21</v>
          </cell>
          <cell r="F1560" t="str">
            <v>01</v>
          </cell>
          <cell r="G1560" t="str">
            <v>259</v>
          </cell>
          <cell r="H1560" t="str">
            <v>016</v>
          </cell>
          <cell r="I1560" t="str">
            <v>02200410212101</v>
          </cell>
          <cell r="K1560" t="str">
            <v>YELLAREDDIPETA</v>
          </cell>
          <cell r="L1560" t="str">
            <v>SINGARAM</v>
          </cell>
        </row>
        <row r="1561">
          <cell r="A1561" t="str">
            <v>02</v>
          </cell>
          <cell r="B1561" t="str">
            <v>0220</v>
          </cell>
          <cell r="C1561" t="str">
            <v>0220041</v>
          </cell>
          <cell r="D1561" t="str">
            <v>022</v>
          </cell>
          <cell r="E1561" t="str">
            <v>22</v>
          </cell>
          <cell r="F1561" t="str">
            <v>01</v>
          </cell>
          <cell r="G1561" t="str">
            <v>259</v>
          </cell>
          <cell r="H1561" t="str">
            <v>016</v>
          </cell>
          <cell r="I1561" t="str">
            <v>02200410222201</v>
          </cell>
          <cell r="K1561" t="str">
            <v>YELLAREDDIPETA</v>
          </cell>
          <cell r="L1561" t="str">
            <v>BANDALINGAMPALLY</v>
          </cell>
        </row>
        <row r="1562">
          <cell r="A1562" t="str">
            <v>02</v>
          </cell>
          <cell r="B1562" t="str">
            <v>0220</v>
          </cell>
          <cell r="C1562" t="str">
            <v>0220041</v>
          </cell>
          <cell r="D1562" t="str">
            <v>023</v>
          </cell>
          <cell r="E1562" t="str">
            <v>23</v>
          </cell>
          <cell r="F1562" t="str">
            <v>01</v>
          </cell>
          <cell r="G1562" t="str">
            <v>259</v>
          </cell>
          <cell r="H1562" t="str">
            <v>016</v>
          </cell>
          <cell r="I1562" t="str">
            <v>02200410232301</v>
          </cell>
          <cell r="K1562" t="str">
            <v>YELLAREDDIPETA</v>
          </cell>
          <cell r="L1562" t="str">
            <v>YELLAREDDYPET</v>
          </cell>
        </row>
        <row r="1563">
          <cell r="A1563" t="str">
            <v>02</v>
          </cell>
          <cell r="B1563" t="str">
            <v>0220</v>
          </cell>
          <cell r="C1563" t="str">
            <v>0220042</v>
          </cell>
          <cell r="D1563" t="str">
            <v>001</v>
          </cell>
          <cell r="E1563" t="str">
            <v>01</v>
          </cell>
          <cell r="F1563" t="str">
            <v>01</v>
          </cell>
          <cell r="G1563" t="str">
            <v>260</v>
          </cell>
          <cell r="H1563" t="str">
            <v>016</v>
          </cell>
          <cell r="I1563" t="str">
            <v>02200420010101</v>
          </cell>
          <cell r="K1563" t="str">
            <v>GAMBHIRAOPET</v>
          </cell>
          <cell r="L1563" t="str">
            <v>GAJASINGAVARAM</v>
          </cell>
        </row>
        <row r="1564">
          <cell r="A1564" t="str">
            <v>02</v>
          </cell>
          <cell r="B1564" t="str">
            <v>0220</v>
          </cell>
          <cell r="C1564" t="str">
            <v>0220042</v>
          </cell>
          <cell r="D1564" t="str">
            <v>001</v>
          </cell>
          <cell r="E1564" t="str">
            <v>01</v>
          </cell>
          <cell r="F1564" t="str">
            <v>02</v>
          </cell>
          <cell r="G1564" t="str">
            <v>260</v>
          </cell>
          <cell r="H1564" t="str">
            <v>016</v>
          </cell>
          <cell r="I1564" t="str">
            <v>02200420010102</v>
          </cell>
          <cell r="K1564" t="str">
            <v>GAMBHIRAOPET</v>
          </cell>
          <cell r="L1564" t="str">
            <v>ODDERA COLONY</v>
          </cell>
        </row>
        <row r="1565">
          <cell r="A1565" t="str">
            <v>02</v>
          </cell>
          <cell r="B1565" t="str">
            <v>0220</v>
          </cell>
          <cell r="C1565" t="str">
            <v>0220042</v>
          </cell>
          <cell r="D1565" t="str">
            <v>002</v>
          </cell>
          <cell r="E1565" t="str">
            <v>02</v>
          </cell>
          <cell r="F1565" t="str">
            <v>01</v>
          </cell>
          <cell r="G1565" t="str">
            <v>260</v>
          </cell>
          <cell r="H1565" t="str">
            <v>016</v>
          </cell>
          <cell r="I1565" t="str">
            <v>02200420020201</v>
          </cell>
          <cell r="K1565" t="str">
            <v>GAMBHIRAOPET</v>
          </cell>
          <cell r="L1565" t="str">
            <v>GORANTALA</v>
          </cell>
        </row>
        <row r="1566">
          <cell r="A1566" t="str">
            <v>02</v>
          </cell>
          <cell r="B1566" t="str">
            <v>0220</v>
          </cell>
          <cell r="C1566" t="str">
            <v>0220042</v>
          </cell>
          <cell r="D1566" t="str">
            <v>002</v>
          </cell>
          <cell r="E1566" t="str">
            <v>02</v>
          </cell>
          <cell r="F1566" t="str">
            <v>02</v>
          </cell>
          <cell r="G1566" t="str">
            <v>260</v>
          </cell>
          <cell r="H1566" t="str">
            <v>016</v>
          </cell>
          <cell r="I1566" t="str">
            <v>02200420020202</v>
          </cell>
          <cell r="K1566" t="str">
            <v>GAMBHIRAOPET</v>
          </cell>
          <cell r="L1566" t="str">
            <v>MULAPALLY</v>
          </cell>
        </row>
        <row r="1567">
          <cell r="A1567" t="str">
            <v>02</v>
          </cell>
          <cell r="B1567" t="str">
            <v>0220</v>
          </cell>
          <cell r="C1567" t="str">
            <v>0220042</v>
          </cell>
          <cell r="D1567" t="str">
            <v>003</v>
          </cell>
          <cell r="E1567" t="str">
            <v>03</v>
          </cell>
          <cell r="F1567" t="str">
            <v>01</v>
          </cell>
          <cell r="G1567" t="str">
            <v>250</v>
          </cell>
          <cell r="H1567" t="str">
            <v>016</v>
          </cell>
          <cell r="I1567" t="str">
            <v>02200420030301</v>
          </cell>
          <cell r="K1567" t="str">
            <v>GAMBHIRAOPET</v>
          </cell>
          <cell r="L1567" t="str">
            <v>SAMUDRALINGAPUR</v>
          </cell>
        </row>
        <row r="1568">
          <cell r="A1568" t="str">
            <v>02</v>
          </cell>
          <cell r="B1568" t="str">
            <v>0220</v>
          </cell>
          <cell r="C1568" t="str">
            <v>0220042</v>
          </cell>
          <cell r="D1568" t="str">
            <v>003</v>
          </cell>
          <cell r="E1568" t="str">
            <v>03</v>
          </cell>
          <cell r="F1568" t="str">
            <v>02</v>
          </cell>
          <cell r="G1568" t="str">
            <v>250</v>
          </cell>
          <cell r="H1568" t="str">
            <v>016</v>
          </cell>
          <cell r="I1568" t="str">
            <v>02200420030302</v>
          </cell>
          <cell r="K1568" t="str">
            <v>GAMBHIRAOPET</v>
          </cell>
          <cell r="L1568" t="str">
            <v>MALLUPALLY</v>
          </cell>
        </row>
        <row r="1569">
          <cell r="A1569" t="str">
            <v>02</v>
          </cell>
          <cell r="B1569" t="str">
            <v>0220</v>
          </cell>
          <cell r="C1569" t="str">
            <v>0220042</v>
          </cell>
          <cell r="D1569" t="str">
            <v>003</v>
          </cell>
          <cell r="E1569" t="str">
            <v>03</v>
          </cell>
          <cell r="F1569" t="str">
            <v>03</v>
          </cell>
          <cell r="G1569" t="str">
            <v>250</v>
          </cell>
          <cell r="H1569" t="str">
            <v>016</v>
          </cell>
          <cell r="I1569" t="str">
            <v>02200420030303</v>
          </cell>
          <cell r="K1569" t="str">
            <v>GAMBHIRAOPET</v>
          </cell>
          <cell r="L1569" t="str">
            <v>TURKAKASHU COLONY</v>
          </cell>
        </row>
        <row r="1570">
          <cell r="A1570" t="str">
            <v>02</v>
          </cell>
          <cell r="B1570" t="str">
            <v>0220</v>
          </cell>
          <cell r="C1570" t="str">
            <v>0220042</v>
          </cell>
          <cell r="D1570" t="str">
            <v>003</v>
          </cell>
          <cell r="E1570" t="str">
            <v>03</v>
          </cell>
          <cell r="F1570" t="str">
            <v>04</v>
          </cell>
          <cell r="G1570" t="str">
            <v>250</v>
          </cell>
          <cell r="H1570" t="str">
            <v>016</v>
          </cell>
          <cell r="I1570" t="str">
            <v>02200420030304</v>
          </cell>
          <cell r="K1570" t="str">
            <v>GAMBHIRAOPET</v>
          </cell>
          <cell r="L1570" t="str">
            <v>LAMBADI THANDA</v>
          </cell>
        </row>
        <row r="1571">
          <cell r="A1571" t="str">
            <v>02</v>
          </cell>
          <cell r="B1571" t="str">
            <v>0220</v>
          </cell>
          <cell r="C1571" t="str">
            <v>0220042</v>
          </cell>
          <cell r="D1571" t="str">
            <v>003</v>
          </cell>
          <cell r="E1571" t="str">
            <v>03</v>
          </cell>
          <cell r="F1571" t="str">
            <v>05</v>
          </cell>
          <cell r="G1571" t="str">
            <v>250</v>
          </cell>
          <cell r="H1571" t="str">
            <v>016</v>
          </cell>
          <cell r="I1571" t="str">
            <v>02200420030305</v>
          </cell>
          <cell r="K1571" t="str">
            <v>GAMBHIRAOPET</v>
          </cell>
          <cell r="L1571" t="str">
            <v>UPPERI GUDEM</v>
          </cell>
        </row>
        <row r="1572">
          <cell r="A1572" t="str">
            <v>02</v>
          </cell>
          <cell r="B1572" t="str">
            <v>0220</v>
          </cell>
          <cell r="C1572" t="str">
            <v>0220042</v>
          </cell>
          <cell r="D1572" t="str">
            <v>003</v>
          </cell>
          <cell r="E1572" t="str">
            <v>06</v>
          </cell>
          <cell r="F1572" t="str">
            <v>01</v>
          </cell>
          <cell r="G1572" t="str">
            <v>250</v>
          </cell>
          <cell r="H1572" t="str">
            <v>016</v>
          </cell>
          <cell r="I1572" t="str">
            <v>02200420030601</v>
          </cell>
          <cell r="K1572" t="str">
            <v>GAMBHIRAOPET</v>
          </cell>
          <cell r="L1572" t="str">
            <v>LAXMIPUR</v>
          </cell>
        </row>
        <row r="1573">
          <cell r="A1573" t="str">
            <v>02</v>
          </cell>
          <cell r="B1573" t="str">
            <v>0220</v>
          </cell>
          <cell r="C1573" t="str">
            <v>0220042</v>
          </cell>
          <cell r="D1573" t="str">
            <v>003</v>
          </cell>
          <cell r="E1573" t="str">
            <v>06</v>
          </cell>
          <cell r="F1573" t="str">
            <v>02</v>
          </cell>
          <cell r="G1573" t="str">
            <v>250</v>
          </cell>
          <cell r="H1573" t="str">
            <v>016</v>
          </cell>
          <cell r="I1573" t="str">
            <v>02200420030602</v>
          </cell>
          <cell r="K1573" t="str">
            <v>GAMBHIRAOPET</v>
          </cell>
          <cell r="L1573" t="str">
            <v>KASALLAPLLY</v>
          </cell>
        </row>
        <row r="1574">
          <cell r="A1574" t="str">
            <v>02</v>
          </cell>
          <cell r="B1574" t="str">
            <v>0220</v>
          </cell>
          <cell r="C1574" t="str">
            <v>0220042</v>
          </cell>
          <cell r="D1574" t="str">
            <v>004</v>
          </cell>
          <cell r="E1574" t="str">
            <v>04</v>
          </cell>
          <cell r="F1574" t="str">
            <v>01</v>
          </cell>
          <cell r="G1574" t="str">
            <v>260</v>
          </cell>
          <cell r="H1574" t="str">
            <v>016</v>
          </cell>
          <cell r="I1574" t="str">
            <v>02200420040401</v>
          </cell>
          <cell r="K1574" t="str">
            <v>GAMBHIRAOPET</v>
          </cell>
          <cell r="L1574" t="str">
            <v>DAMMANNAPET</v>
          </cell>
        </row>
        <row r="1575">
          <cell r="A1575" t="str">
            <v>02</v>
          </cell>
          <cell r="B1575" t="str">
            <v>0220</v>
          </cell>
          <cell r="C1575" t="str">
            <v>0220042</v>
          </cell>
          <cell r="D1575" t="str">
            <v>004</v>
          </cell>
          <cell r="E1575" t="str">
            <v>04</v>
          </cell>
          <cell r="F1575" t="str">
            <v>02</v>
          </cell>
          <cell r="G1575" t="str">
            <v>260</v>
          </cell>
          <cell r="H1575" t="str">
            <v>016</v>
          </cell>
          <cell r="I1575" t="str">
            <v>02200420040402</v>
          </cell>
          <cell r="K1575" t="str">
            <v>GAMBHIRAOPET</v>
          </cell>
          <cell r="L1575" t="str">
            <v>PONNALAPALLY</v>
          </cell>
        </row>
        <row r="1576">
          <cell r="A1576" t="str">
            <v>02</v>
          </cell>
          <cell r="B1576" t="str">
            <v>0220</v>
          </cell>
          <cell r="C1576" t="str">
            <v>0220042</v>
          </cell>
          <cell r="D1576" t="str">
            <v>004</v>
          </cell>
          <cell r="E1576" t="str">
            <v>04</v>
          </cell>
          <cell r="F1576" t="str">
            <v>03</v>
          </cell>
          <cell r="G1576" t="str">
            <v>260</v>
          </cell>
          <cell r="H1576" t="str">
            <v>016</v>
          </cell>
          <cell r="I1576" t="str">
            <v>02200420040403</v>
          </cell>
          <cell r="K1576" t="str">
            <v>GAMBHIRAOPET</v>
          </cell>
          <cell r="L1576" t="str">
            <v>ZILLELLAPALLY</v>
          </cell>
        </row>
        <row r="1577">
          <cell r="A1577" t="str">
            <v>02</v>
          </cell>
          <cell r="B1577" t="str">
            <v>0220</v>
          </cell>
          <cell r="C1577" t="str">
            <v>0220042</v>
          </cell>
          <cell r="D1577" t="str">
            <v>004</v>
          </cell>
          <cell r="E1577" t="str">
            <v>04</v>
          </cell>
          <cell r="F1577" t="str">
            <v>04</v>
          </cell>
          <cell r="G1577" t="str">
            <v>260</v>
          </cell>
          <cell r="H1577" t="str">
            <v>016</v>
          </cell>
          <cell r="I1577" t="str">
            <v>02200420040404</v>
          </cell>
          <cell r="K1577" t="str">
            <v>GAMBHIRAOPET</v>
          </cell>
          <cell r="L1577" t="str">
            <v>LAMBADI THANDA</v>
          </cell>
        </row>
        <row r="1578">
          <cell r="A1578" t="str">
            <v>02</v>
          </cell>
          <cell r="B1578" t="str">
            <v>0220</v>
          </cell>
          <cell r="C1578" t="str">
            <v>0220042</v>
          </cell>
          <cell r="D1578" t="str">
            <v>004</v>
          </cell>
          <cell r="E1578" t="str">
            <v>04</v>
          </cell>
          <cell r="F1578" t="str">
            <v>05</v>
          </cell>
          <cell r="G1578" t="str">
            <v>260</v>
          </cell>
          <cell r="H1578" t="str">
            <v>016</v>
          </cell>
          <cell r="I1578" t="str">
            <v>02200420040405</v>
          </cell>
          <cell r="K1578" t="str">
            <v>GAMBHIRAOPET</v>
          </cell>
          <cell r="L1578" t="str">
            <v>RAM NAGER COLONY</v>
          </cell>
        </row>
        <row r="1579">
          <cell r="A1579" t="str">
            <v>02</v>
          </cell>
          <cell r="B1579" t="str">
            <v>0220</v>
          </cell>
          <cell r="C1579" t="str">
            <v>0220042</v>
          </cell>
          <cell r="D1579" t="str">
            <v>004</v>
          </cell>
          <cell r="E1579" t="str">
            <v>05</v>
          </cell>
          <cell r="F1579" t="str">
            <v>01</v>
          </cell>
          <cell r="G1579" t="str">
            <v>260</v>
          </cell>
          <cell r="H1579" t="str">
            <v>016</v>
          </cell>
          <cell r="I1579" t="str">
            <v>02200420040501</v>
          </cell>
          <cell r="K1579" t="str">
            <v>GAMBHIRAOPET</v>
          </cell>
          <cell r="L1579" t="str">
            <v>KURDULINGAMPALLY</v>
          </cell>
        </row>
        <row r="1580">
          <cell r="A1580" t="str">
            <v>02</v>
          </cell>
          <cell r="B1580" t="str">
            <v>0220</v>
          </cell>
          <cell r="C1580" t="str">
            <v>0220042</v>
          </cell>
          <cell r="D1580" t="str">
            <v>005</v>
          </cell>
          <cell r="E1580" t="str">
            <v>04</v>
          </cell>
          <cell r="F1580" t="str">
            <v>01</v>
          </cell>
          <cell r="G1580" t="str">
            <v>260</v>
          </cell>
          <cell r="H1580" t="str">
            <v>016</v>
          </cell>
          <cell r="I1580" t="str">
            <v>02200420050401</v>
          </cell>
          <cell r="K1580" t="str">
            <v>GAMBHIRAOPET</v>
          </cell>
          <cell r="L1580" t="str">
            <v>NAGAMPET</v>
          </cell>
        </row>
        <row r="1581">
          <cell r="A1581" t="str">
            <v>02</v>
          </cell>
          <cell r="B1581" t="str">
            <v>0220</v>
          </cell>
          <cell r="C1581" t="str">
            <v>0220042</v>
          </cell>
          <cell r="D1581" t="str">
            <v>006</v>
          </cell>
          <cell r="E1581" t="str">
            <v>07</v>
          </cell>
          <cell r="F1581" t="str">
            <v>01</v>
          </cell>
          <cell r="G1581" t="str">
            <v>260</v>
          </cell>
          <cell r="H1581" t="str">
            <v>016</v>
          </cell>
          <cell r="I1581" t="str">
            <v>02200420060701</v>
          </cell>
          <cell r="K1581" t="str">
            <v>GAMBHIRAOPET</v>
          </cell>
          <cell r="L1581" t="str">
            <v>RAMANUJAPURAM</v>
          </cell>
        </row>
        <row r="1582">
          <cell r="A1582" t="str">
            <v>02</v>
          </cell>
          <cell r="B1582" t="str">
            <v>0220</v>
          </cell>
          <cell r="C1582" t="str">
            <v>0220042</v>
          </cell>
          <cell r="D1582" t="str">
            <v>006</v>
          </cell>
          <cell r="E1582" t="str">
            <v>08</v>
          </cell>
          <cell r="F1582" t="str">
            <v>01</v>
          </cell>
          <cell r="G1582" t="str">
            <v>260</v>
          </cell>
          <cell r="H1582" t="str">
            <v>016</v>
          </cell>
          <cell r="I1582" t="str">
            <v>02200420060801</v>
          </cell>
          <cell r="K1582" t="str">
            <v>GAMBHIRAOPET</v>
          </cell>
          <cell r="L1582" t="str">
            <v>MALLAREDDYPET</v>
          </cell>
        </row>
        <row r="1583">
          <cell r="A1583" t="str">
            <v>02</v>
          </cell>
          <cell r="B1583" t="str">
            <v>0220</v>
          </cell>
          <cell r="C1583" t="str">
            <v>0220042</v>
          </cell>
          <cell r="D1583" t="str">
            <v>007</v>
          </cell>
          <cell r="E1583" t="str">
            <v>10</v>
          </cell>
          <cell r="F1583" t="str">
            <v>01</v>
          </cell>
          <cell r="G1583" t="str">
            <v>260</v>
          </cell>
          <cell r="H1583" t="str">
            <v>016</v>
          </cell>
          <cell r="I1583" t="str">
            <v>02200420071001</v>
          </cell>
          <cell r="K1583" t="str">
            <v>GAMBHIRAOPET</v>
          </cell>
          <cell r="L1583" t="str">
            <v>GAMBHIRAOPET</v>
          </cell>
        </row>
        <row r="1584">
          <cell r="A1584" t="str">
            <v>02</v>
          </cell>
          <cell r="B1584" t="str">
            <v>0220</v>
          </cell>
          <cell r="C1584" t="str">
            <v>0220042</v>
          </cell>
          <cell r="D1584" t="str">
            <v>007</v>
          </cell>
          <cell r="E1584" t="str">
            <v>10</v>
          </cell>
          <cell r="F1584" t="str">
            <v>02</v>
          </cell>
          <cell r="G1584" t="str">
            <v>260</v>
          </cell>
          <cell r="H1584" t="str">
            <v>016</v>
          </cell>
          <cell r="I1584" t="str">
            <v>02200420071002</v>
          </cell>
          <cell r="K1584" t="str">
            <v>GAMBHIRAOPET</v>
          </cell>
          <cell r="L1584" t="str">
            <v>BARIGELAGUDEM</v>
          </cell>
        </row>
        <row r="1585">
          <cell r="A1585" t="str">
            <v>02</v>
          </cell>
          <cell r="B1585" t="str">
            <v>0220</v>
          </cell>
          <cell r="C1585" t="str">
            <v>0220042</v>
          </cell>
          <cell r="D1585" t="str">
            <v>007</v>
          </cell>
          <cell r="E1585" t="str">
            <v>10</v>
          </cell>
          <cell r="F1585" t="str">
            <v>03</v>
          </cell>
          <cell r="G1585" t="str">
            <v>260</v>
          </cell>
          <cell r="H1585" t="str">
            <v>016</v>
          </cell>
          <cell r="I1585" t="str">
            <v>02200420071003</v>
          </cell>
          <cell r="K1585" t="str">
            <v>GAMBHIRAOPET</v>
          </cell>
          <cell r="L1585" t="str">
            <v>DOSALAGUDEM</v>
          </cell>
        </row>
        <row r="1586">
          <cell r="A1586" t="str">
            <v>02</v>
          </cell>
          <cell r="B1586" t="str">
            <v>0220</v>
          </cell>
          <cell r="C1586" t="str">
            <v>0220042</v>
          </cell>
          <cell r="D1586" t="str">
            <v>008</v>
          </cell>
          <cell r="E1586" t="str">
            <v>11</v>
          </cell>
          <cell r="F1586" t="str">
            <v>01</v>
          </cell>
          <cell r="G1586" t="str">
            <v>260</v>
          </cell>
          <cell r="H1586" t="str">
            <v>016</v>
          </cell>
          <cell r="I1586" t="str">
            <v>02200420081101</v>
          </cell>
          <cell r="K1586" t="str">
            <v>GAMBHIRAOPET</v>
          </cell>
          <cell r="L1586" t="str">
            <v>MUSTAFANAGER</v>
          </cell>
        </row>
        <row r="1587">
          <cell r="A1587" t="str">
            <v>02</v>
          </cell>
          <cell r="B1587" t="str">
            <v>0220</v>
          </cell>
          <cell r="C1587" t="str">
            <v>0220042</v>
          </cell>
          <cell r="D1587" t="str">
            <v>009</v>
          </cell>
          <cell r="E1587" t="str">
            <v>12</v>
          </cell>
          <cell r="F1587" t="str">
            <v>01</v>
          </cell>
          <cell r="G1587" t="str">
            <v>260</v>
          </cell>
          <cell r="H1587" t="str">
            <v>016</v>
          </cell>
          <cell r="I1587" t="str">
            <v>02200420091201</v>
          </cell>
          <cell r="K1587" t="str">
            <v>GAMBHIRAOPET</v>
          </cell>
          <cell r="L1587" t="str">
            <v>NARMAL</v>
          </cell>
        </row>
        <row r="1588">
          <cell r="A1588" t="str">
            <v>02</v>
          </cell>
          <cell r="B1588" t="str">
            <v>0220</v>
          </cell>
          <cell r="C1588" t="str">
            <v>0220042</v>
          </cell>
          <cell r="D1588" t="str">
            <v>009</v>
          </cell>
          <cell r="E1588" t="str">
            <v>12</v>
          </cell>
          <cell r="F1588" t="str">
            <v>02</v>
          </cell>
          <cell r="G1588" t="str">
            <v>260</v>
          </cell>
          <cell r="H1588" t="str">
            <v>016</v>
          </cell>
          <cell r="I1588" t="str">
            <v>02200420091202</v>
          </cell>
          <cell r="K1588" t="str">
            <v>GAMBHIRAOPET</v>
          </cell>
          <cell r="L1588" t="str">
            <v>MANAIR CAMP</v>
          </cell>
        </row>
        <row r="1589">
          <cell r="A1589" t="str">
            <v>02</v>
          </cell>
          <cell r="B1589" t="str">
            <v>0220</v>
          </cell>
          <cell r="C1589" t="str">
            <v>0220042</v>
          </cell>
          <cell r="D1589" t="str">
            <v>010</v>
          </cell>
          <cell r="E1589" t="str">
            <v>13</v>
          </cell>
          <cell r="F1589" t="str">
            <v>01</v>
          </cell>
          <cell r="G1589" t="str">
            <v>260</v>
          </cell>
          <cell r="H1589" t="str">
            <v>016</v>
          </cell>
          <cell r="I1589" t="str">
            <v>02200420101301</v>
          </cell>
          <cell r="K1589" t="str">
            <v>GAMBHIRAOPET</v>
          </cell>
          <cell r="L1589" t="str">
            <v>DESAIPET</v>
          </cell>
        </row>
        <row r="1590">
          <cell r="A1590" t="str">
            <v>02</v>
          </cell>
          <cell r="B1590" t="str">
            <v>0220</v>
          </cell>
          <cell r="C1590" t="str">
            <v>0220042</v>
          </cell>
          <cell r="D1590" t="str">
            <v>011</v>
          </cell>
          <cell r="E1590" t="str">
            <v>14</v>
          </cell>
          <cell r="F1590" t="str">
            <v>01</v>
          </cell>
          <cell r="G1590" t="str">
            <v>260</v>
          </cell>
          <cell r="H1590" t="str">
            <v>016</v>
          </cell>
          <cell r="I1590" t="str">
            <v>02200420111401</v>
          </cell>
          <cell r="K1590" t="str">
            <v>GAMBHIRAOPET</v>
          </cell>
          <cell r="L1590" t="str">
            <v>KOLLAMADDI</v>
          </cell>
        </row>
        <row r="1591">
          <cell r="A1591" t="str">
            <v>02</v>
          </cell>
          <cell r="B1591" t="str">
            <v>0220</v>
          </cell>
          <cell r="C1591" t="str">
            <v>0220042</v>
          </cell>
          <cell r="D1591" t="str">
            <v>012</v>
          </cell>
          <cell r="E1591" t="str">
            <v>15</v>
          </cell>
          <cell r="F1591" t="str">
            <v>01</v>
          </cell>
          <cell r="G1591" t="str">
            <v>260</v>
          </cell>
          <cell r="H1591" t="str">
            <v>016</v>
          </cell>
          <cell r="I1591" t="str">
            <v>02200420121501</v>
          </cell>
          <cell r="K1591" t="str">
            <v>GAMBHIRAOPET</v>
          </cell>
          <cell r="L1591" t="str">
            <v>SRIGADHA</v>
          </cell>
        </row>
        <row r="1592">
          <cell r="A1592" t="str">
            <v>02</v>
          </cell>
          <cell r="B1592" t="str">
            <v>0220</v>
          </cell>
          <cell r="C1592" t="str">
            <v>0220042</v>
          </cell>
          <cell r="D1592" t="str">
            <v>012</v>
          </cell>
          <cell r="E1592" t="str">
            <v>15</v>
          </cell>
          <cell r="F1592" t="str">
            <v>02</v>
          </cell>
          <cell r="G1592" t="str">
            <v>260</v>
          </cell>
          <cell r="H1592" t="str">
            <v>016</v>
          </cell>
          <cell r="I1592" t="str">
            <v>02200420121502</v>
          </cell>
          <cell r="K1592" t="str">
            <v>GAMBHIRAOPET</v>
          </cell>
          <cell r="L1592" t="str">
            <v>RAJUPET</v>
          </cell>
        </row>
        <row r="1593">
          <cell r="A1593" t="str">
            <v>02</v>
          </cell>
          <cell r="B1593" t="str">
            <v>0220</v>
          </cell>
          <cell r="C1593" t="str">
            <v>0220042</v>
          </cell>
          <cell r="D1593" t="str">
            <v>013</v>
          </cell>
          <cell r="E1593" t="str">
            <v>16</v>
          </cell>
          <cell r="F1593" t="str">
            <v>01</v>
          </cell>
          <cell r="G1593" t="str">
            <v>260</v>
          </cell>
          <cell r="H1593" t="str">
            <v>016</v>
          </cell>
          <cell r="I1593" t="str">
            <v>02200420131601</v>
          </cell>
          <cell r="K1593" t="str">
            <v>GAMBHIRAOPET</v>
          </cell>
          <cell r="L1593" t="str">
            <v>KOTHAPALLY</v>
          </cell>
        </row>
        <row r="1594">
          <cell r="A1594" t="str">
            <v>02</v>
          </cell>
          <cell r="B1594" t="str">
            <v>0220</v>
          </cell>
          <cell r="C1594" t="str">
            <v>0220042</v>
          </cell>
          <cell r="D1594" t="str">
            <v>014</v>
          </cell>
          <cell r="E1594" t="str">
            <v>17</v>
          </cell>
          <cell r="F1594" t="str">
            <v>01</v>
          </cell>
          <cell r="G1594" t="str">
            <v>260</v>
          </cell>
          <cell r="H1594" t="str">
            <v>016</v>
          </cell>
          <cell r="I1594" t="str">
            <v>02200420141701</v>
          </cell>
          <cell r="K1594" t="str">
            <v>GAMBHIRAOPET</v>
          </cell>
          <cell r="L1594" t="str">
            <v>LINGANNAPET</v>
          </cell>
        </row>
        <row r="1595">
          <cell r="A1595" t="str">
            <v>02</v>
          </cell>
          <cell r="B1595" t="str">
            <v>0220</v>
          </cell>
          <cell r="C1595" t="str">
            <v>0220042</v>
          </cell>
          <cell r="D1595" t="str">
            <v>014</v>
          </cell>
          <cell r="E1595" t="str">
            <v>17</v>
          </cell>
          <cell r="F1595" t="str">
            <v>02</v>
          </cell>
          <cell r="G1595" t="str">
            <v>260</v>
          </cell>
          <cell r="H1595" t="str">
            <v>016</v>
          </cell>
          <cell r="I1595" t="str">
            <v>02200420141702</v>
          </cell>
          <cell r="K1595" t="str">
            <v>GAMBHIRAOPET</v>
          </cell>
          <cell r="L1595" t="str">
            <v>LAMBADI THANDA</v>
          </cell>
        </row>
        <row r="1596">
          <cell r="A1596" t="str">
            <v>02</v>
          </cell>
          <cell r="B1596" t="str">
            <v>0220</v>
          </cell>
          <cell r="C1596" t="str">
            <v>0220042</v>
          </cell>
          <cell r="D1596" t="str">
            <v>015</v>
          </cell>
          <cell r="E1596" t="str">
            <v>18</v>
          </cell>
          <cell r="F1596" t="str">
            <v>01</v>
          </cell>
          <cell r="G1596" t="str">
            <v>260</v>
          </cell>
          <cell r="H1596" t="str">
            <v>016</v>
          </cell>
          <cell r="I1596" t="str">
            <v>02200420151801</v>
          </cell>
          <cell r="K1596" t="str">
            <v>GAMBHIRAOPET</v>
          </cell>
          <cell r="L1596" t="str">
            <v>MUCHERLA</v>
          </cell>
        </row>
        <row r="1597">
          <cell r="A1597" t="str">
            <v>02</v>
          </cell>
          <cell r="B1597" t="str">
            <v>0220</v>
          </cell>
          <cell r="C1597" t="str">
            <v>0220042</v>
          </cell>
          <cell r="D1597" t="str">
            <v>015</v>
          </cell>
          <cell r="E1597" t="str">
            <v>18</v>
          </cell>
          <cell r="F1597" t="str">
            <v>02</v>
          </cell>
          <cell r="G1597" t="str">
            <v>260</v>
          </cell>
          <cell r="H1597" t="str">
            <v>016</v>
          </cell>
          <cell r="I1597" t="str">
            <v>02200420151802</v>
          </cell>
          <cell r="K1597" t="str">
            <v>GAMBHIRAOPET</v>
          </cell>
          <cell r="L1597" t="str">
            <v>LAMBADI THANDA</v>
          </cell>
        </row>
        <row r="1598">
          <cell r="A1598" t="str">
            <v>02</v>
          </cell>
          <cell r="B1598" t="str">
            <v>0220</v>
          </cell>
          <cell r="C1598" t="str">
            <v>0220043</v>
          </cell>
          <cell r="D1598" t="str">
            <v>001</v>
          </cell>
          <cell r="E1598" t="str">
            <v>01</v>
          </cell>
          <cell r="F1598" t="str">
            <v>01</v>
          </cell>
          <cell r="G1598" t="str">
            <v>260</v>
          </cell>
          <cell r="H1598" t="str">
            <v>016</v>
          </cell>
          <cell r="I1598" t="str">
            <v>02200430010101</v>
          </cell>
          <cell r="K1598" t="str">
            <v>MUSTABAD</v>
          </cell>
          <cell r="L1598" t="str">
            <v>KONDAPUR</v>
          </cell>
        </row>
        <row r="1599">
          <cell r="A1599" t="str">
            <v>02</v>
          </cell>
          <cell r="B1599" t="str">
            <v>0220</v>
          </cell>
          <cell r="C1599" t="str">
            <v>0220043</v>
          </cell>
          <cell r="D1599" t="str">
            <v>001</v>
          </cell>
          <cell r="E1599" t="str">
            <v>01</v>
          </cell>
          <cell r="F1599" t="str">
            <v>02</v>
          </cell>
          <cell r="G1599" t="str">
            <v>260</v>
          </cell>
          <cell r="H1599" t="str">
            <v>016</v>
          </cell>
          <cell r="I1599" t="str">
            <v>02200430010102</v>
          </cell>
          <cell r="K1599" t="str">
            <v>MUSTABAD</v>
          </cell>
          <cell r="L1599" t="str">
            <v>RAMIREDDYPALLY</v>
          </cell>
        </row>
        <row r="1600">
          <cell r="A1600" t="str">
            <v>02</v>
          </cell>
          <cell r="B1600" t="str">
            <v>0220</v>
          </cell>
          <cell r="C1600" t="str">
            <v>0220043</v>
          </cell>
          <cell r="D1600" t="str">
            <v>002</v>
          </cell>
          <cell r="E1600" t="str">
            <v>02</v>
          </cell>
          <cell r="F1600" t="str">
            <v>01</v>
          </cell>
          <cell r="G1600" t="str">
            <v>260</v>
          </cell>
          <cell r="H1600" t="str">
            <v>016</v>
          </cell>
          <cell r="I1600" t="str">
            <v>02200430020201</v>
          </cell>
          <cell r="K1600" t="str">
            <v>MUSTABAD</v>
          </cell>
          <cell r="L1600" t="str">
            <v>AVUNUR</v>
          </cell>
        </row>
        <row r="1601">
          <cell r="A1601" t="str">
            <v>02</v>
          </cell>
          <cell r="B1601" t="str">
            <v>0220</v>
          </cell>
          <cell r="C1601" t="str">
            <v>0220043</v>
          </cell>
          <cell r="D1601" t="str">
            <v>002</v>
          </cell>
          <cell r="E1601" t="str">
            <v>02</v>
          </cell>
          <cell r="F1601" t="str">
            <v>02</v>
          </cell>
          <cell r="G1601" t="str">
            <v>260</v>
          </cell>
          <cell r="H1601" t="str">
            <v>016</v>
          </cell>
          <cell r="I1601" t="str">
            <v>02200430020202</v>
          </cell>
          <cell r="K1601" t="str">
            <v>MUSTABAD</v>
          </cell>
          <cell r="L1601" t="str">
            <v>RAMALAXMANPALLY</v>
          </cell>
        </row>
        <row r="1602">
          <cell r="A1602" t="str">
            <v>02</v>
          </cell>
          <cell r="B1602" t="str">
            <v>0220</v>
          </cell>
          <cell r="C1602" t="str">
            <v>0220043</v>
          </cell>
          <cell r="D1602" t="str">
            <v>002</v>
          </cell>
          <cell r="E1602" t="str">
            <v>02</v>
          </cell>
          <cell r="F1602" t="str">
            <v>03</v>
          </cell>
          <cell r="G1602" t="str">
            <v>260</v>
          </cell>
          <cell r="H1602" t="str">
            <v>016</v>
          </cell>
          <cell r="I1602" t="str">
            <v>02200430020203</v>
          </cell>
          <cell r="K1602" t="str">
            <v>MUSTABAD</v>
          </cell>
          <cell r="L1602" t="str">
            <v>THURKAPALLY</v>
          </cell>
        </row>
        <row r="1603">
          <cell r="A1603" t="str">
            <v>02</v>
          </cell>
          <cell r="B1603" t="str">
            <v>0220</v>
          </cell>
          <cell r="C1603" t="str">
            <v>0220043</v>
          </cell>
          <cell r="D1603" t="str">
            <v>003</v>
          </cell>
          <cell r="E1603" t="str">
            <v>04</v>
          </cell>
          <cell r="F1603" t="str">
            <v>01</v>
          </cell>
          <cell r="G1603" t="str">
            <v>260</v>
          </cell>
          <cell r="H1603" t="str">
            <v>016</v>
          </cell>
          <cell r="I1603" t="str">
            <v>02200430030401</v>
          </cell>
          <cell r="K1603" t="str">
            <v>MUSTABAD</v>
          </cell>
          <cell r="L1603" t="str">
            <v>GUDEM</v>
          </cell>
        </row>
        <row r="1604">
          <cell r="A1604" t="str">
            <v>02</v>
          </cell>
          <cell r="B1604" t="str">
            <v>0220</v>
          </cell>
          <cell r="C1604" t="str">
            <v>0220043</v>
          </cell>
          <cell r="D1604" t="str">
            <v>004</v>
          </cell>
          <cell r="E1604" t="str">
            <v>05</v>
          </cell>
          <cell r="F1604" t="str">
            <v>01</v>
          </cell>
          <cell r="G1604" t="str">
            <v>260</v>
          </cell>
          <cell r="H1604" t="str">
            <v>016</v>
          </cell>
          <cell r="I1604" t="str">
            <v>02200430040501</v>
          </cell>
          <cell r="K1604" t="str">
            <v>MUSTABAD</v>
          </cell>
          <cell r="L1604" t="str">
            <v>NAMAPUR</v>
          </cell>
        </row>
        <row r="1605">
          <cell r="A1605" t="str">
            <v>02</v>
          </cell>
          <cell r="B1605" t="str">
            <v>0220</v>
          </cell>
          <cell r="C1605" t="str">
            <v>0220043</v>
          </cell>
          <cell r="D1605" t="str">
            <v>004</v>
          </cell>
          <cell r="E1605" t="str">
            <v>05</v>
          </cell>
          <cell r="F1605" t="str">
            <v>02</v>
          </cell>
          <cell r="G1605" t="str">
            <v>260</v>
          </cell>
          <cell r="H1605" t="str">
            <v>016</v>
          </cell>
          <cell r="I1605" t="str">
            <v>02200430040502</v>
          </cell>
          <cell r="K1605" t="str">
            <v>MUSTABAD</v>
          </cell>
          <cell r="L1605" t="str">
            <v>GOPALPALLY</v>
          </cell>
        </row>
        <row r="1606">
          <cell r="A1606" t="str">
            <v>02</v>
          </cell>
          <cell r="B1606" t="str">
            <v>0220</v>
          </cell>
          <cell r="C1606" t="str">
            <v>0220043</v>
          </cell>
          <cell r="D1606" t="str">
            <v>004</v>
          </cell>
          <cell r="E1606" t="str">
            <v>05</v>
          </cell>
          <cell r="F1606" t="str">
            <v>03</v>
          </cell>
          <cell r="G1606" t="str">
            <v>260</v>
          </cell>
          <cell r="H1606" t="str">
            <v>016</v>
          </cell>
          <cell r="I1606" t="str">
            <v>02200430040503</v>
          </cell>
          <cell r="K1606" t="str">
            <v>MUSTABAD</v>
          </cell>
          <cell r="L1606" t="str">
            <v>ODDERACOLONY</v>
          </cell>
        </row>
        <row r="1607">
          <cell r="A1607" t="str">
            <v>02</v>
          </cell>
          <cell r="B1607" t="str">
            <v>0220</v>
          </cell>
          <cell r="C1607" t="str">
            <v>0220043</v>
          </cell>
          <cell r="D1607" t="str">
            <v>005</v>
          </cell>
          <cell r="E1607" t="str">
            <v>06</v>
          </cell>
          <cell r="F1607" t="str">
            <v>01</v>
          </cell>
          <cell r="G1607" t="str">
            <v>260</v>
          </cell>
          <cell r="H1607" t="str">
            <v>016</v>
          </cell>
          <cell r="I1607" t="str">
            <v>02200430050601</v>
          </cell>
          <cell r="K1607" t="str">
            <v>MUSTABAD</v>
          </cell>
          <cell r="L1607" t="str">
            <v>GUDUR</v>
          </cell>
        </row>
        <row r="1608">
          <cell r="A1608" t="str">
            <v>02</v>
          </cell>
          <cell r="B1608" t="str">
            <v>0220</v>
          </cell>
          <cell r="C1608" t="str">
            <v>0220043</v>
          </cell>
          <cell r="D1608" t="str">
            <v>006</v>
          </cell>
          <cell r="E1608" t="str">
            <v>07</v>
          </cell>
          <cell r="F1608" t="str">
            <v>01</v>
          </cell>
          <cell r="G1608" t="str">
            <v>260</v>
          </cell>
          <cell r="H1608" t="str">
            <v>016</v>
          </cell>
          <cell r="I1608" t="str">
            <v>02200430060701</v>
          </cell>
          <cell r="K1608" t="str">
            <v>MUSTABAD</v>
          </cell>
          <cell r="L1608" t="str">
            <v>POTHUGAL</v>
          </cell>
        </row>
        <row r="1609">
          <cell r="A1609" t="str">
            <v>02</v>
          </cell>
          <cell r="B1609" t="str">
            <v>0220</v>
          </cell>
          <cell r="C1609" t="str">
            <v>0220043</v>
          </cell>
          <cell r="D1609" t="str">
            <v>006</v>
          </cell>
          <cell r="E1609" t="str">
            <v>07</v>
          </cell>
          <cell r="F1609" t="str">
            <v>02</v>
          </cell>
          <cell r="G1609" t="str">
            <v>260</v>
          </cell>
          <cell r="H1609" t="str">
            <v>016</v>
          </cell>
          <cell r="I1609" t="str">
            <v>02200430060702</v>
          </cell>
          <cell r="K1609" t="str">
            <v>MUSTABAD</v>
          </cell>
          <cell r="L1609" t="str">
            <v>KODATIVANIPALLY</v>
          </cell>
        </row>
        <row r="1610">
          <cell r="A1610" t="str">
            <v>02</v>
          </cell>
          <cell r="B1610" t="str">
            <v>0220</v>
          </cell>
          <cell r="C1610" t="str">
            <v>0220043</v>
          </cell>
          <cell r="D1610" t="str">
            <v>006</v>
          </cell>
          <cell r="E1610" t="str">
            <v>07</v>
          </cell>
          <cell r="F1610" t="str">
            <v>03</v>
          </cell>
          <cell r="G1610" t="str">
            <v>260</v>
          </cell>
          <cell r="H1610" t="str">
            <v>016</v>
          </cell>
          <cell r="I1610" t="str">
            <v>02200430060703</v>
          </cell>
          <cell r="K1610" t="str">
            <v>MUSTABAD</v>
          </cell>
          <cell r="L1610" t="str">
            <v>GANNEVANIPALLY</v>
          </cell>
        </row>
        <row r="1611">
          <cell r="A1611" t="str">
            <v>02</v>
          </cell>
          <cell r="B1611" t="str">
            <v>0220</v>
          </cell>
          <cell r="C1611" t="str">
            <v>0220043</v>
          </cell>
          <cell r="D1611" t="str">
            <v>006</v>
          </cell>
          <cell r="E1611" t="str">
            <v>07</v>
          </cell>
          <cell r="F1611" t="str">
            <v>04</v>
          </cell>
          <cell r="G1611" t="str">
            <v>260</v>
          </cell>
          <cell r="H1611" t="str">
            <v>016</v>
          </cell>
          <cell r="I1611" t="str">
            <v>02200430060704</v>
          </cell>
          <cell r="K1611" t="str">
            <v>MUSTABAD</v>
          </cell>
          <cell r="L1611" t="str">
            <v>MAMINDLAENDLU</v>
          </cell>
        </row>
        <row r="1612">
          <cell r="A1612" t="str">
            <v>02</v>
          </cell>
          <cell r="B1612" t="str">
            <v>0220</v>
          </cell>
          <cell r="C1612" t="str">
            <v>0220043</v>
          </cell>
          <cell r="D1612" t="str">
            <v>006</v>
          </cell>
          <cell r="E1612" t="str">
            <v>07</v>
          </cell>
          <cell r="F1612" t="str">
            <v>05</v>
          </cell>
          <cell r="G1612" t="str">
            <v>260</v>
          </cell>
          <cell r="H1612" t="str">
            <v>016</v>
          </cell>
          <cell r="I1612" t="str">
            <v>02200430060705</v>
          </cell>
          <cell r="K1612" t="str">
            <v>MUSTABAD</v>
          </cell>
          <cell r="L1612" t="str">
            <v>NIMMALAVANDLA ENDLU</v>
          </cell>
        </row>
        <row r="1613">
          <cell r="A1613" t="str">
            <v>02</v>
          </cell>
          <cell r="B1613" t="str">
            <v>0220</v>
          </cell>
          <cell r="C1613" t="str">
            <v>0220043</v>
          </cell>
          <cell r="D1613" t="str">
            <v>007</v>
          </cell>
          <cell r="E1613" t="str">
            <v>08</v>
          </cell>
          <cell r="F1613" t="str">
            <v>01</v>
          </cell>
          <cell r="G1613" t="str">
            <v>260</v>
          </cell>
          <cell r="H1613" t="str">
            <v>016</v>
          </cell>
          <cell r="I1613" t="str">
            <v>02200430070801</v>
          </cell>
          <cell r="K1613" t="str">
            <v>MUSTABAD</v>
          </cell>
          <cell r="L1613" t="str">
            <v>THERLUMADDI</v>
          </cell>
        </row>
        <row r="1614">
          <cell r="A1614" t="str">
            <v>02</v>
          </cell>
          <cell r="B1614" t="str">
            <v>0220</v>
          </cell>
          <cell r="C1614" t="str">
            <v>0220043</v>
          </cell>
          <cell r="D1614" t="str">
            <v>007</v>
          </cell>
          <cell r="E1614" t="str">
            <v>08</v>
          </cell>
          <cell r="F1614" t="str">
            <v>02</v>
          </cell>
          <cell r="G1614" t="str">
            <v>260</v>
          </cell>
          <cell r="H1614" t="str">
            <v>016</v>
          </cell>
          <cell r="I1614" t="str">
            <v>02200430070802</v>
          </cell>
          <cell r="K1614" t="str">
            <v>MUSTABAD</v>
          </cell>
          <cell r="L1614" t="str">
            <v>THERLUMADDI LAMBADI THANDA</v>
          </cell>
        </row>
        <row r="1615">
          <cell r="A1615" t="str">
            <v>02</v>
          </cell>
          <cell r="B1615" t="str">
            <v>0220</v>
          </cell>
          <cell r="C1615" t="str">
            <v>0220043</v>
          </cell>
          <cell r="D1615" t="str">
            <v>008</v>
          </cell>
          <cell r="E1615" t="str">
            <v>09</v>
          </cell>
          <cell r="F1615" t="str">
            <v>01</v>
          </cell>
          <cell r="G1615" t="str">
            <v>260</v>
          </cell>
          <cell r="H1615" t="str">
            <v>016</v>
          </cell>
          <cell r="I1615" t="str">
            <v>02200430080901</v>
          </cell>
          <cell r="K1615" t="str">
            <v>MUSTABAD</v>
          </cell>
          <cell r="L1615" t="str">
            <v>MUSTHABAD</v>
          </cell>
        </row>
        <row r="1616">
          <cell r="A1616" t="str">
            <v>02</v>
          </cell>
          <cell r="B1616" t="str">
            <v>0220</v>
          </cell>
          <cell r="C1616" t="str">
            <v>0220043</v>
          </cell>
          <cell r="D1616" t="str">
            <v>008</v>
          </cell>
          <cell r="E1616" t="str">
            <v>09</v>
          </cell>
          <cell r="F1616" t="str">
            <v>02</v>
          </cell>
          <cell r="G1616" t="str">
            <v>260</v>
          </cell>
          <cell r="H1616" t="str">
            <v>016</v>
          </cell>
          <cell r="I1616" t="str">
            <v>02200430080902</v>
          </cell>
          <cell r="K1616" t="str">
            <v>MUSTABAD</v>
          </cell>
          <cell r="L1616" t="str">
            <v>VENKAIAHKUNTA</v>
          </cell>
        </row>
        <row r="1617">
          <cell r="A1617" t="str">
            <v>02</v>
          </cell>
          <cell r="B1617" t="str">
            <v>0220</v>
          </cell>
          <cell r="C1617" t="str">
            <v>0220043</v>
          </cell>
          <cell r="D1617" t="str">
            <v>009</v>
          </cell>
          <cell r="E1617" t="str">
            <v>10</v>
          </cell>
          <cell r="F1617" t="str">
            <v>01</v>
          </cell>
          <cell r="G1617" t="str">
            <v>260</v>
          </cell>
          <cell r="H1617" t="str">
            <v>016</v>
          </cell>
          <cell r="I1617" t="str">
            <v>02200430091001</v>
          </cell>
          <cell r="K1617" t="str">
            <v>MUSTABAD</v>
          </cell>
          <cell r="L1617" t="str">
            <v>MORRAIPALLY</v>
          </cell>
        </row>
        <row r="1618">
          <cell r="A1618" t="str">
            <v>02</v>
          </cell>
          <cell r="B1618" t="str">
            <v>0220</v>
          </cell>
          <cell r="C1618" t="str">
            <v>0220043</v>
          </cell>
          <cell r="D1618" t="str">
            <v>010</v>
          </cell>
          <cell r="E1618" t="str">
            <v>11</v>
          </cell>
          <cell r="F1618" t="str">
            <v>01</v>
          </cell>
          <cell r="G1618" t="str">
            <v>260</v>
          </cell>
          <cell r="H1618" t="str">
            <v>016</v>
          </cell>
          <cell r="I1618" t="str">
            <v>02200430101101</v>
          </cell>
          <cell r="K1618" t="str">
            <v>MUSTABAD</v>
          </cell>
          <cell r="L1618" t="str">
            <v>CHIPPALAPALLY</v>
          </cell>
        </row>
        <row r="1619">
          <cell r="A1619" t="str">
            <v>02</v>
          </cell>
          <cell r="B1619" t="str">
            <v>0220</v>
          </cell>
          <cell r="C1619" t="str">
            <v>0220043</v>
          </cell>
          <cell r="D1619" t="str">
            <v>011</v>
          </cell>
          <cell r="E1619" t="str">
            <v>12</v>
          </cell>
          <cell r="F1619" t="str">
            <v>01</v>
          </cell>
          <cell r="G1619" t="str">
            <v>260</v>
          </cell>
          <cell r="H1619" t="str">
            <v>016</v>
          </cell>
          <cell r="I1619" t="str">
            <v>02200430111201</v>
          </cell>
          <cell r="K1619" t="str">
            <v>MUSTABAD</v>
          </cell>
          <cell r="L1619" t="str">
            <v>CHEEKODE</v>
          </cell>
        </row>
        <row r="1620">
          <cell r="A1620" t="str">
            <v>02</v>
          </cell>
          <cell r="B1620" t="str">
            <v>0220</v>
          </cell>
          <cell r="C1620" t="str">
            <v>0220043</v>
          </cell>
          <cell r="D1620" t="str">
            <v>012</v>
          </cell>
          <cell r="E1620" t="str">
            <v>13</v>
          </cell>
          <cell r="F1620" t="str">
            <v>01</v>
          </cell>
          <cell r="G1620" t="str">
            <v>260</v>
          </cell>
          <cell r="H1620" t="str">
            <v>016</v>
          </cell>
          <cell r="I1620" t="str">
            <v>02200430121301</v>
          </cell>
          <cell r="K1620" t="str">
            <v>MUSTABAD</v>
          </cell>
          <cell r="L1620" t="str">
            <v>MADDIKUNTA</v>
          </cell>
        </row>
        <row r="1621">
          <cell r="A1621" t="str">
            <v>02</v>
          </cell>
          <cell r="B1621" t="str">
            <v>0220</v>
          </cell>
          <cell r="C1621" t="str">
            <v>0220043</v>
          </cell>
          <cell r="D1621" t="str">
            <v>013</v>
          </cell>
          <cell r="E1621" t="str">
            <v>14</v>
          </cell>
          <cell r="F1621" t="str">
            <v>01</v>
          </cell>
          <cell r="G1621" t="str">
            <v>260</v>
          </cell>
          <cell r="H1621" t="str">
            <v>016</v>
          </cell>
          <cell r="I1621" t="str">
            <v>02200430131401</v>
          </cell>
          <cell r="K1621" t="str">
            <v>MUSTABAD</v>
          </cell>
          <cell r="L1621" t="str">
            <v>MOHINIKUNTA</v>
          </cell>
        </row>
        <row r="1622">
          <cell r="A1622" t="str">
            <v>02</v>
          </cell>
          <cell r="B1622" t="str">
            <v>0220</v>
          </cell>
          <cell r="C1622" t="str">
            <v>0220043</v>
          </cell>
          <cell r="D1622" t="str">
            <v>014</v>
          </cell>
          <cell r="E1622" t="str">
            <v>15</v>
          </cell>
          <cell r="F1622" t="str">
            <v>01</v>
          </cell>
          <cell r="G1622" t="str">
            <v>260</v>
          </cell>
          <cell r="H1622" t="str">
            <v>016</v>
          </cell>
          <cell r="I1622" t="str">
            <v>02200430141501</v>
          </cell>
          <cell r="K1622" t="str">
            <v>MUSTABAD</v>
          </cell>
          <cell r="L1622" t="str">
            <v>BANDANKAL</v>
          </cell>
        </row>
        <row r="1623">
          <cell r="A1623" t="str">
            <v>02</v>
          </cell>
          <cell r="B1623" t="str">
            <v>0220</v>
          </cell>
          <cell r="C1623" t="str">
            <v>0220043</v>
          </cell>
          <cell r="D1623" t="str">
            <v>014</v>
          </cell>
          <cell r="E1623" t="str">
            <v>15</v>
          </cell>
          <cell r="F1623" t="str">
            <v>02</v>
          </cell>
          <cell r="G1623" t="str">
            <v>260</v>
          </cell>
          <cell r="H1623" t="str">
            <v>016</v>
          </cell>
          <cell r="I1623" t="str">
            <v>02200430141502</v>
          </cell>
          <cell r="K1623" t="str">
            <v>MUSTABAD</v>
          </cell>
          <cell r="L1623" t="str">
            <v>VENKATRAOPALLY</v>
          </cell>
        </row>
        <row r="1624">
          <cell r="A1624" t="str">
            <v>02</v>
          </cell>
          <cell r="B1624" t="str">
            <v>0220</v>
          </cell>
          <cell r="C1624" t="str">
            <v>0220043</v>
          </cell>
          <cell r="D1624" t="str">
            <v>014</v>
          </cell>
          <cell r="E1624" t="str">
            <v>15</v>
          </cell>
          <cell r="F1624" t="str">
            <v>03</v>
          </cell>
          <cell r="G1624" t="str">
            <v>260</v>
          </cell>
          <cell r="H1624" t="str">
            <v>016</v>
          </cell>
          <cell r="I1624" t="str">
            <v>02200430141503</v>
          </cell>
          <cell r="K1624" t="str">
            <v>MUSTABAD</v>
          </cell>
          <cell r="L1624" t="str">
            <v>BOMMALAVANDLA PALLY</v>
          </cell>
        </row>
        <row r="1625">
          <cell r="A1625" t="str">
            <v>02</v>
          </cell>
          <cell r="B1625" t="str">
            <v>0220</v>
          </cell>
          <cell r="C1625" t="str">
            <v>0220043</v>
          </cell>
          <cell r="D1625" t="str">
            <v>014</v>
          </cell>
          <cell r="E1625" t="str">
            <v>16</v>
          </cell>
          <cell r="F1625" t="str">
            <v>01</v>
          </cell>
          <cell r="G1625" t="str">
            <v>260</v>
          </cell>
          <cell r="H1625" t="str">
            <v>016</v>
          </cell>
          <cell r="I1625" t="str">
            <v>02200430141601</v>
          </cell>
          <cell r="K1625" t="str">
            <v>MUSTABAD</v>
          </cell>
          <cell r="L1625" t="str">
            <v>MORRAPUR</v>
          </cell>
        </row>
        <row r="1626">
          <cell r="A1626" t="str">
            <v>02</v>
          </cell>
          <cell r="B1626" t="str">
            <v>0220</v>
          </cell>
          <cell r="C1626" t="str">
            <v>0220044</v>
          </cell>
          <cell r="D1626" t="str">
            <v>001</v>
          </cell>
          <cell r="E1626" t="str">
            <v>01</v>
          </cell>
          <cell r="F1626" t="str">
            <v>01</v>
          </cell>
          <cell r="G1626" t="str">
            <v>259</v>
          </cell>
          <cell r="H1626" t="str">
            <v>016</v>
          </cell>
          <cell r="I1626" t="str">
            <v>02200440010101</v>
          </cell>
          <cell r="K1626" t="str">
            <v>SIRSILLA</v>
          </cell>
          <cell r="L1626" t="str">
            <v>SARDAPUR</v>
          </cell>
        </row>
        <row r="1627">
          <cell r="A1627" t="str">
            <v>02</v>
          </cell>
          <cell r="B1627" t="str">
            <v>0220</v>
          </cell>
          <cell r="C1627" t="str">
            <v>0220044</v>
          </cell>
          <cell r="D1627" t="str">
            <v>001</v>
          </cell>
          <cell r="E1627" t="str">
            <v>01</v>
          </cell>
          <cell r="F1627" t="str">
            <v>02</v>
          </cell>
          <cell r="G1627" t="str">
            <v>259</v>
          </cell>
          <cell r="H1627" t="str">
            <v>016</v>
          </cell>
          <cell r="I1627" t="str">
            <v>02200440010102</v>
          </cell>
          <cell r="K1627" t="str">
            <v>SIRSILLA</v>
          </cell>
          <cell r="L1627" t="str">
            <v>JAGGARAOPALLI</v>
          </cell>
        </row>
        <row r="1628">
          <cell r="A1628" t="str">
            <v>02</v>
          </cell>
          <cell r="B1628" t="str">
            <v>0220</v>
          </cell>
          <cell r="C1628" t="str">
            <v>0220044</v>
          </cell>
          <cell r="D1628" t="str">
            <v>002</v>
          </cell>
          <cell r="E1628" t="str">
            <v>02</v>
          </cell>
          <cell r="F1628" t="str">
            <v>01</v>
          </cell>
          <cell r="G1628" t="str">
            <v>259</v>
          </cell>
          <cell r="H1628" t="str">
            <v>016</v>
          </cell>
          <cell r="I1628" t="str">
            <v>02200440020201</v>
          </cell>
          <cell r="K1628" t="str">
            <v>SIRSILLA</v>
          </cell>
          <cell r="L1628" t="str">
            <v>PEDDUR</v>
          </cell>
        </row>
        <row r="1629">
          <cell r="A1629" t="str">
            <v>02</v>
          </cell>
          <cell r="B1629" t="str">
            <v>0220</v>
          </cell>
          <cell r="C1629" t="str">
            <v>0220044</v>
          </cell>
          <cell r="D1629" t="str">
            <v>002</v>
          </cell>
          <cell r="E1629" t="str">
            <v>02</v>
          </cell>
          <cell r="F1629" t="str">
            <v>02</v>
          </cell>
          <cell r="G1629" t="str">
            <v>259</v>
          </cell>
          <cell r="H1629" t="str">
            <v>016</v>
          </cell>
          <cell r="I1629" t="str">
            <v>02200440020202</v>
          </cell>
          <cell r="K1629" t="str">
            <v>SIRSILLA</v>
          </cell>
          <cell r="L1629" t="str">
            <v>BABAGIGUDAM</v>
          </cell>
        </row>
        <row r="1630">
          <cell r="A1630" t="str">
            <v>02</v>
          </cell>
          <cell r="B1630" t="str">
            <v>0220</v>
          </cell>
          <cell r="C1630" t="str">
            <v>0220044</v>
          </cell>
          <cell r="D1630" t="str">
            <v>002</v>
          </cell>
          <cell r="E1630" t="str">
            <v>02</v>
          </cell>
          <cell r="F1630" t="str">
            <v>03</v>
          </cell>
          <cell r="G1630" t="str">
            <v>259</v>
          </cell>
          <cell r="H1630" t="str">
            <v>016</v>
          </cell>
          <cell r="I1630" t="str">
            <v>02200440020203</v>
          </cell>
          <cell r="K1630" t="str">
            <v>SIRSILLA</v>
          </cell>
          <cell r="L1630" t="str">
            <v>THURKASHIGUDAM</v>
          </cell>
        </row>
        <row r="1631">
          <cell r="A1631" t="str">
            <v>02</v>
          </cell>
          <cell r="B1631" t="str">
            <v>0220</v>
          </cell>
          <cell r="C1631" t="str">
            <v>0220044</v>
          </cell>
          <cell r="D1631" t="str">
            <v>002</v>
          </cell>
          <cell r="E1631" t="str">
            <v>02</v>
          </cell>
          <cell r="F1631" t="str">
            <v>04</v>
          </cell>
          <cell r="G1631" t="str">
            <v>259</v>
          </cell>
          <cell r="H1631" t="str">
            <v>016</v>
          </cell>
          <cell r="I1631" t="str">
            <v>02200440020204</v>
          </cell>
          <cell r="K1631" t="str">
            <v>SIRSILLA</v>
          </cell>
          <cell r="L1631" t="str">
            <v>IPPALAPALLI</v>
          </cell>
        </row>
        <row r="1632">
          <cell r="A1632" t="str">
            <v>02</v>
          </cell>
          <cell r="B1632" t="str">
            <v>0220</v>
          </cell>
          <cell r="C1632" t="str">
            <v>0220044</v>
          </cell>
          <cell r="D1632" t="str">
            <v>003</v>
          </cell>
          <cell r="E1632" t="str">
            <v>03</v>
          </cell>
          <cell r="F1632" t="str">
            <v>01</v>
          </cell>
          <cell r="G1632" t="str">
            <v>259</v>
          </cell>
          <cell r="H1632" t="str">
            <v>016</v>
          </cell>
          <cell r="I1632" t="str">
            <v>02200440030301</v>
          </cell>
          <cell r="K1632" t="str">
            <v>SIRSILLA</v>
          </cell>
          <cell r="L1632" t="str">
            <v>BONALA</v>
          </cell>
        </row>
        <row r="1633">
          <cell r="A1633" t="str">
            <v>02</v>
          </cell>
          <cell r="B1633" t="str">
            <v>0220</v>
          </cell>
          <cell r="C1633" t="str">
            <v>0220044</v>
          </cell>
          <cell r="D1633" t="str">
            <v>004</v>
          </cell>
          <cell r="E1633" t="str">
            <v>03</v>
          </cell>
          <cell r="F1633" t="str">
            <v>01</v>
          </cell>
          <cell r="G1633" t="str">
            <v>259</v>
          </cell>
          <cell r="H1633" t="str">
            <v>016</v>
          </cell>
          <cell r="I1633" t="str">
            <v>02200440040301</v>
          </cell>
          <cell r="K1633" t="str">
            <v>SIRSILLA</v>
          </cell>
          <cell r="L1633" t="str">
            <v>CHINNABONALA</v>
          </cell>
        </row>
        <row r="1634">
          <cell r="A1634" t="str">
            <v>02</v>
          </cell>
          <cell r="B1634" t="str">
            <v>0220</v>
          </cell>
          <cell r="C1634" t="str">
            <v>0220044</v>
          </cell>
          <cell r="D1634" t="str">
            <v>005</v>
          </cell>
          <cell r="E1634" t="str">
            <v>04</v>
          </cell>
          <cell r="F1634" t="str">
            <v>01</v>
          </cell>
          <cell r="G1634" t="str">
            <v>259</v>
          </cell>
          <cell r="H1634" t="str">
            <v>016</v>
          </cell>
          <cell r="I1634" t="str">
            <v>02200440050401</v>
          </cell>
          <cell r="K1634" t="str">
            <v>SIRSILLA</v>
          </cell>
          <cell r="L1634" t="str">
            <v>MUSTIPALLY</v>
          </cell>
        </row>
        <row r="1635">
          <cell r="A1635" t="str">
            <v>02</v>
          </cell>
          <cell r="B1635" t="str">
            <v>0220</v>
          </cell>
          <cell r="C1635" t="str">
            <v>0220044</v>
          </cell>
          <cell r="D1635" t="str">
            <v>005</v>
          </cell>
          <cell r="E1635" t="str">
            <v>04</v>
          </cell>
          <cell r="F1635" t="str">
            <v>02</v>
          </cell>
          <cell r="G1635" t="str">
            <v>259</v>
          </cell>
          <cell r="H1635" t="str">
            <v>016</v>
          </cell>
          <cell r="I1635" t="str">
            <v>02200440050402</v>
          </cell>
          <cell r="K1635" t="str">
            <v>SIRSILLA</v>
          </cell>
          <cell r="L1635" t="str">
            <v>RAJIVNAGAR</v>
          </cell>
        </row>
        <row r="1636">
          <cell r="A1636" t="str">
            <v>02</v>
          </cell>
          <cell r="B1636" t="str">
            <v>0220</v>
          </cell>
          <cell r="C1636" t="str">
            <v>0220044</v>
          </cell>
          <cell r="D1636" t="str">
            <v>005</v>
          </cell>
          <cell r="E1636" t="str">
            <v>04</v>
          </cell>
          <cell r="F1636" t="str">
            <v>03</v>
          </cell>
          <cell r="G1636" t="str">
            <v>259</v>
          </cell>
          <cell r="H1636" t="str">
            <v>016</v>
          </cell>
          <cell r="I1636" t="str">
            <v>02200440050403</v>
          </cell>
          <cell r="K1636" t="str">
            <v>SIRSILLA</v>
          </cell>
          <cell r="L1636" t="str">
            <v>BHUPATHINAGAR</v>
          </cell>
        </row>
        <row r="1637">
          <cell r="A1637" t="str">
            <v>02</v>
          </cell>
          <cell r="B1637" t="str">
            <v>0220</v>
          </cell>
          <cell r="C1637" t="str">
            <v>0220044</v>
          </cell>
          <cell r="D1637" t="str">
            <v>006</v>
          </cell>
          <cell r="E1637" t="str">
            <v>05</v>
          </cell>
          <cell r="F1637" t="str">
            <v>01</v>
          </cell>
          <cell r="G1637" t="str">
            <v>259</v>
          </cell>
          <cell r="H1637" t="str">
            <v>016</v>
          </cell>
          <cell r="I1637" t="str">
            <v>02200440060501</v>
          </cell>
          <cell r="K1637" t="str">
            <v>SIRSILLA</v>
          </cell>
          <cell r="L1637" t="str">
            <v>CHANDRAMPET</v>
          </cell>
        </row>
        <row r="1638">
          <cell r="A1638" t="str">
            <v>02</v>
          </cell>
          <cell r="B1638" t="str">
            <v>0220</v>
          </cell>
          <cell r="C1638" t="str">
            <v>0220044</v>
          </cell>
          <cell r="D1638" t="str">
            <v>007</v>
          </cell>
          <cell r="E1638" t="str">
            <v>05</v>
          </cell>
          <cell r="F1638" t="str">
            <v>01</v>
          </cell>
          <cell r="G1638" t="str">
            <v>259</v>
          </cell>
          <cell r="H1638" t="str">
            <v>016</v>
          </cell>
          <cell r="I1638" t="str">
            <v>02200440070501</v>
          </cell>
          <cell r="K1638" t="str">
            <v>SIRSILLA</v>
          </cell>
          <cell r="L1638" t="str">
            <v>RAGUDU</v>
          </cell>
        </row>
        <row r="1639">
          <cell r="A1639" t="str">
            <v>02</v>
          </cell>
          <cell r="B1639" t="str">
            <v>0220</v>
          </cell>
          <cell r="C1639" t="str">
            <v>0220044</v>
          </cell>
          <cell r="D1639" t="str">
            <v>008</v>
          </cell>
          <cell r="E1639" t="str">
            <v>06</v>
          </cell>
          <cell r="F1639" t="str">
            <v>01</v>
          </cell>
          <cell r="G1639" t="str">
            <v>260</v>
          </cell>
          <cell r="H1639" t="str">
            <v>016</v>
          </cell>
          <cell r="I1639" t="str">
            <v>02200440080601</v>
          </cell>
          <cell r="K1639" t="str">
            <v>SIRSILLA</v>
          </cell>
          <cell r="L1639" t="str">
            <v>CHINTHALATHANA</v>
          </cell>
        </row>
        <row r="1640">
          <cell r="A1640" t="str">
            <v>02</v>
          </cell>
          <cell r="B1640" t="str">
            <v>0220</v>
          </cell>
          <cell r="C1640" t="str">
            <v>0220044</v>
          </cell>
          <cell r="D1640" t="str">
            <v>009</v>
          </cell>
          <cell r="E1640" t="str">
            <v>07</v>
          </cell>
          <cell r="F1640" t="str">
            <v>01</v>
          </cell>
          <cell r="G1640" t="str">
            <v>260</v>
          </cell>
          <cell r="H1640" t="str">
            <v>016</v>
          </cell>
          <cell r="I1640" t="str">
            <v>02200440090701</v>
          </cell>
          <cell r="K1640" t="str">
            <v>SIRSILLA</v>
          </cell>
          <cell r="L1640" t="str">
            <v>CHEERLAVANCH</v>
          </cell>
        </row>
        <row r="1641">
          <cell r="A1641" t="str">
            <v>02</v>
          </cell>
          <cell r="B1641" t="str">
            <v>0220</v>
          </cell>
          <cell r="C1641" t="str">
            <v>0220044</v>
          </cell>
          <cell r="D1641" t="str">
            <v>009</v>
          </cell>
          <cell r="E1641" t="str">
            <v>07</v>
          </cell>
          <cell r="F1641" t="str">
            <v>02</v>
          </cell>
          <cell r="G1641" t="str">
            <v>260</v>
          </cell>
          <cell r="H1641" t="str">
            <v>016</v>
          </cell>
          <cell r="I1641" t="str">
            <v>02200440090702</v>
          </cell>
          <cell r="K1641" t="str">
            <v>SIRSILLA</v>
          </cell>
          <cell r="L1641" t="str">
            <v>NAINORIPALLI</v>
          </cell>
        </row>
        <row r="1642">
          <cell r="A1642" t="str">
            <v>02</v>
          </cell>
          <cell r="B1642" t="str">
            <v>0220</v>
          </cell>
          <cell r="C1642" t="str">
            <v>0220044</v>
          </cell>
          <cell r="D1642" t="str">
            <v>009</v>
          </cell>
          <cell r="E1642" t="str">
            <v>07</v>
          </cell>
          <cell r="F1642" t="str">
            <v>03</v>
          </cell>
          <cell r="G1642" t="str">
            <v>260</v>
          </cell>
          <cell r="H1642" t="str">
            <v>016</v>
          </cell>
          <cell r="I1642" t="str">
            <v>02200440090703</v>
          </cell>
          <cell r="K1642" t="str">
            <v>SIRSILLA</v>
          </cell>
          <cell r="L1642" t="str">
            <v>THENUGUPALLI</v>
          </cell>
        </row>
        <row r="1643">
          <cell r="A1643" t="str">
            <v>02</v>
          </cell>
          <cell r="B1643" t="str">
            <v>0220</v>
          </cell>
          <cell r="C1643" t="str">
            <v>0220044</v>
          </cell>
          <cell r="D1643" t="str">
            <v>010</v>
          </cell>
          <cell r="E1643" t="str">
            <v>08</v>
          </cell>
          <cell r="F1643" t="str">
            <v>01</v>
          </cell>
          <cell r="G1643" t="str">
            <v>260</v>
          </cell>
          <cell r="H1643" t="str">
            <v>016</v>
          </cell>
          <cell r="I1643" t="str">
            <v>02200440100801</v>
          </cell>
          <cell r="K1643" t="str">
            <v>SIRSILLA</v>
          </cell>
          <cell r="L1643" t="str">
            <v>THADUR</v>
          </cell>
        </row>
        <row r="1644">
          <cell r="A1644" t="str">
            <v>02</v>
          </cell>
          <cell r="B1644" t="str">
            <v>0220</v>
          </cell>
          <cell r="C1644" t="str">
            <v>0220044</v>
          </cell>
          <cell r="D1644" t="str">
            <v>010</v>
          </cell>
          <cell r="E1644" t="str">
            <v>08</v>
          </cell>
          <cell r="F1644" t="str">
            <v>02</v>
          </cell>
          <cell r="G1644" t="str">
            <v>260</v>
          </cell>
          <cell r="H1644" t="str">
            <v>016</v>
          </cell>
          <cell r="I1644" t="str">
            <v>02200440100802</v>
          </cell>
          <cell r="K1644" t="str">
            <v>SIRSILLA</v>
          </cell>
          <cell r="L1644" t="str">
            <v>PAPAIAHPALLI</v>
          </cell>
        </row>
        <row r="1645">
          <cell r="A1645" t="str">
            <v>02</v>
          </cell>
          <cell r="B1645" t="str">
            <v>0220</v>
          </cell>
          <cell r="C1645" t="str">
            <v>0220044</v>
          </cell>
          <cell r="D1645" t="str">
            <v>011</v>
          </cell>
          <cell r="E1645" t="str">
            <v>08</v>
          </cell>
          <cell r="F1645" t="str">
            <v>01</v>
          </cell>
          <cell r="G1645" t="str">
            <v>260</v>
          </cell>
          <cell r="H1645" t="str">
            <v>016</v>
          </cell>
          <cell r="I1645" t="str">
            <v>02200440110801</v>
          </cell>
          <cell r="K1645" t="str">
            <v>SIRSILLA</v>
          </cell>
          <cell r="L1645" t="str">
            <v>BANDRAMPALLI</v>
          </cell>
        </row>
        <row r="1646">
          <cell r="A1646" t="str">
            <v>02</v>
          </cell>
          <cell r="B1646" t="str">
            <v>0220</v>
          </cell>
          <cell r="C1646" t="str">
            <v>0220044</v>
          </cell>
          <cell r="D1646" t="str">
            <v>011</v>
          </cell>
          <cell r="E1646" t="str">
            <v>08</v>
          </cell>
          <cell r="F1646" t="str">
            <v>02</v>
          </cell>
          <cell r="G1646" t="str">
            <v>260</v>
          </cell>
          <cell r="H1646" t="str">
            <v>016</v>
          </cell>
          <cell r="I1646" t="str">
            <v>02200440110802</v>
          </cell>
          <cell r="K1646" t="str">
            <v>SIRSILLA</v>
          </cell>
          <cell r="L1646" t="str">
            <v>GOPALRAOPALLI</v>
          </cell>
        </row>
        <row r="1647">
          <cell r="A1647" t="str">
            <v>02</v>
          </cell>
          <cell r="B1647" t="str">
            <v>0220</v>
          </cell>
          <cell r="C1647" t="str">
            <v>0220044</v>
          </cell>
          <cell r="D1647" t="str">
            <v>012</v>
          </cell>
          <cell r="E1647" t="str">
            <v>08</v>
          </cell>
          <cell r="F1647" t="str">
            <v>01</v>
          </cell>
          <cell r="G1647" t="str">
            <v>260</v>
          </cell>
          <cell r="H1647" t="str">
            <v>016</v>
          </cell>
          <cell r="I1647" t="str">
            <v>02200440120801</v>
          </cell>
          <cell r="K1647" t="str">
            <v>SIRSILLA</v>
          </cell>
          <cell r="L1647" t="str">
            <v>ANKUSAPOOR</v>
          </cell>
        </row>
        <row r="1648">
          <cell r="A1648" t="str">
            <v>02</v>
          </cell>
          <cell r="B1648" t="str">
            <v>0220</v>
          </cell>
          <cell r="C1648" t="str">
            <v>0220044</v>
          </cell>
          <cell r="D1648" t="str">
            <v>013</v>
          </cell>
          <cell r="E1648" t="str">
            <v>08</v>
          </cell>
          <cell r="F1648" t="str">
            <v>01</v>
          </cell>
          <cell r="G1648" t="str">
            <v>260</v>
          </cell>
          <cell r="H1648" t="str">
            <v>016</v>
          </cell>
          <cell r="I1648" t="str">
            <v>02200440130801</v>
          </cell>
          <cell r="K1648" t="str">
            <v>SIRSILLA</v>
          </cell>
          <cell r="L1648" t="str">
            <v>LAXMIPOOR</v>
          </cell>
        </row>
        <row r="1649">
          <cell r="A1649" t="str">
            <v>02</v>
          </cell>
          <cell r="B1649" t="str">
            <v>0220</v>
          </cell>
          <cell r="C1649" t="str">
            <v>0220044</v>
          </cell>
          <cell r="D1649" t="str">
            <v>014</v>
          </cell>
          <cell r="E1649" t="str">
            <v>09</v>
          </cell>
          <cell r="F1649" t="str">
            <v>01</v>
          </cell>
          <cell r="G1649" t="str">
            <v>260</v>
          </cell>
          <cell r="H1649" t="str">
            <v>016</v>
          </cell>
          <cell r="I1649" t="str">
            <v>02200440140901</v>
          </cell>
          <cell r="K1649" t="str">
            <v>SIRSILLA</v>
          </cell>
          <cell r="L1649" t="str">
            <v>THANGALLAPALLY</v>
          </cell>
        </row>
        <row r="1650">
          <cell r="A1650" t="str">
            <v>02</v>
          </cell>
          <cell r="B1650" t="str">
            <v>0220</v>
          </cell>
          <cell r="C1650" t="str">
            <v>0220044</v>
          </cell>
          <cell r="D1650" t="str">
            <v>015</v>
          </cell>
          <cell r="E1650" t="str">
            <v>10</v>
          </cell>
          <cell r="F1650" t="str">
            <v>01</v>
          </cell>
          <cell r="G1650" t="str">
            <v>260</v>
          </cell>
          <cell r="H1650" t="str">
            <v>016</v>
          </cell>
          <cell r="I1650" t="str">
            <v>02200440151001</v>
          </cell>
          <cell r="K1650" t="str">
            <v>SIRSILLA</v>
          </cell>
          <cell r="L1650" t="str">
            <v>MANDAPALLY</v>
          </cell>
        </row>
        <row r="1651">
          <cell r="A1651" t="str">
            <v>02</v>
          </cell>
          <cell r="B1651" t="str">
            <v>0220</v>
          </cell>
          <cell r="C1651" t="str">
            <v>0220044</v>
          </cell>
          <cell r="D1651" t="str">
            <v>016</v>
          </cell>
          <cell r="E1651" t="str">
            <v>11</v>
          </cell>
          <cell r="F1651" t="str">
            <v>01</v>
          </cell>
          <cell r="G1651" t="str">
            <v>260</v>
          </cell>
          <cell r="H1651" t="str">
            <v>016</v>
          </cell>
          <cell r="I1651" t="str">
            <v>02200440161101</v>
          </cell>
          <cell r="K1651" t="str">
            <v>SIRSILLA</v>
          </cell>
          <cell r="L1651" t="str">
            <v>KASBE KATKUR</v>
          </cell>
        </row>
        <row r="1652">
          <cell r="A1652" t="str">
            <v>02</v>
          </cell>
          <cell r="B1652" t="str">
            <v>0220</v>
          </cell>
          <cell r="C1652" t="str">
            <v>0220044</v>
          </cell>
          <cell r="D1652" t="str">
            <v>016</v>
          </cell>
          <cell r="E1652" t="str">
            <v>11</v>
          </cell>
          <cell r="F1652" t="str">
            <v>02</v>
          </cell>
          <cell r="G1652" t="str">
            <v>260</v>
          </cell>
          <cell r="H1652" t="str">
            <v>016</v>
          </cell>
          <cell r="I1652" t="str">
            <v>02200440161102</v>
          </cell>
          <cell r="K1652" t="str">
            <v>SIRSILLA</v>
          </cell>
          <cell r="L1652" t="str">
            <v>CHINTALAPALLI</v>
          </cell>
        </row>
        <row r="1653">
          <cell r="A1653" t="str">
            <v>02</v>
          </cell>
          <cell r="B1653" t="str">
            <v>0220</v>
          </cell>
          <cell r="C1653" t="str">
            <v>0220044</v>
          </cell>
          <cell r="D1653" t="str">
            <v>017</v>
          </cell>
          <cell r="E1653" t="str">
            <v>12</v>
          </cell>
          <cell r="F1653" t="str">
            <v>01</v>
          </cell>
          <cell r="G1653" t="str">
            <v>260</v>
          </cell>
          <cell r="H1653" t="str">
            <v>016</v>
          </cell>
          <cell r="I1653" t="str">
            <v>02200440171201</v>
          </cell>
          <cell r="K1653" t="str">
            <v>SIRSILLA</v>
          </cell>
          <cell r="L1653" t="str">
            <v>VENUGOPALPUR</v>
          </cell>
        </row>
        <row r="1654">
          <cell r="A1654" t="str">
            <v>02</v>
          </cell>
          <cell r="B1654" t="str">
            <v>0220</v>
          </cell>
          <cell r="C1654" t="str">
            <v>0220044</v>
          </cell>
          <cell r="D1654" t="str">
            <v>018</v>
          </cell>
          <cell r="E1654" t="str">
            <v>13</v>
          </cell>
          <cell r="F1654" t="str">
            <v>01</v>
          </cell>
          <cell r="G1654" t="str">
            <v>260</v>
          </cell>
          <cell r="H1654" t="str">
            <v>016</v>
          </cell>
          <cell r="I1654" t="str">
            <v>02200440181301</v>
          </cell>
          <cell r="K1654" t="str">
            <v>SIRSILLA</v>
          </cell>
          <cell r="L1654" t="str">
            <v>GANDILACHKKAPET</v>
          </cell>
        </row>
        <row r="1655">
          <cell r="A1655" t="str">
            <v>02</v>
          </cell>
          <cell r="B1655" t="str">
            <v>0220</v>
          </cell>
          <cell r="C1655" t="str">
            <v>0220044</v>
          </cell>
          <cell r="D1655" t="str">
            <v>019</v>
          </cell>
          <cell r="E1655" t="str">
            <v>14</v>
          </cell>
          <cell r="F1655" t="str">
            <v>01</v>
          </cell>
          <cell r="G1655" t="str">
            <v>260</v>
          </cell>
          <cell r="H1655" t="str">
            <v>016</v>
          </cell>
          <cell r="I1655" t="str">
            <v>02200440191401</v>
          </cell>
          <cell r="K1655" t="str">
            <v>SIRSILLA</v>
          </cell>
          <cell r="L1655" t="str">
            <v>OBULAPUR</v>
          </cell>
        </row>
        <row r="1656">
          <cell r="A1656" t="str">
            <v>02</v>
          </cell>
          <cell r="B1656" t="str">
            <v>0220</v>
          </cell>
          <cell r="C1656" t="str">
            <v>0220044</v>
          </cell>
          <cell r="D1656" t="str">
            <v>020</v>
          </cell>
          <cell r="E1656" t="str">
            <v>14</v>
          </cell>
          <cell r="F1656" t="str">
            <v>01</v>
          </cell>
          <cell r="G1656" t="str">
            <v>260</v>
          </cell>
          <cell r="H1656" t="str">
            <v>016</v>
          </cell>
          <cell r="I1656" t="str">
            <v>02200440201401</v>
          </cell>
          <cell r="K1656" t="str">
            <v>SIRSILLA</v>
          </cell>
          <cell r="L1656" t="str">
            <v>ANKIREDDYPALLY</v>
          </cell>
        </row>
        <row r="1657">
          <cell r="A1657" t="str">
            <v>02</v>
          </cell>
          <cell r="B1657" t="str">
            <v>0220</v>
          </cell>
          <cell r="C1657" t="str">
            <v>0220044</v>
          </cell>
          <cell r="D1657" t="str">
            <v>021</v>
          </cell>
          <cell r="E1657" t="str">
            <v>14</v>
          </cell>
          <cell r="F1657" t="str">
            <v>01</v>
          </cell>
          <cell r="G1657" t="str">
            <v>260</v>
          </cell>
          <cell r="H1657" t="str">
            <v>016</v>
          </cell>
          <cell r="I1657" t="str">
            <v>02200440211401</v>
          </cell>
          <cell r="K1657" t="str">
            <v>SIRSILLA</v>
          </cell>
          <cell r="L1657" t="str">
            <v>RALLAPET</v>
          </cell>
        </row>
        <row r="1658">
          <cell r="A1658" t="str">
            <v>02</v>
          </cell>
          <cell r="B1658" t="str">
            <v>0220</v>
          </cell>
          <cell r="C1658" t="str">
            <v>0220044</v>
          </cell>
          <cell r="D1658" t="str">
            <v>022</v>
          </cell>
          <cell r="E1658" t="str">
            <v>15</v>
          </cell>
          <cell r="F1658" t="str">
            <v>01</v>
          </cell>
          <cell r="G1658" t="str">
            <v>260</v>
          </cell>
          <cell r="H1658" t="str">
            <v>016</v>
          </cell>
          <cell r="I1658" t="str">
            <v>02200440221501</v>
          </cell>
          <cell r="K1658" t="str">
            <v>SIRSILLA</v>
          </cell>
          <cell r="L1658" t="str">
            <v>SARAMPALLY</v>
          </cell>
        </row>
        <row r="1659">
          <cell r="A1659" t="str">
            <v>02</v>
          </cell>
          <cell r="B1659" t="str">
            <v>0220</v>
          </cell>
          <cell r="C1659" t="str">
            <v>0220044</v>
          </cell>
          <cell r="D1659" t="str">
            <v>023</v>
          </cell>
          <cell r="E1659" t="str">
            <v>15</v>
          </cell>
          <cell r="F1659" t="str">
            <v>01</v>
          </cell>
          <cell r="G1659" t="str">
            <v>260</v>
          </cell>
          <cell r="H1659" t="str">
            <v>016</v>
          </cell>
          <cell r="I1659" t="str">
            <v>02200440231501</v>
          </cell>
          <cell r="K1659" t="str">
            <v>SIRSILLA</v>
          </cell>
          <cell r="L1659" t="str">
            <v>DESAIPALLY</v>
          </cell>
        </row>
        <row r="1660">
          <cell r="A1660" t="str">
            <v>02</v>
          </cell>
          <cell r="B1660" t="str">
            <v>0220</v>
          </cell>
          <cell r="C1660" t="str">
            <v>0220044</v>
          </cell>
          <cell r="D1660" t="str">
            <v>024</v>
          </cell>
          <cell r="E1660" t="str">
            <v>16</v>
          </cell>
          <cell r="F1660" t="str">
            <v>01</v>
          </cell>
          <cell r="G1660" t="str">
            <v>260</v>
          </cell>
          <cell r="H1660" t="str">
            <v>016</v>
          </cell>
          <cell r="I1660" t="str">
            <v>02200440241601</v>
          </cell>
          <cell r="K1660" t="str">
            <v>SIRSILLA</v>
          </cell>
          <cell r="L1660" t="str">
            <v>BADDENAPALLY</v>
          </cell>
        </row>
        <row r="1661">
          <cell r="A1661" t="str">
            <v>02</v>
          </cell>
          <cell r="B1661" t="str">
            <v>0220</v>
          </cell>
          <cell r="C1661" t="str">
            <v>0220044</v>
          </cell>
          <cell r="D1661" t="str">
            <v>025</v>
          </cell>
          <cell r="E1661" t="str">
            <v>16</v>
          </cell>
          <cell r="F1661" t="str">
            <v>01</v>
          </cell>
          <cell r="G1661" t="str">
            <v>260</v>
          </cell>
          <cell r="H1661" t="str">
            <v>016</v>
          </cell>
          <cell r="I1661" t="str">
            <v>02200440251601</v>
          </cell>
          <cell r="K1661" t="str">
            <v>SIRSILLA</v>
          </cell>
          <cell r="L1661" t="str">
            <v>RAMANNAPALLY</v>
          </cell>
        </row>
        <row r="1662">
          <cell r="A1662" t="str">
            <v>02</v>
          </cell>
          <cell r="B1662" t="str">
            <v>0220</v>
          </cell>
          <cell r="C1662" t="str">
            <v>0220044</v>
          </cell>
          <cell r="D1662" t="str">
            <v>025</v>
          </cell>
          <cell r="E1662" t="str">
            <v>16</v>
          </cell>
          <cell r="F1662" t="str">
            <v>02</v>
          </cell>
          <cell r="G1662" t="str">
            <v>260</v>
          </cell>
          <cell r="H1662" t="str">
            <v>016</v>
          </cell>
          <cell r="I1662" t="str">
            <v>02200440251602</v>
          </cell>
          <cell r="K1662" t="str">
            <v>SIRSILLA</v>
          </cell>
          <cell r="L1662" t="str">
            <v>ERRAGUNTAPALLY</v>
          </cell>
        </row>
        <row r="1663">
          <cell r="A1663" t="str">
            <v>02</v>
          </cell>
          <cell r="B1663" t="str">
            <v>0220</v>
          </cell>
          <cell r="C1663" t="str">
            <v>0220044</v>
          </cell>
          <cell r="D1663" t="str">
            <v>026</v>
          </cell>
          <cell r="E1663" t="str">
            <v>17</v>
          </cell>
          <cell r="F1663" t="str">
            <v>01</v>
          </cell>
          <cell r="G1663" t="str">
            <v>260</v>
          </cell>
          <cell r="H1663" t="str">
            <v>016</v>
          </cell>
          <cell r="I1663" t="str">
            <v>02200440261701</v>
          </cell>
          <cell r="K1663" t="str">
            <v>SIRSILLA</v>
          </cell>
          <cell r="L1663" t="str">
            <v>BASWAPUR</v>
          </cell>
        </row>
        <row r="1664">
          <cell r="A1664" t="str">
            <v>02</v>
          </cell>
          <cell r="B1664" t="str">
            <v>0220</v>
          </cell>
          <cell r="C1664" t="str">
            <v>0220044</v>
          </cell>
          <cell r="D1664" t="str">
            <v>027</v>
          </cell>
          <cell r="E1664" t="str">
            <v>17</v>
          </cell>
          <cell r="F1664" t="str">
            <v>01</v>
          </cell>
          <cell r="G1664" t="str">
            <v>260</v>
          </cell>
          <cell r="H1664" t="str">
            <v>016</v>
          </cell>
          <cell r="I1664" t="str">
            <v>02200440271701</v>
          </cell>
          <cell r="K1664" t="str">
            <v>SIRSILLA</v>
          </cell>
          <cell r="L1664" t="str">
            <v>BALLAMALLUPALLY</v>
          </cell>
        </row>
        <row r="1665">
          <cell r="A1665" t="str">
            <v>02</v>
          </cell>
          <cell r="B1665" t="str">
            <v>0220</v>
          </cell>
          <cell r="C1665" t="str">
            <v>0220044</v>
          </cell>
          <cell r="D1665" t="str">
            <v>027</v>
          </cell>
          <cell r="E1665" t="str">
            <v>17</v>
          </cell>
          <cell r="F1665" t="str">
            <v>02</v>
          </cell>
          <cell r="G1665" t="str">
            <v>260</v>
          </cell>
          <cell r="H1665" t="str">
            <v>016</v>
          </cell>
          <cell r="I1665" t="str">
            <v>02200440271702</v>
          </cell>
          <cell r="K1665" t="str">
            <v>SIRSILLA</v>
          </cell>
          <cell r="L1665" t="str">
            <v>EDDLAVANIKUNTA</v>
          </cell>
        </row>
        <row r="1666">
          <cell r="A1666" t="str">
            <v>02</v>
          </cell>
          <cell r="B1666" t="str">
            <v>0220</v>
          </cell>
          <cell r="C1666" t="str">
            <v>0220044</v>
          </cell>
          <cell r="D1666" t="str">
            <v>028</v>
          </cell>
          <cell r="E1666" t="str">
            <v>18</v>
          </cell>
          <cell r="F1666" t="str">
            <v>01</v>
          </cell>
          <cell r="G1666" t="str">
            <v>260</v>
          </cell>
          <cell r="H1666" t="str">
            <v>016</v>
          </cell>
          <cell r="I1666" t="str">
            <v>02200440281801</v>
          </cell>
          <cell r="K1666" t="str">
            <v>SIRSILLA</v>
          </cell>
          <cell r="L1666" t="str">
            <v>NARSIMHULAPALLY</v>
          </cell>
        </row>
        <row r="1667">
          <cell r="A1667" t="str">
            <v>02</v>
          </cell>
          <cell r="B1667" t="str">
            <v>0220</v>
          </cell>
          <cell r="C1667" t="str">
            <v>0220044</v>
          </cell>
          <cell r="D1667" t="str">
            <v>029</v>
          </cell>
          <cell r="E1667" t="str">
            <v>19</v>
          </cell>
          <cell r="F1667" t="str">
            <v>01</v>
          </cell>
          <cell r="G1667" t="str">
            <v>260</v>
          </cell>
          <cell r="H1667" t="str">
            <v>016</v>
          </cell>
          <cell r="I1667" t="str">
            <v>02200440291901</v>
          </cell>
          <cell r="K1667" t="str">
            <v>SIRSILLA</v>
          </cell>
          <cell r="L1667" t="str">
            <v>NERELLA</v>
          </cell>
        </row>
        <row r="1668">
          <cell r="A1668" t="str">
            <v>02</v>
          </cell>
          <cell r="B1668" t="str">
            <v>0220</v>
          </cell>
          <cell r="C1668" t="str">
            <v>0220044</v>
          </cell>
          <cell r="D1668" t="str">
            <v>030</v>
          </cell>
          <cell r="E1668" t="str">
            <v>19</v>
          </cell>
          <cell r="F1668" t="str">
            <v>01</v>
          </cell>
          <cell r="G1668" t="str">
            <v>260</v>
          </cell>
          <cell r="H1668" t="str">
            <v>016</v>
          </cell>
          <cell r="I1668" t="str">
            <v>02200440301901</v>
          </cell>
          <cell r="K1668" t="str">
            <v>SIRSILLA</v>
          </cell>
          <cell r="L1668" t="str">
            <v>CHINNALINGAPUR</v>
          </cell>
        </row>
        <row r="1669">
          <cell r="A1669" t="str">
            <v>02</v>
          </cell>
          <cell r="B1669" t="str">
            <v>0220</v>
          </cell>
          <cell r="C1669" t="str">
            <v>0220044</v>
          </cell>
          <cell r="D1669" t="str">
            <v>031</v>
          </cell>
          <cell r="E1669" t="str">
            <v>20</v>
          </cell>
          <cell r="F1669" t="str">
            <v>01</v>
          </cell>
          <cell r="G1669" t="str">
            <v>260</v>
          </cell>
          <cell r="H1669" t="str">
            <v>016</v>
          </cell>
          <cell r="I1669" t="str">
            <v>02200440312001</v>
          </cell>
          <cell r="K1669" t="str">
            <v>SIRSILLA</v>
          </cell>
          <cell r="L1669" t="str">
            <v>JILLELLA</v>
          </cell>
        </row>
        <row r="1670">
          <cell r="A1670" t="str">
            <v>02</v>
          </cell>
          <cell r="B1670" t="str">
            <v>0220</v>
          </cell>
          <cell r="C1670" t="str">
            <v>0220044</v>
          </cell>
          <cell r="D1670" t="str">
            <v>031</v>
          </cell>
          <cell r="E1670" t="str">
            <v>20</v>
          </cell>
          <cell r="F1670" t="str">
            <v>02</v>
          </cell>
          <cell r="G1670" t="str">
            <v>260</v>
          </cell>
          <cell r="H1670" t="str">
            <v>016</v>
          </cell>
          <cell r="I1670" t="str">
            <v>02200440312002</v>
          </cell>
          <cell r="K1670" t="str">
            <v>SIRSILLA</v>
          </cell>
          <cell r="L1670" t="str">
            <v>MALLAPUR</v>
          </cell>
        </row>
        <row r="1671">
          <cell r="A1671" t="str">
            <v>02</v>
          </cell>
          <cell r="B1671" t="str">
            <v>0220</v>
          </cell>
          <cell r="C1671" t="str">
            <v>0220044</v>
          </cell>
          <cell r="D1671" t="str">
            <v>031</v>
          </cell>
          <cell r="E1671" t="str">
            <v>20</v>
          </cell>
          <cell r="F1671" t="str">
            <v>03</v>
          </cell>
          <cell r="G1671" t="str">
            <v>260</v>
          </cell>
          <cell r="H1671" t="str">
            <v>016</v>
          </cell>
          <cell r="I1671" t="str">
            <v>02200440312003</v>
          </cell>
          <cell r="K1671" t="str">
            <v>SIRSILLA</v>
          </cell>
          <cell r="L1671" t="str">
            <v>INDIRANAGAR</v>
          </cell>
        </row>
        <row r="1672">
          <cell r="A1672" t="str">
            <v>02</v>
          </cell>
          <cell r="B1672" t="str">
            <v>0220</v>
          </cell>
          <cell r="C1672" t="str">
            <v>0220044</v>
          </cell>
          <cell r="D1672" t="str">
            <v>031</v>
          </cell>
          <cell r="E1672" t="str">
            <v>20</v>
          </cell>
          <cell r="F1672" t="str">
            <v>04</v>
          </cell>
          <cell r="G1672" t="str">
            <v>260</v>
          </cell>
          <cell r="H1672" t="str">
            <v>016</v>
          </cell>
          <cell r="I1672" t="str">
            <v>02200440312004</v>
          </cell>
          <cell r="K1672" t="str">
            <v>SIRSILLA</v>
          </cell>
          <cell r="L1672" t="str">
            <v>NAKKANAGAR</v>
          </cell>
        </row>
        <row r="1673">
          <cell r="A1673" t="str">
            <v>02</v>
          </cell>
          <cell r="B1673" t="str">
            <v>0220</v>
          </cell>
          <cell r="C1673" t="str">
            <v>0220044</v>
          </cell>
          <cell r="D1673" t="str">
            <v>031</v>
          </cell>
          <cell r="E1673" t="str">
            <v>20</v>
          </cell>
          <cell r="F1673" t="str">
            <v>05</v>
          </cell>
          <cell r="G1673" t="str">
            <v>260</v>
          </cell>
          <cell r="H1673" t="str">
            <v>016</v>
          </cell>
          <cell r="I1673" t="str">
            <v>02200440312005</v>
          </cell>
          <cell r="K1673" t="str">
            <v>SIRSILLA</v>
          </cell>
          <cell r="L1673" t="str">
            <v>THETLAKUNTA</v>
          </cell>
        </row>
        <row r="1674">
          <cell r="A1674" t="str">
            <v>02</v>
          </cell>
          <cell r="B1674" t="str">
            <v>0220</v>
          </cell>
          <cell r="C1674" t="str">
            <v>0220044</v>
          </cell>
          <cell r="D1674" t="str">
            <v>032</v>
          </cell>
          <cell r="E1674" t="str">
            <v>21</v>
          </cell>
          <cell r="F1674" t="str">
            <v>01</v>
          </cell>
          <cell r="G1674" t="str">
            <v>260</v>
          </cell>
          <cell r="H1674" t="str">
            <v>016</v>
          </cell>
          <cell r="I1674" t="str">
            <v>02200440322101</v>
          </cell>
          <cell r="K1674" t="str">
            <v>SIRSILLA</v>
          </cell>
          <cell r="L1674" t="str">
            <v>RAMCHANDRAPUR</v>
          </cell>
        </row>
        <row r="1675">
          <cell r="A1675" t="str">
            <v>02</v>
          </cell>
          <cell r="B1675" t="str">
            <v>0220</v>
          </cell>
          <cell r="C1675" t="str">
            <v>0220045</v>
          </cell>
          <cell r="D1675" t="str">
            <v>001</v>
          </cell>
          <cell r="E1675" t="str">
            <v>01</v>
          </cell>
          <cell r="F1675" t="str">
            <v>01</v>
          </cell>
          <cell r="G1675" t="str">
            <v>260</v>
          </cell>
          <cell r="H1675" t="str">
            <v>016</v>
          </cell>
          <cell r="I1675" t="str">
            <v>02200450010101</v>
          </cell>
          <cell r="K1675" t="str">
            <v>ELLANTHAKUNTA</v>
          </cell>
          <cell r="L1675" t="str">
            <v>KANDIKATKOOR</v>
          </cell>
        </row>
        <row r="1676">
          <cell r="A1676" t="str">
            <v>02</v>
          </cell>
          <cell r="B1676" t="str">
            <v>0220</v>
          </cell>
          <cell r="C1676" t="str">
            <v>0220045</v>
          </cell>
          <cell r="D1676" t="str">
            <v>001</v>
          </cell>
          <cell r="E1676" t="str">
            <v>01</v>
          </cell>
          <cell r="F1676" t="str">
            <v>02</v>
          </cell>
          <cell r="G1676" t="str">
            <v>260</v>
          </cell>
          <cell r="H1676" t="str">
            <v>016</v>
          </cell>
          <cell r="I1676" t="str">
            <v>02200450010102</v>
          </cell>
          <cell r="K1676" t="str">
            <v>ELLANTHAKUNTA</v>
          </cell>
          <cell r="L1676" t="str">
            <v>KOTHAPALLY</v>
          </cell>
        </row>
        <row r="1677">
          <cell r="A1677" t="str">
            <v>02</v>
          </cell>
          <cell r="B1677" t="str">
            <v>0220</v>
          </cell>
          <cell r="C1677" t="str">
            <v>0220045</v>
          </cell>
          <cell r="D1677" t="str">
            <v>001</v>
          </cell>
          <cell r="E1677" t="str">
            <v>01</v>
          </cell>
          <cell r="F1677" t="str">
            <v>03</v>
          </cell>
          <cell r="G1677" t="str">
            <v>260</v>
          </cell>
          <cell r="H1677" t="str">
            <v>016</v>
          </cell>
          <cell r="I1677" t="str">
            <v>02200450010103</v>
          </cell>
          <cell r="K1677" t="str">
            <v>ELLANTHAKUNTA</v>
          </cell>
          <cell r="L1677" t="str">
            <v>KISTARAOPALLY</v>
          </cell>
        </row>
        <row r="1678">
          <cell r="A1678" t="str">
            <v>02</v>
          </cell>
          <cell r="B1678" t="str">
            <v>0220</v>
          </cell>
          <cell r="C1678" t="str">
            <v>0220045</v>
          </cell>
          <cell r="D1678" t="str">
            <v>001</v>
          </cell>
          <cell r="E1678" t="str">
            <v>01</v>
          </cell>
          <cell r="F1678" t="str">
            <v>04</v>
          </cell>
          <cell r="G1678" t="str">
            <v>260</v>
          </cell>
          <cell r="H1678" t="str">
            <v>016</v>
          </cell>
          <cell r="I1678" t="str">
            <v>02200450010104</v>
          </cell>
          <cell r="K1678" t="str">
            <v>ELLANTHAKUNTA</v>
          </cell>
          <cell r="L1678" t="str">
            <v>PANDALAPOOR</v>
          </cell>
        </row>
        <row r="1679">
          <cell r="A1679" t="str">
            <v>02</v>
          </cell>
          <cell r="B1679" t="str">
            <v>0220</v>
          </cell>
          <cell r="C1679" t="str">
            <v>0220045</v>
          </cell>
          <cell r="D1679" t="str">
            <v>001</v>
          </cell>
          <cell r="E1679" t="str">
            <v>01</v>
          </cell>
          <cell r="F1679" t="str">
            <v>05</v>
          </cell>
          <cell r="G1679" t="str">
            <v>260</v>
          </cell>
          <cell r="H1679" t="str">
            <v>016</v>
          </cell>
          <cell r="I1679" t="str">
            <v>02200450010105</v>
          </cell>
          <cell r="K1679" t="str">
            <v>ELLANTHAKUNTA</v>
          </cell>
          <cell r="L1679" t="str">
            <v>RANGAMPET</v>
          </cell>
        </row>
        <row r="1680">
          <cell r="A1680" t="str">
            <v>02</v>
          </cell>
          <cell r="B1680" t="str">
            <v>0220</v>
          </cell>
          <cell r="C1680" t="str">
            <v>0220045</v>
          </cell>
          <cell r="D1680" t="str">
            <v>001</v>
          </cell>
          <cell r="E1680" t="str">
            <v>01</v>
          </cell>
          <cell r="F1680" t="str">
            <v>06</v>
          </cell>
          <cell r="G1680" t="str">
            <v>260</v>
          </cell>
          <cell r="H1680" t="str">
            <v>016</v>
          </cell>
          <cell r="I1680" t="str">
            <v>02200450010106</v>
          </cell>
          <cell r="K1680" t="str">
            <v>ELLANTHAKUNTA</v>
          </cell>
          <cell r="L1680" t="str">
            <v>GURAMVANIPALLY</v>
          </cell>
        </row>
        <row r="1681">
          <cell r="A1681" t="str">
            <v>02</v>
          </cell>
          <cell r="B1681" t="str">
            <v>0220</v>
          </cell>
          <cell r="C1681" t="str">
            <v>0220045</v>
          </cell>
          <cell r="D1681" t="str">
            <v>002</v>
          </cell>
          <cell r="E1681" t="str">
            <v>02</v>
          </cell>
          <cell r="F1681" t="str">
            <v>01</v>
          </cell>
          <cell r="G1681" t="str">
            <v>260</v>
          </cell>
          <cell r="H1681" t="str">
            <v>016</v>
          </cell>
          <cell r="I1681" t="str">
            <v>02200450020201</v>
          </cell>
          <cell r="K1681" t="str">
            <v>ELLANTHAKUNTA</v>
          </cell>
          <cell r="L1681" t="str">
            <v>POTTUR</v>
          </cell>
        </row>
        <row r="1682">
          <cell r="A1682" t="str">
            <v>02</v>
          </cell>
          <cell r="B1682" t="str">
            <v>0220</v>
          </cell>
          <cell r="C1682" t="str">
            <v>0220045</v>
          </cell>
          <cell r="D1682" t="str">
            <v>003</v>
          </cell>
          <cell r="E1682" t="str">
            <v>02</v>
          </cell>
          <cell r="F1682" t="str">
            <v>01</v>
          </cell>
          <cell r="G1682" t="str">
            <v>260</v>
          </cell>
          <cell r="H1682" t="str">
            <v>016</v>
          </cell>
          <cell r="I1682" t="str">
            <v>02200450030201</v>
          </cell>
          <cell r="K1682" t="str">
            <v>ELLANTHAKUNTA</v>
          </cell>
          <cell r="L1682" t="str">
            <v>NARSAKKAPET</v>
          </cell>
        </row>
        <row r="1683">
          <cell r="A1683" t="str">
            <v>02</v>
          </cell>
          <cell r="B1683" t="str">
            <v>0220</v>
          </cell>
          <cell r="C1683" t="str">
            <v>0220045</v>
          </cell>
          <cell r="D1683" t="str">
            <v>004</v>
          </cell>
          <cell r="E1683" t="str">
            <v>03</v>
          </cell>
          <cell r="F1683" t="str">
            <v>01</v>
          </cell>
          <cell r="G1683" t="str">
            <v>260</v>
          </cell>
          <cell r="H1683" t="str">
            <v>016</v>
          </cell>
          <cell r="I1683" t="str">
            <v>02200450040301</v>
          </cell>
          <cell r="K1683" t="str">
            <v>ELLANTHAKUNTA</v>
          </cell>
          <cell r="L1683" t="str">
            <v>JAWAHARPET</v>
          </cell>
        </row>
        <row r="1684">
          <cell r="A1684" t="str">
            <v>02</v>
          </cell>
          <cell r="B1684" t="str">
            <v>0220</v>
          </cell>
          <cell r="C1684" t="str">
            <v>0220045</v>
          </cell>
          <cell r="D1684" t="str">
            <v>005</v>
          </cell>
          <cell r="E1684" t="str">
            <v>04</v>
          </cell>
          <cell r="F1684" t="str">
            <v>01</v>
          </cell>
          <cell r="G1684" t="str">
            <v>260</v>
          </cell>
          <cell r="H1684" t="str">
            <v>016</v>
          </cell>
          <cell r="I1684" t="str">
            <v>02200450050401</v>
          </cell>
          <cell r="K1684" t="str">
            <v>ELLANTHAKUNTA</v>
          </cell>
          <cell r="L1684" t="str">
            <v>GALIPALLY</v>
          </cell>
        </row>
        <row r="1685">
          <cell r="A1685" t="str">
            <v>02</v>
          </cell>
          <cell r="B1685" t="str">
            <v>0220</v>
          </cell>
          <cell r="C1685" t="str">
            <v>0220045</v>
          </cell>
          <cell r="D1685" t="str">
            <v>006</v>
          </cell>
          <cell r="E1685" t="str">
            <v>05</v>
          </cell>
          <cell r="F1685" t="str">
            <v>01</v>
          </cell>
          <cell r="G1685" t="str">
            <v>260</v>
          </cell>
          <cell r="H1685" t="str">
            <v>016</v>
          </cell>
          <cell r="I1685" t="str">
            <v>02200450060501</v>
          </cell>
          <cell r="K1685" t="str">
            <v>ELLANTHAKUNTA</v>
          </cell>
          <cell r="L1685" t="str">
            <v>VANTHADUPULA</v>
          </cell>
        </row>
        <row r="1686">
          <cell r="A1686" t="str">
            <v>02</v>
          </cell>
          <cell r="B1686" t="str">
            <v>0220</v>
          </cell>
          <cell r="C1686" t="str">
            <v>0220045</v>
          </cell>
          <cell r="D1686" t="str">
            <v>006</v>
          </cell>
          <cell r="E1686" t="str">
            <v>05</v>
          </cell>
          <cell r="F1686" t="str">
            <v>02</v>
          </cell>
          <cell r="G1686" t="str">
            <v>260</v>
          </cell>
          <cell r="H1686" t="str">
            <v>016</v>
          </cell>
          <cell r="I1686" t="str">
            <v>02200450060502</v>
          </cell>
          <cell r="K1686" t="str">
            <v>ELLANTHAKUNTA</v>
          </cell>
          <cell r="L1686" t="str">
            <v>NAREDDIPALLY</v>
          </cell>
        </row>
        <row r="1687">
          <cell r="A1687" t="str">
            <v>02</v>
          </cell>
          <cell r="B1687" t="str">
            <v>0220</v>
          </cell>
          <cell r="C1687" t="str">
            <v>0220045</v>
          </cell>
          <cell r="D1687" t="str">
            <v>006</v>
          </cell>
          <cell r="E1687" t="str">
            <v>05</v>
          </cell>
          <cell r="F1687" t="str">
            <v>03</v>
          </cell>
          <cell r="G1687" t="str">
            <v>260</v>
          </cell>
          <cell r="H1687" t="str">
            <v>016</v>
          </cell>
          <cell r="I1687" t="str">
            <v>02200450060503</v>
          </cell>
          <cell r="K1687" t="str">
            <v>ELLANTHAKUNTA</v>
          </cell>
          <cell r="L1687" t="str">
            <v>GUNDLALLAPALLY</v>
          </cell>
        </row>
        <row r="1688">
          <cell r="A1688" t="str">
            <v>02</v>
          </cell>
          <cell r="B1688" t="str">
            <v>0220</v>
          </cell>
          <cell r="C1688" t="str">
            <v>0220045</v>
          </cell>
          <cell r="D1688" t="str">
            <v>006</v>
          </cell>
          <cell r="E1688" t="str">
            <v>05</v>
          </cell>
          <cell r="F1688" t="str">
            <v>04</v>
          </cell>
          <cell r="G1688" t="str">
            <v>260</v>
          </cell>
          <cell r="H1688" t="str">
            <v>016</v>
          </cell>
          <cell r="I1688" t="str">
            <v>02200450060504</v>
          </cell>
          <cell r="K1688" t="str">
            <v>ELLANTHAKUNTA</v>
          </cell>
          <cell r="L1688" t="str">
            <v>THENUGUVANLAPALLY</v>
          </cell>
        </row>
        <row r="1689">
          <cell r="A1689" t="str">
            <v>02</v>
          </cell>
          <cell r="B1689" t="str">
            <v>0220</v>
          </cell>
          <cell r="C1689" t="str">
            <v>0220045</v>
          </cell>
          <cell r="D1689" t="str">
            <v>007</v>
          </cell>
          <cell r="E1689" t="str">
            <v>06</v>
          </cell>
          <cell r="F1689" t="str">
            <v>01</v>
          </cell>
          <cell r="G1689" t="str">
            <v>260</v>
          </cell>
          <cell r="H1689" t="str">
            <v>016</v>
          </cell>
          <cell r="I1689" t="str">
            <v>02200450070601</v>
          </cell>
          <cell r="K1689" t="str">
            <v>ELLANTHAKUNTA</v>
          </cell>
          <cell r="L1689" t="str">
            <v>VALLAMPATLA</v>
          </cell>
        </row>
        <row r="1690">
          <cell r="A1690" t="str">
            <v>02</v>
          </cell>
          <cell r="B1690" t="str">
            <v>0220</v>
          </cell>
          <cell r="C1690" t="str">
            <v>0220045</v>
          </cell>
          <cell r="D1690" t="str">
            <v>007</v>
          </cell>
          <cell r="E1690" t="str">
            <v>06</v>
          </cell>
          <cell r="F1690" t="str">
            <v>02</v>
          </cell>
          <cell r="G1690" t="str">
            <v>260</v>
          </cell>
          <cell r="H1690" t="str">
            <v>016</v>
          </cell>
          <cell r="I1690" t="str">
            <v>02200450070602</v>
          </cell>
          <cell r="K1690" t="str">
            <v>ELLANTHAKUNTA</v>
          </cell>
          <cell r="L1690" t="str">
            <v>SANDUVAREPALLY</v>
          </cell>
        </row>
        <row r="1691">
          <cell r="A1691" t="str">
            <v>02</v>
          </cell>
          <cell r="B1691" t="str">
            <v>0220</v>
          </cell>
          <cell r="C1691" t="str">
            <v>0220045</v>
          </cell>
          <cell r="D1691" t="str">
            <v>007</v>
          </cell>
          <cell r="E1691" t="str">
            <v>06</v>
          </cell>
          <cell r="F1691" t="str">
            <v>03</v>
          </cell>
          <cell r="G1691" t="str">
            <v>260</v>
          </cell>
          <cell r="H1691" t="str">
            <v>016</v>
          </cell>
          <cell r="I1691" t="str">
            <v>02200450070603</v>
          </cell>
          <cell r="K1691" t="str">
            <v>ELLANTHAKUNTA</v>
          </cell>
          <cell r="L1691" t="str">
            <v>KOTHAPALLY</v>
          </cell>
        </row>
        <row r="1692">
          <cell r="A1692" t="str">
            <v>02</v>
          </cell>
          <cell r="B1692" t="str">
            <v>0220</v>
          </cell>
          <cell r="C1692" t="str">
            <v>0220045</v>
          </cell>
          <cell r="D1692" t="str">
            <v>007</v>
          </cell>
          <cell r="E1692" t="str">
            <v>06</v>
          </cell>
          <cell r="F1692" t="str">
            <v>04</v>
          </cell>
          <cell r="G1692" t="str">
            <v>260</v>
          </cell>
          <cell r="H1692" t="str">
            <v>016</v>
          </cell>
          <cell r="I1692" t="str">
            <v>02200450070604</v>
          </cell>
          <cell r="K1692" t="str">
            <v>ELLANTHAKUNTA</v>
          </cell>
          <cell r="L1692" t="str">
            <v>CHELLAVAREPALLY</v>
          </cell>
        </row>
        <row r="1693">
          <cell r="A1693" t="str">
            <v>02</v>
          </cell>
          <cell r="B1693" t="str">
            <v>0220</v>
          </cell>
          <cell r="C1693" t="str">
            <v>0220045</v>
          </cell>
          <cell r="D1693" t="str">
            <v>007</v>
          </cell>
          <cell r="E1693" t="str">
            <v>06</v>
          </cell>
          <cell r="F1693" t="str">
            <v>05</v>
          </cell>
          <cell r="G1693" t="str">
            <v>260</v>
          </cell>
          <cell r="H1693" t="str">
            <v>016</v>
          </cell>
          <cell r="I1693" t="str">
            <v>02200450070605</v>
          </cell>
          <cell r="K1693" t="str">
            <v>ELLANTHAKUNTA</v>
          </cell>
          <cell r="L1693" t="str">
            <v>MUSKUVARIPALLY</v>
          </cell>
        </row>
        <row r="1694">
          <cell r="A1694" t="str">
            <v>02</v>
          </cell>
          <cell r="B1694" t="str">
            <v>0220</v>
          </cell>
          <cell r="C1694" t="str">
            <v>0220045</v>
          </cell>
          <cell r="D1694" t="str">
            <v>007</v>
          </cell>
          <cell r="E1694" t="str">
            <v>06</v>
          </cell>
          <cell r="F1694" t="str">
            <v>06</v>
          </cell>
          <cell r="G1694" t="str">
            <v>260</v>
          </cell>
          <cell r="H1694" t="str">
            <v>016</v>
          </cell>
          <cell r="I1694" t="str">
            <v>02200450070606</v>
          </cell>
          <cell r="K1694" t="str">
            <v>ELLANTHAKUNTA</v>
          </cell>
          <cell r="L1694" t="str">
            <v>DHARMAIPALLY</v>
          </cell>
        </row>
        <row r="1695">
          <cell r="A1695" t="str">
            <v>02</v>
          </cell>
          <cell r="B1695" t="str">
            <v>0220</v>
          </cell>
          <cell r="C1695" t="str">
            <v>0220045</v>
          </cell>
          <cell r="D1695" t="str">
            <v>008</v>
          </cell>
          <cell r="E1695" t="str">
            <v>07</v>
          </cell>
          <cell r="F1695" t="str">
            <v>01</v>
          </cell>
          <cell r="G1695" t="str">
            <v>260</v>
          </cell>
          <cell r="H1695" t="str">
            <v>016</v>
          </cell>
          <cell r="I1695" t="str">
            <v>02200450080701</v>
          </cell>
          <cell r="K1695" t="str">
            <v>ELLANTHAKUNTA</v>
          </cell>
          <cell r="L1695" t="str">
            <v>OBULAPURAM</v>
          </cell>
        </row>
        <row r="1696">
          <cell r="A1696" t="str">
            <v>02</v>
          </cell>
          <cell r="B1696" t="str">
            <v>0220</v>
          </cell>
          <cell r="C1696" t="str">
            <v>0220045</v>
          </cell>
          <cell r="D1696" t="str">
            <v>008</v>
          </cell>
          <cell r="E1696" t="str">
            <v>07</v>
          </cell>
          <cell r="F1696" t="str">
            <v>02</v>
          </cell>
          <cell r="G1696" t="str">
            <v>260</v>
          </cell>
          <cell r="H1696" t="str">
            <v>016</v>
          </cell>
          <cell r="I1696" t="str">
            <v>02200450080702</v>
          </cell>
          <cell r="K1696" t="str">
            <v>ELLANTHAKUNTA</v>
          </cell>
          <cell r="L1696" t="str">
            <v>GUDEPUPALLY</v>
          </cell>
        </row>
        <row r="1697">
          <cell r="A1697" t="str">
            <v>02</v>
          </cell>
          <cell r="B1697" t="str">
            <v>0220</v>
          </cell>
          <cell r="C1697" t="str">
            <v>0220045</v>
          </cell>
          <cell r="D1697" t="str">
            <v>009</v>
          </cell>
          <cell r="E1697" t="str">
            <v>08</v>
          </cell>
          <cell r="F1697" t="str">
            <v>01</v>
          </cell>
          <cell r="G1697" t="str">
            <v>260</v>
          </cell>
          <cell r="H1697" t="str">
            <v>016</v>
          </cell>
          <cell r="I1697" t="str">
            <v>02200450090801</v>
          </cell>
          <cell r="K1697" t="str">
            <v>ELLANTHAKUNTA</v>
          </cell>
          <cell r="L1697" t="str">
            <v>VELJIPURAM</v>
          </cell>
        </row>
        <row r="1698">
          <cell r="A1698" t="str">
            <v>02</v>
          </cell>
          <cell r="B1698" t="str">
            <v>0220</v>
          </cell>
          <cell r="C1698" t="str">
            <v>0220045</v>
          </cell>
          <cell r="D1698" t="str">
            <v>010</v>
          </cell>
          <cell r="E1698" t="str">
            <v>09</v>
          </cell>
          <cell r="F1698" t="str">
            <v>01</v>
          </cell>
          <cell r="G1698" t="str">
            <v>260</v>
          </cell>
          <cell r="H1698" t="str">
            <v>016</v>
          </cell>
          <cell r="I1698" t="str">
            <v>02200450100901</v>
          </cell>
          <cell r="K1698" t="str">
            <v>ELLANTHAKUNTA</v>
          </cell>
          <cell r="L1698" t="str">
            <v>RAHEEMKHANPET</v>
          </cell>
        </row>
        <row r="1699">
          <cell r="A1699" t="str">
            <v>02</v>
          </cell>
          <cell r="B1699" t="str">
            <v>0220</v>
          </cell>
          <cell r="C1699" t="str">
            <v>0220045</v>
          </cell>
          <cell r="D1699" t="str">
            <v>010</v>
          </cell>
          <cell r="E1699" t="str">
            <v>09</v>
          </cell>
          <cell r="F1699" t="str">
            <v>02</v>
          </cell>
          <cell r="G1699" t="str">
            <v>260</v>
          </cell>
          <cell r="H1699" t="str">
            <v>016</v>
          </cell>
          <cell r="I1699" t="str">
            <v>02200450100902</v>
          </cell>
          <cell r="K1699" t="str">
            <v>ELLANTHAKUNTA</v>
          </cell>
          <cell r="L1699" t="str">
            <v>ERRANARSAPALLY</v>
          </cell>
        </row>
        <row r="1700">
          <cell r="A1700" t="str">
            <v>02</v>
          </cell>
          <cell r="B1700" t="str">
            <v>0220</v>
          </cell>
          <cell r="C1700" t="str">
            <v>0220045</v>
          </cell>
          <cell r="D1700" t="str">
            <v>011</v>
          </cell>
          <cell r="E1700" t="str">
            <v>10</v>
          </cell>
          <cell r="F1700" t="str">
            <v>01</v>
          </cell>
          <cell r="G1700" t="str">
            <v>260</v>
          </cell>
          <cell r="H1700" t="str">
            <v>016</v>
          </cell>
          <cell r="I1700" t="str">
            <v>02200450111001</v>
          </cell>
          <cell r="K1700" t="str">
            <v>ELLANTHAKUNTA</v>
          </cell>
          <cell r="L1700" t="str">
            <v>THALLAPALLY</v>
          </cell>
        </row>
        <row r="1701">
          <cell r="A1701" t="str">
            <v>02</v>
          </cell>
          <cell r="B1701" t="str">
            <v>0220</v>
          </cell>
          <cell r="C1701" t="str">
            <v>0220045</v>
          </cell>
          <cell r="D1701" t="str">
            <v>011</v>
          </cell>
          <cell r="E1701" t="str">
            <v>10</v>
          </cell>
          <cell r="F1701" t="str">
            <v>02</v>
          </cell>
          <cell r="G1701" t="str">
            <v>260</v>
          </cell>
          <cell r="H1701" t="str">
            <v>016</v>
          </cell>
          <cell r="I1701" t="str">
            <v>02200450111002</v>
          </cell>
          <cell r="K1701" t="str">
            <v>ELLANTHAKUNTA</v>
          </cell>
          <cell r="L1701" t="str">
            <v>PATTIKUNTLAPALLY</v>
          </cell>
        </row>
        <row r="1702">
          <cell r="A1702" t="str">
            <v>02</v>
          </cell>
          <cell r="B1702" t="str">
            <v>0220</v>
          </cell>
          <cell r="C1702" t="str">
            <v>0220045</v>
          </cell>
          <cell r="D1702" t="str">
            <v>012</v>
          </cell>
          <cell r="E1702" t="str">
            <v>11</v>
          </cell>
          <cell r="F1702" t="str">
            <v>01</v>
          </cell>
          <cell r="G1702" t="str">
            <v>260</v>
          </cell>
          <cell r="H1702" t="str">
            <v>016</v>
          </cell>
          <cell r="I1702" t="str">
            <v>02200450121101</v>
          </cell>
          <cell r="K1702" t="str">
            <v>ELLANTHAKUNTA</v>
          </cell>
          <cell r="L1702" t="str">
            <v>MUSKANIPET</v>
          </cell>
        </row>
        <row r="1703">
          <cell r="A1703" t="str">
            <v>02</v>
          </cell>
          <cell r="B1703" t="str">
            <v>0220</v>
          </cell>
          <cell r="C1703" t="str">
            <v>0220045</v>
          </cell>
          <cell r="D1703" t="str">
            <v>012</v>
          </cell>
          <cell r="E1703" t="str">
            <v>11</v>
          </cell>
          <cell r="F1703" t="str">
            <v>02</v>
          </cell>
          <cell r="G1703" t="str">
            <v>260</v>
          </cell>
          <cell r="H1703" t="str">
            <v>016</v>
          </cell>
          <cell r="I1703" t="str">
            <v>02200450121102</v>
          </cell>
          <cell r="K1703" t="str">
            <v>ELLANTHAKUNTA</v>
          </cell>
          <cell r="L1703" t="str">
            <v>KESHANAPALLY</v>
          </cell>
        </row>
        <row r="1704">
          <cell r="A1704" t="str">
            <v>02</v>
          </cell>
          <cell r="B1704" t="str">
            <v>0220</v>
          </cell>
          <cell r="C1704" t="str">
            <v>0220045</v>
          </cell>
          <cell r="D1704" t="str">
            <v>013</v>
          </cell>
          <cell r="E1704" t="str">
            <v>12</v>
          </cell>
          <cell r="F1704" t="str">
            <v>01</v>
          </cell>
          <cell r="G1704" t="str">
            <v>260</v>
          </cell>
          <cell r="H1704" t="str">
            <v>016</v>
          </cell>
          <cell r="I1704" t="str">
            <v>02200450131201</v>
          </cell>
          <cell r="K1704" t="str">
            <v>ELLANTHAKUNTA</v>
          </cell>
          <cell r="L1704" t="str">
            <v>ELLANTHAKUNTA</v>
          </cell>
        </row>
        <row r="1705">
          <cell r="A1705" t="str">
            <v>02</v>
          </cell>
          <cell r="B1705" t="str">
            <v>0220</v>
          </cell>
          <cell r="C1705" t="str">
            <v>0220045</v>
          </cell>
          <cell r="D1705" t="str">
            <v>013</v>
          </cell>
          <cell r="E1705" t="str">
            <v>12</v>
          </cell>
          <cell r="F1705" t="str">
            <v>02</v>
          </cell>
          <cell r="G1705" t="str">
            <v>260</v>
          </cell>
          <cell r="H1705" t="str">
            <v>016</v>
          </cell>
          <cell r="I1705" t="str">
            <v>02200450131202</v>
          </cell>
          <cell r="K1705" t="str">
            <v>ELLANTHAKUNTA</v>
          </cell>
          <cell r="L1705" t="str">
            <v>JANGAMREDDYPALLY</v>
          </cell>
        </row>
        <row r="1706">
          <cell r="A1706" t="str">
            <v>02</v>
          </cell>
          <cell r="B1706" t="str">
            <v>0220</v>
          </cell>
          <cell r="C1706" t="str">
            <v>0220045</v>
          </cell>
          <cell r="D1706" t="str">
            <v>014</v>
          </cell>
          <cell r="E1706" t="str">
            <v>13</v>
          </cell>
          <cell r="F1706" t="str">
            <v>01</v>
          </cell>
          <cell r="G1706" t="str">
            <v>260</v>
          </cell>
          <cell r="H1706" t="str">
            <v>016</v>
          </cell>
          <cell r="I1706" t="str">
            <v>02200450141301</v>
          </cell>
          <cell r="K1706" t="str">
            <v>ELLANTHAKUNTA</v>
          </cell>
          <cell r="L1706" t="str">
            <v>JANGAMREDDYPALLY</v>
          </cell>
        </row>
        <row r="1707">
          <cell r="A1707" t="str">
            <v>02</v>
          </cell>
          <cell r="B1707" t="str">
            <v>0220</v>
          </cell>
          <cell r="C1707" t="str">
            <v>0220045</v>
          </cell>
          <cell r="D1707" t="str">
            <v>015</v>
          </cell>
          <cell r="E1707" t="str">
            <v>14</v>
          </cell>
          <cell r="F1707" t="str">
            <v>01</v>
          </cell>
          <cell r="G1707" t="str">
            <v>260</v>
          </cell>
          <cell r="H1707" t="str">
            <v>016</v>
          </cell>
          <cell r="I1707" t="str">
            <v>02200450151401</v>
          </cell>
          <cell r="K1707" t="str">
            <v>ELLANTHAKUNTA</v>
          </cell>
          <cell r="L1707" t="str">
            <v>ANANTHARAM</v>
          </cell>
        </row>
        <row r="1708">
          <cell r="A1708" t="str">
            <v>02</v>
          </cell>
          <cell r="B1708" t="str">
            <v>0220</v>
          </cell>
          <cell r="C1708" t="str">
            <v>0220045</v>
          </cell>
          <cell r="D1708" t="str">
            <v>015</v>
          </cell>
          <cell r="E1708" t="str">
            <v>14</v>
          </cell>
          <cell r="F1708" t="str">
            <v>02</v>
          </cell>
          <cell r="G1708" t="str">
            <v>260</v>
          </cell>
          <cell r="H1708" t="str">
            <v>016</v>
          </cell>
          <cell r="I1708" t="str">
            <v>02200450151402</v>
          </cell>
          <cell r="K1708" t="str">
            <v>ELLANTHAKUNTA</v>
          </cell>
          <cell r="L1708" t="str">
            <v>THALLAPALLY</v>
          </cell>
        </row>
        <row r="1709">
          <cell r="A1709" t="str">
            <v>02</v>
          </cell>
          <cell r="B1709" t="str">
            <v>0220</v>
          </cell>
          <cell r="C1709" t="str">
            <v>0220045</v>
          </cell>
          <cell r="D1709" t="str">
            <v>015</v>
          </cell>
          <cell r="E1709" t="str">
            <v>14</v>
          </cell>
          <cell r="F1709" t="str">
            <v>03</v>
          </cell>
          <cell r="G1709" t="str">
            <v>260</v>
          </cell>
          <cell r="H1709" t="str">
            <v>016</v>
          </cell>
          <cell r="I1709" t="str">
            <v>02200450151403</v>
          </cell>
          <cell r="K1709" t="str">
            <v>ELLANTHAKUNTA</v>
          </cell>
          <cell r="L1709" t="str">
            <v>CHIKKUDONIPALLY</v>
          </cell>
        </row>
        <row r="1710">
          <cell r="A1710" t="str">
            <v>02</v>
          </cell>
          <cell r="B1710" t="str">
            <v>0220</v>
          </cell>
          <cell r="C1710" t="str">
            <v>0220045</v>
          </cell>
          <cell r="D1710" t="str">
            <v>016</v>
          </cell>
          <cell r="E1710" t="str">
            <v>15</v>
          </cell>
          <cell r="F1710" t="str">
            <v>01</v>
          </cell>
          <cell r="G1710" t="str">
            <v>260</v>
          </cell>
          <cell r="H1710" t="str">
            <v>016</v>
          </cell>
          <cell r="I1710" t="str">
            <v>02200450161501</v>
          </cell>
          <cell r="K1710" t="str">
            <v>ELLANTHAKUNTA</v>
          </cell>
          <cell r="L1710" t="str">
            <v>RAMAJIPET</v>
          </cell>
        </row>
        <row r="1711">
          <cell r="A1711" t="str">
            <v>02</v>
          </cell>
          <cell r="B1711" t="str">
            <v>0220</v>
          </cell>
          <cell r="C1711" t="str">
            <v>0220045</v>
          </cell>
          <cell r="D1711" t="str">
            <v>016</v>
          </cell>
          <cell r="E1711" t="str">
            <v>16</v>
          </cell>
          <cell r="F1711" t="str">
            <v>01</v>
          </cell>
          <cell r="G1711" t="str">
            <v>260</v>
          </cell>
          <cell r="H1711" t="str">
            <v>016</v>
          </cell>
          <cell r="I1711" t="str">
            <v>02200450161601</v>
          </cell>
          <cell r="K1711" t="str">
            <v>ELLANTHAKUNTA</v>
          </cell>
          <cell r="L1711" t="str">
            <v>PEDDALINGAPURAM</v>
          </cell>
        </row>
        <row r="1712">
          <cell r="A1712" t="str">
            <v>02</v>
          </cell>
          <cell r="B1712" t="str">
            <v>0220</v>
          </cell>
          <cell r="C1712" t="str">
            <v>0220045</v>
          </cell>
          <cell r="D1712" t="str">
            <v>016</v>
          </cell>
          <cell r="E1712" t="str">
            <v>16</v>
          </cell>
          <cell r="F1712" t="str">
            <v>02</v>
          </cell>
          <cell r="G1712" t="str">
            <v>260</v>
          </cell>
          <cell r="H1712" t="str">
            <v>016</v>
          </cell>
          <cell r="I1712" t="str">
            <v>02200450161602</v>
          </cell>
          <cell r="K1712" t="str">
            <v>ELLANTHAKUNTA</v>
          </cell>
          <cell r="L1712" t="str">
            <v>RAMAJIPET</v>
          </cell>
        </row>
        <row r="1713">
          <cell r="A1713" t="str">
            <v>02</v>
          </cell>
          <cell r="B1713" t="str">
            <v>0220</v>
          </cell>
          <cell r="C1713" t="str">
            <v>0220045</v>
          </cell>
          <cell r="D1713" t="str">
            <v>017</v>
          </cell>
          <cell r="E1713" t="str">
            <v>17</v>
          </cell>
          <cell r="F1713" t="str">
            <v>01</v>
          </cell>
          <cell r="G1713" t="str">
            <v>260</v>
          </cell>
          <cell r="H1713" t="str">
            <v>016</v>
          </cell>
          <cell r="I1713" t="str">
            <v>02200450171701</v>
          </cell>
          <cell r="K1713" t="str">
            <v>ELLANTHAKUNTA</v>
          </cell>
          <cell r="L1713" t="str">
            <v>DACHARAM</v>
          </cell>
        </row>
        <row r="1714">
          <cell r="A1714" t="str">
            <v>02</v>
          </cell>
          <cell r="B1714" t="str">
            <v>0220</v>
          </cell>
          <cell r="C1714" t="str">
            <v>0220045</v>
          </cell>
          <cell r="D1714" t="str">
            <v>018</v>
          </cell>
          <cell r="E1714" t="str">
            <v>18</v>
          </cell>
          <cell r="F1714" t="str">
            <v>01</v>
          </cell>
          <cell r="G1714" t="str">
            <v>260</v>
          </cell>
          <cell r="H1714" t="str">
            <v>016</v>
          </cell>
          <cell r="I1714" t="str">
            <v>02200450181801</v>
          </cell>
          <cell r="K1714" t="str">
            <v>ELLANTHAKUNTA</v>
          </cell>
          <cell r="L1714" t="str">
            <v>SIRIKONDA</v>
          </cell>
        </row>
        <row r="1715">
          <cell r="A1715" t="str">
            <v>02</v>
          </cell>
          <cell r="B1715" t="str">
            <v>0220</v>
          </cell>
          <cell r="C1715" t="str">
            <v>0220045</v>
          </cell>
          <cell r="D1715" t="str">
            <v>019</v>
          </cell>
          <cell r="E1715" t="str">
            <v>19</v>
          </cell>
          <cell r="F1715" t="str">
            <v>01</v>
          </cell>
          <cell r="G1715" t="str">
            <v>260</v>
          </cell>
          <cell r="H1715" t="str">
            <v>016</v>
          </cell>
          <cell r="I1715" t="str">
            <v>02200450191901</v>
          </cell>
          <cell r="K1715" t="str">
            <v>ELLANTHAKUNTA</v>
          </cell>
          <cell r="L1715" t="str">
            <v>ANANTHAGIRI</v>
          </cell>
        </row>
        <row r="1716">
          <cell r="A1716" t="str">
            <v>02</v>
          </cell>
          <cell r="B1716" t="str">
            <v>0220</v>
          </cell>
          <cell r="C1716" t="str">
            <v>0220045</v>
          </cell>
          <cell r="D1716" t="str">
            <v>020</v>
          </cell>
          <cell r="E1716" t="str">
            <v>19</v>
          </cell>
          <cell r="F1716" t="str">
            <v>01</v>
          </cell>
          <cell r="G1716" t="str">
            <v>260</v>
          </cell>
          <cell r="H1716" t="str">
            <v>016</v>
          </cell>
          <cell r="I1716" t="str">
            <v>02200450201901</v>
          </cell>
          <cell r="K1716" t="str">
            <v>ELLANTHAKUNTA</v>
          </cell>
          <cell r="L1716" t="str">
            <v>THENUGUVAREPALLY</v>
          </cell>
        </row>
        <row r="1717">
          <cell r="A1717" t="str">
            <v>02</v>
          </cell>
          <cell r="B1717" t="str">
            <v>0220</v>
          </cell>
          <cell r="C1717" t="str">
            <v>0220045</v>
          </cell>
          <cell r="D1717" t="str">
            <v>020</v>
          </cell>
          <cell r="E1717" t="str">
            <v>19</v>
          </cell>
          <cell r="F1717" t="str">
            <v>02</v>
          </cell>
          <cell r="G1717" t="str">
            <v>260</v>
          </cell>
          <cell r="H1717" t="str">
            <v>016</v>
          </cell>
          <cell r="I1717" t="str">
            <v>02200450201902</v>
          </cell>
          <cell r="K1717" t="str">
            <v>ELLANTHAKUNTA</v>
          </cell>
          <cell r="L1717" t="str">
            <v>VANCHEVANIPALLY</v>
          </cell>
        </row>
        <row r="1718">
          <cell r="A1718" t="str">
            <v>02</v>
          </cell>
          <cell r="B1718" t="str">
            <v>0220</v>
          </cell>
          <cell r="C1718" t="str">
            <v>0220045</v>
          </cell>
          <cell r="D1718" t="str">
            <v>020</v>
          </cell>
          <cell r="E1718" t="str">
            <v>19</v>
          </cell>
          <cell r="F1718" t="str">
            <v>03</v>
          </cell>
          <cell r="G1718" t="str">
            <v>260</v>
          </cell>
          <cell r="H1718" t="str">
            <v>016</v>
          </cell>
          <cell r="I1718" t="str">
            <v>02200450201903</v>
          </cell>
          <cell r="K1718" t="str">
            <v>ELLANTHAKUNTA</v>
          </cell>
          <cell r="L1718" t="str">
            <v>MERLACHERUVU</v>
          </cell>
        </row>
        <row r="1719">
          <cell r="A1719" t="str">
            <v>02</v>
          </cell>
          <cell r="B1719" t="str">
            <v>0220</v>
          </cell>
          <cell r="C1719" t="str">
            <v>0220045</v>
          </cell>
          <cell r="D1719" t="str">
            <v>021</v>
          </cell>
          <cell r="E1719" t="str">
            <v>20</v>
          </cell>
          <cell r="F1719" t="str">
            <v>01</v>
          </cell>
          <cell r="G1719" t="str">
            <v>260</v>
          </cell>
          <cell r="H1719" t="str">
            <v>016</v>
          </cell>
          <cell r="I1719" t="str">
            <v>02200450212001</v>
          </cell>
          <cell r="K1719" t="str">
            <v>ELLANTHAKUNTA</v>
          </cell>
          <cell r="L1719" t="str">
            <v>THIPPAPURAM</v>
          </cell>
        </row>
        <row r="1720">
          <cell r="A1720" t="str">
            <v>02</v>
          </cell>
          <cell r="B1720" t="str">
            <v>0220</v>
          </cell>
          <cell r="C1720" t="str">
            <v>0220045</v>
          </cell>
          <cell r="D1720" t="str">
            <v>021</v>
          </cell>
          <cell r="E1720" t="str">
            <v>20</v>
          </cell>
          <cell r="F1720" t="str">
            <v>02</v>
          </cell>
          <cell r="G1720" t="str">
            <v>260</v>
          </cell>
          <cell r="H1720" t="str">
            <v>016</v>
          </cell>
          <cell r="I1720" t="str">
            <v>02200450212002</v>
          </cell>
          <cell r="K1720" t="str">
            <v>ELLANTHAKUNTA</v>
          </cell>
          <cell r="L1720" t="str">
            <v>VENKATAPOOR</v>
          </cell>
        </row>
        <row r="1721">
          <cell r="A1721" t="str">
            <v>02</v>
          </cell>
          <cell r="B1721" t="str">
            <v>0220</v>
          </cell>
          <cell r="C1721" t="str">
            <v>0220045</v>
          </cell>
          <cell r="D1721" t="str">
            <v>022</v>
          </cell>
          <cell r="E1721" t="str">
            <v>21</v>
          </cell>
          <cell r="F1721" t="str">
            <v>01</v>
          </cell>
          <cell r="G1721" t="str">
            <v>260</v>
          </cell>
          <cell r="H1721" t="str">
            <v>016</v>
          </cell>
          <cell r="I1721" t="str">
            <v>02200450222101</v>
          </cell>
          <cell r="K1721" t="str">
            <v>ELLANTHAKUNTA</v>
          </cell>
          <cell r="L1721" t="str">
            <v>REPAKA</v>
          </cell>
        </row>
        <row r="1722">
          <cell r="A1722" t="str">
            <v>02</v>
          </cell>
          <cell r="B1722" t="str">
            <v>0220</v>
          </cell>
          <cell r="C1722" t="str">
            <v>0220045</v>
          </cell>
          <cell r="D1722" t="str">
            <v>022</v>
          </cell>
          <cell r="E1722" t="str">
            <v>21</v>
          </cell>
          <cell r="F1722" t="str">
            <v>02</v>
          </cell>
          <cell r="G1722" t="str">
            <v>260</v>
          </cell>
          <cell r="H1722" t="str">
            <v>016</v>
          </cell>
          <cell r="I1722" t="str">
            <v>02200450222102</v>
          </cell>
          <cell r="K1722" t="str">
            <v>ELLANTHAKUNTA</v>
          </cell>
          <cell r="L1722" t="str">
            <v>THALLALLAPALLY</v>
          </cell>
        </row>
        <row r="1723">
          <cell r="A1723" t="str">
            <v>02</v>
          </cell>
          <cell r="B1723" t="str">
            <v>0220</v>
          </cell>
          <cell r="C1723" t="str">
            <v>0220045</v>
          </cell>
          <cell r="D1723" t="str">
            <v>023</v>
          </cell>
          <cell r="E1723" t="str">
            <v>21</v>
          </cell>
          <cell r="F1723" t="str">
            <v>01</v>
          </cell>
          <cell r="G1723" t="str">
            <v>260</v>
          </cell>
          <cell r="H1723" t="str">
            <v>016</v>
          </cell>
          <cell r="I1723" t="str">
            <v>02200450232101</v>
          </cell>
          <cell r="K1723" t="str">
            <v>ELLANTHAKUNTA</v>
          </cell>
          <cell r="L1723" t="str">
            <v>AREPALLY</v>
          </cell>
        </row>
        <row r="1724">
          <cell r="A1724" t="str">
            <v>02</v>
          </cell>
          <cell r="B1724" t="str">
            <v>0220</v>
          </cell>
          <cell r="C1724" t="str">
            <v>0220045</v>
          </cell>
          <cell r="D1724" t="str">
            <v>024</v>
          </cell>
          <cell r="E1724" t="str">
            <v>21</v>
          </cell>
          <cell r="F1724" t="str">
            <v>01</v>
          </cell>
          <cell r="G1724" t="str">
            <v>260</v>
          </cell>
          <cell r="H1724" t="str">
            <v>016</v>
          </cell>
          <cell r="I1724" t="str">
            <v>02200450242101</v>
          </cell>
          <cell r="K1724" t="str">
            <v>ELLANTHAKUNTA</v>
          </cell>
          <cell r="L1724" t="str">
            <v>SOMARAMPET</v>
          </cell>
        </row>
        <row r="1725">
          <cell r="A1725" t="str">
            <v>02</v>
          </cell>
          <cell r="B1725" t="str">
            <v>0220</v>
          </cell>
          <cell r="C1725" t="str">
            <v>0220045</v>
          </cell>
          <cell r="D1725" t="str">
            <v>025</v>
          </cell>
          <cell r="E1725" t="str">
            <v>21</v>
          </cell>
          <cell r="F1725" t="str">
            <v>01</v>
          </cell>
          <cell r="G1725" t="str">
            <v>260</v>
          </cell>
          <cell r="H1725" t="str">
            <v>016</v>
          </cell>
          <cell r="I1725" t="str">
            <v>02200450252101</v>
          </cell>
          <cell r="K1725" t="str">
            <v>ELLANTHAKUNTA</v>
          </cell>
          <cell r="L1725" t="str">
            <v>GOLLAPALLY</v>
          </cell>
        </row>
        <row r="1726">
          <cell r="A1726" t="str">
            <v>02</v>
          </cell>
          <cell r="B1726" t="str">
            <v>0220</v>
          </cell>
          <cell r="C1726" t="str">
            <v>0220045</v>
          </cell>
          <cell r="D1726" t="str">
            <v>025</v>
          </cell>
          <cell r="E1726" t="str">
            <v>21</v>
          </cell>
          <cell r="F1726" t="str">
            <v>02</v>
          </cell>
          <cell r="G1726" t="str">
            <v>260</v>
          </cell>
          <cell r="H1726" t="str">
            <v>016</v>
          </cell>
          <cell r="I1726" t="str">
            <v>02200450252102</v>
          </cell>
          <cell r="K1726" t="str">
            <v>ELLANTHAKUNTA</v>
          </cell>
          <cell r="L1726" t="str">
            <v>VENKATARAOPALLY</v>
          </cell>
        </row>
        <row r="1727">
          <cell r="A1727" t="str">
            <v>02</v>
          </cell>
          <cell r="B1727" t="str">
            <v>0220</v>
          </cell>
          <cell r="C1727" t="str">
            <v>0220045</v>
          </cell>
          <cell r="D1727" t="str">
            <v>025</v>
          </cell>
          <cell r="E1727" t="str">
            <v>21</v>
          </cell>
          <cell r="F1727" t="str">
            <v>03</v>
          </cell>
          <cell r="G1727" t="str">
            <v>260</v>
          </cell>
          <cell r="H1727" t="str">
            <v>016</v>
          </cell>
          <cell r="I1727" t="str">
            <v>02200450252103</v>
          </cell>
          <cell r="K1727" t="str">
            <v>ELLANTHAKUNTA</v>
          </cell>
          <cell r="L1727" t="str">
            <v>CHENTHALAKUNTAPALLY</v>
          </cell>
        </row>
        <row r="1728">
          <cell r="A1728" t="str">
            <v>02</v>
          </cell>
          <cell r="B1728" t="str">
            <v>0220</v>
          </cell>
          <cell r="C1728" t="str">
            <v>0220045</v>
          </cell>
          <cell r="D1728" t="str">
            <v>026</v>
          </cell>
          <cell r="E1728" t="str">
            <v>22</v>
          </cell>
          <cell r="F1728" t="str">
            <v>01</v>
          </cell>
          <cell r="G1728" t="str">
            <v>260</v>
          </cell>
          <cell r="H1728" t="str">
            <v>016</v>
          </cell>
          <cell r="I1728" t="str">
            <v>02200450262201</v>
          </cell>
          <cell r="K1728" t="str">
            <v>ELLANTHAKUNTA</v>
          </cell>
          <cell r="L1728" t="str">
            <v>GUNDARAM</v>
          </cell>
        </row>
        <row r="1729">
          <cell r="A1729" t="str">
            <v>02</v>
          </cell>
          <cell r="B1729" t="str">
            <v>0220</v>
          </cell>
          <cell r="C1729" t="str">
            <v>0220046</v>
          </cell>
          <cell r="D1729" t="str">
            <v>001</v>
          </cell>
          <cell r="E1729" t="str">
            <v>01</v>
          </cell>
          <cell r="F1729" t="str">
            <v>01</v>
          </cell>
          <cell r="G1729" t="str">
            <v>253</v>
          </cell>
          <cell r="H1729" t="str">
            <v>032</v>
          </cell>
          <cell r="I1729" t="str">
            <v>02200460010101</v>
          </cell>
          <cell r="K1729" t="str">
            <v>BEJJANKI</v>
          </cell>
          <cell r="L1729" t="str">
            <v>GANNERUVARAM</v>
          </cell>
        </row>
        <row r="1730">
          <cell r="A1730" t="str">
            <v>02</v>
          </cell>
          <cell r="B1730" t="str">
            <v>0220</v>
          </cell>
          <cell r="C1730" t="str">
            <v>0220046</v>
          </cell>
          <cell r="D1730" t="str">
            <v>001</v>
          </cell>
          <cell r="E1730" t="str">
            <v>01</v>
          </cell>
          <cell r="F1730" t="str">
            <v>02</v>
          </cell>
          <cell r="G1730" t="str">
            <v>253</v>
          </cell>
          <cell r="H1730" t="str">
            <v>032</v>
          </cell>
          <cell r="I1730" t="str">
            <v>02200460010102</v>
          </cell>
          <cell r="K1730" t="str">
            <v>BEJJANKI</v>
          </cell>
          <cell r="L1730" t="str">
            <v>CHAKALIVANIPALLY</v>
          </cell>
        </row>
        <row r="1731">
          <cell r="A1731" t="str">
            <v>02</v>
          </cell>
          <cell r="B1731" t="str">
            <v>0220</v>
          </cell>
          <cell r="C1731" t="str">
            <v>0220046</v>
          </cell>
          <cell r="D1731" t="str">
            <v>001</v>
          </cell>
          <cell r="E1731" t="str">
            <v>01</v>
          </cell>
          <cell r="F1731" t="str">
            <v>03</v>
          </cell>
          <cell r="G1731" t="str">
            <v>253</v>
          </cell>
          <cell r="H1731" t="str">
            <v>032</v>
          </cell>
          <cell r="I1731" t="str">
            <v>02200460010103</v>
          </cell>
          <cell r="K1731" t="str">
            <v>BEJJANKI</v>
          </cell>
          <cell r="L1731" t="str">
            <v>KOTTEVANIPALLY</v>
          </cell>
        </row>
        <row r="1732">
          <cell r="A1732" t="str">
            <v>02</v>
          </cell>
          <cell r="B1732" t="str">
            <v>0220</v>
          </cell>
          <cell r="C1732" t="str">
            <v>0220046</v>
          </cell>
          <cell r="D1732" t="str">
            <v>001</v>
          </cell>
          <cell r="E1732" t="str">
            <v>01</v>
          </cell>
          <cell r="F1732" t="str">
            <v>04</v>
          </cell>
          <cell r="G1732" t="str">
            <v>253</v>
          </cell>
          <cell r="H1732" t="str">
            <v>032</v>
          </cell>
          <cell r="I1732" t="str">
            <v>02200460010104</v>
          </cell>
          <cell r="K1732" t="str">
            <v>BEJJANKI</v>
          </cell>
          <cell r="L1732" t="str">
            <v>SANYASIMATAM</v>
          </cell>
        </row>
        <row r="1733">
          <cell r="A1733" t="str">
            <v>02</v>
          </cell>
          <cell r="B1733" t="str">
            <v>0220</v>
          </cell>
          <cell r="C1733" t="str">
            <v>0220046</v>
          </cell>
          <cell r="D1733" t="str">
            <v>001</v>
          </cell>
          <cell r="E1733" t="str">
            <v>01</v>
          </cell>
          <cell r="F1733" t="str">
            <v>05</v>
          </cell>
          <cell r="G1733" t="str">
            <v>253</v>
          </cell>
          <cell r="H1733" t="str">
            <v>032</v>
          </cell>
          <cell r="I1733" t="str">
            <v>02200460010105</v>
          </cell>
          <cell r="K1733" t="str">
            <v>BEJJANKI</v>
          </cell>
          <cell r="L1733" t="str">
            <v>MARELLAKUNTA</v>
          </cell>
        </row>
        <row r="1734">
          <cell r="A1734" t="str">
            <v>02</v>
          </cell>
          <cell r="B1734" t="str">
            <v>0220</v>
          </cell>
          <cell r="C1734" t="str">
            <v>0220046</v>
          </cell>
          <cell r="D1734" t="str">
            <v>001</v>
          </cell>
          <cell r="E1734" t="str">
            <v>02</v>
          </cell>
          <cell r="F1734" t="str">
            <v>01</v>
          </cell>
          <cell r="G1734" t="str">
            <v>253</v>
          </cell>
          <cell r="H1734" t="str">
            <v>032</v>
          </cell>
          <cell r="I1734" t="str">
            <v>02200460010201</v>
          </cell>
          <cell r="K1734" t="str">
            <v>BEJJANKI</v>
          </cell>
          <cell r="L1734" t="str">
            <v>YASWADA</v>
          </cell>
        </row>
        <row r="1735">
          <cell r="A1735" t="str">
            <v>02</v>
          </cell>
          <cell r="B1735" t="str">
            <v>0220</v>
          </cell>
          <cell r="C1735" t="str">
            <v>0220046</v>
          </cell>
          <cell r="D1735" t="str">
            <v>002</v>
          </cell>
          <cell r="E1735" t="str">
            <v>01</v>
          </cell>
          <cell r="F1735" t="str">
            <v>01</v>
          </cell>
          <cell r="G1735" t="str">
            <v>253</v>
          </cell>
          <cell r="H1735" t="str">
            <v>032</v>
          </cell>
          <cell r="I1735" t="str">
            <v>02200460020101</v>
          </cell>
          <cell r="K1735" t="str">
            <v>BEJJANKI</v>
          </cell>
          <cell r="L1735" t="str">
            <v>CHOKKARAOPALLY</v>
          </cell>
        </row>
        <row r="1736">
          <cell r="A1736" t="str">
            <v>02</v>
          </cell>
          <cell r="B1736" t="str">
            <v>0220</v>
          </cell>
          <cell r="C1736" t="str">
            <v>0220046</v>
          </cell>
          <cell r="D1736" t="str">
            <v>003</v>
          </cell>
          <cell r="E1736" t="str">
            <v>05</v>
          </cell>
          <cell r="F1736" t="str">
            <v>01</v>
          </cell>
          <cell r="G1736" t="str">
            <v>253</v>
          </cell>
          <cell r="H1736" t="str">
            <v>032</v>
          </cell>
          <cell r="I1736" t="str">
            <v>02200460030501</v>
          </cell>
          <cell r="K1736" t="str">
            <v>BEJJANKI</v>
          </cell>
          <cell r="L1736" t="str">
            <v>GOPALPUR</v>
          </cell>
        </row>
        <row r="1737">
          <cell r="A1737" t="str">
            <v>02</v>
          </cell>
          <cell r="B1737" t="str">
            <v>0220</v>
          </cell>
          <cell r="C1737" t="str">
            <v>0220046</v>
          </cell>
          <cell r="D1737" t="str">
            <v>003</v>
          </cell>
          <cell r="E1737" t="str">
            <v>05</v>
          </cell>
          <cell r="F1737" t="str">
            <v>02</v>
          </cell>
          <cell r="G1737" t="str">
            <v>253</v>
          </cell>
          <cell r="H1737" t="str">
            <v>032</v>
          </cell>
          <cell r="I1737" t="str">
            <v>02200460030502</v>
          </cell>
          <cell r="K1737" t="str">
            <v>BEJJANKI</v>
          </cell>
          <cell r="L1737" t="str">
            <v>JUGUNDLA</v>
          </cell>
        </row>
        <row r="1738">
          <cell r="A1738" t="str">
            <v>02</v>
          </cell>
          <cell r="B1738" t="str">
            <v>0220</v>
          </cell>
          <cell r="C1738" t="str">
            <v>0220046</v>
          </cell>
          <cell r="D1738" t="str">
            <v>004</v>
          </cell>
          <cell r="E1738" t="str">
            <v>06</v>
          </cell>
          <cell r="F1738" t="str">
            <v>01</v>
          </cell>
          <cell r="G1738" t="str">
            <v>253</v>
          </cell>
          <cell r="H1738" t="str">
            <v>032</v>
          </cell>
          <cell r="I1738" t="str">
            <v>02200460040601</v>
          </cell>
          <cell r="K1738" t="str">
            <v>BEJJANKI</v>
          </cell>
          <cell r="L1738" t="str">
            <v>HANMAJIPALLY</v>
          </cell>
        </row>
        <row r="1739">
          <cell r="A1739" t="str">
            <v>02</v>
          </cell>
          <cell r="B1739" t="str">
            <v>0220</v>
          </cell>
          <cell r="C1739" t="str">
            <v>0220046</v>
          </cell>
          <cell r="D1739" t="str">
            <v>004</v>
          </cell>
          <cell r="E1739" t="str">
            <v>06</v>
          </cell>
          <cell r="F1739" t="str">
            <v>02</v>
          </cell>
          <cell r="G1739" t="str">
            <v>253</v>
          </cell>
          <cell r="H1739" t="str">
            <v>032</v>
          </cell>
          <cell r="I1739" t="str">
            <v>02200460040602</v>
          </cell>
          <cell r="K1739" t="str">
            <v>BEJJANKI</v>
          </cell>
          <cell r="L1739" t="str">
            <v>PANTHULKONDAPUR</v>
          </cell>
        </row>
        <row r="1740">
          <cell r="A1740" t="str">
            <v>02</v>
          </cell>
          <cell r="B1740" t="str">
            <v>0220</v>
          </cell>
          <cell r="C1740" t="str">
            <v>0220046</v>
          </cell>
          <cell r="D1740" t="str">
            <v>005</v>
          </cell>
          <cell r="E1740" t="str">
            <v>07</v>
          </cell>
          <cell r="F1740" t="str">
            <v>01</v>
          </cell>
          <cell r="G1740" t="str">
            <v>253</v>
          </cell>
          <cell r="H1740" t="str">
            <v>032</v>
          </cell>
          <cell r="I1740" t="str">
            <v>02200460050701</v>
          </cell>
          <cell r="K1740" t="str">
            <v>BEJJANKI</v>
          </cell>
          <cell r="L1740" t="str">
            <v>MYLARAM</v>
          </cell>
        </row>
        <row r="1741">
          <cell r="A1741" t="str">
            <v>02</v>
          </cell>
          <cell r="B1741" t="str">
            <v>0220</v>
          </cell>
          <cell r="C1741" t="str">
            <v>0220046</v>
          </cell>
          <cell r="D1741" t="str">
            <v>005</v>
          </cell>
          <cell r="E1741" t="str">
            <v>07</v>
          </cell>
          <cell r="F1741" t="str">
            <v>02</v>
          </cell>
          <cell r="G1741" t="str">
            <v>253</v>
          </cell>
          <cell r="H1741" t="str">
            <v>032</v>
          </cell>
          <cell r="I1741" t="str">
            <v>02200460050702</v>
          </cell>
          <cell r="K1741" t="str">
            <v>BEJJANKI</v>
          </cell>
          <cell r="L1741" t="str">
            <v>SAMBAIPALLY</v>
          </cell>
        </row>
        <row r="1742">
          <cell r="A1742" t="str">
            <v>02</v>
          </cell>
          <cell r="B1742" t="str">
            <v>0220</v>
          </cell>
          <cell r="C1742" t="str">
            <v>0220046</v>
          </cell>
          <cell r="D1742" t="str">
            <v>006</v>
          </cell>
          <cell r="E1742" t="str">
            <v>08</v>
          </cell>
          <cell r="F1742" t="str">
            <v>01</v>
          </cell>
          <cell r="G1742" t="str">
            <v>253</v>
          </cell>
          <cell r="H1742" t="str">
            <v>032</v>
          </cell>
          <cell r="I1742" t="str">
            <v>02200460060801</v>
          </cell>
          <cell r="K1742" t="str">
            <v>BEJJANKI</v>
          </cell>
          <cell r="L1742" t="str">
            <v>MADHAPUR</v>
          </cell>
        </row>
        <row r="1743">
          <cell r="A1743" t="str">
            <v>02</v>
          </cell>
          <cell r="B1743" t="str">
            <v>0220</v>
          </cell>
          <cell r="C1743" t="str">
            <v>0220046</v>
          </cell>
          <cell r="D1743" t="str">
            <v>006</v>
          </cell>
          <cell r="E1743" t="str">
            <v>08</v>
          </cell>
          <cell r="F1743" t="str">
            <v>02</v>
          </cell>
          <cell r="G1743" t="str">
            <v>253</v>
          </cell>
          <cell r="H1743" t="str">
            <v>032</v>
          </cell>
          <cell r="I1743" t="str">
            <v>02200460060802</v>
          </cell>
          <cell r="K1743" t="str">
            <v>BEJJANKI</v>
          </cell>
          <cell r="L1743" t="str">
            <v>PEEROJONIPALLY</v>
          </cell>
        </row>
        <row r="1744">
          <cell r="A1744" t="str">
            <v>02</v>
          </cell>
          <cell r="B1744" t="str">
            <v>0220</v>
          </cell>
          <cell r="C1744" t="str">
            <v>0220046</v>
          </cell>
          <cell r="D1744" t="str">
            <v>006</v>
          </cell>
          <cell r="E1744" t="str">
            <v>08</v>
          </cell>
          <cell r="F1744" t="str">
            <v>03</v>
          </cell>
          <cell r="G1744" t="str">
            <v>253</v>
          </cell>
          <cell r="H1744" t="str">
            <v>032</v>
          </cell>
          <cell r="I1744" t="str">
            <v>02200460060803</v>
          </cell>
          <cell r="K1744" t="str">
            <v>BEJJANKI</v>
          </cell>
          <cell r="L1744" t="str">
            <v>MARGAMVANIPALLYI</v>
          </cell>
        </row>
        <row r="1745">
          <cell r="A1745" t="str">
            <v>02</v>
          </cell>
          <cell r="B1745" t="str">
            <v>0220</v>
          </cell>
          <cell r="C1745" t="str">
            <v>0220046</v>
          </cell>
          <cell r="D1745" t="str">
            <v>007</v>
          </cell>
          <cell r="E1745" t="str">
            <v>09</v>
          </cell>
          <cell r="F1745" t="str">
            <v>01</v>
          </cell>
          <cell r="G1745" t="str">
            <v>253</v>
          </cell>
          <cell r="H1745" t="str">
            <v>032</v>
          </cell>
          <cell r="I1745" t="str">
            <v>02200460070901</v>
          </cell>
          <cell r="K1745" t="str">
            <v>BEJJANKI</v>
          </cell>
          <cell r="L1745" t="str">
            <v>KASIMPET</v>
          </cell>
        </row>
        <row r="1746">
          <cell r="A1746" t="str">
            <v>02</v>
          </cell>
          <cell r="B1746" t="str">
            <v>0220</v>
          </cell>
          <cell r="C1746" t="str">
            <v>0220046</v>
          </cell>
          <cell r="D1746" t="str">
            <v>008</v>
          </cell>
          <cell r="E1746" t="str">
            <v>10</v>
          </cell>
          <cell r="F1746" t="str">
            <v>01</v>
          </cell>
          <cell r="G1746" t="str">
            <v>253</v>
          </cell>
          <cell r="H1746" t="str">
            <v>032</v>
          </cell>
          <cell r="I1746" t="str">
            <v>02200460081001</v>
          </cell>
          <cell r="K1746" t="str">
            <v>BEJJANKI</v>
          </cell>
          <cell r="L1746" t="str">
            <v>PARVELLA</v>
          </cell>
        </row>
        <row r="1747">
          <cell r="A1747" t="str">
            <v>02</v>
          </cell>
          <cell r="B1747" t="str">
            <v>0220</v>
          </cell>
          <cell r="C1747" t="str">
            <v>0220046</v>
          </cell>
          <cell r="D1747" t="str">
            <v>008</v>
          </cell>
          <cell r="E1747" t="str">
            <v>10</v>
          </cell>
          <cell r="F1747" t="str">
            <v>02</v>
          </cell>
          <cell r="G1747" t="str">
            <v>253</v>
          </cell>
          <cell r="H1747" t="str">
            <v>032</v>
          </cell>
          <cell r="I1747" t="str">
            <v>02200460081002</v>
          </cell>
          <cell r="K1747" t="str">
            <v>BEJJANKI</v>
          </cell>
          <cell r="L1747" t="str">
            <v>DUBBAPALLY</v>
          </cell>
        </row>
        <row r="1748">
          <cell r="A1748" t="str">
            <v>02</v>
          </cell>
          <cell r="B1748" t="str">
            <v>0220</v>
          </cell>
          <cell r="C1748" t="str">
            <v>0220046</v>
          </cell>
          <cell r="D1748" t="str">
            <v>009</v>
          </cell>
          <cell r="E1748" t="str">
            <v>11</v>
          </cell>
          <cell r="F1748" t="str">
            <v>01</v>
          </cell>
          <cell r="G1748" t="str">
            <v>253</v>
          </cell>
          <cell r="H1748" t="str">
            <v>032</v>
          </cell>
          <cell r="I1748" t="str">
            <v>02200460091101</v>
          </cell>
          <cell r="K1748" t="str">
            <v>BEJJANKI</v>
          </cell>
          <cell r="L1748" t="str">
            <v>VADLOOR BEGUMPET</v>
          </cell>
        </row>
        <row r="1749">
          <cell r="A1749" t="str">
            <v>02</v>
          </cell>
          <cell r="B1749" t="str">
            <v>0220</v>
          </cell>
          <cell r="C1749" t="str">
            <v>0220046</v>
          </cell>
          <cell r="D1749" t="str">
            <v>009</v>
          </cell>
          <cell r="E1749" t="str">
            <v>11</v>
          </cell>
          <cell r="F1749" t="str">
            <v>02</v>
          </cell>
          <cell r="G1749" t="str">
            <v>253</v>
          </cell>
          <cell r="H1749" t="str">
            <v>032</v>
          </cell>
          <cell r="I1749" t="str">
            <v>02200460091102</v>
          </cell>
          <cell r="K1749" t="str">
            <v>BEJJANKI</v>
          </cell>
          <cell r="L1749" t="str">
            <v>MADUPUVANIPALLY</v>
          </cell>
        </row>
        <row r="1750">
          <cell r="A1750" t="str">
            <v>02</v>
          </cell>
          <cell r="B1750" t="str">
            <v>0220</v>
          </cell>
          <cell r="C1750" t="str">
            <v>0220046</v>
          </cell>
          <cell r="D1750" t="str">
            <v>009</v>
          </cell>
          <cell r="E1750" t="str">
            <v>11</v>
          </cell>
          <cell r="F1750" t="str">
            <v>03</v>
          </cell>
          <cell r="G1750" t="str">
            <v>253</v>
          </cell>
          <cell r="H1750" t="str">
            <v>032</v>
          </cell>
          <cell r="I1750" t="str">
            <v>02200460091103</v>
          </cell>
          <cell r="K1750" t="str">
            <v>BEJJANKI</v>
          </cell>
          <cell r="L1750" t="str">
            <v>ENNAVANIPALLY</v>
          </cell>
        </row>
        <row r="1751">
          <cell r="A1751" t="str">
            <v>02</v>
          </cell>
          <cell r="B1751" t="str">
            <v>0220</v>
          </cell>
          <cell r="C1751" t="str">
            <v>0220046</v>
          </cell>
          <cell r="D1751" t="str">
            <v>009</v>
          </cell>
          <cell r="E1751" t="str">
            <v>11</v>
          </cell>
          <cell r="F1751" t="str">
            <v>04</v>
          </cell>
          <cell r="G1751" t="str">
            <v>253</v>
          </cell>
          <cell r="H1751" t="str">
            <v>032</v>
          </cell>
          <cell r="I1751" t="str">
            <v>02200460091104</v>
          </cell>
          <cell r="K1751" t="str">
            <v>BEJJANKI</v>
          </cell>
          <cell r="L1751" t="str">
            <v>THALARIVANIPALLE</v>
          </cell>
        </row>
        <row r="1752">
          <cell r="A1752" t="str">
            <v>02</v>
          </cell>
          <cell r="B1752" t="str">
            <v>0220</v>
          </cell>
          <cell r="C1752" t="str">
            <v>0220046</v>
          </cell>
          <cell r="D1752" t="str">
            <v>009</v>
          </cell>
          <cell r="E1752" t="str">
            <v>11</v>
          </cell>
          <cell r="F1752" t="str">
            <v>05</v>
          </cell>
          <cell r="G1752" t="str">
            <v>253</v>
          </cell>
          <cell r="H1752" t="str">
            <v>032</v>
          </cell>
          <cell r="I1752" t="str">
            <v>02200460091105</v>
          </cell>
          <cell r="K1752" t="str">
            <v>BEJJANKI</v>
          </cell>
          <cell r="L1752" t="str">
            <v>ODDERAVANIPALLY</v>
          </cell>
        </row>
        <row r="1753">
          <cell r="A1753" t="str">
            <v>02</v>
          </cell>
          <cell r="B1753" t="str">
            <v>0220</v>
          </cell>
          <cell r="C1753" t="str">
            <v>0220046</v>
          </cell>
          <cell r="D1753" t="str">
            <v>010</v>
          </cell>
          <cell r="E1753" t="str">
            <v>11</v>
          </cell>
          <cell r="F1753" t="str">
            <v>01</v>
          </cell>
          <cell r="G1753" t="str">
            <v>253</v>
          </cell>
          <cell r="H1753" t="str">
            <v>032</v>
          </cell>
          <cell r="I1753" t="str">
            <v>02200460101101</v>
          </cell>
          <cell r="K1753" t="str">
            <v>BEJJANKI</v>
          </cell>
          <cell r="L1753" t="str">
            <v>VADLOOR</v>
          </cell>
        </row>
        <row r="1754">
          <cell r="A1754" t="str">
            <v>02</v>
          </cell>
          <cell r="B1754" t="str">
            <v>0220</v>
          </cell>
          <cell r="C1754" t="str">
            <v>0220046</v>
          </cell>
          <cell r="D1754" t="str">
            <v>011</v>
          </cell>
          <cell r="E1754" t="str">
            <v>12</v>
          </cell>
          <cell r="F1754" t="str">
            <v>01</v>
          </cell>
          <cell r="G1754" t="str">
            <v>253</v>
          </cell>
          <cell r="H1754" t="str">
            <v>032</v>
          </cell>
          <cell r="I1754" t="str">
            <v>02200460111201</v>
          </cell>
          <cell r="K1754" t="str">
            <v>BEJJANKI</v>
          </cell>
          <cell r="L1754" t="str">
            <v>JANGAPALLY</v>
          </cell>
        </row>
        <row r="1755">
          <cell r="A1755" t="str">
            <v>02</v>
          </cell>
          <cell r="B1755" t="str">
            <v>0220</v>
          </cell>
          <cell r="C1755" t="str">
            <v>0220046</v>
          </cell>
          <cell r="D1755" t="str">
            <v>011</v>
          </cell>
          <cell r="E1755" t="str">
            <v>12</v>
          </cell>
          <cell r="F1755" t="str">
            <v>02</v>
          </cell>
          <cell r="G1755" t="str">
            <v>253</v>
          </cell>
          <cell r="H1755" t="str">
            <v>032</v>
          </cell>
          <cell r="I1755" t="str">
            <v>02200460111202</v>
          </cell>
          <cell r="K1755" t="str">
            <v>BEJJANKI</v>
          </cell>
          <cell r="L1755" t="str">
            <v>BRAHMANLAPALLY</v>
          </cell>
        </row>
        <row r="1756">
          <cell r="A1756" t="str">
            <v>02</v>
          </cell>
          <cell r="B1756" t="str">
            <v>0220</v>
          </cell>
          <cell r="C1756" t="str">
            <v>0220046</v>
          </cell>
          <cell r="D1756" t="str">
            <v>012</v>
          </cell>
          <cell r="E1756" t="str">
            <v>12</v>
          </cell>
          <cell r="F1756" t="str">
            <v>01</v>
          </cell>
          <cell r="G1756" t="str">
            <v>253</v>
          </cell>
          <cell r="H1756" t="str">
            <v>032</v>
          </cell>
          <cell r="I1756" t="str">
            <v>02200460121201</v>
          </cell>
          <cell r="K1756" t="str">
            <v>BEJJANKI</v>
          </cell>
          <cell r="L1756" t="str">
            <v>PEECHUPALLY</v>
          </cell>
        </row>
        <row r="1757">
          <cell r="A1757" t="str">
            <v>02</v>
          </cell>
          <cell r="B1757" t="str">
            <v>0220</v>
          </cell>
          <cell r="C1757" t="str">
            <v>0220046</v>
          </cell>
          <cell r="D1757" t="str">
            <v>013</v>
          </cell>
          <cell r="E1757" t="str">
            <v>13</v>
          </cell>
          <cell r="F1757" t="str">
            <v>01</v>
          </cell>
          <cell r="G1757" t="str">
            <v>253</v>
          </cell>
          <cell r="H1757" t="str">
            <v>032</v>
          </cell>
          <cell r="I1757" t="str">
            <v>02200460131301</v>
          </cell>
          <cell r="K1757" t="str">
            <v>BEJJANKI</v>
          </cell>
          <cell r="L1757" t="str">
            <v>GUNUKULKONDAPUR</v>
          </cell>
        </row>
        <row r="1758">
          <cell r="A1758" t="str">
            <v>02</v>
          </cell>
          <cell r="B1758" t="str">
            <v>0220</v>
          </cell>
          <cell r="C1758" t="str">
            <v>0220046</v>
          </cell>
          <cell r="D1758" t="str">
            <v>013</v>
          </cell>
          <cell r="E1758" t="str">
            <v>13</v>
          </cell>
          <cell r="F1758" t="str">
            <v>02</v>
          </cell>
          <cell r="G1758" t="str">
            <v>253</v>
          </cell>
          <cell r="H1758" t="str">
            <v>032</v>
          </cell>
          <cell r="I1758" t="str">
            <v>02200460131302</v>
          </cell>
          <cell r="K1758" t="str">
            <v>BEJJANKI</v>
          </cell>
          <cell r="L1758" t="str">
            <v>CHOAKKALAPALLY</v>
          </cell>
        </row>
        <row r="1759">
          <cell r="A1759" t="str">
            <v>02</v>
          </cell>
          <cell r="B1759" t="str">
            <v>0220</v>
          </cell>
          <cell r="C1759" t="str">
            <v>0220046</v>
          </cell>
          <cell r="D1759" t="str">
            <v>013</v>
          </cell>
          <cell r="E1759" t="str">
            <v>13</v>
          </cell>
          <cell r="F1759" t="str">
            <v>04</v>
          </cell>
          <cell r="G1759" t="str">
            <v>253</v>
          </cell>
          <cell r="H1759" t="str">
            <v>032</v>
          </cell>
          <cell r="I1759" t="str">
            <v>02200460131304</v>
          </cell>
          <cell r="K1759" t="str">
            <v>BEJJANKI</v>
          </cell>
          <cell r="L1759" t="str">
            <v>MOTHKULAPALLY</v>
          </cell>
        </row>
        <row r="1760">
          <cell r="A1760" t="str">
            <v>02</v>
          </cell>
          <cell r="B1760" t="str">
            <v>0220</v>
          </cell>
          <cell r="C1760" t="str">
            <v>0220046</v>
          </cell>
          <cell r="D1760" t="str">
            <v>014</v>
          </cell>
          <cell r="E1760" t="str">
            <v>13</v>
          </cell>
          <cell r="F1760" t="str">
            <v>01</v>
          </cell>
          <cell r="G1760" t="str">
            <v>253</v>
          </cell>
          <cell r="H1760" t="str">
            <v>032</v>
          </cell>
          <cell r="I1760" t="str">
            <v>02200460141301</v>
          </cell>
          <cell r="K1760" t="str">
            <v>BEJJANKI</v>
          </cell>
          <cell r="L1760" t="str">
            <v>CHEEMALAKUNTAPALLY</v>
          </cell>
        </row>
        <row r="1761">
          <cell r="A1761" t="str">
            <v>02</v>
          </cell>
          <cell r="B1761" t="str">
            <v>0220</v>
          </cell>
          <cell r="C1761" t="str">
            <v>0220046</v>
          </cell>
          <cell r="D1761" t="str">
            <v>014</v>
          </cell>
          <cell r="E1761" t="str">
            <v>13</v>
          </cell>
          <cell r="F1761" t="str">
            <v>02</v>
          </cell>
          <cell r="G1761" t="str">
            <v>253</v>
          </cell>
          <cell r="H1761" t="str">
            <v>032</v>
          </cell>
          <cell r="I1761" t="str">
            <v>02200460141302</v>
          </cell>
          <cell r="K1761" t="str">
            <v>BEJJANKI</v>
          </cell>
          <cell r="L1761" t="str">
            <v>THUMMAVANIPALLY</v>
          </cell>
        </row>
        <row r="1762">
          <cell r="A1762" t="str">
            <v>02</v>
          </cell>
          <cell r="B1762" t="str">
            <v>0220</v>
          </cell>
          <cell r="C1762" t="str">
            <v>0220046</v>
          </cell>
          <cell r="D1762" t="str">
            <v>015</v>
          </cell>
          <cell r="E1762" t="str">
            <v>13</v>
          </cell>
          <cell r="F1762" t="str">
            <v>01</v>
          </cell>
          <cell r="G1762" t="str">
            <v>253</v>
          </cell>
          <cell r="H1762" t="str">
            <v>032</v>
          </cell>
          <cell r="I1762" t="str">
            <v>02200460151301</v>
          </cell>
          <cell r="K1762" t="str">
            <v>BEJJANKI</v>
          </cell>
          <cell r="L1762" t="str">
            <v>GUNDLAPALLY</v>
          </cell>
        </row>
        <row r="1763">
          <cell r="A1763" t="str">
            <v>02</v>
          </cell>
          <cell r="B1763" t="str">
            <v>0220</v>
          </cell>
          <cell r="C1763" t="str">
            <v>0220046</v>
          </cell>
          <cell r="D1763" t="str">
            <v>015</v>
          </cell>
          <cell r="E1763" t="str">
            <v>13</v>
          </cell>
          <cell r="F1763" t="str">
            <v>02</v>
          </cell>
          <cell r="G1763" t="str">
            <v>253</v>
          </cell>
          <cell r="H1763" t="str">
            <v>032</v>
          </cell>
          <cell r="I1763" t="str">
            <v>02200460151302</v>
          </cell>
          <cell r="K1763" t="str">
            <v>BEJJANKI</v>
          </cell>
          <cell r="L1763" t="str">
            <v>GUNDLAPALLY  STAGE</v>
          </cell>
        </row>
        <row r="1764">
          <cell r="A1764" t="str">
            <v>02</v>
          </cell>
          <cell r="B1764" t="str">
            <v>0220</v>
          </cell>
          <cell r="C1764" t="str">
            <v>0220046</v>
          </cell>
          <cell r="D1764" t="str">
            <v>015</v>
          </cell>
          <cell r="E1764" t="str">
            <v>13</v>
          </cell>
          <cell r="F1764" t="str">
            <v>03</v>
          </cell>
          <cell r="G1764" t="str">
            <v>253</v>
          </cell>
          <cell r="H1764" t="str">
            <v>032</v>
          </cell>
          <cell r="I1764" t="str">
            <v>02200460151303</v>
          </cell>
          <cell r="K1764" t="str">
            <v>BEJJANKI</v>
          </cell>
          <cell r="L1764" t="str">
            <v>MADDIBANDA</v>
          </cell>
        </row>
        <row r="1765">
          <cell r="A1765" t="str">
            <v>02</v>
          </cell>
          <cell r="B1765" t="str">
            <v>0220</v>
          </cell>
          <cell r="C1765" t="str">
            <v>0220046</v>
          </cell>
          <cell r="D1765" t="str">
            <v>016</v>
          </cell>
          <cell r="E1765" t="str">
            <v>14</v>
          </cell>
          <cell r="F1765" t="str">
            <v>01</v>
          </cell>
          <cell r="G1765" t="str">
            <v>253</v>
          </cell>
          <cell r="H1765" t="str">
            <v>032</v>
          </cell>
          <cell r="I1765" t="str">
            <v>02200460161401</v>
          </cell>
          <cell r="K1765" t="str">
            <v>BEJJANKI</v>
          </cell>
          <cell r="L1765" t="str">
            <v>DEVAKKAPALLY</v>
          </cell>
        </row>
        <row r="1766">
          <cell r="A1766" t="str">
            <v>02</v>
          </cell>
          <cell r="B1766" t="str">
            <v>0220</v>
          </cell>
          <cell r="C1766" t="str">
            <v>0220046</v>
          </cell>
          <cell r="D1766" t="str">
            <v>017</v>
          </cell>
          <cell r="E1766" t="str">
            <v>15</v>
          </cell>
          <cell r="F1766" t="str">
            <v>01</v>
          </cell>
          <cell r="G1766" t="str">
            <v>253</v>
          </cell>
          <cell r="H1766" t="str">
            <v>032</v>
          </cell>
          <cell r="I1766" t="str">
            <v>02200460171501</v>
          </cell>
          <cell r="K1766" t="str">
            <v>BEJJANKI</v>
          </cell>
          <cell r="L1766" t="str">
            <v>THOTAPALLY</v>
          </cell>
        </row>
        <row r="1767">
          <cell r="A1767" t="str">
            <v>02</v>
          </cell>
          <cell r="B1767" t="str">
            <v>0220</v>
          </cell>
          <cell r="C1767" t="str">
            <v>0220046</v>
          </cell>
          <cell r="D1767" t="str">
            <v>017</v>
          </cell>
          <cell r="E1767" t="str">
            <v>15</v>
          </cell>
          <cell r="F1767" t="str">
            <v>02</v>
          </cell>
          <cell r="G1767" t="str">
            <v>253</v>
          </cell>
          <cell r="H1767" t="str">
            <v>032</v>
          </cell>
          <cell r="I1767" t="str">
            <v>02200460171502</v>
          </cell>
          <cell r="K1767" t="str">
            <v>BEJJANKI</v>
          </cell>
          <cell r="L1767" t="str">
            <v>SALEPALLY</v>
          </cell>
        </row>
        <row r="1768">
          <cell r="A1768" t="str">
            <v>02</v>
          </cell>
          <cell r="B1768" t="str">
            <v>0220</v>
          </cell>
          <cell r="C1768" t="str">
            <v>0220046</v>
          </cell>
          <cell r="D1768" t="str">
            <v>018</v>
          </cell>
          <cell r="E1768" t="str">
            <v>16</v>
          </cell>
          <cell r="F1768" t="str">
            <v>01</v>
          </cell>
          <cell r="G1768" t="str">
            <v>253</v>
          </cell>
          <cell r="H1768" t="str">
            <v>032</v>
          </cell>
          <cell r="I1768" t="str">
            <v>02200460181601</v>
          </cell>
          <cell r="K1768" t="str">
            <v>BEJJANKI</v>
          </cell>
          <cell r="L1768" t="str">
            <v>VEERAPUR</v>
          </cell>
        </row>
        <row r="1769">
          <cell r="A1769" t="str">
            <v>02</v>
          </cell>
          <cell r="B1769" t="str">
            <v>0220</v>
          </cell>
          <cell r="C1769" t="str">
            <v>0220046</v>
          </cell>
          <cell r="D1769" t="str">
            <v>019</v>
          </cell>
          <cell r="E1769" t="str">
            <v>17</v>
          </cell>
          <cell r="F1769" t="str">
            <v>01</v>
          </cell>
          <cell r="G1769" t="str">
            <v>253</v>
          </cell>
          <cell r="H1769" t="str">
            <v>032</v>
          </cell>
          <cell r="I1769" t="str">
            <v>02200460191701</v>
          </cell>
          <cell r="K1769" t="str">
            <v>BEJJANKI</v>
          </cell>
          <cell r="L1769" t="str">
            <v>KALLEPALLY</v>
          </cell>
        </row>
        <row r="1770">
          <cell r="A1770" t="str">
            <v>02</v>
          </cell>
          <cell r="B1770" t="str">
            <v>0220</v>
          </cell>
          <cell r="C1770" t="str">
            <v>0220046</v>
          </cell>
          <cell r="D1770" t="str">
            <v>019</v>
          </cell>
          <cell r="E1770" t="str">
            <v>17</v>
          </cell>
          <cell r="F1770" t="str">
            <v>02</v>
          </cell>
          <cell r="G1770" t="str">
            <v>253</v>
          </cell>
          <cell r="H1770" t="str">
            <v>032</v>
          </cell>
          <cell r="I1770" t="str">
            <v>02200460191702</v>
          </cell>
          <cell r="K1770" t="str">
            <v>BEJJANKI</v>
          </cell>
          <cell r="L1770" t="str">
            <v>ITTIREDDYPALLY</v>
          </cell>
        </row>
        <row r="1771">
          <cell r="A1771" t="str">
            <v>02</v>
          </cell>
          <cell r="B1771" t="str">
            <v>0220</v>
          </cell>
          <cell r="C1771" t="str">
            <v>0220046</v>
          </cell>
          <cell r="D1771" t="str">
            <v>019</v>
          </cell>
          <cell r="E1771" t="str">
            <v>17</v>
          </cell>
          <cell r="F1771" t="str">
            <v>03</v>
          </cell>
          <cell r="G1771" t="str">
            <v>253</v>
          </cell>
          <cell r="H1771" t="str">
            <v>032</v>
          </cell>
          <cell r="I1771" t="str">
            <v>02200460191703</v>
          </cell>
          <cell r="K1771" t="str">
            <v>BEJJANKI</v>
          </cell>
          <cell r="L1771" t="str">
            <v>GUNTURUPALLY</v>
          </cell>
        </row>
        <row r="1772">
          <cell r="A1772" t="str">
            <v>02</v>
          </cell>
          <cell r="B1772" t="str">
            <v>0220</v>
          </cell>
          <cell r="C1772" t="str">
            <v>0220046</v>
          </cell>
          <cell r="D1772" t="str">
            <v>020</v>
          </cell>
          <cell r="E1772" t="str">
            <v>17</v>
          </cell>
          <cell r="F1772" t="str">
            <v>01</v>
          </cell>
          <cell r="G1772" t="str">
            <v>253</v>
          </cell>
          <cell r="H1772" t="str">
            <v>032</v>
          </cell>
          <cell r="I1772" t="str">
            <v>02200460201701</v>
          </cell>
          <cell r="K1772" t="str">
            <v>BEJJANKI</v>
          </cell>
          <cell r="L1772" t="str">
            <v>GUDEM</v>
          </cell>
        </row>
        <row r="1773">
          <cell r="A1773" t="str">
            <v>02</v>
          </cell>
          <cell r="B1773" t="str">
            <v>0220</v>
          </cell>
          <cell r="C1773" t="str">
            <v>0220046</v>
          </cell>
          <cell r="D1773" t="str">
            <v>020</v>
          </cell>
          <cell r="E1773" t="str">
            <v>17</v>
          </cell>
          <cell r="F1773" t="str">
            <v>02</v>
          </cell>
          <cell r="G1773" t="str">
            <v>253</v>
          </cell>
          <cell r="H1773" t="str">
            <v>032</v>
          </cell>
          <cell r="I1773" t="str">
            <v>02200460201702</v>
          </cell>
          <cell r="K1773" t="str">
            <v>BEJJANKI</v>
          </cell>
          <cell r="L1773" t="str">
            <v>GUNTURUPALLY</v>
          </cell>
        </row>
        <row r="1774">
          <cell r="A1774" t="str">
            <v>02</v>
          </cell>
          <cell r="B1774" t="str">
            <v>0220</v>
          </cell>
          <cell r="C1774" t="str">
            <v>0220046</v>
          </cell>
          <cell r="D1774" t="str">
            <v>021</v>
          </cell>
          <cell r="E1774" t="str">
            <v>18</v>
          </cell>
          <cell r="F1774" t="str">
            <v>01</v>
          </cell>
          <cell r="G1774" t="str">
            <v>253</v>
          </cell>
          <cell r="H1774" t="str">
            <v>032</v>
          </cell>
          <cell r="I1774" t="str">
            <v>02200460211801</v>
          </cell>
          <cell r="K1774" t="str">
            <v>BEJJANKI</v>
          </cell>
          <cell r="L1774" t="str">
            <v>BEJJANKI</v>
          </cell>
        </row>
        <row r="1775">
          <cell r="A1775" t="str">
            <v>02</v>
          </cell>
          <cell r="B1775" t="str">
            <v>0220</v>
          </cell>
          <cell r="C1775" t="str">
            <v>0220046</v>
          </cell>
          <cell r="D1775" t="str">
            <v>021</v>
          </cell>
          <cell r="E1775" t="str">
            <v>18</v>
          </cell>
          <cell r="F1775" t="str">
            <v>02</v>
          </cell>
          <cell r="G1775" t="str">
            <v>253</v>
          </cell>
          <cell r="H1775" t="str">
            <v>032</v>
          </cell>
          <cell r="I1775" t="str">
            <v>02200460211802</v>
          </cell>
          <cell r="K1775" t="str">
            <v>BEJJANKI</v>
          </cell>
          <cell r="L1775" t="str">
            <v>PAPANNAPALLY</v>
          </cell>
        </row>
        <row r="1776">
          <cell r="A1776" t="str">
            <v>02</v>
          </cell>
          <cell r="B1776" t="str">
            <v>0220</v>
          </cell>
          <cell r="C1776" t="str">
            <v>0220046</v>
          </cell>
          <cell r="D1776" t="str">
            <v>021</v>
          </cell>
          <cell r="E1776" t="str">
            <v>18</v>
          </cell>
          <cell r="F1776" t="str">
            <v>03</v>
          </cell>
          <cell r="G1776" t="str">
            <v>253</v>
          </cell>
          <cell r="H1776" t="str">
            <v>032</v>
          </cell>
          <cell r="I1776" t="str">
            <v>02200460211803</v>
          </cell>
          <cell r="K1776" t="str">
            <v>BEJJANKI</v>
          </cell>
          <cell r="L1776" t="str">
            <v>ELLAMPALLY</v>
          </cell>
        </row>
        <row r="1777">
          <cell r="A1777" t="str">
            <v>02</v>
          </cell>
          <cell r="B1777" t="str">
            <v>0220</v>
          </cell>
          <cell r="C1777" t="str">
            <v>0220046</v>
          </cell>
          <cell r="D1777" t="str">
            <v>021</v>
          </cell>
          <cell r="E1777" t="str">
            <v>18</v>
          </cell>
          <cell r="F1777" t="str">
            <v>04</v>
          </cell>
          <cell r="G1777" t="str">
            <v>253</v>
          </cell>
          <cell r="H1777" t="str">
            <v>032</v>
          </cell>
          <cell r="I1777" t="str">
            <v>02200460211804</v>
          </cell>
          <cell r="K1777" t="str">
            <v>BEJJANKI</v>
          </cell>
          <cell r="L1777" t="str">
            <v>CHEELAPURPALLY</v>
          </cell>
        </row>
        <row r="1778">
          <cell r="A1778" t="str">
            <v>02</v>
          </cell>
          <cell r="B1778" t="str">
            <v>0220</v>
          </cell>
          <cell r="C1778" t="str">
            <v>0220046</v>
          </cell>
          <cell r="D1778" t="str">
            <v>022</v>
          </cell>
          <cell r="E1778" t="str">
            <v>18</v>
          </cell>
          <cell r="F1778" t="str">
            <v>01</v>
          </cell>
          <cell r="G1778" t="str">
            <v>253</v>
          </cell>
          <cell r="H1778" t="str">
            <v>032</v>
          </cell>
          <cell r="I1778" t="str">
            <v>02200460221801</v>
          </cell>
          <cell r="K1778" t="str">
            <v>BEJJANKI</v>
          </cell>
          <cell r="L1778" t="str">
            <v>LAXMIPUR</v>
          </cell>
        </row>
        <row r="1779">
          <cell r="A1779" t="str">
            <v>02</v>
          </cell>
          <cell r="B1779" t="str">
            <v>0220</v>
          </cell>
          <cell r="C1779" t="str">
            <v>0220046</v>
          </cell>
          <cell r="D1779" t="str">
            <v>022</v>
          </cell>
          <cell r="E1779" t="str">
            <v>18</v>
          </cell>
          <cell r="F1779" t="str">
            <v>02</v>
          </cell>
          <cell r="G1779" t="str">
            <v>253</v>
          </cell>
          <cell r="H1779" t="str">
            <v>032</v>
          </cell>
          <cell r="I1779" t="str">
            <v>02200460221802</v>
          </cell>
          <cell r="K1779" t="str">
            <v>BEJJANKI</v>
          </cell>
          <cell r="L1779" t="str">
            <v>THEERONJONINAGAR</v>
          </cell>
        </row>
        <row r="1780">
          <cell r="A1780" t="str">
            <v>02</v>
          </cell>
          <cell r="B1780" t="str">
            <v>0220</v>
          </cell>
          <cell r="C1780" t="str">
            <v>0220046</v>
          </cell>
          <cell r="D1780" t="str">
            <v>023</v>
          </cell>
          <cell r="E1780" t="str">
            <v>19</v>
          </cell>
          <cell r="F1780" t="str">
            <v>01</v>
          </cell>
          <cell r="G1780" t="str">
            <v>253</v>
          </cell>
          <cell r="H1780" t="str">
            <v>032</v>
          </cell>
          <cell r="I1780" t="str">
            <v>02200460231901</v>
          </cell>
          <cell r="K1780" t="str">
            <v>BEJJANKI</v>
          </cell>
          <cell r="L1780" t="str">
            <v>DACHARAM</v>
          </cell>
        </row>
        <row r="1781">
          <cell r="A1781" t="str">
            <v>02</v>
          </cell>
          <cell r="B1781" t="str">
            <v>0220</v>
          </cell>
          <cell r="C1781" t="str">
            <v>0220046</v>
          </cell>
          <cell r="D1781" t="str">
            <v>023</v>
          </cell>
          <cell r="E1781" t="str">
            <v>19</v>
          </cell>
          <cell r="F1781" t="str">
            <v>02</v>
          </cell>
          <cell r="G1781" t="str">
            <v>253</v>
          </cell>
          <cell r="H1781" t="str">
            <v>032</v>
          </cell>
          <cell r="I1781" t="str">
            <v>02200460231902</v>
          </cell>
          <cell r="K1781" t="str">
            <v>BEJJANKI</v>
          </cell>
          <cell r="L1781" t="str">
            <v>RAMSAGAR</v>
          </cell>
        </row>
        <row r="1782">
          <cell r="A1782" t="str">
            <v>02</v>
          </cell>
          <cell r="B1782" t="str">
            <v>0220</v>
          </cell>
          <cell r="C1782" t="str">
            <v>0220046</v>
          </cell>
          <cell r="D1782" t="str">
            <v>023</v>
          </cell>
          <cell r="E1782" t="str">
            <v>19</v>
          </cell>
          <cell r="F1782" t="str">
            <v>03</v>
          </cell>
          <cell r="G1782" t="str">
            <v>253</v>
          </cell>
          <cell r="H1782" t="str">
            <v>032</v>
          </cell>
          <cell r="I1782" t="str">
            <v>02200460231903</v>
          </cell>
          <cell r="K1782" t="str">
            <v>BEJJANKI</v>
          </cell>
          <cell r="L1782" t="str">
            <v>LADDABANDA</v>
          </cell>
        </row>
        <row r="1783">
          <cell r="A1783" t="str">
            <v>02</v>
          </cell>
          <cell r="B1783" t="str">
            <v>0220</v>
          </cell>
          <cell r="C1783" t="str">
            <v>0220046</v>
          </cell>
          <cell r="D1783" t="str">
            <v>024</v>
          </cell>
          <cell r="E1783" t="str">
            <v>20</v>
          </cell>
          <cell r="F1783" t="str">
            <v>01</v>
          </cell>
          <cell r="G1783" t="str">
            <v>253</v>
          </cell>
          <cell r="H1783" t="str">
            <v>032</v>
          </cell>
          <cell r="I1783" t="str">
            <v>02200460242001</v>
          </cell>
          <cell r="K1783" t="str">
            <v>BEJJANKI</v>
          </cell>
          <cell r="L1783" t="str">
            <v>GAGILLAPUR</v>
          </cell>
        </row>
        <row r="1784">
          <cell r="A1784" t="str">
            <v>02</v>
          </cell>
          <cell r="B1784" t="str">
            <v>0220</v>
          </cell>
          <cell r="C1784" t="str">
            <v>0220046</v>
          </cell>
          <cell r="D1784" t="str">
            <v>025</v>
          </cell>
          <cell r="E1784" t="str">
            <v>21</v>
          </cell>
          <cell r="F1784" t="str">
            <v>01</v>
          </cell>
          <cell r="G1784" t="str">
            <v>253</v>
          </cell>
          <cell r="H1784" t="str">
            <v>032</v>
          </cell>
          <cell r="I1784" t="str">
            <v>02200460252101</v>
          </cell>
          <cell r="K1784" t="str">
            <v>BEJJANKI</v>
          </cell>
          <cell r="L1784" t="str">
            <v>GUGGILLA</v>
          </cell>
        </row>
        <row r="1785">
          <cell r="A1785" t="str">
            <v>02</v>
          </cell>
          <cell r="B1785" t="str">
            <v>0220</v>
          </cell>
          <cell r="C1785" t="str">
            <v>0220046</v>
          </cell>
          <cell r="D1785" t="str">
            <v>025</v>
          </cell>
          <cell r="E1785" t="str">
            <v>21</v>
          </cell>
          <cell r="F1785" t="str">
            <v>02</v>
          </cell>
          <cell r="G1785" t="str">
            <v>253</v>
          </cell>
          <cell r="H1785" t="str">
            <v>032</v>
          </cell>
          <cell r="I1785" t="str">
            <v>02200460252102</v>
          </cell>
          <cell r="K1785" t="str">
            <v>BEJJANKI</v>
          </cell>
          <cell r="L1785" t="str">
            <v>THIMMAIAHPALLY</v>
          </cell>
        </row>
        <row r="1786">
          <cell r="A1786" t="str">
            <v>02</v>
          </cell>
          <cell r="B1786" t="str">
            <v>0220</v>
          </cell>
          <cell r="C1786" t="str">
            <v>0220046</v>
          </cell>
          <cell r="D1786" t="str">
            <v>026</v>
          </cell>
          <cell r="E1786" t="str">
            <v>22</v>
          </cell>
          <cell r="F1786" t="str">
            <v>01</v>
          </cell>
          <cell r="G1786" t="str">
            <v>253</v>
          </cell>
          <cell r="H1786" t="str">
            <v>032</v>
          </cell>
          <cell r="I1786" t="str">
            <v>02200460262201</v>
          </cell>
          <cell r="K1786" t="str">
            <v>BEJJANKI</v>
          </cell>
          <cell r="L1786" t="str">
            <v>MUTHANNAPET</v>
          </cell>
        </row>
        <row r="1787">
          <cell r="A1787" t="str">
            <v>02</v>
          </cell>
          <cell r="B1787" t="str">
            <v>0220</v>
          </cell>
          <cell r="C1787" t="str">
            <v>0220046</v>
          </cell>
          <cell r="D1787" t="str">
            <v>026</v>
          </cell>
          <cell r="E1787" t="str">
            <v>22</v>
          </cell>
          <cell r="F1787" t="str">
            <v>02</v>
          </cell>
          <cell r="G1787" t="str">
            <v>253</v>
          </cell>
          <cell r="H1787" t="str">
            <v>032</v>
          </cell>
          <cell r="I1787" t="str">
            <v>02200460262202</v>
          </cell>
          <cell r="K1787" t="str">
            <v>BEJJANKI</v>
          </cell>
          <cell r="L1787" t="str">
            <v>NARSIMHULAPALLY</v>
          </cell>
        </row>
        <row r="1788">
          <cell r="A1788" t="str">
            <v>02</v>
          </cell>
          <cell r="B1788" t="str">
            <v>0220</v>
          </cell>
          <cell r="C1788" t="str">
            <v>0220046</v>
          </cell>
          <cell r="D1788" t="str">
            <v>026</v>
          </cell>
          <cell r="E1788" t="str">
            <v>22</v>
          </cell>
          <cell r="F1788" t="str">
            <v>03</v>
          </cell>
          <cell r="G1788" t="str">
            <v>253</v>
          </cell>
          <cell r="H1788" t="str">
            <v>032</v>
          </cell>
          <cell r="I1788" t="str">
            <v>02200460262203</v>
          </cell>
          <cell r="K1788" t="str">
            <v>BEJJANKI</v>
          </cell>
          <cell r="L1788" t="str">
            <v>BEJJANKI CROSSING</v>
          </cell>
        </row>
        <row r="1789">
          <cell r="A1789" t="str">
            <v>02</v>
          </cell>
          <cell r="B1789" t="str">
            <v>0220</v>
          </cell>
          <cell r="C1789" t="str">
            <v>0220046</v>
          </cell>
          <cell r="D1789" t="str">
            <v>026</v>
          </cell>
          <cell r="E1789" t="str">
            <v>22</v>
          </cell>
          <cell r="F1789" t="str">
            <v>04</v>
          </cell>
          <cell r="G1789" t="str">
            <v>253</v>
          </cell>
          <cell r="H1789" t="str">
            <v>032</v>
          </cell>
          <cell r="I1789" t="str">
            <v>02200460262204</v>
          </cell>
          <cell r="K1789" t="str">
            <v>BEJJANKI</v>
          </cell>
          <cell r="L1789" t="str">
            <v>KOTHAPALLY</v>
          </cell>
        </row>
        <row r="1790">
          <cell r="A1790" t="str">
            <v>02</v>
          </cell>
          <cell r="B1790" t="str">
            <v>0220</v>
          </cell>
          <cell r="C1790" t="str">
            <v>0220046</v>
          </cell>
          <cell r="D1790" t="str">
            <v>027</v>
          </cell>
          <cell r="E1790" t="str">
            <v>23</v>
          </cell>
          <cell r="F1790" t="str">
            <v>01</v>
          </cell>
          <cell r="G1790" t="str">
            <v>253</v>
          </cell>
          <cell r="H1790" t="str">
            <v>032</v>
          </cell>
          <cell r="I1790" t="str">
            <v>02200460272301</v>
          </cell>
          <cell r="K1790" t="str">
            <v>BEJJANKI</v>
          </cell>
          <cell r="L1790" t="str">
            <v>POTHARAM</v>
          </cell>
        </row>
        <row r="1791">
          <cell r="A1791" t="str">
            <v>02</v>
          </cell>
          <cell r="B1791" t="str">
            <v>0220</v>
          </cell>
          <cell r="C1791" t="str">
            <v>0220046</v>
          </cell>
          <cell r="D1791" t="str">
            <v>027</v>
          </cell>
          <cell r="E1791" t="str">
            <v>23</v>
          </cell>
          <cell r="F1791" t="str">
            <v>02</v>
          </cell>
          <cell r="G1791" t="str">
            <v>253</v>
          </cell>
          <cell r="H1791" t="str">
            <v>032</v>
          </cell>
          <cell r="I1791" t="str">
            <v>02200460272302</v>
          </cell>
          <cell r="K1791" t="str">
            <v>BEJJANKI</v>
          </cell>
          <cell r="L1791" t="str">
            <v>REDDYKUNTAPALLY</v>
          </cell>
        </row>
        <row r="1792">
          <cell r="A1792" t="str">
            <v>02</v>
          </cell>
          <cell r="B1792" t="str">
            <v>0220</v>
          </cell>
          <cell r="C1792" t="str">
            <v>0220046</v>
          </cell>
          <cell r="D1792" t="str">
            <v>028</v>
          </cell>
          <cell r="E1792" t="str">
            <v>24</v>
          </cell>
          <cell r="F1792" t="str">
            <v>01</v>
          </cell>
          <cell r="G1792" t="str">
            <v>253</v>
          </cell>
          <cell r="H1792" t="str">
            <v>032</v>
          </cell>
          <cell r="I1792" t="str">
            <v>02200460282401</v>
          </cell>
          <cell r="K1792" t="str">
            <v>BEJJANKI</v>
          </cell>
          <cell r="L1792" t="str">
            <v>CHEELAPUR</v>
          </cell>
        </row>
        <row r="1793">
          <cell r="A1793" t="str">
            <v>02</v>
          </cell>
          <cell r="B1793" t="str">
            <v>0220</v>
          </cell>
          <cell r="C1793" t="str">
            <v>0220046</v>
          </cell>
          <cell r="D1793" t="str">
            <v>029</v>
          </cell>
          <cell r="E1793" t="str">
            <v>25</v>
          </cell>
          <cell r="F1793" t="str">
            <v>01</v>
          </cell>
          <cell r="G1793" t="str">
            <v>253</v>
          </cell>
          <cell r="H1793" t="str">
            <v>032</v>
          </cell>
          <cell r="I1793" t="str">
            <v>02200460292501</v>
          </cell>
          <cell r="K1793" t="str">
            <v>BEJJANKI</v>
          </cell>
          <cell r="L1793" t="str">
            <v>REGULAPALLY</v>
          </cell>
        </row>
        <row r="1794">
          <cell r="A1794" t="str">
            <v>02</v>
          </cell>
          <cell r="B1794" t="str">
            <v>0220</v>
          </cell>
          <cell r="C1794" t="str">
            <v>0220046</v>
          </cell>
          <cell r="D1794" t="str">
            <v>029</v>
          </cell>
          <cell r="E1794" t="str">
            <v>25</v>
          </cell>
          <cell r="F1794" t="str">
            <v>02</v>
          </cell>
          <cell r="G1794" t="str">
            <v>253</v>
          </cell>
          <cell r="H1794" t="str">
            <v>032</v>
          </cell>
          <cell r="I1794" t="str">
            <v>02200460292502</v>
          </cell>
          <cell r="K1794" t="str">
            <v>BEJJANKI</v>
          </cell>
          <cell r="L1794" t="str">
            <v>MALLEMCHERLA</v>
          </cell>
        </row>
        <row r="1795">
          <cell r="A1795" t="str">
            <v>02</v>
          </cell>
          <cell r="B1795" t="str">
            <v>0220</v>
          </cell>
          <cell r="C1795" t="str">
            <v>0220046</v>
          </cell>
          <cell r="D1795" t="str">
            <v>029</v>
          </cell>
          <cell r="E1795" t="str">
            <v>25</v>
          </cell>
          <cell r="F1795" t="str">
            <v>03</v>
          </cell>
          <cell r="G1795" t="str">
            <v>253</v>
          </cell>
          <cell r="H1795" t="str">
            <v>032</v>
          </cell>
          <cell r="I1795" t="str">
            <v>02200460292503</v>
          </cell>
          <cell r="K1795" t="str">
            <v>BEJJANKI</v>
          </cell>
          <cell r="L1795" t="str">
            <v>VENKATRAOPALLY</v>
          </cell>
        </row>
        <row r="1796">
          <cell r="A1796" t="str">
            <v>02</v>
          </cell>
          <cell r="B1796" t="str">
            <v>0220</v>
          </cell>
          <cell r="C1796" t="str">
            <v>0220047</v>
          </cell>
          <cell r="D1796" t="str">
            <v>001</v>
          </cell>
          <cell r="E1796" t="str">
            <v>01</v>
          </cell>
          <cell r="F1796" t="str">
            <v>01</v>
          </cell>
          <cell r="G1796" t="str">
            <v>254</v>
          </cell>
          <cell r="H1796" t="str">
            <v>016</v>
          </cell>
          <cell r="I1796" t="str">
            <v>02200470010101</v>
          </cell>
          <cell r="K1796" t="str">
            <v>THIMMAPUR (L.M.D.)</v>
          </cell>
          <cell r="L1796" t="str">
            <v>ALUGUNUR</v>
          </cell>
        </row>
        <row r="1797">
          <cell r="A1797" t="str">
            <v>02</v>
          </cell>
          <cell r="B1797" t="str">
            <v>0220</v>
          </cell>
          <cell r="C1797" t="str">
            <v>0220047</v>
          </cell>
          <cell r="D1797" t="str">
            <v>001</v>
          </cell>
          <cell r="E1797" t="str">
            <v>01</v>
          </cell>
          <cell r="F1797" t="str">
            <v>02</v>
          </cell>
          <cell r="G1797" t="str">
            <v>254</v>
          </cell>
          <cell r="H1797" t="str">
            <v>016</v>
          </cell>
          <cell r="I1797" t="str">
            <v>02200470010102</v>
          </cell>
          <cell r="K1797" t="str">
            <v>THIMMAPUR (L.M.D.)</v>
          </cell>
          <cell r="L1797" t="str">
            <v>TAMILNADU LABOUR CAMP</v>
          </cell>
        </row>
        <row r="1798">
          <cell r="A1798" t="str">
            <v>02</v>
          </cell>
          <cell r="B1798" t="str">
            <v>0220</v>
          </cell>
          <cell r="C1798" t="str">
            <v>0220047</v>
          </cell>
          <cell r="D1798" t="str">
            <v>002</v>
          </cell>
          <cell r="E1798" t="str">
            <v>02</v>
          </cell>
          <cell r="F1798" t="str">
            <v>01</v>
          </cell>
          <cell r="G1798" t="str">
            <v>254</v>
          </cell>
          <cell r="H1798" t="str">
            <v>016</v>
          </cell>
          <cell r="I1798" t="str">
            <v>02200470020201</v>
          </cell>
          <cell r="K1798" t="str">
            <v>THIMMAPUR (L.M.D.)</v>
          </cell>
          <cell r="L1798" t="str">
            <v>THIMMAPUR</v>
          </cell>
        </row>
        <row r="1799">
          <cell r="A1799" t="str">
            <v>02</v>
          </cell>
          <cell r="B1799" t="str">
            <v>0220</v>
          </cell>
          <cell r="C1799" t="str">
            <v>0220047</v>
          </cell>
          <cell r="D1799" t="str">
            <v>002</v>
          </cell>
          <cell r="E1799" t="str">
            <v>02</v>
          </cell>
          <cell r="F1799" t="str">
            <v>02</v>
          </cell>
          <cell r="G1799" t="str">
            <v>254</v>
          </cell>
          <cell r="H1799" t="str">
            <v>016</v>
          </cell>
          <cell r="I1799" t="str">
            <v>02200470020202</v>
          </cell>
          <cell r="K1799" t="str">
            <v>THIMMAPUR (L.M.D.)</v>
          </cell>
          <cell r="L1799" t="str">
            <v>JOGAIAHPALLY</v>
          </cell>
        </row>
        <row r="1800">
          <cell r="A1800" t="str">
            <v>02</v>
          </cell>
          <cell r="B1800" t="str">
            <v>0220</v>
          </cell>
          <cell r="C1800" t="str">
            <v>0220047</v>
          </cell>
          <cell r="D1800" t="str">
            <v>002</v>
          </cell>
          <cell r="E1800" t="str">
            <v>02</v>
          </cell>
          <cell r="F1800" t="str">
            <v>03</v>
          </cell>
          <cell r="G1800" t="str">
            <v>254</v>
          </cell>
          <cell r="H1800" t="str">
            <v>016</v>
          </cell>
          <cell r="I1800" t="str">
            <v>02200470020203</v>
          </cell>
          <cell r="K1800" t="str">
            <v>THIMMAPUR (L.M.D.)</v>
          </cell>
          <cell r="L1800" t="str">
            <v>MAHATHMANAGAR</v>
          </cell>
        </row>
        <row r="1801">
          <cell r="A1801" t="str">
            <v>02</v>
          </cell>
          <cell r="B1801" t="str">
            <v>0220</v>
          </cell>
          <cell r="C1801" t="str">
            <v>0220047</v>
          </cell>
          <cell r="D1801" t="str">
            <v>002</v>
          </cell>
          <cell r="E1801" t="str">
            <v>02</v>
          </cell>
          <cell r="F1801" t="str">
            <v>04</v>
          </cell>
          <cell r="G1801" t="str">
            <v>254</v>
          </cell>
          <cell r="H1801" t="str">
            <v>016</v>
          </cell>
          <cell r="I1801" t="str">
            <v>02200470020204</v>
          </cell>
          <cell r="K1801" t="str">
            <v>THIMMAPUR (L.M.D.)</v>
          </cell>
          <cell r="L1801" t="str">
            <v>L.M.D. COLONY</v>
          </cell>
        </row>
        <row r="1802">
          <cell r="A1802" t="str">
            <v>02</v>
          </cell>
          <cell r="B1802" t="str">
            <v>0220</v>
          </cell>
          <cell r="C1802" t="str">
            <v>0220047</v>
          </cell>
          <cell r="D1802" t="str">
            <v>002</v>
          </cell>
          <cell r="E1802" t="str">
            <v>02</v>
          </cell>
          <cell r="F1802" t="str">
            <v>05</v>
          </cell>
          <cell r="G1802" t="str">
            <v>254</v>
          </cell>
          <cell r="H1802" t="str">
            <v>016</v>
          </cell>
          <cell r="I1802" t="str">
            <v>02200470020205</v>
          </cell>
          <cell r="K1802" t="str">
            <v>THIMMAPUR (L.M.D.)</v>
          </cell>
          <cell r="L1802" t="str">
            <v>GOLLAPALLY</v>
          </cell>
        </row>
        <row r="1803">
          <cell r="A1803" t="str">
            <v>02</v>
          </cell>
          <cell r="B1803" t="str">
            <v>0220</v>
          </cell>
          <cell r="C1803" t="str">
            <v>0220047</v>
          </cell>
          <cell r="D1803" t="str">
            <v>003</v>
          </cell>
          <cell r="E1803" t="str">
            <v>03</v>
          </cell>
          <cell r="F1803" t="str">
            <v>01</v>
          </cell>
          <cell r="G1803" t="str">
            <v>254</v>
          </cell>
          <cell r="H1803" t="str">
            <v>016</v>
          </cell>
          <cell r="I1803" t="str">
            <v>02200470030301</v>
          </cell>
          <cell r="K1803" t="str">
            <v>THIMMAPUR (L.M.D.)</v>
          </cell>
          <cell r="L1803" t="str">
            <v>PORANDLA</v>
          </cell>
        </row>
        <row r="1804">
          <cell r="A1804" t="str">
            <v>02</v>
          </cell>
          <cell r="B1804" t="str">
            <v>0220</v>
          </cell>
          <cell r="C1804" t="str">
            <v>0220047</v>
          </cell>
          <cell r="D1804" t="str">
            <v>004</v>
          </cell>
          <cell r="E1804" t="str">
            <v>04</v>
          </cell>
          <cell r="F1804" t="str">
            <v>01</v>
          </cell>
          <cell r="G1804" t="str">
            <v>254</v>
          </cell>
          <cell r="H1804" t="str">
            <v>016</v>
          </cell>
          <cell r="I1804" t="str">
            <v>02200470040401</v>
          </cell>
          <cell r="K1804" t="str">
            <v>THIMMAPUR (L.M.D.)</v>
          </cell>
          <cell r="L1804" t="str">
            <v>MANNENPALLE</v>
          </cell>
        </row>
        <row r="1805">
          <cell r="A1805" t="str">
            <v>02</v>
          </cell>
          <cell r="B1805" t="str">
            <v>0220</v>
          </cell>
          <cell r="C1805" t="str">
            <v>0220047</v>
          </cell>
          <cell r="D1805" t="str">
            <v>004</v>
          </cell>
          <cell r="E1805" t="str">
            <v>04</v>
          </cell>
          <cell r="F1805" t="str">
            <v>02</v>
          </cell>
          <cell r="G1805" t="str">
            <v>254</v>
          </cell>
          <cell r="H1805" t="str">
            <v>016</v>
          </cell>
          <cell r="I1805" t="str">
            <v>02200470040402</v>
          </cell>
          <cell r="K1805" t="str">
            <v>THIMMAPUR (L.M.D.)</v>
          </cell>
          <cell r="L1805" t="str">
            <v>POGAKULAPALLY</v>
          </cell>
        </row>
        <row r="1806">
          <cell r="A1806" t="str">
            <v>02</v>
          </cell>
          <cell r="B1806" t="str">
            <v>0220</v>
          </cell>
          <cell r="C1806" t="str">
            <v>0220047</v>
          </cell>
          <cell r="D1806" t="str">
            <v>005</v>
          </cell>
          <cell r="E1806" t="str">
            <v>05</v>
          </cell>
          <cell r="F1806" t="str">
            <v>01</v>
          </cell>
          <cell r="G1806" t="str">
            <v>254</v>
          </cell>
          <cell r="H1806" t="str">
            <v>016</v>
          </cell>
          <cell r="I1806" t="str">
            <v>02200470050501</v>
          </cell>
          <cell r="K1806" t="str">
            <v>THIMMAPUR (L.M.D.)</v>
          </cell>
          <cell r="L1806" t="str">
            <v>NUSUTHLAPUR</v>
          </cell>
        </row>
        <row r="1807">
          <cell r="A1807" t="str">
            <v>02</v>
          </cell>
          <cell r="B1807" t="str">
            <v>0220</v>
          </cell>
          <cell r="C1807" t="str">
            <v>0220047</v>
          </cell>
          <cell r="D1807" t="str">
            <v>005</v>
          </cell>
          <cell r="E1807" t="str">
            <v>05</v>
          </cell>
          <cell r="F1807" t="str">
            <v>02</v>
          </cell>
          <cell r="G1807" t="str">
            <v>254</v>
          </cell>
          <cell r="H1807" t="str">
            <v>016</v>
          </cell>
          <cell r="I1807" t="str">
            <v>02200470050502</v>
          </cell>
          <cell r="K1807" t="str">
            <v>THIMMAPUR (L.M.D.)</v>
          </cell>
          <cell r="L1807" t="str">
            <v>GANDICHERUVUPALLY</v>
          </cell>
        </row>
        <row r="1808">
          <cell r="A1808" t="str">
            <v>02</v>
          </cell>
          <cell r="B1808" t="str">
            <v>0220</v>
          </cell>
          <cell r="C1808" t="str">
            <v>0220047</v>
          </cell>
          <cell r="D1808" t="str">
            <v>006</v>
          </cell>
          <cell r="E1808" t="str">
            <v>05</v>
          </cell>
          <cell r="F1808" t="str">
            <v>01</v>
          </cell>
          <cell r="G1808" t="str">
            <v>254</v>
          </cell>
          <cell r="H1808" t="str">
            <v>016</v>
          </cell>
          <cell r="I1808" t="str">
            <v>02200470060501</v>
          </cell>
          <cell r="K1808" t="str">
            <v>THIMMAPUR (L.M.D.)</v>
          </cell>
          <cell r="L1808" t="str">
            <v>CHERLAPALLY</v>
          </cell>
        </row>
        <row r="1809">
          <cell r="A1809" t="str">
            <v>02</v>
          </cell>
          <cell r="B1809" t="str">
            <v>0220</v>
          </cell>
          <cell r="C1809" t="str">
            <v>0220047</v>
          </cell>
          <cell r="D1809" t="str">
            <v>006</v>
          </cell>
          <cell r="E1809" t="str">
            <v>05</v>
          </cell>
          <cell r="F1809" t="str">
            <v>02</v>
          </cell>
          <cell r="G1809" t="str">
            <v>254</v>
          </cell>
          <cell r="H1809" t="str">
            <v>016</v>
          </cell>
          <cell r="I1809" t="str">
            <v>02200470060502</v>
          </cell>
          <cell r="K1809" t="str">
            <v>THIMMAPUR (L.M.D.)</v>
          </cell>
          <cell r="L1809" t="str">
            <v>R.K. COLONY</v>
          </cell>
        </row>
        <row r="1810">
          <cell r="A1810" t="str">
            <v>02</v>
          </cell>
          <cell r="B1810" t="str">
            <v>0220</v>
          </cell>
          <cell r="C1810" t="str">
            <v>0220047</v>
          </cell>
          <cell r="D1810" t="str">
            <v>006</v>
          </cell>
          <cell r="E1810" t="str">
            <v>05</v>
          </cell>
          <cell r="F1810" t="str">
            <v>03</v>
          </cell>
          <cell r="G1810" t="str">
            <v>254</v>
          </cell>
          <cell r="H1810" t="str">
            <v>016</v>
          </cell>
          <cell r="I1810" t="str">
            <v>02200470060503</v>
          </cell>
          <cell r="K1810" t="str">
            <v>THIMMAPUR (L.M.D.)</v>
          </cell>
          <cell r="L1810" t="str">
            <v>SUBASHNAGAR</v>
          </cell>
        </row>
        <row r="1811">
          <cell r="A1811" t="str">
            <v>02</v>
          </cell>
          <cell r="B1811" t="str">
            <v>0220</v>
          </cell>
          <cell r="C1811" t="str">
            <v>0220047</v>
          </cell>
          <cell r="D1811" t="str">
            <v>007</v>
          </cell>
          <cell r="E1811" t="str">
            <v>05</v>
          </cell>
          <cell r="F1811" t="str">
            <v>01</v>
          </cell>
          <cell r="G1811" t="str">
            <v>254</v>
          </cell>
          <cell r="H1811" t="str">
            <v>016</v>
          </cell>
          <cell r="I1811" t="str">
            <v>02200470070501</v>
          </cell>
          <cell r="K1811" t="str">
            <v>THIMMAPUR (L.M.D.)</v>
          </cell>
          <cell r="L1811" t="str">
            <v>SANGEMPALLY</v>
          </cell>
        </row>
        <row r="1812">
          <cell r="A1812" t="str">
            <v>02</v>
          </cell>
          <cell r="B1812" t="str">
            <v>0220</v>
          </cell>
          <cell r="C1812" t="str">
            <v>0220047</v>
          </cell>
          <cell r="D1812" t="str">
            <v>007</v>
          </cell>
          <cell r="E1812" t="str">
            <v>05</v>
          </cell>
          <cell r="F1812" t="str">
            <v>02</v>
          </cell>
          <cell r="G1812" t="str">
            <v>254</v>
          </cell>
          <cell r="H1812" t="str">
            <v>016</v>
          </cell>
          <cell r="I1812" t="str">
            <v>02200470070502</v>
          </cell>
          <cell r="K1812" t="str">
            <v>THIMMAPUR (L.M.D.)</v>
          </cell>
          <cell r="L1812" t="str">
            <v xml:space="preserve"> INDRANAGAR</v>
          </cell>
        </row>
        <row r="1813">
          <cell r="A1813" t="str">
            <v>02</v>
          </cell>
          <cell r="B1813" t="str">
            <v>0220</v>
          </cell>
          <cell r="C1813" t="str">
            <v>0220047</v>
          </cell>
          <cell r="D1813" t="str">
            <v>008</v>
          </cell>
          <cell r="E1813" t="str">
            <v>06</v>
          </cell>
          <cell r="F1813" t="str">
            <v>01</v>
          </cell>
          <cell r="G1813" t="str">
            <v>254</v>
          </cell>
          <cell r="H1813" t="str">
            <v>016</v>
          </cell>
          <cell r="I1813" t="str">
            <v>02200470080601</v>
          </cell>
          <cell r="K1813" t="str">
            <v>THIMMAPUR (L.M.D.)</v>
          </cell>
          <cell r="L1813" t="str">
            <v>VACHUNUR</v>
          </cell>
        </row>
        <row r="1814">
          <cell r="A1814" t="str">
            <v>02</v>
          </cell>
          <cell r="B1814" t="str">
            <v>0220</v>
          </cell>
          <cell r="C1814" t="str">
            <v>0220047</v>
          </cell>
          <cell r="D1814" t="str">
            <v>009</v>
          </cell>
          <cell r="E1814" t="str">
            <v>06</v>
          </cell>
          <cell r="F1814" t="str">
            <v>01</v>
          </cell>
          <cell r="G1814" t="str">
            <v>254</v>
          </cell>
          <cell r="H1814" t="str">
            <v>016</v>
          </cell>
          <cell r="I1814" t="str">
            <v>02200470090601</v>
          </cell>
          <cell r="K1814" t="str">
            <v>THIMMAPUR (L.M.D.)</v>
          </cell>
          <cell r="L1814" t="str">
            <v>RAMHANUMANNAGAR</v>
          </cell>
        </row>
        <row r="1815">
          <cell r="A1815" t="str">
            <v>02</v>
          </cell>
          <cell r="B1815" t="str">
            <v>0220</v>
          </cell>
          <cell r="C1815" t="str">
            <v>0220047</v>
          </cell>
          <cell r="D1815" t="str">
            <v>010</v>
          </cell>
          <cell r="E1815" t="str">
            <v>06</v>
          </cell>
          <cell r="F1815" t="str">
            <v>01</v>
          </cell>
          <cell r="G1815" t="str">
            <v>254</v>
          </cell>
          <cell r="H1815" t="str">
            <v>016</v>
          </cell>
          <cell r="I1815" t="str">
            <v>02200470100601</v>
          </cell>
          <cell r="K1815" t="str">
            <v>THIMMAPUR (L.M.D.)</v>
          </cell>
          <cell r="L1815" t="str">
            <v>JUGUNDLA</v>
          </cell>
        </row>
        <row r="1816">
          <cell r="A1816" t="str">
            <v>02</v>
          </cell>
          <cell r="B1816" t="str">
            <v>0220</v>
          </cell>
          <cell r="C1816" t="str">
            <v>0220047</v>
          </cell>
          <cell r="D1816" t="str">
            <v>011</v>
          </cell>
          <cell r="E1816" t="str">
            <v>07</v>
          </cell>
          <cell r="F1816" t="str">
            <v>01</v>
          </cell>
          <cell r="G1816" t="str">
            <v>254</v>
          </cell>
          <cell r="H1816" t="str">
            <v>016</v>
          </cell>
          <cell r="I1816" t="str">
            <v>02200470110701</v>
          </cell>
          <cell r="K1816" t="str">
            <v>THIMMAPUR (L.M.D.)</v>
          </cell>
          <cell r="L1816" t="str">
            <v>NEDUNUR</v>
          </cell>
        </row>
        <row r="1817">
          <cell r="A1817" t="str">
            <v>02</v>
          </cell>
          <cell r="B1817" t="str">
            <v>0220</v>
          </cell>
          <cell r="C1817" t="str">
            <v>0220047</v>
          </cell>
          <cell r="D1817" t="str">
            <v>012</v>
          </cell>
          <cell r="E1817" t="str">
            <v>07</v>
          </cell>
          <cell r="F1817" t="str">
            <v>01</v>
          </cell>
          <cell r="G1817" t="str">
            <v>254</v>
          </cell>
          <cell r="H1817" t="str">
            <v>016</v>
          </cell>
          <cell r="I1817" t="str">
            <v>02200470120701</v>
          </cell>
          <cell r="K1817" t="str">
            <v>THIMMAPUR (L.M.D.)</v>
          </cell>
          <cell r="L1817" t="str">
            <v>LAXMIDEVIPALLY</v>
          </cell>
        </row>
        <row r="1818">
          <cell r="A1818" t="str">
            <v>02</v>
          </cell>
          <cell r="B1818" t="str">
            <v>0220</v>
          </cell>
          <cell r="C1818" t="str">
            <v>0220047</v>
          </cell>
          <cell r="D1818" t="str">
            <v>013</v>
          </cell>
          <cell r="E1818" t="str">
            <v>07</v>
          </cell>
          <cell r="F1818" t="str">
            <v>01</v>
          </cell>
          <cell r="G1818" t="str">
            <v>254</v>
          </cell>
          <cell r="H1818" t="str">
            <v>016</v>
          </cell>
          <cell r="I1818" t="str">
            <v>02200470130701</v>
          </cell>
          <cell r="K1818" t="str">
            <v>THIMMAPUR (L.M.D.)</v>
          </cell>
          <cell r="L1818" t="str">
            <v>GOLLAPALLY</v>
          </cell>
        </row>
        <row r="1819">
          <cell r="A1819" t="str">
            <v>02</v>
          </cell>
          <cell r="B1819" t="str">
            <v>0220</v>
          </cell>
          <cell r="C1819" t="str">
            <v>0220047</v>
          </cell>
          <cell r="D1819" t="str">
            <v>014</v>
          </cell>
          <cell r="E1819" t="str">
            <v>08</v>
          </cell>
          <cell r="F1819" t="str">
            <v>01</v>
          </cell>
          <cell r="G1819" t="str">
            <v>254</v>
          </cell>
          <cell r="H1819" t="str">
            <v>016</v>
          </cell>
          <cell r="I1819" t="str">
            <v>02200470140801</v>
          </cell>
          <cell r="K1819" t="str">
            <v>THIMMAPUR (L.M.D.)</v>
          </cell>
          <cell r="L1819" t="str">
            <v>RENUKUNTA</v>
          </cell>
        </row>
        <row r="1820">
          <cell r="A1820" t="str">
            <v>02</v>
          </cell>
          <cell r="B1820" t="str">
            <v>0220</v>
          </cell>
          <cell r="C1820" t="str">
            <v>0220047</v>
          </cell>
          <cell r="D1820" t="str">
            <v>015</v>
          </cell>
          <cell r="E1820" t="str">
            <v>09</v>
          </cell>
          <cell r="F1820" t="str">
            <v>01</v>
          </cell>
          <cell r="G1820" t="str">
            <v>254</v>
          </cell>
          <cell r="H1820" t="str">
            <v>016</v>
          </cell>
          <cell r="I1820" t="str">
            <v>02200470150901</v>
          </cell>
          <cell r="K1820" t="str">
            <v>THIMMAPUR (L.M.D.)</v>
          </cell>
          <cell r="L1820" t="str">
            <v>KOTHAPALLE (P.N)</v>
          </cell>
        </row>
        <row r="1821">
          <cell r="A1821" t="str">
            <v>02</v>
          </cell>
          <cell r="B1821" t="str">
            <v>0220</v>
          </cell>
          <cell r="C1821" t="str">
            <v>0220047</v>
          </cell>
          <cell r="D1821" t="str">
            <v>016</v>
          </cell>
          <cell r="E1821" t="str">
            <v>10</v>
          </cell>
          <cell r="F1821" t="str">
            <v>01</v>
          </cell>
          <cell r="G1821" t="str">
            <v>254</v>
          </cell>
          <cell r="H1821" t="str">
            <v>016</v>
          </cell>
          <cell r="I1821" t="str">
            <v>02200470161001</v>
          </cell>
          <cell r="K1821" t="str">
            <v>THIMMAPUR (L.M.D.)</v>
          </cell>
          <cell r="L1821" t="str">
            <v>NALLAGONDA</v>
          </cell>
        </row>
        <row r="1822">
          <cell r="A1822" t="str">
            <v>02</v>
          </cell>
          <cell r="B1822" t="str">
            <v>0220</v>
          </cell>
          <cell r="C1822" t="str">
            <v>0220047</v>
          </cell>
          <cell r="D1822" t="str">
            <v>016</v>
          </cell>
          <cell r="E1822" t="str">
            <v>10</v>
          </cell>
          <cell r="F1822" t="str">
            <v>02</v>
          </cell>
          <cell r="G1822" t="str">
            <v>254</v>
          </cell>
          <cell r="H1822" t="str">
            <v>016</v>
          </cell>
          <cell r="I1822" t="str">
            <v>02200470161002</v>
          </cell>
          <cell r="K1822" t="str">
            <v>THIMMAPUR (L.M.D.)</v>
          </cell>
          <cell r="L1822" t="str">
            <v>BALAIPALLY</v>
          </cell>
        </row>
        <row r="1823">
          <cell r="A1823" t="str">
            <v>02</v>
          </cell>
          <cell r="B1823" t="str">
            <v>0220</v>
          </cell>
          <cell r="C1823" t="str">
            <v>0220047</v>
          </cell>
          <cell r="D1823" t="str">
            <v>016</v>
          </cell>
          <cell r="E1823" t="str">
            <v>10</v>
          </cell>
          <cell r="F1823" t="str">
            <v>03</v>
          </cell>
          <cell r="G1823" t="str">
            <v>254</v>
          </cell>
          <cell r="H1823" t="str">
            <v>016</v>
          </cell>
          <cell r="I1823" t="str">
            <v>02200470161003</v>
          </cell>
          <cell r="K1823" t="str">
            <v>THIMMAPUR (L.M.D.)</v>
          </cell>
          <cell r="L1823" t="str">
            <v>SAHEBUPALLY</v>
          </cell>
        </row>
        <row r="1824">
          <cell r="A1824" t="str">
            <v>02</v>
          </cell>
          <cell r="B1824" t="str">
            <v>0220</v>
          </cell>
          <cell r="C1824" t="str">
            <v>0220047</v>
          </cell>
          <cell r="D1824" t="str">
            <v>016</v>
          </cell>
          <cell r="E1824" t="str">
            <v>10</v>
          </cell>
          <cell r="F1824" t="str">
            <v>04</v>
          </cell>
          <cell r="G1824" t="str">
            <v>254</v>
          </cell>
          <cell r="H1824" t="str">
            <v>016</v>
          </cell>
          <cell r="I1824" t="str">
            <v>02200470161004</v>
          </cell>
          <cell r="K1824" t="str">
            <v>THIMMAPUR (L.M.D.)</v>
          </cell>
          <cell r="L1824" t="str">
            <v>MUKTHAPALLY</v>
          </cell>
        </row>
        <row r="1825">
          <cell r="A1825" t="str">
            <v>02</v>
          </cell>
          <cell r="B1825" t="str">
            <v>0220</v>
          </cell>
          <cell r="C1825" t="str">
            <v>0220047</v>
          </cell>
          <cell r="D1825" t="str">
            <v>017</v>
          </cell>
          <cell r="E1825" t="str">
            <v>11</v>
          </cell>
          <cell r="F1825" t="str">
            <v>01</v>
          </cell>
          <cell r="G1825" t="str">
            <v>254</v>
          </cell>
          <cell r="H1825" t="str">
            <v>016</v>
          </cell>
          <cell r="I1825" t="str">
            <v>02200470171101</v>
          </cell>
          <cell r="K1825" t="str">
            <v>THIMMAPUR (L.M.D.)</v>
          </cell>
          <cell r="L1825" t="str">
            <v>MALLAPUR</v>
          </cell>
        </row>
        <row r="1826">
          <cell r="A1826" t="str">
            <v>02</v>
          </cell>
          <cell r="B1826" t="str">
            <v>0220</v>
          </cell>
          <cell r="C1826" t="str">
            <v>0220047</v>
          </cell>
          <cell r="D1826" t="str">
            <v>018</v>
          </cell>
          <cell r="E1826" t="str">
            <v>12</v>
          </cell>
          <cell r="F1826" t="str">
            <v>01</v>
          </cell>
          <cell r="G1826" t="str">
            <v>254</v>
          </cell>
          <cell r="H1826" t="str">
            <v>016</v>
          </cell>
          <cell r="I1826" t="str">
            <v>02200470181201</v>
          </cell>
          <cell r="K1826" t="str">
            <v>THIMMAPUR (L.M.D.)</v>
          </cell>
          <cell r="L1826" t="str">
            <v>POLAMPALLY</v>
          </cell>
        </row>
        <row r="1827">
          <cell r="A1827" t="str">
            <v>02</v>
          </cell>
          <cell r="B1827" t="str">
            <v>0220</v>
          </cell>
          <cell r="C1827" t="str">
            <v>0220047</v>
          </cell>
          <cell r="D1827" t="str">
            <v>018</v>
          </cell>
          <cell r="E1827" t="str">
            <v>12</v>
          </cell>
          <cell r="F1827" t="str">
            <v>02</v>
          </cell>
          <cell r="G1827" t="str">
            <v>254</v>
          </cell>
          <cell r="H1827" t="str">
            <v>016</v>
          </cell>
          <cell r="I1827" t="str">
            <v>02200470181202</v>
          </cell>
          <cell r="K1827" t="str">
            <v>THIMMAPUR (L.M.D.)</v>
          </cell>
          <cell r="L1827" t="str">
            <v>NARSINGAPOOR</v>
          </cell>
        </row>
        <row r="1828">
          <cell r="A1828" t="str">
            <v>02</v>
          </cell>
          <cell r="B1828" t="str">
            <v>0220</v>
          </cell>
          <cell r="C1828" t="str">
            <v>0220047</v>
          </cell>
          <cell r="D1828" t="str">
            <v>019</v>
          </cell>
          <cell r="E1828" t="str">
            <v>13</v>
          </cell>
          <cell r="F1828" t="str">
            <v>01</v>
          </cell>
          <cell r="G1828" t="str">
            <v>254</v>
          </cell>
          <cell r="H1828" t="str">
            <v>016</v>
          </cell>
          <cell r="I1828" t="str">
            <v>02200470191301</v>
          </cell>
          <cell r="K1828" t="str">
            <v>THIMMAPUR (L.M.D.)</v>
          </cell>
          <cell r="L1828" t="str">
            <v>PARLAPALLE</v>
          </cell>
        </row>
        <row r="1829">
          <cell r="A1829" t="str">
            <v>02</v>
          </cell>
          <cell r="B1829" t="str">
            <v>0220</v>
          </cell>
          <cell r="C1829" t="str">
            <v>0220047</v>
          </cell>
          <cell r="D1829" t="str">
            <v>019</v>
          </cell>
          <cell r="E1829" t="str">
            <v>13</v>
          </cell>
          <cell r="F1829" t="str">
            <v>02</v>
          </cell>
          <cell r="G1829" t="str">
            <v>254</v>
          </cell>
          <cell r="H1829" t="str">
            <v>016</v>
          </cell>
          <cell r="I1829" t="str">
            <v>02200470191302</v>
          </cell>
          <cell r="K1829" t="str">
            <v>THIMMAPUR (L.M.D.)</v>
          </cell>
          <cell r="L1829" t="str">
            <v>KURMAPALLY</v>
          </cell>
        </row>
        <row r="1830">
          <cell r="A1830" t="str">
            <v>02</v>
          </cell>
          <cell r="B1830" t="str">
            <v>0220</v>
          </cell>
          <cell r="C1830" t="str">
            <v>0220047</v>
          </cell>
          <cell r="D1830" t="str">
            <v>020</v>
          </cell>
          <cell r="E1830" t="str">
            <v>14</v>
          </cell>
          <cell r="F1830" t="str">
            <v>01</v>
          </cell>
          <cell r="G1830" t="str">
            <v>254</v>
          </cell>
          <cell r="H1830" t="str">
            <v>016</v>
          </cell>
          <cell r="I1830" t="str">
            <v>02200470201401</v>
          </cell>
          <cell r="K1830" t="str">
            <v>THIMMAPUR (L.M.D.)</v>
          </cell>
          <cell r="L1830" t="str">
            <v>MOGILIPALEM</v>
          </cell>
        </row>
        <row r="1831">
          <cell r="A1831" t="str">
            <v>02</v>
          </cell>
          <cell r="B1831" t="str">
            <v>0220</v>
          </cell>
          <cell r="C1831" t="str">
            <v>0220047</v>
          </cell>
          <cell r="D1831" t="str">
            <v>020</v>
          </cell>
          <cell r="E1831" t="str">
            <v>14</v>
          </cell>
          <cell r="F1831" t="str">
            <v>02</v>
          </cell>
          <cell r="G1831" t="str">
            <v>254</v>
          </cell>
          <cell r="H1831" t="str">
            <v>016</v>
          </cell>
          <cell r="I1831" t="str">
            <v>02200470201402</v>
          </cell>
          <cell r="K1831" t="str">
            <v>THIMMAPUR (L.M.D.)</v>
          </cell>
          <cell r="L1831" t="str">
            <v>KURMAPALLI</v>
          </cell>
        </row>
        <row r="1832">
          <cell r="A1832" t="str">
            <v>02</v>
          </cell>
          <cell r="B1832" t="str">
            <v>0220</v>
          </cell>
          <cell r="C1832" t="str">
            <v>0220047</v>
          </cell>
          <cell r="D1832" t="str">
            <v>020</v>
          </cell>
          <cell r="E1832" t="str">
            <v>14</v>
          </cell>
          <cell r="F1832" t="str">
            <v>03</v>
          </cell>
          <cell r="G1832" t="str">
            <v>254</v>
          </cell>
          <cell r="H1832" t="str">
            <v>016</v>
          </cell>
          <cell r="I1832" t="str">
            <v>02200470201403</v>
          </cell>
          <cell r="K1832" t="str">
            <v>THIMMAPUR (L.M.D.)</v>
          </cell>
          <cell r="L1832" t="str">
            <v>AMBEDKAR NAGAR</v>
          </cell>
        </row>
        <row r="1833">
          <cell r="A1833" t="str">
            <v>02</v>
          </cell>
          <cell r="B1833" t="str">
            <v>0220</v>
          </cell>
          <cell r="C1833" t="str">
            <v>0220047</v>
          </cell>
          <cell r="D1833" t="str">
            <v>020</v>
          </cell>
          <cell r="E1833" t="str">
            <v>14</v>
          </cell>
          <cell r="F1833" t="str">
            <v>04</v>
          </cell>
          <cell r="G1833" t="str">
            <v>254</v>
          </cell>
          <cell r="H1833" t="str">
            <v>016</v>
          </cell>
          <cell r="I1833" t="str">
            <v>02200470201404</v>
          </cell>
          <cell r="K1833" t="str">
            <v>THIMMAPUR (L.M.D.)</v>
          </cell>
          <cell r="L1833" t="str">
            <v>KESHAVAPUR</v>
          </cell>
        </row>
        <row r="1834">
          <cell r="A1834" t="str">
            <v>02</v>
          </cell>
          <cell r="B1834" t="str">
            <v>0220</v>
          </cell>
          <cell r="C1834" t="str">
            <v>0220047</v>
          </cell>
          <cell r="D1834" t="str">
            <v>020</v>
          </cell>
          <cell r="E1834" t="str">
            <v>14</v>
          </cell>
          <cell r="F1834" t="str">
            <v>05</v>
          </cell>
          <cell r="G1834" t="str">
            <v>254</v>
          </cell>
          <cell r="H1834" t="str">
            <v>016</v>
          </cell>
          <cell r="I1834" t="str">
            <v>02200470201405</v>
          </cell>
          <cell r="K1834" t="str">
            <v>THIMMAPUR (L.M.D.)</v>
          </cell>
          <cell r="L1834" t="str">
            <v>ISLAMNAGAR</v>
          </cell>
        </row>
        <row r="1835">
          <cell r="A1835" t="str">
            <v>02</v>
          </cell>
          <cell r="B1835" t="str">
            <v>0220</v>
          </cell>
          <cell r="C1835" t="str">
            <v>0220048</v>
          </cell>
          <cell r="D1835" t="str">
            <v>001</v>
          </cell>
          <cell r="E1835" t="str">
            <v>01</v>
          </cell>
          <cell r="F1835" t="str">
            <v>01</v>
          </cell>
          <cell r="G1835" t="str">
            <v>252</v>
          </cell>
          <cell r="H1835" t="str">
            <v>012</v>
          </cell>
          <cell r="I1835" t="str">
            <v>02200480010101</v>
          </cell>
          <cell r="K1835" t="str">
            <v>KESAVAPATNAM</v>
          </cell>
          <cell r="L1835" t="str">
            <v>ERADAPALLY</v>
          </cell>
        </row>
        <row r="1836">
          <cell r="A1836" t="str">
            <v>02</v>
          </cell>
          <cell r="B1836" t="str">
            <v>0220</v>
          </cell>
          <cell r="C1836" t="str">
            <v>0220048</v>
          </cell>
          <cell r="D1836" t="str">
            <v>002</v>
          </cell>
          <cell r="E1836" t="str">
            <v>02</v>
          </cell>
          <cell r="F1836" t="str">
            <v>01</v>
          </cell>
          <cell r="G1836" t="str">
            <v>252</v>
          </cell>
          <cell r="H1836" t="str">
            <v>012</v>
          </cell>
          <cell r="I1836" t="str">
            <v>02200480020201</v>
          </cell>
          <cell r="K1836" t="str">
            <v>KESAVAPATNAM</v>
          </cell>
          <cell r="L1836" t="str">
            <v>ARKANDLA</v>
          </cell>
        </row>
        <row r="1837">
          <cell r="A1837" t="str">
            <v>02</v>
          </cell>
          <cell r="B1837" t="str">
            <v>0220</v>
          </cell>
          <cell r="C1837" t="str">
            <v>0220048</v>
          </cell>
          <cell r="D1837" t="str">
            <v>003</v>
          </cell>
          <cell r="E1837" t="str">
            <v>03</v>
          </cell>
          <cell r="F1837" t="str">
            <v>01</v>
          </cell>
          <cell r="G1837" t="str">
            <v>252</v>
          </cell>
          <cell r="H1837" t="str">
            <v>012</v>
          </cell>
          <cell r="I1837" t="str">
            <v>02200480030301</v>
          </cell>
          <cell r="K1837" t="str">
            <v>KESAVAPATNAM</v>
          </cell>
          <cell r="L1837" t="str">
            <v>GADDAPAKA</v>
          </cell>
        </row>
        <row r="1838">
          <cell r="A1838" t="str">
            <v>02</v>
          </cell>
          <cell r="B1838" t="str">
            <v>0220</v>
          </cell>
          <cell r="C1838" t="str">
            <v>0220048</v>
          </cell>
          <cell r="D1838" t="str">
            <v>003</v>
          </cell>
          <cell r="E1838" t="str">
            <v>04</v>
          </cell>
          <cell r="F1838" t="str">
            <v>01</v>
          </cell>
          <cell r="G1838" t="str">
            <v>252</v>
          </cell>
          <cell r="H1838" t="str">
            <v>012</v>
          </cell>
          <cell r="I1838" t="str">
            <v>02200480030401</v>
          </cell>
          <cell r="K1838" t="str">
            <v>KESAVAPATNAM</v>
          </cell>
          <cell r="L1838" t="str">
            <v>KALVALA</v>
          </cell>
        </row>
        <row r="1839">
          <cell r="A1839" t="str">
            <v>02</v>
          </cell>
          <cell r="B1839" t="str">
            <v>0220</v>
          </cell>
          <cell r="C1839" t="str">
            <v>0220048</v>
          </cell>
          <cell r="D1839" t="str">
            <v>004</v>
          </cell>
          <cell r="E1839" t="str">
            <v>05</v>
          </cell>
          <cell r="F1839" t="str">
            <v>01</v>
          </cell>
          <cell r="G1839" t="str">
            <v>252</v>
          </cell>
          <cell r="H1839" t="str">
            <v>012</v>
          </cell>
          <cell r="I1839" t="str">
            <v>02200480040501</v>
          </cell>
          <cell r="K1839" t="str">
            <v>KESAVAPATNAM</v>
          </cell>
          <cell r="L1839" t="str">
            <v>KACHAPOOR</v>
          </cell>
        </row>
        <row r="1840">
          <cell r="A1840" t="str">
            <v>02</v>
          </cell>
          <cell r="B1840" t="str">
            <v>0220</v>
          </cell>
          <cell r="C1840" t="str">
            <v>0220048</v>
          </cell>
          <cell r="D1840" t="str">
            <v>005</v>
          </cell>
          <cell r="E1840" t="str">
            <v>06</v>
          </cell>
          <cell r="F1840" t="str">
            <v>01</v>
          </cell>
          <cell r="G1840" t="str">
            <v>252</v>
          </cell>
          <cell r="H1840" t="str">
            <v>012</v>
          </cell>
          <cell r="I1840" t="str">
            <v>02200480050601</v>
          </cell>
          <cell r="K1840" t="str">
            <v>KESAVAPATNAM</v>
          </cell>
          <cell r="L1840" t="str">
            <v>RAJPUR</v>
          </cell>
        </row>
        <row r="1841">
          <cell r="A1841" t="str">
            <v>02</v>
          </cell>
          <cell r="B1841" t="str">
            <v>0220</v>
          </cell>
          <cell r="C1841" t="str">
            <v>0220048</v>
          </cell>
          <cell r="D1841" t="str">
            <v>005</v>
          </cell>
          <cell r="E1841" t="str">
            <v>06</v>
          </cell>
          <cell r="F1841" t="str">
            <v>02</v>
          </cell>
          <cell r="G1841" t="str">
            <v>252</v>
          </cell>
          <cell r="H1841" t="str">
            <v>012</v>
          </cell>
          <cell r="I1841" t="str">
            <v>02200480050602</v>
          </cell>
          <cell r="K1841" t="str">
            <v>KESAVAPATNAM</v>
          </cell>
          <cell r="L1841" t="str">
            <v>GOLLAPALLI</v>
          </cell>
        </row>
        <row r="1842">
          <cell r="A1842" t="str">
            <v>02</v>
          </cell>
          <cell r="B1842" t="str">
            <v>0220</v>
          </cell>
          <cell r="C1842" t="str">
            <v>0220048</v>
          </cell>
          <cell r="D1842" t="str">
            <v>006</v>
          </cell>
          <cell r="E1842" t="str">
            <v>07</v>
          </cell>
          <cell r="F1842" t="str">
            <v>01</v>
          </cell>
          <cell r="G1842" t="str">
            <v>252</v>
          </cell>
          <cell r="H1842" t="str">
            <v>012</v>
          </cell>
          <cell r="I1842" t="str">
            <v>02200480060701</v>
          </cell>
          <cell r="K1842" t="str">
            <v>KESAVAPATNAM</v>
          </cell>
          <cell r="L1842" t="str">
            <v>DARMARAM</v>
          </cell>
        </row>
        <row r="1843">
          <cell r="A1843" t="str">
            <v>02</v>
          </cell>
          <cell r="B1843" t="str">
            <v>0220</v>
          </cell>
          <cell r="C1843" t="str">
            <v>0220048</v>
          </cell>
          <cell r="D1843" t="str">
            <v>007</v>
          </cell>
          <cell r="E1843" t="str">
            <v>08</v>
          </cell>
          <cell r="F1843" t="str">
            <v>01</v>
          </cell>
          <cell r="G1843" t="str">
            <v>252</v>
          </cell>
          <cell r="H1843" t="str">
            <v>012</v>
          </cell>
          <cell r="I1843" t="str">
            <v>02200480070801</v>
          </cell>
          <cell r="K1843" t="str">
            <v>KESAVAPATNAM</v>
          </cell>
          <cell r="L1843" t="str">
            <v>KANAPUR</v>
          </cell>
        </row>
        <row r="1844">
          <cell r="A1844" t="str">
            <v>02</v>
          </cell>
          <cell r="B1844" t="str">
            <v>0220</v>
          </cell>
          <cell r="C1844" t="str">
            <v>0220048</v>
          </cell>
          <cell r="D1844" t="str">
            <v>008</v>
          </cell>
          <cell r="E1844" t="str">
            <v>09</v>
          </cell>
          <cell r="F1844" t="str">
            <v>01</v>
          </cell>
          <cell r="G1844" t="str">
            <v>252</v>
          </cell>
          <cell r="H1844" t="str">
            <v>012</v>
          </cell>
          <cell r="I1844" t="str">
            <v>02200480080901</v>
          </cell>
          <cell r="K1844" t="str">
            <v>KESAVAPATNAM</v>
          </cell>
          <cell r="L1844" t="str">
            <v>MUTHARAM</v>
          </cell>
        </row>
        <row r="1845">
          <cell r="A1845" t="str">
            <v>02</v>
          </cell>
          <cell r="B1845" t="str">
            <v>0220</v>
          </cell>
          <cell r="C1845" t="str">
            <v>0220048</v>
          </cell>
          <cell r="D1845" t="str">
            <v>009</v>
          </cell>
          <cell r="E1845" t="str">
            <v>10</v>
          </cell>
          <cell r="F1845" t="str">
            <v>01</v>
          </cell>
          <cell r="G1845" t="str">
            <v>252</v>
          </cell>
          <cell r="H1845" t="str">
            <v>012</v>
          </cell>
          <cell r="I1845" t="str">
            <v>02200480091001</v>
          </cell>
          <cell r="K1845" t="str">
            <v>KESAVAPATNAM</v>
          </cell>
          <cell r="L1845" t="str">
            <v>THADIKAL</v>
          </cell>
        </row>
        <row r="1846">
          <cell r="A1846" t="str">
            <v>02</v>
          </cell>
          <cell r="B1846" t="str">
            <v>0220</v>
          </cell>
          <cell r="C1846" t="str">
            <v>0220048</v>
          </cell>
          <cell r="D1846" t="str">
            <v>009</v>
          </cell>
          <cell r="E1846" t="str">
            <v>10</v>
          </cell>
          <cell r="F1846" t="str">
            <v>02</v>
          </cell>
          <cell r="G1846" t="str">
            <v>252</v>
          </cell>
          <cell r="H1846" t="str">
            <v>012</v>
          </cell>
          <cell r="I1846" t="str">
            <v>02200480091002</v>
          </cell>
          <cell r="K1846" t="str">
            <v>KESAVAPATNAM</v>
          </cell>
          <cell r="L1846" t="str">
            <v>CHINTAGUTTA</v>
          </cell>
        </row>
        <row r="1847">
          <cell r="A1847" t="str">
            <v>02</v>
          </cell>
          <cell r="B1847" t="str">
            <v>0220</v>
          </cell>
          <cell r="C1847" t="str">
            <v>0220048</v>
          </cell>
          <cell r="D1847" t="str">
            <v>010</v>
          </cell>
          <cell r="E1847" t="str">
            <v>11</v>
          </cell>
          <cell r="F1847" t="str">
            <v>01</v>
          </cell>
          <cell r="G1847" t="str">
            <v>252</v>
          </cell>
          <cell r="H1847" t="str">
            <v>012</v>
          </cell>
          <cell r="I1847" t="str">
            <v>02200480101101</v>
          </cell>
          <cell r="K1847" t="str">
            <v>KESAVAPATNAM</v>
          </cell>
          <cell r="L1847" t="str">
            <v>MOLANGUR</v>
          </cell>
        </row>
        <row r="1848">
          <cell r="A1848" t="str">
            <v>02</v>
          </cell>
          <cell r="B1848" t="str">
            <v>0220</v>
          </cell>
          <cell r="C1848" t="str">
            <v>0220048</v>
          </cell>
          <cell r="D1848" t="str">
            <v>010</v>
          </cell>
          <cell r="E1848" t="str">
            <v>11</v>
          </cell>
          <cell r="F1848" t="str">
            <v>02</v>
          </cell>
          <cell r="G1848" t="str">
            <v>252</v>
          </cell>
          <cell r="H1848" t="str">
            <v>012</v>
          </cell>
          <cell r="I1848" t="str">
            <v>02200480101102</v>
          </cell>
          <cell r="K1848" t="str">
            <v>KESAVAPATNAM</v>
          </cell>
          <cell r="L1848" t="str">
            <v>MAKTHA</v>
          </cell>
        </row>
        <row r="1849">
          <cell r="A1849" t="str">
            <v>02</v>
          </cell>
          <cell r="B1849" t="str">
            <v>0220</v>
          </cell>
          <cell r="C1849" t="str">
            <v>0220048</v>
          </cell>
          <cell r="D1849" t="str">
            <v>010</v>
          </cell>
          <cell r="E1849" t="str">
            <v>11</v>
          </cell>
          <cell r="F1849" t="str">
            <v>03</v>
          </cell>
          <cell r="G1849" t="str">
            <v>252</v>
          </cell>
          <cell r="H1849" t="str">
            <v>012</v>
          </cell>
          <cell r="I1849" t="str">
            <v>02200480101103</v>
          </cell>
          <cell r="K1849" t="str">
            <v>KESAVAPATNAM</v>
          </cell>
          <cell r="L1849" t="str">
            <v>GUDATIPALLI</v>
          </cell>
        </row>
        <row r="1850">
          <cell r="A1850" t="str">
            <v>02</v>
          </cell>
          <cell r="B1850" t="str">
            <v>0220</v>
          </cell>
          <cell r="C1850" t="str">
            <v>0220048</v>
          </cell>
          <cell r="D1850" t="str">
            <v>010</v>
          </cell>
          <cell r="E1850" t="str">
            <v>11</v>
          </cell>
          <cell r="F1850" t="str">
            <v>04</v>
          </cell>
          <cell r="G1850" t="str">
            <v>252</v>
          </cell>
          <cell r="H1850" t="str">
            <v>012</v>
          </cell>
          <cell r="I1850" t="str">
            <v>02200480101104</v>
          </cell>
          <cell r="K1850" t="str">
            <v>KESAVAPATNAM</v>
          </cell>
          <cell r="L1850" t="str">
            <v>NALLAYANKAYAPALLI</v>
          </cell>
        </row>
        <row r="1851">
          <cell r="A1851" t="str">
            <v>02</v>
          </cell>
          <cell r="B1851" t="str">
            <v>0220</v>
          </cell>
          <cell r="C1851" t="str">
            <v>0220048</v>
          </cell>
          <cell r="D1851" t="str">
            <v>010</v>
          </cell>
          <cell r="E1851" t="str">
            <v>11</v>
          </cell>
          <cell r="F1851" t="str">
            <v>05</v>
          </cell>
          <cell r="G1851" t="str">
            <v>252</v>
          </cell>
          <cell r="H1851" t="str">
            <v>012</v>
          </cell>
          <cell r="I1851" t="str">
            <v>02200480101105</v>
          </cell>
          <cell r="K1851" t="str">
            <v>KESAVAPATNAM</v>
          </cell>
          <cell r="L1851" t="str">
            <v>KOTHAPALLI</v>
          </cell>
        </row>
        <row r="1852">
          <cell r="A1852" t="str">
            <v>02</v>
          </cell>
          <cell r="B1852" t="str">
            <v>0220</v>
          </cell>
          <cell r="C1852" t="str">
            <v>0220048</v>
          </cell>
          <cell r="D1852" t="str">
            <v>011</v>
          </cell>
          <cell r="E1852" t="str">
            <v>11</v>
          </cell>
          <cell r="F1852" t="str">
            <v>01</v>
          </cell>
          <cell r="G1852" t="str">
            <v>252</v>
          </cell>
          <cell r="H1852" t="str">
            <v>012</v>
          </cell>
          <cell r="I1852" t="str">
            <v>02200480111101</v>
          </cell>
          <cell r="K1852" t="str">
            <v>KESAVAPATNAM</v>
          </cell>
          <cell r="L1852" t="str">
            <v>CHINTALAPALLI</v>
          </cell>
        </row>
        <row r="1853">
          <cell r="A1853" t="str">
            <v>02</v>
          </cell>
          <cell r="B1853" t="str">
            <v>0220</v>
          </cell>
          <cell r="C1853" t="str">
            <v>0220048</v>
          </cell>
          <cell r="D1853" t="str">
            <v>012</v>
          </cell>
          <cell r="E1853" t="str">
            <v>12</v>
          </cell>
          <cell r="F1853" t="str">
            <v>01</v>
          </cell>
          <cell r="G1853" t="str">
            <v>251</v>
          </cell>
          <cell r="H1853" t="str">
            <v>032</v>
          </cell>
          <cell r="I1853" t="str">
            <v>02200480121201</v>
          </cell>
          <cell r="K1853" t="str">
            <v>KESAVAPATNAM</v>
          </cell>
          <cell r="L1853" t="str">
            <v>AMUDALAPALLI</v>
          </cell>
        </row>
        <row r="1854">
          <cell r="A1854" t="str">
            <v>02</v>
          </cell>
          <cell r="B1854" t="str">
            <v>0220</v>
          </cell>
          <cell r="C1854" t="str">
            <v>0220048</v>
          </cell>
          <cell r="D1854" t="str">
            <v>013</v>
          </cell>
          <cell r="E1854" t="str">
            <v>13</v>
          </cell>
          <cell r="F1854" t="str">
            <v>01</v>
          </cell>
          <cell r="G1854" t="str">
            <v>251</v>
          </cell>
          <cell r="H1854" t="str">
            <v>032</v>
          </cell>
          <cell r="I1854" t="str">
            <v>02200480131301</v>
          </cell>
          <cell r="K1854" t="str">
            <v>KESAVAPATNAM</v>
          </cell>
          <cell r="L1854" t="str">
            <v>METPALLI</v>
          </cell>
        </row>
        <row r="1855">
          <cell r="A1855" t="str">
            <v>02</v>
          </cell>
          <cell r="B1855" t="str">
            <v>0220</v>
          </cell>
          <cell r="C1855" t="str">
            <v>0220048</v>
          </cell>
          <cell r="D1855" t="str">
            <v>014</v>
          </cell>
          <cell r="E1855" t="str">
            <v>13</v>
          </cell>
          <cell r="F1855" t="str">
            <v>01</v>
          </cell>
          <cell r="G1855" t="str">
            <v>251</v>
          </cell>
          <cell r="H1855" t="str">
            <v>032</v>
          </cell>
          <cell r="I1855" t="str">
            <v>02200480141301</v>
          </cell>
          <cell r="K1855" t="str">
            <v>KESAVAPATNAM</v>
          </cell>
          <cell r="L1855" t="str">
            <v>LINGAPUR</v>
          </cell>
        </row>
        <row r="1856">
          <cell r="A1856" t="str">
            <v>02</v>
          </cell>
          <cell r="B1856" t="str">
            <v>0220</v>
          </cell>
          <cell r="C1856" t="str">
            <v>0220048</v>
          </cell>
          <cell r="D1856" t="str">
            <v>015</v>
          </cell>
          <cell r="E1856" t="str">
            <v>14</v>
          </cell>
          <cell r="F1856" t="str">
            <v>01</v>
          </cell>
          <cell r="G1856" t="str">
            <v>251</v>
          </cell>
          <cell r="H1856" t="str">
            <v>032</v>
          </cell>
          <cell r="I1856" t="str">
            <v>02200480151401</v>
          </cell>
          <cell r="K1856" t="str">
            <v>KESAVAPATNAM</v>
          </cell>
          <cell r="L1856" t="str">
            <v>KATTAGATTU</v>
          </cell>
        </row>
        <row r="1857">
          <cell r="A1857" t="str">
            <v>02</v>
          </cell>
          <cell r="B1857" t="str">
            <v>0220</v>
          </cell>
          <cell r="C1857" t="str">
            <v>0220048</v>
          </cell>
          <cell r="D1857" t="str">
            <v>015</v>
          </cell>
          <cell r="E1857" t="str">
            <v>14</v>
          </cell>
          <cell r="F1857" t="str">
            <v>02</v>
          </cell>
          <cell r="G1857" t="str">
            <v>251</v>
          </cell>
          <cell r="H1857" t="str">
            <v>032</v>
          </cell>
          <cell r="I1857" t="str">
            <v>02200480151402</v>
          </cell>
          <cell r="K1857" t="str">
            <v>KESAVAPATNAM</v>
          </cell>
          <cell r="L1857" t="str">
            <v>KOTHAGATTU</v>
          </cell>
        </row>
        <row r="1858">
          <cell r="A1858" t="str">
            <v>02</v>
          </cell>
          <cell r="B1858" t="str">
            <v>0220</v>
          </cell>
          <cell r="C1858" t="str">
            <v>0220048</v>
          </cell>
          <cell r="D1858" t="str">
            <v>015</v>
          </cell>
          <cell r="E1858" t="str">
            <v>14</v>
          </cell>
          <cell r="F1858" t="str">
            <v>03</v>
          </cell>
          <cell r="G1858" t="str">
            <v>251</v>
          </cell>
          <cell r="H1858" t="str">
            <v>032</v>
          </cell>
          <cell r="I1858" t="str">
            <v>02200480151403</v>
          </cell>
          <cell r="K1858" t="str">
            <v>KESAVAPATNAM</v>
          </cell>
          <cell r="L1858" t="str">
            <v>GOLLAPALLI</v>
          </cell>
        </row>
        <row r="1859">
          <cell r="A1859" t="str">
            <v>02</v>
          </cell>
          <cell r="B1859" t="str">
            <v>0220</v>
          </cell>
          <cell r="C1859" t="str">
            <v>0220048</v>
          </cell>
          <cell r="D1859" t="str">
            <v>016</v>
          </cell>
          <cell r="E1859" t="str">
            <v>15</v>
          </cell>
          <cell r="F1859" t="str">
            <v>01</v>
          </cell>
          <cell r="G1859" t="str">
            <v>252</v>
          </cell>
          <cell r="H1859" t="str">
            <v>012</v>
          </cell>
          <cell r="I1859" t="str">
            <v>02200480161501</v>
          </cell>
          <cell r="K1859" t="str">
            <v>KESAVAPATNAM</v>
          </cell>
          <cell r="L1859" t="str">
            <v>KESHAVAPATNAM</v>
          </cell>
        </row>
        <row r="1860">
          <cell r="A1860" t="str">
            <v>02</v>
          </cell>
          <cell r="B1860" t="str">
            <v>0220</v>
          </cell>
          <cell r="C1860" t="str">
            <v>0220048</v>
          </cell>
          <cell r="D1860" t="str">
            <v>016</v>
          </cell>
          <cell r="E1860" t="str">
            <v>15</v>
          </cell>
          <cell r="F1860" t="str">
            <v>02</v>
          </cell>
          <cell r="G1860" t="str">
            <v>252</v>
          </cell>
          <cell r="H1860" t="str">
            <v>012</v>
          </cell>
          <cell r="I1860" t="str">
            <v>02200480161502</v>
          </cell>
          <cell r="K1860" t="str">
            <v>KESAVAPATNAM</v>
          </cell>
          <cell r="L1860" t="str">
            <v>PAPAIAHPALLI</v>
          </cell>
        </row>
        <row r="1861">
          <cell r="A1861" t="str">
            <v>02</v>
          </cell>
          <cell r="B1861" t="str">
            <v>0220</v>
          </cell>
          <cell r="C1861" t="str">
            <v>0220048</v>
          </cell>
          <cell r="D1861" t="str">
            <v>017</v>
          </cell>
          <cell r="E1861" t="str">
            <v>15</v>
          </cell>
          <cell r="F1861" t="str">
            <v>01</v>
          </cell>
          <cell r="G1861" t="str">
            <v>252</v>
          </cell>
          <cell r="H1861" t="str">
            <v>012</v>
          </cell>
          <cell r="I1861" t="str">
            <v>02200480171501</v>
          </cell>
          <cell r="K1861" t="str">
            <v>KESAVAPATNAM</v>
          </cell>
          <cell r="L1861" t="str">
            <v>VANKAYAGUDEM</v>
          </cell>
        </row>
        <row r="1862">
          <cell r="A1862" t="str">
            <v>02</v>
          </cell>
          <cell r="B1862" t="str">
            <v>0220</v>
          </cell>
          <cell r="C1862" t="str">
            <v>0220048</v>
          </cell>
          <cell r="D1862" t="str">
            <v>018</v>
          </cell>
          <cell r="E1862" t="str">
            <v>16</v>
          </cell>
          <cell r="F1862" t="str">
            <v>01</v>
          </cell>
          <cell r="G1862" t="str">
            <v>251</v>
          </cell>
          <cell r="H1862" t="str">
            <v>032</v>
          </cell>
          <cell r="I1862" t="str">
            <v>02200480181601</v>
          </cell>
          <cell r="K1862" t="str">
            <v>KESAVAPATNAM</v>
          </cell>
          <cell r="L1862" t="str">
            <v>AMBALPUR</v>
          </cell>
        </row>
        <row r="1863">
          <cell r="A1863" t="str">
            <v>02</v>
          </cell>
          <cell r="B1863" t="str">
            <v>0220</v>
          </cell>
          <cell r="C1863" t="str">
            <v>0220048</v>
          </cell>
          <cell r="D1863" t="str">
            <v>019</v>
          </cell>
          <cell r="E1863" t="str">
            <v>16</v>
          </cell>
          <cell r="F1863" t="str">
            <v>01</v>
          </cell>
          <cell r="G1863" t="str">
            <v>251</v>
          </cell>
          <cell r="H1863" t="str">
            <v>032</v>
          </cell>
          <cell r="I1863" t="str">
            <v>02200480191601</v>
          </cell>
          <cell r="K1863" t="str">
            <v>KESAVAPATNAM</v>
          </cell>
          <cell r="L1863" t="str">
            <v>IPPALAPALLI</v>
          </cell>
        </row>
        <row r="1864">
          <cell r="A1864" t="str">
            <v>02</v>
          </cell>
          <cell r="B1864" t="str">
            <v>0220</v>
          </cell>
          <cell r="C1864" t="str">
            <v>0220048</v>
          </cell>
          <cell r="D1864" t="str">
            <v>020</v>
          </cell>
          <cell r="E1864" t="str">
            <v>17</v>
          </cell>
          <cell r="F1864" t="str">
            <v>01</v>
          </cell>
          <cell r="G1864" t="str">
            <v>251</v>
          </cell>
          <cell r="H1864" t="str">
            <v>032</v>
          </cell>
          <cell r="I1864" t="str">
            <v>02200480201701</v>
          </cell>
          <cell r="K1864" t="str">
            <v>KESAVAPATNAM</v>
          </cell>
          <cell r="L1864" t="str">
            <v>KARIMPET</v>
          </cell>
        </row>
        <row r="1865">
          <cell r="A1865" t="str">
            <v>02</v>
          </cell>
          <cell r="B1865" t="str">
            <v>0220</v>
          </cell>
          <cell r="C1865" t="str">
            <v>0220049</v>
          </cell>
          <cell r="D1865" t="str">
            <v>001</v>
          </cell>
          <cell r="E1865" t="str">
            <v>01</v>
          </cell>
          <cell r="F1865" t="str">
            <v>01</v>
          </cell>
          <cell r="G1865" t="str">
            <v>251</v>
          </cell>
          <cell r="H1865" t="str">
            <v>032</v>
          </cell>
          <cell r="I1865" t="str">
            <v>02200490010101</v>
          </cell>
          <cell r="K1865" t="str">
            <v>HUZURABAD</v>
          </cell>
          <cell r="L1865" t="str">
            <v>SINGAPOOR</v>
          </cell>
        </row>
        <row r="1866">
          <cell r="A1866" t="str">
            <v>02</v>
          </cell>
          <cell r="B1866" t="str">
            <v>0220</v>
          </cell>
          <cell r="C1866" t="str">
            <v>0220049</v>
          </cell>
          <cell r="D1866" t="str">
            <v>002</v>
          </cell>
          <cell r="E1866" t="str">
            <v>01</v>
          </cell>
          <cell r="F1866" t="str">
            <v>01</v>
          </cell>
          <cell r="G1866" t="str">
            <v>251</v>
          </cell>
          <cell r="H1866" t="str">
            <v>032</v>
          </cell>
          <cell r="I1866" t="str">
            <v>02200490020101</v>
          </cell>
          <cell r="K1866" t="str">
            <v>HUZURABAD</v>
          </cell>
          <cell r="L1866" t="str">
            <v>THUMMANAPALLY</v>
          </cell>
        </row>
        <row r="1867">
          <cell r="A1867" t="str">
            <v>02</v>
          </cell>
          <cell r="B1867" t="str">
            <v>0220</v>
          </cell>
          <cell r="C1867" t="str">
            <v>0220049</v>
          </cell>
          <cell r="D1867" t="str">
            <v>002</v>
          </cell>
          <cell r="E1867" t="str">
            <v>01</v>
          </cell>
          <cell r="F1867" t="str">
            <v>02</v>
          </cell>
          <cell r="G1867" t="str">
            <v>251</v>
          </cell>
          <cell r="H1867" t="str">
            <v>032</v>
          </cell>
          <cell r="I1867" t="str">
            <v>02200490020102</v>
          </cell>
          <cell r="K1867" t="str">
            <v>HUZURABAD</v>
          </cell>
          <cell r="L1867" t="str">
            <v>IPPALAPALLY</v>
          </cell>
        </row>
        <row r="1868">
          <cell r="A1868" t="str">
            <v>02</v>
          </cell>
          <cell r="B1868" t="str">
            <v>0220</v>
          </cell>
          <cell r="C1868" t="str">
            <v>0220049</v>
          </cell>
          <cell r="D1868" t="str">
            <v>002</v>
          </cell>
          <cell r="E1868" t="str">
            <v>01</v>
          </cell>
          <cell r="F1868" t="str">
            <v>03</v>
          </cell>
          <cell r="G1868" t="str">
            <v>251</v>
          </cell>
          <cell r="H1868" t="str">
            <v>032</v>
          </cell>
          <cell r="I1868" t="str">
            <v>02200490020103</v>
          </cell>
          <cell r="K1868" t="str">
            <v>HUZURABAD</v>
          </cell>
          <cell r="L1868" t="str">
            <v>MANDATIPALLY</v>
          </cell>
        </row>
        <row r="1869">
          <cell r="A1869" t="str">
            <v>02</v>
          </cell>
          <cell r="B1869" t="str">
            <v>0220</v>
          </cell>
          <cell r="C1869" t="str">
            <v>0220049</v>
          </cell>
          <cell r="D1869" t="str">
            <v>003</v>
          </cell>
          <cell r="E1869" t="str">
            <v>01</v>
          </cell>
          <cell r="F1869" t="str">
            <v>01</v>
          </cell>
          <cell r="G1869" t="str">
            <v>251</v>
          </cell>
          <cell r="H1869" t="str">
            <v>032</v>
          </cell>
          <cell r="I1869" t="str">
            <v>02200490030101</v>
          </cell>
          <cell r="K1869" t="str">
            <v>HUZURABAD</v>
          </cell>
          <cell r="L1869" t="str">
            <v>SIRSAPALLY</v>
          </cell>
        </row>
        <row r="1870">
          <cell r="A1870" t="str">
            <v>02</v>
          </cell>
          <cell r="B1870" t="str">
            <v>0220</v>
          </cell>
          <cell r="C1870" t="str">
            <v>0220049</v>
          </cell>
          <cell r="D1870" t="str">
            <v>004</v>
          </cell>
          <cell r="E1870" t="str">
            <v>01</v>
          </cell>
          <cell r="F1870" t="str">
            <v>01</v>
          </cell>
          <cell r="G1870" t="str">
            <v>251</v>
          </cell>
          <cell r="H1870" t="str">
            <v>032</v>
          </cell>
          <cell r="I1870" t="str">
            <v>02200490040101</v>
          </cell>
          <cell r="K1870" t="str">
            <v>HUZURABAD</v>
          </cell>
          <cell r="L1870" t="str">
            <v>POTHI REDDYPET</v>
          </cell>
        </row>
        <row r="1871">
          <cell r="A1871" t="str">
            <v>02</v>
          </cell>
          <cell r="B1871" t="str">
            <v>0220</v>
          </cell>
          <cell r="C1871" t="str">
            <v>0220049</v>
          </cell>
          <cell r="D1871" t="str">
            <v>004</v>
          </cell>
          <cell r="E1871" t="str">
            <v>01</v>
          </cell>
          <cell r="F1871" t="str">
            <v>02</v>
          </cell>
          <cell r="G1871" t="str">
            <v>251</v>
          </cell>
          <cell r="H1871" t="str">
            <v>032</v>
          </cell>
          <cell r="I1871" t="str">
            <v>02200490040102</v>
          </cell>
          <cell r="K1871" t="str">
            <v>HUZURABAD</v>
          </cell>
          <cell r="L1871" t="str">
            <v>VENKATRAOPALLY</v>
          </cell>
        </row>
        <row r="1872">
          <cell r="A1872" t="str">
            <v>02</v>
          </cell>
          <cell r="B1872" t="str">
            <v>0220</v>
          </cell>
          <cell r="C1872" t="str">
            <v>0220049</v>
          </cell>
          <cell r="D1872" t="str">
            <v>005</v>
          </cell>
          <cell r="E1872" t="str">
            <v>01</v>
          </cell>
          <cell r="F1872" t="str">
            <v>01</v>
          </cell>
          <cell r="G1872" t="str">
            <v>251</v>
          </cell>
          <cell r="H1872" t="str">
            <v>032</v>
          </cell>
          <cell r="I1872" t="str">
            <v>02200490050101</v>
          </cell>
          <cell r="K1872" t="str">
            <v>HUZURABAD</v>
          </cell>
          <cell r="L1872" t="str">
            <v>CHELPOOR</v>
          </cell>
        </row>
        <row r="1873">
          <cell r="A1873" t="str">
            <v>02</v>
          </cell>
          <cell r="B1873" t="str">
            <v>0220</v>
          </cell>
          <cell r="C1873" t="str">
            <v>0220049</v>
          </cell>
          <cell r="D1873" t="str">
            <v>005</v>
          </cell>
          <cell r="E1873" t="str">
            <v>01</v>
          </cell>
          <cell r="F1873" t="str">
            <v>02</v>
          </cell>
          <cell r="G1873" t="str">
            <v>251</v>
          </cell>
          <cell r="H1873" t="str">
            <v>032</v>
          </cell>
          <cell r="I1873" t="str">
            <v>02200490050102</v>
          </cell>
          <cell r="K1873" t="str">
            <v>HUZURABAD</v>
          </cell>
          <cell r="L1873" t="str">
            <v>KURMAPALLY</v>
          </cell>
        </row>
        <row r="1874">
          <cell r="A1874" t="str">
            <v>02</v>
          </cell>
          <cell r="B1874" t="str">
            <v>0220</v>
          </cell>
          <cell r="C1874" t="str">
            <v>0220049</v>
          </cell>
          <cell r="D1874" t="str">
            <v>005</v>
          </cell>
          <cell r="E1874" t="str">
            <v>01</v>
          </cell>
          <cell r="F1874" t="str">
            <v>03</v>
          </cell>
          <cell r="G1874" t="str">
            <v>251</v>
          </cell>
          <cell r="H1874" t="str">
            <v>032</v>
          </cell>
          <cell r="I1874" t="str">
            <v>02200490050103</v>
          </cell>
          <cell r="K1874" t="str">
            <v>HUZURABAD</v>
          </cell>
          <cell r="L1874" t="str">
            <v>SHALLAPALLY</v>
          </cell>
        </row>
        <row r="1875">
          <cell r="A1875" t="str">
            <v>02</v>
          </cell>
          <cell r="B1875" t="str">
            <v>0220</v>
          </cell>
          <cell r="C1875" t="str">
            <v>0220049</v>
          </cell>
          <cell r="D1875" t="str">
            <v>005</v>
          </cell>
          <cell r="E1875" t="str">
            <v>01</v>
          </cell>
          <cell r="F1875" t="str">
            <v>04</v>
          </cell>
          <cell r="G1875" t="str">
            <v>251</v>
          </cell>
          <cell r="H1875" t="str">
            <v>032</v>
          </cell>
          <cell r="I1875" t="str">
            <v>02200490050104</v>
          </cell>
          <cell r="K1875" t="str">
            <v>HUZURABAD</v>
          </cell>
          <cell r="L1875" t="str">
            <v>THOKKALAPALLY</v>
          </cell>
        </row>
        <row r="1876">
          <cell r="A1876" t="str">
            <v>02</v>
          </cell>
          <cell r="B1876" t="str">
            <v>0220</v>
          </cell>
          <cell r="C1876" t="str">
            <v>0220049</v>
          </cell>
          <cell r="D1876" t="str">
            <v>005</v>
          </cell>
          <cell r="E1876" t="str">
            <v>01</v>
          </cell>
          <cell r="F1876" t="str">
            <v>05</v>
          </cell>
          <cell r="G1876" t="str">
            <v>251</v>
          </cell>
          <cell r="H1876" t="str">
            <v>032</v>
          </cell>
          <cell r="I1876" t="str">
            <v>02200490050105</v>
          </cell>
          <cell r="K1876" t="str">
            <v>HUZURABAD</v>
          </cell>
          <cell r="L1876" t="str">
            <v>RAJUPALLY</v>
          </cell>
        </row>
        <row r="1877">
          <cell r="A1877" t="str">
            <v>02</v>
          </cell>
          <cell r="B1877" t="str">
            <v>0220</v>
          </cell>
          <cell r="C1877" t="str">
            <v>0220049</v>
          </cell>
          <cell r="D1877" t="str">
            <v>005</v>
          </cell>
          <cell r="E1877" t="str">
            <v>01</v>
          </cell>
          <cell r="F1877" t="str">
            <v>06</v>
          </cell>
          <cell r="G1877" t="str">
            <v>251</v>
          </cell>
          <cell r="H1877" t="str">
            <v>032</v>
          </cell>
          <cell r="I1877" t="str">
            <v>02200490050106</v>
          </cell>
          <cell r="K1877" t="str">
            <v>HUZURABAD</v>
          </cell>
          <cell r="L1877" t="str">
            <v>NARSIMLLAPALLI</v>
          </cell>
        </row>
        <row r="1878">
          <cell r="A1878" t="str">
            <v>02</v>
          </cell>
          <cell r="B1878" t="str">
            <v>0220</v>
          </cell>
          <cell r="C1878" t="str">
            <v>0220049</v>
          </cell>
          <cell r="D1878" t="str">
            <v>006</v>
          </cell>
          <cell r="E1878" t="str">
            <v>01</v>
          </cell>
          <cell r="F1878" t="str">
            <v>01</v>
          </cell>
          <cell r="G1878" t="str">
            <v>251</v>
          </cell>
          <cell r="H1878" t="str">
            <v>032</v>
          </cell>
          <cell r="I1878" t="str">
            <v>02200490060101</v>
          </cell>
          <cell r="K1878" t="str">
            <v>HUZURABAD</v>
          </cell>
          <cell r="L1878" t="str">
            <v>JUPAKA</v>
          </cell>
        </row>
        <row r="1879">
          <cell r="A1879" t="str">
            <v>02</v>
          </cell>
          <cell r="B1879" t="str">
            <v>0220</v>
          </cell>
          <cell r="C1879" t="str">
            <v>0220049</v>
          </cell>
          <cell r="D1879" t="str">
            <v>006</v>
          </cell>
          <cell r="E1879" t="str">
            <v>01</v>
          </cell>
          <cell r="F1879" t="str">
            <v>02</v>
          </cell>
          <cell r="G1879" t="str">
            <v>251</v>
          </cell>
          <cell r="H1879" t="str">
            <v>032</v>
          </cell>
          <cell r="I1879" t="str">
            <v>02200490060102</v>
          </cell>
          <cell r="K1879" t="str">
            <v>HUZURABAD</v>
          </cell>
          <cell r="L1879" t="str">
            <v>BOTHALAPALLY</v>
          </cell>
        </row>
        <row r="1880">
          <cell r="A1880" t="str">
            <v>02</v>
          </cell>
          <cell r="B1880" t="str">
            <v>0220</v>
          </cell>
          <cell r="C1880" t="str">
            <v>0220049</v>
          </cell>
          <cell r="D1880" t="str">
            <v>007</v>
          </cell>
          <cell r="E1880" t="str">
            <v>01</v>
          </cell>
          <cell r="F1880" t="str">
            <v>01</v>
          </cell>
          <cell r="G1880" t="str">
            <v>251</v>
          </cell>
          <cell r="H1880" t="str">
            <v>032</v>
          </cell>
          <cell r="I1880" t="str">
            <v>02200490070101</v>
          </cell>
          <cell r="K1880" t="str">
            <v>HUZURABAD</v>
          </cell>
          <cell r="L1880" t="str">
            <v>DHARMARAJPALLY</v>
          </cell>
        </row>
        <row r="1881">
          <cell r="A1881" t="str">
            <v>02</v>
          </cell>
          <cell r="B1881" t="str">
            <v>0220</v>
          </cell>
          <cell r="C1881" t="str">
            <v>0220049</v>
          </cell>
          <cell r="D1881" t="str">
            <v>008</v>
          </cell>
          <cell r="E1881" t="str">
            <v>01</v>
          </cell>
          <cell r="F1881" t="str">
            <v>01</v>
          </cell>
          <cell r="G1881" t="str">
            <v>251</v>
          </cell>
          <cell r="H1881" t="str">
            <v>032</v>
          </cell>
          <cell r="I1881" t="str">
            <v>02200490080101</v>
          </cell>
          <cell r="K1881" t="str">
            <v>HUZURABAD</v>
          </cell>
          <cell r="L1881" t="str">
            <v>KANDUGULLA</v>
          </cell>
        </row>
        <row r="1882">
          <cell r="A1882" t="str">
            <v>02</v>
          </cell>
          <cell r="B1882" t="str">
            <v>0220</v>
          </cell>
          <cell r="C1882" t="str">
            <v>0220049</v>
          </cell>
          <cell r="D1882" t="str">
            <v>009</v>
          </cell>
          <cell r="E1882" t="str">
            <v>01</v>
          </cell>
          <cell r="F1882" t="str">
            <v>01</v>
          </cell>
          <cell r="G1882" t="str">
            <v>251</v>
          </cell>
          <cell r="H1882" t="str">
            <v>032</v>
          </cell>
          <cell r="I1882" t="str">
            <v>02200490090101</v>
          </cell>
          <cell r="K1882" t="str">
            <v>HUZURABAD</v>
          </cell>
          <cell r="L1882" t="str">
            <v>CHINNAPOIPALLY</v>
          </cell>
        </row>
        <row r="1883">
          <cell r="A1883" t="str">
            <v>02</v>
          </cell>
          <cell r="B1883" t="str">
            <v>0220</v>
          </cell>
          <cell r="C1883" t="str">
            <v>0220049</v>
          </cell>
          <cell r="D1883" t="str">
            <v>010</v>
          </cell>
          <cell r="E1883" t="str">
            <v>01</v>
          </cell>
          <cell r="F1883" t="str">
            <v>01</v>
          </cell>
          <cell r="G1883" t="str">
            <v>251</v>
          </cell>
          <cell r="H1883" t="str">
            <v>032</v>
          </cell>
          <cell r="I1883" t="str">
            <v>02200490100101</v>
          </cell>
          <cell r="K1883" t="str">
            <v>HUZURABAD</v>
          </cell>
          <cell r="L1883" t="str">
            <v>KANKULAGADDA</v>
          </cell>
        </row>
        <row r="1884">
          <cell r="A1884" t="str">
            <v>02</v>
          </cell>
          <cell r="B1884" t="str">
            <v>0220</v>
          </cell>
          <cell r="C1884" t="str">
            <v>0220049</v>
          </cell>
          <cell r="D1884" t="str">
            <v>011</v>
          </cell>
          <cell r="E1884" t="str">
            <v>01</v>
          </cell>
          <cell r="F1884" t="str">
            <v>01</v>
          </cell>
          <cell r="G1884" t="str">
            <v>251</v>
          </cell>
          <cell r="H1884" t="str">
            <v>032</v>
          </cell>
          <cell r="I1884" t="str">
            <v>02200490110101</v>
          </cell>
          <cell r="K1884" t="str">
            <v>HUZURABAD</v>
          </cell>
          <cell r="L1884" t="str">
            <v>RANGAPOOR</v>
          </cell>
        </row>
        <row r="1885">
          <cell r="A1885" t="str">
            <v>02</v>
          </cell>
          <cell r="B1885" t="str">
            <v>0220</v>
          </cell>
          <cell r="C1885" t="str">
            <v>0220049</v>
          </cell>
          <cell r="D1885" t="str">
            <v>012</v>
          </cell>
          <cell r="E1885" t="str">
            <v>01</v>
          </cell>
          <cell r="F1885" t="str">
            <v>01</v>
          </cell>
          <cell r="G1885" t="str">
            <v>251</v>
          </cell>
          <cell r="H1885" t="str">
            <v>032</v>
          </cell>
          <cell r="I1885" t="str">
            <v>02200490120101</v>
          </cell>
          <cell r="K1885" t="str">
            <v>HUZURABAD</v>
          </cell>
          <cell r="L1885" t="str">
            <v>RAMPOOR</v>
          </cell>
        </row>
        <row r="1886">
          <cell r="A1886" t="str">
            <v>02</v>
          </cell>
          <cell r="B1886" t="str">
            <v>0220</v>
          </cell>
          <cell r="C1886" t="str">
            <v>0220049</v>
          </cell>
          <cell r="D1886" t="str">
            <v>013</v>
          </cell>
          <cell r="E1886" t="str">
            <v>01</v>
          </cell>
          <cell r="F1886" t="str">
            <v>01</v>
          </cell>
          <cell r="G1886" t="str">
            <v>251</v>
          </cell>
          <cell r="H1886" t="str">
            <v>032</v>
          </cell>
          <cell r="I1886" t="str">
            <v>02200490130101</v>
          </cell>
          <cell r="K1886" t="str">
            <v>HUZURABAD</v>
          </cell>
          <cell r="L1886" t="str">
            <v>PODDAPAI PALLY</v>
          </cell>
        </row>
        <row r="1887">
          <cell r="A1887" t="str">
            <v>02</v>
          </cell>
          <cell r="B1887" t="str">
            <v>0220</v>
          </cell>
          <cell r="C1887" t="str">
            <v>0220049</v>
          </cell>
          <cell r="D1887" t="str">
            <v>014</v>
          </cell>
          <cell r="E1887" t="str">
            <v>01</v>
          </cell>
          <cell r="F1887" t="str">
            <v>01</v>
          </cell>
          <cell r="G1887" t="str">
            <v>251</v>
          </cell>
          <cell r="H1887" t="str">
            <v>032</v>
          </cell>
          <cell r="I1887" t="str">
            <v>02200490140101</v>
          </cell>
          <cell r="K1887" t="str">
            <v>HUZURABAD</v>
          </cell>
          <cell r="L1887" t="str">
            <v>DAMMAKKAPUR</v>
          </cell>
        </row>
        <row r="1888">
          <cell r="A1888" t="str">
            <v>02</v>
          </cell>
          <cell r="B1888" t="str">
            <v>0220</v>
          </cell>
          <cell r="C1888" t="str">
            <v>0220049</v>
          </cell>
          <cell r="D1888" t="str">
            <v>015</v>
          </cell>
          <cell r="E1888" t="str">
            <v>01</v>
          </cell>
          <cell r="F1888" t="str">
            <v>01</v>
          </cell>
          <cell r="G1888" t="str">
            <v>251</v>
          </cell>
          <cell r="H1888" t="str">
            <v>032</v>
          </cell>
          <cell r="I1888" t="str">
            <v>02200490150101</v>
          </cell>
          <cell r="K1888" t="str">
            <v>HUZURABAD</v>
          </cell>
          <cell r="L1888" t="str">
            <v>HUZURABAD</v>
          </cell>
        </row>
        <row r="1889">
          <cell r="A1889" t="str">
            <v>02</v>
          </cell>
          <cell r="B1889" t="str">
            <v>0220</v>
          </cell>
          <cell r="C1889" t="str">
            <v>0220049</v>
          </cell>
          <cell r="D1889" t="str">
            <v>016</v>
          </cell>
          <cell r="E1889" t="str">
            <v>01</v>
          </cell>
          <cell r="F1889" t="str">
            <v>01</v>
          </cell>
          <cell r="G1889" t="str">
            <v>251</v>
          </cell>
          <cell r="H1889" t="str">
            <v>032</v>
          </cell>
          <cell r="I1889" t="str">
            <v>02200490160101</v>
          </cell>
          <cell r="K1889" t="str">
            <v>HUZURABAD</v>
          </cell>
          <cell r="L1889" t="str">
            <v>IPPALA NARSINGAPOOR</v>
          </cell>
        </row>
        <row r="1890">
          <cell r="A1890" t="str">
            <v>02</v>
          </cell>
          <cell r="B1890" t="str">
            <v>0220</v>
          </cell>
          <cell r="C1890" t="str">
            <v>0220049</v>
          </cell>
          <cell r="D1890" t="str">
            <v>017</v>
          </cell>
          <cell r="E1890" t="str">
            <v>01</v>
          </cell>
          <cell r="F1890" t="str">
            <v>01</v>
          </cell>
          <cell r="G1890" t="str">
            <v>251</v>
          </cell>
          <cell r="H1890" t="str">
            <v>032</v>
          </cell>
          <cell r="I1890" t="str">
            <v>02200490170101</v>
          </cell>
          <cell r="K1890" t="str">
            <v>HUZURABAD</v>
          </cell>
          <cell r="L1890" t="str">
            <v>BORNAPALLY</v>
          </cell>
        </row>
        <row r="1891">
          <cell r="A1891" t="str">
            <v>02</v>
          </cell>
          <cell r="B1891" t="str">
            <v>0220</v>
          </cell>
          <cell r="C1891" t="str">
            <v>0220049</v>
          </cell>
          <cell r="D1891" t="str">
            <v>017</v>
          </cell>
          <cell r="E1891" t="str">
            <v>01</v>
          </cell>
          <cell r="F1891" t="str">
            <v>02</v>
          </cell>
          <cell r="G1891" t="str">
            <v>251</v>
          </cell>
          <cell r="H1891" t="str">
            <v>032</v>
          </cell>
          <cell r="I1891" t="str">
            <v>02200490170102</v>
          </cell>
          <cell r="K1891" t="str">
            <v>HUZURABAD</v>
          </cell>
          <cell r="L1891" t="str">
            <v>MUKKAPALLI</v>
          </cell>
        </row>
        <row r="1892">
          <cell r="A1892" t="str">
            <v>02</v>
          </cell>
          <cell r="B1892" t="str">
            <v>0220</v>
          </cell>
          <cell r="C1892" t="str">
            <v>0220049</v>
          </cell>
          <cell r="D1892" t="str">
            <v>018</v>
          </cell>
          <cell r="E1892" t="str">
            <v>01</v>
          </cell>
          <cell r="F1892" t="str">
            <v>01</v>
          </cell>
          <cell r="G1892" t="str">
            <v>251</v>
          </cell>
          <cell r="H1892" t="str">
            <v>032</v>
          </cell>
          <cell r="I1892" t="str">
            <v>02200490180101</v>
          </cell>
          <cell r="K1892" t="str">
            <v>HUZURABAD</v>
          </cell>
          <cell r="L1892" t="str">
            <v>KOTHAPALLY</v>
          </cell>
        </row>
        <row r="1893">
          <cell r="A1893" t="str">
            <v>02</v>
          </cell>
          <cell r="B1893" t="str">
            <v>0220</v>
          </cell>
          <cell r="C1893" t="str">
            <v>0220049</v>
          </cell>
          <cell r="D1893" t="str">
            <v>019</v>
          </cell>
          <cell r="E1893" t="str">
            <v>01</v>
          </cell>
          <cell r="F1893" t="str">
            <v>01</v>
          </cell>
          <cell r="G1893" t="str">
            <v>251</v>
          </cell>
          <cell r="H1893" t="str">
            <v>032</v>
          </cell>
          <cell r="I1893" t="str">
            <v>02200490190101</v>
          </cell>
          <cell r="K1893" t="str">
            <v>HUZURABAD</v>
          </cell>
          <cell r="L1893" t="str">
            <v>KATRA PALLY</v>
          </cell>
        </row>
        <row r="1894">
          <cell r="A1894" t="str">
            <v>02</v>
          </cell>
          <cell r="B1894" t="str">
            <v>0220</v>
          </cell>
          <cell r="C1894" t="str">
            <v>0220050</v>
          </cell>
          <cell r="D1894" t="str">
            <v>001</v>
          </cell>
          <cell r="E1894" t="str">
            <v>01</v>
          </cell>
          <cell r="F1894" t="str">
            <v>01</v>
          </cell>
          <cell r="G1894" t="str">
            <v>252</v>
          </cell>
          <cell r="H1894" t="str">
            <v>012</v>
          </cell>
          <cell r="I1894" t="str">
            <v>02200500010101</v>
          </cell>
          <cell r="K1894" t="str">
            <v>KAMALAPUR</v>
          </cell>
          <cell r="L1894" t="str">
            <v>BHEEMPALLY</v>
          </cell>
        </row>
        <row r="1895">
          <cell r="A1895" t="str">
            <v>02</v>
          </cell>
          <cell r="B1895" t="str">
            <v>0220</v>
          </cell>
          <cell r="C1895" t="str">
            <v>0220050</v>
          </cell>
          <cell r="D1895" t="str">
            <v>002</v>
          </cell>
          <cell r="E1895" t="str">
            <v>02</v>
          </cell>
          <cell r="F1895" t="str">
            <v>01</v>
          </cell>
          <cell r="G1895" t="str">
            <v>252</v>
          </cell>
          <cell r="H1895" t="str">
            <v>012</v>
          </cell>
          <cell r="I1895" t="str">
            <v>02200500020201</v>
          </cell>
          <cell r="K1895" t="str">
            <v>KAMALAPUR</v>
          </cell>
          <cell r="L1895" t="str">
            <v>KANNUR</v>
          </cell>
        </row>
        <row r="1896">
          <cell r="A1896" t="str">
            <v>02</v>
          </cell>
          <cell r="B1896" t="str">
            <v>0220</v>
          </cell>
          <cell r="C1896" t="str">
            <v>0220050</v>
          </cell>
          <cell r="D1896" t="str">
            <v>002</v>
          </cell>
          <cell r="E1896" t="str">
            <v>02</v>
          </cell>
          <cell r="F1896" t="str">
            <v>02</v>
          </cell>
          <cell r="G1896" t="str">
            <v>252</v>
          </cell>
          <cell r="H1896" t="str">
            <v>012</v>
          </cell>
          <cell r="I1896" t="str">
            <v>02200500020202</v>
          </cell>
          <cell r="K1896" t="str">
            <v>KAMALAPUR</v>
          </cell>
          <cell r="L1896" t="str">
            <v>RAMULAPALLE</v>
          </cell>
        </row>
        <row r="1897">
          <cell r="A1897" t="str">
            <v>02</v>
          </cell>
          <cell r="B1897" t="str">
            <v>0220</v>
          </cell>
          <cell r="C1897" t="str">
            <v>0220050</v>
          </cell>
          <cell r="D1897" t="str">
            <v>002</v>
          </cell>
          <cell r="E1897" t="str">
            <v>02</v>
          </cell>
          <cell r="F1897" t="str">
            <v>03</v>
          </cell>
          <cell r="G1897" t="str">
            <v>252</v>
          </cell>
          <cell r="H1897" t="str">
            <v>012</v>
          </cell>
          <cell r="I1897" t="str">
            <v>02200500020203</v>
          </cell>
          <cell r="K1897" t="str">
            <v>KAMALAPUR</v>
          </cell>
          <cell r="L1897" t="str">
            <v>VENKATESHVARLAPALLY</v>
          </cell>
        </row>
        <row r="1898">
          <cell r="A1898" t="str">
            <v>02</v>
          </cell>
          <cell r="B1898" t="str">
            <v>0220</v>
          </cell>
          <cell r="C1898" t="str">
            <v>0220050</v>
          </cell>
          <cell r="D1898" t="str">
            <v>003</v>
          </cell>
          <cell r="E1898" t="str">
            <v>03</v>
          </cell>
          <cell r="F1898" t="str">
            <v>01</v>
          </cell>
          <cell r="G1898" t="str">
            <v>252</v>
          </cell>
          <cell r="H1898" t="str">
            <v>012</v>
          </cell>
          <cell r="I1898" t="str">
            <v>02200500030301</v>
          </cell>
          <cell r="K1898" t="str">
            <v>KAMALAPUR</v>
          </cell>
          <cell r="L1898" t="str">
            <v>GUNDED</v>
          </cell>
        </row>
        <row r="1899">
          <cell r="A1899" t="str">
            <v>02</v>
          </cell>
          <cell r="B1899" t="str">
            <v>0220</v>
          </cell>
          <cell r="C1899" t="str">
            <v>0220050</v>
          </cell>
          <cell r="D1899" t="str">
            <v>004</v>
          </cell>
          <cell r="E1899" t="str">
            <v>04</v>
          </cell>
          <cell r="F1899" t="str">
            <v>01</v>
          </cell>
          <cell r="G1899" t="str">
            <v>252</v>
          </cell>
          <cell r="H1899" t="str">
            <v>012</v>
          </cell>
          <cell r="I1899" t="str">
            <v>02200500040401</v>
          </cell>
          <cell r="K1899" t="str">
            <v>KAMALAPUR</v>
          </cell>
          <cell r="L1899" t="str">
            <v>MARRIPALLIGUDAM</v>
          </cell>
        </row>
        <row r="1900">
          <cell r="A1900" t="str">
            <v>02</v>
          </cell>
          <cell r="B1900" t="str">
            <v>0220</v>
          </cell>
          <cell r="C1900" t="str">
            <v>0220050</v>
          </cell>
          <cell r="D1900" t="str">
            <v>004</v>
          </cell>
          <cell r="E1900" t="str">
            <v>05</v>
          </cell>
          <cell r="F1900" t="str">
            <v>01</v>
          </cell>
          <cell r="G1900" t="str">
            <v>252</v>
          </cell>
          <cell r="H1900" t="str">
            <v>012</v>
          </cell>
          <cell r="I1900" t="str">
            <v>02200500040501</v>
          </cell>
          <cell r="K1900" t="str">
            <v>KAMALAPUR</v>
          </cell>
          <cell r="L1900" t="str">
            <v>JUJUNUR</v>
          </cell>
        </row>
        <row r="1901">
          <cell r="A1901" t="str">
            <v>02</v>
          </cell>
          <cell r="B1901" t="str">
            <v>0220</v>
          </cell>
          <cell r="C1901" t="str">
            <v>0220050</v>
          </cell>
          <cell r="D1901" t="str">
            <v>005</v>
          </cell>
          <cell r="E1901" t="str">
            <v>04</v>
          </cell>
          <cell r="F1901" t="str">
            <v>01</v>
          </cell>
          <cell r="G1901" t="str">
            <v>252</v>
          </cell>
          <cell r="H1901" t="str">
            <v>012</v>
          </cell>
          <cell r="I1901" t="str">
            <v>02200500050401</v>
          </cell>
          <cell r="K1901" t="str">
            <v>KAMALAPUR</v>
          </cell>
          <cell r="L1901" t="str">
            <v>MARRIPELLY</v>
          </cell>
        </row>
        <row r="1902">
          <cell r="A1902" t="str">
            <v>02</v>
          </cell>
          <cell r="B1902" t="str">
            <v>0220</v>
          </cell>
          <cell r="C1902" t="str">
            <v>0220050</v>
          </cell>
          <cell r="D1902" t="str">
            <v>006</v>
          </cell>
          <cell r="E1902" t="str">
            <v>06</v>
          </cell>
          <cell r="F1902" t="str">
            <v>01</v>
          </cell>
          <cell r="G1902" t="str">
            <v>252</v>
          </cell>
          <cell r="H1902" t="str">
            <v>012</v>
          </cell>
          <cell r="I1902" t="str">
            <v>02200500060601</v>
          </cell>
          <cell r="K1902" t="str">
            <v>KAMALAPUR</v>
          </cell>
          <cell r="L1902" t="str">
            <v>SHANIGARAM</v>
          </cell>
        </row>
        <row r="1903">
          <cell r="A1903" t="str">
            <v>02</v>
          </cell>
          <cell r="B1903" t="str">
            <v>0220</v>
          </cell>
          <cell r="C1903" t="str">
            <v>0220050</v>
          </cell>
          <cell r="D1903" t="str">
            <v>006</v>
          </cell>
          <cell r="E1903" t="str">
            <v>06</v>
          </cell>
          <cell r="F1903" t="str">
            <v>02</v>
          </cell>
          <cell r="G1903" t="str">
            <v>252</v>
          </cell>
          <cell r="H1903" t="str">
            <v>012</v>
          </cell>
          <cell r="I1903" t="str">
            <v>02200500060602</v>
          </cell>
          <cell r="K1903" t="str">
            <v>KAMALAPUR</v>
          </cell>
          <cell r="L1903" t="str">
            <v>LAXMIPUR</v>
          </cell>
        </row>
        <row r="1904">
          <cell r="A1904" t="str">
            <v>02</v>
          </cell>
          <cell r="B1904" t="str">
            <v>0220</v>
          </cell>
          <cell r="C1904" t="str">
            <v>0220050</v>
          </cell>
          <cell r="D1904" t="str">
            <v>007</v>
          </cell>
          <cell r="E1904" t="str">
            <v>06</v>
          </cell>
          <cell r="F1904" t="str">
            <v>01</v>
          </cell>
          <cell r="G1904" t="str">
            <v>252</v>
          </cell>
          <cell r="H1904" t="str">
            <v>012</v>
          </cell>
          <cell r="I1904" t="str">
            <v>02200500070601</v>
          </cell>
          <cell r="K1904" t="str">
            <v>KAMALAPUR</v>
          </cell>
          <cell r="L1904" t="str">
            <v>GOPALPUR</v>
          </cell>
        </row>
        <row r="1905">
          <cell r="A1905" t="str">
            <v>02</v>
          </cell>
          <cell r="B1905" t="str">
            <v>0220</v>
          </cell>
          <cell r="C1905" t="str">
            <v>0220050</v>
          </cell>
          <cell r="D1905" t="str">
            <v>007</v>
          </cell>
          <cell r="E1905" t="str">
            <v>06</v>
          </cell>
          <cell r="F1905" t="str">
            <v>02</v>
          </cell>
          <cell r="G1905" t="str">
            <v>252</v>
          </cell>
          <cell r="H1905" t="str">
            <v>012</v>
          </cell>
          <cell r="I1905" t="str">
            <v>02200500070602</v>
          </cell>
          <cell r="K1905" t="str">
            <v>KAMALAPUR</v>
          </cell>
          <cell r="L1905" t="str">
            <v>GUNTURPALLY</v>
          </cell>
        </row>
        <row r="1906">
          <cell r="A1906" t="str">
            <v>02</v>
          </cell>
          <cell r="B1906" t="str">
            <v>0220</v>
          </cell>
          <cell r="C1906" t="str">
            <v>0220050</v>
          </cell>
          <cell r="D1906" t="str">
            <v>007</v>
          </cell>
          <cell r="E1906" t="str">
            <v>06</v>
          </cell>
          <cell r="F1906" t="str">
            <v>03</v>
          </cell>
          <cell r="G1906" t="str">
            <v>252</v>
          </cell>
          <cell r="H1906" t="str">
            <v>012</v>
          </cell>
          <cell r="I1906" t="str">
            <v>02200500070603</v>
          </cell>
          <cell r="K1906" t="str">
            <v>KAMALAPUR</v>
          </cell>
          <cell r="L1906" t="str">
            <v>BATHIVANIPALLY</v>
          </cell>
        </row>
        <row r="1907">
          <cell r="A1907" t="str">
            <v>02</v>
          </cell>
          <cell r="B1907" t="str">
            <v>0220</v>
          </cell>
          <cell r="C1907" t="str">
            <v>0220050</v>
          </cell>
          <cell r="D1907" t="str">
            <v>008</v>
          </cell>
          <cell r="E1907" t="str">
            <v>07</v>
          </cell>
          <cell r="F1907" t="str">
            <v>01</v>
          </cell>
          <cell r="G1907" t="str">
            <v>252</v>
          </cell>
          <cell r="H1907" t="str">
            <v>012</v>
          </cell>
          <cell r="I1907" t="str">
            <v>02200500080701</v>
          </cell>
          <cell r="K1907" t="str">
            <v>KAMALAPUR</v>
          </cell>
          <cell r="L1907" t="str">
            <v>VANGAPALLY</v>
          </cell>
        </row>
        <row r="1908">
          <cell r="A1908" t="str">
            <v>02</v>
          </cell>
          <cell r="B1908" t="str">
            <v>0220</v>
          </cell>
          <cell r="C1908" t="str">
            <v>0220050</v>
          </cell>
          <cell r="D1908" t="str">
            <v>009</v>
          </cell>
          <cell r="E1908" t="str">
            <v>07</v>
          </cell>
          <cell r="F1908" t="str">
            <v>01</v>
          </cell>
          <cell r="G1908" t="str">
            <v>252</v>
          </cell>
          <cell r="H1908" t="str">
            <v>012</v>
          </cell>
          <cell r="I1908" t="str">
            <v>02200500090701</v>
          </cell>
          <cell r="K1908" t="str">
            <v>KAMALAPUR</v>
          </cell>
          <cell r="L1908" t="str">
            <v>PANGIDIPALLY</v>
          </cell>
        </row>
        <row r="1909">
          <cell r="A1909" t="str">
            <v>02</v>
          </cell>
          <cell r="B1909" t="str">
            <v>0220</v>
          </cell>
          <cell r="C1909" t="str">
            <v>0220050</v>
          </cell>
          <cell r="D1909" t="str">
            <v>010</v>
          </cell>
          <cell r="E1909" t="str">
            <v>08</v>
          </cell>
          <cell r="F1909" t="str">
            <v>01</v>
          </cell>
          <cell r="G1909" t="str">
            <v>252</v>
          </cell>
          <cell r="H1909" t="str">
            <v>012</v>
          </cell>
          <cell r="I1909" t="str">
            <v>02200500100801</v>
          </cell>
          <cell r="K1909" t="str">
            <v>KAMALAPUR</v>
          </cell>
          <cell r="L1909" t="str">
            <v>KAMALAPUR</v>
          </cell>
        </row>
        <row r="1910">
          <cell r="A1910" t="str">
            <v>02</v>
          </cell>
          <cell r="B1910" t="str">
            <v>0220</v>
          </cell>
          <cell r="C1910" t="str">
            <v>0220050</v>
          </cell>
          <cell r="D1910" t="str">
            <v>010</v>
          </cell>
          <cell r="E1910" t="str">
            <v>08</v>
          </cell>
          <cell r="F1910" t="str">
            <v>02</v>
          </cell>
          <cell r="G1910" t="str">
            <v>252</v>
          </cell>
          <cell r="H1910" t="str">
            <v>012</v>
          </cell>
          <cell r="I1910" t="str">
            <v>02200500100802</v>
          </cell>
          <cell r="K1910" t="str">
            <v>KAMALAPUR</v>
          </cell>
          <cell r="L1910" t="str">
            <v>VENKATESHWARLAPALLE</v>
          </cell>
        </row>
        <row r="1911">
          <cell r="A1911" t="str">
            <v>02</v>
          </cell>
          <cell r="B1911" t="str">
            <v>0220</v>
          </cell>
          <cell r="C1911" t="str">
            <v>0220050</v>
          </cell>
          <cell r="D1911" t="str">
            <v>011</v>
          </cell>
          <cell r="E1911" t="str">
            <v>09</v>
          </cell>
          <cell r="F1911" t="str">
            <v>01</v>
          </cell>
          <cell r="G1911" t="str">
            <v>251</v>
          </cell>
          <cell r="H1911" t="str">
            <v>032</v>
          </cell>
          <cell r="I1911" t="str">
            <v>02200500110901</v>
          </cell>
          <cell r="K1911" t="str">
            <v>KAMALAPUR</v>
          </cell>
          <cell r="L1911" t="str">
            <v>UPPAL</v>
          </cell>
        </row>
        <row r="1912">
          <cell r="A1912" t="str">
            <v>02</v>
          </cell>
          <cell r="B1912" t="str">
            <v>0220</v>
          </cell>
          <cell r="C1912" t="str">
            <v>0220050</v>
          </cell>
          <cell r="D1912" t="str">
            <v>011</v>
          </cell>
          <cell r="E1912" t="str">
            <v>09</v>
          </cell>
          <cell r="F1912" t="str">
            <v>02</v>
          </cell>
          <cell r="G1912" t="str">
            <v>251</v>
          </cell>
          <cell r="H1912" t="str">
            <v>032</v>
          </cell>
          <cell r="I1912" t="str">
            <v>02200500110902</v>
          </cell>
          <cell r="K1912" t="str">
            <v>KAMALAPUR</v>
          </cell>
          <cell r="L1912" t="str">
            <v>UPPALAPALLE</v>
          </cell>
        </row>
        <row r="1913">
          <cell r="A1913" t="str">
            <v>02</v>
          </cell>
          <cell r="B1913" t="str">
            <v>0220</v>
          </cell>
          <cell r="C1913" t="str">
            <v>0220050</v>
          </cell>
          <cell r="D1913" t="str">
            <v>012</v>
          </cell>
          <cell r="E1913" t="str">
            <v>10</v>
          </cell>
          <cell r="F1913" t="str">
            <v>01</v>
          </cell>
          <cell r="G1913" t="str">
            <v>251</v>
          </cell>
          <cell r="H1913" t="str">
            <v>032</v>
          </cell>
          <cell r="I1913" t="str">
            <v>02200500121001</v>
          </cell>
          <cell r="K1913" t="str">
            <v>KAMALAPUR</v>
          </cell>
          <cell r="L1913" t="str">
            <v>DESHRAJPALLI</v>
          </cell>
        </row>
        <row r="1914">
          <cell r="A1914" t="str">
            <v>02</v>
          </cell>
          <cell r="B1914" t="str">
            <v>0220</v>
          </cell>
          <cell r="C1914" t="str">
            <v>0220050</v>
          </cell>
          <cell r="D1914" t="str">
            <v>012</v>
          </cell>
          <cell r="E1914" t="str">
            <v>10</v>
          </cell>
          <cell r="F1914" t="str">
            <v>02</v>
          </cell>
          <cell r="G1914" t="str">
            <v>251</v>
          </cell>
          <cell r="H1914" t="str">
            <v>032</v>
          </cell>
          <cell r="I1914" t="str">
            <v>02200500121002</v>
          </cell>
          <cell r="K1914" t="str">
            <v>KAMALAPUR</v>
          </cell>
          <cell r="L1914" t="str">
            <v>GUNTURPALLE</v>
          </cell>
        </row>
        <row r="1915">
          <cell r="A1915" t="str">
            <v>02</v>
          </cell>
          <cell r="B1915" t="str">
            <v>0220</v>
          </cell>
          <cell r="C1915" t="str">
            <v>0220050</v>
          </cell>
          <cell r="D1915" t="str">
            <v>013</v>
          </cell>
          <cell r="E1915" t="str">
            <v>11</v>
          </cell>
          <cell r="F1915" t="str">
            <v>01</v>
          </cell>
          <cell r="G1915" t="str">
            <v>251</v>
          </cell>
          <cell r="H1915" t="str">
            <v>032</v>
          </cell>
          <cell r="I1915" t="str">
            <v>02200500131101</v>
          </cell>
          <cell r="K1915" t="str">
            <v>KAMALAPUR</v>
          </cell>
          <cell r="L1915" t="str">
            <v>KANIPARTHI</v>
          </cell>
        </row>
        <row r="1916">
          <cell r="A1916" t="str">
            <v>02</v>
          </cell>
          <cell r="B1916" t="str">
            <v>0220</v>
          </cell>
          <cell r="C1916" t="str">
            <v>0220050</v>
          </cell>
          <cell r="D1916" t="str">
            <v>014</v>
          </cell>
          <cell r="E1916" t="str">
            <v>11</v>
          </cell>
          <cell r="F1916" t="str">
            <v>01</v>
          </cell>
          <cell r="G1916" t="str">
            <v>251</v>
          </cell>
          <cell r="H1916" t="str">
            <v>032</v>
          </cell>
          <cell r="I1916" t="str">
            <v>02200500141101</v>
          </cell>
          <cell r="K1916" t="str">
            <v>KAMALAPUR</v>
          </cell>
          <cell r="L1916" t="str">
            <v>SHAMBUNIPALLY</v>
          </cell>
        </row>
        <row r="1917">
          <cell r="A1917" t="str">
            <v>02</v>
          </cell>
          <cell r="B1917" t="str">
            <v>0220</v>
          </cell>
          <cell r="C1917" t="str">
            <v>0220050</v>
          </cell>
          <cell r="D1917" t="str">
            <v>015</v>
          </cell>
          <cell r="E1917" t="str">
            <v>12</v>
          </cell>
          <cell r="F1917" t="str">
            <v>01</v>
          </cell>
          <cell r="G1917" t="str">
            <v>252</v>
          </cell>
          <cell r="H1917" t="str">
            <v>012</v>
          </cell>
          <cell r="I1917" t="str">
            <v>02200500151201</v>
          </cell>
          <cell r="K1917" t="str">
            <v>KAMALAPUR</v>
          </cell>
          <cell r="L1917" t="str">
            <v>GUDUR</v>
          </cell>
        </row>
        <row r="1918">
          <cell r="A1918" t="str">
            <v>02</v>
          </cell>
          <cell r="B1918" t="str">
            <v>0220</v>
          </cell>
          <cell r="C1918" t="str">
            <v>0220050</v>
          </cell>
          <cell r="D1918" t="str">
            <v>016</v>
          </cell>
          <cell r="E1918" t="str">
            <v>13</v>
          </cell>
          <cell r="F1918" t="str">
            <v>01</v>
          </cell>
          <cell r="G1918" t="str">
            <v>252</v>
          </cell>
          <cell r="H1918" t="str">
            <v>012</v>
          </cell>
          <cell r="I1918" t="str">
            <v>02200500161301</v>
          </cell>
          <cell r="K1918" t="str">
            <v>KAMALAPUR</v>
          </cell>
          <cell r="L1918" t="str">
            <v>AMBALA</v>
          </cell>
        </row>
        <row r="1919">
          <cell r="A1919" t="str">
            <v>02</v>
          </cell>
          <cell r="B1919" t="str">
            <v>0220</v>
          </cell>
          <cell r="C1919" t="str">
            <v>0220050</v>
          </cell>
          <cell r="D1919" t="str">
            <v>016</v>
          </cell>
          <cell r="E1919" t="str">
            <v>13</v>
          </cell>
          <cell r="F1919" t="str">
            <v>02</v>
          </cell>
          <cell r="G1919" t="str">
            <v>252</v>
          </cell>
          <cell r="H1919" t="str">
            <v>012</v>
          </cell>
          <cell r="I1919" t="str">
            <v>02200500161302</v>
          </cell>
          <cell r="K1919" t="str">
            <v>KAMALAPUR</v>
          </cell>
          <cell r="L1919" t="str">
            <v>GOLLAPALLY</v>
          </cell>
        </row>
        <row r="1920">
          <cell r="A1920" t="str">
            <v>02</v>
          </cell>
          <cell r="B1920" t="str">
            <v>0220</v>
          </cell>
          <cell r="C1920" t="str">
            <v>0220050</v>
          </cell>
          <cell r="D1920" t="str">
            <v>016</v>
          </cell>
          <cell r="E1920" t="str">
            <v>13</v>
          </cell>
          <cell r="F1920" t="str">
            <v>03</v>
          </cell>
          <cell r="G1920" t="str">
            <v>252</v>
          </cell>
          <cell r="H1920" t="str">
            <v>012</v>
          </cell>
          <cell r="I1920" t="str">
            <v>02200500161303</v>
          </cell>
          <cell r="K1920" t="str">
            <v>KAMALAPUR</v>
          </cell>
          <cell r="L1920" t="str">
            <v>PERUKAPALLY</v>
          </cell>
        </row>
        <row r="1921">
          <cell r="A1921" t="str">
            <v>02</v>
          </cell>
          <cell r="B1921" t="str">
            <v>0220</v>
          </cell>
          <cell r="C1921" t="str">
            <v>0220050</v>
          </cell>
          <cell r="D1921" t="str">
            <v>017</v>
          </cell>
          <cell r="E1921" t="str">
            <v>13</v>
          </cell>
          <cell r="F1921" t="str">
            <v>01</v>
          </cell>
          <cell r="G1921" t="str">
            <v>252</v>
          </cell>
          <cell r="H1921" t="str">
            <v>012</v>
          </cell>
          <cell r="I1921" t="str">
            <v>02200500171301</v>
          </cell>
          <cell r="K1921" t="str">
            <v>KAMALAPUR</v>
          </cell>
          <cell r="L1921" t="str">
            <v>SRIRAMULAPALLY</v>
          </cell>
        </row>
        <row r="1922">
          <cell r="A1922" t="str">
            <v>02</v>
          </cell>
          <cell r="B1922" t="str">
            <v>0220</v>
          </cell>
          <cell r="C1922" t="str">
            <v>0220050</v>
          </cell>
          <cell r="D1922" t="str">
            <v>018</v>
          </cell>
          <cell r="E1922" t="str">
            <v>14</v>
          </cell>
          <cell r="F1922" t="str">
            <v>01</v>
          </cell>
          <cell r="G1922" t="str">
            <v>252</v>
          </cell>
          <cell r="H1922" t="str">
            <v>012</v>
          </cell>
          <cell r="I1922" t="str">
            <v>02200500181401</v>
          </cell>
          <cell r="K1922" t="str">
            <v>KAMALAPUR</v>
          </cell>
          <cell r="L1922" t="str">
            <v>NERALLA</v>
          </cell>
        </row>
        <row r="1923">
          <cell r="A1923" t="str">
            <v>02</v>
          </cell>
          <cell r="B1923" t="str">
            <v>0220</v>
          </cell>
          <cell r="C1923" t="str">
            <v>0220050</v>
          </cell>
          <cell r="D1923" t="str">
            <v>019</v>
          </cell>
          <cell r="E1923" t="str">
            <v>15</v>
          </cell>
          <cell r="F1923" t="str">
            <v>01</v>
          </cell>
          <cell r="G1923" t="str">
            <v>252</v>
          </cell>
          <cell r="H1923" t="str">
            <v>012</v>
          </cell>
          <cell r="I1923" t="str">
            <v>02200500191501</v>
          </cell>
          <cell r="K1923" t="str">
            <v>KAMALAPUR</v>
          </cell>
          <cell r="L1923" t="str">
            <v>MADANNAPETA</v>
          </cell>
        </row>
        <row r="1924">
          <cell r="A1924" t="str">
            <v>02</v>
          </cell>
          <cell r="B1924" t="str">
            <v>0220</v>
          </cell>
          <cell r="C1924" t="str">
            <v>0220050</v>
          </cell>
          <cell r="D1924" t="str">
            <v>020</v>
          </cell>
          <cell r="E1924" t="str">
            <v>16</v>
          </cell>
          <cell r="F1924" t="str">
            <v>01</v>
          </cell>
          <cell r="G1924" t="str">
            <v>252</v>
          </cell>
          <cell r="H1924" t="str">
            <v>012</v>
          </cell>
          <cell r="I1924" t="str">
            <v>02200500201601</v>
          </cell>
          <cell r="K1924" t="str">
            <v>KAMALAPUR</v>
          </cell>
          <cell r="L1924" t="str">
            <v>GUNIPARTHI</v>
          </cell>
        </row>
        <row r="1925">
          <cell r="A1925" t="str">
            <v>02</v>
          </cell>
          <cell r="B1925" t="str">
            <v>0220</v>
          </cell>
          <cell r="C1925" t="str">
            <v>0220051</v>
          </cell>
          <cell r="D1925" t="str">
            <v>001</v>
          </cell>
          <cell r="E1925" t="str">
            <v>01</v>
          </cell>
          <cell r="F1925" t="str">
            <v>01</v>
          </cell>
          <cell r="G1925" t="str">
            <v>251</v>
          </cell>
          <cell r="H1925" t="str">
            <v>032</v>
          </cell>
          <cell r="I1925" t="str">
            <v>02200510010101</v>
          </cell>
          <cell r="K1925" t="str">
            <v>ELKATHURTHI</v>
          </cell>
          <cell r="L1925" t="str">
            <v>PENCHIKALPET</v>
          </cell>
        </row>
        <row r="1926">
          <cell r="A1926" t="str">
            <v>02</v>
          </cell>
          <cell r="B1926" t="str">
            <v>0220</v>
          </cell>
          <cell r="C1926" t="str">
            <v>0220051</v>
          </cell>
          <cell r="D1926" t="str">
            <v>002</v>
          </cell>
          <cell r="E1926" t="str">
            <v>01</v>
          </cell>
          <cell r="F1926" t="str">
            <v>01</v>
          </cell>
          <cell r="G1926" t="str">
            <v>251</v>
          </cell>
          <cell r="H1926" t="str">
            <v>032</v>
          </cell>
          <cell r="I1926" t="str">
            <v>02200510020101</v>
          </cell>
          <cell r="K1926" t="str">
            <v>ELKATHURTHI</v>
          </cell>
          <cell r="L1926" t="str">
            <v>JEEHIGULE</v>
          </cell>
        </row>
        <row r="1927">
          <cell r="A1927" t="str">
            <v>02</v>
          </cell>
          <cell r="B1927" t="str">
            <v>0220</v>
          </cell>
          <cell r="C1927" t="str">
            <v>0220051</v>
          </cell>
          <cell r="D1927" t="str">
            <v>003</v>
          </cell>
          <cell r="E1927" t="str">
            <v>01</v>
          </cell>
          <cell r="F1927" t="str">
            <v>01</v>
          </cell>
          <cell r="G1927" t="str">
            <v>251</v>
          </cell>
          <cell r="H1927" t="str">
            <v>032</v>
          </cell>
          <cell r="I1927" t="str">
            <v>02200510030101</v>
          </cell>
          <cell r="K1927" t="str">
            <v>ELKATHURTHI</v>
          </cell>
          <cell r="L1927" t="str">
            <v>JAGENNETHPUR</v>
          </cell>
        </row>
        <row r="1928">
          <cell r="A1928" t="str">
            <v>02</v>
          </cell>
          <cell r="B1928" t="str">
            <v>0220</v>
          </cell>
          <cell r="C1928" t="str">
            <v>0220051</v>
          </cell>
          <cell r="D1928" t="str">
            <v>004</v>
          </cell>
          <cell r="E1928" t="str">
            <v>01</v>
          </cell>
          <cell r="F1928" t="str">
            <v>01</v>
          </cell>
          <cell r="G1928" t="str">
            <v>251</v>
          </cell>
          <cell r="H1928" t="str">
            <v>032</v>
          </cell>
          <cell r="I1928" t="str">
            <v>02200510040101</v>
          </cell>
          <cell r="K1928" t="str">
            <v>ELKATHURTHI</v>
          </cell>
          <cell r="L1928" t="str">
            <v>GOPALPUR</v>
          </cell>
        </row>
        <row r="1929">
          <cell r="A1929" t="str">
            <v>02</v>
          </cell>
          <cell r="B1929" t="str">
            <v>0220</v>
          </cell>
          <cell r="C1929" t="str">
            <v>0220051</v>
          </cell>
          <cell r="D1929" t="str">
            <v>005</v>
          </cell>
          <cell r="E1929" t="str">
            <v>01</v>
          </cell>
          <cell r="F1929" t="str">
            <v>01</v>
          </cell>
          <cell r="G1929" t="str">
            <v>251</v>
          </cell>
          <cell r="H1929" t="str">
            <v>032</v>
          </cell>
          <cell r="I1929" t="str">
            <v>02200510050101</v>
          </cell>
          <cell r="K1929" t="str">
            <v>ELKATHURTHI</v>
          </cell>
          <cell r="L1929" t="str">
            <v>DAMERA</v>
          </cell>
        </row>
        <row r="1930">
          <cell r="A1930" t="str">
            <v>02</v>
          </cell>
          <cell r="B1930" t="str">
            <v>0220</v>
          </cell>
          <cell r="C1930" t="str">
            <v>0220051</v>
          </cell>
          <cell r="D1930" t="str">
            <v>006</v>
          </cell>
          <cell r="E1930" t="str">
            <v>01</v>
          </cell>
          <cell r="F1930" t="str">
            <v>01</v>
          </cell>
          <cell r="G1930" t="str">
            <v>251</v>
          </cell>
          <cell r="H1930" t="str">
            <v>032</v>
          </cell>
          <cell r="I1930" t="str">
            <v>02200510060101</v>
          </cell>
          <cell r="K1930" t="str">
            <v>ELKATHURTHI</v>
          </cell>
          <cell r="L1930" t="str">
            <v>ELKATHURTHI</v>
          </cell>
        </row>
        <row r="1931">
          <cell r="A1931" t="str">
            <v>02</v>
          </cell>
          <cell r="B1931" t="str">
            <v>0220</v>
          </cell>
          <cell r="C1931" t="str">
            <v>0220051</v>
          </cell>
          <cell r="D1931" t="str">
            <v>007</v>
          </cell>
          <cell r="E1931" t="str">
            <v>01</v>
          </cell>
          <cell r="F1931" t="str">
            <v>01</v>
          </cell>
          <cell r="G1931" t="str">
            <v>251</v>
          </cell>
          <cell r="H1931" t="str">
            <v>032</v>
          </cell>
          <cell r="I1931" t="str">
            <v>02200510070101</v>
          </cell>
          <cell r="K1931" t="str">
            <v>ELKATHURTHI</v>
          </cell>
          <cell r="L1931" t="str">
            <v>CHINTHALAPALLY</v>
          </cell>
        </row>
        <row r="1932">
          <cell r="A1932" t="str">
            <v>02</v>
          </cell>
          <cell r="B1932" t="str">
            <v>0220</v>
          </cell>
          <cell r="C1932" t="str">
            <v>0220051</v>
          </cell>
          <cell r="D1932" t="str">
            <v>007</v>
          </cell>
          <cell r="E1932" t="str">
            <v>01</v>
          </cell>
          <cell r="F1932" t="str">
            <v>02</v>
          </cell>
          <cell r="G1932" t="str">
            <v>251</v>
          </cell>
          <cell r="H1932" t="str">
            <v>032</v>
          </cell>
          <cell r="I1932" t="str">
            <v>02200510070102</v>
          </cell>
          <cell r="K1932" t="str">
            <v>ELKATHURTHI</v>
          </cell>
          <cell r="L1932" t="str">
            <v>INDIRA NAGAR</v>
          </cell>
        </row>
        <row r="1933">
          <cell r="A1933" t="str">
            <v>02</v>
          </cell>
          <cell r="B1933" t="str">
            <v>0220</v>
          </cell>
          <cell r="C1933" t="str">
            <v>0220051</v>
          </cell>
          <cell r="D1933" t="str">
            <v>008</v>
          </cell>
          <cell r="E1933" t="str">
            <v>01</v>
          </cell>
          <cell r="F1933" t="str">
            <v>01</v>
          </cell>
          <cell r="G1933" t="str">
            <v>251</v>
          </cell>
          <cell r="H1933" t="str">
            <v>032</v>
          </cell>
          <cell r="I1933" t="str">
            <v>02200510080101</v>
          </cell>
          <cell r="K1933" t="str">
            <v>ELKATHURTHI</v>
          </cell>
          <cell r="L1933" t="str">
            <v>SURARAM</v>
          </cell>
        </row>
        <row r="1934">
          <cell r="A1934" t="str">
            <v>02</v>
          </cell>
          <cell r="B1934" t="str">
            <v>0220</v>
          </cell>
          <cell r="C1934" t="str">
            <v>0220051</v>
          </cell>
          <cell r="D1934" t="str">
            <v>008</v>
          </cell>
          <cell r="E1934" t="str">
            <v>01</v>
          </cell>
          <cell r="F1934" t="str">
            <v>02</v>
          </cell>
          <cell r="G1934" t="str">
            <v>251</v>
          </cell>
          <cell r="H1934" t="str">
            <v>032</v>
          </cell>
          <cell r="I1934" t="str">
            <v>02200510080102</v>
          </cell>
          <cell r="K1934" t="str">
            <v>ELKATHURTHI</v>
          </cell>
          <cell r="L1934" t="str">
            <v>POLADIPALLY</v>
          </cell>
        </row>
        <row r="1935">
          <cell r="A1935" t="str">
            <v>02</v>
          </cell>
          <cell r="B1935" t="str">
            <v>0220</v>
          </cell>
          <cell r="C1935" t="str">
            <v>0220051</v>
          </cell>
          <cell r="D1935" t="str">
            <v>009</v>
          </cell>
          <cell r="E1935" t="str">
            <v>01</v>
          </cell>
          <cell r="F1935" t="str">
            <v>01</v>
          </cell>
          <cell r="G1935" t="str">
            <v>251</v>
          </cell>
          <cell r="H1935" t="str">
            <v>032</v>
          </cell>
          <cell r="I1935" t="str">
            <v>02200510090101</v>
          </cell>
          <cell r="K1935" t="str">
            <v>ELKATHURTHI</v>
          </cell>
          <cell r="L1935" t="str">
            <v>VALBHAPUR</v>
          </cell>
        </row>
        <row r="1936">
          <cell r="A1936" t="str">
            <v>02</v>
          </cell>
          <cell r="B1936" t="str">
            <v>0220</v>
          </cell>
          <cell r="C1936" t="str">
            <v>0220051</v>
          </cell>
          <cell r="D1936" t="str">
            <v>010</v>
          </cell>
          <cell r="E1936" t="str">
            <v>01</v>
          </cell>
          <cell r="F1936" t="str">
            <v>01</v>
          </cell>
          <cell r="G1936" t="str">
            <v>251</v>
          </cell>
          <cell r="H1936" t="str">
            <v>032</v>
          </cell>
          <cell r="I1936" t="str">
            <v>02200510100101</v>
          </cell>
          <cell r="K1936" t="str">
            <v>ELKATHURTHI</v>
          </cell>
          <cell r="L1936" t="str">
            <v>KOTHULANADUMA</v>
          </cell>
        </row>
        <row r="1937">
          <cell r="A1937" t="str">
            <v>02</v>
          </cell>
          <cell r="B1937" t="str">
            <v>0220</v>
          </cell>
          <cell r="C1937" t="str">
            <v>0220051</v>
          </cell>
          <cell r="D1937" t="str">
            <v>010</v>
          </cell>
          <cell r="E1937" t="str">
            <v>01</v>
          </cell>
          <cell r="F1937" t="str">
            <v>02</v>
          </cell>
          <cell r="G1937" t="str">
            <v>251</v>
          </cell>
          <cell r="H1937" t="str">
            <v>032</v>
          </cell>
          <cell r="I1937" t="str">
            <v>02200510100102</v>
          </cell>
          <cell r="K1937" t="str">
            <v>ELKATHURTHI</v>
          </cell>
          <cell r="L1937" t="str">
            <v>SHANTINAPUR</v>
          </cell>
        </row>
        <row r="1938">
          <cell r="A1938" t="str">
            <v>02</v>
          </cell>
          <cell r="B1938" t="str">
            <v>0220</v>
          </cell>
          <cell r="C1938" t="str">
            <v>0220051</v>
          </cell>
          <cell r="D1938" t="str">
            <v>011</v>
          </cell>
          <cell r="E1938" t="str">
            <v>01</v>
          </cell>
          <cell r="F1938" t="str">
            <v>01</v>
          </cell>
          <cell r="G1938" t="str">
            <v>251</v>
          </cell>
          <cell r="H1938" t="str">
            <v>032</v>
          </cell>
          <cell r="I1938" t="str">
            <v>02200510110101</v>
          </cell>
          <cell r="K1938" t="str">
            <v>ELKATHURTHI</v>
          </cell>
          <cell r="L1938" t="str">
            <v>DANDEPALLY</v>
          </cell>
        </row>
        <row r="1939">
          <cell r="A1939" t="str">
            <v>02</v>
          </cell>
          <cell r="B1939" t="str">
            <v>0220</v>
          </cell>
          <cell r="C1939" t="str">
            <v>0220051</v>
          </cell>
          <cell r="D1939" t="str">
            <v>012</v>
          </cell>
          <cell r="E1939" t="str">
            <v>01</v>
          </cell>
          <cell r="F1939" t="str">
            <v>01</v>
          </cell>
          <cell r="G1939" t="str">
            <v>251</v>
          </cell>
          <cell r="H1939" t="str">
            <v>032</v>
          </cell>
          <cell r="I1939" t="str">
            <v>02200510120101</v>
          </cell>
          <cell r="K1939" t="str">
            <v>ELKATHURTHI</v>
          </cell>
          <cell r="L1939" t="str">
            <v>BAOPET</v>
          </cell>
        </row>
        <row r="1940">
          <cell r="A1940" t="str">
            <v>02</v>
          </cell>
          <cell r="B1940" t="str">
            <v>0220</v>
          </cell>
          <cell r="C1940" t="str">
            <v>0220051</v>
          </cell>
          <cell r="D1940" t="str">
            <v>012</v>
          </cell>
          <cell r="E1940" t="str">
            <v>01</v>
          </cell>
          <cell r="F1940" t="str">
            <v>02</v>
          </cell>
          <cell r="G1940" t="str">
            <v>251</v>
          </cell>
          <cell r="H1940" t="str">
            <v>032</v>
          </cell>
          <cell r="I1940" t="str">
            <v>02200510120102</v>
          </cell>
          <cell r="K1940" t="str">
            <v>ELKATHURTHI</v>
          </cell>
          <cell r="L1940" t="str">
            <v>AREPALLY</v>
          </cell>
        </row>
        <row r="1941">
          <cell r="A1941" t="str">
            <v>02</v>
          </cell>
          <cell r="B1941" t="str">
            <v>0220</v>
          </cell>
          <cell r="C1941" t="str">
            <v>0220051</v>
          </cell>
          <cell r="D1941" t="str">
            <v>012</v>
          </cell>
          <cell r="E1941" t="str">
            <v>01</v>
          </cell>
          <cell r="F1941" t="str">
            <v>03</v>
          </cell>
          <cell r="G1941" t="str">
            <v>251</v>
          </cell>
          <cell r="H1941" t="str">
            <v>032</v>
          </cell>
          <cell r="I1941" t="str">
            <v>02200510120103</v>
          </cell>
          <cell r="K1941" t="str">
            <v>ELKATHURTHI</v>
          </cell>
          <cell r="L1941" t="str">
            <v>POLADIPALLY</v>
          </cell>
        </row>
        <row r="1942">
          <cell r="A1942" t="str">
            <v>02</v>
          </cell>
          <cell r="B1942" t="str">
            <v>0220</v>
          </cell>
          <cell r="C1942" t="str">
            <v>0220051</v>
          </cell>
          <cell r="D1942" t="str">
            <v>013</v>
          </cell>
          <cell r="E1942" t="str">
            <v>01</v>
          </cell>
          <cell r="F1942" t="str">
            <v>01</v>
          </cell>
          <cell r="G1942" t="str">
            <v>251</v>
          </cell>
          <cell r="H1942" t="str">
            <v>032</v>
          </cell>
          <cell r="I1942" t="str">
            <v>02200510130101</v>
          </cell>
          <cell r="K1942" t="str">
            <v>ELKATHURTHI</v>
          </cell>
          <cell r="L1942" t="str">
            <v>THIMMAPUR</v>
          </cell>
        </row>
        <row r="1943">
          <cell r="A1943" t="str">
            <v>02</v>
          </cell>
          <cell r="B1943" t="str">
            <v>0220</v>
          </cell>
          <cell r="C1943" t="str">
            <v>0220051</v>
          </cell>
          <cell r="D1943" t="str">
            <v>013</v>
          </cell>
          <cell r="E1943" t="str">
            <v>01</v>
          </cell>
          <cell r="F1943" t="str">
            <v>02</v>
          </cell>
          <cell r="G1943" t="str">
            <v>251</v>
          </cell>
          <cell r="H1943" t="str">
            <v>032</v>
          </cell>
          <cell r="I1943" t="str">
            <v>02200510130102</v>
          </cell>
          <cell r="K1943" t="str">
            <v>ELKATHURTHI</v>
          </cell>
          <cell r="L1943" t="str">
            <v>GUNTURPALLY</v>
          </cell>
        </row>
        <row r="1944">
          <cell r="A1944" t="str">
            <v>02</v>
          </cell>
          <cell r="B1944" t="str">
            <v>0220</v>
          </cell>
          <cell r="C1944" t="str">
            <v>0220051</v>
          </cell>
          <cell r="D1944" t="str">
            <v>014</v>
          </cell>
          <cell r="E1944" t="str">
            <v>01</v>
          </cell>
          <cell r="F1944" t="str">
            <v>01</v>
          </cell>
          <cell r="G1944" t="str">
            <v>251</v>
          </cell>
          <cell r="H1944" t="str">
            <v>032</v>
          </cell>
          <cell r="I1944" t="str">
            <v>02200510140101</v>
          </cell>
          <cell r="K1944" t="str">
            <v>ELKATHURTHI</v>
          </cell>
          <cell r="L1944" t="str">
            <v>KESHAVAPUR</v>
          </cell>
        </row>
        <row r="1945">
          <cell r="A1945" t="str">
            <v>02</v>
          </cell>
          <cell r="B1945" t="str">
            <v>0220</v>
          </cell>
          <cell r="C1945" t="str">
            <v>0220051</v>
          </cell>
          <cell r="D1945" t="str">
            <v>014</v>
          </cell>
          <cell r="E1945" t="str">
            <v>01</v>
          </cell>
          <cell r="F1945" t="str">
            <v>02</v>
          </cell>
          <cell r="G1945" t="str">
            <v>251</v>
          </cell>
          <cell r="H1945" t="str">
            <v>032</v>
          </cell>
          <cell r="I1945" t="str">
            <v>02200510140102</v>
          </cell>
          <cell r="K1945" t="str">
            <v>ELKATHURTHI</v>
          </cell>
          <cell r="L1945" t="str">
            <v>RAMAKISTAPUR</v>
          </cell>
        </row>
        <row r="1946">
          <cell r="A1946" t="str">
            <v>02</v>
          </cell>
          <cell r="B1946" t="str">
            <v>0220</v>
          </cell>
          <cell r="C1946" t="str">
            <v>0220051</v>
          </cell>
          <cell r="D1946" t="str">
            <v>015</v>
          </cell>
          <cell r="E1946" t="str">
            <v>01</v>
          </cell>
          <cell r="F1946" t="str">
            <v>01</v>
          </cell>
          <cell r="G1946" t="str">
            <v>251</v>
          </cell>
          <cell r="H1946" t="str">
            <v>032</v>
          </cell>
          <cell r="I1946" t="str">
            <v>02200510150101</v>
          </cell>
          <cell r="K1946" t="str">
            <v>ELKATHURTHI</v>
          </cell>
          <cell r="L1946" t="str">
            <v>VEERANARAYANAPUR</v>
          </cell>
        </row>
        <row r="1947">
          <cell r="A1947" t="str">
            <v>02</v>
          </cell>
          <cell r="B1947" t="str">
            <v>0220</v>
          </cell>
          <cell r="C1947" t="str">
            <v>0220051</v>
          </cell>
          <cell r="D1947" t="str">
            <v>015</v>
          </cell>
          <cell r="E1947" t="str">
            <v>01</v>
          </cell>
          <cell r="F1947" t="str">
            <v>02</v>
          </cell>
          <cell r="G1947" t="str">
            <v>251</v>
          </cell>
          <cell r="H1947" t="str">
            <v>032</v>
          </cell>
          <cell r="I1947" t="str">
            <v>02200510150102</v>
          </cell>
          <cell r="K1947" t="str">
            <v>ELKATHURTHI</v>
          </cell>
          <cell r="L1947" t="str">
            <v>DAGGUVARIPALLY</v>
          </cell>
        </row>
        <row r="1948">
          <cell r="A1948" t="str">
            <v>02</v>
          </cell>
          <cell r="B1948" t="str">
            <v>0220</v>
          </cell>
          <cell r="C1948" t="str">
            <v>0220052</v>
          </cell>
          <cell r="D1948" t="str">
            <v>001</v>
          </cell>
          <cell r="E1948" t="str">
            <v>01</v>
          </cell>
          <cell r="F1948" t="str">
            <v>01</v>
          </cell>
          <cell r="G1948" t="str">
            <v>251</v>
          </cell>
          <cell r="H1948" t="str">
            <v>032</v>
          </cell>
          <cell r="I1948" t="str">
            <v>02200520010101</v>
          </cell>
          <cell r="K1948" t="str">
            <v>SAIDAPUR</v>
          </cell>
          <cell r="L1948" t="str">
            <v>EKLASPUR</v>
          </cell>
        </row>
        <row r="1949">
          <cell r="A1949" t="str">
            <v>02</v>
          </cell>
          <cell r="B1949" t="str">
            <v>0220</v>
          </cell>
          <cell r="C1949" t="str">
            <v>0220052</v>
          </cell>
          <cell r="D1949" t="str">
            <v>002</v>
          </cell>
          <cell r="E1949" t="str">
            <v>01</v>
          </cell>
          <cell r="F1949" t="str">
            <v>01</v>
          </cell>
          <cell r="G1949" t="str">
            <v>251</v>
          </cell>
          <cell r="H1949" t="str">
            <v>032</v>
          </cell>
          <cell r="I1949" t="str">
            <v>02200520020101</v>
          </cell>
          <cell r="K1949" t="str">
            <v>SAIDAPUR</v>
          </cell>
          <cell r="L1949" t="str">
            <v>SOMARAM</v>
          </cell>
        </row>
        <row r="1950">
          <cell r="A1950" t="str">
            <v>02</v>
          </cell>
          <cell r="B1950" t="str">
            <v>0220</v>
          </cell>
          <cell r="C1950" t="str">
            <v>0220052</v>
          </cell>
          <cell r="D1950" t="str">
            <v>002</v>
          </cell>
          <cell r="E1950" t="str">
            <v>01</v>
          </cell>
          <cell r="F1950" t="str">
            <v>02</v>
          </cell>
          <cell r="G1950" t="str">
            <v>251</v>
          </cell>
          <cell r="H1950" t="str">
            <v>032</v>
          </cell>
          <cell r="I1950" t="str">
            <v>02200520020102</v>
          </cell>
          <cell r="K1950" t="str">
            <v>SAIDAPUR</v>
          </cell>
          <cell r="L1950" t="str">
            <v>GORREPALLY</v>
          </cell>
        </row>
        <row r="1951">
          <cell r="A1951" t="str">
            <v>02</v>
          </cell>
          <cell r="B1951" t="str">
            <v>0220</v>
          </cell>
          <cell r="C1951" t="str">
            <v>0220052</v>
          </cell>
          <cell r="D1951" t="str">
            <v>002</v>
          </cell>
          <cell r="E1951" t="str">
            <v>01</v>
          </cell>
          <cell r="F1951" t="str">
            <v>03</v>
          </cell>
          <cell r="G1951" t="str">
            <v>251</v>
          </cell>
          <cell r="H1951" t="str">
            <v>032</v>
          </cell>
          <cell r="I1951" t="str">
            <v>02200520020103</v>
          </cell>
          <cell r="K1951" t="str">
            <v>SAIDAPUR</v>
          </cell>
          <cell r="L1951" t="str">
            <v>BUDIDAPALLY</v>
          </cell>
        </row>
        <row r="1952">
          <cell r="A1952" t="str">
            <v>02</v>
          </cell>
          <cell r="B1952" t="str">
            <v>0220</v>
          </cell>
          <cell r="C1952" t="str">
            <v>0220052</v>
          </cell>
          <cell r="D1952" t="str">
            <v>003</v>
          </cell>
          <cell r="E1952" t="str">
            <v>01</v>
          </cell>
          <cell r="F1952" t="str">
            <v>01</v>
          </cell>
          <cell r="G1952" t="str">
            <v>251</v>
          </cell>
          <cell r="H1952" t="str">
            <v>032</v>
          </cell>
          <cell r="I1952" t="str">
            <v>02200520030101</v>
          </cell>
          <cell r="K1952" t="str">
            <v>SAIDAPUR</v>
          </cell>
          <cell r="L1952" t="str">
            <v>VENNAMPALLY</v>
          </cell>
        </row>
        <row r="1953">
          <cell r="A1953" t="str">
            <v>02</v>
          </cell>
          <cell r="B1953" t="str">
            <v>0220</v>
          </cell>
          <cell r="C1953" t="str">
            <v>0220052</v>
          </cell>
          <cell r="D1953" t="str">
            <v>003</v>
          </cell>
          <cell r="E1953" t="str">
            <v>01</v>
          </cell>
          <cell r="F1953" t="str">
            <v>02</v>
          </cell>
          <cell r="G1953" t="str">
            <v>251</v>
          </cell>
          <cell r="H1953" t="str">
            <v>032</v>
          </cell>
          <cell r="I1953" t="str">
            <v>02200520030102</v>
          </cell>
          <cell r="K1953" t="str">
            <v>SAIDAPUR</v>
          </cell>
          <cell r="L1953" t="str">
            <v>AREPALLY</v>
          </cell>
        </row>
        <row r="1954">
          <cell r="A1954" t="str">
            <v>02</v>
          </cell>
          <cell r="B1954" t="str">
            <v>0220</v>
          </cell>
          <cell r="C1954" t="str">
            <v>0220052</v>
          </cell>
          <cell r="D1954" t="str">
            <v>003</v>
          </cell>
          <cell r="E1954" t="str">
            <v>01</v>
          </cell>
          <cell r="F1954" t="str">
            <v>03</v>
          </cell>
          <cell r="G1954" t="str">
            <v>251</v>
          </cell>
          <cell r="H1954" t="str">
            <v>032</v>
          </cell>
          <cell r="I1954" t="str">
            <v>02200520030103</v>
          </cell>
          <cell r="K1954" t="str">
            <v>SAIDAPUR</v>
          </cell>
          <cell r="L1954" t="str">
            <v>LAXMANAPALLY</v>
          </cell>
        </row>
        <row r="1955">
          <cell r="A1955" t="str">
            <v>02</v>
          </cell>
          <cell r="B1955" t="str">
            <v>0220</v>
          </cell>
          <cell r="C1955" t="str">
            <v>0220052</v>
          </cell>
          <cell r="D1955" t="str">
            <v>003</v>
          </cell>
          <cell r="E1955" t="str">
            <v>01</v>
          </cell>
          <cell r="F1955" t="str">
            <v>04</v>
          </cell>
          <cell r="G1955" t="str">
            <v>251</v>
          </cell>
          <cell r="H1955" t="str">
            <v>032</v>
          </cell>
          <cell r="I1955" t="str">
            <v>02200520030104</v>
          </cell>
          <cell r="K1955" t="str">
            <v>SAIDAPUR</v>
          </cell>
          <cell r="L1955" t="str">
            <v>KOTHARENNAMPALLY</v>
          </cell>
        </row>
        <row r="1956">
          <cell r="A1956" t="str">
            <v>02</v>
          </cell>
          <cell r="B1956" t="str">
            <v>0220</v>
          </cell>
          <cell r="C1956" t="str">
            <v>0220052</v>
          </cell>
          <cell r="D1956" t="str">
            <v>004</v>
          </cell>
          <cell r="E1956" t="str">
            <v>01</v>
          </cell>
          <cell r="F1956" t="str">
            <v>01</v>
          </cell>
          <cell r="G1956" t="str">
            <v>251</v>
          </cell>
          <cell r="H1956" t="str">
            <v>032</v>
          </cell>
          <cell r="I1956" t="str">
            <v>02200520040101</v>
          </cell>
          <cell r="K1956" t="str">
            <v>SAIDAPUR</v>
          </cell>
          <cell r="L1956" t="str">
            <v>RAMCHANDRAPUR</v>
          </cell>
        </row>
        <row r="1957">
          <cell r="A1957" t="str">
            <v>02</v>
          </cell>
          <cell r="B1957" t="str">
            <v>0220</v>
          </cell>
          <cell r="C1957" t="str">
            <v>0220052</v>
          </cell>
          <cell r="D1957" t="str">
            <v>004</v>
          </cell>
          <cell r="E1957" t="str">
            <v>01</v>
          </cell>
          <cell r="F1957" t="str">
            <v>02</v>
          </cell>
          <cell r="G1957" t="str">
            <v>251</v>
          </cell>
          <cell r="H1957" t="str">
            <v>032</v>
          </cell>
          <cell r="I1957" t="str">
            <v>02200520040102</v>
          </cell>
          <cell r="K1957" t="str">
            <v>SAIDAPUR</v>
          </cell>
          <cell r="L1957" t="str">
            <v>KURMAPALLY</v>
          </cell>
        </row>
        <row r="1958">
          <cell r="A1958" t="str">
            <v>02</v>
          </cell>
          <cell r="B1958" t="str">
            <v>0220</v>
          </cell>
          <cell r="C1958" t="str">
            <v>0220052</v>
          </cell>
          <cell r="D1958" t="str">
            <v>005</v>
          </cell>
          <cell r="E1958" t="str">
            <v>01</v>
          </cell>
          <cell r="F1958" t="str">
            <v>01</v>
          </cell>
          <cell r="G1958" t="str">
            <v>251</v>
          </cell>
          <cell r="H1958" t="str">
            <v>032</v>
          </cell>
          <cell r="I1958" t="str">
            <v>02200520050101</v>
          </cell>
          <cell r="K1958" t="str">
            <v>SAIDAPUR</v>
          </cell>
          <cell r="L1958" t="str">
            <v>YELLABOTHARAM</v>
          </cell>
        </row>
        <row r="1959">
          <cell r="A1959" t="str">
            <v>02</v>
          </cell>
          <cell r="B1959" t="str">
            <v>0220</v>
          </cell>
          <cell r="C1959" t="str">
            <v>0220052</v>
          </cell>
          <cell r="D1959" t="str">
            <v>005</v>
          </cell>
          <cell r="E1959" t="str">
            <v>01</v>
          </cell>
          <cell r="F1959" t="str">
            <v>02</v>
          </cell>
          <cell r="G1959" t="str">
            <v>251</v>
          </cell>
          <cell r="H1959" t="str">
            <v>032</v>
          </cell>
          <cell r="I1959" t="str">
            <v>02200520050102</v>
          </cell>
          <cell r="K1959" t="str">
            <v>SAIDAPUR</v>
          </cell>
          <cell r="L1959" t="str">
            <v>CHINTALAPALLY</v>
          </cell>
        </row>
        <row r="1960">
          <cell r="A1960" t="str">
            <v>02</v>
          </cell>
          <cell r="B1960" t="str">
            <v>0220</v>
          </cell>
          <cell r="C1960" t="str">
            <v>0220052</v>
          </cell>
          <cell r="D1960" t="str">
            <v>006</v>
          </cell>
          <cell r="E1960" t="str">
            <v>01</v>
          </cell>
          <cell r="F1960" t="str">
            <v>01</v>
          </cell>
          <cell r="G1960" t="str">
            <v>251</v>
          </cell>
          <cell r="H1960" t="str">
            <v>032</v>
          </cell>
          <cell r="I1960" t="str">
            <v>02200520060101</v>
          </cell>
          <cell r="K1960" t="str">
            <v>SAIDAPUR</v>
          </cell>
          <cell r="L1960" t="str">
            <v>GODISALE</v>
          </cell>
        </row>
        <row r="1961">
          <cell r="A1961" t="str">
            <v>02</v>
          </cell>
          <cell r="B1961" t="str">
            <v>0220</v>
          </cell>
          <cell r="C1961" t="str">
            <v>0220052</v>
          </cell>
          <cell r="D1961" t="str">
            <v>006</v>
          </cell>
          <cell r="E1961" t="str">
            <v>01</v>
          </cell>
          <cell r="F1961" t="str">
            <v>02</v>
          </cell>
          <cell r="G1961" t="str">
            <v>251</v>
          </cell>
          <cell r="H1961" t="str">
            <v>032</v>
          </cell>
          <cell r="I1961" t="str">
            <v>02200520060102</v>
          </cell>
          <cell r="K1961" t="str">
            <v>SAIDAPUR</v>
          </cell>
          <cell r="L1961" t="str">
            <v>NALLARAMAIAHPALLY</v>
          </cell>
        </row>
        <row r="1962">
          <cell r="A1962" t="str">
            <v>02</v>
          </cell>
          <cell r="B1962" t="str">
            <v>0220</v>
          </cell>
          <cell r="C1962" t="str">
            <v>0220052</v>
          </cell>
          <cell r="D1962" t="str">
            <v>006</v>
          </cell>
          <cell r="E1962" t="str">
            <v>01</v>
          </cell>
          <cell r="F1962" t="str">
            <v>03</v>
          </cell>
          <cell r="G1962" t="str">
            <v>251</v>
          </cell>
          <cell r="H1962" t="str">
            <v>032</v>
          </cell>
          <cell r="I1962" t="str">
            <v>02200520060103</v>
          </cell>
          <cell r="K1962" t="str">
            <v>SAIDAPUR</v>
          </cell>
          <cell r="L1962" t="str">
            <v>RAMULAPALLY</v>
          </cell>
        </row>
        <row r="1963">
          <cell r="A1963" t="str">
            <v>02</v>
          </cell>
          <cell r="B1963" t="str">
            <v>0220</v>
          </cell>
          <cell r="C1963" t="str">
            <v>0220052</v>
          </cell>
          <cell r="D1963" t="str">
            <v>007</v>
          </cell>
          <cell r="E1963" t="str">
            <v>01</v>
          </cell>
          <cell r="F1963" t="str">
            <v>01</v>
          </cell>
          <cell r="G1963" t="str">
            <v>251</v>
          </cell>
          <cell r="H1963" t="str">
            <v>032</v>
          </cell>
          <cell r="I1963" t="str">
            <v>02200520070101</v>
          </cell>
          <cell r="K1963" t="str">
            <v>SAIDAPUR</v>
          </cell>
          <cell r="L1963" t="str">
            <v>GODISHALE</v>
          </cell>
        </row>
        <row r="1964">
          <cell r="A1964" t="str">
            <v>02</v>
          </cell>
          <cell r="B1964" t="str">
            <v>0220</v>
          </cell>
          <cell r="C1964" t="str">
            <v>0220052</v>
          </cell>
          <cell r="D1964" t="str">
            <v>007</v>
          </cell>
          <cell r="E1964" t="str">
            <v>01</v>
          </cell>
          <cell r="F1964" t="str">
            <v>02</v>
          </cell>
          <cell r="G1964" t="str">
            <v>251</v>
          </cell>
          <cell r="H1964" t="str">
            <v>032</v>
          </cell>
          <cell r="I1964" t="str">
            <v>02200520070102</v>
          </cell>
          <cell r="K1964" t="str">
            <v>SAIDAPUR</v>
          </cell>
          <cell r="L1964" t="str">
            <v>NALLARAMAIAH PALLY</v>
          </cell>
        </row>
        <row r="1965">
          <cell r="A1965" t="str">
            <v>02</v>
          </cell>
          <cell r="B1965" t="str">
            <v>0220</v>
          </cell>
          <cell r="C1965" t="str">
            <v>0220052</v>
          </cell>
          <cell r="D1965" t="str">
            <v>008</v>
          </cell>
          <cell r="E1965" t="str">
            <v>01</v>
          </cell>
          <cell r="F1965" t="str">
            <v>01</v>
          </cell>
          <cell r="G1965" t="str">
            <v>251</v>
          </cell>
          <cell r="H1965" t="str">
            <v>032</v>
          </cell>
          <cell r="I1965" t="str">
            <v>02200520080101</v>
          </cell>
          <cell r="K1965" t="str">
            <v>SAIDAPUR</v>
          </cell>
          <cell r="L1965" t="str">
            <v>GUJJULAPALLY</v>
          </cell>
        </row>
        <row r="1966">
          <cell r="A1966" t="str">
            <v>02</v>
          </cell>
          <cell r="B1966" t="str">
            <v>0220</v>
          </cell>
          <cell r="C1966" t="str">
            <v>0220052</v>
          </cell>
          <cell r="D1966" t="str">
            <v>008</v>
          </cell>
          <cell r="E1966" t="str">
            <v>01</v>
          </cell>
          <cell r="F1966" t="str">
            <v>02</v>
          </cell>
          <cell r="G1966" t="str">
            <v>251</v>
          </cell>
          <cell r="H1966" t="str">
            <v>032</v>
          </cell>
          <cell r="I1966" t="str">
            <v>02200520080102</v>
          </cell>
          <cell r="K1966" t="str">
            <v>SAIDAPUR</v>
          </cell>
          <cell r="L1966" t="str">
            <v>KOMMUPALLY</v>
          </cell>
        </row>
        <row r="1967">
          <cell r="A1967" t="str">
            <v>02</v>
          </cell>
          <cell r="B1967" t="str">
            <v>0220</v>
          </cell>
          <cell r="C1967" t="str">
            <v>0220052</v>
          </cell>
          <cell r="D1967" t="str">
            <v>009</v>
          </cell>
          <cell r="E1967" t="str">
            <v>01</v>
          </cell>
          <cell r="F1967" t="str">
            <v>01</v>
          </cell>
          <cell r="G1967" t="str">
            <v>251</v>
          </cell>
          <cell r="H1967" t="str">
            <v>032</v>
          </cell>
          <cell r="I1967" t="str">
            <v>02200520090101</v>
          </cell>
          <cell r="K1967" t="str">
            <v>SAIDAPUR</v>
          </cell>
          <cell r="L1967" t="str">
            <v>YELLAMPALLY</v>
          </cell>
        </row>
        <row r="1968">
          <cell r="A1968" t="str">
            <v>02</v>
          </cell>
          <cell r="B1968" t="str">
            <v>0220</v>
          </cell>
          <cell r="C1968" t="str">
            <v>0220052</v>
          </cell>
          <cell r="D1968" t="str">
            <v>009</v>
          </cell>
          <cell r="E1968" t="str">
            <v>01</v>
          </cell>
          <cell r="F1968" t="str">
            <v>02</v>
          </cell>
          <cell r="G1968" t="str">
            <v>251</v>
          </cell>
          <cell r="H1968" t="str">
            <v>032</v>
          </cell>
          <cell r="I1968" t="str">
            <v>02200520090102</v>
          </cell>
          <cell r="K1968" t="str">
            <v>SAIDAPUR</v>
          </cell>
          <cell r="L1968" t="str">
            <v>CHINTAKUNTA RAMAIAHPALLY</v>
          </cell>
        </row>
        <row r="1969">
          <cell r="A1969" t="str">
            <v>02</v>
          </cell>
          <cell r="B1969" t="str">
            <v>0220</v>
          </cell>
          <cell r="C1969" t="str">
            <v>0220052</v>
          </cell>
          <cell r="D1969" t="str">
            <v>010</v>
          </cell>
          <cell r="E1969" t="str">
            <v>01</v>
          </cell>
          <cell r="F1969" t="str">
            <v>01</v>
          </cell>
          <cell r="G1969" t="str">
            <v>251</v>
          </cell>
          <cell r="H1969" t="str">
            <v>032</v>
          </cell>
          <cell r="I1969" t="str">
            <v>02200520100101</v>
          </cell>
          <cell r="K1969" t="str">
            <v>SAIDAPUR</v>
          </cell>
          <cell r="L1969" t="str">
            <v>SAIDAPUR</v>
          </cell>
        </row>
        <row r="1970">
          <cell r="A1970" t="str">
            <v>02</v>
          </cell>
          <cell r="B1970" t="str">
            <v>0220</v>
          </cell>
          <cell r="C1970" t="str">
            <v>0220052</v>
          </cell>
          <cell r="D1970" t="str">
            <v>010</v>
          </cell>
          <cell r="E1970" t="str">
            <v>01</v>
          </cell>
          <cell r="F1970" t="str">
            <v>02</v>
          </cell>
          <cell r="G1970" t="str">
            <v>251</v>
          </cell>
          <cell r="H1970" t="str">
            <v>032</v>
          </cell>
          <cell r="I1970" t="str">
            <v>02200520100102</v>
          </cell>
          <cell r="K1970" t="str">
            <v>SAIDAPUR</v>
          </cell>
          <cell r="L1970" t="str">
            <v>BOTHALAPALLY</v>
          </cell>
        </row>
        <row r="1971">
          <cell r="A1971" t="str">
            <v>02</v>
          </cell>
          <cell r="B1971" t="str">
            <v>0220</v>
          </cell>
          <cell r="C1971" t="str">
            <v>0220052</v>
          </cell>
          <cell r="D1971" t="str">
            <v>010</v>
          </cell>
          <cell r="E1971" t="str">
            <v>01</v>
          </cell>
          <cell r="F1971" t="str">
            <v>03</v>
          </cell>
          <cell r="G1971" t="str">
            <v>251</v>
          </cell>
          <cell r="H1971" t="str">
            <v>032</v>
          </cell>
          <cell r="I1971" t="str">
            <v>02200520100103</v>
          </cell>
          <cell r="K1971" t="str">
            <v>SAIDAPUR</v>
          </cell>
          <cell r="L1971" t="str">
            <v>JAGIRPALLY</v>
          </cell>
        </row>
        <row r="1972">
          <cell r="A1972" t="str">
            <v>02</v>
          </cell>
          <cell r="B1972" t="str">
            <v>0220</v>
          </cell>
          <cell r="C1972" t="str">
            <v>0220052</v>
          </cell>
          <cell r="D1972" t="str">
            <v>010</v>
          </cell>
          <cell r="E1972" t="str">
            <v>01</v>
          </cell>
          <cell r="F1972" t="str">
            <v>04</v>
          </cell>
          <cell r="G1972" t="str">
            <v>251</v>
          </cell>
          <cell r="H1972" t="str">
            <v>032</v>
          </cell>
          <cell r="I1972" t="str">
            <v>02200520100104</v>
          </cell>
          <cell r="K1972" t="str">
            <v>SAIDAPUR</v>
          </cell>
          <cell r="L1972" t="str">
            <v>VENKEPALLY</v>
          </cell>
        </row>
        <row r="1973">
          <cell r="A1973" t="str">
            <v>02</v>
          </cell>
          <cell r="B1973" t="str">
            <v>0220</v>
          </cell>
          <cell r="C1973" t="str">
            <v>0220052</v>
          </cell>
          <cell r="D1973" t="str">
            <v>010</v>
          </cell>
          <cell r="E1973" t="str">
            <v>01</v>
          </cell>
          <cell r="F1973" t="str">
            <v>05</v>
          </cell>
          <cell r="G1973" t="str">
            <v>251</v>
          </cell>
          <cell r="H1973" t="str">
            <v>032</v>
          </cell>
          <cell r="I1973" t="str">
            <v>02200520100105</v>
          </cell>
          <cell r="K1973" t="str">
            <v>SAIDAPUR</v>
          </cell>
          <cell r="L1973" t="str">
            <v>DUDDENEPALLY</v>
          </cell>
        </row>
        <row r="1974">
          <cell r="A1974" t="str">
            <v>02</v>
          </cell>
          <cell r="B1974" t="str">
            <v>0220</v>
          </cell>
          <cell r="C1974" t="str">
            <v>0220052</v>
          </cell>
          <cell r="D1974" t="str">
            <v>011</v>
          </cell>
          <cell r="E1974" t="str">
            <v>01</v>
          </cell>
          <cell r="F1974" t="str">
            <v>01</v>
          </cell>
          <cell r="G1974" t="str">
            <v>251</v>
          </cell>
          <cell r="H1974" t="str">
            <v>032</v>
          </cell>
          <cell r="I1974" t="str">
            <v>02200520110101</v>
          </cell>
          <cell r="K1974" t="str">
            <v>SAIDAPUR</v>
          </cell>
          <cell r="L1974" t="str">
            <v>AKNUR</v>
          </cell>
        </row>
        <row r="1975">
          <cell r="A1975" t="str">
            <v>02</v>
          </cell>
          <cell r="B1975" t="str">
            <v>0220</v>
          </cell>
          <cell r="C1975" t="str">
            <v>0220052</v>
          </cell>
          <cell r="D1975" t="str">
            <v>011</v>
          </cell>
          <cell r="E1975" t="str">
            <v>01</v>
          </cell>
          <cell r="F1975" t="str">
            <v>02</v>
          </cell>
          <cell r="G1975" t="str">
            <v>251</v>
          </cell>
          <cell r="H1975" t="str">
            <v>032</v>
          </cell>
          <cell r="I1975" t="str">
            <v>02200520110102</v>
          </cell>
          <cell r="K1975" t="str">
            <v>SAIDAPUR</v>
          </cell>
          <cell r="L1975" t="str">
            <v>VENKATESHWARLA PALLY</v>
          </cell>
        </row>
        <row r="1976">
          <cell r="A1976" t="str">
            <v>02</v>
          </cell>
          <cell r="B1976" t="str">
            <v>0220</v>
          </cell>
          <cell r="C1976" t="str">
            <v>0220052</v>
          </cell>
          <cell r="D1976" t="str">
            <v>012</v>
          </cell>
          <cell r="E1976" t="str">
            <v>01</v>
          </cell>
          <cell r="F1976" t="str">
            <v>01</v>
          </cell>
          <cell r="G1976" t="str">
            <v>251</v>
          </cell>
          <cell r="H1976" t="str">
            <v>032</v>
          </cell>
          <cell r="I1976" t="str">
            <v>02200520120101</v>
          </cell>
          <cell r="K1976" t="str">
            <v>SAIDAPUR</v>
          </cell>
          <cell r="L1976" t="str">
            <v>PERKAPALLY</v>
          </cell>
        </row>
        <row r="1977">
          <cell r="A1977" t="str">
            <v>02</v>
          </cell>
          <cell r="B1977" t="str">
            <v>0220</v>
          </cell>
          <cell r="C1977" t="str">
            <v>0220052</v>
          </cell>
          <cell r="D1977" t="str">
            <v>012</v>
          </cell>
          <cell r="E1977" t="str">
            <v>01</v>
          </cell>
          <cell r="F1977" t="str">
            <v>02</v>
          </cell>
          <cell r="G1977" t="str">
            <v>251</v>
          </cell>
          <cell r="H1977" t="str">
            <v>032</v>
          </cell>
          <cell r="I1977" t="str">
            <v>02200520120102</v>
          </cell>
          <cell r="K1977" t="str">
            <v>SAIDAPUR</v>
          </cell>
          <cell r="L1977" t="str">
            <v>GOLLAGUDEM</v>
          </cell>
        </row>
        <row r="1978">
          <cell r="A1978" t="str">
            <v>02</v>
          </cell>
          <cell r="B1978" t="str">
            <v>0220</v>
          </cell>
          <cell r="C1978" t="str">
            <v>0220052</v>
          </cell>
          <cell r="D1978" t="str">
            <v>012</v>
          </cell>
          <cell r="E1978" t="str">
            <v>01</v>
          </cell>
          <cell r="F1978" t="str">
            <v>03</v>
          </cell>
          <cell r="G1978" t="str">
            <v>251</v>
          </cell>
          <cell r="H1978" t="str">
            <v>032</v>
          </cell>
          <cell r="I1978" t="str">
            <v>02200520120103</v>
          </cell>
          <cell r="K1978" t="str">
            <v>SAIDAPUR</v>
          </cell>
          <cell r="L1978" t="str">
            <v>SHIVRAMPALLY</v>
          </cell>
        </row>
        <row r="1979">
          <cell r="A1979" t="str">
            <v>02</v>
          </cell>
          <cell r="B1979" t="str">
            <v>0220</v>
          </cell>
          <cell r="C1979" t="str">
            <v>0220052</v>
          </cell>
          <cell r="D1979" t="str">
            <v>012</v>
          </cell>
          <cell r="E1979" t="str">
            <v>01</v>
          </cell>
          <cell r="F1979" t="str">
            <v>04</v>
          </cell>
          <cell r="G1979" t="str">
            <v>251</v>
          </cell>
          <cell r="H1979" t="str">
            <v>032</v>
          </cell>
          <cell r="I1979" t="str">
            <v>02200520120104</v>
          </cell>
          <cell r="K1979" t="str">
            <v>SAIDAPUR</v>
          </cell>
          <cell r="L1979" t="str">
            <v>SARVANPET</v>
          </cell>
        </row>
        <row r="1980">
          <cell r="A1980" t="str">
            <v>02</v>
          </cell>
          <cell r="B1980" t="str">
            <v>0220</v>
          </cell>
          <cell r="C1980" t="str">
            <v>0220052</v>
          </cell>
          <cell r="D1980" t="str">
            <v>012</v>
          </cell>
          <cell r="E1980" t="str">
            <v>01</v>
          </cell>
          <cell r="F1980" t="str">
            <v>05</v>
          </cell>
          <cell r="G1980" t="str">
            <v>251</v>
          </cell>
          <cell r="H1980" t="str">
            <v>032</v>
          </cell>
          <cell r="I1980" t="str">
            <v>02200520120105</v>
          </cell>
          <cell r="K1980" t="str">
            <v>SAIDAPUR</v>
          </cell>
          <cell r="L1980" t="str">
            <v>NALLEMTHANDA</v>
          </cell>
        </row>
        <row r="1981">
          <cell r="A1981" t="str">
            <v>02</v>
          </cell>
          <cell r="B1981" t="str">
            <v>0220</v>
          </cell>
          <cell r="C1981" t="str">
            <v>0220052</v>
          </cell>
          <cell r="D1981" t="str">
            <v>013</v>
          </cell>
          <cell r="E1981" t="str">
            <v>01</v>
          </cell>
          <cell r="F1981" t="str">
            <v>01</v>
          </cell>
          <cell r="G1981" t="str">
            <v>251</v>
          </cell>
          <cell r="H1981" t="str">
            <v>032</v>
          </cell>
          <cell r="I1981" t="str">
            <v>02200520130101</v>
          </cell>
          <cell r="K1981" t="str">
            <v>SAIDAPUR</v>
          </cell>
          <cell r="L1981" t="str">
            <v>GHANPUR</v>
          </cell>
        </row>
        <row r="1982">
          <cell r="A1982" t="str">
            <v>02</v>
          </cell>
          <cell r="B1982" t="str">
            <v>0220</v>
          </cell>
          <cell r="C1982" t="str">
            <v>0220052</v>
          </cell>
          <cell r="D1982" t="str">
            <v>013</v>
          </cell>
          <cell r="E1982" t="str">
            <v>01</v>
          </cell>
          <cell r="F1982" t="str">
            <v>02</v>
          </cell>
          <cell r="G1982" t="str">
            <v>251</v>
          </cell>
          <cell r="H1982" t="str">
            <v>032</v>
          </cell>
          <cell r="I1982" t="str">
            <v>02200520130102</v>
          </cell>
          <cell r="K1982" t="str">
            <v>SAIDAPUR</v>
          </cell>
          <cell r="L1982" t="str">
            <v>GHANPUR THANDA</v>
          </cell>
        </row>
        <row r="1983">
          <cell r="A1983" t="str">
            <v>02</v>
          </cell>
          <cell r="B1983" t="str">
            <v>0220</v>
          </cell>
          <cell r="C1983" t="str">
            <v>0220052</v>
          </cell>
          <cell r="D1983" t="str">
            <v>014</v>
          </cell>
          <cell r="E1983" t="str">
            <v>01</v>
          </cell>
          <cell r="F1983" t="str">
            <v>01</v>
          </cell>
          <cell r="G1983" t="str">
            <v>251</v>
          </cell>
          <cell r="H1983" t="str">
            <v>032</v>
          </cell>
          <cell r="I1983" t="str">
            <v>02200520140101</v>
          </cell>
          <cell r="K1983" t="str">
            <v>SAIDAPUR</v>
          </cell>
          <cell r="L1983" t="str">
            <v>RAIKAL</v>
          </cell>
        </row>
        <row r="1984">
          <cell r="A1984" t="str">
            <v>02</v>
          </cell>
          <cell r="B1984" t="str">
            <v>0220</v>
          </cell>
          <cell r="C1984" t="str">
            <v>0220052</v>
          </cell>
          <cell r="D1984" t="str">
            <v>014</v>
          </cell>
          <cell r="E1984" t="str">
            <v>01</v>
          </cell>
          <cell r="F1984" t="str">
            <v>02</v>
          </cell>
          <cell r="G1984" t="str">
            <v>251</v>
          </cell>
          <cell r="H1984" t="str">
            <v>032</v>
          </cell>
          <cell r="I1984" t="str">
            <v>02200520140102</v>
          </cell>
          <cell r="K1984" t="str">
            <v>SAIDAPUR</v>
          </cell>
          <cell r="L1984" t="str">
            <v>RAIKAL THANDA</v>
          </cell>
        </row>
        <row r="1985">
          <cell r="A1985" t="str">
            <v>02</v>
          </cell>
          <cell r="B1985" t="str">
            <v>0220</v>
          </cell>
          <cell r="C1985" t="str">
            <v>0220052</v>
          </cell>
          <cell r="D1985" t="str">
            <v>015</v>
          </cell>
          <cell r="E1985" t="str">
            <v>01</v>
          </cell>
          <cell r="F1985" t="str">
            <v>01</v>
          </cell>
          <cell r="G1985" t="str">
            <v>251</v>
          </cell>
          <cell r="H1985" t="str">
            <v>032</v>
          </cell>
          <cell r="I1985" t="str">
            <v>02200520150101</v>
          </cell>
          <cell r="K1985" t="str">
            <v>SAIDAPUR</v>
          </cell>
          <cell r="L1985" t="str">
            <v>BOMMAKAL</v>
          </cell>
        </row>
        <row r="1986">
          <cell r="A1986" t="str">
            <v>02</v>
          </cell>
          <cell r="B1986" t="str">
            <v>0220</v>
          </cell>
          <cell r="C1986" t="str">
            <v>0220052</v>
          </cell>
          <cell r="D1986" t="str">
            <v>015</v>
          </cell>
          <cell r="E1986" t="str">
            <v>01</v>
          </cell>
          <cell r="F1986" t="str">
            <v>02</v>
          </cell>
          <cell r="G1986" t="str">
            <v>251</v>
          </cell>
          <cell r="H1986" t="str">
            <v>032</v>
          </cell>
          <cell r="I1986" t="str">
            <v>02200520150102</v>
          </cell>
          <cell r="K1986" t="str">
            <v>SAIDAPUR</v>
          </cell>
          <cell r="L1986" t="str">
            <v>GOLLAPALLY</v>
          </cell>
        </row>
        <row r="1987">
          <cell r="A1987" t="str">
            <v>02</v>
          </cell>
          <cell r="B1987" t="str">
            <v>0220</v>
          </cell>
          <cell r="C1987" t="str">
            <v>0220052</v>
          </cell>
          <cell r="D1987" t="str">
            <v>015</v>
          </cell>
          <cell r="E1987" t="str">
            <v>01</v>
          </cell>
          <cell r="F1987" t="str">
            <v>03</v>
          </cell>
          <cell r="G1987" t="str">
            <v>251</v>
          </cell>
          <cell r="H1987" t="str">
            <v>032</v>
          </cell>
          <cell r="I1987" t="str">
            <v>02200520150103</v>
          </cell>
          <cell r="K1987" t="str">
            <v>SAIDAPUR</v>
          </cell>
          <cell r="L1987" t="str">
            <v>SC  COLONY</v>
          </cell>
        </row>
        <row r="1988">
          <cell r="A1988" t="str">
            <v>02</v>
          </cell>
          <cell r="B1988" t="str">
            <v>0220</v>
          </cell>
          <cell r="C1988" t="str">
            <v>0220052</v>
          </cell>
          <cell r="D1988" t="str">
            <v>016</v>
          </cell>
          <cell r="E1988" t="str">
            <v>01</v>
          </cell>
          <cell r="F1988" t="str">
            <v>01</v>
          </cell>
          <cell r="G1988" t="str">
            <v>251</v>
          </cell>
          <cell r="H1988" t="str">
            <v>032</v>
          </cell>
          <cell r="I1988" t="str">
            <v>02200520160101</v>
          </cell>
          <cell r="K1988" t="str">
            <v>SAIDAPUR</v>
          </cell>
          <cell r="L1988" t="str">
            <v>GUNDLAPARTHY</v>
          </cell>
        </row>
        <row r="1989">
          <cell r="A1989" t="str">
            <v>02</v>
          </cell>
          <cell r="B1989" t="str">
            <v>0220</v>
          </cell>
          <cell r="C1989" t="str">
            <v>0220052</v>
          </cell>
          <cell r="D1989" t="str">
            <v>016</v>
          </cell>
          <cell r="E1989" t="str">
            <v>01</v>
          </cell>
          <cell r="F1989" t="str">
            <v>02</v>
          </cell>
          <cell r="G1989" t="str">
            <v>251</v>
          </cell>
          <cell r="H1989" t="str">
            <v>032</v>
          </cell>
          <cell r="I1989" t="str">
            <v>02200520160102</v>
          </cell>
          <cell r="K1989" t="str">
            <v>SAIDAPUR</v>
          </cell>
          <cell r="L1989" t="str">
            <v>AMMANAPURTHY</v>
          </cell>
        </row>
        <row r="1990">
          <cell r="A1990" t="str">
            <v>02</v>
          </cell>
          <cell r="B1990" t="str">
            <v>0220</v>
          </cell>
          <cell r="C1990" t="str">
            <v>0220053</v>
          </cell>
          <cell r="D1990" t="str">
            <v>001</v>
          </cell>
          <cell r="E1990" t="str">
            <v>01</v>
          </cell>
          <cell r="F1990" t="str">
            <v>01</v>
          </cell>
          <cell r="G1990" t="str">
            <v>253</v>
          </cell>
          <cell r="H1990" t="str">
            <v>032</v>
          </cell>
          <cell r="I1990" t="str">
            <v>02200530010101</v>
          </cell>
          <cell r="K1990" t="str">
            <v>CHIGURUMAMIDI</v>
          </cell>
          <cell r="L1990" t="str">
            <v>MUDIMANIKYAM</v>
          </cell>
        </row>
        <row r="1991">
          <cell r="A1991" t="str">
            <v>02</v>
          </cell>
          <cell r="B1991" t="str">
            <v>0220</v>
          </cell>
          <cell r="C1991" t="str">
            <v>0220053</v>
          </cell>
          <cell r="D1991" t="str">
            <v>003</v>
          </cell>
          <cell r="E1991" t="str">
            <v>03</v>
          </cell>
          <cell r="F1991" t="str">
            <v>01</v>
          </cell>
          <cell r="G1991" t="str">
            <v>253</v>
          </cell>
          <cell r="H1991" t="str">
            <v>032</v>
          </cell>
          <cell r="I1991" t="str">
            <v>02200530030301</v>
          </cell>
          <cell r="K1991" t="str">
            <v>CHIGURUMAMIDI</v>
          </cell>
          <cell r="L1991" t="str">
            <v>MULKANOOR</v>
          </cell>
        </row>
        <row r="1992">
          <cell r="A1992" t="str">
            <v>02</v>
          </cell>
          <cell r="B1992" t="str">
            <v>0220</v>
          </cell>
          <cell r="C1992" t="str">
            <v>0220053</v>
          </cell>
          <cell r="D1992" t="str">
            <v>004</v>
          </cell>
          <cell r="E1992" t="str">
            <v>04</v>
          </cell>
          <cell r="F1992" t="str">
            <v>01</v>
          </cell>
          <cell r="G1992" t="str">
            <v>253</v>
          </cell>
          <cell r="H1992" t="str">
            <v>032</v>
          </cell>
          <cell r="I1992" t="str">
            <v>02200530040401</v>
          </cell>
          <cell r="K1992" t="str">
            <v>CHIGURUMAMIDI</v>
          </cell>
          <cell r="L1992" t="str">
            <v>CHIGURUMAMIDI</v>
          </cell>
        </row>
        <row r="1993">
          <cell r="A1993" t="str">
            <v>02</v>
          </cell>
          <cell r="B1993" t="str">
            <v>0220</v>
          </cell>
          <cell r="C1993" t="str">
            <v>0220053</v>
          </cell>
          <cell r="D1993" t="str">
            <v>005</v>
          </cell>
          <cell r="E1993" t="str">
            <v>04</v>
          </cell>
          <cell r="F1993" t="str">
            <v>01</v>
          </cell>
          <cell r="G1993" t="str">
            <v>253</v>
          </cell>
          <cell r="H1993" t="str">
            <v>032</v>
          </cell>
          <cell r="I1993" t="str">
            <v>02200530050401</v>
          </cell>
          <cell r="K1993" t="str">
            <v>CHIGURUMAMIDI</v>
          </cell>
          <cell r="L1993" t="str">
            <v>LAMBADIPALLI</v>
          </cell>
        </row>
        <row r="1994">
          <cell r="A1994" t="str">
            <v>02</v>
          </cell>
          <cell r="B1994" t="str">
            <v>0220</v>
          </cell>
          <cell r="C1994" t="str">
            <v>0220053</v>
          </cell>
          <cell r="D1994" t="str">
            <v>006</v>
          </cell>
          <cell r="E1994" t="str">
            <v>04</v>
          </cell>
          <cell r="F1994" t="str">
            <v>01</v>
          </cell>
          <cell r="G1994" t="str">
            <v>253</v>
          </cell>
          <cell r="H1994" t="str">
            <v>032</v>
          </cell>
          <cell r="I1994" t="str">
            <v>02200530060401</v>
          </cell>
          <cell r="K1994" t="str">
            <v>CHIGURUMAMIDI</v>
          </cell>
          <cell r="L1994" t="str">
            <v>SEETHARAMPOOR</v>
          </cell>
        </row>
        <row r="1995">
          <cell r="A1995" t="str">
            <v>02</v>
          </cell>
          <cell r="B1995" t="str">
            <v>0220</v>
          </cell>
          <cell r="C1995" t="str">
            <v>0220053</v>
          </cell>
          <cell r="D1995" t="str">
            <v>007</v>
          </cell>
          <cell r="E1995" t="str">
            <v>04</v>
          </cell>
          <cell r="F1995" t="str">
            <v>01</v>
          </cell>
          <cell r="G1995" t="str">
            <v>253</v>
          </cell>
          <cell r="H1995" t="str">
            <v>032</v>
          </cell>
          <cell r="I1995" t="str">
            <v>02200530070401</v>
          </cell>
          <cell r="K1995" t="str">
            <v>CHIGURUMAMIDI</v>
          </cell>
          <cell r="L1995" t="str">
            <v>PEECHUPALLI</v>
          </cell>
        </row>
        <row r="1996">
          <cell r="A1996" t="str">
            <v>02</v>
          </cell>
          <cell r="B1996" t="str">
            <v>0220</v>
          </cell>
          <cell r="C1996" t="str">
            <v>0220053</v>
          </cell>
          <cell r="D1996" t="str">
            <v>008</v>
          </cell>
          <cell r="E1996" t="str">
            <v>05</v>
          </cell>
          <cell r="F1996" t="str">
            <v>01</v>
          </cell>
          <cell r="G1996" t="str">
            <v>253</v>
          </cell>
          <cell r="H1996" t="str">
            <v>032</v>
          </cell>
          <cell r="I1996" t="str">
            <v>02200530080501</v>
          </cell>
          <cell r="K1996" t="str">
            <v>CHIGURUMAMIDI</v>
          </cell>
          <cell r="L1996" t="str">
            <v>REKONDA</v>
          </cell>
        </row>
        <row r="1997">
          <cell r="A1997" t="str">
            <v>02</v>
          </cell>
          <cell r="B1997" t="str">
            <v>0220</v>
          </cell>
          <cell r="C1997" t="str">
            <v>0220053</v>
          </cell>
          <cell r="D1997" t="str">
            <v>008</v>
          </cell>
          <cell r="E1997" t="str">
            <v>05</v>
          </cell>
          <cell r="F1997" t="str">
            <v>02</v>
          </cell>
          <cell r="G1997" t="str">
            <v>253</v>
          </cell>
          <cell r="H1997" t="str">
            <v>032</v>
          </cell>
          <cell r="I1997" t="str">
            <v>02200530080502</v>
          </cell>
          <cell r="K1997" t="str">
            <v>CHIGURUMAMIDI</v>
          </cell>
          <cell r="L1997" t="str">
            <v>PEDDAMMAPALLI</v>
          </cell>
        </row>
        <row r="1998">
          <cell r="A1998" t="str">
            <v>02</v>
          </cell>
          <cell r="B1998" t="str">
            <v>0220</v>
          </cell>
          <cell r="C1998" t="str">
            <v>0220053</v>
          </cell>
          <cell r="D1998" t="str">
            <v>008</v>
          </cell>
          <cell r="E1998" t="str">
            <v>05</v>
          </cell>
          <cell r="F1998" t="str">
            <v>03</v>
          </cell>
          <cell r="G1998" t="str">
            <v>253</v>
          </cell>
          <cell r="H1998" t="str">
            <v>032</v>
          </cell>
          <cell r="I1998" t="str">
            <v>02200530080503</v>
          </cell>
          <cell r="K1998" t="str">
            <v>CHIGURUMAMIDI</v>
          </cell>
          <cell r="L1998" t="str">
            <v>BANDARUPALLI</v>
          </cell>
        </row>
        <row r="1999">
          <cell r="A1999" t="str">
            <v>02</v>
          </cell>
          <cell r="B1999" t="str">
            <v>0220</v>
          </cell>
          <cell r="C1999" t="str">
            <v>0220053</v>
          </cell>
          <cell r="D1999" t="str">
            <v>009</v>
          </cell>
          <cell r="E1999" t="str">
            <v>06</v>
          </cell>
          <cell r="F1999" t="str">
            <v>01</v>
          </cell>
          <cell r="G1999" t="str">
            <v>253</v>
          </cell>
          <cell r="H1999" t="str">
            <v>032</v>
          </cell>
          <cell r="I1999" t="str">
            <v>02200530090601</v>
          </cell>
          <cell r="K1999" t="str">
            <v>CHIGURUMAMIDI</v>
          </cell>
          <cell r="L1999" t="str">
            <v>BOMMANAPALLI</v>
          </cell>
        </row>
        <row r="2000">
          <cell r="A2000" t="str">
            <v>02</v>
          </cell>
          <cell r="B2000" t="str">
            <v>0220</v>
          </cell>
          <cell r="C2000" t="str">
            <v>0220053</v>
          </cell>
          <cell r="D2000" t="str">
            <v>009</v>
          </cell>
          <cell r="E2000" t="str">
            <v>06</v>
          </cell>
          <cell r="F2000" t="str">
            <v>02</v>
          </cell>
          <cell r="G2000" t="str">
            <v>253</v>
          </cell>
          <cell r="H2000" t="str">
            <v>032</v>
          </cell>
          <cell r="I2000" t="str">
            <v>02200530090602</v>
          </cell>
          <cell r="K2000" t="str">
            <v>CHIGURUMAMIDI</v>
          </cell>
          <cell r="L2000" t="str">
            <v>LALAIAHPALLI</v>
          </cell>
        </row>
        <row r="2001">
          <cell r="A2001" t="str">
            <v>02</v>
          </cell>
          <cell r="B2001" t="str">
            <v>0220</v>
          </cell>
          <cell r="C2001" t="str">
            <v>0220053</v>
          </cell>
          <cell r="D2001" t="str">
            <v>010</v>
          </cell>
          <cell r="E2001" t="str">
            <v>07</v>
          </cell>
          <cell r="F2001" t="str">
            <v>01</v>
          </cell>
          <cell r="G2001" t="str">
            <v>253</v>
          </cell>
          <cell r="H2001" t="str">
            <v>032</v>
          </cell>
          <cell r="I2001" t="str">
            <v>02200530100701</v>
          </cell>
          <cell r="K2001" t="str">
            <v>CHIGURUMAMIDI</v>
          </cell>
          <cell r="L2001" t="str">
            <v>SUNDARAGIRI</v>
          </cell>
        </row>
        <row r="2002">
          <cell r="A2002" t="str">
            <v>02</v>
          </cell>
          <cell r="B2002" t="str">
            <v>0220</v>
          </cell>
          <cell r="C2002" t="str">
            <v>0220053</v>
          </cell>
          <cell r="D2002" t="str">
            <v>010</v>
          </cell>
          <cell r="E2002" t="str">
            <v>07</v>
          </cell>
          <cell r="F2002" t="str">
            <v>02</v>
          </cell>
          <cell r="G2002" t="str">
            <v>253</v>
          </cell>
          <cell r="H2002" t="str">
            <v>032</v>
          </cell>
          <cell r="I2002" t="str">
            <v>02200530100702</v>
          </cell>
          <cell r="K2002" t="str">
            <v>CHIGURUMAMIDI</v>
          </cell>
          <cell r="L2002" t="str">
            <v>BANJERUPALLI</v>
          </cell>
        </row>
        <row r="2003">
          <cell r="A2003" t="str">
            <v>02</v>
          </cell>
          <cell r="B2003" t="str">
            <v>0220</v>
          </cell>
          <cell r="C2003" t="str">
            <v>0220053</v>
          </cell>
          <cell r="D2003" t="str">
            <v>011</v>
          </cell>
          <cell r="E2003" t="str">
            <v>08</v>
          </cell>
          <cell r="F2003" t="str">
            <v>01</v>
          </cell>
          <cell r="G2003" t="str">
            <v>253</v>
          </cell>
          <cell r="H2003" t="str">
            <v>032</v>
          </cell>
          <cell r="I2003" t="str">
            <v>02200530110801</v>
          </cell>
          <cell r="K2003" t="str">
            <v>CHIGURUMAMIDI</v>
          </cell>
          <cell r="L2003" t="str">
            <v>INDURTHY</v>
          </cell>
        </row>
        <row r="2004">
          <cell r="A2004" t="str">
            <v>02</v>
          </cell>
          <cell r="B2004" t="str">
            <v>0220</v>
          </cell>
          <cell r="C2004" t="str">
            <v>0220053</v>
          </cell>
          <cell r="D2004" t="str">
            <v>011</v>
          </cell>
          <cell r="E2004" t="str">
            <v>08</v>
          </cell>
          <cell r="F2004" t="str">
            <v>02</v>
          </cell>
          <cell r="G2004" t="str">
            <v>253</v>
          </cell>
          <cell r="H2004" t="str">
            <v>032</v>
          </cell>
          <cell r="I2004" t="str">
            <v>02200530110802</v>
          </cell>
          <cell r="K2004" t="str">
            <v>CHIGURUMAMIDI</v>
          </cell>
          <cell r="L2004" t="str">
            <v>CHINTALAPALLI</v>
          </cell>
        </row>
        <row r="2005">
          <cell r="A2005" t="str">
            <v>02</v>
          </cell>
          <cell r="B2005" t="str">
            <v>0220</v>
          </cell>
          <cell r="C2005" t="str">
            <v>0220053</v>
          </cell>
          <cell r="D2005" t="str">
            <v>011</v>
          </cell>
          <cell r="E2005" t="str">
            <v>08</v>
          </cell>
          <cell r="F2005" t="str">
            <v>03</v>
          </cell>
          <cell r="G2005" t="str">
            <v>253</v>
          </cell>
          <cell r="H2005" t="str">
            <v>032</v>
          </cell>
          <cell r="I2005" t="str">
            <v>02200530110803</v>
          </cell>
          <cell r="K2005" t="str">
            <v>CHIGURUMAMIDI</v>
          </cell>
          <cell r="L2005" t="str">
            <v>KOONACHULAPALLE</v>
          </cell>
        </row>
        <row r="2006">
          <cell r="A2006" t="str">
            <v>02</v>
          </cell>
          <cell r="B2006" t="str">
            <v>0220</v>
          </cell>
          <cell r="C2006" t="str">
            <v>0220053</v>
          </cell>
          <cell r="D2006" t="str">
            <v>011</v>
          </cell>
          <cell r="E2006" t="str">
            <v>08</v>
          </cell>
          <cell r="F2006" t="str">
            <v>04</v>
          </cell>
          <cell r="G2006" t="str">
            <v>253</v>
          </cell>
          <cell r="H2006" t="str">
            <v>032</v>
          </cell>
          <cell r="I2006" t="str">
            <v>02200530110804</v>
          </cell>
          <cell r="K2006" t="str">
            <v>CHIGURUMAMIDI</v>
          </cell>
          <cell r="L2006" t="str">
            <v>ARAKALAPALLI</v>
          </cell>
        </row>
        <row r="2007">
          <cell r="A2007" t="str">
            <v>02</v>
          </cell>
          <cell r="B2007" t="str">
            <v>0220</v>
          </cell>
          <cell r="C2007" t="str">
            <v>0220053</v>
          </cell>
          <cell r="D2007" t="str">
            <v>011</v>
          </cell>
          <cell r="E2007" t="str">
            <v>08</v>
          </cell>
          <cell r="F2007" t="str">
            <v>05</v>
          </cell>
          <cell r="G2007" t="str">
            <v>253</v>
          </cell>
          <cell r="H2007" t="str">
            <v>032</v>
          </cell>
          <cell r="I2007" t="str">
            <v>02200530110805</v>
          </cell>
          <cell r="K2007" t="str">
            <v>CHIGURUMAMIDI</v>
          </cell>
          <cell r="L2007" t="str">
            <v>GUNUKULAPALLI</v>
          </cell>
        </row>
        <row r="2008">
          <cell r="A2008" t="str">
            <v>02</v>
          </cell>
          <cell r="B2008" t="str">
            <v>0220</v>
          </cell>
          <cell r="C2008" t="str">
            <v>0220053</v>
          </cell>
          <cell r="D2008" t="str">
            <v>012</v>
          </cell>
          <cell r="E2008" t="str">
            <v>08</v>
          </cell>
          <cell r="F2008" t="str">
            <v>01</v>
          </cell>
          <cell r="G2008" t="str">
            <v>253</v>
          </cell>
          <cell r="H2008" t="str">
            <v>032</v>
          </cell>
          <cell r="I2008" t="str">
            <v>02200530120801</v>
          </cell>
          <cell r="K2008" t="str">
            <v>CHIGURUMAMIDI</v>
          </cell>
          <cell r="L2008" t="str">
            <v>GAGIREDDYPALLI</v>
          </cell>
        </row>
        <row r="2009">
          <cell r="A2009" t="str">
            <v>02</v>
          </cell>
          <cell r="B2009" t="str">
            <v>0220</v>
          </cell>
          <cell r="C2009" t="str">
            <v>0220053</v>
          </cell>
          <cell r="D2009" t="str">
            <v>012</v>
          </cell>
          <cell r="E2009" t="str">
            <v>08</v>
          </cell>
          <cell r="F2009" t="str">
            <v>02</v>
          </cell>
          <cell r="G2009" t="str">
            <v>253</v>
          </cell>
          <cell r="H2009" t="str">
            <v>032</v>
          </cell>
          <cell r="I2009" t="str">
            <v>02200530120802</v>
          </cell>
          <cell r="K2009" t="str">
            <v>CHIGURUMAMIDI</v>
          </cell>
          <cell r="L2009" t="str">
            <v>BOLLAVANIPALLI</v>
          </cell>
        </row>
        <row r="2010">
          <cell r="A2010" t="str">
            <v>02</v>
          </cell>
          <cell r="B2010" t="str">
            <v>0220</v>
          </cell>
          <cell r="C2010" t="str">
            <v>0220053</v>
          </cell>
          <cell r="D2010" t="str">
            <v>012</v>
          </cell>
          <cell r="E2010" t="str">
            <v>08</v>
          </cell>
          <cell r="F2010" t="str">
            <v>03</v>
          </cell>
          <cell r="G2010" t="str">
            <v>253</v>
          </cell>
          <cell r="H2010" t="str">
            <v>032</v>
          </cell>
          <cell r="I2010" t="str">
            <v>02200530120803</v>
          </cell>
          <cell r="K2010" t="str">
            <v>CHIGURUMAMIDI</v>
          </cell>
          <cell r="L2010" t="str">
            <v>BARIGELAPALLY</v>
          </cell>
        </row>
        <row r="2011">
          <cell r="A2011" t="str">
            <v>02</v>
          </cell>
          <cell r="B2011" t="str">
            <v>0220</v>
          </cell>
          <cell r="C2011" t="str">
            <v>0220053</v>
          </cell>
          <cell r="D2011" t="str">
            <v>012</v>
          </cell>
          <cell r="E2011" t="str">
            <v>08</v>
          </cell>
          <cell r="F2011" t="str">
            <v>04</v>
          </cell>
          <cell r="G2011" t="str">
            <v>253</v>
          </cell>
          <cell r="H2011" t="str">
            <v>032</v>
          </cell>
          <cell r="I2011" t="str">
            <v>02200530120804</v>
          </cell>
          <cell r="K2011" t="str">
            <v>CHIGURUMAMIDI</v>
          </cell>
          <cell r="L2011" t="str">
            <v>MOUTAVANIPALLI</v>
          </cell>
        </row>
        <row r="2012">
          <cell r="A2012" t="str">
            <v>02</v>
          </cell>
          <cell r="B2012" t="str">
            <v>0220</v>
          </cell>
          <cell r="C2012" t="str">
            <v>0220053</v>
          </cell>
          <cell r="D2012" t="str">
            <v>013</v>
          </cell>
          <cell r="E2012" t="str">
            <v>08</v>
          </cell>
          <cell r="F2012" t="str">
            <v>01</v>
          </cell>
          <cell r="G2012" t="str">
            <v>253</v>
          </cell>
          <cell r="H2012" t="str">
            <v>032</v>
          </cell>
          <cell r="I2012" t="str">
            <v>02200530130801</v>
          </cell>
          <cell r="K2012" t="str">
            <v>CHIGURUMAMIDI</v>
          </cell>
          <cell r="L2012" t="str">
            <v>OGULAPOOR</v>
          </cell>
        </row>
        <row r="2013">
          <cell r="A2013" t="str">
            <v>02</v>
          </cell>
          <cell r="B2013" t="str">
            <v>0220</v>
          </cell>
          <cell r="C2013" t="str">
            <v>0220053</v>
          </cell>
          <cell r="D2013" t="str">
            <v>014</v>
          </cell>
          <cell r="E2013" t="str">
            <v>09</v>
          </cell>
          <cell r="F2013" t="str">
            <v>01</v>
          </cell>
          <cell r="G2013" t="str">
            <v>253</v>
          </cell>
          <cell r="H2013" t="str">
            <v>032</v>
          </cell>
          <cell r="I2013" t="str">
            <v>02200530140901</v>
          </cell>
          <cell r="K2013" t="str">
            <v>CHIGURUMAMIDI</v>
          </cell>
          <cell r="L2013" t="str">
            <v>NAWABPET</v>
          </cell>
        </row>
        <row r="2014">
          <cell r="A2014" t="str">
            <v>02</v>
          </cell>
          <cell r="B2014" t="str">
            <v>0220</v>
          </cell>
          <cell r="C2014" t="str">
            <v>0220053</v>
          </cell>
          <cell r="D2014" t="str">
            <v>015</v>
          </cell>
          <cell r="E2014" t="str">
            <v>10</v>
          </cell>
          <cell r="F2014" t="str">
            <v>01</v>
          </cell>
          <cell r="G2014" t="str">
            <v>253</v>
          </cell>
          <cell r="H2014" t="str">
            <v>032</v>
          </cell>
          <cell r="I2014" t="str">
            <v>02200530151001</v>
          </cell>
          <cell r="K2014" t="str">
            <v>CHIGURUMAMIDI</v>
          </cell>
          <cell r="L2014" t="str">
            <v>KONDAPOOR</v>
          </cell>
        </row>
        <row r="2015">
          <cell r="A2015" t="str">
            <v>02</v>
          </cell>
          <cell r="B2015" t="str">
            <v>0220</v>
          </cell>
          <cell r="C2015" t="str">
            <v>0220053</v>
          </cell>
          <cell r="D2015" t="str">
            <v>015</v>
          </cell>
          <cell r="E2015" t="str">
            <v>10</v>
          </cell>
          <cell r="F2015" t="str">
            <v>02</v>
          </cell>
          <cell r="G2015" t="str">
            <v>253</v>
          </cell>
          <cell r="H2015" t="str">
            <v>032</v>
          </cell>
          <cell r="I2015" t="str">
            <v>02200530151002</v>
          </cell>
          <cell r="K2015" t="str">
            <v>CHIGURUMAMIDI</v>
          </cell>
          <cell r="L2015" t="str">
            <v>KASHEGUDISHELUU</v>
          </cell>
        </row>
        <row r="2016">
          <cell r="A2016" t="str">
            <v>02</v>
          </cell>
          <cell r="B2016" t="str">
            <v>0220</v>
          </cell>
          <cell r="C2016" t="str">
            <v>0220053</v>
          </cell>
          <cell r="D2016" t="str">
            <v>016</v>
          </cell>
          <cell r="E2016" t="str">
            <v>11</v>
          </cell>
          <cell r="F2016" t="str">
            <v>01</v>
          </cell>
          <cell r="G2016" t="str">
            <v>253</v>
          </cell>
          <cell r="H2016" t="str">
            <v>032</v>
          </cell>
          <cell r="I2016" t="str">
            <v>02200530161101</v>
          </cell>
          <cell r="K2016" t="str">
            <v>CHIGURUMAMIDI</v>
          </cell>
          <cell r="L2016" t="str">
            <v>UALLAMPALLY</v>
          </cell>
        </row>
        <row r="2017">
          <cell r="A2017" t="str">
            <v>02</v>
          </cell>
          <cell r="B2017" t="str">
            <v>0220</v>
          </cell>
          <cell r="C2017" t="str">
            <v>0220053</v>
          </cell>
          <cell r="D2017" t="str">
            <v>017</v>
          </cell>
          <cell r="E2017" t="str">
            <v>01</v>
          </cell>
          <cell r="F2017" t="str">
            <v>01</v>
          </cell>
          <cell r="G2017" t="str">
            <v>253</v>
          </cell>
          <cell r="H2017" t="str">
            <v>032</v>
          </cell>
          <cell r="I2017" t="str">
            <v>02200530170101</v>
          </cell>
          <cell r="K2017" t="str">
            <v>CHIGURUMAMIDI</v>
          </cell>
          <cell r="L2017" t="str">
            <v>RAMANCHA</v>
          </cell>
        </row>
        <row r="2018">
          <cell r="A2018" t="str">
            <v>02</v>
          </cell>
          <cell r="B2018" t="str">
            <v>0220</v>
          </cell>
          <cell r="C2018" t="str">
            <v>0220053</v>
          </cell>
          <cell r="D2018" t="str">
            <v>017</v>
          </cell>
          <cell r="E2018" t="str">
            <v>01</v>
          </cell>
          <cell r="F2018" t="str">
            <v>02</v>
          </cell>
          <cell r="G2018" t="str">
            <v>253</v>
          </cell>
          <cell r="H2018" t="str">
            <v>032</v>
          </cell>
          <cell r="I2018" t="str">
            <v>02200530170102</v>
          </cell>
          <cell r="K2018" t="str">
            <v>CHIGURUMAMIDI</v>
          </cell>
          <cell r="L2018" t="str">
            <v>ANTHAKALAPALLI</v>
          </cell>
        </row>
        <row r="2019">
          <cell r="A2019" t="str">
            <v>02</v>
          </cell>
          <cell r="B2019" t="str">
            <v>0220</v>
          </cell>
          <cell r="C2019" t="str">
            <v>0220053</v>
          </cell>
          <cell r="D2019" t="str">
            <v>017</v>
          </cell>
          <cell r="E2019" t="str">
            <v>01</v>
          </cell>
          <cell r="F2019" t="str">
            <v>03</v>
          </cell>
          <cell r="G2019" t="str">
            <v>253</v>
          </cell>
          <cell r="H2019" t="str">
            <v>032</v>
          </cell>
          <cell r="I2019" t="str">
            <v>02200530170103</v>
          </cell>
          <cell r="K2019" t="str">
            <v>CHIGURUMAMIDI</v>
          </cell>
          <cell r="L2019" t="str">
            <v>NARSIHULAPALLI</v>
          </cell>
        </row>
        <row r="2020">
          <cell r="A2020" t="str">
            <v>02</v>
          </cell>
          <cell r="B2020" t="str">
            <v>0220</v>
          </cell>
          <cell r="C2020" t="str">
            <v>0220054</v>
          </cell>
          <cell r="D2020" t="str">
            <v>001</v>
          </cell>
          <cell r="E2020" t="str">
            <v>01</v>
          </cell>
          <cell r="F2020" t="str">
            <v>01</v>
          </cell>
          <cell r="G2020" t="str">
            <v>253</v>
          </cell>
          <cell r="H2020" t="str">
            <v>032</v>
          </cell>
          <cell r="I2020" t="str">
            <v>02200540010101</v>
          </cell>
          <cell r="K2020" t="str">
            <v>KOHEDA</v>
          </cell>
          <cell r="L2020" t="str">
            <v>VARIKOL</v>
          </cell>
        </row>
        <row r="2021">
          <cell r="A2021" t="str">
            <v>02</v>
          </cell>
          <cell r="B2021" t="str">
            <v>0220</v>
          </cell>
          <cell r="C2021" t="str">
            <v>0220054</v>
          </cell>
          <cell r="D2021" t="str">
            <v>002</v>
          </cell>
          <cell r="E2021" t="str">
            <v>02</v>
          </cell>
          <cell r="F2021" t="str">
            <v>01</v>
          </cell>
          <cell r="G2021" t="str">
            <v>253</v>
          </cell>
          <cell r="H2021" t="str">
            <v>032</v>
          </cell>
          <cell r="I2021" t="str">
            <v>02200540020201</v>
          </cell>
          <cell r="K2021" t="str">
            <v>KOHEDA</v>
          </cell>
          <cell r="L2021" t="str">
            <v>RAMCHANDRAPOOR</v>
          </cell>
        </row>
        <row r="2022">
          <cell r="A2022" t="str">
            <v>02</v>
          </cell>
          <cell r="B2022" t="str">
            <v>0220</v>
          </cell>
          <cell r="C2022" t="str">
            <v>0220054</v>
          </cell>
          <cell r="D2022" t="str">
            <v>003</v>
          </cell>
          <cell r="E2022" t="str">
            <v>03</v>
          </cell>
          <cell r="F2022" t="str">
            <v>01</v>
          </cell>
          <cell r="G2022" t="str">
            <v>253</v>
          </cell>
          <cell r="H2022" t="str">
            <v>032</v>
          </cell>
          <cell r="I2022" t="str">
            <v>02200540030301</v>
          </cell>
          <cell r="K2022" t="str">
            <v>KOHEDA</v>
          </cell>
          <cell r="L2022" t="str">
            <v>VINJAPALLY</v>
          </cell>
        </row>
        <row r="2023">
          <cell r="A2023" t="str">
            <v>02</v>
          </cell>
          <cell r="B2023" t="str">
            <v>0220</v>
          </cell>
          <cell r="C2023" t="str">
            <v>0220054</v>
          </cell>
          <cell r="D2023" t="str">
            <v>003</v>
          </cell>
          <cell r="E2023" t="str">
            <v>03</v>
          </cell>
          <cell r="F2023" t="str">
            <v>02</v>
          </cell>
          <cell r="G2023" t="str">
            <v>253</v>
          </cell>
          <cell r="H2023" t="str">
            <v>032</v>
          </cell>
          <cell r="I2023" t="str">
            <v>02200540030302</v>
          </cell>
          <cell r="K2023" t="str">
            <v>KOHEDA</v>
          </cell>
          <cell r="L2023" t="str">
            <v>ERRAKUNTAPALLY</v>
          </cell>
        </row>
        <row r="2024">
          <cell r="A2024" t="str">
            <v>02</v>
          </cell>
          <cell r="B2024" t="str">
            <v>0220</v>
          </cell>
          <cell r="C2024" t="str">
            <v>0220054</v>
          </cell>
          <cell r="D2024" t="str">
            <v>003</v>
          </cell>
          <cell r="E2024" t="str">
            <v>03</v>
          </cell>
          <cell r="F2024" t="str">
            <v>03</v>
          </cell>
          <cell r="G2024" t="str">
            <v>253</v>
          </cell>
          <cell r="H2024" t="str">
            <v>032</v>
          </cell>
          <cell r="I2024" t="str">
            <v>02200540030303</v>
          </cell>
          <cell r="K2024" t="str">
            <v>KOHEDA</v>
          </cell>
          <cell r="L2024" t="str">
            <v>SAMALAPALLY</v>
          </cell>
        </row>
        <row r="2025">
          <cell r="A2025" t="str">
            <v>02</v>
          </cell>
          <cell r="B2025" t="str">
            <v>0220</v>
          </cell>
          <cell r="C2025" t="str">
            <v>0220054</v>
          </cell>
          <cell r="D2025" t="str">
            <v>004</v>
          </cell>
          <cell r="E2025" t="str">
            <v>04</v>
          </cell>
          <cell r="F2025" t="str">
            <v>01</v>
          </cell>
          <cell r="G2025" t="str">
            <v>253</v>
          </cell>
          <cell r="H2025" t="str">
            <v>032</v>
          </cell>
          <cell r="I2025" t="str">
            <v>02200540040401</v>
          </cell>
          <cell r="K2025" t="str">
            <v>KOHEDA</v>
          </cell>
          <cell r="L2025" t="str">
            <v>SHANIGARAM</v>
          </cell>
        </row>
        <row r="2026">
          <cell r="A2026" t="str">
            <v>02</v>
          </cell>
          <cell r="B2026" t="str">
            <v>0220</v>
          </cell>
          <cell r="C2026" t="str">
            <v>0220054</v>
          </cell>
          <cell r="D2026" t="str">
            <v>004</v>
          </cell>
          <cell r="E2026" t="str">
            <v>04</v>
          </cell>
          <cell r="F2026" t="str">
            <v>02</v>
          </cell>
          <cell r="G2026" t="str">
            <v>253</v>
          </cell>
          <cell r="H2026" t="str">
            <v>032</v>
          </cell>
          <cell r="I2026" t="str">
            <v>02200540040402</v>
          </cell>
          <cell r="K2026" t="str">
            <v>KOHEDA</v>
          </cell>
          <cell r="L2026" t="str">
            <v>SHANKAR NAGAR</v>
          </cell>
        </row>
        <row r="2027">
          <cell r="A2027" t="str">
            <v>02</v>
          </cell>
          <cell r="B2027" t="str">
            <v>0220</v>
          </cell>
          <cell r="C2027" t="str">
            <v>0220054</v>
          </cell>
          <cell r="D2027" t="str">
            <v>005</v>
          </cell>
          <cell r="E2027" t="str">
            <v>05</v>
          </cell>
          <cell r="F2027" t="str">
            <v>01</v>
          </cell>
          <cell r="G2027" t="str">
            <v>253</v>
          </cell>
          <cell r="H2027" t="str">
            <v>032</v>
          </cell>
          <cell r="I2027" t="str">
            <v>02200540050501</v>
          </cell>
          <cell r="K2027" t="str">
            <v>KOHEDA</v>
          </cell>
          <cell r="L2027" t="str">
            <v>GUNDAREDDYPALLY</v>
          </cell>
        </row>
        <row r="2028">
          <cell r="A2028" t="str">
            <v>02</v>
          </cell>
          <cell r="B2028" t="str">
            <v>0220</v>
          </cell>
          <cell r="C2028" t="str">
            <v>0220054</v>
          </cell>
          <cell r="D2028" t="str">
            <v>006</v>
          </cell>
          <cell r="E2028" t="str">
            <v>06</v>
          </cell>
          <cell r="F2028" t="str">
            <v>01</v>
          </cell>
          <cell r="G2028" t="str">
            <v>253</v>
          </cell>
          <cell r="H2028" t="str">
            <v>032</v>
          </cell>
          <cell r="I2028" t="str">
            <v>02200540060601</v>
          </cell>
          <cell r="K2028" t="str">
            <v>KOHEDA</v>
          </cell>
          <cell r="L2028" t="str">
            <v>THANGALLAPALLY</v>
          </cell>
        </row>
        <row r="2029">
          <cell r="A2029" t="str">
            <v>02</v>
          </cell>
          <cell r="B2029" t="str">
            <v>0220</v>
          </cell>
          <cell r="C2029" t="str">
            <v>0220054</v>
          </cell>
          <cell r="D2029" t="str">
            <v>007</v>
          </cell>
          <cell r="E2029" t="str">
            <v>07</v>
          </cell>
          <cell r="F2029" t="str">
            <v>01</v>
          </cell>
          <cell r="G2029" t="str">
            <v>253</v>
          </cell>
          <cell r="H2029" t="str">
            <v>032</v>
          </cell>
          <cell r="I2029" t="str">
            <v>02200540070701</v>
          </cell>
          <cell r="K2029" t="str">
            <v>KOHEDA</v>
          </cell>
          <cell r="L2029" t="str">
            <v>KOORELLA</v>
          </cell>
        </row>
        <row r="2030">
          <cell r="A2030" t="str">
            <v>02</v>
          </cell>
          <cell r="B2030" t="str">
            <v>0220</v>
          </cell>
          <cell r="C2030" t="str">
            <v>0220054</v>
          </cell>
          <cell r="D2030" t="str">
            <v>007</v>
          </cell>
          <cell r="E2030" t="str">
            <v>07</v>
          </cell>
          <cell r="F2030" t="str">
            <v>02</v>
          </cell>
          <cell r="G2030" t="str">
            <v>253</v>
          </cell>
          <cell r="H2030" t="str">
            <v>032</v>
          </cell>
          <cell r="I2030" t="str">
            <v>02200540070702</v>
          </cell>
          <cell r="K2030" t="str">
            <v>KOHEDA</v>
          </cell>
          <cell r="L2030" t="str">
            <v>KONDETIPALLY</v>
          </cell>
        </row>
        <row r="2031">
          <cell r="A2031" t="str">
            <v>02</v>
          </cell>
          <cell r="B2031" t="str">
            <v>0220</v>
          </cell>
          <cell r="C2031" t="str">
            <v>0220054</v>
          </cell>
          <cell r="D2031" t="str">
            <v>007</v>
          </cell>
          <cell r="E2031" t="str">
            <v>07</v>
          </cell>
          <cell r="F2031" t="str">
            <v>03</v>
          </cell>
          <cell r="G2031" t="str">
            <v>253</v>
          </cell>
          <cell r="H2031" t="str">
            <v>032</v>
          </cell>
          <cell r="I2031" t="str">
            <v>02200540070703</v>
          </cell>
          <cell r="K2031" t="str">
            <v>KOHEDA</v>
          </cell>
          <cell r="L2031" t="str">
            <v>MONDIKUNTA THANDA</v>
          </cell>
        </row>
        <row r="2032">
          <cell r="A2032" t="str">
            <v>02</v>
          </cell>
          <cell r="B2032" t="str">
            <v>0220</v>
          </cell>
          <cell r="C2032" t="str">
            <v>0220054</v>
          </cell>
          <cell r="D2032" t="str">
            <v>007</v>
          </cell>
          <cell r="E2032" t="str">
            <v>07</v>
          </cell>
          <cell r="F2032" t="str">
            <v>04</v>
          </cell>
          <cell r="G2032" t="str">
            <v>253</v>
          </cell>
          <cell r="H2032" t="str">
            <v>032</v>
          </cell>
          <cell r="I2032" t="str">
            <v>02200540070704</v>
          </cell>
          <cell r="K2032" t="str">
            <v>KOHEDA</v>
          </cell>
          <cell r="L2032" t="str">
            <v>ODDERA COLONY</v>
          </cell>
        </row>
        <row r="2033">
          <cell r="A2033" t="str">
            <v>02</v>
          </cell>
          <cell r="B2033" t="str">
            <v>0220</v>
          </cell>
          <cell r="C2033" t="str">
            <v>0220054</v>
          </cell>
          <cell r="D2033" t="str">
            <v>008</v>
          </cell>
          <cell r="E2033" t="str">
            <v>08</v>
          </cell>
          <cell r="F2033" t="str">
            <v>01</v>
          </cell>
          <cell r="G2033" t="str">
            <v>253</v>
          </cell>
          <cell r="H2033" t="str">
            <v>032</v>
          </cell>
          <cell r="I2033" t="str">
            <v>02200540080801</v>
          </cell>
          <cell r="K2033" t="str">
            <v>KOHEDA</v>
          </cell>
          <cell r="L2033" t="str">
            <v>KOHEDA</v>
          </cell>
        </row>
        <row r="2034">
          <cell r="A2034" t="str">
            <v>02</v>
          </cell>
          <cell r="B2034" t="str">
            <v>0220</v>
          </cell>
          <cell r="C2034" t="str">
            <v>0220054</v>
          </cell>
          <cell r="D2034" t="str">
            <v>008</v>
          </cell>
          <cell r="E2034" t="str">
            <v>08</v>
          </cell>
          <cell r="F2034" t="str">
            <v>02</v>
          </cell>
          <cell r="G2034" t="str">
            <v>253</v>
          </cell>
          <cell r="H2034" t="str">
            <v>032</v>
          </cell>
          <cell r="I2034" t="str">
            <v>02200540080802</v>
          </cell>
          <cell r="K2034" t="str">
            <v>KOHEDA</v>
          </cell>
          <cell r="L2034" t="str">
            <v>DHARMASAGAR PALLY</v>
          </cell>
        </row>
        <row r="2035">
          <cell r="A2035" t="str">
            <v>02</v>
          </cell>
          <cell r="B2035" t="str">
            <v>0220</v>
          </cell>
          <cell r="C2035" t="str">
            <v>0220054</v>
          </cell>
          <cell r="D2035" t="str">
            <v>008</v>
          </cell>
          <cell r="E2035" t="str">
            <v>08</v>
          </cell>
          <cell r="F2035" t="str">
            <v>03</v>
          </cell>
          <cell r="G2035" t="str">
            <v>253</v>
          </cell>
          <cell r="H2035" t="str">
            <v>032</v>
          </cell>
          <cell r="I2035" t="str">
            <v>02200540080803</v>
          </cell>
          <cell r="K2035" t="str">
            <v>KOHEDA</v>
          </cell>
          <cell r="L2035" t="str">
            <v>VELDANDI PALLY</v>
          </cell>
        </row>
        <row r="2036">
          <cell r="A2036" t="str">
            <v>02</v>
          </cell>
          <cell r="B2036" t="str">
            <v>0220</v>
          </cell>
          <cell r="C2036" t="str">
            <v>0220054</v>
          </cell>
          <cell r="D2036" t="str">
            <v>009</v>
          </cell>
          <cell r="E2036" t="str">
            <v>08</v>
          </cell>
          <cell r="F2036" t="str">
            <v>01</v>
          </cell>
          <cell r="G2036" t="str">
            <v>253</v>
          </cell>
          <cell r="H2036" t="str">
            <v>032</v>
          </cell>
          <cell r="I2036" t="str">
            <v>02200540090801</v>
          </cell>
          <cell r="K2036" t="str">
            <v>KOHEDA</v>
          </cell>
          <cell r="L2036" t="str">
            <v>VENKATESHWARA PALLY</v>
          </cell>
        </row>
        <row r="2037">
          <cell r="A2037" t="str">
            <v>02</v>
          </cell>
          <cell r="B2037" t="str">
            <v>0220</v>
          </cell>
          <cell r="C2037" t="str">
            <v>0220054</v>
          </cell>
          <cell r="D2037" t="str">
            <v>009</v>
          </cell>
          <cell r="E2037" t="str">
            <v>08</v>
          </cell>
          <cell r="F2037" t="str">
            <v>02</v>
          </cell>
          <cell r="G2037" t="str">
            <v>253</v>
          </cell>
          <cell r="H2037" t="str">
            <v>032</v>
          </cell>
          <cell r="I2037" t="str">
            <v>02200540090802</v>
          </cell>
          <cell r="K2037" t="str">
            <v>KOHEDA</v>
          </cell>
          <cell r="L2037" t="str">
            <v>SHERALI NAGAR</v>
          </cell>
        </row>
        <row r="2038">
          <cell r="A2038" t="str">
            <v>02</v>
          </cell>
          <cell r="B2038" t="str">
            <v>0220</v>
          </cell>
          <cell r="C2038" t="str">
            <v>0220054</v>
          </cell>
          <cell r="D2038" t="str">
            <v>010</v>
          </cell>
          <cell r="E2038" t="str">
            <v>08</v>
          </cell>
          <cell r="F2038" t="str">
            <v>01</v>
          </cell>
          <cell r="G2038" t="str">
            <v>253</v>
          </cell>
          <cell r="H2038" t="str">
            <v>032</v>
          </cell>
          <cell r="I2038" t="str">
            <v>02200540100801</v>
          </cell>
          <cell r="K2038" t="str">
            <v>KOHEDA</v>
          </cell>
          <cell r="L2038" t="str">
            <v>TEGALAKUNTAPALLY</v>
          </cell>
        </row>
        <row r="2039">
          <cell r="A2039" t="str">
            <v>02</v>
          </cell>
          <cell r="B2039" t="str">
            <v>0220</v>
          </cell>
          <cell r="C2039" t="str">
            <v>0220054</v>
          </cell>
          <cell r="D2039" t="str">
            <v>010</v>
          </cell>
          <cell r="E2039" t="str">
            <v>08</v>
          </cell>
          <cell r="F2039" t="str">
            <v>02</v>
          </cell>
          <cell r="G2039" t="str">
            <v>253</v>
          </cell>
          <cell r="H2039" t="str">
            <v>032</v>
          </cell>
          <cell r="I2039" t="str">
            <v>02200540100802</v>
          </cell>
          <cell r="K2039" t="str">
            <v>KOHEDA</v>
          </cell>
          <cell r="L2039" t="str">
            <v>SOMARAMPALLY</v>
          </cell>
        </row>
        <row r="2040">
          <cell r="A2040" t="str">
            <v>02</v>
          </cell>
          <cell r="B2040" t="str">
            <v>0220</v>
          </cell>
          <cell r="C2040" t="str">
            <v>0220054</v>
          </cell>
          <cell r="D2040" t="str">
            <v>011</v>
          </cell>
          <cell r="E2040" t="str">
            <v>09</v>
          </cell>
          <cell r="F2040" t="str">
            <v>01</v>
          </cell>
          <cell r="G2040" t="str">
            <v>253</v>
          </cell>
          <cell r="H2040" t="str">
            <v>032</v>
          </cell>
          <cell r="I2040" t="str">
            <v>02200540110901</v>
          </cell>
          <cell r="K2040" t="str">
            <v>KOHEDA</v>
          </cell>
          <cell r="L2040" t="str">
            <v>GOTLAMITTA</v>
          </cell>
        </row>
        <row r="2041">
          <cell r="A2041" t="str">
            <v>02</v>
          </cell>
          <cell r="B2041" t="str">
            <v>0220</v>
          </cell>
          <cell r="C2041" t="str">
            <v>0220054</v>
          </cell>
          <cell r="D2041" t="str">
            <v>012</v>
          </cell>
          <cell r="E2041" t="str">
            <v>10</v>
          </cell>
          <cell r="F2041" t="str">
            <v>01</v>
          </cell>
          <cell r="G2041" t="str">
            <v>253</v>
          </cell>
          <cell r="H2041" t="str">
            <v>032</v>
          </cell>
          <cell r="I2041" t="str">
            <v>02200540121001</v>
          </cell>
          <cell r="K2041" t="str">
            <v>KOHEDA</v>
          </cell>
          <cell r="L2041" t="str">
            <v>NARAYANAPOOR</v>
          </cell>
        </row>
        <row r="2042">
          <cell r="A2042" t="str">
            <v>02</v>
          </cell>
          <cell r="B2042" t="str">
            <v>0220</v>
          </cell>
          <cell r="C2042" t="str">
            <v>0220054</v>
          </cell>
          <cell r="D2042" t="str">
            <v>012</v>
          </cell>
          <cell r="E2042" t="str">
            <v>10</v>
          </cell>
          <cell r="F2042" t="str">
            <v>02</v>
          </cell>
          <cell r="G2042" t="str">
            <v>253</v>
          </cell>
          <cell r="H2042" t="str">
            <v>032</v>
          </cell>
          <cell r="I2042" t="str">
            <v>02200540121002</v>
          </cell>
          <cell r="K2042" t="str">
            <v>KOHEDA</v>
          </cell>
          <cell r="L2042" t="str">
            <v>FAKIRPALLY</v>
          </cell>
        </row>
        <row r="2043">
          <cell r="A2043" t="str">
            <v>02</v>
          </cell>
          <cell r="B2043" t="str">
            <v>0220</v>
          </cell>
          <cell r="C2043" t="str">
            <v>0220054</v>
          </cell>
          <cell r="D2043" t="str">
            <v>012</v>
          </cell>
          <cell r="E2043" t="str">
            <v>10</v>
          </cell>
          <cell r="F2043" t="str">
            <v>03</v>
          </cell>
          <cell r="G2043" t="str">
            <v>253</v>
          </cell>
          <cell r="H2043" t="str">
            <v>032</v>
          </cell>
          <cell r="I2043" t="str">
            <v>02200540121003</v>
          </cell>
          <cell r="K2043" t="str">
            <v>KOHEDA</v>
          </cell>
          <cell r="L2043" t="str">
            <v>VIJAYANAGAR COLONY</v>
          </cell>
        </row>
        <row r="2044">
          <cell r="A2044" t="str">
            <v>02</v>
          </cell>
          <cell r="B2044" t="str">
            <v>0220</v>
          </cell>
          <cell r="C2044" t="str">
            <v>0220054</v>
          </cell>
          <cell r="D2044" t="str">
            <v>013</v>
          </cell>
          <cell r="E2044" t="str">
            <v>11</v>
          </cell>
          <cell r="F2044" t="str">
            <v>01</v>
          </cell>
          <cell r="G2044" t="str">
            <v>253</v>
          </cell>
          <cell r="H2044" t="str">
            <v>032</v>
          </cell>
          <cell r="I2044" t="str">
            <v>02200540131101</v>
          </cell>
          <cell r="K2044" t="str">
            <v>KOHEDA</v>
          </cell>
          <cell r="L2044" t="str">
            <v>SRIRAMULAPALLY</v>
          </cell>
        </row>
        <row r="2045">
          <cell r="A2045" t="str">
            <v>02</v>
          </cell>
          <cell r="B2045" t="str">
            <v>0220</v>
          </cell>
          <cell r="C2045" t="str">
            <v>0220054</v>
          </cell>
          <cell r="D2045" t="str">
            <v>014</v>
          </cell>
          <cell r="E2045" t="str">
            <v>12</v>
          </cell>
          <cell r="F2045" t="str">
            <v>01</v>
          </cell>
          <cell r="G2045" t="str">
            <v>253</v>
          </cell>
          <cell r="H2045" t="str">
            <v>032</v>
          </cell>
          <cell r="I2045" t="str">
            <v>02200540141201</v>
          </cell>
          <cell r="K2045" t="str">
            <v>KOHEDA</v>
          </cell>
          <cell r="L2045" t="str">
            <v>NAKIRAKOMULA</v>
          </cell>
        </row>
        <row r="2046">
          <cell r="A2046" t="str">
            <v>02</v>
          </cell>
          <cell r="B2046" t="str">
            <v>0220</v>
          </cell>
          <cell r="C2046" t="str">
            <v>0220054</v>
          </cell>
          <cell r="D2046" t="str">
            <v>014</v>
          </cell>
          <cell r="E2046" t="str">
            <v>12</v>
          </cell>
          <cell r="F2046" t="str">
            <v>02</v>
          </cell>
          <cell r="G2046" t="str">
            <v>253</v>
          </cell>
          <cell r="H2046" t="str">
            <v>032</v>
          </cell>
          <cell r="I2046" t="str">
            <v>02200540141202</v>
          </cell>
          <cell r="K2046" t="str">
            <v>KOHEDA</v>
          </cell>
          <cell r="L2046" t="str">
            <v>PARIVEDA</v>
          </cell>
        </row>
        <row r="2047">
          <cell r="A2047" t="str">
            <v>02</v>
          </cell>
          <cell r="B2047" t="str">
            <v>0220</v>
          </cell>
          <cell r="C2047" t="str">
            <v>0220054</v>
          </cell>
          <cell r="D2047" t="str">
            <v>015</v>
          </cell>
          <cell r="E2047" t="str">
            <v>14</v>
          </cell>
          <cell r="F2047" t="str">
            <v>01</v>
          </cell>
          <cell r="G2047" t="str">
            <v>253</v>
          </cell>
          <cell r="H2047" t="str">
            <v>032</v>
          </cell>
          <cell r="I2047" t="str">
            <v>02200540151401</v>
          </cell>
          <cell r="K2047" t="str">
            <v>KOHEDA</v>
          </cell>
          <cell r="L2047" t="str">
            <v>KACHAPUR</v>
          </cell>
        </row>
        <row r="2048">
          <cell r="A2048" t="str">
            <v>02</v>
          </cell>
          <cell r="B2048" t="str">
            <v>0220</v>
          </cell>
          <cell r="C2048" t="str">
            <v>0220054</v>
          </cell>
          <cell r="D2048" t="str">
            <v>016</v>
          </cell>
          <cell r="E2048" t="str">
            <v>14</v>
          </cell>
          <cell r="F2048" t="str">
            <v>01</v>
          </cell>
          <cell r="G2048" t="str">
            <v>253</v>
          </cell>
          <cell r="H2048" t="str">
            <v>032</v>
          </cell>
          <cell r="I2048" t="str">
            <v>02200540161401</v>
          </cell>
          <cell r="K2048" t="str">
            <v>KOHEDA</v>
          </cell>
          <cell r="L2048" t="str">
            <v>CHENCHAL CHERUPALLY</v>
          </cell>
        </row>
        <row r="2049">
          <cell r="A2049" t="str">
            <v>02</v>
          </cell>
          <cell r="B2049" t="str">
            <v>0220</v>
          </cell>
          <cell r="C2049" t="str">
            <v>0220054</v>
          </cell>
          <cell r="D2049" t="str">
            <v>017</v>
          </cell>
          <cell r="E2049" t="str">
            <v>15</v>
          </cell>
          <cell r="F2049" t="str">
            <v>01</v>
          </cell>
          <cell r="G2049" t="str">
            <v>253</v>
          </cell>
          <cell r="H2049" t="str">
            <v>032</v>
          </cell>
          <cell r="I2049" t="str">
            <v>02200540171501</v>
          </cell>
          <cell r="K2049" t="str">
            <v>KOHEDA</v>
          </cell>
          <cell r="L2049" t="str">
            <v>SAMUDRALA</v>
          </cell>
        </row>
        <row r="2050">
          <cell r="A2050" t="str">
            <v>02</v>
          </cell>
          <cell r="B2050" t="str">
            <v>0220</v>
          </cell>
          <cell r="C2050" t="str">
            <v>0220054</v>
          </cell>
          <cell r="D2050" t="str">
            <v>017</v>
          </cell>
          <cell r="E2050" t="str">
            <v>15</v>
          </cell>
          <cell r="F2050" t="str">
            <v>02</v>
          </cell>
          <cell r="G2050" t="str">
            <v>253</v>
          </cell>
          <cell r="H2050" t="str">
            <v>032</v>
          </cell>
          <cell r="I2050" t="str">
            <v>02200540171502</v>
          </cell>
          <cell r="K2050" t="str">
            <v>KOHEDA</v>
          </cell>
          <cell r="L2050" t="str">
            <v>KOHEDA CROSSING</v>
          </cell>
        </row>
        <row r="2051">
          <cell r="A2051" t="str">
            <v>02</v>
          </cell>
          <cell r="B2051" t="str">
            <v>0220</v>
          </cell>
          <cell r="C2051" t="str">
            <v>0220054</v>
          </cell>
          <cell r="D2051" t="str">
            <v>018</v>
          </cell>
          <cell r="E2051" t="str">
            <v>15</v>
          </cell>
          <cell r="F2051" t="str">
            <v>01</v>
          </cell>
          <cell r="G2051" t="str">
            <v>253</v>
          </cell>
          <cell r="H2051" t="str">
            <v>032</v>
          </cell>
          <cell r="I2051" t="str">
            <v>02200540181501</v>
          </cell>
          <cell r="K2051" t="str">
            <v>KOHEDA</v>
          </cell>
          <cell r="L2051" t="str">
            <v>MYSAMPALLY</v>
          </cell>
        </row>
        <row r="2052">
          <cell r="A2052" t="str">
            <v>02</v>
          </cell>
          <cell r="B2052" t="str">
            <v>0220</v>
          </cell>
          <cell r="C2052" t="str">
            <v>0220054</v>
          </cell>
          <cell r="D2052" t="str">
            <v>018</v>
          </cell>
          <cell r="E2052" t="str">
            <v>15</v>
          </cell>
          <cell r="F2052" t="str">
            <v>02</v>
          </cell>
          <cell r="G2052" t="str">
            <v>253</v>
          </cell>
          <cell r="H2052" t="str">
            <v>032</v>
          </cell>
          <cell r="I2052" t="str">
            <v>02200540181502</v>
          </cell>
          <cell r="K2052" t="str">
            <v>KOHEDA</v>
          </cell>
          <cell r="L2052" t="str">
            <v>METTUBANDA</v>
          </cell>
        </row>
        <row r="2053">
          <cell r="A2053" t="str">
            <v>02</v>
          </cell>
          <cell r="B2053" t="str">
            <v>0220</v>
          </cell>
          <cell r="C2053" t="str">
            <v>0220054</v>
          </cell>
          <cell r="D2053" t="str">
            <v>019</v>
          </cell>
          <cell r="E2053" t="str">
            <v>16</v>
          </cell>
          <cell r="F2053" t="str">
            <v>01</v>
          </cell>
          <cell r="G2053" t="str">
            <v>253</v>
          </cell>
          <cell r="H2053" t="str">
            <v>032</v>
          </cell>
          <cell r="I2053" t="str">
            <v>02200540191601</v>
          </cell>
          <cell r="K2053" t="str">
            <v>KOHEDA</v>
          </cell>
          <cell r="L2053" t="str">
            <v>BASWAPOOR</v>
          </cell>
        </row>
        <row r="2054">
          <cell r="A2054" t="str">
            <v>02</v>
          </cell>
          <cell r="B2054" t="str">
            <v>0220</v>
          </cell>
          <cell r="C2054" t="str">
            <v>0220054</v>
          </cell>
          <cell r="D2054" t="str">
            <v>019</v>
          </cell>
          <cell r="E2054" t="str">
            <v>16</v>
          </cell>
          <cell r="F2054" t="str">
            <v>02</v>
          </cell>
          <cell r="G2054" t="str">
            <v>253</v>
          </cell>
          <cell r="H2054" t="str">
            <v>032</v>
          </cell>
          <cell r="I2054" t="str">
            <v>02200540191602</v>
          </cell>
          <cell r="K2054" t="str">
            <v>KOHEDA</v>
          </cell>
          <cell r="L2054" t="str">
            <v>CHANDRANAYAK THANDA</v>
          </cell>
        </row>
        <row r="2055">
          <cell r="A2055" t="str">
            <v>02</v>
          </cell>
          <cell r="B2055" t="str">
            <v>0220</v>
          </cell>
          <cell r="C2055" t="str">
            <v>0220054</v>
          </cell>
          <cell r="D2055" t="str">
            <v>019</v>
          </cell>
          <cell r="E2055" t="str">
            <v>16</v>
          </cell>
          <cell r="F2055" t="str">
            <v>03</v>
          </cell>
          <cell r="G2055" t="str">
            <v>253</v>
          </cell>
          <cell r="H2055" t="str">
            <v>032</v>
          </cell>
          <cell r="I2055" t="str">
            <v>02200540191603</v>
          </cell>
          <cell r="K2055" t="str">
            <v>KOHEDA</v>
          </cell>
          <cell r="L2055" t="str">
            <v>AREPALLY</v>
          </cell>
        </row>
        <row r="2056">
          <cell r="A2056" t="str">
            <v>02</v>
          </cell>
          <cell r="B2056" t="str">
            <v>0220</v>
          </cell>
          <cell r="C2056" t="str">
            <v>0220054</v>
          </cell>
          <cell r="D2056" t="str">
            <v>019</v>
          </cell>
          <cell r="E2056" t="str">
            <v>16</v>
          </cell>
          <cell r="F2056" t="str">
            <v>04</v>
          </cell>
          <cell r="G2056" t="str">
            <v>253</v>
          </cell>
          <cell r="H2056" t="str">
            <v>032</v>
          </cell>
          <cell r="I2056" t="str">
            <v>02200540191604</v>
          </cell>
          <cell r="K2056" t="str">
            <v>KOHEDA</v>
          </cell>
          <cell r="L2056" t="str">
            <v>MUTHANNAPETA\</v>
          </cell>
        </row>
        <row r="2057">
          <cell r="A2057" t="str">
            <v>02</v>
          </cell>
          <cell r="B2057" t="str">
            <v>0220</v>
          </cell>
          <cell r="C2057" t="str">
            <v>0220054</v>
          </cell>
          <cell r="D2057" t="str">
            <v>019</v>
          </cell>
          <cell r="E2057" t="str">
            <v>16</v>
          </cell>
          <cell r="F2057" t="str">
            <v>05</v>
          </cell>
          <cell r="G2057" t="str">
            <v>253</v>
          </cell>
          <cell r="H2057" t="str">
            <v>032</v>
          </cell>
          <cell r="I2057" t="str">
            <v>02200540191605</v>
          </cell>
          <cell r="K2057" t="str">
            <v>KOHEDA</v>
          </cell>
          <cell r="L2057" t="str">
            <v>JYOTHIRAM THANDA</v>
          </cell>
        </row>
        <row r="2058">
          <cell r="A2058" t="str">
            <v>02</v>
          </cell>
          <cell r="B2058" t="str">
            <v>0220</v>
          </cell>
          <cell r="C2058" t="str">
            <v>0220054</v>
          </cell>
          <cell r="D2058" t="str">
            <v>019</v>
          </cell>
          <cell r="E2058" t="str">
            <v>16</v>
          </cell>
          <cell r="F2058" t="str">
            <v>06</v>
          </cell>
          <cell r="G2058" t="str">
            <v>253</v>
          </cell>
          <cell r="H2058" t="str">
            <v>032</v>
          </cell>
          <cell r="I2058" t="str">
            <v>02200540191606</v>
          </cell>
          <cell r="K2058" t="str">
            <v>KOHEDA</v>
          </cell>
          <cell r="L2058" t="str">
            <v>GADDELAGUDESELU</v>
          </cell>
        </row>
        <row r="2059">
          <cell r="A2059" t="str">
            <v>02</v>
          </cell>
          <cell r="B2059" t="str">
            <v>0220</v>
          </cell>
          <cell r="C2059" t="str">
            <v>0220054</v>
          </cell>
          <cell r="D2059" t="str">
            <v>020</v>
          </cell>
          <cell r="E2059" t="str">
            <v>16</v>
          </cell>
          <cell r="F2059" t="str">
            <v>01</v>
          </cell>
          <cell r="G2059" t="str">
            <v>253</v>
          </cell>
          <cell r="H2059" t="str">
            <v>032</v>
          </cell>
          <cell r="I2059" t="str">
            <v>02200540201601</v>
          </cell>
          <cell r="K2059" t="str">
            <v>KOHEDA</v>
          </cell>
          <cell r="L2059" t="str">
            <v>NAGASAMUDRALA</v>
          </cell>
        </row>
        <row r="2060">
          <cell r="A2060" t="str">
            <v>02</v>
          </cell>
          <cell r="B2060" t="str">
            <v>0220</v>
          </cell>
          <cell r="C2060" t="str">
            <v>0220054</v>
          </cell>
          <cell r="D2060" t="str">
            <v>020</v>
          </cell>
          <cell r="E2060" t="str">
            <v>16</v>
          </cell>
          <cell r="F2060" t="str">
            <v>02</v>
          </cell>
          <cell r="G2060" t="str">
            <v>253</v>
          </cell>
          <cell r="H2060" t="str">
            <v>032</v>
          </cell>
          <cell r="I2060" t="str">
            <v>02200540201602</v>
          </cell>
          <cell r="K2060" t="str">
            <v>KOHEDA</v>
          </cell>
          <cell r="L2060" t="str">
            <v>BATHULAVANIPALLY</v>
          </cell>
        </row>
        <row r="2061">
          <cell r="A2061" t="str">
            <v>02</v>
          </cell>
          <cell r="B2061" t="str">
            <v>0220</v>
          </cell>
          <cell r="C2061" t="str">
            <v>0220054</v>
          </cell>
          <cell r="D2061" t="str">
            <v>020</v>
          </cell>
          <cell r="E2061" t="str">
            <v>16</v>
          </cell>
          <cell r="F2061" t="str">
            <v>03</v>
          </cell>
          <cell r="G2061" t="str">
            <v>253</v>
          </cell>
          <cell r="H2061" t="str">
            <v>032</v>
          </cell>
          <cell r="I2061" t="str">
            <v>02200540201603</v>
          </cell>
          <cell r="K2061" t="str">
            <v>KOHEDA</v>
          </cell>
          <cell r="L2061" t="str">
            <v>LAXMIPOOR</v>
          </cell>
        </row>
        <row r="2062">
          <cell r="A2062" t="str">
            <v>02</v>
          </cell>
          <cell r="B2062" t="str">
            <v>0220</v>
          </cell>
          <cell r="C2062" t="str">
            <v>0220054</v>
          </cell>
          <cell r="D2062" t="str">
            <v>021</v>
          </cell>
          <cell r="E2062" t="str">
            <v>16</v>
          </cell>
          <cell r="F2062" t="str">
            <v>01</v>
          </cell>
          <cell r="G2062" t="str">
            <v>253</v>
          </cell>
          <cell r="H2062" t="str">
            <v>032</v>
          </cell>
          <cell r="I2062" t="str">
            <v>02200540211601</v>
          </cell>
          <cell r="K2062" t="str">
            <v>KOHEDA</v>
          </cell>
          <cell r="L2062" t="str">
            <v>POREDDYPALLY</v>
          </cell>
        </row>
        <row r="2063">
          <cell r="A2063" t="str">
            <v>02</v>
          </cell>
          <cell r="B2063" t="str">
            <v>0220</v>
          </cell>
          <cell r="C2063" t="str">
            <v>0220054</v>
          </cell>
          <cell r="D2063" t="str">
            <v>021</v>
          </cell>
          <cell r="E2063" t="str">
            <v>16</v>
          </cell>
          <cell r="F2063" t="str">
            <v>02</v>
          </cell>
          <cell r="G2063" t="str">
            <v>253</v>
          </cell>
          <cell r="H2063" t="str">
            <v>032</v>
          </cell>
          <cell r="I2063" t="str">
            <v>02200540211602</v>
          </cell>
          <cell r="K2063" t="str">
            <v>KOHEDA</v>
          </cell>
          <cell r="L2063" t="str">
            <v>APPISA COLONY</v>
          </cell>
        </row>
        <row r="2064">
          <cell r="A2064" t="str">
            <v>02</v>
          </cell>
          <cell r="B2064" t="str">
            <v>0220</v>
          </cell>
          <cell r="C2064" t="str">
            <v>0220055</v>
          </cell>
          <cell r="D2064" t="str">
            <v>001</v>
          </cell>
          <cell r="E2064" t="str">
            <v>01</v>
          </cell>
          <cell r="F2064" t="str">
            <v>01</v>
          </cell>
          <cell r="G2064" t="str">
            <v>253</v>
          </cell>
          <cell r="H2064" t="str">
            <v>032</v>
          </cell>
          <cell r="I2064" t="str">
            <v>02200550010101</v>
          </cell>
          <cell r="K2064" t="str">
            <v>HUSNABAD</v>
          </cell>
          <cell r="L2064" t="str">
            <v>POTLAPALLI</v>
          </cell>
        </row>
        <row r="2065">
          <cell r="A2065" t="str">
            <v>02</v>
          </cell>
          <cell r="B2065" t="str">
            <v>0220</v>
          </cell>
          <cell r="C2065" t="str">
            <v>0220055</v>
          </cell>
          <cell r="D2065" t="str">
            <v>001</v>
          </cell>
          <cell r="E2065" t="str">
            <v>01</v>
          </cell>
          <cell r="F2065" t="str">
            <v>02</v>
          </cell>
          <cell r="G2065" t="str">
            <v>253</v>
          </cell>
          <cell r="H2065" t="str">
            <v>032</v>
          </cell>
          <cell r="I2065" t="str">
            <v>02200550010102</v>
          </cell>
          <cell r="K2065" t="str">
            <v>HUSNABAD</v>
          </cell>
          <cell r="L2065" t="str">
            <v>DEVENDERNAGAR</v>
          </cell>
        </row>
        <row r="2066">
          <cell r="A2066" t="str">
            <v>02</v>
          </cell>
          <cell r="B2066" t="str">
            <v>0220</v>
          </cell>
          <cell r="C2066" t="str">
            <v>0220055</v>
          </cell>
          <cell r="D2066" t="str">
            <v>002</v>
          </cell>
          <cell r="E2066" t="str">
            <v>02</v>
          </cell>
          <cell r="F2066" t="str">
            <v>01</v>
          </cell>
          <cell r="G2066" t="str">
            <v>253</v>
          </cell>
          <cell r="H2066" t="str">
            <v>032</v>
          </cell>
          <cell r="I2066" t="str">
            <v>02200550020201</v>
          </cell>
          <cell r="K2066" t="str">
            <v>HUSNABAD</v>
          </cell>
          <cell r="L2066" t="str">
            <v>PANDILLA</v>
          </cell>
        </row>
        <row r="2067">
          <cell r="A2067" t="str">
            <v>02</v>
          </cell>
          <cell r="B2067" t="str">
            <v>0220</v>
          </cell>
          <cell r="C2067" t="str">
            <v>0220055</v>
          </cell>
          <cell r="D2067" t="str">
            <v>003</v>
          </cell>
          <cell r="E2067" t="str">
            <v>02</v>
          </cell>
          <cell r="F2067" t="str">
            <v>01</v>
          </cell>
          <cell r="G2067" t="str">
            <v>253</v>
          </cell>
          <cell r="H2067" t="str">
            <v>032</v>
          </cell>
          <cell r="I2067" t="str">
            <v>02200550030201</v>
          </cell>
          <cell r="K2067" t="str">
            <v>HUSNABAD</v>
          </cell>
          <cell r="L2067" t="str">
            <v>GOLLAPALLI</v>
          </cell>
        </row>
        <row r="2068">
          <cell r="A2068" t="str">
            <v>02</v>
          </cell>
          <cell r="B2068" t="str">
            <v>0220</v>
          </cell>
          <cell r="C2068" t="str">
            <v>0220055</v>
          </cell>
          <cell r="D2068" t="str">
            <v>003</v>
          </cell>
          <cell r="E2068" t="str">
            <v>02</v>
          </cell>
          <cell r="F2068" t="str">
            <v>02</v>
          </cell>
          <cell r="G2068" t="str">
            <v>253</v>
          </cell>
          <cell r="H2068" t="str">
            <v>032</v>
          </cell>
          <cell r="I2068" t="str">
            <v>02200550030202</v>
          </cell>
          <cell r="K2068" t="str">
            <v>HUSNABAD</v>
          </cell>
          <cell r="L2068" t="str">
            <v>BANJERUPALLI</v>
          </cell>
        </row>
        <row r="2069">
          <cell r="A2069" t="str">
            <v>02</v>
          </cell>
          <cell r="B2069" t="str">
            <v>0220</v>
          </cell>
          <cell r="C2069" t="str">
            <v>0220055</v>
          </cell>
          <cell r="D2069" t="str">
            <v>003</v>
          </cell>
          <cell r="E2069" t="str">
            <v>02</v>
          </cell>
          <cell r="F2069" t="str">
            <v>03</v>
          </cell>
          <cell r="G2069" t="str">
            <v>253</v>
          </cell>
          <cell r="H2069" t="str">
            <v>032</v>
          </cell>
          <cell r="I2069" t="str">
            <v>02200550030203</v>
          </cell>
          <cell r="K2069" t="str">
            <v>HUSNABAD</v>
          </cell>
          <cell r="L2069" t="str">
            <v>AMBAIAH PALLI</v>
          </cell>
        </row>
        <row r="2070">
          <cell r="A2070" t="str">
            <v>02</v>
          </cell>
          <cell r="B2070" t="str">
            <v>0220</v>
          </cell>
          <cell r="C2070" t="str">
            <v>0220055</v>
          </cell>
          <cell r="D2070" t="str">
            <v>003</v>
          </cell>
          <cell r="E2070" t="str">
            <v>02</v>
          </cell>
          <cell r="F2070" t="str">
            <v>04</v>
          </cell>
          <cell r="G2070" t="str">
            <v>253</v>
          </cell>
          <cell r="H2070" t="str">
            <v>032</v>
          </cell>
          <cell r="I2070" t="str">
            <v>02200550030204</v>
          </cell>
          <cell r="K2070" t="str">
            <v>HUSNABAD</v>
          </cell>
          <cell r="L2070" t="str">
            <v>GUNTUR PALLI</v>
          </cell>
        </row>
        <row r="2071">
          <cell r="A2071" t="str">
            <v>02</v>
          </cell>
          <cell r="B2071" t="str">
            <v>0220</v>
          </cell>
          <cell r="C2071" t="str">
            <v>0220055</v>
          </cell>
          <cell r="D2071" t="str">
            <v>004</v>
          </cell>
          <cell r="E2071" t="str">
            <v>03</v>
          </cell>
          <cell r="F2071" t="str">
            <v>01</v>
          </cell>
          <cell r="G2071" t="str">
            <v>253</v>
          </cell>
          <cell r="H2071" t="str">
            <v>032</v>
          </cell>
          <cell r="I2071" t="str">
            <v>02200550040301</v>
          </cell>
          <cell r="K2071" t="str">
            <v>HUSNABAD</v>
          </cell>
          <cell r="L2071" t="str">
            <v>KUCHANPALLI</v>
          </cell>
        </row>
        <row r="2072">
          <cell r="A2072" t="str">
            <v>02</v>
          </cell>
          <cell r="B2072" t="str">
            <v>0220</v>
          </cell>
          <cell r="C2072" t="str">
            <v>0220055</v>
          </cell>
          <cell r="D2072" t="str">
            <v>005</v>
          </cell>
          <cell r="E2072" t="str">
            <v>03</v>
          </cell>
          <cell r="F2072" t="str">
            <v>01</v>
          </cell>
          <cell r="G2072" t="str">
            <v>251</v>
          </cell>
          <cell r="H2072" t="str">
            <v>032</v>
          </cell>
          <cell r="I2072" t="str">
            <v>02200550050301</v>
          </cell>
          <cell r="K2072" t="str">
            <v>HUSNABAD</v>
          </cell>
          <cell r="L2072" t="str">
            <v>MALAPALLI</v>
          </cell>
        </row>
        <row r="2073">
          <cell r="A2073" t="str">
            <v>02</v>
          </cell>
          <cell r="B2073" t="str">
            <v>0220</v>
          </cell>
          <cell r="C2073" t="str">
            <v>0220055</v>
          </cell>
          <cell r="D2073" t="str">
            <v>006</v>
          </cell>
          <cell r="E2073" t="str">
            <v>04</v>
          </cell>
          <cell r="F2073" t="str">
            <v>01</v>
          </cell>
          <cell r="G2073" t="str">
            <v>253</v>
          </cell>
          <cell r="H2073" t="str">
            <v>032</v>
          </cell>
          <cell r="I2073" t="str">
            <v>02200550060401</v>
          </cell>
          <cell r="K2073" t="str">
            <v>HUSNABAD</v>
          </cell>
          <cell r="L2073" t="str">
            <v>HUSNABAD</v>
          </cell>
        </row>
        <row r="2074">
          <cell r="A2074" t="str">
            <v>02</v>
          </cell>
          <cell r="B2074" t="str">
            <v>0220</v>
          </cell>
          <cell r="C2074" t="str">
            <v>0220055</v>
          </cell>
          <cell r="D2074" t="str">
            <v>006</v>
          </cell>
          <cell r="E2074" t="str">
            <v>04</v>
          </cell>
          <cell r="F2074" t="str">
            <v>02</v>
          </cell>
          <cell r="G2074" t="str">
            <v>253</v>
          </cell>
          <cell r="H2074" t="str">
            <v>032</v>
          </cell>
          <cell r="I2074" t="str">
            <v>02200550060402</v>
          </cell>
          <cell r="K2074" t="str">
            <v>HUSNABAD</v>
          </cell>
          <cell r="L2074" t="str">
            <v>AREPALLI</v>
          </cell>
        </row>
        <row r="2075">
          <cell r="A2075" t="str">
            <v>02</v>
          </cell>
          <cell r="B2075" t="str">
            <v>0220</v>
          </cell>
          <cell r="C2075" t="str">
            <v>0220055</v>
          </cell>
          <cell r="D2075" t="str">
            <v>006</v>
          </cell>
          <cell r="E2075" t="str">
            <v>04</v>
          </cell>
          <cell r="F2075" t="str">
            <v>03</v>
          </cell>
          <cell r="G2075" t="str">
            <v>253</v>
          </cell>
          <cell r="H2075" t="str">
            <v>032</v>
          </cell>
          <cell r="I2075" t="str">
            <v>02200550060403</v>
          </cell>
          <cell r="K2075" t="str">
            <v>HUSNABAD</v>
          </cell>
          <cell r="L2075" t="str">
            <v>KASTURIBAI COLONY</v>
          </cell>
        </row>
        <row r="2076">
          <cell r="A2076" t="str">
            <v>02</v>
          </cell>
          <cell r="B2076" t="str">
            <v>0220</v>
          </cell>
          <cell r="C2076" t="str">
            <v>0220055</v>
          </cell>
          <cell r="D2076" t="str">
            <v>007</v>
          </cell>
          <cell r="E2076" t="str">
            <v>05</v>
          </cell>
          <cell r="F2076" t="str">
            <v>01</v>
          </cell>
          <cell r="G2076" t="str">
            <v>253</v>
          </cell>
          <cell r="H2076" t="str">
            <v>032</v>
          </cell>
          <cell r="I2076" t="str">
            <v>02200550070501</v>
          </cell>
          <cell r="K2076" t="str">
            <v>HUSNABAD</v>
          </cell>
          <cell r="L2076" t="str">
            <v>MADATHA</v>
          </cell>
        </row>
        <row r="2077">
          <cell r="A2077" t="str">
            <v>02</v>
          </cell>
          <cell r="B2077" t="str">
            <v>0220</v>
          </cell>
          <cell r="C2077" t="str">
            <v>0220055</v>
          </cell>
          <cell r="D2077" t="str">
            <v>007</v>
          </cell>
          <cell r="E2077" t="str">
            <v>05</v>
          </cell>
          <cell r="F2077" t="str">
            <v>02</v>
          </cell>
          <cell r="G2077" t="str">
            <v>253</v>
          </cell>
          <cell r="H2077" t="str">
            <v>032</v>
          </cell>
          <cell r="I2077" t="str">
            <v>02200550070502</v>
          </cell>
          <cell r="K2077" t="str">
            <v>HUSNABAD</v>
          </cell>
          <cell r="L2077" t="str">
            <v>BANTU PALLI</v>
          </cell>
        </row>
        <row r="2078">
          <cell r="A2078" t="str">
            <v>02</v>
          </cell>
          <cell r="B2078" t="str">
            <v>0220</v>
          </cell>
          <cell r="C2078" t="str">
            <v>0220055</v>
          </cell>
          <cell r="D2078" t="str">
            <v>007</v>
          </cell>
          <cell r="E2078" t="str">
            <v>05</v>
          </cell>
          <cell r="F2078" t="str">
            <v>03</v>
          </cell>
          <cell r="G2078" t="str">
            <v>253</v>
          </cell>
          <cell r="H2078" t="str">
            <v>032</v>
          </cell>
          <cell r="I2078" t="str">
            <v>02200550070503</v>
          </cell>
          <cell r="K2078" t="str">
            <v>HUSNABAD</v>
          </cell>
          <cell r="L2078" t="str">
            <v>RAMULA PALLI</v>
          </cell>
        </row>
        <row r="2079">
          <cell r="A2079" t="str">
            <v>02</v>
          </cell>
          <cell r="B2079" t="str">
            <v>0220</v>
          </cell>
          <cell r="C2079" t="str">
            <v>0220055</v>
          </cell>
          <cell r="D2079" t="str">
            <v>008</v>
          </cell>
          <cell r="E2079" t="str">
            <v>06</v>
          </cell>
          <cell r="F2079" t="str">
            <v>01</v>
          </cell>
          <cell r="G2079" t="str">
            <v>253</v>
          </cell>
          <cell r="H2079" t="str">
            <v>032</v>
          </cell>
          <cell r="I2079" t="str">
            <v>02200550080601</v>
          </cell>
          <cell r="K2079" t="str">
            <v>HUSNABAD</v>
          </cell>
          <cell r="L2079" t="str">
            <v>MAHAMADAPPOR</v>
          </cell>
        </row>
        <row r="2080">
          <cell r="A2080" t="str">
            <v>02</v>
          </cell>
          <cell r="B2080" t="str">
            <v>0220</v>
          </cell>
          <cell r="C2080" t="str">
            <v>0220055</v>
          </cell>
          <cell r="D2080" t="str">
            <v>009</v>
          </cell>
          <cell r="E2080" t="str">
            <v>07</v>
          </cell>
          <cell r="F2080" t="str">
            <v>01</v>
          </cell>
          <cell r="G2080" t="str">
            <v>253</v>
          </cell>
          <cell r="H2080" t="str">
            <v>032</v>
          </cell>
          <cell r="I2080" t="str">
            <v>02200550090701</v>
          </cell>
          <cell r="K2080" t="str">
            <v>HUSNABAD</v>
          </cell>
          <cell r="L2080" t="str">
            <v>NAGARAM</v>
          </cell>
        </row>
        <row r="2081">
          <cell r="A2081" t="str">
            <v>02</v>
          </cell>
          <cell r="B2081" t="str">
            <v>0220</v>
          </cell>
          <cell r="C2081" t="str">
            <v>0220055</v>
          </cell>
          <cell r="D2081" t="str">
            <v>010</v>
          </cell>
          <cell r="E2081" t="str">
            <v>08</v>
          </cell>
          <cell r="F2081" t="str">
            <v>01</v>
          </cell>
          <cell r="G2081" t="str">
            <v>251</v>
          </cell>
          <cell r="H2081" t="str">
            <v>032</v>
          </cell>
          <cell r="I2081" t="str">
            <v>02200550100801</v>
          </cell>
          <cell r="K2081" t="str">
            <v>HUSNABAD</v>
          </cell>
          <cell r="L2081" t="str">
            <v>UMMAPOOR</v>
          </cell>
        </row>
        <row r="2082">
          <cell r="A2082" t="str">
            <v>02</v>
          </cell>
          <cell r="B2082" t="str">
            <v>0220</v>
          </cell>
          <cell r="C2082" t="str">
            <v>0220055</v>
          </cell>
          <cell r="D2082" t="str">
            <v>011</v>
          </cell>
          <cell r="E2082" t="str">
            <v>08</v>
          </cell>
          <cell r="F2082" t="str">
            <v>01</v>
          </cell>
          <cell r="G2082" t="str">
            <v>251</v>
          </cell>
          <cell r="H2082" t="str">
            <v>032</v>
          </cell>
          <cell r="I2082" t="str">
            <v>02200550110801</v>
          </cell>
          <cell r="K2082" t="str">
            <v>HUSNABAD</v>
          </cell>
          <cell r="L2082" t="str">
            <v>JILLELIGADA</v>
          </cell>
        </row>
        <row r="2083">
          <cell r="A2083" t="str">
            <v>02</v>
          </cell>
          <cell r="B2083" t="str">
            <v>0220</v>
          </cell>
          <cell r="C2083" t="str">
            <v>0220055</v>
          </cell>
          <cell r="D2083" t="str">
            <v>012</v>
          </cell>
          <cell r="E2083" t="str">
            <v>09</v>
          </cell>
          <cell r="F2083" t="str">
            <v>01</v>
          </cell>
          <cell r="G2083" t="str">
            <v>251</v>
          </cell>
          <cell r="H2083" t="str">
            <v>032</v>
          </cell>
          <cell r="I2083" t="str">
            <v>02200550120901</v>
          </cell>
          <cell r="K2083" t="str">
            <v>HUSNABAD</v>
          </cell>
          <cell r="L2083" t="str">
            <v>MERJAPOOR</v>
          </cell>
        </row>
        <row r="2084">
          <cell r="A2084" t="str">
            <v>02</v>
          </cell>
          <cell r="B2084" t="str">
            <v>0220</v>
          </cell>
          <cell r="C2084" t="str">
            <v>0220055</v>
          </cell>
          <cell r="D2084" t="str">
            <v>012</v>
          </cell>
          <cell r="E2084" t="str">
            <v>09</v>
          </cell>
          <cell r="F2084" t="str">
            <v>02</v>
          </cell>
          <cell r="G2084" t="str">
            <v>251</v>
          </cell>
          <cell r="H2084" t="str">
            <v>032</v>
          </cell>
          <cell r="I2084" t="str">
            <v>02200550120902</v>
          </cell>
          <cell r="K2084" t="str">
            <v>HUSNABAD</v>
          </cell>
          <cell r="L2084" t="str">
            <v>VANGARAMAIAH PALLI</v>
          </cell>
        </row>
        <row r="2085">
          <cell r="A2085" t="str">
            <v>02</v>
          </cell>
          <cell r="B2085" t="str">
            <v>0220</v>
          </cell>
          <cell r="C2085" t="str">
            <v>0220055</v>
          </cell>
          <cell r="D2085" t="str">
            <v>012</v>
          </cell>
          <cell r="E2085" t="str">
            <v>09</v>
          </cell>
          <cell r="F2085" t="str">
            <v>03</v>
          </cell>
          <cell r="G2085" t="str">
            <v>251</v>
          </cell>
          <cell r="H2085" t="str">
            <v>032</v>
          </cell>
          <cell r="I2085" t="str">
            <v>02200550120903</v>
          </cell>
          <cell r="K2085" t="str">
            <v>HUSNABAD</v>
          </cell>
          <cell r="L2085" t="str">
            <v>BALLUNAYAK THANDA</v>
          </cell>
        </row>
        <row r="2086">
          <cell r="A2086" t="str">
            <v>02</v>
          </cell>
          <cell r="B2086" t="str">
            <v>0220</v>
          </cell>
          <cell r="C2086" t="str">
            <v>0220055</v>
          </cell>
          <cell r="D2086" t="str">
            <v>012</v>
          </cell>
          <cell r="E2086" t="str">
            <v>09</v>
          </cell>
          <cell r="F2086" t="str">
            <v>04</v>
          </cell>
          <cell r="G2086" t="str">
            <v>251</v>
          </cell>
          <cell r="H2086" t="str">
            <v>032</v>
          </cell>
          <cell r="I2086" t="str">
            <v>02200550120904</v>
          </cell>
          <cell r="K2086" t="str">
            <v>HUSNABAD</v>
          </cell>
          <cell r="L2086" t="str">
            <v>POOLNAYAK THANDA</v>
          </cell>
        </row>
        <row r="2087">
          <cell r="A2087" t="str">
            <v>02</v>
          </cell>
          <cell r="B2087" t="str">
            <v>0220</v>
          </cell>
          <cell r="C2087" t="str">
            <v>0220055</v>
          </cell>
          <cell r="D2087" t="str">
            <v>013</v>
          </cell>
          <cell r="E2087" t="str">
            <v>10</v>
          </cell>
          <cell r="F2087" t="str">
            <v>01</v>
          </cell>
          <cell r="G2087" t="str">
            <v>253</v>
          </cell>
          <cell r="H2087" t="str">
            <v>032</v>
          </cell>
          <cell r="I2087" t="str">
            <v>02200550131001</v>
          </cell>
          <cell r="K2087" t="str">
            <v>HUSNABAD</v>
          </cell>
          <cell r="L2087" t="str">
            <v>POTHARAM (S)</v>
          </cell>
        </row>
        <row r="2088">
          <cell r="A2088" t="str">
            <v>02</v>
          </cell>
          <cell r="B2088" t="str">
            <v>0220</v>
          </cell>
          <cell r="C2088" t="str">
            <v>0220055</v>
          </cell>
          <cell r="D2088" t="str">
            <v>014</v>
          </cell>
          <cell r="E2088" t="str">
            <v>11</v>
          </cell>
          <cell r="F2088" t="str">
            <v>01</v>
          </cell>
          <cell r="G2088" t="str">
            <v>253</v>
          </cell>
          <cell r="H2088" t="str">
            <v>032</v>
          </cell>
          <cell r="I2088" t="str">
            <v>02200550141101</v>
          </cell>
          <cell r="K2088" t="str">
            <v>HUSNABAD</v>
          </cell>
          <cell r="L2088" t="str">
            <v>THOTAPALLI</v>
          </cell>
        </row>
        <row r="2089">
          <cell r="A2089" t="str">
            <v>02</v>
          </cell>
          <cell r="B2089" t="str">
            <v>0220</v>
          </cell>
          <cell r="C2089" t="str">
            <v>0220055</v>
          </cell>
          <cell r="D2089" t="str">
            <v>014</v>
          </cell>
          <cell r="E2089" t="str">
            <v>11</v>
          </cell>
          <cell r="F2089" t="str">
            <v>02</v>
          </cell>
          <cell r="G2089" t="str">
            <v>253</v>
          </cell>
          <cell r="H2089" t="str">
            <v>032</v>
          </cell>
          <cell r="I2089" t="str">
            <v>02200550141102</v>
          </cell>
          <cell r="K2089" t="str">
            <v>HUSNABAD</v>
          </cell>
          <cell r="L2089" t="str">
            <v>PUSAVARLA PALLI</v>
          </cell>
        </row>
        <row r="2090">
          <cell r="A2090" t="str">
            <v>02</v>
          </cell>
          <cell r="B2090" t="str">
            <v>0220</v>
          </cell>
          <cell r="C2090" t="str">
            <v>0220055</v>
          </cell>
          <cell r="D2090" t="str">
            <v>015</v>
          </cell>
          <cell r="E2090" t="str">
            <v>11</v>
          </cell>
          <cell r="F2090" t="str">
            <v>01</v>
          </cell>
          <cell r="G2090" t="str">
            <v>253</v>
          </cell>
          <cell r="H2090" t="str">
            <v>032</v>
          </cell>
          <cell r="I2090" t="str">
            <v>02200550151101</v>
          </cell>
          <cell r="K2090" t="str">
            <v>HUSNABAD</v>
          </cell>
          <cell r="L2090" t="str">
            <v>KISHANNAGAR</v>
          </cell>
        </row>
        <row r="2091">
          <cell r="A2091" t="str">
            <v>02</v>
          </cell>
          <cell r="B2091" t="str">
            <v>0220</v>
          </cell>
          <cell r="C2091" t="str">
            <v>0220055</v>
          </cell>
          <cell r="D2091" t="str">
            <v>015</v>
          </cell>
          <cell r="E2091" t="str">
            <v>11</v>
          </cell>
          <cell r="F2091" t="str">
            <v>02</v>
          </cell>
          <cell r="G2091" t="str">
            <v>253</v>
          </cell>
          <cell r="H2091" t="str">
            <v>032</v>
          </cell>
          <cell r="I2091" t="str">
            <v>02200550151102</v>
          </cell>
          <cell r="K2091" t="str">
            <v>HUSNABAD</v>
          </cell>
          <cell r="L2091" t="str">
            <v>GANDHINAGAR</v>
          </cell>
        </row>
        <row r="2092">
          <cell r="A2092" t="str">
            <v>02</v>
          </cell>
          <cell r="B2092" t="str">
            <v>0220</v>
          </cell>
          <cell r="C2092" t="str">
            <v>0220055</v>
          </cell>
          <cell r="D2092" t="str">
            <v>016</v>
          </cell>
          <cell r="E2092" t="str">
            <v>12</v>
          </cell>
          <cell r="F2092" t="str">
            <v>01</v>
          </cell>
          <cell r="G2092" t="str">
            <v>253</v>
          </cell>
          <cell r="H2092" t="str">
            <v>032</v>
          </cell>
          <cell r="I2092" t="str">
            <v>02200550161201</v>
          </cell>
          <cell r="K2092" t="str">
            <v>HUSNABAD</v>
          </cell>
          <cell r="L2092" t="str">
            <v>JANAGAM</v>
          </cell>
        </row>
        <row r="2093">
          <cell r="A2093" t="str">
            <v>02</v>
          </cell>
          <cell r="B2093" t="str">
            <v>0220</v>
          </cell>
          <cell r="C2093" t="str">
            <v>0220055</v>
          </cell>
          <cell r="D2093" t="str">
            <v>016</v>
          </cell>
          <cell r="E2093" t="str">
            <v>12</v>
          </cell>
          <cell r="F2093" t="str">
            <v>02</v>
          </cell>
          <cell r="G2093" t="str">
            <v>253</v>
          </cell>
          <cell r="H2093" t="str">
            <v>032</v>
          </cell>
          <cell r="I2093" t="str">
            <v>02200550161202</v>
          </cell>
          <cell r="K2093" t="str">
            <v>HUSNABAD</v>
          </cell>
          <cell r="L2093" t="str">
            <v>GUBBADI</v>
          </cell>
        </row>
        <row r="2094">
          <cell r="A2094" t="str">
            <v>02</v>
          </cell>
          <cell r="B2094" t="str">
            <v>0220</v>
          </cell>
          <cell r="C2094" t="str">
            <v>0220055</v>
          </cell>
          <cell r="D2094" t="str">
            <v>017</v>
          </cell>
          <cell r="E2094" t="str">
            <v>13</v>
          </cell>
          <cell r="F2094" t="str">
            <v>01</v>
          </cell>
          <cell r="G2094" t="str">
            <v>253</v>
          </cell>
          <cell r="H2094" t="str">
            <v>032</v>
          </cell>
          <cell r="I2094" t="str">
            <v>02200550171301</v>
          </cell>
          <cell r="K2094" t="str">
            <v>HUSNABAD</v>
          </cell>
          <cell r="L2094" t="str">
            <v>REGONDA</v>
          </cell>
        </row>
        <row r="2095">
          <cell r="A2095" t="str">
            <v>02</v>
          </cell>
          <cell r="B2095" t="str">
            <v>0220</v>
          </cell>
          <cell r="C2095" t="str">
            <v>0220055</v>
          </cell>
          <cell r="D2095" t="str">
            <v>017</v>
          </cell>
          <cell r="E2095" t="str">
            <v>13</v>
          </cell>
          <cell r="F2095" t="str">
            <v>02</v>
          </cell>
          <cell r="G2095" t="str">
            <v>253</v>
          </cell>
          <cell r="H2095" t="str">
            <v>032</v>
          </cell>
          <cell r="I2095" t="str">
            <v>02200550171302</v>
          </cell>
          <cell r="K2095" t="str">
            <v>HUSNABAD</v>
          </cell>
          <cell r="L2095" t="str">
            <v>NARSING THANDA</v>
          </cell>
        </row>
        <row r="2096">
          <cell r="A2096" t="str">
            <v>02</v>
          </cell>
          <cell r="B2096" t="str">
            <v>0220</v>
          </cell>
          <cell r="C2096" t="str">
            <v>0220055</v>
          </cell>
          <cell r="D2096" t="str">
            <v>017</v>
          </cell>
          <cell r="E2096" t="str">
            <v>13</v>
          </cell>
          <cell r="F2096" t="str">
            <v>03</v>
          </cell>
          <cell r="G2096" t="str">
            <v>253</v>
          </cell>
          <cell r="H2096" t="str">
            <v>032</v>
          </cell>
          <cell r="I2096" t="str">
            <v>02200550171303</v>
          </cell>
          <cell r="K2096" t="str">
            <v>HUSNABAD</v>
          </cell>
          <cell r="L2096" t="str">
            <v>MACHRI THANDA</v>
          </cell>
        </row>
        <row r="2097">
          <cell r="A2097" t="str">
            <v>02</v>
          </cell>
          <cell r="B2097" t="str">
            <v>0220</v>
          </cell>
          <cell r="C2097" t="str">
            <v>0220055</v>
          </cell>
          <cell r="D2097" t="str">
            <v>017</v>
          </cell>
          <cell r="E2097" t="str">
            <v>13</v>
          </cell>
          <cell r="F2097" t="str">
            <v>04</v>
          </cell>
          <cell r="G2097" t="str">
            <v>253</v>
          </cell>
          <cell r="H2097" t="str">
            <v>032</v>
          </cell>
          <cell r="I2097" t="str">
            <v>02200550171304</v>
          </cell>
          <cell r="K2097" t="str">
            <v>HUSNABAD</v>
          </cell>
          <cell r="L2097" t="str">
            <v>DUBHA THANDA</v>
          </cell>
        </row>
        <row r="2098">
          <cell r="A2098" t="str">
            <v>02</v>
          </cell>
          <cell r="B2098" t="str">
            <v>0220</v>
          </cell>
          <cell r="C2098" t="str">
            <v>0220055</v>
          </cell>
          <cell r="D2098" t="str">
            <v>017</v>
          </cell>
          <cell r="E2098" t="str">
            <v>13</v>
          </cell>
          <cell r="F2098" t="str">
            <v>05</v>
          </cell>
          <cell r="G2098" t="str">
            <v>253</v>
          </cell>
          <cell r="H2098" t="str">
            <v>032</v>
          </cell>
          <cell r="I2098" t="str">
            <v>02200550171305</v>
          </cell>
          <cell r="K2098" t="str">
            <v>HUSNABAD</v>
          </cell>
          <cell r="L2098" t="str">
            <v>PANTHULU THANDA</v>
          </cell>
        </row>
        <row r="2099">
          <cell r="A2099" t="str">
            <v>02</v>
          </cell>
          <cell r="B2099" t="str">
            <v>0220</v>
          </cell>
          <cell r="C2099" t="str">
            <v>0220055</v>
          </cell>
          <cell r="D2099" t="str">
            <v>018</v>
          </cell>
          <cell r="E2099" t="str">
            <v>13</v>
          </cell>
          <cell r="F2099" t="str">
            <v>01</v>
          </cell>
          <cell r="G2099" t="str">
            <v>253</v>
          </cell>
          <cell r="H2099" t="str">
            <v>032</v>
          </cell>
          <cell r="I2099" t="str">
            <v>02200550181301</v>
          </cell>
          <cell r="K2099" t="str">
            <v>HUSNABAD</v>
          </cell>
          <cell r="L2099" t="str">
            <v>GOVARDHANAGIRI</v>
          </cell>
        </row>
        <row r="2100">
          <cell r="A2100" t="str">
            <v>02</v>
          </cell>
          <cell r="B2100" t="str">
            <v>0220</v>
          </cell>
          <cell r="C2100" t="str">
            <v>0220055</v>
          </cell>
          <cell r="D2100" t="str">
            <v>018</v>
          </cell>
          <cell r="E2100" t="str">
            <v>13</v>
          </cell>
          <cell r="F2100" t="str">
            <v>03</v>
          </cell>
          <cell r="G2100" t="str">
            <v>253</v>
          </cell>
          <cell r="H2100" t="str">
            <v>032</v>
          </cell>
          <cell r="I2100" t="str">
            <v>02200550181303</v>
          </cell>
          <cell r="K2100" t="str">
            <v>HUSNABAD</v>
          </cell>
          <cell r="L2100" t="str">
            <v>PARIKIBANDA</v>
          </cell>
        </row>
        <row r="2101">
          <cell r="A2101" t="str">
            <v>02</v>
          </cell>
          <cell r="B2101" t="str">
            <v>0220</v>
          </cell>
          <cell r="C2101" t="str">
            <v>0220055</v>
          </cell>
          <cell r="D2101" t="str">
            <v>018</v>
          </cell>
          <cell r="E2101" t="str">
            <v>13</v>
          </cell>
          <cell r="F2101" t="str">
            <v>04</v>
          </cell>
          <cell r="G2101" t="str">
            <v>253</v>
          </cell>
          <cell r="H2101" t="str">
            <v>032</v>
          </cell>
          <cell r="I2101" t="str">
            <v>02200550181304</v>
          </cell>
          <cell r="K2101" t="str">
            <v>HUSNABAD</v>
          </cell>
          <cell r="L2101" t="str">
            <v>LINGAREDDY PALLI</v>
          </cell>
        </row>
        <row r="2102">
          <cell r="A2102" t="str">
            <v>02</v>
          </cell>
          <cell r="B2102" t="str">
            <v>0220</v>
          </cell>
          <cell r="C2102" t="str">
            <v>0220055</v>
          </cell>
          <cell r="D2102" t="str">
            <v>018</v>
          </cell>
          <cell r="E2102" t="str">
            <v>13</v>
          </cell>
          <cell r="F2102" t="str">
            <v>05</v>
          </cell>
          <cell r="G2102" t="str">
            <v>253</v>
          </cell>
          <cell r="H2102" t="str">
            <v>032</v>
          </cell>
          <cell r="I2102" t="str">
            <v>02200550181305</v>
          </cell>
          <cell r="K2102" t="str">
            <v>HUSNABAD</v>
          </cell>
          <cell r="L2102" t="str">
            <v>BODIGIPALLI</v>
          </cell>
        </row>
        <row r="2103">
          <cell r="A2103" t="str">
            <v>02</v>
          </cell>
          <cell r="B2103" t="str">
            <v>0220</v>
          </cell>
          <cell r="C2103" t="str">
            <v>0220055</v>
          </cell>
          <cell r="D2103" t="str">
            <v>018</v>
          </cell>
          <cell r="E2103" t="str">
            <v>13</v>
          </cell>
          <cell r="F2103" t="str">
            <v>06</v>
          </cell>
          <cell r="G2103" t="str">
            <v>253</v>
          </cell>
          <cell r="H2103" t="str">
            <v>032</v>
          </cell>
          <cell r="I2103" t="str">
            <v>02200550181306</v>
          </cell>
          <cell r="K2103" t="str">
            <v>HUSNABAD</v>
          </cell>
          <cell r="L2103" t="str">
            <v>SANJEEVARAY COLONY</v>
          </cell>
        </row>
        <row r="2104">
          <cell r="A2104" t="str">
            <v>02</v>
          </cell>
          <cell r="B2104" t="str">
            <v>0220</v>
          </cell>
          <cell r="C2104" t="str">
            <v>0220055</v>
          </cell>
          <cell r="D2104" t="str">
            <v>018</v>
          </cell>
          <cell r="E2104" t="str">
            <v>13</v>
          </cell>
          <cell r="F2104" t="str">
            <v>07</v>
          </cell>
          <cell r="G2104" t="str">
            <v>253</v>
          </cell>
          <cell r="H2104" t="str">
            <v>032</v>
          </cell>
          <cell r="I2104" t="str">
            <v>02200550181307</v>
          </cell>
          <cell r="K2104" t="str">
            <v>HUSNABAD</v>
          </cell>
          <cell r="L2104" t="str">
            <v>IPPALLA PALLI</v>
          </cell>
        </row>
        <row r="2105">
          <cell r="A2105" t="str">
            <v>02</v>
          </cell>
          <cell r="B2105" t="str">
            <v>0220</v>
          </cell>
          <cell r="C2105" t="str">
            <v>0220055</v>
          </cell>
          <cell r="D2105" t="str">
            <v>019</v>
          </cell>
          <cell r="E2105" t="str">
            <v>14</v>
          </cell>
          <cell r="F2105" t="str">
            <v>01</v>
          </cell>
          <cell r="G2105" t="str">
            <v>253</v>
          </cell>
          <cell r="H2105" t="str">
            <v>032</v>
          </cell>
          <cell r="I2105" t="str">
            <v>02200550191401</v>
          </cell>
          <cell r="K2105" t="str">
            <v>HUSNABAD</v>
          </cell>
          <cell r="L2105" t="str">
            <v>DHRMARAM</v>
          </cell>
        </row>
        <row r="2106">
          <cell r="A2106" t="str">
            <v>02</v>
          </cell>
          <cell r="B2106" t="str">
            <v>0220</v>
          </cell>
          <cell r="C2106" t="str">
            <v>0220055</v>
          </cell>
          <cell r="D2106" t="str">
            <v>019</v>
          </cell>
          <cell r="E2106" t="str">
            <v>14</v>
          </cell>
          <cell r="F2106" t="str">
            <v>02</v>
          </cell>
          <cell r="G2106" t="str">
            <v>253</v>
          </cell>
          <cell r="H2106" t="str">
            <v>032</v>
          </cell>
          <cell r="I2106" t="str">
            <v>02200550191402</v>
          </cell>
          <cell r="K2106" t="str">
            <v>HUSNABAD</v>
          </cell>
          <cell r="L2106" t="str">
            <v>REGADIVANI PALLI</v>
          </cell>
        </row>
        <row r="2107">
          <cell r="A2107" t="str">
            <v>02</v>
          </cell>
          <cell r="B2107" t="str">
            <v>0220</v>
          </cell>
          <cell r="C2107" t="str">
            <v>0220055</v>
          </cell>
          <cell r="D2107" t="str">
            <v>019</v>
          </cell>
          <cell r="E2107" t="str">
            <v>14</v>
          </cell>
          <cell r="F2107" t="str">
            <v>03</v>
          </cell>
          <cell r="G2107" t="str">
            <v>253</v>
          </cell>
          <cell r="H2107" t="str">
            <v>032</v>
          </cell>
          <cell r="I2107" t="str">
            <v>02200550191403</v>
          </cell>
          <cell r="K2107" t="str">
            <v>HUSNABAD</v>
          </cell>
          <cell r="L2107" t="str">
            <v>MARSIREDDY THANDA</v>
          </cell>
        </row>
        <row r="2108">
          <cell r="A2108" t="str">
            <v>02</v>
          </cell>
          <cell r="B2108" t="str">
            <v>0220</v>
          </cell>
          <cell r="C2108" t="str">
            <v>0220055</v>
          </cell>
          <cell r="D2108" t="str">
            <v>020</v>
          </cell>
          <cell r="E2108" t="str">
            <v>15</v>
          </cell>
          <cell r="F2108" t="str">
            <v>01</v>
          </cell>
          <cell r="G2108" t="str">
            <v>253</v>
          </cell>
          <cell r="H2108" t="str">
            <v>032</v>
          </cell>
          <cell r="I2108" t="str">
            <v>02200550201501</v>
          </cell>
          <cell r="K2108" t="str">
            <v>HUSNABAD</v>
          </cell>
          <cell r="L2108" t="str">
            <v>NANDARAM</v>
          </cell>
        </row>
        <row r="2109">
          <cell r="A2109" t="str">
            <v>02</v>
          </cell>
          <cell r="B2109" t="str">
            <v>0220</v>
          </cell>
          <cell r="C2109" t="str">
            <v>0220055</v>
          </cell>
          <cell r="D2109" t="str">
            <v>020</v>
          </cell>
          <cell r="E2109" t="str">
            <v>15</v>
          </cell>
          <cell r="F2109" t="str">
            <v>02</v>
          </cell>
          <cell r="G2109" t="str">
            <v>253</v>
          </cell>
          <cell r="H2109" t="str">
            <v>032</v>
          </cell>
          <cell r="I2109" t="str">
            <v>02200550201502</v>
          </cell>
          <cell r="K2109" t="str">
            <v>HUSNABAD</v>
          </cell>
          <cell r="L2109" t="str">
            <v>KAPURNAYAK THANDA</v>
          </cell>
        </row>
        <row r="2110">
          <cell r="A2110" t="str">
            <v>02</v>
          </cell>
          <cell r="B2110" t="str">
            <v>0220</v>
          </cell>
          <cell r="C2110" t="str">
            <v>0220055</v>
          </cell>
          <cell r="D2110" t="str">
            <v>020</v>
          </cell>
          <cell r="E2110" t="str">
            <v>15</v>
          </cell>
          <cell r="F2110" t="str">
            <v>03</v>
          </cell>
          <cell r="G2110" t="str">
            <v>253</v>
          </cell>
          <cell r="H2110" t="str">
            <v>032</v>
          </cell>
          <cell r="I2110" t="str">
            <v>02200550201503</v>
          </cell>
          <cell r="K2110" t="str">
            <v>HUSNABAD</v>
          </cell>
          <cell r="L2110" t="str">
            <v>DEVANAYAK THANDA</v>
          </cell>
        </row>
        <row r="2111">
          <cell r="A2111" t="str">
            <v>02</v>
          </cell>
          <cell r="B2111" t="str">
            <v>0220</v>
          </cell>
          <cell r="C2111" t="str">
            <v>0220055</v>
          </cell>
          <cell r="D2111" t="str">
            <v>020</v>
          </cell>
          <cell r="E2111" t="str">
            <v>15</v>
          </cell>
          <cell r="F2111" t="str">
            <v>04</v>
          </cell>
          <cell r="G2111" t="str">
            <v>253</v>
          </cell>
          <cell r="H2111" t="str">
            <v>032</v>
          </cell>
          <cell r="I2111" t="str">
            <v>02200550201504</v>
          </cell>
          <cell r="K2111" t="str">
            <v>HUSNABAD</v>
          </cell>
          <cell r="L2111" t="str">
            <v>THUKKI THANDA</v>
          </cell>
        </row>
        <row r="2112">
          <cell r="A2112" t="str">
            <v>02</v>
          </cell>
          <cell r="B2112" t="str">
            <v>0220</v>
          </cell>
          <cell r="C2112" t="str">
            <v>0220055</v>
          </cell>
          <cell r="D2112" t="str">
            <v>020</v>
          </cell>
          <cell r="E2112" t="str">
            <v>15</v>
          </cell>
          <cell r="F2112" t="str">
            <v>05</v>
          </cell>
          <cell r="G2112" t="str">
            <v>253</v>
          </cell>
          <cell r="H2112" t="str">
            <v>032</v>
          </cell>
          <cell r="I2112" t="str">
            <v>02200550201505</v>
          </cell>
          <cell r="K2112" t="str">
            <v>HUSNABAD</v>
          </cell>
          <cell r="L2112" t="str">
            <v>LAMBADI THANDA</v>
          </cell>
        </row>
        <row r="2113">
          <cell r="A2113" t="str">
            <v>02</v>
          </cell>
          <cell r="B2113" t="str">
            <v>0220</v>
          </cell>
          <cell r="C2113" t="str">
            <v>0220055</v>
          </cell>
          <cell r="D2113" t="str">
            <v>020</v>
          </cell>
          <cell r="E2113" t="str">
            <v>15</v>
          </cell>
          <cell r="F2113" t="str">
            <v>06</v>
          </cell>
          <cell r="G2113" t="str">
            <v>253</v>
          </cell>
          <cell r="H2113" t="str">
            <v>032</v>
          </cell>
          <cell r="I2113" t="str">
            <v>02200550201506</v>
          </cell>
          <cell r="K2113" t="str">
            <v>HUSNABAD</v>
          </cell>
          <cell r="L2113" t="str">
            <v>POSAL THANDA</v>
          </cell>
        </row>
        <row r="2114">
          <cell r="A2114" t="str">
            <v>02</v>
          </cell>
          <cell r="B2114" t="str">
            <v>0220</v>
          </cell>
          <cell r="C2114" t="str">
            <v>0220055</v>
          </cell>
          <cell r="D2114" t="str">
            <v>021</v>
          </cell>
          <cell r="E2114" t="str">
            <v>16</v>
          </cell>
          <cell r="F2114" t="str">
            <v>01</v>
          </cell>
          <cell r="G2114" t="str">
            <v>253</v>
          </cell>
          <cell r="H2114" t="str">
            <v>032</v>
          </cell>
          <cell r="I2114" t="str">
            <v>02200550211601</v>
          </cell>
          <cell r="K2114" t="str">
            <v>HUSNABAD</v>
          </cell>
          <cell r="L2114" t="str">
            <v>GOURAVELLI</v>
          </cell>
        </row>
        <row r="2115">
          <cell r="A2115" t="str">
            <v>02</v>
          </cell>
          <cell r="B2115" t="str">
            <v>0220</v>
          </cell>
          <cell r="C2115" t="str">
            <v>0220055</v>
          </cell>
          <cell r="D2115" t="str">
            <v>021</v>
          </cell>
          <cell r="E2115" t="str">
            <v>16</v>
          </cell>
          <cell r="F2115" t="str">
            <v>02</v>
          </cell>
          <cell r="G2115" t="str">
            <v>253</v>
          </cell>
          <cell r="H2115" t="str">
            <v>032</v>
          </cell>
          <cell r="I2115" t="str">
            <v>02200550211602</v>
          </cell>
          <cell r="K2115" t="str">
            <v>HUSNABAD</v>
          </cell>
          <cell r="L2115" t="str">
            <v>HARJAN COLONY</v>
          </cell>
        </row>
        <row r="2116">
          <cell r="A2116" t="str">
            <v>02</v>
          </cell>
          <cell r="B2116" t="str">
            <v>0220</v>
          </cell>
          <cell r="C2116" t="str">
            <v>0220055</v>
          </cell>
          <cell r="D2116" t="str">
            <v>022</v>
          </cell>
          <cell r="E2116" t="str">
            <v>16</v>
          </cell>
          <cell r="F2116" t="str">
            <v>01</v>
          </cell>
          <cell r="G2116" t="str">
            <v>253</v>
          </cell>
          <cell r="H2116" t="str">
            <v>032</v>
          </cell>
          <cell r="I2116" t="str">
            <v>02200550221601</v>
          </cell>
          <cell r="K2116" t="str">
            <v>HUSNABAD</v>
          </cell>
          <cell r="L2116" t="str">
            <v>GUDATIPALLI</v>
          </cell>
        </row>
        <row r="2117">
          <cell r="A2117" t="str">
            <v>02</v>
          </cell>
          <cell r="B2117" t="str">
            <v>0220</v>
          </cell>
          <cell r="C2117" t="str">
            <v>0220055</v>
          </cell>
          <cell r="D2117" t="str">
            <v>022</v>
          </cell>
          <cell r="E2117" t="str">
            <v>16</v>
          </cell>
          <cell r="F2117" t="str">
            <v>02</v>
          </cell>
          <cell r="G2117" t="str">
            <v>253</v>
          </cell>
          <cell r="H2117" t="str">
            <v>032</v>
          </cell>
          <cell r="I2117" t="str">
            <v>02200550221602</v>
          </cell>
          <cell r="K2117" t="str">
            <v>HUSNABAD</v>
          </cell>
          <cell r="L2117" t="str">
            <v>TENUGUPALLI</v>
          </cell>
        </row>
        <row r="2118">
          <cell r="A2118" t="str">
            <v>02</v>
          </cell>
          <cell r="B2118" t="str">
            <v>0220</v>
          </cell>
          <cell r="C2118" t="str">
            <v>0220055</v>
          </cell>
          <cell r="D2118" t="str">
            <v>022</v>
          </cell>
          <cell r="E2118" t="str">
            <v>16</v>
          </cell>
          <cell r="F2118" t="str">
            <v>03</v>
          </cell>
          <cell r="G2118" t="str">
            <v>253</v>
          </cell>
          <cell r="H2118" t="str">
            <v>032</v>
          </cell>
          <cell r="I2118" t="str">
            <v>02200550221603</v>
          </cell>
          <cell r="K2118" t="str">
            <v>HUSNABAD</v>
          </cell>
          <cell r="L2118" t="str">
            <v>MADDULA PALLI</v>
          </cell>
        </row>
        <row r="2119">
          <cell r="A2119" t="str">
            <v>02</v>
          </cell>
          <cell r="B2119" t="str">
            <v>0220</v>
          </cell>
          <cell r="C2119" t="str">
            <v>0220055</v>
          </cell>
          <cell r="D2119" t="str">
            <v>022</v>
          </cell>
          <cell r="E2119" t="str">
            <v>16</v>
          </cell>
          <cell r="F2119" t="str">
            <v>04</v>
          </cell>
          <cell r="G2119" t="str">
            <v>253</v>
          </cell>
          <cell r="H2119" t="str">
            <v>032</v>
          </cell>
          <cell r="I2119" t="str">
            <v>02200550221604</v>
          </cell>
          <cell r="K2119" t="str">
            <v>HUSNABAD</v>
          </cell>
          <cell r="L2119" t="str">
            <v>ODDERA COLONY</v>
          </cell>
        </row>
        <row r="2120">
          <cell r="A2120" t="str">
            <v>02</v>
          </cell>
          <cell r="B2120" t="str">
            <v>0220</v>
          </cell>
          <cell r="C2120" t="str">
            <v>0220055</v>
          </cell>
          <cell r="D2120" t="str">
            <v>022</v>
          </cell>
          <cell r="E2120" t="str">
            <v>16</v>
          </cell>
          <cell r="F2120" t="str">
            <v>05</v>
          </cell>
          <cell r="G2120" t="str">
            <v>253</v>
          </cell>
          <cell r="H2120" t="str">
            <v>032</v>
          </cell>
          <cell r="I2120" t="str">
            <v>02200550221605</v>
          </cell>
          <cell r="K2120" t="str">
            <v>HUSNABAD</v>
          </cell>
          <cell r="L2120" t="str">
            <v>JALUI THANDA</v>
          </cell>
        </row>
        <row r="2121">
          <cell r="A2121" t="str">
            <v>02</v>
          </cell>
          <cell r="B2121" t="str">
            <v>0220</v>
          </cell>
          <cell r="C2121" t="str">
            <v>0220055</v>
          </cell>
          <cell r="D2121" t="str">
            <v>022</v>
          </cell>
          <cell r="E2121" t="str">
            <v>16</v>
          </cell>
          <cell r="F2121" t="str">
            <v>06</v>
          </cell>
          <cell r="G2121" t="str">
            <v>253</v>
          </cell>
          <cell r="H2121" t="str">
            <v>032</v>
          </cell>
          <cell r="I2121" t="str">
            <v>02200550221606</v>
          </cell>
          <cell r="K2121" t="str">
            <v>HUSNABAD</v>
          </cell>
          <cell r="L2121" t="str">
            <v>CHINTHALA THANDA</v>
          </cell>
        </row>
        <row r="2122">
          <cell r="A2122" t="str">
            <v>02</v>
          </cell>
          <cell r="B2122" t="str">
            <v>0220</v>
          </cell>
          <cell r="C2122" t="str">
            <v>0220055</v>
          </cell>
          <cell r="D2122" t="str">
            <v>022</v>
          </cell>
          <cell r="E2122" t="str">
            <v>16</v>
          </cell>
          <cell r="F2122" t="str">
            <v>07</v>
          </cell>
          <cell r="G2122" t="str">
            <v>253</v>
          </cell>
          <cell r="H2122" t="str">
            <v>032</v>
          </cell>
          <cell r="I2122" t="str">
            <v>02200550221607</v>
          </cell>
          <cell r="K2122" t="str">
            <v>HUSNABAD</v>
          </cell>
          <cell r="L2122" t="str">
            <v>SOMAJI THANDA</v>
          </cell>
        </row>
        <row r="2123">
          <cell r="A2123" t="str">
            <v>02</v>
          </cell>
          <cell r="B2123" t="str">
            <v>0220</v>
          </cell>
          <cell r="C2123" t="str">
            <v>0220055</v>
          </cell>
          <cell r="D2123" t="str">
            <v>023</v>
          </cell>
          <cell r="E2123" t="str">
            <v>17</v>
          </cell>
          <cell r="F2123" t="str">
            <v>01</v>
          </cell>
          <cell r="G2123" t="str">
            <v>253</v>
          </cell>
          <cell r="H2123" t="str">
            <v>032</v>
          </cell>
          <cell r="I2123" t="str">
            <v>02200550231701</v>
          </cell>
          <cell r="K2123" t="str">
            <v>HUSNABAD</v>
          </cell>
          <cell r="L2123" t="str">
            <v>ANTHAKPET</v>
          </cell>
        </row>
        <row r="2124">
          <cell r="A2124" t="str">
            <v>02</v>
          </cell>
          <cell r="B2124" t="str">
            <v>0220</v>
          </cell>
          <cell r="C2124" t="str">
            <v>0220055</v>
          </cell>
          <cell r="D2124" t="str">
            <v>023</v>
          </cell>
          <cell r="E2124" t="str">
            <v>17</v>
          </cell>
          <cell r="F2124" t="str">
            <v>02</v>
          </cell>
          <cell r="G2124" t="str">
            <v>253</v>
          </cell>
          <cell r="H2124" t="str">
            <v>032</v>
          </cell>
          <cell r="I2124" t="str">
            <v>02200550231702</v>
          </cell>
          <cell r="K2124" t="str">
            <v>HUSNABAD</v>
          </cell>
          <cell r="L2124" t="str">
            <v>CHINNA GUBBADI</v>
          </cell>
        </row>
        <row r="2125">
          <cell r="A2125" t="str">
            <v>02</v>
          </cell>
          <cell r="B2125" t="str">
            <v>0220</v>
          </cell>
          <cell r="C2125" t="str">
            <v>0220055</v>
          </cell>
          <cell r="D2125" t="str">
            <v>024</v>
          </cell>
          <cell r="E2125" t="str">
            <v>18</v>
          </cell>
          <cell r="F2125" t="str">
            <v>01</v>
          </cell>
          <cell r="G2125" t="str">
            <v>251</v>
          </cell>
          <cell r="H2125" t="str">
            <v>032</v>
          </cell>
          <cell r="I2125" t="str">
            <v>02200550241801</v>
          </cell>
          <cell r="K2125" t="str">
            <v>HUSNABAD</v>
          </cell>
          <cell r="L2125" t="str">
            <v>CHOTAPALLI</v>
          </cell>
        </row>
        <row r="2126">
          <cell r="A2126" t="str">
            <v>02</v>
          </cell>
          <cell r="B2126" t="str">
            <v>0220</v>
          </cell>
          <cell r="C2126" t="str">
            <v>0220055</v>
          </cell>
          <cell r="D2126" t="str">
            <v>025</v>
          </cell>
          <cell r="E2126" t="str">
            <v>19</v>
          </cell>
          <cell r="F2126" t="str">
            <v>01</v>
          </cell>
          <cell r="G2126" t="str">
            <v>251</v>
          </cell>
          <cell r="H2126" t="str">
            <v>032</v>
          </cell>
          <cell r="I2126" t="str">
            <v>02200550251901</v>
          </cell>
          <cell r="K2126" t="str">
            <v>HUSNABAD</v>
          </cell>
          <cell r="L2126" t="str">
            <v>KESSHVAPOOR</v>
          </cell>
        </row>
        <row r="2127">
          <cell r="A2127" t="str">
            <v>02</v>
          </cell>
          <cell r="B2127" t="str">
            <v>0220</v>
          </cell>
          <cell r="C2127" t="str">
            <v>0220055</v>
          </cell>
          <cell r="D2127" t="str">
            <v>025</v>
          </cell>
          <cell r="E2127" t="str">
            <v>19</v>
          </cell>
          <cell r="F2127" t="str">
            <v>02</v>
          </cell>
          <cell r="G2127" t="str">
            <v>251</v>
          </cell>
          <cell r="H2127" t="str">
            <v>032</v>
          </cell>
          <cell r="I2127" t="str">
            <v>02200550251902</v>
          </cell>
          <cell r="K2127" t="str">
            <v>HUSNABAD</v>
          </cell>
          <cell r="L2127" t="str">
            <v>MACHINELLA BANDA</v>
          </cell>
        </row>
        <row r="2128">
          <cell r="A2128" t="str">
            <v>02</v>
          </cell>
          <cell r="B2128" t="str">
            <v>0220</v>
          </cell>
          <cell r="C2128" t="str">
            <v>0220055</v>
          </cell>
          <cell r="D2128" t="str">
            <v>025</v>
          </cell>
          <cell r="E2128" t="str">
            <v>19</v>
          </cell>
          <cell r="F2128" t="str">
            <v>03</v>
          </cell>
          <cell r="G2128" t="str">
            <v>251</v>
          </cell>
          <cell r="H2128" t="str">
            <v>032</v>
          </cell>
          <cell r="I2128" t="str">
            <v>02200550251903</v>
          </cell>
          <cell r="K2128" t="str">
            <v>HUSNABAD</v>
          </cell>
          <cell r="L2128" t="str">
            <v>YATAKANA PALLI</v>
          </cell>
        </row>
        <row r="2129">
          <cell r="A2129" t="str">
            <v>02</v>
          </cell>
          <cell r="B2129" t="str">
            <v>0220</v>
          </cell>
          <cell r="C2129" t="str">
            <v>0220055</v>
          </cell>
          <cell r="D2129" t="str">
            <v>026</v>
          </cell>
          <cell r="E2129" t="str">
            <v>20</v>
          </cell>
          <cell r="F2129" t="str">
            <v>01</v>
          </cell>
          <cell r="G2129" t="str">
            <v>251</v>
          </cell>
          <cell r="H2129" t="str">
            <v>032</v>
          </cell>
          <cell r="I2129" t="str">
            <v>02200550262001</v>
          </cell>
          <cell r="K2129" t="str">
            <v>HUSNABAD</v>
          </cell>
          <cell r="L2129" t="str">
            <v>MALLAMPALLI</v>
          </cell>
        </row>
        <row r="2130">
          <cell r="A2130" t="str">
            <v>02</v>
          </cell>
          <cell r="B2130" t="str">
            <v>0220</v>
          </cell>
          <cell r="C2130" t="str">
            <v>0220055</v>
          </cell>
          <cell r="D2130" t="str">
            <v>026</v>
          </cell>
          <cell r="E2130" t="str">
            <v>20</v>
          </cell>
          <cell r="F2130" t="str">
            <v>02</v>
          </cell>
          <cell r="G2130" t="str">
            <v>251</v>
          </cell>
          <cell r="H2130" t="str">
            <v>032</v>
          </cell>
          <cell r="I2130" t="str">
            <v>02200550262002</v>
          </cell>
          <cell r="K2130" t="str">
            <v>HUSNABAD</v>
          </cell>
          <cell r="L2130" t="str">
            <v>GOLLAPALLI</v>
          </cell>
        </row>
        <row r="2131">
          <cell r="A2131" t="str">
            <v>02</v>
          </cell>
          <cell r="B2131" t="str">
            <v>0220</v>
          </cell>
          <cell r="C2131" t="str">
            <v>0220055</v>
          </cell>
          <cell r="D2131" t="str">
            <v>026</v>
          </cell>
          <cell r="E2131" t="str">
            <v>20</v>
          </cell>
          <cell r="F2131" t="str">
            <v>03</v>
          </cell>
          <cell r="G2131" t="str">
            <v>251</v>
          </cell>
          <cell r="H2131" t="str">
            <v>032</v>
          </cell>
          <cell r="I2131" t="str">
            <v>02200550262003</v>
          </cell>
          <cell r="K2131" t="str">
            <v>HUSNABAD</v>
          </cell>
          <cell r="L2131" t="str">
            <v>TAKULA THANDA</v>
          </cell>
        </row>
        <row r="2132">
          <cell r="A2132" t="str">
            <v>02</v>
          </cell>
          <cell r="B2132" t="str">
            <v>0220</v>
          </cell>
          <cell r="C2132" t="str">
            <v>0220055</v>
          </cell>
          <cell r="D2132" t="str">
            <v>027</v>
          </cell>
          <cell r="E2132" t="str">
            <v>20</v>
          </cell>
          <cell r="F2132" t="str">
            <v>01</v>
          </cell>
          <cell r="G2132" t="str">
            <v>251</v>
          </cell>
          <cell r="H2132" t="str">
            <v>032</v>
          </cell>
          <cell r="I2132" t="str">
            <v>02200550272001</v>
          </cell>
          <cell r="K2132" t="str">
            <v>HUSNABAD</v>
          </cell>
          <cell r="L2132" t="str">
            <v>MOTHKULAPALLI</v>
          </cell>
        </row>
        <row r="2133">
          <cell r="A2133" t="str">
            <v>02</v>
          </cell>
          <cell r="B2133" t="str">
            <v>0220</v>
          </cell>
          <cell r="C2133" t="str">
            <v>0220055</v>
          </cell>
          <cell r="D2133" t="str">
            <v>027</v>
          </cell>
          <cell r="E2133" t="str">
            <v>20</v>
          </cell>
          <cell r="F2133" t="str">
            <v>02</v>
          </cell>
          <cell r="G2133" t="str">
            <v>251</v>
          </cell>
          <cell r="H2133" t="str">
            <v>032</v>
          </cell>
          <cell r="I2133" t="str">
            <v>02200550272002</v>
          </cell>
          <cell r="K2133" t="str">
            <v>HUSNABAD</v>
          </cell>
          <cell r="L2133" t="str">
            <v>ROADATHANDA</v>
          </cell>
        </row>
        <row r="2134">
          <cell r="A2134" t="str">
            <v>02</v>
          </cell>
          <cell r="B2134" t="str">
            <v>0220</v>
          </cell>
          <cell r="C2134" t="str">
            <v>0220055</v>
          </cell>
          <cell r="D2134" t="str">
            <v>028</v>
          </cell>
          <cell r="E2134" t="str">
            <v>21</v>
          </cell>
          <cell r="F2134" t="str">
            <v>01</v>
          </cell>
          <cell r="G2134" t="str">
            <v>253</v>
          </cell>
          <cell r="H2134" t="str">
            <v>032</v>
          </cell>
          <cell r="I2134" t="str">
            <v>02200550282101</v>
          </cell>
          <cell r="K2134" t="str">
            <v>HUSNABAD</v>
          </cell>
          <cell r="L2134" t="str">
            <v>AKKANNAPET</v>
          </cell>
        </row>
        <row r="2135">
          <cell r="A2135" t="str">
            <v>02</v>
          </cell>
          <cell r="B2135" t="str">
            <v>0220</v>
          </cell>
          <cell r="C2135" t="str">
            <v>0220055</v>
          </cell>
          <cell r="D2135" t="str">
            <v>028</v>
          </cell>
          <cell r="E2135" t="str">
            <v>21</v>
          </cell>
          <cell r="F2135" t="str">
            <v>02</v>
          </cell>
          <cell r="G2135" t="str">
            <v>253</v>
          </cell>
          <cell r="H2135" t="str">
            <v>032</v>
          </cell>
          <cell r="I2135" t="str">
            <v>02200550282102</v>
          </cell>
          <cell r="K2135" t="str">
            <v>HUSNABAD</v>
          </cell>
          <cell r="L2135" t="str">
            <v>GOLLAPALLI</v>
          </cell>
        </row>
        <row r="2136">
          <cell r="A2136" t="str">
            <v>02</v>
          </cell>
          <cell r="B2136" t="str">
            <v>0220</v>
          </cell>
          <cell r="C2136" t="str">
            <v>0220055</v>
          </cell>
          <cell r="D2136" t="str">
            <v>028</v>
          </cell>
          <cell r="E2136" t="str">
            <v>21</v>
          </cell>
          <cell r="F2136" t="str">
            <v>03</v>
          </cell>
          <cell r="G2136" t="str">
            <v>253</v>
          </cell>
          <cell r="H2136" t="str">
            <v>032</v>
          </cell>
          <cell r="I2136" t="str">
            <v>02200550282103</v>
          </cell>
          <cell r="K2136" t="str">
            <v>HUSNABAD</v>
          </cell>
          <cell r="L2136" t="str">
            <v>KESHNAYAK THANDA</v>
          </cell>
        </row>
        <row r="2137">
          <cell r="A2137" t="str">
            <v>02</v>
          </cell>
          <cell r="B2137" t="str">
            <v>0220</v>
          </cell>
          <cell r="C2137" t="str">
            <v>0220055</v>
          </cell>
          <cell r="D2137" t="str">
            <v>028</v>
          </cell>
          <cell r="E2137" t="str">
            <v>21</v>
          </cell>
          <cell r="F2137" t="str">
            <v>04</v>
          </cell>
          <cell r="G2137" t="str">
            <v>253</v>
          </cell>
          <cell r="H2137" t="str">
            <v>032</v>
          </cell>
          <cell r="I2137" t="str">
            <v>02200550282104</v>
          </cell>
          <cell r="K2137" t="str">
            <v>HUSNABAD</v>
          </cell>
          <cell r="L2137" t="str">
            <v>GOLLAKUNTA</v>
          </cell>
        </row>
        <row r="2138">
          <cell r="A2138" t="str">
            <v>02</v>
          </cell>
          <cell r="B2138" t="str">
            <v>0220</v>
          </cell>
          <cell r="C2138" t="str">
            <v>0220055</v>
          </cell>
          <cell r="D2138" t="str">
            <v>028</v>
          </cell>
          <cell r="E2138" t="str">
            <v>21</v>
          </cell>
          <cell r="F2138" t="str">
            <v>05</v>
          </cell>
          <cell r="G2138" t="str">
            <v>253</v>
          </cell>
          <cell r="H2138" t="str">
            <v>032</v>
          </cell>
          <cell r="I2138" t="str">
            <v>02200550282105</v>
          </cell>
          <cell r="K2138" t="str">
            <v>HUSNABAD</v>
          </cell>
          <cell r="L2138" t="str">
            <v>CHERUMUNDU THANDA</v>
          </cell>
        </row>
        <row r="2139">
          <cell r="A2139" t="str">
            <v>02</v>
          </cell>
          <cell r="B2139" t="str">
            <v>0220</v>
          </cell>
          <cell r="C2139" t="str">
            <v>0220055</v>
          </cell>
          <cell r="D2139" t="str">
            <v>028</v>
          </cell>
          <cell r="E2139" t="str">
            <v>21</v>
          </cell>
          <cell r="F2139" t="str">
            <v>06</v>
          </cell>
          <cell r="G2139" t="str">
            <v>253</v>
          </cell>
          <cell r="H2139" t="str">
            <v>032</v>
          </cell>
          <cell r="I2139" t="str">
            <v>02200550282106</v>
          </cell>
          <cell r="K2139" t="str">
            <v>HUSNABAD</v>
          </cell>
          <cell r="L2139" t="str">
            <v>PANTHULU THANDA</v>
          </cell>
        </row>
        <row r="2140">
          <cell r="A2140" t="str">
            <v>02</v>
          </cell>
          <cell r="B2140" t="str">
            <v>0220</v>
          </cell>
          <cell r="C2140" t="str">
            <v>0220055</v>
          </cell>
          <cell r="D2140" t="str">
            <v>028</v>
          </cell>
          <cell r="E2140" t="str">
            <v>21</v>
          </cell>
          <cell r="F2140" t="str">
            <v>07</v>
          </cell>
          <cell r="G2140" t="str">
            <v>253</v>
          </cell>
          <cell r="H2140" t="str">
            <v>032</v>
          </cell>
          <cell r="I2140" t="str">
            <v>02200550282107</v>
          </cell>
          <cell r="K2140" t="str">
            <v>HUSNABAD</v>
          </cell>
          <cell r="L2140" t="str">
            <v>FAKIUR THANDA</v>
          </cell>
        </row>
        <row r="2141">
          <cell r="A2141" t="str">
            <v>02</v>
          </cell>
          <cell r="B2141" t="str">
            <v>0220</v>
          </cell>
          <cell r="C2141" t="str">
            <v>0220055</v>
          </cell>
          <cell r="D2141" t="str">
            <v>028</v>
          </cell>
          <cell r="E2141" t="str">
            <v>21</v>
          </cell>
          <cell r="F2141" t="str">
            <v>08</v>
          </cell>
          <cell r="G2141" t="str">
            <v>253</v>
          </cell>
          <cell r="H2141" t="str">
            <v>032</v>
          </cell>
          <cell r="I2141" t="str">
            <v>02200550282108</v>
          </cell>
          <cell r="K2141" t="str">
            <v>HUSNABAD</v>
          </cell>
          <cell r="L2141" t="str">
            <v>HEMALA THANDA</v>
          </cell>
        </row>
        <row r="2142">
          <cell r="A2142" t="str">
            <v>02</v>
          </cell>
          <cell r="B2142" t="str">
            <v>0220</v>
          </cell>
          <cell r="C2142" t="str">
            <v>0220055</v>
          </cell>
          <cell r="D2142" t="str">
            <v>029</v>
          </cell>
          <cell r="E2142" t="str">
            <v>22</v>
          </cell>
          <cell r="F2142" t="str">
            <v>01</v>
          </cell>
          <cell r="G2142" t="str">
            <v>253</v>
          </cell>
          <cell r="H2142" t="str">
            <v>032</v>
          </cell>
          <cell r="I2142" t="str">
            <v>02200550292201</v>
          </cell>
          <cell r="K2142" t="str">
            <v>HUSNABAD</v>
          </cell>
          <cell r="L2142" t="str">
            <v>GANDIPALLI</v>
          </cell>
        </row>
        <row r="2143">
          <cell r="A2143" t="str">
            <v>02</v>
          </cell>
          <cell r="B2143" t="str">
            <v>0220</v>
          </cell>
          <cell r="C2143" t="str">
            <v>0220055</v>
          </cell>
          <cell r="D2143" t="str">
            <v>029</v>
          </cell>
          <cell r="E2143" t="str">
            <v>22</v>
          </cell>
          <cell r="F2143" t="str">
            <v>02</v>
          </cell>
          <cell r="G2143" t="str">
            <v>253</v>
          </cell>
          <cell r="H2143" t="str">
            <v>032</v>
          </cell>
          <cell r="I2143" t="str">
            <v>02200550292202</v>
          </cell>
          <cell r="K2143" t="str">
            <v>HUSNABAD</v>
          </cell>
          <cell r="L2143" t="str">
            <v>BANJARI THANDA</v>
          </cell>
        </row>
        <row r="2144">
          <cell r="A2144" t="str">
            <v>02</v>
          </cell>
          <cell r="B2144" t="str">
            <v>0220</v>
          </cell>
          <cell r="C2144" t="str">
            <v>0220055</v>
          </cell>
          <cell r="D2144" t="str">
            <v>029</v>
          </cell>
          <cell r="E2144" t="str">
            <v>22</v>
          </cell>
          <cell r="F2144" t="str">
            <v>03</v>
          </cell>
          <cell r="G2144" t="str">
            <v>253</v>
          </cell>
          <cell r="H2144" t="str">
            <v>032</v>
          </cell>
          <cell r="I2144" t="str">
            <v>02200550292203</v>
          </cell>
          <cell r="K2144" t="str">
            <v>HUSNABAD</v>
          </cell>
          <cell r="L2144" t="str">
            <v>MANJUNAYAK THANDA</v>
          </cell>
        </row>
        <row r="2145">
          <cell r="A2145" t="str">
            <v>02</v>
          </cell>
          <cell r="B2145" t="str">
            <v>0220</v>
          </cell>
          <cell r="C2145" t="str">
            <v>0220055</v>
          </cell>
          <cell r="D2145" t="str">
            <v>029</v>
          </cell>
          <cell r="E2145" t="str">
            <v>22</v>
          </cell>
          <cell r="F2145" t="str">
            <v>04</v>
          </cell>
          <cell r="G2145" t="str">
            <v>253</v>
          </cell>
          <cell r="H2145" t="str">
            <v>032</v>
          </cell>
          <cell r="I2145" t="str">
            <v>02200550292204</v>
          </cell>
          <cell r="K2145" t="str">
            <v>HUSNABAD</v>
          </cell>
          <cell r="L2145" t="str">
            <v>SHIVARAM THANDA</v>
          </cell>
        </row>
        <row r="2146">
          <cell r="A2146" t="str">
            <v>02</v>
          </cell>
          <cell r="B2146" t="str">
            <v>0220</v>
          </cell>
          <cell r="C2146" t="str">
            <v>0220055</v>
          </cell>
          <cell r="D2146" t="str">
            <v>029</v>
          </cell>
          <cell r="E2146" t="str">
            <v>22</v>
          </cell>
          <cell r="F2146" t="str">
            <v>05</v>
          </cell>
          <cell r="G2146" t="str">
            <v>253</v>
          </cell>
          <cell r="H2146" t="str">
            <v>032</v>
          </cell>
          <cell r="I2146" t="str">
            <v>02200550292205</v>
          </cell>
          <cell r="K2146" t="str">
            <v>HUSNABAD</v>
          </cell>
          <cell r="L2146" t="str">
            <v>DHAKYA THANDA</v>
          </cell>
        </row>
        <row r="2147">
          <cell r="A2147" t="str">
            <v>02</v>
          </cell>
          <cell r="B2147" t="str">
            <v>0220</v>
          </cell>
          <cell r="C2147" t="str">
            <v>0220055</v>
          </cell>
          <cell r="D2147" t="str">
            <v>029</v>
          </cell>
          <cell r="E2147" t="str">
            <v>22</v>
          </cell>
          <cell r="F2147" t="str">
            <v>06</v>
          </cell>
          <cell r="G2147" t="str">
            <v>253</v>
          </cell>
          <cell r="H2147" t="str">
            <v>032</v>
          </cell>
          <cell r="I2147" t="str">
            <v>02200550292206</v>
          </cell>
          <cell r="K2147" t="str">
            <v>HUSNABAD</v>
          </cell>
          <cell r="L2147" t="str">
            <v>AMMANAYAK THANDA</v>
          </cell>
        </row>
        <row r="2148">
          <cell r="A2148" t="str">
            <v>02</v>
          </cell>
          <cell r="B2148" t="str">
            <v>0220</v>
          </cell>
          <cell r="C2148" t="str">
            <v>0220055</v>
          </cell>
          <cell r="D2148" t="str">
            <v>030</v>
          </cell>
          <cell r="E2148" t="str">
            <v>22</v>
          </cell>
          <cell r="F2148" t="str">
            <v>01</v>
          </cell>
          <cell r="G2148" t="str">
            <v>253</v>
          </cell>
          <cell r="H2148" t="str">
            <v>032</v>
          </cell>
          <cell r="I2148" t="str">
            <v>02200550302201</v>
          </cell>
          <cell r="K2148" t="str">
            <v>HUSNABAD</v>
          </cell>
          <cell r="L2148" t="str">
            <v>CHOWTA KUNTA</v>
          </cell>
        </row>
        <row r="2149">
          <cell r="A2149" t="str">
            <v>02</v>
          </cell>
          <cell r="B2149" t="str">
            <v>0220</v>
          </cell>
          <cell r="C2149" t="str">
            <v>0220055</v>
          </cell>
          <cell r="D2149" t="str">
            <v>030</v>
          </cell>
          <cell r="E2149" t="str">
            <v>22</v>
          </cell>
          <cell r="F2149" t="str">
            <v>02</v>
          </cell>
          <cell r="G2149" t="str">
            <v>253</v>
          </cell>
          <cell r="H2149" t="str">
            <v>032</v>
          </cell>
          <cell r="I2149" t="str">
            <v>02200550302202</v>
          </cell>
          <cell r="K2149" t="str">
            <v>HUSNABAD</v>
          </cell>
          <cell r="L2149" t="str">
            <v>KUNDANIVANI PALLI</v>
          </cell>
        </row>
        <row r="2150">
          <cell r="A2150" t="str">
            <v>02</v>
          </cell>
          <cell r="B2150" t="str">
            <v>0220</v>
          </cell>
          <cell r="C2150" t="str">
            <v>0220055</v>
          </cell>
          <cell r="D2150" t="str">
            <v>030</v>
          </cell>
          <cell r="E2150" t="str">
            <v>22</v>
          </cell>
          <cell r="F2150" t="str">
            <v>03</v>
          </cell>
          <cell r="G2150" t="str">
            <v>253</v>
          </cell>
          <cell r="H2150" t="str">
            <v>032</v>
          </cell>
          <cell r="I2150" t="str">
            <v>02200550302203</v>
          </cell>
          <cell r="K2150" t="str">
            <v>HUSNABAD</v>
          </cell>
          <cell r="L2150" t="str">
            <v>MAYSAMMAVANI THANDA</v>
          </cell>
        </row>
        <row r="2151">
          <cell r="A2151" t="str">
            <v>02</v>
          </cell>
          <cell r="B2151" t="str">
            <v>0220</v>
          </cell>
          <cell r="C2151" t="str">
            <v>0220055</v>
          </cell>
          <cell r="D2151" t="str">
            <v>030</v>
          </cell>
          <cell r="E2151" t="str">
            <v>22</v>
          </cell>
          <cell r="F2151" t="str">
            <v>04</v>
          </cell>
          <cell r="G2151" t="str">
            <v>253</v>
          </cell>
          <cell r="H2151" t="str">
            <v>032</v>
          </cell>
          <cell r="I2151" t="str">
            <v>02200550302204</v>
          </cell>
          <cell r="K2151" t="str">
            <v>HUSNABAD</v>
          </cell>
          <cell r="L2151" t="str">
            <v>SEETARAM THANDA</v>
          </cell>
        </row>
        <row r="2152">
          <cell r="A2152" t="str">
            <v>02</v>
          </cell>
          <cell r="B2152" t="str">
            <v>0220</v>
          </cell>
          <cell r="C2152" t="str">
            <v>0220055</v>
          </cell>
          <cell r="D2152" t="str">
            <v>030</v>
          </cell>
          <cell r="E2152" t="str">
            <v>22</v>
          </cell>
          <cell r="F2152" t="str">
            <v>05</v>
          </cell>
          <cell r="G2152" t="str">
            <v>253</v>
          </cell>
          <cell r="H2152" t="str">
            <v>032</v>
          </cell>
          <cell r="I2152" t="str">
            <v>02200550302205</v>
          </cell>
          <cell r="K2152" t="str">
            <v>HUSNABAD</v>
          </cell>
          <cell r="L2152" t="str">
            <v>DEEVANAYAK THANDA</v>
          </cell>
        </row>
        <row r="2153">
          <cell r="A2153" t="str">
            <v>02</v>
          </cell>
          <cell r="B2153" t="str">
            <v>0220</v>
          </cell>
          <cell r="C2153" t="str">
            <v>0220055</v>
          </cell>
          <cell r="D2153" t="str">
            <v>030</v>
          </cell>
          <cell r="E2153" t="str">
            <v>22</v>
          </cell>
          <cell r="F2153" t="str">
            <v>06</v>
          </cell>
          <cell r="G2153" t="str">
            <v>253</v>
          </cell>
          <cell r="H2153" t="str">
            <v>032</v>
          </cell>
          <cell r="I2153" t="str">
            <v>02200550302206</v>
          </cell>
          <cell r="K2153" t="str">
            <v>HUSNABAD</v>
          </cell>
          <cell r="L2153" t="str">
            <v>MABBU KUNTA</v>
          </cell>
        </row>
        <row r="2154">
          <cell r="A2154" t="str">
            <v>02</v>
          </cell>
          <cell r="B2154" t="str">
            <v>0220</v>
          </cell>
          <cell r="C2154" t="str">
            <v>0220055</v>
          </cell>
          <cell r="D2154" t="str">
            <v>030</v>
          </cell>
          <cell r="E2154" t="str">
            <v>22</v>
          </cell>
          <cell r="F2154" t="str">
            <v>07</v>
          </cell>
          <cell r="G2154" t="str">
            <v>253</v>
          </cell>
          <cell r="H2154" t="str">
            <v>032</v>
          </cell>
          <cell r="I2154" t="str">
            <v>02200550302207</v>
          </cell>
          <cell r="K2154" t="str">
            <v>HUSNABAD</v>
          </cell>
          <cell r="L2154" t="str">
            <v>BANDAKADI THANDA</v>
          </cell>
        </row>
        <row r="2155">
          <cell r="A2155" t="str">
            <v>02</v>
          </cell>
          <cell r="B2155" t="str">
            <v>0220</v>
          </cell>
          <cell r="C2155" t="str">
            <v>0220055</v>
          </cell>
          <cell r="D2155" t="str">
            <v>031</v>
          </cell>
          <cell r="E2155" t="str">
            <v>23</v>
          </cell>
          <cell r="F2155" t="str">
            <v>01</v>
          </cell>
          <cell r="G2155" t="str">
            <v>253</v>
          </cell>
          <cell r="H2155" t="str">
            <v>032</v>
          </cell>
          <cell r="I2155" t="str">
            <v>02200550312301</v>
          </cell>
          <cell r="K2155" t="str">
            <v>HUSNABAD</v>
          </cell>
          <cell r="L2155" t="str">
            <v>RAMAVARAM</v>
          </cell>
        </row>
        <row r="2156">
          <cell r="A2156" t="str">
            <v>02</v>
          </cell>
          <cell r="B2156" t="str">
            <v>0220</v>
          </cell>
          <cell r="C2156" t="str">
            <v>0220055</v>
          </cell>
          <cell r="D2156" t="str">
            <v>031</v>
          </cell>
          <cell r="E2156" t="str">
            <v>23</v>
          </cell>
          <cell r="F2156" t="str">
            <v>02</v>
          </cell>
          <cell r="G2156" t="str">
            <v>253</v>
          </cell>
          <cell r="H2156" t="str">
            <v>032</v>
          </cell>
          <cell r="I2156" t="str">
            <v>02200550312302</v>
          </cell>
          <cell r="K2156" t="str">
            <v>HUSNABAD</v>
          </cell>
          <cell r="L2156" t="str">
            <v>BANGAUIODDI</v>
          </cell>
        </row>
        <row r="2157">
          <cell r="A2157" t="str">
            <v>02</v>
          </cell>
          <cell r="B2157" t="str">
            <v>0220</v>
          </cell>
          <cell r="C2157" t="str">
            <v>0220055</v>
          </cell>
          <cell r="D2157" t="str">
            <v>032</v>
          </cell>
          <cell r="E2157" t="str">
            <v>24</v>
          </cell>
          <cell r="F2157" t="str">
            <v>01</v>
          </cell>
          <cell r="G2157" t="str">
            <v>253</v>
          </cell>
          <cell r="H2157" t="str">
            <v>032</v>
          </cell>
          <cell r="I2157" t="str">
            <v>02200550322401</v>
          </cell>
          <cell r="K2157" t="str">
            <v>HUSNABAD</v>
          </cell>
          <cell r="L2157" t="str">
            <v>POTHATRAM (J)</v>
          </cell>
        </row>
        <row r="2158">
          <cell r="A2158" t="str">
            <v>02</v>
          </cell>
          <cell r="B2158" t="str">
            <v>0220</v>
          </cell>
          <cell r="C2158" t="str">
            <v>0220055</v>
          </cell>
          <cell r="D2158" t="str">
            <v>032</v>
          </cell>
          <cell r="E2158" t="str">
            <v>24</v>
          </cell>
          <cell r="F2158" t="str">
            <v>02</v>
          </cell>
          <cell r="G2158" t="str">
            <v>253</v>
          </cell>
          <cell r="H2158" t="str">
            <v>032</v>
          </cell>
          <cell r="I2158" t="str">
            <v>02200550322402</v>
          </cell>
          <cell r="K2158" t="str">
            <v>HUSNABAD</v>
          </cell>
          <cell r="L2158" t="str">
            <v>TURUKAVANI KUNTA</v>
          </cell>
        </row>
        <row r="2159">
          <cell r="A2159" t="str">
            <v>02</v>
          </cell>
          <cell r="B2159" t="str">
            <v>0220</v>
          </cell>
          <cell r="C2159" t="str">
            <v>0220056</v>
          </cell>
          <cell r="D2159" t="str">
            <v>001</v>
          </cell>
          <cell r="E2159" t="str">
            <v>01</v>
          </cell>
          <cell r="F2159" t="str">
            <v>01</v>
          </cell>
          <cell r="G2159" t="str">
            <v>251</v>
          </cell>
          <cell r="H2159" t="str">
            <v>032</v>
          </cell>
          <cell r="I2159" t="str">
            <v>02200560010101</v>
          </cell>
          <cell r="K2159" t="str">
            <v>BHEEMADEVARPALLE</v>
          </cell>
          <cell r="L2159" t="str">
            <v>VANGARA</v>
          </cell>
        </row>
        <row r="2160">
          <cell r="A2160" t="str">
            <v>02</v>
          </cell>
          <cell r="B2160" t="str">
            <v>0220</v>
          </cell>
          <cell r="C2160" t="str">
            <v>0220056</v>
          </cell>
          <cell r="D2160" t="str">
            <v>001</v>
          </cell>
          <cell r="E2160" t="str">
            <v>01</v>
          </cell>
          <cell r="F2160" t="str">
            <v>02</v>
          </cell>
          <cell r="G2160" t="str">
            <v>251</v>
          </cell>
          <cell r="H2160" t="str">
            <v>032</v>
          </cell>
          <cell r="I2160" t="str">
            <v>02200560010102</v>
          </cell>
          <cell r="K2160" t="str">
            <v>BHEEMADEVARPALLE</v>
          </cell>
          <cell r="L2160" t="str">
            <v>MALAPALLY</v>
          </cell>
        </row>
        <row r="2161">
          <cell r="A2161" t="str">
            <v>02</v>
          </cell>
          <cell r="B2161" t="str">
            <v>0220</v>
          </cell>
          <cell r="C2161" t="str">
            <v>0220056</v>
          </cell>
          <cell r="D2161" t="str">
            <v>002</v>
          </cell>
          <cell r="E2161" t="str">
            <v>01</v>
          </cell>
          <cell r="F2161" t="str">
            <v>01</v>
          </cell>
          <cell r="G2161" t="str">
            <v>251</v>
          </cell>
          <cell r="H2161" t="str">
            <v>032</v>
          </cell>
          <cell r="I2161" t="str">
            <v>02200560020101</v>
          </cell>
          <cell r="K2161" t="str">
            <v>BHEEMADEVARPALLE</v>
          </cell>
          <cell r="L2161" t="str">
            <v>MANGALAPALLY  (Ramnagar)</v>
          </cell>
        </row>
        <row r="2162">
          <cell r="A2162" t="str">
            <v>02</v>
          </cell>
          <cell r="B2162" t="str">
            <v>0220</v>
          </cell>
          <cell r="C2162" t="str">
            <v>0220056</v>
          </cell>
          <cell r="D2162" t="str">
            <v>002</v>
          </cell>
          <cell r="E2162" t="str">
            <v>01</v>
          </cell>
          <cell r="F2162" t="str">
            <v>02</v>
          </cell>
          <cell r="G2162" t="str">
            <v>251</v>
          </cell>
          <cell r="H2162" t="str">
            <v>032</v>
          </cell>
          <cell r="I2162" t="str">
            <v>02200560020102</v>
          </cell>
          <cell r="K2162" t="str">
            <v>BHEEMADEVARPALLE</v>
          </cell>
          <cell r="L2162" t="str">
            <v>LAMBADITHANDA</v>
          </cell>
        </row>
        <row r="2163">
          <cell r="A2163" t="str">
            <v>02</v>
          </cell>
          <cell r="B2163" t="str">
            <v>0220</v>
          </cell>
          <cell r="C2163" t="str">
            <v>0220056</v>
          </cell>
          <cell r="D2163" t="str">
            <v>003</v>
          </cell>
          <cell r="E2163" t="str">
            <v>01</v>
          </cell>
          <cell r="F2163" t="str">
            <v>01</v>
          </cell>
          <cell r="G2163" t="str">
            <v>251</v>
          </cell>
          <cell r="H2163" t="str">
            <v>032</v>
          </cell>
          <cell r="I2163" t="str">
            <v>02200560030101</v>
          </cell>
          <cell r="K2163" t="str">
            <v>BHEEMADEVARPALLE</v>
          </cell>
          <cell r="L2163" t="str">
            <v>RANGAIAHPALLY</v>
          </cell>
        </row>
        <row r="2164">
          <cell r="A2164" t="str">
            <v>02</v>
          </cell>
          <cell r="B2164" t="str">
            <v>0220</v>
          </cell>
          <cell r="C2164" t="str">
            <v>0220056</v>
          </cell>
          <cell r="D2164" t="str">
            <v>004</v>
          </cell>
          <cell r="E2164" t="str">
            <v>01</v>
          </cell>
          <cell r="F2164" t="str">
            <v>01</v>
          </cell>
          <cell r="G2164" t="str">
            <v>251</v>
          </cell>
          <cell r="H2164" t="str">
            <v>032</v>
          </cell>
          <cell r="I2164" t="str">
            <v>02200560040101</v>
          </cell>
          <cell r="K2164" t="str">
            <v>BHEEMADEVARPALLE</v>
          </cell>
          <cell r="L2164" t="str">
            <v>RATHNAGIRI</v>
          </cell>
        </row>
        <row r="2165">
          <cell r="A2165" t="str">
            <v>02</v>
          </cell>
          <cell r="B2165" t="str">
            <v>0220</v>
          </cell>
          <cell r="C2165" t="str">
            <v>0220056</v>
          </cell>
          <cell r="D2165" t="str">
            <v>004</v>
          </cell>
          <cell r="E2165" t="str">
            <v>01</v>
          </cell>
          <cell r="F2165" t="str">
            <v>02</v>
          </cell>
          <cell r="G2165" t="str">
            <v>251</v>
          </cell>
          <cell r="H2165" t="str">
            <v>032</v>
          </cell>
          <cell r="I2165" t="str">
            <v>02200560040102</v>
          </cell>
          <cell r="K2165" t="str">
            <v>BHEEMADEVARPALLE</v>
          </cell>
          <cell r="L2165" t="str">
            <v>LAMBADITHANDA</v>
          </cell>
        </row>
        <row r="2166">
          <cell r="A2166" t="str">
            <v>02</v>
          </cell>
          <cell r="B2166" t="str">
            <v>0220</v>
          </cell>
          <cell r="C2166" t="str">
            <v>0220056</v>
          </cell>
          <cell r="D2166" t="str">
            <v>005</v>
          </cell>
          <cell r="E2166" t="str">
            <v>01</v>
          </cell>
          <cell r="F2166" t="str">
            <v>01</v>
          </cell>
          <cell r="G2166" t="str">
            <v>251</v>
          </cell>
          <cell r="H2166" t="str">
            <v>032</v>
          </cell>
          <cell r="I2166" t="str">
            <v>02200560050101</v>
          </cell>
          <cell r="K2166" t="str">
            <v>BHEEMADEVARPALLE</v>
          </cell>
          <cell r="L2166" t="str">
            <v>MANILAYAPUR</v>
          </cell>
        </row>
        <row r="2167">
          <cell r="A2167" t="str">
            <v>02</v>
          </cell>
          <cell r="B2167" t="str">
            <v>0220</v>
          </cell>
          <cell r="C2167" t="str">
            <v>0220056</v>
          </cell>
          <cell r="D2167" t="str">
            <v>005</v>
          </cell>
          <cell r="E2167" t="str">
            <v>01</v>
          </cell>
          <cell r="F2167" t="str">
            <v>02</v>
          </cell>
          <cell r="G2167" t="str">
            <v>251</v>
          </cell>
          <cell r="H2167" t="str">
            <v>032</v>
          </cell>
          <cell r="I2167" t="str">
            <v>02200560050102</v>
          </cell>
          <cell r="K2167" t="str">
            <v>BHEEMADEVARPALLE</v>
          </cell>
          <cell r="L2167" t="str">
            <v>GOLLAPALLY</v>
          </cell>
        </row>
        <row r="2168">
          <cell r="A2168" t="str">
            <v>02</v>
          </cell>
          <cell r="B2168" t="str">
            <v>0220</v>
          </cell>
          <cell r="C2168" t="str">
            <v>0220056</v>
          </cell>
          <cell r="D2168" t="str">
            <v>005</v>
          </cell>
          <cell r="E2168" t="str">
            <v>01</v>
          </cell>
          <cell r="F2168" t="str">
            <v>03</v>
          </cell>
          <cell r="G2168" t="str">
            <v>251</v>
          </cell>
          <cell r="H2168" t="str">
            <v>032</v>
          </cell>
          <cell r="I2168" t="str">
            <v>02200560050103</v>
          </cell>
          <cell r="K2168" t="str">
            <v>BHEEMADEVARPALLE</v>
          </cell>
          <cell r="L2168" t="str">
            <v>MADIGAGUDEM</v>
          </cell>
        </row>
        <row r="2169">
          <cell r="A2169" t="str">
            <v>02</v>
          </cell>
          <cell r="B2169" t="str">
            <v>0220</v>
          </cell>
          <cell r="C2169" t="str">
            <v>0220056</v>
          </cell>
          <cell r="D2169" t="str">
            <v>006</v>
          </cell>
          <cell r="E2169" t="str">
            <v>01</v>
          </cell>
          <cell r="F2169" t="str">
            <v>01</v>
          </cell>
          <cell r="G2169" t="str">
            <v>251</v>
          </cell>
          <cell r="H2169" t="str">
            <v>032</v>
          </cell>
          <cell r="I2169" t="str">
            <v>02200560060101</v>
          </cell>
          <cell r="K2169" t="str">
            <v>BHEEMADEVARPALLE</v>
          </cell>
          <cell r="L2169" t="str">
            <v>KOPPUR</v>
          </cell>
        </row>
        <row r="2170">
          <cell r="A2170" t="str">
            <v>02</v>
          </cell>
          <cell r="B2170" t="str">
            <v>0220</v>
          </cell>
          <cell r="C2170" t="str">
            <v>0220056</v>
          </cell>
          <cell r="D2170" t="str">
            <v>007</v>
          </cell>
          <cell r="E2170" t="str">
            <v>01</v>
          </cell>
          <cell r="F2170" t="str">
            <v>01</v>
          </cell>
          <cell r="G2170" t="str">
            <v>251</v>
          </cell>
          <cell r="H2170" t="str">
            <v>032</v>
          </cell>
          <cell r="I2170" t="str">
            <v>02200560070101</v>
          </cell>
          <cell r="K2170" t="str">
            <v>BHEEMADEVARPALLE</v>
          </cell>
          <cell r="L2170" t="str">
            <v>BHEEMADEVARAPALLY</v>
          </cell>
        </row>
        <row r="2171">
          <cell r="A2171" t="str">
            <v>02</v>
          </cell>
          <cell r="B2171" t="str">
            <v>0220</v>
          </cell>
          <cell r="C2171" t="str">
            <v>0220056</v>
          </cell>
          <cell r="D2171" t="str">
            <v>008</v>
          </cell>
          <cell r="E2171" t="str">
            <v>01</v>
          </cell>
          <cell r="F2171" t="str">
            <v>01</v>
          </cell>
          <cell r="G2171" t="str">
            <v>251</v>
          </cell>
          <cell r="H2171" t="str">
            <v>032</v>
          </cell>
          <cell r="I2171" t="str">
            <v>02200560080101</v>
          </cell>
          <cell r="K2171" t="str">
            <v>BHEEMADEVARPALLE</v>
          </cell>
          <cell r="L2171" t="str">
            <v>GATLANARSINGAPUR</v>
          </cell>
        </row>
        <row r="2172">
          <cell r="A2172" t="str">
            <v>02</v>
          </cell>
          <cell r="B2172" t="str">
            <v>0220</v>
          </cell>
          <cell r="C2172" t="str">
            <v>0220056</v>
          </cell>
          <cell r="D2172" t="str">
            <v>009</v>
          </cell>
          <cell r="E2172" t="str">
            <v>01</v>
          </cell>
          <cell r="F2172" t="str">
            <v>01</v>
          </cell>
          <cell r="G2172" t="str">
            <v>251</v>
          </cell>
          <cell r="H2172" t="str">
            <v>032</v>
          </cell>
          <cell r="I2172" t="str">
            <v>02200560090101</v>
          </cell>
          <cell r="K2172" t="str">
            <v>BHEEMADEVARPALLE</v>
          </cell>
          <cell r="L2172" t="str">
            <v>BOLLONIPALLY</v>
          </cell>
        </row>
        <row r="2173">
          <cell r="A2173" t="str">
            <v>02</v>
          </cell>
          <cell r="B2173" t="str">
            <v>0220</v>
          </cell>
          <cell r="C2173" t="str">
            <v>0220056</v>
          </cell>
          <cell r="D2173" t="str">
            <v>010</v>
          </cell>
          <cell r="E2173" t="str">
            <v>01</v>
          </cell>
          <cell r="F2173" t="str">
            <v>01</v>
          </cell>
          <cell r="G2173" t="str">
            <v>251</v>
          </cell>
          <cell r="H2173" t="str">
            <v>032</v>
          </cell>
          <cell r="I2173" t="str">
            <v>02200560100101</v>
          </cell>
          <cell r="K2173" t="str">
            <v>BHEEMADEVARPALLE</v>
          </cell>
          <cell r="L2173" t="str">
            <v>MUSTAFAPUR</v>
          </cell>
        </row>
        <row r="2174">
          <cell r="A2174" t="str">
            <v>02</v>
          </cell>
          <cell r="B2174" t="str">
            <v>0220</v>
          </cell>
          <cell r="C2174" t="str">
            <v>0220056</v>
          </cell>
          <cell r="D2174" t="str">
            <v>010</v>
          </cell>
          <cell r="E2174" t="str">
            <v>01</v>
          </cell>
          <cell r="F2174" t="str">
            <v>02</v>
          </cell>
          <cell r="G2174" t="str">
            <v>251</v>
          </cell>
          <cell r="H2174" t="str">
            <v>032</v>
          </cell>
          <cell r="I2174" t="str">
            <v>02200560100102</v>
          </cell>
          <cell r="K2174" t="str">
            <v>BHEEMADEVARPALLE</v>
          </cell>
          <cell r="L2174" t="str">
            <v>BOKKALAPALLY</v>
          </cell>
        </row>
        <row r="2175">
          <cell r="A2175" t="str">
            <v>02</v>
          </cell>
          <cell r="B2175" t="str">
            <v>0220</v>
          </cell>
          <cell r="C2175" t="str">
            <v>0220056</v>
          </cell>
          <cell r="D2175" t="str">
            <v>010</v>
          </cell>
          <cell r="E2175" t="str">
            <v>01</v>
          </cell>
          <cell r="F2175" t="str">
            <v>03</v>
          </cell>
          <cell r="G2175" t="str">
            <v>251</v>
          </cell>
          <cell r="H2175" t="str">
            <v>032</v>
          </cell>
          <cell r="I2175" t="str">
            <v>02200560100103</v>
          </cell>
          <cell r="K2175" t="str">
            <v>BHEEMADEVARPALLE</v>
          </cell>
          <cell r="L2175" t="str">
            <v>GOLLAPALLY</v>
          </cell>
        </row>
        <row r="2176">
          <cell r="A2176" t="str">
            <v>02</v>
          </cell>
          <cell r="B2176" t="str">
            <v>0220</v>
          </cell>
          <cell r="C2176" t="str">
            <v>0220056</v>
          </cell>
          <cell r="D2176" t="str">
            <v>010</v>
          </cell>
          <cell r="E2176" t="str">
            <v>01</v>
          </cell>
          <cell r="F2176" t="str">
            <v>04</v>
          </cell>
          <cell r="G2176" t="str">
            <v>251</v>
          </cell>
          <cell r="H2176" t="str">
            <v>032</v>
          </cell>
          <cell r="I2176" t="str">
            <v>02200560100104</v>
          </cell>
          <cell r="K2176" t="str">
            <v>BHEEMADEVARPALLE</v>
          </cell>
          <cell r="L2176" t="str">
            <v>KOTHAPALLY</v>
          </cell>
        </row>
        <row r="2177">
          <cell r="A2177" t="str">
            <v>02</v>
          </cell>
          <cell r="B2177" t="str">
            <v>0220</v>
          </cell>
          <cell r="C2177" t="str">
            <v>0220056</v>
          </cell>
          <cell r="D2177" t="str">
            <v>010</v>
          </cell>
          <cell r="E2177" t="str">
            <v>01</v>
          </cell>
          <cell r="F2177" t="str">
            <v>05</v>
          </cell>
          <cell r="G2177" t="str">
            <v>251</v>
          </cell>
          <cell r="H2177" t="str">
            <v>032</v>
          </cell>
          <cell r="I2177" t="str">
            <v>02200560100105</v>
          </cell>
          <cell r="K2177" t="str">
            <v>BHEEMADEVARPALLE</v>
          </cell>
          <cell r="L2177" t="str">
            <v>MAKTHYANAIKTHANDA</v>
          </cell>
        </row>
        <row r="2178">
          <cell r="A2178" t="str">
            <v>02</v>
          </cell>
          <cell r="B2178" t="str">
            <v>0220</v>
          </cell>
          <cell r="C2178" t="str">
            <v>0220056</v>
          </cell>
          <cell r="D2178" t="str">
            <v>010</v>
          </cell>
          <cell r="E2178" t="str">
            <v>01</v>
          </cell>
          <cell r="F2178" t="str">
            <v>06</v>
          </cell>
          <cell r="G2178" t="str">
            <v>251</v>
          </cell>
          <cell r="H2178" t="str">
            <v>032</v>
          </cell>
          <cell r="I2178" t="str">
            <v>02200560100106</v>
          </cell>
          <cell r="K2178" t="str">
            <v>BHEEMADEVARPALLE</v>
          </cell>
          <cell r="L2178" t="str">
            <v>POLNAIKTHANDA</v>
          </cell>
        </row>
        <row r="2179">
          <cell r="A2179" t="str">
            <v>02</v>
          </cell>
          <cell r="B2179" t="str">
            <v>0220</v>
          </cell>
          <cell r="C2179" t="str">
            <v>0220056</v>
          </cell>
          <cell r="D2179" t="str">
            <v>011</v>
          </cell>
          <cell r="E2179" t="str">
            <v>01</v>
          </cell>
          <cell r="F2179" t="str">
            <v>01</v>
          </cell>
          <cell r="G2179" t="str">
            <v>251</v>
          </cell>
          <cell r="H2179" t="str">
            <v>032</v>
          </cell>
          <cell r="I2179" t="str">
            <v>02200560110101</v>
          </cell>
          <cell r="K2179" t="str">
            <v>BHEEMADEVARPALLE</v>
          </cell>
          <cell r="L2179" t="str">
            <v>MUTHARAM</v>
          </cell>
        </row>
        <row r="2180">
          <cell r="A2180" t="str">
            <v>02</v>
          </cell>
          <cell r="B2180" t="str">
            <v>0220</v>
          </cell>
          <cell r="C2180" t="str">
            <v>0220056</v>
          </cell>
          <cell r="D2180" t="str">
            <v>011</v>
          </cell>
          <cell r="E2180" t="str">
            <v>01</v>
          </cell>
          <cell r="F2180" t="str">
            <v>02</v>
          </cell>
          <cell r="G2180" t="str">
            <v>251</v>
          </cell>
          <cell r="H2180" t="str">
            <v>032</v>
          </cell>
          <cell r="I2180" t="str">
            <v>02200560110102</v>
          </cell>
          <cell r="K2180" t="str">
            <v>BHEEMADEVARPALLE</v>
          </cell>
          <cell r="L2180" t="str">
            <v>HAWALDARPALLY</v>
          </cell>
        </row>
        <row r="2181">
          <cell r="A2181" t="str">
            <v>02</v>
          </cell>
          <cell r="B2181" t="str">
            <v>0220</v>
          </cell>
          <cell r="C2181" t="str">
            <v>0220056</v>
          </cell>
          <cell r="D2181" t="str">
            <v>011</v>
          </cell>
          <cell r="E2181" t="str">
            <v>01</v>
          </cell>
          <cell r="F2181" t="str">
            <v>03</v>
          </cell>
          <cell r="G2181" t="str">
            <v>251</v>
          </cell>
          <cell r="H2181" t="str">
            <v>032</v>
          </cell>
          <cell r="I2181" t="str">
            <v>02200560110103</v>
          </cell>
          <cell r="K2181" t="str">
            <v>BHEEMADEVARPALLE</v>
          </cell>
          <cell r="L2181" t="str">
            <v>LAMBADITHANDA</v>
          </cell>
        </row>
        <row r="2182">
          <cell r="A2182" t="str">
            <v>02</v>
          </cell>
          <cell r="B2182" t="str">
            <v>0220</v>
          </cell>
          <cell r="C2182" t="str">
            <v>0220056</v>
          </cell>
          <cell r="D2182" t="str">
            <v>012</v>
          </cell>
          <cell r="E2182" t="str">
            <v>01</v>
          </cell>
          <cell r="F2182" t="str">
            <v>01</v>
          </cell>
          <cell r="G2182" t="str">
            <v>251</v>
          </cell>
          <cell r="H2182" t="str">
            <v>032</v>
          </cell>
          <cell r="I2182" t="str">
            <v>02200560120101</v>
          </cell>
          <cell r="K2182" t="str">
            <v>BHEEMADEVARPALLE</v>
          </cell>
          <cell r="L2182" t="str">
            <v>MULKANOOR</v>
          </cell>
        </row>
        <row r="2183">
          <cell r="A2183" t="str">
            <v>02</v>
          </cell>
          <cell r="B2183" t="str">
            <v>0220</v>
          </cell>
          <cell r="C2183" t="str">
            <v>0220056</v>
          </cell>
          <cell r="D2183" t="str">
            <v>012</v>
          </cell>
          <cell r="E2183" t="str">
            <v>01</v>
          </cell>
          <cell r="F2183" t="str">
            <v>02</v>
          </cell>
          <cell r="G2183" t="str">
            <v>251</v>
          </cell>
          <cell r="H2183" t="str">
            <v>032</v>
          </cell>
          <cell r="I2183" t="str">
            <v>02200560120102</v>
          </cell>
          <cell r="K2183" t="str">
            <v>BHEEMADEVARPALLE</v>
          </cell>
          <cell r="L2183" t="str">
            <v>LAMBADI(NARAHARI)THANDA</v>
          </cell>
        </row>
        <row r="2184">
          <cell r="A2184" t="str">
            <v>02</v>
          </cell>
          <cell r="B2184" t="str">
            <v>0220</v>
          </cell>
          <cell r="C2184" t="str">
            <v>0220056</v>
          </cell>
          <cell r="D2184" t="str">
            <v>012</v>
          </cell>
          <cell r="E2184" t="str">
            <v>01</v>
          </cell>
          <cell r="F2184" t="str">
            <v>03</v>
          </cell>
          <cell r="G2184" t="str">
            <v>251</v>
          </cell>
          <cell r="H2184" t="str">
            <v>032</v>
          </cell>
          <cell r="I2184" t="str">
            <v>02200560120103</v>
          </cell>
          <cell r="K2184" t="str">
            <v>BHEEMADEVARPALLE</v>
          </cell>
          <cell r="L2184" t="str">
            <v>MADDIVARIPALLY</v>
          </cell>
        </row>
        <row r="2185">
          <cell r="A2185" t="str">
            <v>02</v>
          </cell>
          <cell r="B2185" t="str">
            <v>0220</v>
          </cell>
          <cell r="C2185" t="str">
            <v>0220056</v>
          </cell>
          <cell r="D2185" t="str">
            <v>012</v>
          </cell>
          <cell r="E2185" t="str">
            <v>01</v>
          </cell>
          <cell r="F2185" t="str">
            <v>04</v>
          </cell>
          <cell r="G2185" t="str">
            <v>251</v>
          </cell>
          <cell r="H2185" t="str">
            <v>032</v>
          </cell>
          <cell r="I2185" t="str">
            <v>02200560120104</v>
          </cell>
          <cell r="K2185" t="str">
            <v>BHEEMADEVARPALLE</v>
          </cell>
          <cell r="L2185" t="str">
            <v>B.C.COLONY</v>
          </cell>
        </row>
        <row r="2186">
          <cell r="A2186" t="str">
            <v>02</v>
          </cell>
          <cell r="B2186" t="str">
            <v>0220</v>
          </cell>
          <cell r="C2186" t="str">
            <v>0220056</v>
          </cell>
          <cell r="D2186" t="str">
            <v>013</v>
          </cell>
          <cell r="E2186" t="str">
            <v>01</v>
          </cell>
          <cell r="F2186" t="str">
            <v>01</v>
          </cell>
          <cell r="G2186" t="str">
            <v>251</v>
          </cell>
          <cell r="H2186" t="str">
            <v>032</v>
          </cell>
          <cell r="I2186" t="str">
            <v>02200560130101</v>
          </cell>
          <cell r="K2186" t="str">
            <v>BHEEMADEVARPALLE</v>
          </cell>
          <cell r="L2186" t="str">
            <v>KOTHAPALLY</v>
          </cell>
        </row>
        <row r="2187">
          <cell r="A2187" t="str">
            <v>02</v>
          </cell>
          <cell r="B2187" t="str">
            <v>0220</v>
          </cell>
          <cell r="C2187" t="str">
            <v>0220056</v>
          </cell>
          <cell r="D2187" t="str">
            <v>013</v>
          </cell>
          <cell r="E2187" t="str">
            <v>01</v>
          </cell>
          <cell r="F2187" t="str">
            <v>02</v>
          </cell>
          <cell r="G2187" t="str">
            <v>251</v>
          </cell>
          <cell r="H2187" t="str">
            <v>032</v>
          </cell>
          <cell r="I2187" t="str">
            <v>02200560130102</v>
          </cell>
          <cell r="K2187" t="str">
            <v>BHEEMADEVARPALLE</v>
          </cell>
          <cell r="L2187" t="str">
            <v>S.C.COLONY</v>
          </cell>
        </row>
        <row r="2188">
          <cell r="A2188" t="str">
            <v>02</v>
          </cell>
          <cell r="B2188" t="str">
            <v>0220</v>
          </cell>
          <cell r="C2188" t="str">
            <v>0220056</v>
          </cell>
          <cell r="D2188" t="str">
            <v>013</v>
          </cell>
          <cell r="E2188" t="str">
            <v>01</v>
          </cell>
          <cell r="F2188" t="str">
            <v>03</v>
          </cell>
          <cell r="G2188" t="str">
            <v>251</v>
          </cell>
          <cell r="H2188" t="str">
            <v>032</v>
          </cell>
          <cell r="I2188" t="str">
            <v>02200560130103</v>
          </cell>
          <cell r="K2188" t="str">
            <v>BHEEMADEVARPALLE</v>
          </cell>
          <cell r="L2188" t="str">
            <v>TENUGUVANDLA</v>
          </cell>
        </row>
        <row r="2189">
          <cell r="A2189" t="str">
            <v>02</v>
          </cell>
          <cell r="B2189" t="str">
            <v>0220</v>
          </cell>
          <cell r="C2189" t="str">
            <v>0220056</v>
          </cell>
          <cell r="D2189" t="str">
            <v>013</v>
          </cell>
          <cell r="E2189" t="str">
            <v>01</v>
          </cell>
          <cell r="F2189" t="str">
            <v>04</v>
          </cell>
          <cell r="G2189" t="str">
            <v>251</v>
          </cell>
          <cell r="H2189" t="str">
            <v>032</v>
          </cell>
          <cell r="I2189" t="str">
            <v>02200560130104</v>
          </cell>
          <cell r="K2189" t="str">
            <v>BHEEMADEVARPALLE</v>
          </cell>
          <cell r="L2189" t="str">
            <v>B.C.COLONY</v>
          </cell>
        </row>
        <row r="2190">
          <cell r="A2190" t="str">
            <v>02</v>
          </cell>
          <cell r="B2190" t="str">
            <v>0220</v>
          </cell>
          <cell r="C2190" t="str">
            <v>0220056</v>
          </cell>
          <cell r="D2190" t="str">
            <v>014</v>
          </cell>
          <cell r="E2190" t="str">
            <v>01</v>
          </cell>
          <cell r="F2190" t="str">
            <v>01</v>
          </cell>
          <cell r="G2190" t="str">
            <v>251</v>
          </cell>
          <cell r="H2190" t="str">
            <v>032</v>
          </cell>
          <cell r="I2190" t="str">
            <v>02200560140101</v>
          </cell>
          <cell r="K2190" t="str">
            <v>BHEEMADEVARPALLE</v>
          </cell>
          <cell r="L2190" t="str">
            <v>ERRABELLY</v>
          </cell>
        </row>
        <row r="2191">
          <cell r="A2191" t="str">
            <v>02</v>
          </cell>
          <cell r="B2191" t="str">
            <v>0220</v>
          </cell>
          <cell r="C2191" t="str">
            <v>0220056</v>
          </cell>
          <cell r="D2191" t="str">
            <v>014</v>
          </cell>
          <cell r="E2191" t="str">
            <v>01</v>
          </cell>
          <cell r="F2191" t="str">
            <v>02</v>
          </cell>
          <cell r="G2191" t="str">
            <v>251</v>
          </cell>
          <cell r="H2191" t="str">
            <v>032</v>
          </cell>
          <cell r="I2191" t="str">
            <v>02200560140102</v>
          </cell>
          <cell r="K2191" t="str">
            <v>BHEEMADEVARPALLE</v>
          </cell>
          <cell r="L2191" t="str">
            <v>KINDITHANDA</v>
          </cell>
        </row>
        <row r="2192">
          <cell r="A2192" t="str">
            <v>02</v>
          </cell>
          <cell r="B2192" t="str">
            <v>0220</v>
          </cell>
          <cell r="C2192" t="str">
            <v>0220056</v>
          </cell>
          <cell r="D2192" t="str">
            <v>014</v>
          </cell>
          <cell r="E2192" t="str">
            <v>01</v>
          </cell>
          <cell r="F2192" t="str">
            <v>03</v>
          </cell>
          <cell r="G2192" t="str">
            <v>251</v>
          </cell>
          <cell r="H2192" t="str">
            <v>032</v>
          </cell>
          <cell r="I2192" t="str">
            <v>02200560140103</v>
          </cell>
          <cell r="K2192" t="str">
            <v>BHEEMADEVARPALLE</v>
          </cell>
          <cell r="L2192" t="str">
            <v>MEEDITHANDA</v>
          </cell>
        </row>
        <row r="2193">
          <cell r="A2193" t="str">
            <v>02</v>
          </cell>
          <cell r="B2193" t="str">
            <v>0220</v>
          </cell>
          <cell r="C2193" t="str">
            <v>0220056</v>
          </cell>
          <cell r="D2193" t="str">
            <v>015</v>
          </cell>
          <cell r="E2193" t="str">
            <v>01</v>
          </cell>
          <cell r="F2193" t="str">
            <v>01</v>
          </cell>
          <cell r="G2193" t="str">
            <v>251</v>
          </cell>
          <cell r="H2193" t="str">
            <v>032</v>
          </cell>
          <cell r="I2193" t="str">
            <v>02200560150101</v>
          </cell>
          <cell r="K2193" t="str">
            <v>BHEEMADEVARPALLE</v>
          </cell>
          <cell r="L2193" t="str">
            <v>KOTHAKONDA</v>
          </cell>
        </row>
        <row r="2194">
          <cell r="A2194" t="str">
            <v>02</v>
          </cell>
          <cell r="B2194" t="str">
            <v>0220</v>
          </cell>
          <cell r="C2194" t="str">
            <v>0220056</v>
          </cell>
          <cell r="D2194" t="str">
            <v>015</v>
          </cell>
          <cell r="E2194" t="str">
            <v>01</v>
          </cell>
          <cell r="F2194" t="str">
            <v>02</v>
          </cell>
          <cell r="G2194" t="str">
            <v>251</v>
          </cell>
          <cell r="H2194" t="str">
            <v>032</v>
          </cell>
          <cell r="I2194" t="str">
            <v>02200560150102</v>
          </cell>
          <cell r="K2194" t="str">
            <v>BHEEMADEVARPALLE</v>
          </cell>
          <cell r="L2194" t="str">
            <v>RANGAREDDYTHANDA</v>
          </cell>
        </row>
        <row r="2195">
          <cell r="A2195" t="str">
            <v>02</v>
          </cell>
          <cell r="B2195" t="str">
            <v>0220</v>
          </cell>
          <cell r="C2195" t="str">
            <v>0220056</v>
          </cell>
          <cell r="D2195" t="str">
            <v>015</v>
          </cell>
          <cell r="E2195" t="str">
            <v>01</v>
          </cell>
          <cell r="F2195" t="str">
            <v>03</v>
          </cell>
          <cell r="G2195" t="str">
            <v>251</v>
          </cell>
          <cell r="H2195" t="str">
            <v>032</v>
          </cell>
          <cell r="I2195" t="str">
            <v>02200560150103</v>
          </cell>
          <cell r="K2195" t="str">
            <v>BHEEMADEVARPALLE</v>
          </cell>
          <cell r="L2195" t="str">
            <v>CHANTAIAHPALLY</v>
          </cell>
        </row>
        <row r="2196">
          <cell r="A2196" t="str">
            <v>02</v>
          </cell>
          <cell r="B2196" t="str">
            <v>0220</v>
          </cell>
          <cell r="C2196" t="str">
            <v>0220056</v>
          </cell>
          <cell r="D2196" t="str">
            <v>016</v>
          </cell>
          <cell r="E2196" t="str">
            <v>01</v>
          </cell>
          <cell r="F2196" t="str">
            <v>01</v>
          </cell>
          <cell r="G2196" t="str">
            <v>251</v>
          </cell>
          <cell r="H2196" t="str">
            <v>032</v>
          </cell>
          <cell r="I2196" t="str">
            <v>02200560160101</v>
          </cell>
          <cell r="K2196" t="str">
            <v>BHEEMADEVARPALLE</v>
          </cell>
          <cell r="L2196" t="str">
            <v>DHARMARAM</v>
          </cell>
        </row>
        <row r="2197">
          <cell r="A2197" t="str">
            <v>02</v>
          </cell>
          <cell r="B2197" t="str">
            <v>0220</v>
          </cell>
          <cell r="C2197" t="str">
            <v>0220056</v>
          </cell>
          <cell r="D2197" t="str">
            <v>016</v>
          </cell>
          <cell r="E2197" t="str">
            <v>01</v>
          </cell>
          <cell r="F2197" t="str">
            <v>02</v>
          </cell>
          <cell r="G2197" t="str">
            <v>251</v>
          </cell>
          <cell r="H2197" t="str">
            <v>032</v>
          </cell>
          <cell r="I2197" t="str">
            <v>02200560160102</v>
          </cell>
          <cell r="K2197" t="str">
            <v>BHEEMADEVARPALLE</v>
          </cell>
          <cell r="L2197" t="str">
            <v>GOVARDHANATHANDA</v>
          </cell>
        </row>
        <row r="2198">
          <cell r="A2198" t="str">
            <v>02</v>
          </cell>
          <cell r="B2198" t="str">
            <v>0220</v>
          </cell>
          <cell r="C2198" t="str">
            <v>0220056</v>
          </cell>
          <cell r="D2198" t="str">
            <v>017</v>
          </cell>
          <cell r="E2198" t="str">
            <v>01</v>
          </cell>
          <cell r="F2198" t="str">
            <v>01</v>
          </cell>
          <cell r="G2198" t="str">
            <v>251</v>
          </cell>
          <cell r="H2198" t="str">
            <v>032</v>
          </cell>
          <cell r="I2198" t="str">
            <v>02200560170101</v>
          </cell>
          <cell r="K2198" t="str">
            <v>BHEEMADEVARPALLE</v>
          </cell>
          <cell r="L2198" t="str">
            <v>MALLARAM</v>
          </cell>
        </row>
        <row r="2199">
          <cell r="A2199" t="str">
            <v>02</v>
          </cell>
          <cell r="B2199" t="str">
            <v>0220</v>
          </cell>
          <cell r="C2199" t="str">
            <v>0220056</v>
          </cell>
          <cell r="D2199" t="str">
            <v>017</v>
          </cell>
          <cell r="E2199" t="str">
            <v>01</v>
          </cell>
          <cell r="F2199" t="str">
            <v>02</v>
          </cell>
          <cell r="G2199" t="str">
            <v>251</v>
          </cell>
          <cell r="H2199" t="str">
            <v>032</v>
          </cell>
          <cell r="I2199" t="str">
            <v>02200560170102</v>
          </cell>
          <cell r="K2199" t="str">
            <v>BHEEMADEVARPALLE</v>
          </cell>
          <cell r="L2199" t="str">
            <v>NARASAMPALLY</v>
          </cell>
        </row>
        <row r="2200">
          <cell r="A2200" t="str">
            <v>02</v>
          </cell>
          <cell r="B2200" t="str">
            <v>0220</v>
          </cell>
          <cell r="C2200" t="str">
            <v>0220056</v>
          </cell>
          <cell r="D2200" t="str">
            <v>017</v>
          </cell>
          <cell r="E2200" t="str">
            <v>01</v>
          </cell>
          <cell r="F2200" t="str">
            <v>03</v>
          </cell>
          <cell r="G2200" t="str">
            <v>251</v>
          </cell>
          <cell r="H2200" t="str">
            <v>032</v>
          </cell>
          <cell r="I2200" t="str">
            <v>02200560170103</v>
          </cell>
          <cell r="K2200" t="str">
            <v>BHEEMADEVARPALLE</v>
          </cell>
          <cell r="L2200" t="str">
            <v>RASOOLPALLY</v>
          </cell>
        </row>
        <row r="2201">
          <cell r="A2201" t="str">
            <v>02</v>
          </cell>
          <cell r="B2201" t="str">
            <v>0220</v>
          </cell>
          <cell r="C2201" t="str">
            <v>0220056</v>
          </cell>
          <cell r="D2201" t="str">
            <v>017</v>
          </cell>
          <cell r="E2201" t="str">
            <v>01</v>
          </cell>
          <cell r="F2201" t="str">
            <v>04</v>
          </cell>
          <cell r="G2201" t="str">
            <v>251</v>
          </cell>
          <cell r="H2201" t="str">
            <v>032</v>
          </cell>
          <cell r="I2201" t="str">
            <v>02200560170104</v>
          </cell>
          <cell r="K2201" t="str">
            <v>BHEEMADEVARPALLE</v>
          </cell>
          <cell r="L2201" t="str">
            <v>POOSAVEULAPALLY</v>
          </cell>
        </row>
        <row r="2202">
          <cell r="A2202" t="str">
            <v>02</v>
          </cell>
          <cell r="B2202" t="str">
            <v>0220</v>
          </cell>
          <cell r="C2202" t="str">
            <v>0220056</v>
          </cell>
          <cell r="D2202" t="str">
            <v>017</v>
          </cell>
          <cell r="E2202" t="str">
            <v>01</v>
          </cell>
          <cell r="F2202" t="str">
            <v>05</v>
          </cell>
          <cell r="G2202" t="str">
            <v>251</v>
          </cell>
          <cell r="H2202" t="str">
            <v>032</v>
          </cell>
          <cell r="I2202" t="str">
            <v>02200560170105</v>
          </cell>
          <cell r="K2202" t="str">
            <v>BHEEMADEVARPALLE</v>
          </cell>
          <cell r="L2202" t="str">
            <v>VEERLAGADDATHANDA</v>
          </cell>
        </row>
        <row r="2203">
          <cell r="A2203" t="str">
            <v>02</v>
          </cell>
          <cell r="B2203" t="str">
            <v>0220</v>
          </cell>
          <cell r="C2203" t="str">
            <v>0220056</v>
          </cell>
          <cell r="D2203" t="str">
            <v>017</v>
          </cell>
          <cell r="E2203" t="str">
            <v>01</v>
          </cell>
          <cell r="F2203" t="str">
            <v>06</v>
          </cell>
          <cell r="G2203" t="str">
            <v>251</v>
          </cell>
          <cell r="H2203" t="str">
            <v>032</v>
          </cell>
          <cell r="I2203" t="str">
            <v>02200560170106</v>
          </cell>
          <cell r="K2203" t="str">
            <v>BHEEMADEVARPALLE</v>
          </cell>
          <cell r="L2203" t="str">
            <v>VAILLAKUNTATHANDA</v>
          </cell>
        </row>
        <row r="2204">
          <cell r="A2204" t="str">
            <v>02</v>
          </cell>
          <cell r="B2204" t="str">
            <v>0220</v>
          </cell>
          <cell r="C2204" t="str">
            <v>0220056</v>
          </cell>
          <cell r="D2204" t="str">
            <v>017</v>
          </cell>
          <cell r="E2204" t="str">
            <v>01</v>
          </cell>
          <cell r="F2204" t="str">
            <v>07</v>
          </cell>
          <cell r="G2204" t="str">
            <v>251</v>
          </cell>
          <cell r="H2204" t="str">
            <v>032</v>
          </cell>
          <cell r="I2204" t="str">
            <v>02200560170107</v>
          </cell>
          <cell r="K2204" t="str">
            <v>BHEEMADEVARPALLE</v>
          </cell>
          <cell r="L2204" t="str">
            <v>OUTIMAMIDITHANDA</v>
          </cell>
        </row>
        <row r="2205">
          <cell r="A2205" t="str">
            <v>02</v>
          </cell>
          <cell r="B2205" t="str">
            <v>0220</v>
          </cell>
          <cell r="C2205" t="str">
            <v>0220056</v>
          </cell>
          <cell r="D2205" t="str">
            <v>017</v>
          </cell>
          <cell r="E2205" t="str">
            <v>01</v>
          </cell>
          <cell r="F2205" t="str">
            <v>08</v>
          </cell>
          <cell r="G2205" t="str">
            <v>251</v>
          </cell>
          <cell r="H2205" t="str">
            <v>032</v>
          </cell>
          <cell r="I2205" t="str">
            <v>02200560170108</v>
          </cell>
          <cell r="K2205" t="str">
            <v>BHEEMADEVARPALLE</v>
          </cell>
          <cell r="L2205" t="str">
            <v>MYSIMPALLY</v>
          </cell>
        </row>
        <row r="2206">
          <cell r="A2206" t="str">
            <v>02</v>
          </cell>
          <cell r="B2206" t="str">
            <v>0220</v>
          </cell>
          <cell r="C2206" t="str">
            <v>0220056</v>
          </cell>
          <cell r="D2206" t="str">
            <v>018</v>
          </cell>
          <cell r="E2206" t="str">
            <v>01</v>
          </cell>
          <cell r="F2206" t="str">
            <v>01</v>
          </cell>
          <cell r="G2206" t="str">
            <v>251</v>
          </cell>
          <cell r="H2206" t="str">
            <v>032</v>
          </cell>
          <cell r="I2206" t="str">
            <v>02200560180101</v>
          </cell>
          <cell r="K2206" t="str">
            <v>BHEEMADEVARPALLE</v>
          </cell>
          <cell r="L2206" t="str">
            <v>KATKUR</v>
          </cell>
        </row>
        <row r="2207">
          <cell r="A2207" t="str">
            <v>02</v>
          </cell>
          <cell r="B2207" t="str">
            <v>0220</v>
          </cell>
          <cell r="C2207" t="str">
            <v>0220056</v>
          </cell>
          <cell r="D2207" t="str">
            <v>018</v>
          </cell>
          <cell r="E2207" t="str">
            <v>01</v>
          </cell>
          <cell r="F2207" t="str">
            <v>02</v>
          </cell>
          <cell r="G2207" t="str">
            <v>251</v>
          </cell>
          <cell r="H2207" t="str">
            <v>032</v>
          </cell>
          <cell r="I2207" t="str">
            <v>02200560180102</v>
          </cell>
          <cell r="K2207" t="str">
            <v>BHEEMADEVARPALLE</v>
          </cell>
          <cell r="L2207" t="str">
            <v>MANIKYALAPALLY</v>
          </cell>
        </row>
        <row r="2208">
          <cell r="A2208" t="str">
            <v>02</v>
          </cell>
          <cell r="B2208" t="str">
            <v>0220</v>
          </cell>
          <cell r="C2208" t="str">
            <v>0220056</v>
          </cell>
          <cell r="D2208" t="str">
            <v>019</v>
          </cell>
          <cell r="E2208" t="str">
            <v>01</v>
          </cell>
          <cell r="F2208" t="str">
            <v>01</v>
          </cell>
          <cell r="G2208" t="str">
            <v>251</v>
          </cell>
          <cell r="H2208" t="str">
            <v>032</v>
          </cell>
          <cell r="I2208" t="str">
            <v>02200560190101</v>
          </cell>
          <cell r="K2208" t="str">
            <v>BHEEMADEVARPALLE</v>
          </cell>
          <cell r="L2208" t="str">
            <v>EHAPAGANI THANDA</v>
          </cell>
        </row>
        <row r="2209">
          <cell r="A2209" t="str">
            <v>02</v>
          </cell>
          <cell r="B2209" t="str">
            <v>0220</v>
          </cell>
          <cell r="C2209" t="str">
            <v>0220056</v>
          </cell>
          <cell r="D2209" t="str">
            <v>019</v>
          </cell>
          <cell r="E2209" t="str">
            <v>01</v>
          </cell>
          <cell r="F2209" t="str">
            <v>02</v>
          </cell>
          <cell r="G2209" t="str">
            <v>251</v>
          </cell>
          <cell r="H2209" t="str">
            <v>032</v>
          </cell>
          <cell r="I2209" t="str">
            <v>02200560190102</v>
          </cell>
          <cell r="K2209" t="str">
            <v>BHEEMADEVARPALLE</v>
          </cell>
          <cell r="L2209" t="str">
            <v>DUBBA THANDA</v>
          </cell>
        </row>
        <row r="2210">
          <cell r="A2210" t="str">
            <v>02</v>
          </cell>
          <cell r="B2210" t="str">
            <v>0220</v>
          </cell>
          <cell r="C2210" t="str">
            <v>0220056</v>
          </cell>
          <cell r="D2210" t="str">
            <v>019</v>
          </cell>
          <cell r="E2210" t="str">
            <v>01</v>
          </cell>
          <cell r="F2210" t="str">
            <v>03</v>
          </cell>
          <cell r="G2210" t="str">
            <v>251</v>
          </cell>
          <cell r="H2210" t="str">
            <v>032</v>
          </cell>
          <cell r="I2210" t="str">
            <v>02200560190103</v>
          </cell>
          <cell r="K2210" t="str">
            <v>BHEEMADEVARPALLE</v>
          </cell>
          <cell r="L2210" t="str">
            <v>RAJNAIKTHANDA</v>
          </cell>
        </row>
        <row r="2211">
          <cell r="A2211" t="str">
            <v>02</v>
          </cell>
          <cell r="B2211" t="str">
            <v>0220</v>
          </cell>
          <cell r="C2211" t="str">
            <v>0220056</v>
          </cell>
          <cell r="D2211" t="str">
            <v>019</v>
          </cell>
          <cell r="E2211" t="str">
            <v>01</v>
          </cell>
          <cell r="F2211" t="str">
            <v>04</v>
          </cell>
          <cell r="G2211" t="str">
            <v>251</v>
          </cell>
          <cell r="H2211" t="str">
            <v>032</v>
          </cell>
          <cell r="I2211" t="str">
            <v>02200560190104</v>
          </cell>
          <cell r="K2211" t="str">
            <v>BHEEMADEVARPALLE</v>
          </cell>
          <cell r="L2211" t="str">
            <v>DASTHANDA</v>
          </cell>
        </row>
        <row r="2212">
          <cell r="A2212" t="str">
            <v>02</v>
          </cell>
          <cell r="B2212" t="str">
            <v>0220</v>
          </cell>
          <cell r="C2212" t="str">
            <v>0220056</v>
          </cell>
          <cell r="D2212" t="str">
            <v>019</v>
          </cell>
          <cell r="E2212" t="str">
            <v>01</v>
          </cell>
          <cell r="F2212" t="str">
            <v>05</v>
          </cell>
          <cell r="G2212" t="str">
            <v>251</v>
          </cell>
          <cell r="H2212" t="str">
            <v>032</v>
          </cell>
          <cell r="I2212" t="str">
            <v>02200560190105</v>
          </cell>
          <cell r="K2212" t="str">
            <v>BHEEMADEVARPALLE</v>
          </cell>
          <cell r="L2212" t="str">
            <v>IPPALATHANA</v>
          </cell>
        </row>
        <row r="2213">
          <cell r="A2213" t="str">
            <v>02</v>
          </cell>
          <cell r="B2213" t="str">
            <v>0220</v>
          </cell>
          <cell r="C2213" t="str">
            <v>0220056</v>
          </cell>
          <cell r="D2213" t="str">
            <v>019</v>
          </cell>
          <cell r="E2213" t="str">
            <v>01</v>
          </cell>
          <cell r="F2213" t="str">
            <v>06</v>
          </cell>
          <cell r="G2213" t="str">
            <v>251</v>
          </cell>
          <cell r="H2213" t="str">
            <v>032</v>
          </cell>
          <cell r="I2213" t="str">
            <v>02200560190106</v>
          </cell>
          <cell r="K2213" t="str">
            <v>BHEEMADEVARPALLE</v>
          </cell>
          <cell r="L2213" t="str">
            <v>SEETHARAM THANDA</v>
          </cell>
        </row>
        <row r="2214">
          <cell r="A2214" t="str">
            <v>02</v>
          </cell>
          <cell r="B2214" t="str">
            <v>0220</v>
          </cell>
          <cell r="C2214" t="str">
            <v>0220056</v>
          </cell>
          <cell r="D2214" t="str">
            <v>019</v>
          </cell>
          <cell r="E2214" t="str">
            <v>01</v>
          </cell>
          <cell r="F2214" t="str">
            <v>07</v>
          </cell>
          <cell r="G2214" t="str">
            <v>251</v>
          </cell>
          <cell r="H2214" t="str">
            <v>032</v>
          </cell>
          <cell r="I2214" t="str">
            <v>02200560190107</v>
          </cell>
          <cell r="K2214" t="str">
            <v>BHEEMADEVARPALLE</v>
          </cell>
          <cell r="L2214" t="str">
            <v>VANKAYATHANDA</v>
          </cell>
        </row>
        <row r="2215">
          <cell r="A2215" t="str">
            <v>02</v>
          </cell>
          <cell r="B2215" t="str">
            <v>0220</v>
          </cell>
          <cell r="C2215" t="str">
            <v>0220056</v>
          </cell>
          <cell r="D2215" t="str">
            <v>019</v>
          </cell>
          <cell r="E2215" t="str">
            <v>01</v>
          </cell>
          <cell r="F2215" t="str">
            <v>08</v>
          </cell>
          <cell r="G2215" t="str">
            <v>251</v>
          </cell>
          <cell r="H2215" t="str">
            <v>032</v>
          </cell>
          <cell r="I2215" t="str">
            <v>02200560190108</v>
          </cell>
          <cell r="K2215" t="str">
            <v>BHEEMADEVARPALLE</v>
          </cell>
          <cell r="L2215" t="str">
            <v>PANCHARAI THANDA</v>
          </cell>
        </row>
        <row r="2216">
          <cell r="A2216" t="str">
            <v>02</v>
          </cell>
          <cell r="B2216" t="str">
            <v>0220</v>
          </cell>
          <cell r="C2216" t="str">
            <v>0220056</v>
          </cell>
          <cell r="D2216" t="str">
            <v>019</v>
          </cell>
          <cell r="E2216" t="str">
            <v>01</v>
          </cell>
          <cell r="F2216" t="str">
            <v>09</v>
          </cell>
          <cell r="G2216" t="str">
            <v>251</v>
          </cell>
          <cell r="H2216" t="str">
            <v>032</v>
          </cell>
          <cell r="I2216" t="str">
            <v>02200560190109</v>
          </cell>
          <cell r="K2216" t="str">
            <v>BHEEMADEVARPALLE</v>
          </cell>
          <cell r="L2216" t="str">
            <v>PERUMANDLA BANDA THANDA</v>
          </cell>
        </row>
        <row r="2217">
          <cell r="A2217" t="str">
            <v>02</v>
          </cell>
          <cell r="B2217" t="str">
            <v>0220</v>
          </cell>
          <cell r="C2217" t="str">
            <v>0220056</v>
          </cell>
          <cell r="D2217" t="str">
            <v>019</v>
          </cell>
          <cell r="E2217" t="str">
            <v>01</v>
          </cell>
          <cell r="F2217" t="str">
            <v>10</v>
          </cell>
          <cell r="G2217" t="str">
            <v>251</v>
          </cell>
          <cell r="H2217" t="str">
            <v>032</v>
          </cell>
          <cell r="I2217" t="str">
            <v>02200560190110</v>
          </cell>
          <cell r="K2217" t="str">
            <v>BHEEMADEVARPALLE</v>
          </cell>
          <cell r="L2217" t="str">
            <v>THELLAPLUGU THANDA</v>
          </cell>
        </row>
        <row r="2218">
          <cell r="A2218" t="str">
            <v>02</v>
          </cell>
          <cell r="B2218" t="str">
            <v>0220</v>
          </cell>
          <cell r="C2218" t="str">
            <v>0220056</v>
          </cell>
          <cell r="D2218" t="str">
            <v>019</v>
          </cell>
          <cell r="E2218" t="str">
            <v>01</v>
          </cell>
          <cell r="F2218" t="str">
            <v>11</v>
          </cell>
          <cell r="G2218" t="str">
            <v>251</v>
          </cell>
          <cell r="H2218" t="str">
            <v>032</v>
          </cell>
          <cell r="I2218" t="str">
            <v>02200560190111</v>
          </cell>
          <cell r="K2218" t="str">
            <v>BHEEMADEVARPALLE</v>
          </cell>
          <cell r="L2218" t="str">
            <v>PANYANAIK THANDA</v>
          </cell>
        </row>
        <row r="2219">
          <cell r="A2219" t="str">
            <v>02</v>
          </cell>
          <cell r="B2219" t="str">
            <v>0220</v>
          </cell>
          <cell r="C2219" t="str">
            <v>0220056</v>
          </cell>
          <cell r="D2219" t="str">
            <v>020</v>
          </cell>
          <cell r="E2219" t="str">
            <v>01</v>
          </cell>
          <cell r="F2219" t="str">
            <v>01</v>
          </cell>
          <cell r="G2219" t="str">
            <v>251</v>
          </cell>
          <cell r="H2219" t="str">
            <v>032</v>
          </cell>
          <cell r="I2219" t="str">
            <v>02200560200101</v>
          </cell>
          <cell r="K2219" t="str">
            <v>BHEEMADEVARPALLE</v>
          </cell>
          <cell r="L2219" t="str">
            <v>KANNARAM</v>
          </cell>
        </row>
        <row r="2220">
          <cell r="A2220" t="str">
            <v>02</v>
          </cell>
          <cell r="B2220" t="str">
            <v>0220</v>
          </cell>
          <cell r="C2220" t="str">
            <v>0220056</v>
          </cell>
          <cell r="D2220" t="str">
            <v>020</v>
          </cell>
          <cell r="E2220" t="str">
            <v>01</v>
          </cell>
          <cell r="F2220" t="str">
            <v>02</v>
          </cell>
          <cell r="G2220" t="str">
            <v>251</v>
          </cell>
          <cell r="H2220" t="str">
            <v>032</v>
          </cell>
          <cell r="I2220" t="str">
            <v>02200560200102</v>
          </cell>
          <cell r="K2220" t="str">
            <v>BHEEMADEVARPALLE</v>
          </cell>
          <cell r="L2220" t="str">
            <v>ECHULAPALLY</v>
          </cell>
        </row>
        <row r="2221">
          <cell r="A2221" t="str">
            <v>02</v>
          </cell>
          <cell r="B2221" t="str">
            <v>0220</v>
          </cell>
          <cell r="C2221" t="str">
            <v>0220057</v>
          </cell>
          <cell r="D2221" t="str">
            <v>001</v>
          </cell>
          <cell r="E2221" t="str">
            <v>01</v>
          </cell>
          <cell r="F2221" t="str">
            <v>01</v>
          </cell>
          <cell r="G2221" t="str">
            <v>249</v>
          </cell>
          <cell r="H2221" t="str">
            <v>032</v>
          </cell>
          <cell r="I2221" t="str">
            <v>02200570010101</v>
          </cell>
          <cell r="K2221" t="str">
            <v>ELIGAID</v>
          </cell>
          <cell r="L2221" t="str">
            <v>LOKAPET</v>
          </cell>
        </row>
        <row r="2222">
          <cell r="A2222" t="str">
            <v>02</v>
          </cell>
          <cell r="B2222" t="str">
            <v>0220</v>
          </cell>
          <cell r="C2222" t="str">
            <v>0220057</v>
          </cell>
          <cell r="D2222" t="str">
            <v>002</v>
          </cell>
          <cell r="E2222" t="str">
            <v>02</v>
          </cell>
          <cell r="F2222" t="str">
            <v>01</v>
          </cell>
          <cell r="G2222" t="str">
            <v>249</v>
          </cell>
          <cell r="H2222" t="str">
            <v>032</v>
          </cell>
          <cell r="I2222" t="str">
            <v>02200570020201</v>
          </cell>
          <cell r="K2222" t="str">
            <v>ELIGAID</v>
          </cell>
          <cell r="L2222" t="str">
            <v>MUPPIRITHOTA</v>
          </cell>
        </row>
        <row r="2223">
          <cell r="A2223" t="str">
            <v>02</v>
          </cell>
          <cell r="B2223" t="str">
            <v>0220</v>
          </cell>
          <cell r="C2223" t="str">
            <v>0220057</v>
          </cell>
          <cell r="D2223" t="str">
            <v>002</v>
          </cell>
          <cell r="E2223" t="str">
            <v>02</v>
          </cell>
          <cell r="F2223" t="str">
            <v>02</v>
          </cell>
          <cell r="G2223" t="str">
            <v>249</v>
          </cell>
          <cell r="H2223" t="str">
            <v>032</v>
          </cell>
          <cell r="I2223" t="str">
            <v>02200570020202</v>
          </cell>
          <cell r="K2223" t="str">
            <v>ELIGAID</v>
          </cell>
          <cell r="L2223" t="str">
            <v>MALLAIAHPALLE</v>
          </cell>
        </row>
        <row r="2224">
          <cell r="A2224" t="str">
            <v>02</v>
          </cell>
          <cell r="B2224" t="str">
            <v>0220</v>
          </cell>
          <cell r="C2224" t="str">
            <v>0220057</v>
          </cell>
          <cell r="D2224" t="str">
            <v>003</v>
          </cell>
          <cell r="E2224" t="str">
            <v>03</v>
          </cell>
          <cell r="F2224" t="str">
            <v>01</v>
          </cell>
          <cell r="G2224" t="str">
            <v>249</v>
          </cell>
          <cell r="H2224" t="str">
            <v>032</v>
          </cell>
          <cell r="I2224" t="str">
            <v>02200570030301</v>
          </cell>
          <cell r="K2224" t="str">
            <v>ELIGAID</v>
          </cell>
          <cell r="L2224" t="str">
            <v>DHULIKATTA</v>
          </cell>
        </row>
        <row r="2225">
          <cell r="A2225" t="str">
            <v>02</v>
          </cell>
          <cell r="B2225" t="str">
            <v>0220</v>
          </cell>
          <cell r="C2225" t="str">
            <v>0220057</v>
          </cell>
          <cell r="D2225" t="str">
            <v>003</v>
          </cell>
          <cell r="E2225" t="str">
            <v>03</v>
          </cell>
          <cell r="F2225" t="str">
            <v>02</v>
          </cell>
          <cell r="G2225" t="str">
            <v>249</v>
          </cell>
          <cell r="H2225" t="str">
            <v>032</v>
          </cell>
          <cell r="I2225" t="str">
            <v>02200570030302</v>
          </cell>
          <cell r="K2225" t="str">
            <v>ELIGAID</v>
          </cell>
          <cell r="L2225" t="str">
            <v>NETHEKANIPALLY</v>
          </cell>
        </row>
        <row r="2226">
          <cell r="A2226" t="str">
            <v>02</v>
          </cell>
          <cell r="B2226" t="str">
            <v>0220</v>
          </cell>
          <cell r="C2226" t="str">
            <v>0220057</v>
          </cell>
          <cell r="D2226" t="str">
            <v>004</v>
          </cell>
          <cell r="E2226" t="str">
            <v>04</v>
          </cell>
          <cell r="F2226" t="str">
            <v>01</v>
          </cell>
          <cell r="G2226" t="str">
            <v>249</v>
          </cell>
          <cell r="H2226" t="str">
            <v>032</v>
          </cell>
          <cell r="I2226" t="str">
            <v>02200570040401</v>
          </cell>
          <cell r="K2226" t="str">
            <v>ELIGAID</v>
          </cell>
          <cell r="L2226" t="str">
            <v>ELIGAID</v>
          </cell>
        </row>
        <row r="2227">
          <cell r="A2227" t="str">
            <v>02</v>
          </cell>
          <cell r="B2227" t="str">
            <v>0220</v>
          </cell>
          <cell r="C2227" t="str">
            <v>0220057</v>
          </cell>
          <cell r="D2227" t="str">
            <v>004</v>
          </cell>
          <cell r="E2227" t="str">
            <v>04</v>
          </cell>
          <cell r="F2227" t="str">
            <v>02</v>
          </cell>
          <cell r="G2227" t="str">
            <v>249</v>
          </cell>
          <cell r="H2227" t="str">
            <v>032</v>
          </cell>
          <cell r="I2227" t="str">
            <v>02200570040402</v>
          </cell>
          <cell r="K2227" t="str">
            <v>ELIGAID</v>
          </cell>
          <cell r="L2227" t="str">
            <v>LALITHAPALLY</v>
          </cell>
        </row>
        <row r="2228">
          <cell r="A2228" t="str">
            <v>02</v>
          </cell>
          <cell r="B2228" t="str">
            <v>0220</v>
          </cell>
          <cell r="C2228" t="str">
            <v>0220057</v>
          </cell>
          <cell r="D2228" t="str">
            <v>004</v>
          </cell>
          <cell r="E2228" t="str">
            <v>04</v>
          </cell>
          <cell r="F2228" t="str">
            <v>03</v>
          </cell>
          <cell r="G2228" t="str">
            <v>249</v>
          </cell>
          <cell r="H2228" t="str">
            <v>032</v>
          </cell>
          <cell r="I2228" t="str">
            <v>02200570040403</v>
          </cell>
          <cell r="K2228" t="str">
            <v>ELIGAID</v>
          </cell>
          <cell r="L2228" t="str">
            <v>NARAYANAPALLY</v>
          </cell>
        </row>
        <row r="2229">
          <cell r="A2229" t="str">
            <v>02</v>
          </cell>
          <cell r="B2229" t="str">
            <v>0220</v>
          </cell>
          <cell r="C2229" t="str">
            <v>0220057</v>
          </cell>
          <cell r="D2229" t="str">
            <v>004</v>
          </cell>
          <cell r="E2229" t="str">
            <v>04</v>
          </cell>
          <cell r="F2229" t="str">
            <v>04</v>
          </cell>
          <cell r="G2229" t="str">
            <v>249</v>
          </cell>
          <cell r="H2229" t="str">
            <v>032</v>
          </cell>
          <cell r="I2229" t="str">
            <v>02200570040404</v>
          </cell>
          <cell r="K2229" t="str">
            <v>ELIGAID</v>
          </cell>
          <cell r="L2229" t="str">
            <v>LALAPALLY</v>
          </cell>
        </row>
        <row r="2230">
          <cell r="A2230" t="str">
            <v>02</v>
          </cell>
          <cell r="B2230" t="str">
            <v>0220</v>
          </cell>
          <cell r="C2230" t="str">
            <v>0220057</v>
          </cell>
          <cell r="D2230" t="str">
            <v>006</v>
          </cell>
          <cell r="E2230" t="str">
            <v>05</v>
          </cell>
          <cell r="F2230" t="str">
            <v>01</v>
          </cell>
          <cell r="G2230" t="str">
            <v>249</v>
          </cell>
          <cell r="H2230" t="str">
            <v>032</v>
          </cell>
          <cell r="I2230" t="str">
            <v>02200570060501</v>
          </cell>
          <cell r="K2230" t="str">
            <v>ELIGAID</v>
          </cell>
          <cell r="L2230" t="str">
            <v>RAIKALDEVPALLY</v>
          </cell>
        </row>
        <row r="2231">
          <cell r="A2231" t="str">
            <v>02</v>
          </cell>
          <cell r="B2231" t="str">
            <v>0220</v>
          </cell>
          <cell r="C2231" t="str">
            <v>0220057</v>
          </cell>
          <cell r="D2231" t="str">
            <v>006</v>
          </cell>
          <cell r="E2231" t="str">
            <v>05</v>
          </cell>
          <cell r="F2231" t="str">
            <v>02</v>
          </cell>
          <cell r="G2231" t="str">
            <v>249</v>
          </cell>
          <cell r="H2231" t="str">
            <v>032</v>
          </cell>
          <cell r="I2231" t="str">
            <v>02200570060502</v>
          </cell>
          <cell r="K2231" t="str">
            <v>ELIGAID</v>
          </cell>
          <cell r="L2231" t="str">
            <v>RAVULLAPALLY</v>
          </cell>
        </row>
        <row r="2232">
          <cell r="A2232" t="str">
            <v>02</v>
          </cell>
          <cell r="B2232" t="str">
            <v>0220</v>
          </cell>
          <cell r="C2232" t="str">
            <v>0220057</v>
          </cell>
          <cell r="D2232" t="str">
            <v>006</v>
          </cell>
          <cell r="E2232" t="str">
            <v>05</v>
          </cell>
          <cell r="F2232" t="str">
            <v>03</v>
          </cell>
          <cell r="G2232" t="str">
            <v>249</v>
          </cell>
          <cell r="H2232" t="str">
            <v>032</v>
          </cell>
          <cell r="I2232" t="str">
            <v>02200570060503</v>
          </cell>
          <cell r="K2232" t="str">
            <v>ELIGAID</v>
          </cell>
          <cell r="L2232" t="str">
            <v>NETHAKANIPALLY</v>
          </cell>
        </row>
        <row r="2233">
          <cell r="A2233" t="str">
            <v>02</v>
          </cell>
          <cell r="B2233" t="str">
            <v>0220</v>
          </cell>
          <cell r="C2233" t="str">
            <v>0220057</v>
          </cell>
          <cell r="D2233" t="str">
            <v>006</v>
          </cell>
          <cell r="E2233" t="str">
            <v>05</v>
          </cell>
          <cell r="F2233" t="str">
            <v>04</v>
          </cell>
          <cell r="G2233" t="str">
            <v>249</v>
          </cell>
          <cell r="H2233" t="str">
            <v>032</v>
          </cell>
          <cell r="I2233" t="str">
            <v>02200570060504</v>
          </cell>
          <cell r="K2233" t="str">
            <v>ELIGAID</v>
          </cell>
          <cell r="L2233" t="str">
            <v>GANGIREDDULAWADA</v>
          </cell>
        </row>
        <row r="2234">
          <cell r="A2234" t="str">
            <v>02</v>
          </cell>
          <cell r="B2234" t="str">
            <v>0220</v>
          </cell>
          <cell r="C2234" t="str">
            <v>0220057</v>
          </cell>
          <cell r="D2234" t="str">
            <v>006</v>
          </cell>
          <cell r="E2234" t="str">
            <v>05</v>
          </cell>
          <cell r="F2234" t="str">
            <v>05</v>
          </cell>
          <cell r="G2234" t="str">
            <v>249</v>
          </cell>
          <cell r="H2234" t="str">
            <v>032</v>
          </cell>
          <cell r="I2234" t="str">
            <v>02200570060505</v>
          </cell>
          <cell r="K2234" t="str">
            <v>ELIGAID</v>
          </cell>
          <cell r="L2234" t="str">
            <v>NARSAPUR</v>
          </cell>
        </row>
        <row r="2235">
          <cell r="A2235" t="str">
            <v>02</v>
          </cell>
          <cell r="B2235" t="str">
            <v>0220</v>
          </cell>
          <cell r="C2235" t="str">
            <v>0220057</v>
          </cell>
          <cell r="D2235" t="str">
            <v>008</v>
          </cell>
          <cell r="E2235" t="str">
            <v>07</v>
          </cell>
          <cell r="F2235" t="str">
            <v>01</v>
          </cell>
          <cell r="G2235" t="str">
            <v>249</v>
          </cell>
          <cell r="H2235" t="str">
            <v>032</v>
          </cell>
          <cell r="I2235" t="str">
            <v>02200570080701</v>
          </cell>
          <cell r="K2235" t="str">
            <v>ELIGAID</v>
          </cell>
          <cell r="L2235" t="str">
            <v>SHIVAPALLY</v>
          </cell>
        </row>
        <row r="2236">
          <cell r="A2236" t="str">
            <v>02</v>
          </cell>
          <cell r="B2236" t="str">
            <v>0220</v>
          </cell>
          <cell r="C2236" t="str">
            <v>0220057</v>
          </cell>
          <cell r="D2236" t="str">
            <v>008</v>
          </cell>
          <cell r="E2236" t="str">
            <v>07</v>
          </cell>
          <cell r="F2236" t="str">
            <v>02</v>
          </cell>
          <cell r="G2236" t="str">
            <v>249</v>
          </cell>
          <cell r="H2236" t="str">
            <v>032</v>
          </cell>
          <cell r="I2236" t="str">
            <v>02200570080702</v>
          </cell>
          <cell r="K2236" t="str">
            <v>ELIGAID</v>
          </cell>
          <cell r="L2236" t="str">
            <v>HARIJANCOLONY</v>
          </cell>
        </row>
        <row r="2237">
          <cell r="A2237" t="str">
            <v>02</v>
          </cell>
          <cell r="B2237" t="str">
            <v>0220</v>
          </cell>
          <cell r="C2237" t="str">
            <v>0220057</v>
          </cell>
          <cell r="D2237" t="str">
            <v>009</v>
          </cell>
          <cell r="E2237" t="str">
            <v>08</v>
          </cell>
          <cell r="F2237" t="str">
            <v>01</v>
          </cell>
          <cell r="G2237" t="str">
            <v>249</v>
          </cell>
          <cell r="H2237" t="str">
            <v>032</v>
          </cell>
          <cell r="I2237" t="str">
            <v>02200570090801</v>
          </cell>
          <cell r="K2237" t="str">
            <v>ELIGAID</v>
          </cell>
          <cell r="L2237" t="str">
            <v>BHURHANMIYAPET</v>
          </cell>
        </row>
        <row r="2238">
          <cell r="A2238" t="str">
            <v>02</v>
          </cell>
          <cell r="B2238" t="str">
            <v>0220</v>
          </cell>
          <cell r="C2238" t="str">
            <v>0220057</v>
          </cell>
          <cell r="D2238" t="str">
            <v>010</v>
          </cell>
          <cell r="E2238" t="str">
            <v>09</v>
          </cell>
          <cell r="F2238" t="str">
            <v>01</v>
          </cell>
          <cell r="G2238" t="str">
            <v>249</v>
          </cell>
          <cell r="H2238" t="str">
            <v>032</v>
          </cell>
          <cell r="I2238" t="str">
            <v>02200570100901</v>
          </cell>
          <cell r="K2238" t="str">
            <v>ELIGAID</v>
          </cell>
          <cell r="L2238" t="str">
            <v>SULTHANPUR</v>
          </cell>
        </row>
        <row r="2239">
          <cell r="A2239" t="str">
            <v>02</v>
          </cell>
          <cell r="B2239" t="str">
            <v>0220</v>
          </cell>
          <cell r="C2239" t="str">
            <v>0220057</v>
          </cell>
          <cell r="D2239" t="str">
            <v>010</v>
          </cell>
          <cell r="E2239" t="str">
            <v>09</v>
          </cell>
          <cell r="F2239" t="str">
            <v>02</v>
          </cell>
          <cell r="G2239" t="str">
            <v>249</v>
          </cell>
          <cell r="H2239" t="str">
            <v>032</v>
          </cell>
          <cell r="I2239" t="str">
            <v>02200570100902</v>
          </cell>
          <cell r="K2239" t="str">
            <v>ELIGAID</v>
          </cell>
          <cell r="L2239" t="str">
            <v>REGULAGADDA</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 val="Sheet3"/>
      <sheetName val="Sheet1"/>
      <sheetName val="Estimate (2)"/>
      <sheetName val="Check_Slip"/>
      <sheetName val="Misc"/>
      <sheetName val="Data_Base"/>
      <sheetName val="quarry"/>
      <sheetName val="Templates"/>
      <sheetName val="Cover_Sheet"/>
      <sheetName val="Sp_Report"/>
      <sheetName val="Estimate"/>
      <sheetName val="Lead"/>
      <sheetName val="Conveyance_Rates"/>
      <sheetName val="Conveyance_Table"/>
      <sheetName val="Est_amt_text"/>
      <sheetName val="Data"/>
      <sheetName val="Schedule-A"/>
      <sheetName val="Labour_Charges"/>
      <sheetName val="lead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_zphs"/>
      <sheetName val="data"/>
      <sheetName val="v"/>
      <sheetName val="r"/>
      <sheetName val="l"/>
      <sheetName val="Sheet3"/>
      <sheetName val="LEAD"/>
      <sheetName val="leads"/>
      <sheetName val="detls"/>
      <sheetName val="mas_hab"/>
      <sheetName val="RMR"/>
      <sheetName val="Labour"/>
      <sheetName val="Material"/>
      <sheetName val="MRATES"/>
      <sheetName val="maya"/>
      <sheetName val="Plant &amp;  Machinery"/>
      <sheetName val="sectorwise"/>
    </sheetNames>
    <sheetDataSet>
      <sheetData sheetId="0" refreshError="1"/>
      <sheetData sheetId="1" refreshError="1"/>
      <sheetData sheetId="2"/>
      <sheetData sheetId="3">
        <row r="46">
          <cell r="I46">
            <v>17</v>
          </cell>
        </row>
      </sheetData>
      <sheetData sheetId="4">
        <row r="8">
          <cell r="J8">
            <v>33</v>
          </cell>
        </row>
      </sheetData>
      <sheetData sheetId="5" refreshError="1"/>
      <sheetData sheetId="6"/>
      <sheetData sheetId="7"/>
      <sheetData sheetId="8" refreshError="1"/>
      <sheetData sheetId="9" refreshError="1"/>
      <sheetData sheetId="10"/>
      <sheetData sheetId="11"/>
      <sheetData sheetId="12"/>
      <sheetData sheetId="13"/>
      <sheetData sheetId="14"/>
      <sheetData sheetId="15" refreshError="1"/>
      <sheetData sheetId="16"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nc1"/>
      <sheetName val="enc2"/>
      <sheetName val="enc3"/>
      <sheetName val="enc4"/>
      <sheetName val="enc5"/>
      <sheetName val="enc234"/>
      <sheetName val="ABSTITLE"/>
      <sheetName val="abs312 (3)"/>
      <sheetName val="ridf4 ALL23.3.99"/>
      <sheetName val="TIT_3 (2)"/>
      <sheetName val="sectorwise type2"/>
      <sheetName val="99-2000 "/>
      <sheetName val="98-99"/>
      <sheetName val="97-98"/>
      <sheetName val="Abstractab"/>
      <sheetName val="Abstract"/>
      <sheetName val="encnewgovt"/>
      <sheetName val="sectorwise"/>
      <sheetName val="ridf2enc"/>
      <sheetName val="ridf3enc"/>
      <sheetName val="ridf4enc"/>
      <sheetName val="LINKED23"/>
      <sheetName val="comprptsENC"/>
      <sheetName val="FINENC"/>
      <sheetName val="T&amp;A_Phy"/>
      <sheetName val="T&amp;A_Fin"/>
      <sheetName val="TIT_abs"/>
      <sheetName val="Sheet3"/>
      <sheetName val="TELE"/>
      <sheetName val="TIT_4"/>
      <sheetName val="abs312 (2)"/>
      <sheetName val="Labour"/>
      <sheetName val="Material"/>
      <sheetName val="Plant &amp;  Machinery"/>
      <sheetName val="DATA"/>
      <sheetName val="Lead statement"/>
      <sheetName val="r"/>
      <sheetName val="l"/>
      <sheetName val="MRATES"/>
      <sheetName val="T㫨A_Phy"/>
      <sheetName val="T㫨A_Fin"/>
      <sheetName val="Plant 㫨  Machinery"/>
      <sheetName val="Specification"/>
      <sheetName val="Levels"/>
      <sheetName val="leads"/>
      <sheetName val="Miscellaneous"/>
      <sheetName val="Road_All"/>
      <sheetName val="RMR"/>
      <sheetName val="Lead"/>
      <sheetName val="v"/>
      <sheetName val="abs road"/>
      <sheetName val="Road data"/>
      <sheetName val="HDPE-pipe-rates"/>
      <sheetName val="pvc-pipe-rates"/>
      <sheetName val="coverpage"/>
      <sheetName val="detls"/>
      <sheetName val="SubAnlysis"/>
      <sheetName val="Leads Entry"/>
      <sheetName val="R_Det"/>
      <sheetName val="ESTIMATE"/>
      <sheetName val="Sheet1"/>
      <sheetName val="80-100 (P)"/>
      <sheetName val="Lead  RATES"/>
      <sheetName val="Lead statement ss5"/>
      <sheetName val="Road Detail Est."/>
      <sheetName val="Usage"/>
      <sheetName val="habs-list"/>
      <sheetName val="int-Dia"/>
      <sheetName val="nodes"/>
      <sheetName val="0000000000000"/>
      <sheetName val="BM-HOOP"/>
      <sheetName val="maya"/>
    </sheetNames>
    <sheetDataSet>
      <sheetData sheetId="0">
        <row r="1">
          <cell r="A1" t="str">
            <v>District</v>
          </cell>
        </row>
      </sheetData>
      <sheetData sheetId="1">
        <row r="1">
          <cell r="A1" t="str">
            <v>District</v>
          </cell>
        </row>
      </sheetData>
      <sheetData sheetId="2">
        <row r="1">
          <cell r="A1" t="str">
            <v>District</v>
          </cell>
        </row>
      </sheetData>
      <sheetData sheetId="3">
        <row r="1">
          <cell r="A1" t="str">
            <v>District</v>
          </cell>
        </row>
      </sheetData>
      <sheetData sheetId="4"/>
      <sheetData sheetId="5"/>
      <sheetData sheetId="6"/>
      <sheetData sheetId="7"/>
      <sheetData sheetId="8"/>
      <sheetData sheetId="9"/>
      <sheetData sheetId="10"/>
      <sheetData sheetId="11"/>
      <sheetData sheetId="12"/>
      <sheetData sheetId="13"/>
      <sheetData sheetId="14"/>
      <sheetData sheetId="15"/>
      <sheetData sheetId="16">
        <row r="1">
          <cell r="A1" t="str">
            <v>District</v>
          </cell>
        </row>
      </sheetData>
      <sheetData sheetId="17">
        <row r="1">
          <cell r="A1" t="str">
            <v>District</v>
          </cell>
        </row>
      </sheetData>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_Renuals"/>
      <sheetName val="Gen Abst"/>
      <sheetName val="CC Road _Data"/>
      <sheetName val="CC PVMT"/>
      <sheetName val=" BT Estimate"/>
      <sheetName val="Lead  RATES"/>
      <sheetName val="Lead charges 07-08"/>
      <sheetName val="Data_patch work"/>
      <sheetName val="sectorwise"/>
    </sheetNames>
    <sheetDataSet>
      <sheetData sheetId="0" refreshError="1"/>
      <sheetData sheetId="1" refreshError="1"/>
      <sheetData sheetId="2" refreshError="1"/>
      <sheetData sheetId="3" refreshError="1"/>
      <sheetData sheetId="4"/>
      <sheetData sheetId="5">
        <row r="8">
          <cell r="M8">
            <v>687.7</v>
          </cell>
        </row>
      </sheetData>
      <sheetData sheetId="6" refreshError="1"/>
      <sheetData sheetId="7" refreshError="1"/>
      <sheetData sheetId="8"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Ls"/>
      <sheetName val="Levels"/>
      <sheetName val="abstract"/>
      <sheetName val="Levels (2)"/>
      <sheetName val="mother"/>
      <sheetName val="3060"/>
      <sheetName val="3090"/>
      <sheetName val="3120"/>
      <sheetName val="3150"/>
      <sheetName val="3180"/>
      <sheetName val="3210"/>
      <sheetName val="3240"/>
      <sheetName val="3270"/>
      <sheetName val="3300"/>
      <sheetName val="3330"/>
      <sheetName val="3360"/>
      <sheetName val="3390"/>
      <sheetName val="3420"/>
      <sheetName val="3450"/>
      <sheetName val="3480"/>
      <sheetName val="3510"/>
      <sheetName val="3540"/>
      <sheetName val="3570"/>
      <sheetName val="3600"/>
      <sheetName val="3630"/>
      <sheetName val="3660"/>
      <sheetName val="3690"/>
      <sheetName val="3720"/>
      <sheetName val="3750"/>
      <sheetName val="3780"/>
      <sheetName val="3810"/>
      <sheetName val="3840"/>
      <sheetName val="3870"/>
      <sheetName val="3900"/>
      <sheetName val="3930"/>
      <sheetName val="3960"/>
      <sheetName val="3990"/>
      <sheetName val="4020"/>
      <sheetName val="4050"/>
      <sheetName val="4080"/>
      <sheetName val="4110"/>
      <sheetName val="4140"/>
      <sheetName val="4170"/>
      <sheetName val="4200"/>
      <sheetName val="4230"/>
      <sheetName val="4260"/>
      <sheetName val="4290"/>
      <sheetName val="4320"/>
      <sheetName val="4350"/>
      <sheetName val="4380"/>
      <sheetName val="4400"/>
      <sheetName val="4410"/>
      <sheetName val="4440"/>
      <sheetName val="4470"/>
      <sheetName val="4500"/>
      <sheetName val="4530"/>
      <sheetName val="4560"/>
      <sheetName val="4590"/>
      <sheetName val="4620"/>
      <sheetName val="4650"/>
      <sheetName val="4680"/>
      <sheetName val="4710"/>
      <sheetName val="4740"/>
      <sheetName val="4770"/>
      <sheetName val="4800"/>
      <sheetName val="4830"/>
      <sheetName val="4860"/>
      <sheetName val="4890"/>
      <sheetName val="4920"/>
      <sheetName val="4930"/>
      <sheetName val="4940"/>
      <sheetName val="Lead  RATES"/>
      <sheetName val="Material"/>
      <sheetName val="Plant &amp;  Machinery"/>
      <sheetName val="Labour"/>
      <sheetName val="pvc-pipe-rates"/>
      <sheetName val="Lead"/>
      <sheetName val="Road data"/>
    </sheetNames>
    <sheetDataSet>
      <sheetData sheetId="0" refreshError="1"/>
      <sheetData sheetId="1">
        <row r="5">
          <cell r="O5">
            <v>96</v>
          </cell>
          <cell r="P5">
            <v>101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2V_3M_SLAB (2)"/>
      <sheetName val="RD_X"/>
      <sheetName val="ROAD_DAM_100M"/>
      <sheetName val="RD_100M"/>
      <sheetName val="CC_WC"/>
      <sheetName val="RD_VENTES"/>
      <sheetName val="m"/>
    </sheetNames>
    <sheetDataSet>
      <sheetData sheetId="0">
        <row r="22">
          <cell r="B22">
            <v>0</v>
          </cell>
        </row>
      </sheetData>
      <sheetData sheetId="1"/>
      <sheetData sheetId="2" refreshError="1"/>
      <sheetData sheetId="3"/>
      <sheetData sheetId="4"/>
      <sheetData sheetId="5"/>
      <sheetData sheetId="6"/>
      <sheetData sheetId="7"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
      <sheetName val="m1"/>
      <sheetName val="est"/>
      <sheetName val="she"/>
      <sheetName val="m4"/>
      <sheetName val="DATA"/>
    </sheetNames>
    <sheetDataSet>
      <sheetData sheetId="0">
        <row r="2">
          <cell r="A2" t="str">
            <v>Name of work: BT to road from Chennavaram to Mallavaram (via) Vutukuru.</v>
          </cell>
        </row>
      </sheetData>
      <sheetData sheetId="1"/>
      <sheetData sheetId="2"/>
      <sheetData sheetId="3"/>
      <sheetData sheetId="4"/>
      <sheetData sheetId="5"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
      <sheetName val="m1"/>
      <sheetName val="est"/>
      <sheetName val="she"/>
      <sheetName val="m4"/>
    </sheetNames>
    <sheetDataSet>
      <sheetData sheetId="0"/>
      <sheetData sheetId="1"/>
      <sheetData sheetId="2"/>
      <sheetData sheetId="3"/>
      <sheetData sheetId="4"/>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
      <sheetName val="m1"/>
      <sheetName val="est"/>
      <sheetName val="she"/>
      <sheetName val="m4"/>
    </sheetNames>
    <sheetDataSet>
      <sheetData sheetId="0"/>
      <sheetData sheetId="1"/>
      <sheetData sheetId="2"/>
      <sheetData sheetId="3"/>
      <sheetData sheetId="4"/>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
      <sheetName val="pm40"/>
      <sheetName val="SRs"/>
      <sheetName val="SRs-Rev"/>
      <sheetName val="PM 70"/>
      <sheetName val="GM 70"/>
      <sheetName val="PM estimate"/>
      <sheetName val="PM 40rev  (2)"/>
      <sheetName val="data"/>
      <sheetName val="PM 40rev "/>
      <sheetName val="GM estimate"/>
      <sheetName val="GM 40 OHs AC (2)"/>
      <sheetName val="GM 40 OHs AC"/>
      <sheetName val="GM 40 OHs"/>
      <sheetName val="GM 40 "/>
      <sheetName val="detls"/>
      <sheetName val="pm pipes"/>
      <sheetName val="gm pipes"/>
      <sheetName val="altr"/>
      <sheetName val="0000000000000"/>
      <sheetName val="GM 40  (AC) (2)"/>
      <sheetName val="GM 40  (AC)"/>
      <sheetName val="PM (2)"/>
      <sheetName val="PM"/>
      <sheetName val="population"/>
      <sheetName val="POP "/>
      <sheetName val="HYD STA M"/>
      <sheetName val="PVC_dia"/>
      <sheetName val="pm-est (NEW)"/>
      <sheetName val="hyd "/>
      <sheetName val="maint est"/>
      <sheetName val="pm-est (2)"/>
      <sheetName val="GM-est"/>
      <sheetName val="pm-est"/>
      <sheetName val="OHSR GOT"/>
      <sheetName val="Sheet3"/>
      <sheetName val="Original"/>
      <sheetName val="proposal"/>
      <sheetName val="proforma"/>
      <sheetName val="1000000000000"/>
      <sheetName val="2000000000000"/>
      <sheetName val="3000000000000"/>
      <sheetName val="4000000000000"/>
      <sheetName val="5000000000000"/>
      <sheetName val="6000000000000"/>
      <sheetName val="7000000000000"/>
      <sheetName val="8000000000000"/>
      <sheetName val="9000000000000"/>
      <sheetName val="a000000000000"/>
      <sheetName val="b000000000000"/>
      <sheetName val="c000000000000"/>
      <sheetName val="d000000000000"/>
      <sheetName val="e000000000000"/>
      <sheetName val="f000000000000"/>
      <sheetName val="g000000000000"/>
      <sheetName val="h000000000000"/>
      <sheetName val="Sheet1"/>
      <sheetName val="econ pm"/>
      <sheetName val="Infiltration well (2)"/>
      <sheetName val="STATUS"/>
      <sheetName val="Pop"/>
      <sheetName val="F.slip"/>
      <sheetName val="General  AB"/>
      <sheetName val="ABS(A&amp;B)"/>
      <sheetName val="OHSR 10KL 6.30"/>
      <sheetName val="OHSR10 kl11.5"/>
      <sheetName val="OHSR20kl6.3"/>
      <sheetName val="OHSR15 kl 6.3"/>
      <sheetName val="OHSR20KL8.3"/>
      <sheetName val="OHSR 40 9.45"/>
      <sheetName val="OHSR60 9.45"/>
      <sheetName val="OHBR40-det.est"/>
      <sheetName val="GLSR10"/>
      <sheetName val="SSR"/>
      <sheetName val="Hydraulic design"/>
      <sheetName val="cw 110kl"/>
      <sheetName val="sp dis"/>
      <sheetName val="Det-sp dis"/>
      <sheetName val="PH 6x4"/>
      <sheetName val="WMqrts"/>
      <sheetName val="road"/>
      <sheetName val="lead_data"/>
      <sheetName val="cWALLS"/>
      <sheetName val="diff steel qty"/>
      <sheetName val="Pmest-2"/>
      <sheetName val="PMest-1"/>
      <sheetName val="ABSTRACT"/>
      <sheetName val="GMest2"/>
      <sheetName val="GMest phase1"/>
      <sheetName val="GMest"/>
      <sheetName val="grp"/>
      <sheetName val="psc"/>
      <sheetName val="HDPE"/>
      <sheetName val="pvc"/>
      <sheetName val="CI"/>
      <sheetName val="DI"/>
      <sheetName val="ewelj "/>
      <sheetName val="EW,L &amp;J_pipes"/>
      <sheetName val="DI_on pedestals"/>
      <sheetName val="HDPE sluice valve"/>
      <sheetName val="PVC sluice val)"/>
      <sheetName val="Scour all"/>
      <sheetName val="PVC Air valves"/>
      <sheetName val="valves"/>
      <sheetName val="Valve Chambers"/>
      <sheetName val="O&amp;M"/>
      <sheetName val="annualmai "/>
      <sheetName val="Sheet1 (2)"/>
      <sheetName val="HYDRAULIC SSTATEMENT"/>
      <sheetName val="WATER-HAMMER"/>
      <sheetName val="PM_70"/>
      <sheetName val="GM_70"/>
      <sheetName val="PM_estimate"/>
      <sheetName val="PM_40rev__(2)"/>
      <sheetName val="PM_40rev_"/>
      <sheetName val="GM_estimate"/>
      <sheetName val="GM_40_OHs_AC_(2)"/>
      <sheetName val="GM_40_OHs_AC"/>
      <sheetName val="GM_40_OHs"/>
      <sheetName val="GM_40_"/>
      <sheetName val="pm_pipes"/>
      <sheetName val="gm_pipes"/>
      <sheetName val="GM_40__(AC)_(2)"/>
      <sheetName val="GM_40__(AC)"/>
      <sheetName val="PM_(2)"/>
      <sheetName val="POP_"/>
      <sheetName val="HYD_STA_M"/>
      <sheetName val="pm-est_(NEW)"/>
      <sheetName val="hyd_"/>
      <sheetName val="maint_est"/>
      <sheetName val="pm-est_(2)"/>
      <sheetName val="OHSR_GOT"/>
      <sheetName val="econ_pm"/>
      <sheetName val="Infiltration_well_(2)"/>
      <sheetName val="F_slip"/>
      <sheetName val="General__AB"/>
      <sheetName val="OHSR_10KL_6_30"/>
      <sheetName val="OHSR10_kl11_5"/>
      <sheetName val="OHSR20kl6_3"/>
      <sheetName val="OHSR15_kl_6_3"/>
      <sheetName val="OHSR20KL8_3"/>
      <sheetName val="OHSR_40_9_45"/>
      <sheetName val="OHSR60_9_45"/>
      <sheetName val="OHBR40-det_est"/>
      <sheetName val="Hydraulic_design"/>
      <sheetName val="cw_110kl"/>
      <sheetName val="sp_dis"/>
      <sheetName val="Det-sp_dis"/>
      <sheetName val="PH_6x4"/>
      <sheetName val="diff_steel_qty"/>
      <sheetName val="GMest_phase1"/>
      <sheetName val="ewelj_"/>
      <sheetName val="EW,L_&amp;J_pipes"/>
      <sheetName val="DI_on_pedestals"/>
      <sheetName val="HDPE_sluice_valve"/>
      <sheetName val="PVC_sluice_val)"/>
      <sheetName val="Scour_all"/>
      <sheetName val="PVC_Air_valves"/>
      <sheetName val="Valve_Chambers"/>
      <sheetName val="annualmai_"/>
      <sheetName val="Sheet1_(2)"/>
      <sheetName val="HYDRAULIC_SSTATEMENT"/>
      <sheetName val="hdpe_basic"/>
      <sheetName val="pvc_basic"/>
      <sheetName val="t_prsr"/>
      <sheetName val="wh"/>
      <sheetName val="mcon pm"/>
      <sheetName val="r"/>
      <sheetName val="v"/>
      <sheetName val="RMR"/>
      <sheetName val="GA"/>
      <sheetName val="PH 6x"/>
      <sheetName val="Labour"/>
      <sheetName val="sand"/>
      <sheetName val="stone"/>
      <sheetName val="index"/>
      <sheetName val="Plant &amp;  Machinery"/>
      <sheetName val="R_Det"/>
      <sheetName val="Sheet2"/>
      <sheetName val="pvc-pipe-rates"/>
      <sheetName val="Material"/>
      <sheetName val="m"/>
      <sheetName val="Levels"/>
      <sheetName val="m1"/>
      <sheetName val="l"/>
      <sheetName val="Lead"/>
      <sheetName val="Road data"/>
      <sheetName val="data existing_do not delete"/>
      <sheetName val="sch"/>
      <sheetName val="Data.F8.BTR"/>
      <sheetName val="Global factors"/>
      <sheetName val="mcon_pm"/>
      <sheetName val="PM_701"/>
      <sheetName val="GM_701"/>
      <sheetName val="PM_estimate1"/>
      <sheetName val="PM_40rev__(2)1"/>
      <sheetName val="PM_40rev_1"/>
      <sheetName val="GM_estimate1"/>
      <sheetName val="GM_40_OHs_AC_(2)1"/>
      <sheetName val="GM_40_OHs_AC1"/>
      <sheetName val="GM_40_OHs1"/>
      <sheetName val="GM_40_1"/>
      <sheetName val="pm_pipes1"/>
      <sheetName val="gm_pipes1"/>
      <sheetName val="GM_40__(AC)_(2)1"/>
      <sheetName val="GM_40__(AC)1"/>
      <sheetName val="PM_(2)1"/>
      <sheetName val="POP_1"/>
      <sheetName val="HYD_STA_M1"/>
      <sheetName val="pm-est_(NEW)1"/>
      <sheetName val="hyd_1"/>
      <sheetName val="maint_est1"/>
      <sheetName val="pm-est_(2)1"/>
      <sheetName val="OHSR_GOT1"/>
      <sheetName val="econ_pm1"/>
      <sheetName val="Infiltration_well_(2)1"/>
      <sheetName val="F_slip1"/>
      <sheetName val="General__AB1"/>
      <sheetName val="OHSR_10KL_6_301"/>
      <sheetName val="OHSR10_kl11_51"/>
      <sheetName val="OHSR20kl6_31"/>
      <sheetName val="OHSR15_kl_6_31"/>
      <sheetName val="OHSR20KL8_31"/>
      <sheetName val="OHSR_40_9_451"/>
      <sheetName val="OHSR60_9_451"/>
      <sheetName val="OHBR40-det_est1"/>
      <sheetName val="Hydraulic_design1"/>
      <sheetName val="cw_110kl1"/>
      <sheetName val="sp_dis1"/>
      <sheetName val="Det-sp_dis1"/>
      <sheetName val="PH_6x41"/>
      <sheetName val="diff_steel_qty1"/>
      <sheetName val="GMest_phase11"/>
      <sheetName val="ewelj_1"/>
      <sheetName val="EW,L_&amp;J_pipes1"/>
      <sheetName val="DI_on_pedestals1"/>
      <sheetName val="HDPE_sluice_valve1"/>
      <sheetName val="PVC_sluice_val)1"/>
      <sheetName val="Scour_all1"/>
      <sheetName val="PVC_Air_valves1"/>
      <sheetName val="Valve_Chambers1"/>
      <sheetName val="annualmai_1"/>
      <sheetName val="Sheet1_(2)1"/>
      <sheetName val="HYDRAULIC_SSTATEMENT1"/>
      <sheetName val="mcon_pm1"/>
      <sheetName val="int-Dia-pvc"/>
      <sheetName val="other rates"/>
      <sheetName val="ESTIMATE"/>
      <sheetName val="Data_"/>
      <sheetName val="DISCHARGE"/>
      <sheetName val="ssr-rates"/>
      <sheetName val="Data o"/>
      <sheetName val="Iocount"/>
      <sheetName val="Lead statement"/>
      <sheetName val="LEAD-c"/>
      <sheetName val="other rates-C"/>
      <sheetName val="Nspt-smp-final-ORIGINAL"/>
      <sheetName val="Main sheet"/>
      <sheetName val="PM_705"/>
      <sheetName val="GM_705"/>
      <sheetName val="PM_estimate5"/>
      <sheetName val="PM_40rev__(2)5"/>
      <sheetName val="PM_40rev_5"/>
      <sheetName val="GM_estimate5"/>
      <sheetName val="GM_40_OHs_AC_(2)5"/>
      <sheetName val="GM_40_OHs_AC5"/>
      <sheetName val="GM_40_OHs5"/>
      <sheetName val="GM_40_5"/>
      <sheetName val="pm_pipes5"/>
      <sheetName val="gm_pipes5"/>
      <sheetName val="GM_40__(AC)_(2)5"/>
      <sheetName val="GM_40__(AC)5"/>
      <sheetName val="PM_(2)5"/>
      <sheetName val="POP_5"/>
      <sheetName val="HYD_STA_M5"/>
      <sheetName val="pm-est_(NEW)5"/>
      <sheetName val="hyd_5"/>
      <sheetName val="maint_est5"/>
      <sheetName val="pm-est_(2)5"/>
      <sheetName val="OHSR_GOT5"/>
      <sheetName val="econ_pm5"/>
      <sheetName val="Infiltration_well_(2)5"/>
      <sheetName val="F_slip5"/>
      <sheetName val="General__AB5"/>
      <sheetName val="OHSR_10KL_6_305"/>
      <sheetName val="OHSR10_kl11_55"/>
      <sheetName val="OHSR20kl6_35"/>
      <sheetName val="OHSR15_kl_6_35"/>
      <sheetName val="OHSR20KL8_35"/>
      <sheetName val="OHSR_40_9_455"/>
      <sheetName val="OHSR60_9_455"/>
      <sheetName val="OHBR40-det_est5"/>
      <sheetName val="Hydraulic_design5"/>
      <sheetName val="cw_110kl5"/>
      <sheetName val="sp_dis5"/>
      <sheetName val="Det-sp_dis5"/>
      <sheetName val="PH_6x45"/>
      <sheetName val="diff_steel_qty5"/>
      <sheetName val="GMest_phase15"/>
      <sheetName val="ewelj_5"/>
      <sheetName val="EW,L_&amp;J_pipes5"/>
      <sheetName val="DI_on_pedestals5"/>
      <sheetName val="HDPE_sluice_valve5"/>
      <sheetName val="PVC_sluice_val)5"/>
      <sheetName val="Scour_all5"/>
      <sheetName val="PVC_Air_valves5"/>
      <sheetName val="Valve_Chambers5"/>
      <sheetName val="annualmai_5"/>
      <sheetName val="Sheet1_(2)5"/>
      <sheetName val="HYDRAULIC_SSTATEMENT5"/>
      <sheetName val="mcon_pm5"/>
      <sheetName val="PH_6x2"/>
      <sheetName val="Plant_&amp;__Machinery2"/>
      <sheetName val="Road_data2"/>
      <sheetName val="data_existing_do_not_delete2"/>
      <sheetName val="Data_F8_BTR2"/>
      <sheetName val="Global_factors2"/>
      <sheetName val="PM_703"/>
      <sheetName val="GM_703"/>
      <sheetName val="PM_estimate3"/>
      <sheetName val="PM_40rev__(2)3"/>
      <sheetName val="PM_40rev_3"/>
      <sheetName val="GM_estimate3"/>
      <sheetName val="GM_40_OHs_AC_(2)3"/>
      <sheetName val="GM_40_OHs_AC3"/>
      <sheetName val="GM_40_OHs3"/>
      <sheetName val="GM_40_3"/>
      <sheetName val="pm_pipes3"/>
      <sheetName val="gm_pipes3"/>
      <sheetName val="GM_40__(AC)_(2)3"/>
      <sheetName val="GM_40__(AC)3"/>
      <sheetName val="PM_(2)3"/>
      <sheetName val="POP_3"/>
      <sheetName val="HYD_STA_M3"/>
      <sheetName val="pm-est_(NEW)3"/>
      <sheetName val="hyd_3"/>
      <sheetName val="maint_est3"/>
      <sheetName val="pm-est_(2)3"/>
      <sheetName val="OHSR_GOT3"/>
      <sheetName val="econ_pm3"/>
      <sheetName val="Infiltration_well_(2)3"/>
      <sheetName val="F_slip3"/>
      <sheetName val="General__AB3"/>
      <sheetName val="OHSR_10KL_6_303"/>
      <sheetName val="OHSR10_kl11_53"/>
      <sheetName val="OHSR20kl6_33"/>
      <sheetName val="OHSR15_kl_6_33"/>
      <sheetName val="OHSR20KL8_33"/>
      <sheetName val="OHSR_40_9_453"/>
      <sheetName val="OHSR60_9_453"/>
      <sheetName val="OHBR40-det_est3"/>
      <sheetName val="Hydraulic_design3"/>
      <sheetName val="cw_110kl3"/>
      <sheetName val="sp_dis3"/>
      <sheetName val="Det-sp_dis3"/>
      <sheetName val="PH_6x43"/>
      <sheetName val="diff_steel_qty3"/>
      <sheetName val="GMest_phase13"/>
      <sheetName val="ewelj_3"/>
      <sheetName val="EW,L_&amp;J_pipes3"/>
      <sheetName val="DI_on_pedestals3"/>
      <sheetName val="HDPE_sluice_valve3"/>
      <sheetName val="PVC_sluice_val)3"/>
      <sheetName val="Scour_all3"/>
      <sheetName val="PVC_Air_valves3"/>
      <sheetName val="Valve_Chambers3"/>
      <sheetName val="annualmai_3"/>
      <sheetName val="Sheet1_(2)3"/>
      <sheetName val="HYDRAULIC_SSTATEMENT3"/>
      <sheetName val="mcon_pm3"/>
      <sheetName val="PM_702"/>
      <sheetName val="GM_702"/>
      <sheetName val="PM_estimate2"/>
      <sheetName val="PM_40rev__(2)2"/>
      <sheetName val="PM_40rev_2"/>
      <sheetName val="GM_estimate2"/>
      <sheetName val="GM_40_OHs_AC_(2)2"/>
      <sheetName val="GM_40_OHs_AC2"/>
      <sheetName val="GM_40_OHs2"/>
      <sheetName val="GM_40_2"/>
      <sheetName val="pm_pipes2"/>
      <sheetName val="gm_pipes2"/>
      <sheetName val="GM_40__(AC)_(2)2"/>
      <sheetName val="GM_40__(AC)2"/>
      <sheetName val="PM_(2)2"/>
      <sheetName val="POP_2"/>
      <sheetName val="HYD_STA_M2"/>
      <sheetName val="pm-est_(NEW)2"/>
      <sheetName val="hyd_2"/>
      <sheetName val="maint_est2"/>
      <sheetName val="pm-est_(2)2"/>
      <sheetName val="OHSR_GOT2"/>
      <sheetName val="econ_pm2"/>
      <sheetName val="Infiltration_well_(2)2"/>
      <sheetName val="F_slip2"/>
      <sheetName val="General__AB2"/>
      <sheetName val="OHSR_10KL_6_302"/>
      <sheetName val="OHSR10_kl11_52"/>
      <sheetName val="OHSR20kl6_32"/>
      <sheetName val="OHSR15_kl_6_32"/>
      <sheetName val="OHSR20KL8_32"/>
      <sheetName val="OHSR_40_9_452"/>
      <sheetName val="OHSR60_9_452"/>
      <sheetName val="OHBR40-det_est2"/>
      <sheetName val="Hydraulic_design2"/>
      <sheetName val="cw_110kl2"/>
      <sheetName val="sp_dis2"/>
      <sheetName val="Det-sp_dis2"/>
      <sheetName val="PH_6x42"/>
      <sheetName val="diff_steel_qty2"/>
      <sheetName val="GMest_phase12"/>
      <sheetName val="ewelj_2"/>
      <sheetName val="EW,L_&amp;J_pipes2"/>
      <sheetName val="DI_on_pedestals2"/>
      <sheetName val="HDPE_sluice_valve2"/>
      <sheetName val="PVC_sluice_val)2"/>
      <sheetName val="Scour_all2"/>
      <sheetName val="PVC_Air_valves2"/>
      <sheetName val="Valve_Chambers2"/>
      <sheetName val="annualmai_2"/>
      <sheetName val="Sheet1_(2)2"/>
      <sheetName val="HYDRAULIC_SSTATEMENT2"/>
      <sheetName val="mcon_pm2"/>
      <sheetName val="PH_6x"/>
      <sheetName val="Plant_&amp;__Machinery"/>
      <sheetName val="Road_data"/>
      <sheetName val="data_existing_do_not_delete"/>
      <sheetName val="Data_F8_BTR"/>
      <sheetName val="Global_factors"/>
      <sheetName val="PM_704"/>
      <sheetName val="GM_704"/>
      <sheetName val="PM_estimate4"/>
      <sheetName val="PM_40rev__(2)4"/>
      <sheetName val="PM_40rev_4"/>
      <sheetName val="GM_estimate4"/>
      <sheetName val="GM_40_OHs_AC_(2)4"/>
      <sheetName val="GM_40_OHs_AC4"/>
      <sheetName val="GM_40_OHs4"/>
      <sheetName val="GM_40_4"/>
      <sheetName val="pm_pipes4"/>
      <sheetName val="gm_pipes4"/>
      <sheetName val="GM_40__(AC)_(2)4"/>
      <sheetName val="GM_40__(AC)4"/>
      <sheetName val="PM_(2)4"/>
      <sheetName val="POP_4"/>
      <sheetName val="HYD_STA_M4"/>
      <sheetName val="pm-est_(NEW)4"/>
      <sheetName val="hyd_4"/>
      <sheetName val="maint_est4"/>
      <sheetName val="pm-est_(2)4"/>
      <sheetName val="OHSR_GOT4"/>
      <sheetName val="econ_pm4"/>
      <sheetName val="Infiltration_well_(2)4"/>
      <sheetName val="F_slip4"/>
      <sheetName val="General__AB4"/>
      <sheetName val="OHSR_10KL_6_304"/>
      <sheetName val="OHSR10_kl11_54"/>
      <sheetName val="OHSR20kl6_34"/>
      <sheetName val="OHSR15_kl_6_34"/>
      <sheetName val="OHSR20KL8_34"/>
      <sheetName val="OHSR_40_9_454"/>
      <sheetName val="OHSR60_9_454"/>
      <sheetName val="OHBR40-det_est4"/>
      <sheetName val="Hydraulic_design4"/>
      <sheetName val="cw_110kl4"/>
      <sheetName val="sp_dis4"/>
      <sheetName val="Det-sp_dis4"/>
      <sheetName val="PH_6x44"/>
      <sheetName val="diff_steel_qty4"/>
      <sheetName val="GMest_phase14"/>
      <sheetName val="ewelj_4"/>
      <sheetName val="EW,L_&amp;J_pipes4"/>
      <sheetName val="DI_on_pedestals4"/>
      <sheetName val="HDPE_sluice_valve4"/>
      <sheetName val="PVC_sluice_val)4"/>
      <sheetName val="Scour_all4"/>
      <sheetName val="PVC_Air_valves4"/>
      <sheetName val="Valve_Chambers4"/>
      <sheetName val="annualmai_4"/>
      <sheetName val="Sheet1_(2)4"/>
      <sheetName val="HYDRAULIC_SSTATEMENT4"/>
      <sheetName val="mcon_pm4"/>
      <sheetName val="PH_6x1"/>
      <sheetName val="Plant_&amp;__Machinery1"/>
      <sheetName val="Road_data1"/>
      <sheetName val="data_existing_do_not_delete1"/>
      <sheetName val="Data_F8_BTR1"/>
      <sheetName val="Global_factors1"/>
      <sheetName val="PRICE BID"/>
      <sheetName val="CLEAR OVER FALL DROP"/>
      <sheetName val="bASICDATA"/>
      <sheetName val="Data-Road "/>
      <sheetName val="DATA-CD "/>
      <sheetName val="Leads"/>
      <sheetName val="CD Data"/>
      <sheetName val="Conveyance"/>
      <sheetName val="General"/>
      <sheetName val="TELs"/>
      <sheetName val="Bitumen trunk"/>
      <sheetName val="Feeder"/>
      <sheetName val="R99 etc"/>
      <sheetName val="Trunk unpaved"/>
      <sheetName val="id"/>
      <sheetName val="segments-details"/>
      <sheetName val="int-Dia-hdpe"/>
      <sheetName val="habs-list"/>
      <sheetName val="sp dip"/>
      <sheetName val="hdpe weights"/>
      <sheetName val="MRATES"/>
      <sheetName val="LEAD (2)"/>
      <sheetName val="RATES"/>
      <sheetName val="sp di"/>
      <sheetName val="EDWise"/>
      <sheetName val="PVC weights"/>
      <sheetName val="JAWAHAR-hyd-original"/>
      <sheetName val="mas_hab"/>
      <sheetName val="DATA_PRG"/>
      <sheetName val="AUTDATA"/>
      <sheetName val=" data sheet "/>
      <sheetName val="economic PM"/>
      <sheetName val="Sheet9"/>
      <sheetName val="DATA SHEET"/>
      <sheetName val="input"/>
      <sheetName val="Road Detail Est."/>
      <sheetName val="Rate"/>
      <sheetName val="coverpage"/>
      <sheetName val="PM&amp;GM"/>
      <sheetName val="Cul_detail"/>
      <sheetName val="Measurment"/>
      <sheetName val="MPR_PA_1"/>
      <sheetName val="KGP.hyd rev GLBR"/>
      <sheetName val="Valves workable"/>
      <sheetName val="Rates_PVC"/>
      <sheetName val="Data_Base"/>
      <sheetName val="OPD-Civil"/>
      <sheetName val="Habcodes"/>
      <sheetName val="Mortars"/>
      <sheetName val="Input &amp; Calculations"/>
      <sheetName val="Coversheet"/>
      <sheetName val="REL"/>
      <sheetName val="Title"/>
      <sheetName val="Note"/>
      <sheetName val="Design"/>
      <sheetName val="RA-markate"/>
      <sheetName val="prs"/>
      <sheetName val="Schdl"/>
      <sheetName val="Longitudinal"/>
      <sheetName val="Sheet5"/>
      <sheetName val="int-Dia"/>
      <sheetName val="Usage"/>
      <sheetName val="Common "/>
      <sheetName val="PRELIM5"/>
      <sheetName val="wh_data_R"/>
      <sheetName val="Boq"/>
      <sheetName val="sp_dip"/>
      <sheetName val="hdpe_weights"/>
      <sheetName val="other_rates"/>
      <sheetName val="abs road"/>
      <sheetName val="Leads Entry"/>
      <sheetName val="Gen Abs"/>
      <sheetName val="WORK DONE"/>
      <sheetName val="rdamdata"/>
      <sheetName val="Lead statement ss5"/>
      <sheetName val="SUMP1420KL@HW"/>
      <sheetName val="Work_sheet"/>
      <sheetName val="BM-HOOP"/>
      <sheetName val="Detailed"/>
      <sheetName val="hdpe-int-Dia"/>
      <sheetName val="E-Table"/>
      <sheetName val="pvc-int-Dia"/>
      <sheetName val="water-hammar-strenght"/>
      <sheetName val="mlead"/>
      <sheetName val="BWSCPlt"/>
      <sheetName val="G.R.P"/>
      <sheetName val="PSC REVISED"/>
      <sheetName val="Staff Acco."/>
      <sheetName val="AV-HDPE"/>
      <sheetName val="Di_gate-HDPE"/>
      <sheetName val="Gnl_Abstrct"/>
      <sheetName val="sectorwise"/>
      <sheetName val="p&amp;m"/>
      <sheetName val="Boq - Flats"/>
      <sheetName val="BTR"/>
      <sheetName val="CPHEEO"/>
      <sheetName val="wh_data"/>
      <sheetName val="hdpe-rates"/>
      <sheetName val="pvc-rates"/>
      <sheetName val="lead-st"/>
      <sheetName val="AV-PVC"/>
      <sheetName val="DIgate_PVC "/>
      <sheetName val="DI gate-DI"/>
      <sheetName val="HDPE-pipe-rates"/>
      <sheetName val="Bill_amt_qty_cc_1"/>
      <sheetName val="ws-abs"/>
      <sheetName val="HS 1"/>
      <sheetName val="Lead  RATES"/>
      <sheetName val="quarry"/>
      <sheetName val="Gravity Main-Jukkal"/>
      <sheetName val="HS final-2"/>
      <sheetName val="co_5"/>
      <sheetName val="Hydraulic Design (Pipe)"/>
      <sheetName val="LEAD S 10-11"/>
      <sheetName val="Mp-team 1"/>
      <sheetName val="capacity-ohsrs"/>
      <sheetName val="PH Sanctioned"/>
      <sheetName val="7.Ben reg"/>
      <sheetName val="ew OG machine manual"/>
      <sheetName val="PVC mac"/>
      <sheetName val="Basic Rates"/>
      <sheetName val="Revised rates(SSR 2021-22)"/>
      <sheetName val="ew OG total manual"/>
      <sheetName val="Chap3-StromDrnDsn"/>
      <sheetName val="AV-DI"/>
      <sheetName val="scour-DI-CI"/>
      <sheetName val="scour-pvc-hdpe-psc-bwsc"/>
      <sheetName val="OverviewBarmer"/>
      <sheetName val="Project Management Main"/>
      <sheetName val="GF SB Ok "/>
      <sheetName val="Labour &amp; Plant"/>
      <sheetName val="BASE_ALL"/>
      <sheetName val="SLAB DESIGN"/>
      <sheetName val="EST"/>
      <sheetName val="Rising Main"/>
      <sheetName val="HYDRAULICS"/>
      <sheetName val="Below_Earth"/>
      <sheetName val="REVENUES &amp; BS"/>
      <sheetName val="ABUT MASTER"/>
      <sheetName val="Stability Abutment"/>
      <sheetName val="03-HYDRAULIC"/>
      <sheetName val="KEOLARI"/>
      <sheetName val="BREAKUP OF OIL"/>
      <sheetName val="Cover sheet"/>
      <sheetName val="Cs"/>
      <sheetName val="CPIPE"/>
      <sheetName val="THK"/>
      <sheetName val="CPIPE 1"/>
      <sheetName val="Cd"/>
      <sheetName val="Lead (Final)"/>
      <sheetName val="Field Values"/>
      <sheetName val="S By pass estimate"/>
      <sheetName val="Line (2)"/>
      <sheetName val="elec-data"/>
      <sheetName val="loadcal"/>
      <sheetName val="ewst"/>
      <sheetName val="MRoad data"/>
      <sheetName val="Rates-May-14"/>
      <sheetName val="Abs"/>
      <sheetName val="Z1_DATA"/>
      <sheetName val="MHNO_LEV"/>
      <sheetName val="INPUT SHEET"/>
      <sheetName val="RES-PLANNING"/>
      <sheetName val="Macro1"/>
      <sheetName val="labour &amp; Centering"/>
      <sheetName val="Material "/>
      <sheetName val="Data base"/>
      <sheetName val="Av.G Level"/>
      <sheetName val="Sheet11"/>
      <sheetName val=" datas"/>
      <sheetName val="Design of two-way slab"/>
      <sheetName val="Rectangular Beam"/>
      <sheetName val="bldg"/>
      <sheetName val="prjt"/>
      <sheetName val="FIRST"/>
      <sheetName val="Activity No (A) ( 12)  "/>
      <sheetName val="NALA-LS"/>
      <sheetName val="X-BOX HYD"/>
      <sheetName val="X-TRAIL PIT DETAILS"/>
      <sheetName val="X-BLOCK LEVELS"/>
      <sheetName val="MACRO-BACK UP"/>
      <sheetName val="Side walls (earth)"/>
      <sheetName val="FORM7"/>
      <sheetName val="boredetails"/>
      <sheetName val="Newabstract"/>
      <sheetName val="Rd.Det.Est"/>
      <sheetName val="C.D.Data (Morth)"/>
      <sheetName val="Rd.Data"/>
      <sheetName val="ww-march-02"/>
      <sheetName val="maya"/>
      <sheetName val="In Put"/>
      <sheetName val="ew OG"/>
      <sheetName val="Revised rates(SSR 2019-20)"/>
      <sheetName val="GUNTUR"/>
      <sheetName val="List (2)"/>
      <sheetName val="Discom Details"/>
      <sheetName val="dist dump"/>
      <sheetName val="dump"/>
      <sheetName val="MO EY"/>
      <sheetName val="MO CY"/>
      <sheetName val="PUMP_DATA"/>
      <sheetName val="1-Pop Proj"/>
      <sheetName val="TABLES"/>
      <sheetName val="temp-SDData (2)"/>
      <sheetName val="INPUT-SHEET"/>
      <sheetName val="DRAINS DATA"/>
      <sheetName val="Ward areas"/>
      <sheetName val="PM_706"/>
      <sheetName val="GM_706"/>
      <sheetName val="PM_estimate6"/>
      <sheetName val="PM_40rev__(2)6"/>
      <sheetName val="PM_40rev_6"/>
      <sheetName val="GM_estimate6"/>
      <sheetName val="GM_40_OHs_AC_(2)6"/>
      <sheetName val="GM_40_OHs_AC6"/>
      <sheetName val="GM_40_OHs6"/>
      <sheetName val="GM_40_6"/>
      <sheetName val="pm_pipes6"/>
      <sheetName val="gm_pipes6"/>
      <sheetName val="GM_40__(AC)_(2)6"/>
      <sheetName val="GM_40__(AC)6"/>
      <sheetName val="PM_(2)6"/>
      <sheetName val="POP_6"/>
      <sheetName val="HYD_STA_M6"/>
      <sheetName val="pm-est_(NEW)6"/>
      <sheetName val="hyd_6"/>
      <sheetName val="maint_est6"/>
      <sheetName val="pm-est_(2)6"/>
      <sheetName val="OHSR_GOT6"/>
      <sheetName val="econ_pm6"/>
      <sheetName val="Infiltration_well_(2)6"/>
      <sheetName val="F_slip6"/>
      <sheetName val="General__AB6"/>
      <sheetName val="OHSR_10KL_6_306"/>
      <sheetName val="OHSR10_kl11_56"/>
      <sheetName val="OHSR20kl6_36"/>
      <sheetName val="OHSR15_kl_6_36"/>
      <sheetName val="OHSR20KL8_36"/>
      <sheetName val="OHSR_40_9_456"/>
      <sheetName val="OHSR60_9_456"/>
      <sheetName val="OHBR40-det_est6"/>
      <sheetName val="Hydraulic_design6"/>
      <sheetName val="cw_110kl6"/>
      <sheetName val="sp_dis6"/>
      <sheetName val="Det-sp_dis6"/>
      <sheetName val="PH_6x46"/>
      <sheetName val="diff_steel_qty6"/>
      <sheetName val="GMest_phase16"/>
      <sheetName val="ewelj_6"/>
      <sheetName val="EW,L_&amp;J_pipes6"/>
      <sheetName val="DI_on_pedestals6"/>
      <sheetName val="HDPE_sluice_valve6"/>
      <sheetName val="PVC_sluice_val)6"/>
      <sheetName val="Scour_all6"/>
      <sheetName val="PVC_Air_valves6"/>
      <sheetName val="Valve_Chambers6"/>
      <sheetName val="annualmai_6"/>
      <sheetName val="Sheet1_(2)6"/>
      <sheetName val="HYDRAULIC_SSTATEMENT6"/>
      <sheetName val="mcon_pm6"/>
      <sheetName val="PH_6x3"/>
      <sheetName val="Plant_&amp;__Machinery3"/>
      <sheetName val="Road_data3"/>
      <sheetName val="data_existing_do_not_delete3"/>
      <sheetName val="Data_F8_BTR3"/>
      <sheetName val="Global_factors3"/>
      <sheetName val="sp_di"/>
      <sheetName val="LEAD_(2)"/>
      <sheetName val="Main_sheet"/>
      <sheetName val="PVC_weights"/>
      <sheetName val="Data_o"/>
      <sheetName val="Lead_statement"/>
      <sheetName val="Bitumen_trunk"/>
      <sheetName val="R99_etc"/>
      <sheetName val="Trunk_unpaved"/>
      <sheetName val="_data_sheet_"/>
      <sheetName val="economic_PM"/>
      <sheetName val="DATA_SHEET"/>
      <sheetName val="Road_Detail_Est_"/>
      <sheetName val="other_rates-C"/>
      <sheetName val="KGP_hyd_rev_GLBR"/>
      <sheetName val="Valves_workable"/>
      <sheetName val="PRICE_BID"/>
      <sheetName val="Data-Road_"/>
      <sheetName val="DATA-CD_"/>
      <sheetName val="Input_&amp;_Calculations"/>
      <sheetName val="CD_Data"/>
      <sheetName val="Common_"/>
      <sheetName val="CLEAR_OVER_FALL_DROP"/>
      <sheetName val="G_R_P"/>
      <sheetName val="PSC_REVISED"/>
      <sheetName val="Staff_Acco_"/>
      <sheetName val="Leads_Entry"/>
      <sheetName val="Gen_Abs"/>
      <sheetName val="Quotes"/>
      <sheetName val="_5wgdhabfinal00_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row r="26">
          <cell r="A26">
            <v>63</v>
          </cell>
          <cell r="B26">
            <v>0</v>
          </cell>
          <cell r="C26">
            <v>1.9</v>
          </cell>
          <cell r="D26">
            <v>2.7</v>
          </cell>
          <cell r="E26">
            <v>4.0999999999999996</v>
          </cell>
          <cell r="F26">
            <v>0</v>
          </cell>
          <cell r="G26">
            <v>0</v>
          </cell>
          <cell r="H26">
            <v>59.2</v>
          </cell>
          <cell r="I26">
            <v>57.6</v>
          </cell>
          <cell r="J26">
            <v>0</v>
          </cell>
          <cell r="K26">
            <v>54.8</v>
          </cell>
          <cell r="L26">
            <v>0</v>
          </cell>
          <cell r="M26">
            <v>0.18543008999999999</v>
          </cell>
          <cell r="N26">
            <v>0.23433302</v>
          </cell>
          <cell r="O26">
            <v>0.32104532000000002</v>
          </cell>
        </row>
        <row r="27">
          <cell r="A27">
            <v>75</v>
          </cell>
          <cell r="B27">
            <v>0</v>
          </cell>
          <cell r="C27">
            <v>2.2000000000000002</v>
          </cell>
          <cell r="D27">
            <v>3.1</v>
          </cell>
          <cell r="E27">
            <v>4.9000000000000004</v>
          </cell>
          <cell r="F27">
            <v>0</v>
          </cell>
          <cell r="G27">
            <v>0</v>
          </cell>
          <cell r="H27">
            <v>70.599999999999994</v>
          </cell>
          <cell r="I27">
            <v>68.8</v>
          </cell>
          <cell r="J27">
            <v>0</v>
          </cell>
          <cell r="K27">
            <v>65.2</v>
          </cell>
          <cell r="L27">
            <v>0</v>
          </cell>
          <cell r="M27">
            <v>0.12855473000000001</v>
          </cell>
          <cell r="N27">
            <v>0.16123288999999999</v>
          </cell>
          <cell r="O27">
            <v>0.22725295000000001</v>
          </cell>
        </row>
        <row r="28">
          <cell r="A28">
            <v>90</v>
          </cell>
          <cell r="B28">
            <v>0</v>
          </cell>
          <cell r="C28">
            <v>2.6</v>
          </cell>
          <cell r="D28">
            <v>3.7</v>
          </cell>
          <cell r="E28">
            <v>5.7</v>
          </cell>
          <cell r="F28">
            <v>0</v>
          </cell>
          <cell r="G28">
            <v>0</v>
          </cell>
          <cell r="H28">
            <v>84.8</v>
          </cell>
          <cell r="I28">
            <v>82.6</v>
          </cell>
          <cell r="J28">
            <v>0</v>
          </cell>
          <cell r="K28">
            <v>78.599999999999994</v>
          </cell>
          <cell r="L28">
            <v>0</v>
          </cell>
          <cell r="M28">
            <v>8.8417140000000005E-2</v>
          </cell>
          <cell r="N28">
            <v>0.11155078</v>
          </cell>
          <cell r="O28">
            <v>0.15387228999999999</v>
          </cell>
        </row>
        <row r="29">
          <cell r="A29">
            <v>110</v>
          </cell>
          <cell r="B29">
            <v>0</v>
          </cell>
          <cell r="C29">
            <v>3</v>
          </cell>
          <cell r="D29">
            <v>4.3</v>
          </cell>
          <cell r="E29">
            <v>7.1</v>
          </cell>
          <cell r="F29">
            <v>0</v>
          </cell>
          <cell r="G29">
            <v>0</v>
          </cell>
          <cell r="H29">
            <v>104</v>
          </cell>
          <cell r="I29">
            <v>101.4</v>
          </cell>
          <cell r="J29">
            <v>0</v>
          </cell>
          <cell r="K29">
            <v>95.8</v>
          </cell>
          <cell r="L29">
            <v>0</v>
          </cell>
          <cell r="M29">
            <v>5.7090519999999999E-2</v>
          </cell>
          <cell r="N29">
            <v>7.2138649999999999E-2</v>
          </cell>
          <cell r="O29">
            <v>0.10460234</v>
          </cell>
        </row>
        <row r="30">
          <cell r="A30">
            <v>125</v>
          </cell>
          <cell r="B30">
            <v>0</v>
          </cell>
          <cell r="C30">
            <v>3.4</v>
          </cell>
          <cell r="D30">
            <v>5</v>
          </cell>
          <cell r="E30">
            <v>8</v>
          </cell>
          <cell r="F30">
            <v>0</v>
          </cell>
          <cell r="G30">
            <v>0</v>
          </cell>
          <cell r="H30">
            <v>118.2</v>
          </cell>
          <cell r="I30">
            <v>115</v>
          </cell>
          <cell r="J30">
            <v>0</v>
          </cell>
          <cell r="K30">
            <v>109</v>
          </cell>
          <cell r="L30">
            <v>0</v>
          </cell>
          <cell r="M30">
            <v>4.4137429999999998E-2</v>
          </cell>
          <cell r="N30">
            <v>5.6748119999999999E-2</v>
          </cell>
          <cell r="O30">
            <v>8.0446829999999997E-2</v>
          </cell>
        </row>
        <row r="31">
          <cell r="A31">
            <v>140</v>
          </cell>
          <cell r="B31">
            <v>0</v>
          </cell>
          <cell r="C31">
            <v>3.8</v>
          </cell>
          <cell r="D31">
            <v>5.5</v>
          </cell>
          <cell r="E31">
            <v>8.9</v>
          </cell>
          <cell r="F31">
            <v>0</v>
          </cell>
          <cell r="G31">
            <v>0</v>
          </cell>
          <cell r="H31">
            <v>132.4</v>
          </cell>
          <cell r="I31">
            <v>129</v>
          </cell>
          <cell r="J31">
            <v>0</v>
          </cell>
          <cell r="K31">
            <v>122.2</v>
          </cell>
          <cell r="L31">
            <v>0</v>
          </cell>
          <cell r="M31">
            <v>3.5140060000000001E-2</v>
          </cell>
          <cell r="N31">
            <v>4.4685620000000002E-2</v>
          </cell>
          <cell r="O31">
            <v>6.3783359999999997E-2</v>
          </cell>
        </row>
        <row r="32">
          <cell r="A32">
            <v>160</v>
          </cell>
          <cell r="B32">
            <v>0</v>
          </cell>
          <cell r="C32">
            <v>4.3</v>
          </cell>
          <cell r="D32">
            <v>6.2</v>
          </cell>
          <cell r="E32">
            <v>10.199999999999999</v>
          </cell>
          <cell r="F32">
            <v>0</v>
          </cell>
          <cell r="G32">
            <v>0</v>
          </cell>
          <cell r="H32">
            <v>151.4</v>
          </cell>
          <cell r="I32">
            <v>147.6</v>
          </cell>
          <cell r="J32">
            <v>0</v>
          </cell>
          <cell r="K32">
            <v>139.6</v>
          </cell>
          <cell r="L32">
            <v>0</v>
          </cell>
          <cell r="M32">
            <v>2.6738720000000001E-2</v>
          </cell>
          <cell r="N32">
            <v>3.389437E-2</v>
          </cell>
          <cell r="O32">
            <v>4.8945219999999998E-2</v>
          </cell>
        </row>
        <row r="33">
          <cell r="A33">
            <v>180</v>
          </cell>
          <cell r="B33">
            <v>0</v>
          </cell>
          <cell r="C33">
            <v>4.9000000000000004</v>
          </cell>
          <cell r="D33">
            <v>7.1</v>
          </cell>
          <cell r="E33">
            <v>11.4</v>
          </cell>
          <cell r="F33">
            <v>0</v>
          </cell>
          <cell r="G33">
            <v>0</v>
          </cell>
          <cell r="H33">
            <v>170.2</v>
          </cell>
          <cell r="I33">
            <v>165.8</v>
          </cell>
          <cell r="J33">
            <v>0</v>
          </cell>
          <cell r="K33">
            <v>157.19999999999999</v>
          </cell>
          <cell r="L33">
            <v>0</v>
          </cell>
          <cell r="M33">
            <v>2.1296240000000001E-2</v>
          </cell>
          <cell r="N33">
            <v>2.7106479999999999E-2</v>
          </cell>
          <cell r="O33">
            <v>3.846807E-2</v>
          </cell>
        </row>
        <row r="34">
          <cell r="A34">
            <v>200</v>
          </cell>
          <cell r="B34">
            <v>0</v>
          </cell>
          <cell r="C34">
            <v>5.3</v>
          </cell>
          <cell r="D34">
            <v>7.9</v>
          </cell>
          <cell r="E34">
            <v>12.7</v>
          </cell>
          <cell r="F34">
            <v>0</v>
          </cell>
          <cell r="G34">
            <v>0</v>
          </cell>
          <cell r="H34">
            <v>189.4</v>
          </cell>
          <cell r="I34">
            <v>184.2</v>
          </cell>
          <cell r="J34">
            <v>0</v>
          </cell>
          <cell r="K34">
            <v>174.6</v>
          </cell>
          <cell r="L34">
            <v>0</v>
          </cell>
          <cell r="M34">
            <v>1.696429E-2</v>
          </cell>
          <cell r="N34">
            <v>2.197735E-2</v>
          </cell>
          <cell r="O34">
            <v>3.1225429999999998E-2</v>
          </cell>
        </row>
        <row r="35">
          <cell r="A35">
            <v>225</v>
          </cell>
          <cell r="B35">
            <v>0</v>
          </cell>
          <cell r="C35">
            <v>6</v>
          </cell>
          <cell r="D35">
            <v>8.6</v>
          </cell>
          <cell r="E35">
            <v>14.3</v>
          </cell>
          <cell r="F35">
            <v>0</v>
          </cell>
          <cell r="G35">
            <v>0</v>
          </cell>
          <cell r="H35">
            <v>213</v>
          </cell>
          <cell r="I35">
            <v>207.8</v>
          </cell>
          <cell r="J35">
            <v>0</v>
          </cell>
          <cell r="K35">
            <v>196.4</v>
          </cell>
          <cell r="L35">
            <v>0</v>
          </cell>
          <cell r="M35">
            <v>1.3456060000000001E-2</v>
          </cell>
          <cell r="N35">
            <v>1.6981139999999999E-2</v>
          </cell>
          <cell r="O35">
            <v>2.4689409999999998E-2</v>
          </cell>
        </row>
        <row r="36">
          <cell r="A36">
            <v>250</v>
          </cell>
          <cell r="B36">
            <v>0</v>
          </cell>
          <cell r="C36">
            <v>6.5</v>
          </cell>
          <cell r="D36">
            <v>9.8000000000000007</v>
          </cell>
          <cell r="E36">
            <v>15.9</v>
          </cell>
          <cell r="F36">
            <v>0</v>
          </cell>
          <cell r="G36">
            <v>0</v>
          </cell>
          <cell r="H36">
            <v>237</v>
          </cell>
          <cell r="I36">
            <v>230.4</v>
          </cell>
          <cell r="J36">
            <v>0</v>
          </cell>
          <cell r="K36">
            <v>218.2</v>
          </cell>
          <cell r="L36">
            <v>0</v>
          </cell>
          <cell r="M36">
            <v>1.073005E-2</v>
          </cell>
          <cell r="N36">
            <v>1.3992569999999999E-2</v>
          </cell>
          <cell r="O36">
            <v>2.0009740000000002E-2</v>
          </cell>
        </row>
        <row r="37">
          <cell r="A37">
            <v>280</v>
          </cell>
          <cell r="B37">
            <v>0</v>
          </cell>
          <cell r="C37">
            <v>7.4</v>
          </cell>
          <cell r="D37">
            <v>11</v>
          </cell>
          <cell r="E37">
            <v>17.8</v>
          </cell>
          <cell r="F37">
            <v>0</v>
          </cell>
          <cell r="G37">
            <v>0</v>
          </cell>
          <cell r="H37">
            <v>265.2</v>
          </cell>
          <cell r="I37">
            <v>258</v>
          </cell>
          <cell r="J37">
            <v>0</v>
          </cell>
          <cell r="K37">
            <v>244.4</v>
          </cell>
          <cell r="L37">
            <v>0</v>
          </cell>
          <cell r="M37">
            <v>8.6408000000000006E-3</v>
          </cell>
          <cell r="N37">
            <v>1.11714E-2</v>
          </cell>
          <cell r="O37">
            <v>1.5945839999999999E-2</v>
          </cell>
        </row>
        <row r="38">
          <cell r="A38">
            <v>315</v>
          </cell>
          <cell r="B38">
            <v>0</v>
          </cell>
          <cell r="C38">
            <v>8.3000000000000007</v>
          </cell>
          <cell r="D38">
            <v>12.4</v>
          </cell>
          <cell r="E38">
            <v>19.899999999999999</v>
          </cell>
          <cell r="F38">
            <v>0</v>
          </cell>
          <cell r="G38">
            <v>0</v>
          </cell>
          <cell r="H38">
            <v>298.39999999999998</v>
          </cell>
          <cell r="I38">
            <v>290.2</v>
          </cell>
          <cell r="J38">
            <v>0</v>
          </cell>
          <cell r="K38">
            <v>275.2</v>
          </cell>
          <cell r="L38">
            <v>0</v>
          </cell>
          <cell r="M38">
            <v>6.8145999999999997E-3</v>
          </cell>
          <cell r="N38">
            <v>8.83894E-3</v>
          </cell>
          <cell r="O38">
            <v>1.2535569999999999E-2</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sheetData sheetId="38" refreshError="1"/>
      <sheetData sheetId="39" refreshError="1"/>
      <sheetData sheetId="40"/>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sheetData sheetId="168" refreshError="1"/>
      <sheetData sheetId="169" refreshError="1"/>
      <sheetData sheetId="170"/>
      <sheetData sheetId="171" refreshError="1"/>
      <sheetData sheetId="172" refreshError="1"/>
      <sheetData sheetId="173" refreshError="1"/>
      <sheetData sheetId="174" refreshError="1"/>
      <sheetData sheetId="175" refreshError="1"/>
      <sheetData sheetId="176"/>
      <sheetData sheetId="177"/>
      <sheetData sheetId="178" refreshError="1"/>
      <sheetData sheetId="179" refreshError="1"/>
      <sheetData sheetId="180" refreshError="1"/>
      <sheetData sheetId="181" refreshError="1"/>
      <sheetData sheetId="182" refreshError="1"/>
      <sheetData sheetId="183"/>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ow r="26">
          <cell r="A26">
            <v>18</v>
          </cell>
        </row>
      </sheetData>
      <sheetData sheetId="197">
        <row r="26">
          <cell r="A26">
            <v>18</v>
          </cell>
        </row>
      </sheetData>
      <sheetData sheetId="198" refreshError="1"/>
      <sheetData sheetId="199" refreshError="1"/>
      <sheetData sheetId="200">
        <row r="26">
          <cell r="A26">
            <v>18</v>
          </cell>
        </row>
      </sheetData>
      <sheetData sheetId="201">
        <row r="26">
          <cell r="A26">
            <v>18</v>
          </cell>
        </row>
      </sheetData>
      <sheetData sheetId="202">
        <row r="26">
          <cell r="A26">
            <v>18</v>
          </cell>
        </row>
      </sheetData>
      <sheetData sheetId="203">
        <row r="26">
          <cell r="A26">
            <v>18</v>
          </cell>
        </row>
      </sheetData>
      <sheetData sheetId="204">
        <row r="26">
          <cell r="A26">
            <v>18</v>
          </cell>
        </row>
      </sheetData>
      <sheetData sheetId="205">
        <row r="26">
          <cell r="A26">
            <v>18</v>
          </cell>
        </row>
      </sheetData>
      <sheetData sheetId="206">
        <row r="26">
          <cell r="A26">
            <v>18</v>
          </cell>
        </row>
      </sheetData>
      <sheetData sheetId="207">
        <row r="26">
          <cell r="A26">
            <v>18</v>
          </cell>
        </row>
      </sheetData>
      <sheetData sheetId="208">
        <row r="26">
          <cell r="A26">
            <v>18</v>
          </cell>
        </row>
      </sheetData>
      <sheetData sheetId="209">
        <row r="26">
          <cell r="A26">
            <v>18</v>
          </cell>
        </row>
      </sheetData>
      <sheetData sheetId="210">
        <row r="26">
          <cell r="A26">
            <v>18</v>
          </cell>
        </row>
      </sheetData>
      <sheetData sheetId="211">
        <row r="26">
          <cell r="A26">
            <v>18</v>
          </cell>
        </row>
      </sheetData>
      <sheetData sheetId="212">
        <row r="26">
          <cell r="A26">
            <v>18</v>
          </cell>
        </row>
      </sheetData>
      <sheetData sheetId="213">
        <row r="26">
          <cell r="A26">
            <v>18</v>
          </cell>
        </row>
      </sheetData>
      <sheetData sheetId="214">
        <row r="26">
          <cell r="A26">
            <v>18</v>
          </cell>
        </row>
      </sheetData>
      <sheetData sheetId="215">
        <row r="26">
          <cell r="A26">
            <v>18</v>
          </cell>
        </row>
      </sheetData>
      <sheetData sheetId="216">
        <row r="26">
          <cell r="A26">
            <v>18</v>
          </cell>
        </row>
      </sheetData>
      <sheetData sheetId="217">
        <row r="26">
          <cell r="A26">
            <v>18</v>
          </cell>
        </row>
      </sheetData>
      <sheetData sheetId="218">
        <row r="26">
          <cell r="A26">
            <v>18</v>
          </cell>
        </row>
      </sheetData>
      <sheetData sheetId="219">
        <row r="26">
          <cell r="A26">
            <v>18</v>
          </cell>
        </row>
      </sheetData>
      <sheetData sheetId="220">
        <row r="26">
          <cell r="A26">
            <v>18</v>
          </cell>
        </row>
      </sheetData>
      <sheetData sheetId="221">
        <row r="26">
          <cell r="A26">
            <v>18</v>
          </cell>
        </row>
      </sheetData>
      <sheetData sheetId="222">
        <row r="26">
          <cell r="A26">
            <v>18</v>
          </cell>
        </row>
      </sheetData>
      <sheetData sheetId="223">
        <row r="26">
          <cell r="A26">
            <v>18</v>
          </cell>
        </row>
      </sheetData>
      <sheetData sheetId="224">
        <row r="26">
          <cell r="A26">
            <v>18</v>
          </cell>
        </row>
      </sheetData>
      <sheetData sheetId="225">
        <row r="26">
          <cell r="A26">
            <v>18</v>
          </cell>
        </row>
      </sheetData>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row r="26">
          <cell r="A26">
            <v>18</v>
          </cell>
        </row>
      </sheetData>
      <sheetData sheetId="255">
        <row r="26">
          <cell r="A26">
            <v>18</v>
          </cell>
        </row>
      </sheetData>
      <sheetData sheetId="256">
        <row r="26">
          <cell r="A26">
            <v>18</v>
          </cell>
        </row>
      </sheetData>
      <sheetData sheetId="257">
        <row r="26">
          <cell r="A26">
            <v>18</v>
          </cell>
        </row>
      </sheetData>
      <sheetData sheetId="258">
        <row r="26">
          <cell r="A26">
            <v>18</v>
          </cell>
        </row>
      </sheetData>
      <sheetData sheetId="259">
        <row r="26">
          <cell r="A26">
            <v>18</v>
          </cell>
        </row>
      </sheetData>
      <sheetData sheetId="260">
        <row r="26">
          <cell r="A26">
            <v>18</v>
          </cell>
        </row>
      </sheetData>
      <sheetData sheetId="261">
        <row r="26">
          <cell r="A26">
            <v>18</v>
          </cell>
        </row>
      </sheetData>
      <sheetData sheetId="262">
        <row r="26">
          <cell r="A26">
            <v>18</v>
          </cell>
        </row>
      </sheetData>
      <sheetData sheetId="263">
        <row r="26">
          <cell r="A26">
            <v>18</v>
          </cell>
        </row>
      </sheetData>
      <sheetData sheetId="264">
        <row r="26">
          <cell r="A26">
            <v>18</v>
          </cell>
        </row>
      </sheetData>
      <sheetData sheetId="265">
        <row r="26">
          <cell r="A26">
            <v>18</v>
          </cell>
        </row>
      </sheetData>
      <sheetData sheetId="266">
        <row r="26">
          <cell r="A26">
            <v>18</v>
          </cell>
        </row>
      </sheetData>
      <sheetData sheetId="267">
        <row r="26">
          <cell r="A26">
            <v>18</v>
          </cell>
        </row>
      </sheetData>
      <sheetData sheetId="268">
        <row r="26">
          <cell r="A26">
            <v>18</v>
          </cell>
        </row>
      </sheetData>
      <sheetData sheetId="269">
        <row r="26">
          <cell r="A26">
            <v>18</v>
          </cell>
        </row>
      </sheetData>
      <sheetData sheetId="270">
        <row r="26">
          <cell r="A26">
            <v>18</v>
          </cell>
        </row>
      </sheetData>
      <sheetData sheetId="271">
        <row r="26">
          <cell r="A26">
            <v>18</v>
          </cell>
        </row>
      </sheetData>
      <sheetData sheetId="272">
        <row r="26">
          <cell r="A26">
            <v>18</v>
          </cell>
        </row>
      </sheetData>
      <sheetData sheetId="273">
        <row r="26">
          <cell r="A26">
            <v>18</v>
          </cell>
        </row>
      </sheetData>
      <sheetData sheetId="274">
        <row r="26">
          <cell r="A26">
            <v>18</v>
          </cell>
        </row>
      </sheetData>
      <sheetData sheetId="275">
        <row r="26">
          <cell r="A26">
            <v>18</v>
          </cell>
        </row>
      </sheetData>
      <sheetData sheetId="276">
        <row r="26">
          <cell r="A26">
            <v>18</v>
          </cell>
        </row>
      </sheetData>
      <sheetData sheetId="277">
        <row r="26">
          <cell r="A26">
            <v>18</v>
          </cell>
        </row>
      </sheetData>
      <sheetData sheetId="278">
        <row r="26">
          <cell r="A26">
            <v>18</v>
          </cell>
        </row>
      </sheetData>
      <sheetData sheetId="279">
        <row r="26">
          <cell r="A26">
            <v>18</v>
          </cell>
        </row>
      </sheetData>
      <sheetData sheetId="280">
        <row r="26">
          <cell r="A26">
            <v>18</v>
          </cell>
        </row>
      </sheetData>
      <sheetData sheetId="281">
        <row r="26">
          <cell r="A26">
            <v>18</v>
          </cell>
        </row>
      </sheetData>
      <sheetData sheetId="282">
        <row r="26">
          <cell r="A26">
            <v>18</v>
          </cell>
        </row>
      </sheetData>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row r="26">
          <cell r="A26">
            <v>18</v>
          </cell>
        </row>
      </sheetData>
      <sheetData sheetId="322">
        <row r="26">
          <cell r="A26">
            <v>18</v>
          </cell>
        </row>
      </sheetData>
      <sheetData sheetId="323">
        <row r="26">
          <cell r="A26">
            <v>18</v>
          </cell>
        </row>
      </sheetData>
      <sheetData sheetId="324">
        <row r="26">
          <cell r="A26">
            <v>18</v>
          </cell>
        </row>
      </sheetData>
      <sheetData sheetId="325">
        <row r="26">
          <cell r="A26">
            <v>18</v>
          </cell>
        </row>
      </sheetData>
      <sheetData sheetId="326">
        <row r="26">
          <cell r="A26">
            <v>18</v>
          </cell>
        </row>
      </sheetData>
      <sheetData sheetId="327">
        <row r="26">
          <cell r="A26">
            <v>18</v>
          </cell>
        </row>
      </sheetData>
      <sheetData sheetId="328">
        <row r="26">
          <cell r="A26">
            <v>18</v>
          </cell>
        </row>
      </sheetData>
      <sheetData sheetId="329">
        <row r="26">
          <cell r="A26">
            <v>18</v>
          </cell>
        </row>
      </sheetData>
      <sheetData sheetId="330">
        <row r="26">
          <cell r="A26">
            <v>18</v>
          </cell>
        </row>
      </sheetData>
      <sheetData sheetId="331">
        <row r="26">
          <cell r="A26">
            <v>18</v>
          </cell>
        </row>
      </sheetData>
      <sheetData sheetId="332">
        <row r="26">
          <cell r="A26">
            <v>18</v>
          </cell>
        </row>
      </sheetData>
      <sheetData sheetId="333">
        <row r="26">
          <cell r="A26">
            <v>18</v>
          </cell>
        </row>
      </sheetData>
      <sheetData sheetId="334">
        <row r="26">
          <cell r="A26">
            <v>18</v>
          </cell>
        </row>
      </sheetData>
      <sheetData sheetId="335">
        <row r="26">
          <cell r="A26">
            <v>18</v>
          </cell>
        </row>
      </sheetData>
      <sheetData sheetId="336">
        <row r="26">
          <cell r="A26">
            <v>18</v>
          </cell>
        </row>
      </sheetData>
      <sheetData sheetId="337">
        <row r="26">
          <cell r="A26">
            <v>18</v>
          </cell>
        </row>
      </sheetData>
      <sheetData sheetId="338">
        <row r="26">
          <cell r="A26">
            <v>18</v>
          </cell>
        </row>
      </sheetData>
      <sheetData sheetId="339">
        <row r="26">
          <cell r="A26">
            <v>18</v>
          </cell>
        </row>
      </sheetData>
      <sheetData sheetId="340">
        <row r="26">
          <cell r="A26">
            <v>18</v>
          </cell>
        </row>
      </sheetData>
      <sheetData sheetId="341">
        <row r="26">
          <cell r="A26">
            <v>18</v>
          </cell>
        </row>
      </sheetData>
      <sheetData sheetId="342">
        <row r="26">
          <cell r="A26">
            <v>18</v>
          </cell>
        </row>
      </sheetData>
      <sheetData sheetId="343">
        <row r="26">
          <cell r="A26">
            <v>18</v>
          </cell>
        </row>
      </sheetData>
      <sheetData sheetId="344">
        <row r="26">
          <cell r="A26">
            <v>18</v>
          </cell>
        </row>
      </sheetData>
      <sheetData sheetId="345">
        <row r="26">
          <cell r="A26">
            <v>18</v>
          </cell>
        </row>
      </sheetData>
      <sheetData sheetId="346">
        <row r="26">
          <cell r="A26">
            <v>18</v>
          </cell>
        </row>
      </sheetData>
      <sheetData sheetId="347">
        <row r="26">
          <cell r="A26">
            <v>18</v>
          </cell>
        </row>
      </sheetData>
      <sheetData sheetId="348">
        <row r="26">
          <cell r="A26">
            <v>18</v>
          </cell>
        </row>
      </sheetData>
      <sheetData sheetId="349">
        <row r="26">
          <cell r="A26">
            <v>18</v>
          </cell>
        </row>
      </sheetData>
      <sheetData sheetId="350">
        <row r="26">
          <cell r="A26">
            <v>18</v>
          </cell>
        </row>
      </sheetData>
      <sheetData sheetId="351">
        <row r="26">
          <cell r="A26">
            <v>18</v>
          </cell>
        </row>
      </sheetData>
      <sheetData sheetId="352">
        <row r="26">
          <cell r="A26">
            <v>18</v>
          </cell>
        </row>
      </sheetData>
      <sheetData sheetId="353">
        <row r="26">
          <cell r="A26">
            <v>18</v>
          </cell>
        </row>
      </sheetData>
      <sheetData sheetId="354">
        <row r="26">
          <cell r="A26">
            <v>18</v>
          </cell>
        </row>
      </sheetData>
      <sheetData sheetId="355">
        <row r="26">
          <cell r="A26">
            <v>18</v>
          </cell>
        </row>
      </sheetData>
      <sheetData sheetId="356">
        <row r="26">
          <cell r="A26">
            <v>18</v>
          </cell>
        </row>
      </sheetData>
      <sheetData sheetId="357">
        <row r="26">
          <cell r="A26">
            <v>18</v>
          </cell>
        </row>
      </sheetData>
      <sheetData sheetId="358">
        <row r="26">
          <cell r="A26">
            <v>18</v>
          </cell>
        </row>
      </sheetData>
      <sheetData sheetId="359">
        <row r="26">
          <cell r="A26">
            <v>18</v>
          </cell>
        </row>
      </sheetData>
      <sheetData sheetId="360">
        <row r="26">
          <cell r="A26">
            <v>18</v>
          </cell>
        </row>
      </sheetData>
      <sheetData sheetId="361">
        <row r="26">
          <cell r="A26">
            <v>18</v>
          </cell>
        </row>
      </sheetData>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refreshError="1"/>
      <sheetData sheetId="468" refreshError="1"/>
      <sheetData sheetId="469" refreshError="1"/>
      <sheetData sheetId="470"/>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sheetData sheetId="481"/>
      <sheetData sheetId="482" refreshError="1"/>
      <sheetData sheetId="483" refreshError="1"/>
      <sheetData sheetId="484">
        <row r="26">
          <cell r="A26">
            <v>18</v>
          </cell>
        </row>
      </sheetData>
      <sheetData sheetId="485"/>
      <sheetData sheetId="486"/>
      <sheetData sheetId="487"/>
      <sheetData sheetId="488" refreshError="1"/>
      <sheetData sheetId="489"/>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
      <sheetName val="pm"/>
      <sheetName val="GM"/>
      <sheetName val="SRs"/>
      <sheetName val="SRs-Rev"/>
      <sheetName val="detls"/>
      <sheetName val="Sheet1"/>
      <sheetName val="Data"/>
      <sheetName val="Summary"/>
      <sheetName val="ww-march-02"/>
      <sheetName val="Nspt-smp-final-ORIGINAL"/>
      <sheetName val="HDPE"/>
      <sheetName val="DI"/>
      <sheetName val="pvc"/>
      <sheetName val="hdpe_basic"/>
      <sheetName val="pvc_basic"/>
      <sheetName val="Dormitory"/>
      <sheetName val="RMR"/>
      <sheetName val="Sheet9"/>
      <sheetName val="habs-list"/>
      <sheetName val="nodes"/>
      <sheetName val="Data.F8.BTR"/>
      <sheetName val="m"/>
      <sheetName val="ssr-rates"/>
      <sheetName val="LEAD"/>
      <sheetName val="other rates"/>
      <sheetName val="ewst"/>
      <sheetName val="hdpe weights"/>
      <sheetName val="PVC weights"/>
      <sheetName val="index"/>
      <sheetName val="Global factors"/>
      <sheetName val="Plant &amp;  Machinery"/>
      <sheetName val="Labour"/>
      <sheetName val="Material"/>
      <sheetName val="Data_Bit_I"/>
      <sheetName val="Levels"/>
      <sheetName val="r"/>
      <sheetName val="Sheet3"/>
      <sheetName val="hdpe-rates"/>
      <sheetName val="pvc-rates"/>
      <sheetName val="sup dat"/>
      <sheetName val="Lookup"/>
      <sheetName val="Sheet2"/>
      <sheetName val="Specification report"/>
      <sheetName val="Work_sheet"/>
      <sheetName val="Staff Acco."/>
      <sheetName val="Class IV Qtr. Ele"/>
      <sheetName val="Rates-May-14"/>
      <sheetName val="m1"/>
      <sheetName val="General"/>
      <sheetName val="hab-details"/>
      <sheetName val="EDWise"/>
      <sheetName val="economic PM"/>
      <sheetName val="HDPE-pipe-rates"/>
      <sheetName val="int-Dia"/>
      <sheetName val="pvc-pipe-rates"/>
      <sheetName val="DATA_PRG"/>
      <sheetName val="water-hammar-strenght"/>
      <sheetName val="Data_"/>
      <sheetName val="Rate"/>
      <sheetName val="Lead statement"/>
      <sheetName val="Rates"/>
      <sheetName val="Rates SSR 2008-09"/>
      <sheetName val="Iocount"/>
      <sheetName val="Mp-team 1"/>
      <sheetName val="GF Columns"/>
      <sheetName val="G F  (2)"/>
      <sheetName val="Mortars"/>
      <sheetName val="Usage"/>
      <sheetName val="Common "/>
      <sheetName val="BWSCPlt"/>
      <sheetName val="CI"/>
      <sheetName val="G.R.P"/>
      <sheetName val="PSC REVISED"/>
      <sheetName val="Global_factors"/>
      <sheetName val="Data_F8_BTR"/>
      <sheetName val="Bridge Data 2005-06"/>
      <sheetName val="leads"/>
      <sheetName val="sectorwise"/>
      <sheetName val="Usage "/>
      <sheetName val="Marteru"/>
      <sheetName val="0000000000000"/>
      <sheetName val="Plant_&amp;__Machinery"/>
      <sheetName val="hdpe_weights"/>
      <sheetName val="PVC_weights"/>
      <sheetName val="sup_dat"/>
      <sheetName val="Specification_report"/>
      <sheetName val="Staff_Acco_"/>
      <sheetName val="Class_IV_Qtr__Ele"/>
      <sheetName val="Lead_statement"/>
      <sheetName val="Rates_SSR_2008-09"/>
      <sheetName val="economic_PM"/>
      <sheetName val="wh_data_R"/>
      <sheetName val="Sheet5"/>
      <sheetName val="l"/>
      <sheetName val="data-WC"/>
      <sheetName val="Quarry"/>
      <sheetName val="R_Det"/>
      <sheetName val="Road data"/>
      <sheetName val="Specification"/>
      <sheetName val="WATER-HAMMER"/>
      <sheetName val="Gnl_Abstrct"/>
      <sheetName val="3405-2014"/>
      <sheetName val="Qty"/>
      <sheetName val="GA"/>
      <sheetName val="t_prsr"/>
      <sheetName val="wh"/>
      <sheetName val="MRATES"/>
      <sheetName val="v"/>
      <sheetName val="JAWAHAR-hyd-original"/>
      <sheetName val="b asic rates"/>
      <sheetName val="FORM7"/>
      <sheetName val="Labour &amp; Plant"/>
      <sheetName val="BM-HOOP"/>
      <sheetName val=" data sheet "/>
      <sheetName val="mas_hab"/>
      <sheetName val="SPT vs PHI"/>
      <sheetName val="Sorted"/>
      <sheetName val="PLAN_FEB97"/>
      <sheetName val="Abs"/>
      <sheetName val="beam-reinft"/>
      <sheetName val="cover1"/>
      <sheetName val="RevenueInput"/>
      <sheetName val="inpro"/>
      <sheetName val="mdl"/>
      <sheetName val="comp"/>
      <sheetName val="labour &amp; Centering"/>
      <sheetName val="Detailed"/>
      <sheetName val="MTC-estimate"/>
    </sheetNames>
    <sheetDataSet>
      <sheetData sheetId="0">
        <row r="3">
          <cell r="B3">
            <v>2.5</v>
          </cell>
        </row>
      </sheetData>
      <sheetData sheetId="1"/>
      <sheetData sheetId="2"/>
      <sheetData sheetId="3"/>
      <sheetData sheetId="4"/>
      <sheetData sheetId="5" refreshError="1">
        <row r="3">
          <cell r="B3">
            <v>2.5</v>
          </cell>
          <cell r="C3">
            <v>4</v>
          </cell>
          <cell r="D3">
            <v>6</v>
          </cell>
          <cell r="E3">
            <v>10</v>
          </cell>
          <cell r="F3">
            <v>0</v>
          </cell>
          <cell r="G3">
            <v>2.5</v>
          </cell>
          <cell r="H3">
            <v>4</v>
          </cell>
          <cell r="I3">
            <v>6</v>
          </cell>
          <cell r="J3">
            <v>0</v>
          </cell>
          <cell r="K3">
            <v>10</v>
          </cell>
          <cell r="L3">
            <v>2.5</v>
          </cell>
          <cell r="M3">
            <v>4</v>
          </cell>
          <cell r="N3">
            <v>6</v>
          </cell>
          <cell r="O3">
            <v>10</v>
          </cell>
        </row>
        <row r="4">
          <cell r="A4">
            <v>63</v>
          </cell>
          <cell r="B4">
            <v>2.4</v>
          </cell>
          <cell r="C4">
            <v>3.5</v>
          </cell>
          <cell r="D4">
            <v>4.2</v>
          </cell>
          <cell r="E4">
            <v>6.6</v>
          </cell>
          <cell r="F4">
            <v>0</v>
          </cell>
          <cell r="G4">
            <v>58.2</v>
          </cell>
          <cell r="H4">
            <v>56</v>
          </cell>
          <cell r="I4">
            <v>54.6</v>
          </cell>
          <cell r="J4">
            <v>0</v>
          </cell>
          <cell r="K4">
            <v>49.8</v>
          </cell>
          <cell r="L4">
            <v>0.12077586999999999</v>
          </cell>
          <cell r="M4">
            <v>0.15987581000000001</v>
          </cell>
          <cell r="N4">
            <v>0.18601166999999999</v>
          </cell>
          <cell r="O4">
            <v>0.29011769999999998</v>
          </cell>
        </row>
        <row r="5">
          <cell r="A5">
            <v>75</v>
          </cell>
          <cell r="B5">
            <v>2.7</v>
          </cell>
          <cell r="C5">
            <v>4.2</v>
          </cell>
          <cell r="D5">
            <v>4.9000000000000004</v>
          </cell>
          <cell r="E5">
            <v>7.8</v>
          </cell>
          <cell r="F5">
            <v>0</v>
          </cell>
          <cell r="G5">
            <v>69.599999999999994</v>
          </cell>
          <cell r="H5">
            <v>66.599999999999994</v>
          </cell>
          <cell r="I5">
            <v>65.2</v>
          </cell>
          <cell r="J5">
            <v>0</v>
          </cell>
          <cell r="K5">
            <v>59.4</v>
          </cell>
          <cell r="L5">
            <v>8.1953520000000002E-2</v>
          </cell>
          <cell r="M5">
            <v>0.11352882</v>
          </cell>
          <cell r="N5">
            <v>0.12898462999999999</v>
          </cell>
          <cell r="O5">
            <v>0.20303246</v>
          </cell>
        </row>
        <row r="6">
          <cell r="A6">
            <v>90</v>
          </cell>
          <cell r="B6">
            <v>3.2</v>
          </cell>
          <cell r="C6">
            <v>5</v>
          </cell>
          <cell r="D6">
            <v>5.8</v>
          </cell>
          <cell r="E6">
            <v>9.3000000000000007</v>
          </cell>
          <cell r="F6">
            <v>0</v>
          </cell>
          <cell r="G6">
            <v>83.6</v>
          </cell>
          <cell r="H6">
            <v>80</v>
          </cell>
          <cell r="I6">
            <v>78.400000000000006</v>
          </cell>
          <cell r="J6">
            <v>0</v>
          </cell>
          <cell r="K6">
            <v>71.400000000000006</v>
          </cell>
          <cell r="L6">
            <v>5.6430769999999998E-2</v>
          </cell>
          <cell r="M6">
            <v>7.8339149999999996E-2</v>
          </cell>
          <cell r="N6">
            <v>8.8529919999999998E-2</v>
          </cell>
          <cell r="O6">
            <v>0.13998290999999999</v>
          </cell>
        </row>
        <row r="7">
          <cell r="A7">
            <v>110</v>
          </cell>
          <cell r="B7">
            <v>3.9</v>
          </cell>
          <cell r="C7">
            <v>6</v>
          </cell>
          <cell r="D7">
            <v>7.1</v>
          </cell>
          <cell r="E7">
            <v>11.2</v>
          </cell>
          <cell r="F7">
            <v>0</v>
          </cell>
          <cell r="G7">
            <v>102.2</v>
          </cell>
          <cell r="H7">
            <v>98</v>
          </cell>
          <cell r="I7">
            <v>95.8</v>
          </cell>
          <cell r="J7">
            <v>0</v>
          </cell>
          <cell r="K7">
            <v>87.6</v>
          </cell>
          <cell r="L7">
            <v>3.7702720000000002E-2</v>
          </cell>
          <cell r="M7">
            <v>5.1682600000000002E-2</v>
          </cell>
          <cell r="N7">
            <v>5.9342989999999998E-2</v>
          </cell>
          <cell r="O7">
            <v>9.2181170000000007E-2</v>
          </cell>
        </row>
        <row r="8">
          <cell r="A8">
            <v>125</v>
          </cell>
          <cell r="B8">
            <v>4.4000000000000004</v>
          </cell>
          <cell r="C8">
            <v>6.8</v>
          </cell>
          <cell r="D8">
            <v>8</v>
          </cell>
          <cell r="E8">
            <v>12.8</v>
          </cell>
          <cell r="F8">
            <v>0</v>
          </cell>
          <cell r="G8">
            <v>116.2</v>
          </cell>
          <cell r="H8">
            <v>111.4</v>
          </cell>
          <cell r="I8">
            <v>109</v>
          </cell>
          <cell r="J8">
            <v>0</v>
          </cell>
          <cell r="K8">
            <v>99.4</v>
          </cell>
          <cell r="L8">
            <v>2.9054E-2</v>
          </cell>
          <cell r="M8">
            <v>3.993874E-2</v>
          </cell>
          <cell r="N8">
            <v>4.5624539999999998E-2</v>
          </cell>
          <cell r="O8">
            <v>7.1837349999999994E-2</v>
          </cell>
        </row>
        <row r="9">
          <cell r="A9">
            <v>140</v>
          </cell>
          <cell r="B9">
            <v>4.9000000000000004</v>
          </cell>
          <cell r="C9">
            <v>7.6</v>
          </cell>
          <cell r="D9">
            <v>9</v>
          </cell>
          <cell r="E9">
            <v>14.3</v>
          </cell>
          <cell r="F9">
            <v>0</v>
          </cell>
          <cell r="G9">
            <v>130.19999999999999</v>
          </cell>
          <cell r="H9">
            <v>124.8</v>
          </cell>
          <cell r="I9">
            <v>122</v>
          </cell>
          <cell r="J9">
            <v>0</v>
          </cell>
          <cell r="K9">
            <v>111.4</v>
          </cell>
          <cell r="L9">
            <v>2.307209E-2</v>
          </cell>
          <cell r="M9">
            <v>3.1786050000000003E-2</v>
          </cell>
          <cell r="N9">
            <v>3.6509600000000003E-2</v>
          </cell>
          <cell r="O9">
            <v>5.710875E-2</v>
          </cell>
        </row>
        <row r="10">
          <cell r="A10">
            <v>160</v>
          </cell>
          <cell r="B10">
            <v>5.6</v>
          </cell>
          <cell r="C10">
            <v>8.6</v>
          </cell>
          <cell r="D10">
            <v>10.199999999999999</v>
          </cell>
          <cell r="E10">
            <v>16.3</v>
          </cell>
          <cell r="F10">
            <v>0</v>
          </cell>
          <cell r="G10">
            <v>148.80000000000001</v>
          </cell>
          <cell r="H10">
            <v>142.80000000000001</v>
          </cell>
          <cell r="I10">
            <v>139.6</v>
          </cell>
          <cell r="J10">
            <v>0</v>
          </cell>
          <cell r="K10">
            <v>127.4</v>
          </cell>
          <cell r="L10">
            <v>1.7664570000000001E-2</v>
          </cell>
          <cell r="M10">
            <v>2.4146649999999999E-2</v>
          </cell>
          <cell r="N10">
            <v>2.7754689999999999E-2</v>
          </cell>
          <cell r="O10">
            <v>4.3596910000000003E-2</v>
          </cell>
        </row>
        <row r="11">
          <cell r="A11">
            <v>180</v>
          </cell>
          <cell r="B11">
            <v>6.2</v>
          </cell>
          <cell r="C11">
            <v>9.6999999999999993</v>
          </cell>
          <cell r="D11">
            <v>11.5</v>
          </cell>
          <cell r="E11">
            <v>18.3</v>
          </cell>
          <cell r="F11">
            <v>0</v>
          </cell>
          <cell r="G11">
            <v>167.6</v>
          </cell>
          <cell r="H11">
            <v>160.6</v>
          </cell>
          <cell r="I11">
            <v>157</v>
          </cell>
          <cell r="J11">
            <v>0</v>
          </cell>
          <cell r="K11">
            <v>143.4</v>
          </cell>
          <cell r="L11">
            <v>1.38066E-2</v>
          </cell>
          <cell r="M11">
            <v>1.911763E-2</v>
          </cell>
          <cell r="N11">
            <v>2.1970139999999999E-2</v>
          </cell>
          <cell r="O11">
            <v>3.4369049999999998E-2</v>
          </cell>
        </row>
        <row r="12">
          <cell r="A12">
            <v>200</v>
          </cell>
          <cell r="B12">
            <v>6.9</v>
          </cell>
          <cell r="C12">
            <v>10.7</v>
          </cell>
          <cell r="D12">
            <v>12.7</v>
          </cell>
          <cell r="E12">
            <v>20.3</v>
          </cell>
          <cell r="F12">
            <v>0</v>
          </cell>
          <cell r="G12">
            <v>186.2</v>
          </cell>
          <cell r="H12">
            <v>178.6</v>
          </cell>
          <cell r="I12">
            <v>174.6</v>
          </cell>
          <cell r="J12">
            <v>0</v>
          </cell>
          <cell r="K12">
            <v>159.4</v>
          </cell>
          <cell r="L12">
            <v>1.119555E-2</v>
          </cell>
          <cell r="M12">
            <v>1.5397320000000001E-2</v>
          </cell>
          <cell r="N12">
            <v>1.7703989999999999E-2</v>
          </cell>
          <cell r="O12">
            <v>2.7788529999999999E-2</v>
          </cell>
        </row>
        <row r="13">
          <cell r="A13">
            <v>225</v>
          </cell>
          <cell r="B13">
            <v>7.7</v>
          </cell>
          <cell r="C13">
            <v>12</v>
          </cell>
          <cell r="D13">
            <v>14.3</v>
          </cell>
          <cell r="E13">
            <v>22.8</v>
          </cell>
          <cell r="F13">
            <v>0</v>
          </cell>
          <cell r="G13">
            <v>209.6</v>
          </cell>
          <cell r="H13">
            <v>201</v>
          </cell>
          <cell r="I13">
            <v>196.4</v>
          </cell>
          <cell r="J13">
            <v>0</v>
          </cell>
          <cell r="K13">
            <v>179.4</v>
          </cell>
          <cell r="L13">
            <v>8.7976600000000005E-3</v>
          </cell>
          <cell r="M13">
            <v>1.2136030000000001E-2</v>
          </cell>
          <cell r="N13">
            <v>1.3998689999999999E-2</v>
          </cell>
          <cell r="O13">
            <v>2.1916600000000001E-2</v>
          </cell>
        </row>
        <row r="14">
          <cell r="A14">
            <v>250</v>
          </cell>
          <cell r="B14">
            <v>8.6</v>
          </cell>
          <cell r="C14">
            <v>13.3</v>
          </cell>
          <cell r="D14">
            <v>15.8</v>
          </cell>
          <cell r="E14">
            <v>25.3</v>
          </cell>
          <cell r="F14">
            <v>0</v>
          </cell>
          <cell r="G14">
            <v>232.8</v>
          </cell>
          <cell r="H14">
            <v>223.4</v>
          </cell>
          <cell r="I14">
            <v>218.4</v>
          </cell>
          <cell r="J14">
            <v>0</v>
          </cell>
          <cell r="K14">
            <v>199.4</v>
          </cell>
          <cell r="L14">
            <v>7.1510999999999996E-3</v>
          </cell>
          <cell r="M14">
            <v>9.8109100000000008E-3</v>
          </cell>
          <cell r="N14">
            <v>1.128529E-2</v>
          </cell>
          <cell r="O14">
            <v>1.7726700000000001E-2</v>
          </cell>
        </row>
        <row r="15">
          <cell r="A15">
            <v>280</v>
          </cell>
          <cell r="B15">
            <v>9.6</v>
          </cell>
          <cell r="C15">
            <v>14.9</v>
          </cell>
          <cell r="D15">
            <v>17.7</v>
          </cell>
          <cell r="E15">
            <v>28.3</v>
          </cell>
          <cell r="F15">
            <v>0</v>
          </cell>
          <cell r="G15">
            <v>260.8</v>
          </cell>
          <cell r="H15">
            <v>250.2</v>
          </cell>
          <cell r="I15">
            <v>244.6</v>
          </cell>
          <cell r="J15">
            <v>0</v>
          </cell>
          <cell r="K15">
            <v>223.4</v>
          </cell>
          <cell r="L15">
            <v>5.6880000000000003E-3</v>
          </cell>
          <cell r="M15">
            <v>7.8228499999999992E-3</v>
          </cell>
          <cell r="N15">
            <v>8.9982800000000009E-3</v>
          </cell>
          <cell r="O15">
            <v>1.411185E-2</v>
          </cell>
        </row>
        <row r="16">
          <cell r="A16">
            <v>315</v>
          </cell>
          <cell r="B16">
            <v>10.7</v>
          </cell>
          <cell r="C16">
            <v>16.7</v>
          </cell>
          <cell r="D16">
            <v>20</v>
          </cell>
          <cell r="E16">
            <v>31.8</v>
          </cell>
          <cell r="F16">
            <v>0</v>
          </cell>
          <cell r="G16">
            <v>293.60000000000002</v>
          </cell>
          <cell r="H16">
            <v>281.60000000000002</v>
          </cell>
          <cell r="I16">
            <v>275</v>
          </cell>
          <cell r="J16">
            <v>0</v>
          </cell>
          <cell r="K16">
            <v>251.4</v>
          </cell>
          <cell r="L16">
            <v>4.4609999999999997E-3</v>
          </cell>
          <cell r="M16">
            <v>6.1629600000000003E-3</v>
          </cell>
          <cell r="N16">
            <v>7.13615E-3</v>
          </cell>
          <cell r="O16">
            <v>1.113565E-2</v>
          </cell>
        </row>
        <row r="17">
          <cell r="A17">
            <v>355</v>
          </cell>
          <cell r="B17">
            <v>12.1</v>
          </cell>
          <cell r="C17">
            <v>18.8</v>
          </cell>
          <cell r="D17">
            <v>22.3</v>
          </cell>
          <cell r="E17">
            <v>35.799999999999997</v>
          </cell>
          <cell r="F17">
            <v>0</v>
          </cell>
          <cell r="G17">
            <v>330.8</v>
          </cell>
          <cell r="H17">
            <v>317.39999999999998</v>
          </cell>
          <cell r="I17">
            <v>310.39999999999998</v>
          </cell>
          <cell r="J17">
            <v>0</v>
          </cell>
          <cell r="K17">
            <v>283.39999999999998</v>
          </cell>
          <cell r="L17">
            <v>3.52447E-3</v>
          </cell>
          <cell r="M17">
            <v>4.8482100000000004E-3</v>
          </cell>
          <cell r="N17">
            <v>5.5681400000000001E-3</v>
          </cell>
          <cell r="O17">
            <v>8.7573400000000006E-3</v>
          </cell>
        </row>
        <row r="18">
          <cell r="A18">
            <v>400</v>
          </cell>
          <cell r="B18">
            <v>14.2</v>
          </cell>
          <cell r="C18">
            <v>22.1</v>
          </cell>
          <cell r="D18">
            <v>26.3</v>
          </cell>
          <cell r="E18">
            <v>42.1</v>
          </cell>
          <cell r="F18">
            <v>0</v>
          </cell>
          <cell r="G18">
            <v>371.6</v>
          </cell>
          <cell r="H18">
            <v>355.8</v>
          </cell>
          <cell r="I18">
            <v>347.4</v>
          </cell>
          <cell r="J18">
            <v>0</v>
          </cell>
          <cell r="K18">
            <v>315.8</v>
          </cell>
          <cell r="L18">
            <v>2.8537599999999999E-3</v>
          </cell>
          <cell r="M18">
            <v>3.9485299999999996E-3</v>
          </cell>
          <cell r="N18">
            <v>4.5594399999999997E-3</v>
          </cell>
          <cell r="O18">
            <v>7.2346299999999997E-3</v>
          </cell>
        </row>
      </sheetData>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sheetData sheetId="81"/>
      <sheetData sheetId="82"/>
      <sheetData sheetId="83" refreshError="1"/>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vc-pipe-rates"/>
      <sheetName val="HDPE-pipe-rates"/>
      <sheetName val="psc-pipe-rates"/>
      <sheetName val="ci-pipes-road-cross"/>
      <sheetName val="pipe-est (13habs)-bypass-Glsr"/>
      <sheetName val="ANX-I"/>
      <sheetName val="ANX-II"/>
      <sheetName val="Valve-cost"/>
      <sheetName val="specification report"/>
      <sheetName val="na1-pac3-gravity-lines"/>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OP "/>
      <sheetName val="hyd "/>
      <sheetName val="maint est"/>
      <sheetName val="pm-est (NEW)"/>
      <sheetName val="pm-est (2)"/>
      <sheetName val="GM-est"/>
      <sheetName val="pm-est"/>
      <sheetName val="PVC_dia"/>
      <sheetName val="OHSR GOT"/>
      <sheetName val="Sheet3"/>
      <sheetName val="pvc-pipe-rates"/>
      <sheetName val="POP_"/>
      <sheetName val="hyd_"/>
      <sheetName val="maint_est"/>
      <sheetName val="pm-est_(NEW)"/>
      <sheetName val="pm-est_(2)"/>
      <sheetName val="OHSR_GOT"/>
      <sheetName val="data"/>
      <sheetName val="Data.F8.BTR"/>
      <sheetName val="t_prsr"/>
      <sheetName val="wh"/>
      <sheetName val="WATER-HAMMER"/>
      <sheetName val="Bill_amt_qty_cc_1"/>
      <sheetName val="WORK DONE"/>
      <sheetName val="Labour"/>
      <sheetName val="Material"/>
      <sheetName val="Plant &amp;  Machinery"/>
      <sheetName val="sand"/>
      <sheetName val="stone"/>
      <sheetName val="index"/>
      <sheetName val="R_Det"/>
      <sheetName val="sch"/>
      <sheetName val="Lead"/>
      <sheetName val="Road data"/>
      <sheetName val="Sheet1 (2)"/>
      <sheetName val="Data_Base"/>
      <sheetName val="hdpe-rates"/>
      <sheetName val="hdpe weights"/>
      <sheetName val="ssr-rates"/>
      <sheetName val="pvc-rates"/>
      <sheetName val="PVC weights"/>
      <sheetName val="Nspt-smp-final-ORIGINAL"/>
      <sheetName val="m"/>
      <sheetName val="m1"/>
      <sheetName val="detls"/>
      <sheetName val="Conveyance"/>
      <sheetName val="r"/>
      <sheetName val="OPD-Civil"/>
      <sheetName val="id"/>
      <sheetName val="Input"/>
      <sheetName val="HYDERAULIC STATMENT OHBR"/>
      <sheetName val="Abstract"/>
      <sheetName val="REcast Comperative"/>
      <sheetName val="RECAST RATES"/>
      <sheetName val="2017 OHSR DI -1 RC EST"/>
      <sheetName val="HH RC EST (2)"/>
      <sheetName val="leads"/>
      <sheetName val="Sheet5"/>
      <sheetName val="Specification"/>
      <sheetName val="Data o"/>
      <sheetName val="Main sheet"/>
      <sheetName val="Lead statement"/>
      <sheetName val="RMR"/>
      <sheetName val="0000000000000"/>
      <sheetName val="Levels"/>
      <sheetName val="DISCHARGE"/>
      <sheetName val="pop"/>
      <sheetName val="TOP SLAB-beams"/>
      <sheetName val="Data-Road "/>
      <sheetName val="other rates"/>
      <sheetName val="Hire"/>
      <sheetName val="GA"/>
      <sheetName val="Cul_detail"/>
      <sheetName val="v"/>
      <sheetName val="Rate_Analysis"/>
      <sheetName val="CD Data"/>
      <sheetName val="office"/>
      <sheetName val="data- Sewer -Final"/>
      <sheetName val="Mortars"/>
      <sheetName val="Sheet1"/>
      <sheetName val="int-Dia-pvc"/>
      <sheetName val="l"/>
      <sheetName val="BTR (2)"/>
      <sheetName val="MRATES"/>
      <sheetName val="POP_1"/>
      <sheetName val="hyd_1"/>
      <sheetName val="maint_est1"/>
      <sheetName val="pm-est_(NEW)1"/>
      <sheetName val="pm-est_(2)1"/>
      <sheetName val="OHSR_GOT1"/>
      <sheetName val="Data_F8_BTR"/>
      <sheetName val="WORK_DONE"/>
      <sheetName val="Plant_&amp;__Machinery"/>
      <sheetName val="Road_data"/>
      <sheetName val="Sheet1_(2)"/>
      <sheetName val="hdpe_weights"/>
      <sheetName val="PVC_weights"/>
      <sheetName val="7 Other Costs"/>
      <sheetName val="GEN-ABS Del"/>
      <sheetName val="ws-abs"/>
      <sheetName val="LEAD (2)"/>
      <sheetName val="HDPE"/>
      <sheetName val="habs-list"/>
      <sheetName val="nodes"/>
      <sheetName val="DATA_PRG"/>
      <sheetName val="Rate"/>
      <sheetName val="Cd"/>
      <sheetName val="Cs"/>
      <sheetName val="CPIPE"/>
      <sheetName val="THK"/>
      <sheetName val="CPIPE 1"/>
      <sheetName val="economic PM"/>
      <sheetName val="Quotes"/>
      <sheetName val="Input &amp; Calculations"/>
      <sheetName val="coverpage"/>
      <sheetName val="pvc_basic"/>
      <sheetName val="Estimate"/>
      <sheetName val="Plant Cost"/>
      <sheetName val="Cover"/>
      <sheetName val="SubAnalysis"/>
      <sheetName val="HYDERAULIC_STATMENT_OHBR"/>
      <sheetName val="REcast_Comperative"/>
      <sheetName val="RECAST_RATES"/>
      <sheetName val="2017_OHSR_DI_-1_RC_EST"/>
      <sheetName val="HH_RC_EST_(2)"/>
      <sheetName val="Data_o"/>
      <sheetName val="Main_sheet"/>
      <sheetName val="CD_Data"/>
      <sheetName val="Lead_statement"/>
      <sheetName val="data-_Sewer_-Final"/>
      <sheetName val="BTR_(2)"/>
      <sheetName val="TOP_SLAB-beams"/>
      <sheetName val="Basic Rates"/>
      <sheetName val="General"/>
      <sheetName val="Line"/>
      <sheetName val="pvc"/>
      <sheetName val="clvrt_data"/>
      <sheetName val="JAWAHAR-hyd-original"/>
      <sheetName val="Iocount"/>
      <sheetName val="int-Dia"/>
      <sheetName val="Sheet2"/>
      <sheetName val="SPT vs PHI"/>
      <sheetName val="Civil Boq"/>
      <sheetName val="HS 1"/>
      <sheetName val="mas_hab"/>
      <sheetName val="Inputs Line Est"/>
      <sheetName val="PM&amp;GM"/>
      <sheetName val="HDPE-pipe-rates"/>
      <sheetName val="int-Dia-hdpe"/>
      <sheetName val="_5wgdhabfinal00_01"/>
      <sheetName val="Sorted"/>
      <sheetName val="Hydraulic Design (Pipe)"/>
      <sheetName val="SSR 2015-16"/>
      <sheetName val="Rates-1"/>
      <sheetName val="Summary"/>
      <sheetName val="quarry"/>
      <sheetName val="hdpe_basic"/>
      <sheetName val="DI"/>
      <sheetName val="WE CIVIL"/>
      <sheetName val="Steel Go 94"/>
      <sheetName val="GA (NABH)-Sklm (2)"/>
      <sheetName val="Gnl_Abstrct"/>
      <sheetName val="data existing_do not delete"/>
      <sheetName val="Longitudinal"/>
      <sheetName val="Data rough"/>
      <sheetName val="I-CO"/>
      <sheetName val="water-hammar-strenght"/>
      <sheetName val="rdamdata"/>
      <sheetName val="DATA SHEET"/>
    </sheetNames>
    <sheetDataSet>
      <sheetData sheetId="0">
        <row r="26">
          <cell r="A26">
            <v>63</v>
          </cell>
        </row>
      </sheetData>
      <sheetData sheetId="1"/>
      <sheetData sheetId="2"/>
      <sheetData sheetId="3"/>
      <sheetData sheetId="4"/>
      <sheetData sheetId="5"/>
      <sheetData sheetId="6"/>
      <sheetData sheetId="7">
        <row r="26">
          <cell r="A26">
            <v>63</v>
          </cell>
          <cell r="B26">
            <v>0</v>
          </cell>
          <cell r="C26">
            <v>1.9</v>
          </cell>
          <cell r="D26">
            <v>2.7</v>
          </cell>
          <cell r="E26">
            <v>0</v>
          </cell>
          <cell r="F26">
            <v>4.0999999999999996</v>
          </cell>
          <cell r="G26">
            <v>0</v>
          </cell>
          <cell r="H26">
            <v>0</v>
          </cell>
          <cell r="I26">
            <v>59.2</v>
          </cell>
          <cell r="J26">
            <v>57.6</v>
          </cell>
          <cell r="K26">
            <v>0</v>
          </cell>
          <cell r="L26">
            <v>54.8</v>
          </cell>
        </row>
        <row r="27">
          <cell r="A27">
            <v>75</v>
          </cell>
          <cell r="B27">
            <v>0</v>
          </cell>
          <cell r="C27">
            <v>2.2000000000000002</v>
          </cell>
          <cell r="D27">
            <v>3.1</v>
          </cell>
          <cell r="E27">
            <v>0</v>
          </cell>
          <cell r="F27">
            <v>4.9000000000000004</v>
          </cell>
          <cell r="G27">
            <v>0</v>
          </cell>
          <cell r="H27">
            <v>0</v>
          </cell>
          <cell r="I27">
            <v>70.599999999999994</v>
          </cell>
          <cell r="J27">
            <v>68.8</v>
          </cell>
          <cell r="K27">
            <v>0</v>
          </cell>
          <cell r="L27">
            <v>65.2</v>
          </cell>
        </row>
        <row r="28">
          <cell r="A28">
            <v>90</v>
          </cell>
          <cell r="B28">
            <v>0</v>
          </cell>
          <cell r="C28">
            <v>2.6</v>
          </cell>
          <cell r="D28">
            <v>3.7</v>
          </cell>
          <cell r="E28">
            <v>0</v>
          </cell>
          <cell r="F28">
            <v>5.7</v>
          </cell>
          <cell r="G28">
            <v>0</v>
          </cell>
          <cell r="H28">
            <v>0</v>
          </cell>
          <cell r="I28">
            <v>84.8</v>
          </cell>
          <cell r="J28">
            <v>82.6</v>
          </cell>
          <cell r="K28">
            <v>0</v>
          </cell>
          <cell r="L28">
            <v>78.599999999999994</v>
          </cell>
        </row>
        <row r="29">
          <cell r="A29">
            <v>110</v>
          </cell>
          <cell r="B29">
            <v>0</v>
          </cell>
          <cell r="C29">
            <v>3</v>
          </cell>
          <cell r="D29">
            <v>4.3</v>
          </cell>
          <cell r="E29">
            <v>0</v>
          </cell>
          <cell r="F29">
            <v>7.1</v>
          </cell>
          <cell r="G29">
            <v>0</v>
          </cell>
          <cell r="H29">
            <v>0</v>
          </cell>
          <cell r="I29">
            <v>104</v>
          </cell>
          <cell r="J29">
            <v>101.4</v>
          </cell>
          <cell r="K29">
            <v>0</v>
          </cell>
          <cell r="L29">
            <v>95.8</v>
          </cell>
        </row>
        <row r="30">
          <cell r="A30">
            <v>125</v>
          </cell>
          <cell r="B30">
            <v>0</v>
          </cell>
          <cell r="C30">
            <v>3.4</v>
          </cell>
          <cell r="D30">
            <v>5</v>
          </cell>
          <cell r="E30">
            <v>0</v>
          </cell>
          <cell r="F30">
            <v>8</v>
          </cell>
          <cell r="G30">
            <v>0</v>
          </cell>
          <cell r="H30">
            <v>0</v>
          </cell>
          <cell r="I30">
            <v>118.2</v>
          </cell>
          <cell r="J30">
            <v>115</v>
          </cell>
          <cell r="K30">
            <v>0</v>
          </cell>
          <cell r="L30">
            <v>109</v>
          </cell>
        </row>
        <row r="31">
          <cell r="A31">
            <v>140</v>
          </cell>
          <cell r="B31">
            <v>0</v>
          </cell>
          <cell r="C31">
            <v>3.8</v>
          </cell>
          <cell r="D31">
            <v>5.5</v>
          </cell>
          <cell r="E31">
            <v>0</v>
          </cell>
          <cell r="F31">
            <v>8.9</v>
          </cell>
          <cell r="G31">
            <v>0</v>
          </cell>
          <cell r="H31">
            <v>0</v>
          </cell>
          <cell r="I31">
            <v>132.4</v>
          </cell>
          <cell r="J31">
            <v>129</v>
          </cell>
          <cell r="K31">
            <v>0</v>
          </cell>
          <cell r="L31">
            <v>122.2</v>
          </cell>
        </row>
        <row r="32">
          <cell r="A32">
            <v>160</v>
          </cell>
          <cell r="B32">
            <v>0</v>
          </cell>
          <cell r="C32">
            <v>4.3</v>
          </cell>
          <cell r="D32">
            <v>6.2</v>
          </cell>
          <cell r="E32">
            <v>0</v>
          </cell>
          <cell r="F32">
            <v>10.199999999999999</v>
          </cell>
          <cell r="G32">
            <v>0</v>
          </cell>
          <cell r="H32">
            <v>0</v>
          </cell>
          <cell r="I32">
            <v>151.4</v>
          </cell>
          <cell r="J32">
            <v>147.6</v>
          </cell>
          <cell r="K32">
            <v>0</v>
          </cell>
          <cell r="L32">
            <v>139.6</v>
          </cell>
        </row>
        <row r="33">
          <cell r="A33">
            <v>180</v>
          </cell>
          <cell r="B33">
            <v>0</v>
          </cell>
          <cell r="C33">
            <v>4.9000000000000004</v>
          </cell>
          <cell r="D33">
            <v>7.1</v>
          </cell>
          <cell r="E33">
            <v>0</v>
          </cell>
          <cell r="F33">
            <v>11.4</v>
          </cell>
          <cell r="G33">
            <v>0</v>
          </cell>
          <cell r="H33">
            <v>0</v>
          </cell>
          <cell r="I33">
            <v>170.2</v>
          </cell>
          <cell r="J33">
            <v>165.8</v>
          </cell>
          <cell r="K33">
            <v>0</v>
          </cell>
          <cell r="L33">
            <v>157.19999999999999</v>
          </cell>
        </row>
        <row r="34">
          <cell r="A34">
            <v>200</v>
          </cell>
          <cell r="B34">
            <v>0</v>
          </cell>
          <cell r="C34">
            <v>5.3</v>
          </cell>
          <cell r="D34">
            <v>7.9</v>
          </cell>
          <cell r="E34">
            <v>0</v>
          </cell>
          <cell r="F34">
            <v>12.7</v>
          </cell>
          <cell r="G34">
            <v>0</v>
          </cell>
          <cell r="H34">
            <v>0</v>
          </cell>
          <cell r="I34">
            <v>189.4</v>
          </cell>
          <cell r="J34">
            <v>184.2</v>
          </cell>
          <cell r="K34">
            <v>0</v>
          </cell>
          <cell r="L34">
            <v>174.6</v>
          </cell>
        </row>
        <row r="35">
          <cell r="A35">
            <v>225</v>
          </cell>
          <cell r="B35">
            <v>0</v>
          </cell>
          <cell r="C35">
            <v>6</v>
          </cell>
          <cell r="D35">
            <v>8.6</v>
          </cell>
          <cell r="E35">
            <v>0</v>
          </cell>
          <cell r="F35">
            <v>14.3</v>
          </cell>
          <cell r="G35">
            <v>0</v>
          </cell>
          <cell r="H35">
            <v>0</v>
          </cell>
          <cell r="I35">
            <v>213</v>
          </cell>
          <cell r="J35">
            <v>207.8</v>
          </cell>
          <cell r="K35">
            <v>0</v>
          </cell>
          <cell r="L35">
            <v>196.4</v>
          </cell>
        </row>
        <row r="36">
          <cell r="A36">
            <v>250</v>
          </cell>
          <cell r="B36">
            <v>0</v>
          </cell>
          <cell r="C36">
            <v>6.5</v>
          </cell>
          <cell r="D36">
            <v>9.8000000000000007</v>
          </cell>
          <cell r="E36">
            <v>0</v>
          </cell>
          <cell r="F36">
            <v>15.9</v>
          </cell>
          <cell r="G36">
            <v>0</v>
          </cell>
          <cell r="H36">
            <v>0</v>
          </cell>
          <cell r="I36">
            <v>237</v>
          </cell>
          <cell r="J36">
            <v>230.4</v>
          </cell>
          <cell r="K36">
            <v>0</v>
          </cell>
          <cell r="L36">
            <v>218.2</v>
          </cell>
        </row>
        <row r="37">
          <cell r="A37">
            <v>280</v>
          </cell>
          <cell r="B37">
            <v>0</v>
          </cell>
          <cell r="C37">
            <v>7.4</v>
          </cell>
          <cell r="D37">
            <v>11</v>
          </cell>
          <cell r="E37">
            <v>0</v>
          </cell>
          <cell r="F37">
            <v>17.8</v>
          </cell>
          <cell r="G37">
            <v>0</v>
          </cell>
          <cell r="H37">
            <v>0</v>
          </cell>
          <cell r="I37">
            <v>265.2</v>
          </cell>
          <cell r="J37">
            <v>258</v>
          </cell>
          <cell r="K37">
            <v>0</v>
          </cell>
          <cell r="L37">
            <v>244.4</v>
          </cell>
        </row>
        <row r="38">
          <cell r="A38">
            <v>315</v>
          </cell>
          <cell r="B38">
            <v>0</v>
          </cell>
          <cell r="C38">
            <v>8.3000000000000007</v>
          </cell>
          <cell r="D38">
            <v>12.4</v>
          </cell>
          <cell r="E38">
            <v>0</v>
          </cell>
          <cell r="F38">
            <v>19.899999999999999</v>
          </cell>
          <cell r="G38">
            <v>0</v>
          </cell>
          <cell r="H38">
            <v>0</v>
          </cell>
          <cell r="I38">
            <v>298.39999999999998</v>
          </cell>
          <cell r="J38">
            <v>290.2</v>
          </cell>
          <cell r="K38">
            <v>0</v>
          </cell>
          <cell r="L38">
            <v>275.2</v>
          </cell>
        </row>
      </sheetData>
      <sheetData sheetId="8"/>
      <sheetData sheetId="9"/>
      <sheetData sheetId="10" refreshError="1"/>
      <sheetData sheetId="11"/>
      <sheetData sheetId="12"/>
      <sheetData sheetId="13"/>
      <sheetData sheetId="14"/>
      <sheetData sheetId="15"/>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sheetData sheetId="129"/>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1"/>
      <sheetName val="Poforma-1"/>
      <sheetName val="Proforma-1A"/>
      <sheetName val="SEA"/>
      <sheetName val="Status of Seasonal bores (2)"/>
      <sheetName val="Status of Seasonal bores"/>
      <sheetName val="data"/>
      <sheetName val="detls"/>
      <sheetName val="pvc-pipe-rates"/>
      <sheetName val="leads"/>
      <sheetName val="head loss calc"/>
      <sheetName val="RA-markate"/>
      <sheetName val="Lead"/>
      <sheetName val="int-Dia-pvc"/>
      <sheetName val="m"/>
      <sheetName val="id"/>
      <sheetName val="PVC_dia"/>
      <sheetName val="WATER-HAMMER"/>
      <sheetName val="DATA_PRG"/>
      <sheetName val="t_prsr"/>
      <sheetName val="wh"/>
      <sheetName val="PVC weights"/>
      <sheetName val="Sheet2"/>
      <sheetName val="RMR"/>
      <sheetName val="R_Det"/>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mpRoaddam"/>
      <sheetName val="rdamdata"/>
      <sheetName val="CDdata (2)"/>
      <sheetName val="1v600stone"/>
      <sheetName val="2v900stone"/>
      <sheetName val="3v900stone"/>
      <sheetName val="CDdata"/>
      <sheetName val="F7hp600"/>
      <sheetName val="1v900"/>
      <sheetName val="cwaydata (2)"/>
      <sheetName val="LLCWay"/>
      <sheetName val="1v900stone"/>
      <sheetName val="lead-st"/>
      <sheetName val="CDdata (3)"/>
      <sheetName val="F7hp1v900"/>
      <sheetName val="F7hp2v900"/>
      <sheetName val="F7hp3v900"/>
      <sheetName val="Hydra"/>
      <sheetName val="Lead"/>
      <sheetName val="Data"/>
      <sheetName val="Levels"/>
      <sheetName val="Rates SSR 2008-09"/>
      <sheetName val="Road Detail Est."/>
      <sheetName val="Road data"/>
      <sheetName val="Labour"/>
      <sheetName val="Material"/>
      <sheetName val="Plant &amp;  Machinery"/>
      <sheetName val="Det Est"/>
      <sheetName val="r"/>
      <sheetName val="LEAD.2014-15 West"/>
      <sheetName val="pvc-pipe-rates"/>
      <sheetName val="m"/>
      <sheetName val="data existing_do not delete"/>
      <sheetName val="lead_st"/>
      <sheetName val="quarry"/>
      <sheetName val="DATA SHEET"/>
      <sheetName val="leads"/>
      <sheetName val=" data sheet "/>
      <sheetName val="ssr-rates"/>
      <sheetName val="RATES"/>
      <sheetName val="MRATES"/>
      <sheetName val="maya"/>
      <sheetName val="C-data"/>
      <sheetName val="PVC_dia"/>
      <sheetName val="CDdata_(2)"/>
      <sheetName val="cwaydata_(2)"/>
      <sheetName val="CDdata_(3)"/>
      <sheetName val="CDdata_(2)1"/>
      <sheetName val="cwaydata_(2)1"/>
      <sheetName val="CDdata_(3)1"/>
      <sheetName val="LEAD STATEMENT"/>
      <sheetName val="SLAB  DATA"/>
      <sheetName val="detls"/>
      <sheetName val="Data.F8.BTR"/>
      <sheetName val="Sheet1"/>
      <sheetName val="SubAnalysis"/>
      <sheetName val="ABS"/>
      <sheetName val="R_Det"/>
      <sheetName val="boq"/>
      <sheetName val="Sheet2"/>
      <sheetName val="Cd"/>
      <sheetName val="Cs"/>
      <sheetName val="CPIPE"/>
      <sheetName val="THK"/>
      <sheetName val="CPIPE 1"/>
      <sheetName val="GA"/>
      <sheetName val="t_prsr"/>
      <sheetName val="wh"/>
      <sheetName val="DATA_PRG"/>
      <sheetName val="PLAN_FEB97"/>
      <sheetName val="DISCHARGE"/>
      <sheetName val="v"/>
      <sheetName val="Data o"/>
    </sheetNames>
    <sheetDataSet>
      <sheetData sheetId="0">
        <row r="12">
          <cell r="L12">
            <v>360</v>
          </cell>
        </row>
      </sheetData>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wor esti"/>
      <sheetName val="wor - toil"/>
      <sheetName val="Cover_Sheet (2)"/>
      <sheetName val="toilet"/>
      <sheetName val="Check_Slip"/>
      <sheetName val="Misc"/>
      <sheetName val="Data_Base"/>
      <sheetName val="quarry"/>
      <sheetName val="Templates"/>
      <sheetName val="Cover_Sheet"/>
      <sheetName val="Sp_Report"/>
      <sheetName val="Estimate"/>
      <sheetName val="Lead"/>
      <sheetName val="Conveyance_Rates"/>
      <sheetName val="Conveyance_Table"/>
      <sheetName val="Est_amt_text"/>
      <sheetName val="Data"/>
      <sheetName val="Labour_Charges"/>
      <sheetName val="Labour_Charges(detl)"/>
      <sheetName val="Specification"/>
      <sheetName val="Core_SSR"/>
      <sheetName val="lead-s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quarry"/>
      <sheetName val="lead-st"/>
      <sheetName val="DATA-BASE"/>
      <sheetName val="DATA-ABSTRACT"/>
      <sheetName val="Lead"/>
      <sheetName val="RAFT"/>
      <sheetName val="scour depth"/>
      <sheetName val="Data"/>
      <sheetName val="t_prsr"/>
      <sheetName val="wh"/>
      <sheetName val="M30"/>
      <sheetName val="ssr-rates"/>
      <sheetName val="Road Detail Est."/>
      <sheetName val="Road data"/>
      <sheetName val="r"/>
      <sheetName val="Publicbuilding"/>
      <sheetName val="maya"/>
      <sheetName val="DISCHARGE"/>
      <sheetName val="m"/>
      <sheetName val="leads"/>
      <sheetName val="pvc-pipe-rat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MR"/>
      <sheetName val="Road Abst."/>
      <sheetName val="CD works Abst."/>
      <sheetName val="CC drains Abst."/>
      <sheetName val="Road Detail Est."/>
      <sheetName val="CD works detail Est."/>
      <sheetName val="CC drains detail Est."/>
      <sheetName val="Earth work Cal"/>
      <sheetName val="Earth Volume"/>
      <sheetName val="General Abst."/>
      <sheetName val="Lead Statement"/>
      <sheetName val="Road data"/>
      <sheetName val="CD works data"/>
      <sheetName val="ws-abs"/>
      <sheetName val="quarry"/>
      <sheetName val="Material"/>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en_abst"/>
      <sheetName val="report"/>
      <sheetName val="trialpit"/>
      <sheetName val="abstract"/>
      <sheetName val="detailed"/>
      <sheetName val="data_new"/>
      <sheetName val="lead-st"/>
      <sheetName val="v"/>
      <sheetName val="r"/>
      <sheetName val="l"/>
      <sheetName val="Lead"/>
      <sheetName val="Road Detail Est."/>
      <sheetName val="Road data"/>
      <sheetName val="m"/>
      <sheetName val="quarry"/>
      <sheetName val="Levels"/>
    </sheetNames>
    <sheetDataSet>
      <sheetData sheetId="0"/>
      <sheetData sheetId="1"/>
      <sheetData sheetId="2"/>
      <sheetData sheetId="3"/>
      <sheetData sheetId="4"/>
      <sheetData sheetId="5"/>
      <sheetData sheetId="6"/>
      <sheetData sheetId="7"/>
      <sheetData sheetId="8">
        <row r="7">
          <cell r="F7">
            <v>91</v>
          </cell>
        </row>
      </sheetData>
      <sheetData sheetId="9"/>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ead"/>
      <sheetName val="CD-DATA"/>
      <sheetName val="F7-1v1000-0 (3)"/>
      <sheetName val="DATA"/>
      <sheetName val="F6-Estt"/>
      <sheetName val="ABST(PART B) "/>
      <sheetName val="F6-Gnrl Abstrt"/>
      <sheetName val="Cover-MEstt."/>
      <sheetName val="F7-1v1000-0_(3)"/>
      <sheetName val="ABST(PART_B)_"/>
      <sheetName val="F6-Gnrl_Abstrt"/>
      <sheetName val="Cover-MEstt_"/>
      <sheetName val="Road Detail Est."/>
      <sheetName val="Road data"/>
      <sheetName val="r"/>
      <sheetName val="detls"/>
      <sheetName val="cert"/>
      <sheetName val="Levels"/>
      <sheetName val="R/ad Detail Est."/>
      <sheetName val="R_ad Detail Est."/>
      <sheetName val="rdamdata"/>
      <sheetName val="F7-1v1000-0_(3)1"/>
      <sheetName val="ABST(PART_B)_1"/>
      <sheetName val="F6-Gnrl_Abstrt1"/>
      <sheetName val="Cover-MEstt_1"/>
      <sheetName val="Road_Detail_Est_"/>
      <sheetName val="Road_data"/>
      <sheetName val=" data sheet "/>
      <sheetName val="t_prsr"/>
      <sheetName val="wh"/>
      <sheetName val="leads"/>
      <sheetName val="int-Dia-pvc"/>
      <sheetName val="Input"/>
      <sheetName val="pvc-pipe-rates"/>
      <sheetName val="lead-st"/>
      <sheetName val="Specification"/>
      <sheetName val="Plant &amp;  Machinery"/>
      <sheetName val="Rate"/>
      <sheetName val="PVC_dia"/>
      <sheetName val="RMR"/>
      <sheetName val="[Yamanapalli to Mahamutharam (M"/>
      <sheetName val="Material"/>
      <sheetName val="Labour"/>
      <sheetName val="sch"/>
      <sheetName val="ssr-rates"/>
      <sheetName val="0000000000000"/>
      <sheetName val="R_Det"/>
      <sheetName val="MRATES"/>
      <sheetName val="l"/>
      <sheetName val="Bitumen trunk"/>
      <sheetName val="Feeder"/>
      <sheetName val="R99 etc"/>
      <sheetName val="Trunk unpaved"/>
      <sheetName val="quarry"/>
      <sheetName val="maya"/>
      <sheetName val="_Yamanapalli to Mahamutharam (M"/>
      <sheetName val="LEAD STATEMENT"/>
      <sheetName val="m1"/>
      <sheetName val="CABLE DATA"/>
      <sheetName val="1-Pop Proj"/>
      <sheetName val="1V of 2m slab"/>
      <sheetName val="2V of 3.0Mslab"/>
      <sheetName val="Cd"/>
      <sheetName val="Cs"/>
      <sheetName val="CPIPE"/>
      <sheetName val="THK"/>
      <sheetName val="CPIPE 1"/>
      <sheetName val="temp-SDData (2)"/>
      <sheetName val="coverpage"/>
      <sheetName val="1V800"/>
      <sheetName val="Sheet1"/>
      <sheetName val="BWSCPlt"/>
      <sheetName val="CI"/>
      <sheetName val="DI"/>
      <sheetName val="G.R.P"/>
      <sheetName val="HDPE"/>
      <sheetName val="PSC REVISED"/>
      <sheetName val="pvc"/>
      <sheetName val="DATA SHEET"/>
      <sheetName val="LEAD.2014-15 West"/>
      <sheetName val="MTC-estimate"/>
      <sheetName val="PVC weights"/>
      <sheetName val="sand"/>
      <sheetName val="stone"/>
      <sheetName val="index"/>
      <sheetName val="pvc-rates"/>
      <sheetName val="Sheet2"/>
      <sheetName val="_Yamanapalli_to_Mahamutharam__2"/>
      <sheetName val="Common "/>
      <sheetName val="Boq"/>
      <sheetName val="F7-1v1000-0_(3)2"/>
      <sheetName val="ABST(PART_B)_2"/>
      <sheetName val="F6-Gnrl_Abstrt2"/>
      <sheetName val="Cover-MEstt_2"/>
      <sheetName val="Road_Detail_Est_1"/>
      <sheetName val="Road_data1"/>
      <sheetName val="R/ad_Detail_Est_"/>
      <sheetName val="R_ad_Detail_Est_"/>
      <sheetName val="Plant_&amp;__Machinery"/>
      <sheetName val="Line"/>
      <sheetName val="Data_Renuals"/>
      <sheetName val="v"/>
      <sheetName val="R_Det esst"/>
      <sheetName val="CD_All_No_"/>
      <sheetName val="GA"/>
      <sheetName val="m"/>
      <sheetName val="Rising Main"/>
      <sheetName val="COVER"/>
      <sheetName val="RECAPITULATION"/>
      <sheetName val="final abstract"/>
      <sheetName val="BOQ_Direct_selling cost"/>
      <sheetName val="Rate analysis"/>
      <sheetName val="F7-1v1000-0_(3)3"/>
      <sheetName val="ABST(PART_B)_3"/>
      <sheetName val="F6-Gnrl_Abstrt3"/>
      <sheetName val="Cover-MEstt_3"/>
      <sheetName val="Road_Detail_Est_2"/>
      <sheetName val="Road_data2"/>
      <sheetName val="R/ad_Detail_Est_1"/>
      <sheetName val="R_ad_Detail_Est_1"/>
      <sheetName val="Plant_&amp;__Machinery1"/>
      <sheetName val="Data.F8.BTR"/>
      <sheetName val="GROUND FLOOR"/>
      <sheetName val="mlead"/>
      <sheetName val="Usage"/>
      <sheetName val="Staff Acco."/>
      <sheetName val="_Yamanapalli_to_Mahamutharam__3"/>
      <sheetName val="Sorted"/>
      <sheetName val="water-hammar-strenght"/>
      <sheetName val="WATER-HAMMER"/>
      <sheetName val="hdpe weights"/>
      <sheetName val="Nspt-smp-final-ORIGINAL"/>
      <sheetName val="Cable-data"/>
      <sheetName val="well-cap"/>
      <sheetName val="DATA_PRG"/>
      <sheetName val="Road-furniture "/>
      <sheetName val="_Yamanapalli_to_Mahamutharam__4"/>
      <sheetName val="_Yamanapalli_to_Mahamutharam__5"/>
      <sheetName val="p&amp;m"/>
      <sheetName val="Specification report"/>
      <sheetName val="hdpe_basic"/>
      <sheetName val="pvc_basic"/>
      <sheetName val="abs road"/>
      <sheetName val="other rates"/>
      <sheetName val="_Yamanapalli_to_Mahamutharam__6"/>
      <sheetName val="Analy"/>
      <sheetName val="Estt"/>
      <sheetName val="id"/>
      <sheetName val="HDPE-pipe-rates"/>
      <sheetName val="HS 1"/>
      <sheetName val="wh_data"/>
      <sheetName val="wh_data_R"/>
      <sheetName val="CPHEEO"/>
      <sheetName val="BOXCELL"/>
      <sheetName val="BOXCULVERT"/>
      <sheetName val="Cut Fill"/>
      <sheetName val="FORM5"/>
      <sheetName val="Habitation"/>
      <sheetName val="Maintenance"/>
      <sheetName val="Proforma B"/>
      <sheetName val="RET "/>
      <sheetName val="TOE"/>
      <sheetName val="Traffic"/>
      <sheetName val="Gen Abs"/>
      <sheetName val="DATA-CD"/>
      <sheetName val="C-data"/>
      <sheetName val="Lead Distance"/>
      <sheetName val="JAWAHAR-hyd-original"/>
      <sheetName val="LEAD (2)"/>
      <sheetName val="habs-details"/>
      <sheetName val="int-Dia"/>
      <sheetName val="habs-list"/>
      <sheetName val="mas_hab"/>
      <sheetName val="PM&amp;GM"/>
      <sheetName val="mroad data"/>
      <sheetName val="abs"/>
      <sheetName val="pop"/>
      <sheetName val="Data "/>
      <sheetName val="CBL_SIZE"/>
      <sheetName val="Load List"/>
      <sheetName val="CBL_OD"/>
      <sheetName val="int-Dia-hdpe"/>
      <sheetName val="Sheet1 (2)"/>
      <sheetName val="ewst"/>
      <sheetName val="AV_AC"/>
      <sheetName val="di_Gate_AC"/>
      <sheetName val="Digate-BWSCP-MS"/>
      <sheetName val="DI_gate_di"/>
      <sheetName val="Iocount"/>
      <sheetName val="_Yamanapalli_to_Mahamutharam__7"/>
      <sheetName val="_Yamanapalli_to_Mahamutharam__8"/>
      <sheetName val="_Yamanapalli_to_Mahamutharam__9"/>
      <sheetName val="_Yamanapalli_to_Mahamutharam_10"/>
      <sheetName val="_Yamanapalli_to_Mahamutharam_11"/>
      <sheetName val="Analysis-NH-Roads"/>
      <sheetName val="TBAL9697 -group wise  sdpl"/>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sheetData sheetId="24"/>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sheetData sheetId="84"/>
      <sheetData sheetId="85"/>
      <sheetData sheetId="86" refreshError="1"/>
      <sheetData sheetId="87"/>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n-Akoli"/>
      <sheetName val="Annex-C"/>
      <sheetName val="ES-akoli"/>
      <sheetName val="abs-akoli"/>
      <sheetName val="abs (2)akoli"/>
      <sheetName val="est-Akoli"/>
      <sheetName val="Cd nam"/>
      <sheetName val="cd namnoor 1"/>
      <sheetName val="sub-1"/>
      <sheetName val="sub-2"/>
      <sheetName val="sub-3"/>
      <sheetName val="sub-4"/>
      <sheetName val="ewcal (2)-akoli"/>
      <sheetName val="ewcal-akoli"/>
      <sheetName val="cover-Akoli"/>
      <sheetName val="Ann-Korta"/>
      <sheetName val="cover-korta"/>
      <sheetName val="Culvert-3"/>
      <sheetName val="Culvert-(2)"/>
      <sheetName val="Culvert-1"/>
      <sheetName val="abs (2)ko"/>
      <sheetName val="abs-korta"/>
      <sheetName val="est-korta"/>
      <sheetName val="ES-korta"/>
      <sheetName val="ewcal-korta (2)"/>
      <sheetName val="ewcal-korta"/>
      <sheetName val="Lead"/>
      <sheetName val="dat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n-Akoli"/>
      <sheetName val="Annex-C"/>
      <sheetName val="ES-akoli"/>
      <sheetName val="abs-akoli"/>
      <sheetName val="abs (2)akoli"/>
      <sheetName val="est-Akoli"/>
      <sheetName val="Cd nam"/>
      <sheetName val="cd namnoor 1"/>
      <sheetName val="sub-1"/>
      <sheetName val="sub-2"/>
      <sheetName val="sub-3"/>
      <sheetName val="sub-4"/>
      <sheetName val="ewcal (2)-akoli"/>
      <sheetName val="ewcal-akoli"/>
      <sheetName val="cover-Akoli"/>
      <sheetName val="Ann-Korta"/>
      <sheetName val="cover-korta"/>
      <sheetName val="Culvert-3"/>
      <sheetName val="Culvert-(2)"/>
      <sheetName val="Culvert-1"/>
      <sheetName val="abs (2)ko"/>
      <sheetName val="abs-korta"/>
      <sheetName val="est-korta"/>
      <sheetName val="ES-korta"/>
      <sheetName val="ewcal-korta (2)"/>
      <sheetName val="ewcal-korta"/>
      <sheetName val="Lead"/>
      <sheetName val="dat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nav"/>
      <sheetName val="m4"/>
      <sheetName val="she"/>
      <sheetName val="m"/>
      <sheetName val="m1"/>
      <sheetName val="est"/>
      <sheetName val="est (2)"/>
      <sheetName val="m4 (2)"/>
      <sheetName val="m4 (4)"/>
      <sheetName val="ssr-rates"/>
      <sheetName val="RMR"/>
      <sheetName val="Road Detail Est."/>
      <sheetName val="Road data"/>
      <sheetName val="sand"/>
      <sheetName val="stone"/>
      <sheetName val="index"/>
      <sheetName val="Part-A"/>
      <sheetName val="other rates"/>
      <sheetName val="r"/>
      <sheetName val="Data"/>
      <sheetName val="lead-st"/>
      <sheetName val="ewst"/>
      <sheetName val="maya"/>
      <sheetName val="Plant &amp;  Machinery"/>
      <sheetName val="Material"/>
      <sheetName val="Labour"/>
      <sheetName val="LEAD"/>
      <sheetName val="MRATES"/>
      <sheetName val="temp-SDData (2)"/>
      <sheetName val="ABS"/>
      <sheetName val="OPD-Civil"/>
      <sheetName val="other rates N"/>
      <sheetName val="v"/>
      <sheetName val="Boq"/>
      <sheetName val="l"/>
      <sheetName val="Sent NHO"/>
      <sheetName val="LEADS"/>
      <sheetName val="Data.F8.BTR"/>
      <sheetName val="abs road"/>
      <sheetName val="Specification"/>
      <sheetName val="t_prsr"/>
      <sheetName val="wh"/>
      <sheetName val="Title"/>
      <sheetName val="Lead statement"/>
      <sheetName val="Works"/>
      <sheetName val="General"/>
      <sheetName val="Estt"/>
      <sheetName val="C-data"/>
      <sheetName val="Data_Base"/>
      <sheetName val="DATA-CD"/>
      <sheetName val="CD Data"/>
      <sheetName val="Data_Renuals"/>
      <sheetName val="data existing_do not delete"/>
      <sheetName val="Sheet3"/>
      <sheetName val="AX-B"/>
      <sheetName val="Footings"/>
      <sheetName val="est_(2)"/>
      <sheetName val="m4_(2)"/>
      <sheetName val="m4_(4)"/>
      <sheetName val="Road_Detail_Est_"/>
      <sheetName val="Road_data"/>
      <sheetName val="est_(2)1"/>
      <sheetName val="m4_(2)1"/>
      <sheetName val="m4_(4)1"/>
      <sheetName val="Road_Detail_Est_1"/>
      <sheetName val="Road_data1"/>
      <sheetName val="Sheet1"/>
      <sheetName val="Input"/>
      <sheetName val="road_est (2)"/>
      <sheetName val="furniture"/>
      <sheetName val="abst-cdworks (2)"/>
      <sheetName val="Seig_Cal"/>
      <sheetName val="7 Other Costs"/>
      <sheetName val="quarry"/>
      <sheetName val="BOQ_Direct_selling cost"/>
      <sheetName val="RA-markate"/>
      <sheetName val="0000000000000"/>
      <sheetName val="detls"/>
      <sheetName val="LOAD CALCULATION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nitrates"/>
      <sheetName val="unitratedata"/>
      <sheetName val="ssrdata"/>
      <sheetName val="ssr-rates"/>
      <sheetName val="data"/>
      <sheetName val="bricks"/>
      <sheetName val="stone"/>
      <sheetName val="sand"/>
      <sheetName val="earth"/>
      <sheetName val="Reserve"/>
      <sheetName val="index"/>
      <sheetName val="leads"/>
      <sheetName val="v"/>
      <sheetName val="segments-details"/>
      <sheetName val="Data.F8.BTR"/>
      <sheetName val="Road data"/>
      <sheetName val="m"/>
      <sheetName val="Road Detail Est."/>
      <sheetName val="sup dat"/>
      <sheetName val="pvc-pipe-rates"/>
      <sheetName val="HDPE"/>
      <sheetName val="DI"/>
      <sheetName val="pvc"/>
      <sheetName val="DATA_PRG"/>
      <sheetName val="Model-ssrData2008"/>
      <sheetName val="Sheet1"/>
      <sheetName val="Ward areas"/>
      <sheetName val="sluice-PVC"/>
      <sheetName val="Airvalve-HDPE"/>
      <sheetName val="dbl-airvalve-PVC"/>
      <sheetName val="DFjoints"/>
      <sheetName val="VC rate"/>
      <sheetName val="input"/>
      <sheetName val="t_prsr"/>
      <sheetName val="wh"/>
      <sheetName val="Plant &amp;  Machinery"/>
      <sheetName val="PVC_dia"/>
      <sheetName val="RMR"/>
      <sheetName val="0000000000000"/>
      <sheetName val="Labour"/>
      <sheetName val="detls"/>
      <sheetName val="sch"/>
      <sheetName val="id"/>
      <sheetName val="hdpe weights"/>
      <sheetName val="PVC weights"/>
      <sheetName val="Specification"/>
      <sheetName val="Lead"/>
      <sheetName val="Sheet1 (2)"/>
      <sheetName val="MRATES"/>
      <sheetName val="Sheet2"/>
      <sheetName val="Dormitory"/>
      <sheetName val="l"/>
      <sheetName val="Levels"/>
      <sheetName val="Mahesh"/>
      <sheetName val="Raghuveer"/>
      <sheetName val="Sheet3"/>
      <sheetName val="sluice-HDPE"/>
      <sheetName val="sluice-DI upto 1000"/>
      <sheetName val="scour-DI-CI"/>
      <sheetName val="r"/>
      <sheetName val="rdamdata"/>
      <sheetName val="Lead statement"/>
      <sheetName val="WATER-HAMMER"/>
      <sheetName val="data existing_do not delete"/>
      <sheetName val="Nspt-smp-final-ORIGINAL"/>
      <sheetName val="airvalve(AC)"/>
      <sheetName val="Caze Estimate "/>
      <sheetName val="Airvalve-DI"/>
      <sheetName val="Rate"/>
      <sheetName val="PUMP_DATA"/>
      <sheetName val="hdpe-rates"/>
      <sheetName val="pvc-rates"/>
      <sheetName val="Rates_PVC"/>
      <sheetName val="Data-ELSR"/>
      <sheetName val="CD Data"/>
      <sheetName val="Publicbuilding"/>
      <sheetName val="Datas"/>
      <sheetName val="Material"/>
      <sheetName val="design"/>
      <sheetName val="Boq"/>
      <sheetName val="Basic Rates"/>
      <sheetName val="Data_F8_BTR"/>
      <sheetName val="Road_data"/>
      <sheetName val="Road_Detail_Est_"/>
      <sheetName val="sup_dat"/>
      <sheetName val="Ward_areas"/>
      <sheetName val="VC_rate"/>
      <sheetName val="Plant_&amp;__Machinery"/>
      <sheetName val="hdpe_weights"/>
      <sheetName val="PVC_weights"/>
      <sheetName val="Sheet1_(2)"/>
      <sheetName val="Hire"/>
      <sheetName val="General"/>
      <sheetName val="maya"/>
      <sheetName val="Legal Risk Analysis"/>
      <sheetName val="Data-Road "/>
      <sheetName val="other rates"/>
      <sheetName val="int-Dia-pvc"/>
      <sheetName val="SSR"/>
      <sheetName val="water-hammar-strenght"/>
      <sheetName val=" data sheet "/>
      <sheetName val="DFjoints 2.11.17"/>
      <sheetName val="1-Pop Proj"/>
      <sheetName val="Sorted"/>
      <sheetName val="data1"/>
      <sheetName val="Cd"/>
      <sheetName val="Cs"/>
      <sheetName val="CPIPE"/>
      <sheetName val="THK"/>
      <sheetName val="CPIPE 1"/>
      <sheetName val="Main sheet"/>
      <sheetName val="temp-SDData (2)"/>
      <sheetName val="HS (MVS Akumarru)"/>
      <sheetName val="Hydraulic Design (Pipe)"/>
      <sheetName val="hdpe_basic"/>
      <sheetName val="clvrt_data"/>
      <sheetName val="Rising Main"/>
      <sheetName val="ww-march-02"/>
      <sheetName val="Stem "/>
      <sheetName val="VCRate"/>
      <sheetName val="Air-HDPE"/>
      <sheetName val="VC Rate2"/>
      <sheetName val="Sluice-HDPE-16"/>
      <sheetName val="Sluice-DI-16"/>
      <sheetName val="Sheet5"/>
      <sheetName val="Estt"/>
      <sheetName val="LOCAL RATES"/>
      <sheetName val="Breakdown"/>
      <sheetName val="SUMMARY"/>
      <sheetName val="sluice-HDPE- FINAL"/>
      <sheetName val="kintc-airvalve-BWSC&amp;MS"/>
      <sheetName val="sluice-BWSCP-MS"/>
      <sheetName val="kintc-airvalve-DI"/>
      <sheetName val="sluice-DI"/>
      <sheetName val="pop"/>
      <sheetName val="I-CO"/>
      <sheetName val="int-Dia-hdpe"/>
      <sheetName val="IW-SRD-Rect"/>
      <sheetName val="Abstract"/>
      <sheetName val="Detailed"/>
      <sheetName val="PS1"/>
      <sheetName val="dummy"/>
      <sheetName val="DsnConcept"/>
      <sheetName val="Pile cap"/>
      <sheetName val="HT-INTROD"/>
      <sheetName val="FORM7"/>
      <sheetName val="Stn&amp;bldg Abs"/>
      <sheetName val="cubes_M20"/>
      <sheetName val="E1"/>
      <sheetName val="Longitudinal"/>
      <sheetName val="ABS"/>
      <sheetName val="DATA SHEET"/>
      <sheetName val="mlead"/>
      <sheetName val="abs road"/>
      <sheetName val="Abs_CD_2"/>
      <sheetName val="coverpage"/>
      <sheetName val="road est"/>
      <sheetName val="ECV"/>
      <sheetName val="PM&amp;GM"/>
      <sheetName val="quarry"/>
      <sheetName val="lead-st"/>
      <sheetName val="Cover"/>
      <sheetName val="DISCHARGE"/>
      <sheetName val="Civil Boq"/>
      <sheetName val="7 Other Costs"/>
      <sheetName val="Footings"/>
      <sheetName val="Data_Base"/>
      <sheetName val="m1"/>
      <sheetName val="ESTIMATE"/>
      <sheetName val="DATA-BASE"/>
      <sheetName val="DATA-ABSTRACT"/>
      <sheetName val="JAWAHAR-hyd-original"/>
      <sheetName val="CF4 (R)"/>
      <sheetName val="IS3370"/>
      <sheetName val="IS456"/>
      <sheetName val="Data 2"/>
      <sheetName val="Chamber"/>
      <sheetName val="Valves"/>
      <sheetName val="MS Rates"/>
      <sheetName val="Data- All"/>
      <sheetName val="MS pipe,flange,Dummy"/>
      <sheetName val="Iocount"/>
      <sheetName val="20kL-design-final"/>
      <sheetName val="HDPE-pipe-rates"/>
      <sheetName val="GA"/>
      <sheetName val="mp-team 1"/>
      <sheetName val="BOQ Distribution"/>
      <sheetName val="Lead_statement"/>
      <sheetName val="Basic_Rates"/>
      <sheetName val="sluice-DI_upto_1000"/>
      <sheetName val="Caze_Estimate_"/>
      <sheetName val="CD_Data"/>
      <sheetName val="data_existing_do_not_delete"/>
      <sheetName val="Legal_Risk_Analysis"/>
      <sheetName val="Data-Road_"/>
      <sheetName val="other_rates"/>
      <sheetName val="_data_sheet_"/>
      <sheetName val="DFjoints_2_11_17"/>
      <sheetName val="1-Pop_Proj"/>
      <sheetName val="CPIPE_1"/>
      <sheetName val="HS_(MVS_Akumarru)"/>
      <sheetName val="Main_sheet"/>
      <sheetName val="temp-SDData_(2)"/>
      <sheetName val="Hydraulic_Design_(Pipe)"/>
      <sheetName val="p&amp;m"/>
      <sheetName val="Road data.PS"/>
      <sheetName val="Gen.Abs."/>
      <sheetName val="boredetails"/>
      <sheetName val="wh_data"/>
      <sheetName val="CPHEEO"/>
      <sheetName val="wh_data_R"/>
      <sheetName val="rsf-5ld"/>
      <sheetName val="#REF"/>
      <sheetName val="RSF"/>
      <sheetName val="not req 3"/>
      <sheetName val="Rates"/>
      <sheetName val="Pipe line estimate"/>
      <sheetName val="HDPE 2020-21"/>
      <sheetName val="Gate Valves"/>
      <sheetName val="Air-HDPE 2020-21"/>
      <sheetName val="STDDATAS2021-22"/>
      <sheetName val="VALVE CHAMBERS ABS "/>
      <sheetName val="ew OG"/>
      <sheetName val="ew-DiMs 2021-22"/>
      <sheetName val="DI PL "/>
      <sheetName val="DSS Input"/>
      <sheetName val="DSS -PH-Data"/>
      <sheetName val="PH 19.8.2019"/>
      <sheetName val="80mm VC"/>
      <sheetName val="Air-DI"/>
      <sheetName val="scour-pvc-hdpe-psc-DI-bwsc"/>
      <sheetName val="NRV"/>
      <sheetName val="Data_Bit_I"/>
      <sheetName val="bASICDATA"/>
      <sheetName val="pvc_basic"/>
      <sheetName val="Sheet9"/>
      <sheetName val="Leads Entry"/>
      <sheetName val="bldg"/>
    </sheetNames>
    <sheetDataSet>
      <sheetData sheetId="0" refreshError="1"/>
      <sheetData sheetId="1" refreshError="1"/>
      <sheetData sheetId="2" refreshError="1"/>
      <sheetData sheetId="3" refreshError="1"/>
      <sheetData sheetId="4" refreshError="1"/>
      <sheetData sheetId="5" refreshError="1"/>
      <sheetData sheetId="6" refreshError="1">
        <row r="1">
          <cell r="A1" t="str">
            <v>Metal/stone lead cost</v>
          </cell>
          <cell r="B1" t="str">
            <v>1997-1998</v>
          </cell>
          <cell r="C1" t="str">
            <v>1998-1999</v>
          </cell>
          <cell r="D1" t="str">
            <v>1999-2000</v>
          </cell>
          <cell r="E1" t="str">
            <v>2000-2001</v>
          </cell>
          <cell r="F1" t="str">
            <v>2001-2002</v>
          </cell>
          <cell r="G1" t="str">
            <v>2002-2003</v>
          </cell>
          <cell r="H1" t="str">
            <v>2003-2004</v>
          </cell>
          <cell r="I1" t="str">
            <v>2004-2005</v>
          </cell>
          <cell r="J1" t="str">
            <v>2005-2006</v>
          </cell>
          <cell r="K1" t="str">
            <v>2006-2007</v>
          </cell>
          <cell r="L1" t="str">
            <v>2007-2008</v>
          </cell>
          <cell r="M1" t="str">
            <v>2008-2009</v>
          </cell>
          <cell r="N1" t="str">
            <v>2009-2010</v>
          </cell>
        </row>
        <row r="2">
          <cell r="A2">
            <v>0.5</v>
          </cell>
          <cell r="B2">
            <v>46.6</v>
          </cell>
          <cell r="C2">
            <v>51.3</v>
          </cell>
          <cell r="D2">
            <v>56</v>
          </cell>
          <cell r="E2">
            <v>64</v>
          </cell>
          <cell r="F2">
            <v>72</v>
          </cell>
          <cell r="G2">
            <v>75.599999999999994</v>
          </cell>
          <cell r="H2">
            <v>78.5</v>
          </cell>
          <cell r="I2">
            <v>80.900000000000006</v>
          </cell>
          <cell r="J2">
            <v>83.3</v>
          </cell>
          <cell r="K2">
            <v>91.6</v>
          </cell>
        </row>
        <row r="3">
          <cell r="A3">
            <v>1</v>
          </cell>
          <cell r="B3">
            <v>47.9</v>
          </cell>
          <cell r="C3">
            <v>52.7</v>
          </cell>
          <cell r="D3">
            <v>58</v>
          </cell>
          <cell r="E3">
            <v>67</v>
          </cell>
          <cell r="F3">
            <v>75</v>
          </cell>
          <cell r="G3">
            <v>78.75</v>
          </cell>
          <cell r="H3">
            <v>81.7</v>
          </cell>
          <cell r="I3">
            <v>84.2</v>
          </cell>
          <cell r="J3">
            <v>86.7</v>
          </cell>
          <cell r="K3">
            <v>95.4</v>
          </cell>
          <cell r="L3">
            <v>0</v>
          </cell>
        </row>
        <row r="4">
          <cell r="A4">
            <v>2</v>
          </cell>
          <cell r="B4">
            <v>49.9</v>
          </cell>
          <cell r="C4">
            <v>54.9</v>
          </cell>
          <cell r="D4">
            <v>60</v>
          </cell>
          <cell r="E4">
            <v>69</v>
          </cell>
          <cell r="F4">
            <v>77</v>
          </cell>
          <cell r="G4">
            <v>80.849999999999994</v>
          </cell>
          <cell r="H4">
            <v>83.8</v>
          </cell>
          <cell r="I4">
            <v>86.3</v>
          </cell>
          <cell r="J4">
            <v>88.9</v>
          </cell>
          <cell r="K4">
            <v>97.8</v>
          </cell>
          <cell r="L4">
            <v>0</v>
          </cell>
        </row>
        <row r="5">
          <cell r="A5">
            <v>3</v>
          </cell>
          <cell r="B5">
            <v>51.9</v>
          </cell>
          <cell r="C5">
            <v>57.1</v>
          </cell>
          <cell r="D5">
            <v>62.8</v>
          </cell>
          <cell r="E5">
            <v>72</v>
          </cell>
          <cell r="F5">
            <v>81</v>
          </cell>
          <cell r="G5">
            <v>85.05</v>
          </cell>
          <cell r="H5">
            <v>88</v>
          </cell>
          <cell r="I5">
            <v>90.7</v>
          </cell>
          <cell r="J5">
            <v>93.4</v>
          </cell>
          <cell r="K5">
            <v>102.7</v>
          </cell>
          <cell r="L5">
            <v>0</v>
          </cell>
        </row>
        <row r="6">
          <cell r="A6">
            <v>4</v>
          </cell>
          <cell r="B6">
            <v>54.1</v>
          </cell>
          <cell r="C6">
            <v>59.5</v>
          </cell>
          <cell r="D6">
            <v>65</v>
          </cell>
          <cell r="E6">
            <v>75</v>
          </cell>
          <cell r="F6">
            <v>84</v>
          </cell>
          <cell r="G6">
            <v>88.2</v>
          </cell>
          <cell r="H6">
            <v>91.5</v>
          </cell>
          <cell r="I6">
            <v>94.3</v>
          </cell>
          <cell r="J6">
            <v>97.1</v>
          </cell>
          <cell r="K6">
            <v>106.8</v>
          </cell>
          <cell r="L6">
            <v>0</v>
          </cell>
        </row>
        <row r="7">
          <cell r="A7">
            <v>5</v>
          </cell>
          <cell r="B7">
            <v>56.1</v>
          </cell>
          <cell r="C7">
            <v>61.7</v>
          </cell>
          <cell r="D7">
            <v>67.900000000000006</v>
          </cell>
          <cell r="E7">
            <v>78</v>
          </cell>
          <cell r="F7">
            <v>87</v>
          </cell>
          <cell r="G7">
            <v>91.35</v>
          </cell>
          <cell r="H7">
            <v>94.7</v>
          </cell>
          <cell r="I7">
            <v>97.6</v>
          </cell>
          <cell r="J7">
            <v>100.5</v>
          </cell>
          <cell r="K7">
            <v>110.6</v>
          </cell>
          <cell r="L7">
            <v>0</v>
          </cell>
        </row>
        <row r="8">
          <cell r="A8">
            <v>6</v>
          </cell>
          <cell r="B8">
            <v>58.3</v>
          </cell>
          <cell r="C8">
            <v>64.099999999999994</v>
          </cell>
          <cell r="D8">
            <v>70.5</v>
          </cell>
          <cell r="E8">
            <v>82</v>
          </cell>
          <cell r="F8">
            <v>92</v>
          </cell>
          <cell r="G8">
            <v>96.6</v>
          </cell>
          <cell r="H8">
            <v>100.1</v>
          </cell>
          <cell r="I8">
            <v>103.1</v>
          </cell>
          <cell r="J8">
            <v>106.2</v>
          </cell>
          <cell r="K8">
            <v>122.1</v>
          </cell>
          <cell r="L8">
            <v>0</v>
          </cell>
        </row>
        <row r="9">
          <cell r="A9">
            <v>7</v>
          </cell>
          <cell r="B9">
            <v>60.3</v>
          </cell>
          <cell r="C9">
            <v>66.3</v>
          </cell>
          <cell r="D9">
            <v>72.900000000000006</v>
          </cell>
          <cell r="E9">
            <v>84</v>
          </cell>
          <cell r="F9">
            <v>94</v>
          </cell>
          <cell r="G9">
            <v>98.7</v>
          </cell>
          <cell r="H9">
            <v>102.4</v>
          </cell>
          <cell r="I9">
            <v>105.5</v>
          </cell>
          <cell r="J9">
            <v>108.7</v>
          </cell>
          <cell r="K9">
            <v>125</v>
          </cell>
          <cell r="L9">
            <v>0</v>
          </cell>
        </row>
        <row r="10">
          <cell r="A10">
            <v>8</v>
          </cell>
          <cell r="B10">
            <v>62.4</v>
          </cell>
          <cell r="C10">
            <v>68.599999999999994</v>
          </cell>
          <cell r="D10">
            <v>75</v>
          </cell>
          <cell r="E10">
            <v>86</v>
          </cell>
          <cell r="F10">
            <v>96</v>
          </cell>
          <cell r="G10">
            <v>100.8</v>
          </cell>
          <cell r="H10">
            <v>104.5</v>
          </cell>
          <cell r="I10">
            <v>107.6</v>
          </cell>
          <cell r="J10">
            <v>110.8</v>
          </cell>
          <cell r="K10">
            <v>127.4</v>
          </cell>
          <cell r="L10">
            <v>0</v>
          </cell>
        </row>
        <row r="11">
          <cell r="A11">
            <v>9</v>
          </cell>
          <cell r="B11">
            <v>64.8</v>
          </cell>
          <cell r="C11">
            <v>71.3</v>
          </cell>
          <cell r="D11">
            <v>78</v>
          </cell>
          <cell r="E11">
            <v>90</v>
          </cell>
          <cell r="F11">
            <v>101</v>
          </cell>
          <cell r="G11">
            <v>106.05</v>
          </cell>
          <cell r="H11">
            <v>109.9</v>
          </cell>
          <cell r="I11">
            <v>113.2</v>
          </cell>
          <cell r="J11">
            <v>116.6</v>
          </cell>
          <cell r="K11">
            <v>134.1</v>
          </cell>
          <cell r="L11">
            <v>0</v>
          </cell>
        </row>
        <row r="12">
          <cell r="A12">
            <v>10</v>
          </cell>
          <cell r="B12">
            <v>66.599999999999994</v>
          </cell>
          <cell r="C12">
            <v>73.3</v>
          </cell>
          <cell r="D12">
            <v>80</v>
          </cell>
          <cell r="E12">
            <v>92</v>
          </cell>
          <cell r="F12">
            <v>103</v>
          </cell>
          <cell r="G12">
            <v>108.15</v>
          </cell>
          <cell r="H12">
            <v>112.2</v>
          </cell>
          <cell r="I12">
            <v>115.6</v>
          </cell>
          <cell r="J12">
            <v>119.1</v>
          </cell>
          <cell r="K12">
            <v>137</v>
          </cell>
          <cell r="L12">
            <v>0</v>
          </cell>
        </row>
        <row r="13">
          <cell r="A13">
            <v>11</v>
          </cell>
          <cell r="B13">
            <v>69</v>
          </cell>
          <cell r="C13">
            <v>75.900000000000006</v>
          </cell>
          <cell r="D13">
            <v>83</v>
          </cell>
          <cell r="E13">
            <v>95</v>
          </cell>
          <cell r="F13">
            <v>106</v>
          </cell>
          <cell r="G13">
            <v>111.3</v>
          </cell>
          <cell r="H13">
            <v>116.1</v>
          </cell>
          <cell r="I13">
            <v>119.6</v>
          </cell>
          <cell r="J13">
            <v>123.2</v>
          </cell>
          <cell r="K13">
            <v>141.69999999999999</v>
          </cell>
          <cell r="L13">
            <v>0</v>
          </cell>
        </row>
        <row r="14">
          <cell r="A14">
            <v>12</v>
          </cell>
          <cell r="B14">
            <v>70.8</v>
          </cell>
          <cell r="C14">
            <v>77.900000000000006</v>
          </cell>
          <cell r="D14">
            <v>85.7</v>
          </cell>
          <cell r="E14">
            <v>99</v>
          </cell>
          <cell r="F14">
            <v>111</v>
          </cell>
          <cell r="G14">
            <v>116.55</v>
          </cell>
          <cell r="H14">
            <v>120.8</v>
          </cell>
          <cell r="I14">
            <v>124.4</v>
          </cell>
          <cell r="J14">
            <v>128.1</v>
          </cell>
          <cell r="K14">
            <v>147.30000000000001</v>
          </cell>
          <cell r="L14">
            <v>0</v>
          </cell>
        </row>
        <row r="15">
          <cell r="A15">
            <v>13</v>
          </cell>
          <cell r="B15">
            <v>73.3</v>
          </cell>
          <cell r="C15">
            <v>80.599999999999994</v>
          </cell>
          <cell r="D15">
            <v>88.7</v>
          </cell>
          <cell r="E15">
            <v>102</v>
          </cell>
          <cell r="F15">
            <v>114</v>
          </cell>
          <cell r="G15">
            <v>119.7</v>
          </cell>
          <cell r="H15">
            <v>124.1</v>
          </cell>
          <cell r="I15">
            <v>127.8</v>
          </cell>
          <cell r="J15">
            <v>131.6</v>
          </cell>
          <cell r="K15">
            <v>151.30000000000001</v>
          </cell>
          <cell r="L15">
            <v>0</v>
          </cell>
        </row>
        <row r="16">
          <cell r="A16">
            <v>14</v>
          </cell>
          <cell r="B16">
            <v>75</v>
          </cell>
          <cell r="C16">
            <v>82.5</v>
          </cell>
          <cell r="D16">
            <v>90.8</v>
          </cell>
          <cell r="E16">
            <v>105</v>
          </cell>
          <cell r="F16">
            <v>118</v>
          </cell>
          <cell r="G16">
            <v>123.9</v>
          </cell>
          <cell r="H16">
            <v>128.30000000000001</v>
          </cell>
          <cell r="I16">
            <v>132.19999999999999</v>
          </cell>
          <cell r="J16">
            <v>136.19999999999999</v>
          </cell>
          <cell r="K16">
            <v>156.6</v>
          </cell>
          <cell r="L16">
            <v>0</v>
          </cell>
        </row>
        <row r="17">
          <cell r="A17">
            <v>15</v>
          </cell>
          <cell r="B17">
            <v>76.900000000000006</v>
          </cell>
          <cell r="C17">
            <v>84.6</v>
          </cell>
          <cell r="D17">
            <v>93</v>
          </cell>
          <cell r="E17">
            <v>107</v>
          </cell>
          <cell r="F17">
            <v>120</v>
          </cell>
          <cell r="G17">
            <v>126</v>
          </cell>
          <cell r="H17">
            <v>130.6</v>
          </cell>
          <cell r="I17">
            <v>134.5</v>
          </cell>
          <cell r="J17">
            <v>138.5</v>
          </cell>
          <cell r="K17">
            <v>159.30000000000001</v>
          </cell>
          <cell r="L17">
            <v>0</v>
          </cell>
        </row>
        <row r="18">
          <cell r="A18">
            <v>16</v>
          </cell>
          <cell r="B18">
            <v>79.3</v>
          </cell>
          <cell r="C18">
            <v>87.2</v>
          </cell>
          <cell r="D18">
            <v>95.9</v>
          </cell>
          <cell r="E18">
            <v>110</v>
          </cell>
          <cell r="F18">
            <v>123</v>
          </cell>
          <cell r="G18">
            <v>129.15</v>
          </cell>
          <cell r="H18">
            <v>133.9</v>
          </cell>
          <cell r="I18">
            <v>137.9</v>
          </cell>
          <cell r="J18">
            <v>142</v>
          </cell>
          <cell r="K18">
            <v>163.30000000000001</v>
          </cell>
          <cell r="L18">
            <v>0</v>
          </cell>
        </row>
        <row r="19">
          <cell r="A19">
            <v>17</v>
          </cell>
          <cell r="B19">
            <v>81.099999999999994</v>
          </cell>
          <cell r="C19">
            <v>89.2</v>
          </cell>
          <cell r="D19">
            <v>98</v>
          </cell>
          <cell r="E19">
            <v>113</v>
          </cell>
          <cell r="F19">
            <v>127</v>
          </cell>
          <cell r="G19">
            <v>133.35</v>
          </cell>
          <cell r="H19">
            <v>138.1</v>
          </cell>
          <cell r="I19">
            <v>142.30000000000001</v>
          </cell>
          <cell r="J19">
            <v>146.6</v>
          </cell>
          <cell r="K19">
            <v>168.6</v>
          </cell>
          <cell r="L19">
            <v>0</v>
          </cell>
        </row>
        <row r="20">
          <cell r="A20">
            <v>18</v>
          </cell>
          <cell r="B20">
            <v>83.5</v>
          </cell>
          <cell r="C20">
            <v>91.9</v>
          </cell>
          <cell r="D20">
            <v>101</v>
          </cell>
          <cell r="E20">
            <v>116</v>
          </cell>
          <cell r="F20">
            <v>130</v>
          </cell>
          <cell r="G20">
            <v>136.5</v>
          </cell>
          <cell r="H20">
            <v>141.5</v>
          </cell>
          <cell r="I20">
            <v>145.80000000000001</v>
          </cell>
          <cell r="J20">
            <v>150.19999999999999</v>
          </cell>
          <cell r="K20">
            <v>172.7</v>
          </cell>
          <cell r="L20">
            <v>0</v>
          </cell>
        </row>
        <row r="21">
          <cell r="A21">
            <v>19</v>
          </cell>
          <cell r="B21">
            <v>85.4</v>
          </cell>
          <cell r="C21">
            <v>93.9</v>
          </cell>
          <cell r="D21">
            <v>103</v>
          </cell>
          <cell r="E21">
            <v>118</v>
          </cell>
          <cell r="F21">
            <v>132</v>
          </cell>
          <cell r="G21">
            <v>138.6</v>
          </cell>
          <cell r="H21">
            <v>143.69999999999999</v>
          </cell>
          <cell r="I21">
            <v>148</v>
          </cell>
          <cell r="J21">
            <v>152.4</v>
          </cell>
          <cell r="K21">
            <v>175.3</v>
          </cell>
          <cell r="L21">
            <v>0</v>
          </cell>
        </row>
        <row r="22">
          <cell r="A22">
            <v>20</v>
          </cell>
          <cell r="B22">
            <v>87.8</v>
          </cell>
          <cell r="C22">
            <v>96.6</v>
          </cell>
          <cell r="D22">
            <v>106</v>
          </cell>
          <cell r="E22">
            <v>122</v>
          </cell>
          <cell r="F22">
            <v>137</v>
          </cell>
          <cell r="G22">
            <v>143.85</v>
          </cell>
          <cell r="H22">
            <v>149</v>
          </cell>
          <cell r="I22">
            <v>153.5</v>
          </cell>
          <cell r="J22">
            <v>158.1</v>
          </cell>
          <cell r="K22">
            <v>181.8</v>
          </cell>
          <cell r="L22">
            <v>0</v>
          </cell>
        </row>
        <row r="23">
          <cell r="A23">
            <v>21</v>
          </cell>
          <cell r="B23">
            <v>90</v>
          </cell>
          <cell r="C23">
            <v>99</v>
          </cell>
          <cell r="D23">
            <v>108.6</v>
          </cell>
          <cell r="E23">
            <v>125</v>
          </cell>
          <cell r="F23">
            <v>140.4</v>
          </cell>
          <cell r="G23">
            <v>147.4</v>
          </cell>
          <cell r="H23">
            <v>152.69999999999999</v>
          </cell>
          <cell r="I23">
            <v>157.30000000000001</v>
          </cell>
          <cell r="J23">
            <v>162.1</v>
          </cell>
          <cell r="K23">
            <v>186.6</v>
          </cell>
        </row>
        <row r="24">
          <cell r="A24">
            <v>22</v>
          </cell>
          <cell r="B24">
            <v>92.2</v>
          </cell>
          <cell r="C24">
            <v>101.4</v>
          </cell>
          <cell r="D24">
            <v>111.2</v>
          </cell>
          <cell r="E24">
            <v>128</v>
          </cell>
          <cell r="F24">
            <v>143.80000000000001</v>
          </cell>
          <cell r="G24">
            <v>150.94999999999999</v>
          </cell>
          <cell r="H24">
            <v>156.4</v>
          </cell>
          <cell r="I24">
            <v>161.1</v>
          </cell>
          <cell r="J24">
            <v>166.1</v>
          </cell>
          <cell r="K24">
            <v>191.4</v>
          </cell>
        </row>
        <row r="25">
          <cell r="A25">
            <v>23</v>
          </cell>
          <cell r="B25">
            <v>94.4</v>
          </cell>
          <cell r="C25">
            <v>103.8</v>
          </cell>
          <cell r="D25">
            <v>113.8</v>
          </cell>
          <cell r="E25">
            <v>131</v>
          </cell>
          <cell r="F25">
            <v>147.19999999999999</v>
          </cell>
          <cell r="G25">
            <v>154.5</v>
          </cell>
          <cell r="H25">
            <v>160.1</v>
          </cell>
          <cell r="I25">
            <v>164.9</v>
          </cell>
          <cell r="J25">
            <v>170.1</v>
          </cell>
          <cell r="K25">
            <v>196.2</v>
          </cell>
        </row>
        <row r="26">
          <cell r="A26">
            <v>24</v>
          </cell>
          <cell r="B26">
            <v>96.6</v>
          </cell>
          <cell r="C26">
            <v>106.2</v>
          </cell>
          <cell r="D26">
            <v>116.4</v>
          </cell>
          <cell r="E26">
            <v>134</v>
          </cell>
          <cell r="F26">
            <v>150.6</v>
          </cell>
          <cell r="G26">
            <v>158.05000000000001</v>
          </cell>
          <cell r="H26">
            <v>163.80000000000001</v>
          </cell>
          <cell r="I26">
            <v>168.7</v>
          </cell>
          <cell r="J26">
            <v>174.1</v>
          </cell>
          <cell r="K26">
            <v>201</v>
          </cell>
        </row>
        <row r="27">
          <cell r="A27">
            <v>25</v>
          </cell>
          <cell r="B27">
            <v>98.8</v>
          </cell>
          <cell r="C27">
            <v>108.6</v>
          </cell>
          <cell r="D27">
            <v>119</v>
          </cell>
          <cell r="E27">
            <v>137</v>
          </cell>
          <cell r="F27">
            <v>154</v>
          </cell>
          <cell r="G27">
            <v>161.6</v>
          </cell>
          <cell r="H27">
            <v>167.5</v>
          </cell>
          <cell r="I27">
            <v>172.5</v>
          </cell>
          <cell r="J27">
            <v>178.1</v>
          </cell>
          <cell r="K27">
            <v>205.8</v>
          </cell>
        </row>
        <row r="28">
          <cell r="A28">
            <v>26</v>
          </cell>
          <cell r="B28">
            <v>101</v>
          </cell>
          <cell r="C28">
            <v>111</v>
          </cell>
          <cell r="D28">
            <v>121.6</v>
          </cell>
          <cell r="E28">
            <v>140</v>
          </cell>
          <cell r="F28">
            <v>157.4</v>
          </cell>
          <cell r="G28">
            <v>165.15</v>
          </cell>
          <cell r="H28">
            <v>171.2</v>
          </cell>
          <cell r="I28">
            <v>176.3</v>
          </cell>
          <cell r="J28">
            <v>182.1</v>
          </cell>
          <cell r="K28">
            <v>210.6</v>
          </cell>
        </row>
        <row r="29">
          <cell r="A29">
            <v>27</v>
          </cell>
          <cell r="B29">
            <v>103.2</v>
          </cell>
          <cell r="C29">
            <v>113.4</v>
          </cell>
          <cell r="D29">
            <v>124.2</v>
          </cell>
          <cell r="E29">
            <v>143</v>
          </cell>
          <cell r="F29">
            <v>160.80000000000001</v>
          </cell>
          <cell r="G29">
            <v>168.7</v>
          </cell>
          <cell r="H29">
            <v>174.9</v>
          </cell>
          <cell r="I29">
            <v>180.1</v>
          </cell>
          <cell r="J29">
            <v>186.1</v>
          </cell>
          <cell r="K29">
            <v>215.4</v>
          </cell>
        </row>
        <row r="30">
          <cell r="A30">
            <v>28</v>
          </cell>
          <cell r="B30">
            <v>105.4</v>
          </cell>
          <cell r="C30">
            <v>115.8</v>
          </cell>
          <cell r="D30">
            <v>126.8</v>
          </cell>
          <cell r="E30">
            <v>146</v>
          </cell>
          <cell r="F30">
            <v>164.2</v>
          </cell>
          <cell r="G30">
            <v>172.25</v>
          </cell>
          <cell r="H30">
            <v>178.6</v>
          </cell>
          <cell r="I30">
            <v>183.9</v>
          </cell>
          <cell r="J30">
            <v>190.1</v>
          </cell>
          <cell r="K30">
            <v>220.2</v>
          </cell>
        </row>
        <row r="31">
          <cell r="A31">
            <v>29</v>
          </cell>
          <cell r="B31">
            <v>107.6</v>
          </cell>
          <cell r="C31">
            <v>118.2</v>
          </cell>
          <cell r="D31">
            <v>129.4</v>
          </cell>
          <cell r="E31">
            <v>149</v>
          </cell>
          <cell r="F31">
            <v>167.6</v>
          </cell>
          <cell r="G31">
            <v>175.8</v>
          </cell>
          <cell r="H31">
            <v>182.3</v>
          </cell>
          <cell r="I31">
            <v>187.7</v>
          </cell>
          <cell r="J31">
            <v>194.1</v>
          </cell>
          <cell r="K31">
            <v>225</v>
          </cell>
        </row>
        <row r="32">
          <cell r="A32">
            <v>30</v>
          </cell>
          <cell r="B32">
            <v>109.8</v>
          </cell>
          <cell r="C32">
            <v>120.6</v>
          </cell>
          <cell r="D32">
            <v>132</v>
          </cell>
          <cell r="E32">
            <v>152</v>
          </cell>
          <cell r="F32">
            <v>171</v>
          </cell>
          <cell r="G32">
            <v>179.35</v>
          </cell>
          <cell r="H32">
            <v>186</v>
          </cell>
          <cell r="I32">
            <v>191.5</v>
          </cell>
          <cell r="J32">
            <v>198.1</v>
          </cell>
          <cell r="K32">
            <v>229.8</v>
          </cell>
        </row>
        <row r="33">
          <cell r="A33">
            <v>31</v>
          </cell>
          <cell r="B33">
            <v>112</v>
          </cell>
          <cell r="C33">
            <v>123</v>
          </cell>
          <cell r="D33">
            <v>134.6</v>
          </cell>
          <cell r="E33">
            <v>155</v>
          </cell>
          <cell r="F33">
            <v>174.4</v>
          </cell>
          <cell r="G33">
            <v>182.9</v>
          </cell>
          <cell r="H33">
            <v>189.4</v>
          </cell>
          <cell r="I33">
            <v>195</v>
          </cell>
          <cell r="J33">
            <v>201.7</v>
          </cell>
          <cell r="K33">
            <v>234.1</v>
          </cell>
        </row>
        <row r="34">
          <cell r="A34">
            <v>32</v>
          </cell>
          <cell r="B34">
            <v>114.2</v>
          </cell>
          <cell r="C34">
            <v>125.4</v>
          </cell>
          <cell r="D34">
            <v>137.19999999999999</v>
          </cell>
          <cell r="E34">
            <v>158</v>
          </cell>
          <cell r="F34">
            <v>177.8</v>
          </cell>
          <cell r="G34">
            <v>186.45</v>
          </cell>
          <cell r="H34">
            <v>192.8</v>
          </cell>
          <cell r="I34">
            <v>198.5</v>
          </cell>
          <cell r="J34">
            <v>205.3</v>
          </cell>
          <cell r="K34">
            <v>238.4</v>
          </cell>
        </row>
        <row r="35">
          <cell r="A35">
            <v>33</v>
          </cell>
          <cell r="B35">
            <v>116.4</v>
          </cell>
          <cell r="C35">
            <v>127.8</v>
          </cell>
          <cell r="D35">
            <v>139.80000000000001</v>
          </cell>
          <cell r="E35">
            <v>161</v>
          </cell>
          <cell r="F35">
            <v>181.2</v>
          </cell>
          <cell r="G35">
            <v>190</v>
          </cell>
          <cell r="H35">
            <v>196.2</v>
          </cell>
          <cell r="I35">
            <v>202</v>
          </cell>
          <cell r="J35">
            <v>208.9</v>
          </cell>
          <cell r="K35">
            <v>242.7</v>
          </cell>
        </row>
        <row r="36">
          <cell r="A36">
            <v>34</v>
          </cell>
          <cell r="B36">
            <v>118.6</v>
          </cell>
          <cell r="C36">
            <v>130.19999999999999</v>
          </cell>
          <cell r="D36">
            <v>142.4</v>
          </cell>
          <cell r="E36">
            <v>164</v>
          </cell>
          <cell r="F36">
            <v>184.6</v>
          </cell>
          <cell r="G36">
            <v>193.55</v>
          </cell>
          <cell r="H36">
            <v>199.6</v>
          </cell>
          <cell r="I36">
            <v>205.5</v>
          </cell>
          <cell r="J36">
            <v>212.5</v>
          </cell>
          <cell r="K36">
            <v>247</v>
          </cell>
        </row>
        <row r="37">
          <cell r="A37">
            <v>35</v>
          </cell>
          <cell r="B37">
            <v>120.8</v>
          </cell>
          <cell r="C37">
            <v>132.6</v>
          </cell>
          <cell r="D37">
            <v>145</v>
          </cell>
          <cell r="E37">
            <v>167</v>
          </cell>
          <cell r="F37">
            <v>188</v>
          </cell>
          <cell r="G37">
            <v>197.1</v>
          </cell>
          <cell r="H37">
            <v>203</v>
          </cell>
          <cell r="I37">
            <v>209</v>
          </cell>
          <cell r="J37">
            <v>216.1</v>
          </cell>
          <cell r="K37">
            <v>251.3</v>
          </cell>
        </row>
        <row r="38">
          <cell r="A38">
            <v>36</v>
          </cell>
          <cell r="B38">
            <v>123</v>
          </cell>
          <cell r="C38">
            <v>135</v>
          </cell>
          <cell r="D38">
            <v>147.6</v>
          </cell>
          <cell r="E38">
            <v>170</v>
          </cell>
          <cell r="F38">
            <v>191.4</v>
          </cell>
          <cell r="G38">
            <v>200.65</v>
          </cell>
          <cell r="H38">
            <v>206.4</v>
          </cell>
          <cell r="I38">
            <v>212.5</v>
          </cell>
          <cell r="J38">
            <v>219.7</v>
          </cell>
          <cell r="K38">
            <v>255.6</v>
          </cell>
        </row>
        <row r="39">
          <cell r="A39">
            <v>37</v>
          </cell>
          <cell r="B39">
            <v>125.2</v>
          </cell>
          <cell r="C39">
            <v>137.4</v>
          </cell>
          <cell r="D39">
            <v>150.19999999999999</v>
          </cell>
          <cell r="E39">
            <v>173</v>
          </cell>
          <cell r="F39">
            <v>194.8</v>
          </cell>
          <cell r="G39">
            <v>204.2</v>
          </cell>
          <cell r="H39">
            <v>209.8</v>
          </cell>
          <cell r="I39">
            <v>216</v>
          </cell>
          <cell r="J39">
            <v>223.3</v>
          </cell>
          <cell r="K39">
            <v>259.89999999999998</v>
          </cell>
        </row>
        <row r="40">
          <cell r="A40">
            <v>38</v>
          </cell>
          <cell r="B40">
            <v>127.4</v>
          </cell>
          <cell r="C40">
            <v>139.80000000000001</v>
          </cell>
          <cell r="D40">
            <v>152.80000000000001</v>
          </cell>
          <cell r="E40">
            <v>176</v>
          </cell>
          <cell r="F40">
            <v>198.2</v>
          </cell>
          <cell r="G40">
            <v>207.75</v>
          </cell>
          <cell r="H40">
            <v>213.2</v>
          </cell>
          <cell r="I40">
            <v>219.5</v>
          </cell>
          <cell r="J40">
            <v>226.9</v>
          </cell>
          <cell r="K40">
            <v>264.2</v>
          </cell>
        </row>
        <row r="41">
          <cell r="A41">
            <v>39</v>
          </cell>
          <cell r="B41">
            <v>129.6</v>
          </cell>
          <cell r="C41">
            <v>142.19999999999999</v>
          </cell>
          <cell r="D41">
            <v>155.4</v>
          </cell>
          <cell r="E41">
            <v>179</v>
          </cell>
          <cell r="F41">
            <v>201.6</v>
          </cell>
          <cell r="G41">
            <v>211.3</v>
          </cell>
          <cell r="H41">
            <v>216.6</v>
          </cell>
          <cell r="I41">
            <v>223</v>
          </cell>
          <cell r="J41">
            <v>230.5</v>
          </cell>
          <cell r="K41">
            <v>268.5</v>
          </cell>
        </row>
        <row r="42">
          <cell r="A42">
            <v>40</v>
          </cell>
          <cell r="B42">
            <v>131.80000000000001</v>
          </cell>
          <cell r="C42">
            <v>144.6</v>
          </cell>
          <cell r="D42">
            <v>158</v>
          </cell>
          <cell r="E42">
            <v>182</v>
          </cell>
          <cell r="F42">
            <v>205</v>
          </cell>
          <cell r="G42">
            <v>214.85</v>
          </cell>
          <cell r="H42">
            <v>220</v>
          </cell>
          <cell r="I42">
            <v>226.5</v>
          </cell>
          <cell r="J42">
            <v>234.1</v>
          </cell>
          <cell r="K42">
            <v>272.8</v>
          </cell>
        </row>
        <row r="43">
          <cell r="A43">
            <v>41</v>
          </cell>
          <cell r="B43">
            <v>134</v>
          </cell>
          <cell r="C43">
            <v>147</v>
          </cell>
          <cell r="D43">
            <v>160.6</v>
          </cell>
          <cell r="E43">
            <v>185</v>
          </cell>
          <cell r="F43">
            <v>208.4</v>
          </cell>
          <cell r="G43">
            <v>218.4</v>
          </cell>
          <cell r="H43">
            <v>223.4</v>
          </cell>
          <cell r="I43">
            <v>230</v>
          </cell>
          <cell r="J43">
            <v>237.7</v>
          </cell>
          <cell r="K43">
            <v>277.10000000000002</v>
          </cell>
        </row>
        <row r="44">
          <cell r="A44">
            <v>42</v>
          </cell>
          <cell r="B44">
            <v>136.19999999999999</v>
          </cell>
          <cell r="C44">
            <v>149.4</v>
          </cell>
          <cell r="D44">
            <v>163.19999999999999</v>
          </cell>
          <cell r="E44">
            <v>188</v>
          </cell>
          <cell r="F44">
            <v>211.8</v>
          </cell>
          <cell r="G44">
            <v>221.95</v>
          </cell>
          <cell r="H44">
            <v>226.8</v>
          </cell>
          <cell r="I44">
            <v>233.5</v>
          </cell>
          <cell r="J44">
            <v>241.3</v>
          </cell>
          <cell r="K44">
            <v>281.39999999999998</v>
          </cell>
        </row>
        <row r="45">
          <cell r="A45">
            <v>43</v>
          </cell>
          <cell r="B45">
            <v>138.4</v>
          </cell>
          <cell r="C45">
            <v>151.80000000000001</v>
          </cell>
          <cell r="D45">
            <v>165.8</v>
          </cell>
          <cell r="E45">
            <v>191</v>
          </cell>
          <cell r="F45">
            <v>215.2</v>
          </cell>
          <cell r="G45">
            <v>225.5</v>
          </cell>
          <cell r="H45">
            <v>230.2</v>
          </cell>
          <cell r="I45">
            <v>237</v>
          </cell>
          <cell r="J45">
            <v>244.9</v>
          </cell>
          <cell r="K45">
            <v>285.7</v>
          </cell>
        </row>
        <row r="46">
          <cell r="A46">
            <v>44</v>
          </cell>
          <cell r="B46">
            <v>140.6</v>
          </cell>
          <cell r="C46">
            <v>154.19999999999999</v>
          </cell>
          <cell r="D46">
            <v>168.4</v>
          </cell>
          <cell r="E46">
            <v>194</v>
          </cell>
          <cell r="F46">
            <v>218.6</v>
          </cell>
          <cell r="G46">
            <v>229.05</v>
          </cell>
          <cell r="H46">
            <v>233.6</v>
          </cell>
          <cell r="I46">
            <v>240.5</v>
          </cell>
          <cell r="J46">
            <v>248.5</v>
          </cell>
          <cell r="K46">
            <v>290</v>
          </cell>
        </row>
        <row r="47">
          <cell r="A47">
            <v>45</v>
          </cell>
          <cell r="B47">
            <v>142.80000000000001</v>
          </cell>
          <cell r="C47">
            <v>156.6</v>
          </cell>
          <cell r="D47">
            <v>171</v>
          </cell>
          <cell r="E47">
            <v>197</v>
          </cell>
          <cell r="F47">
            <v>222</v>
          </cell>
          <cell r="G47">
            <v>232.6</v>
          </cell>
          <cell r="H47">
            <v>237</v>
          </cell>
          <cell r="I47">
            <v>244</v>
          </cell>
          <cell r="J47">
            <v>252.1</v>
          </cell>
          <cell r="K47">
            <v>294.3</v>
          </cell>
        </row>
        <row r="48">
          <cell r="A48">
            <v>46</v>
          </cell>
          <cell r="B48">
            <v>145</v>
          </cell>
          <cell r="C48">
            <v>159</v>
          </cell>
          <cell r="D48">
            <v>173.6</v>
          </cell>
          <cell r="E48">
            <v>200</v>
          </cell>
          <cell r="F48">
            <v>225.4</v>
          </cell>
          <cell r="G48">
            <v>236.15</v>
          </cell>
          <cell r="H48">
            <v>240.4</v>
          </cell>
          <cell r="I48">
            <v>247.5</v>
          </cell>
          <cell r="J48">
            <v>255.7</v>
          </cell>
          <cell r="K48">
            <v>298.60000000000002</v>
          </cell>
        </row>
        <row r="49">
          <cell r="A49">
            <v>47</v>
          </cell>
          <cell r="B49">
            <v>147.19999999999999</v>
          </cell>
          <cell r="C49">
            <v>161.4</v>
          </cell>
          <cell r="D49">
            <v>176.2</v>
          </cell>
          <cell r="E49">
            <v>203</v>
          </cell>
          <cell r="F49">
            <v>228.8</v>
          </cell>
          <cell r="G49">
            <v>239.7</v>
          </cell>
          <cell r="H49">
            <v>243.8</v>
          </cell>
          <cell r="I49">
            <v>251</v>
          </cell>
          <cell r="J49">
            <v>259.3</v>
          </cell>
          <cell r="K49">
            <v>302.89999999999998</v>
          </cell>
        </row>
        <row r="50">
          <cell r="A50">
            <v>48</v>
          </cell>
          <cell r="B50">
            <v>149.4</v>
          </cell>
          <cell r="C50">
            <v>163.80000000000001</v>
          </cell>
          <cell r="D50">
            <v>178.8</v>
          </cell>
          <cell r="E50">
            <v>206</v>
          </cell>
          <cell r="F50">
            <v>232.2</v>
          </cell>
          <cell r="G50">
            <v>243.25</v>
          </cell>
          <cell r="H50">
            <v>247.2</v>
          </cell>
          <cell r="I50">
            <v>254.5</v>
          </cell>
          <cell r="J50">
            <v>262.89999999999998</v>
          </cell>
          <cell r="K50">
            <v>307.2</v>
          </cell>
        </row>
        <row r="51">
          <cell r="A51">
            <v>49</v>
          </cell>
          <cell r="B51">
            <v>151.6</v>
          </cell>
          <cell r="C51">
            <v>166.2</v>
          </cell>
          <cell r="D51">
            <v>181.4</v>
          </cell>
          <cell r="E51">
            <v>209</v>
          </cell>
          <cell r="F51">
            <v>235.6</v>
          </cell>
          <cell r="G51">
            <v>246.8</v>
          </cell>
          <cell r="H51">
            <v>250.6</v>
          </cell>
          <cell r="I51">
            <v>258</v>
          </cell>
          <cell r="J51">
            <v>266.5</v>
          </cell>
          <cell r="K51">
            <v>311.5</v>
          </cell>
        </row>
        <row r="52">
          <cell r="A52">
            <v>50</v>
          </cell>
          <cell r="B52">
            <v>153.80000000000001</v>
          </cell>
          <cell r="C52">
            <v>168.6</v>
          </cell>
          <cell r="D52">
            <v>184</v>
          </cell>
          <cell r="E52">
            <v>212</v>
          </cell>
          <cell r="F52">
            <v>239</v>
          </cell>
          <cell r="G52">
            <v>250.35</v>
          </cell>
          <cell r="H52">
            <v>254</v>
          </cell>
          <cell r="I52">
            <v>261.5</v>
          </cell>
          <cell r="J52">
            <v>270.10000000000002</v>
          </cell>
          <cell r="K52">
            <v>315.8</v>
          </cell>
        </row>
        <row r="53">
          <cell r="A53">
            <v>51</v>
          </cell>
          <cell r="B53">
            <v>155.4</v>
          </cell>
          <cell r="C53">
            <v>170.4</v>
          </cell>
          <cell r="D53">
            <v>186.4</v>
          </cell>
          <cell r="E53">
            <v>214.8</v>
          </cell>
          <cell r="F53">
            <v>242.1</v>
          </cell>
          <cell r="G53">
            <v>253.6</v>
          </cell>
          <cell r="H53">
            <v>257</v>
          </cell>
          <cell r="I53">
            <v>264.60000000000002</v>
          </cell>
          <cell r="J53">
            <v>273.39999999999998</v>
          </cell>
          <cell r="K53">
            <v>319.8</v>
          </cell>
        </row>
        <row r="54">
          <cell r="A54">
            <v>52</v>
          </cell>
          <cell r="B54">
            <v>157</v>
          </cell>
          <cell r="C54">
            <v>172.2</v>
          </cell>
          <cell r="D54">
            <v>188.8</v>
          </cell>
          <cell r="E54">
            <v>217.6</v>
          </cell>
          <cell r="F54">
            <v>245.2</v>
          </cell>
          <cell r="G54">
            <v>256.85000000000002</v>
          </cell>
          <cell r="H54">
            <v>260</v>
          </cell>
          <cell r="I54">
            <v>267.7</v>
          </cell>
          <cell r="J54">
            <v>276.7</v>
          </cell>
          <cell r="K54">
            <v>323.8</v>
          </cell>
        </row>
        <row r="55">
          <cell r="A55">
            <v>53</v>
          </cell>
          <cell r="B55">
            <v>158.6</v>
          </cell>
          <cell r="C55">
            <v>174</v>
          </cell>
          <cell r="D55">
            <v>191.2</v>
          </cell>
          <cell r="E55">
            <v>220.4</v>
          </cell>
          <cell r="F55">
            <v>248.3</v>
          </cell>
          <cell r="G55">
            <v>260.10000000000002</v>
          </cell>
          <cell r="H55">
            <v>263</v>
          </cell>
          <cell r="I55">
            <v>270.8</v>
          </cell>
          <cell r="J55">
            <v>280</v>
          </cell>
          <cell r="K55">
            <v>327.8</v>
          </cell>
        </row>
        <row r="56">
          <cell r="A56">
            <v>54</v>
          </cell>
          <cell r="B56">
            <v>160.19999999999999</v>
          </cell>
          <cell r="C56">
            <v>175.8</v>
          </cell>
          <cell r="D56">
            <v>193.6</v>
          </cell>
          <cell r="E56">
            <v>223.2</v>
          </cell>
          <cell r="F56">
            <v>251.4</v>
          </cell>
          <cell r="G56">
            <v>263.35000000000002</v>
          </cell>
          <cell r="H56">
            <v>266</v>
          </cell>
          <cell r="I56">
            <v>273.89999999999998</v>
          </cell>
          <cell r="J56">
            <v>283.3</v>
          </cell>
          <cell r="K56">
            <v>331.8</v>
          </cell>
        </row>
        <row r="57">
          <cell r="A57">
            <v>55</v>
          </cell>
          <cell r="B57">
            <v>161.80000000000001</v>
          </cell>
          <cell r="C57">
            <v>177.6</v>
          </cell>
          <cell r="D57">
            <v>196</v>
          </cell>
          <cell r="E57">
            <v>226</v>
          </cell>
          <cell r="F57">
            <v>254.5</v>
          </cell>
          <cell r="G57">
            <v>266.60000000000002</v>
          </cell>
          <cell r="H57">
            <v>269</v>
          </cell>
          <cell r="I57">
            <v>277</v>
          </cell>
          <cell r="J57">
            <v>286.60000000000002</v>
          </cell>
          <cell r="K57">
            <v>335.8</v>
          </cell>
        </row>
        <row r="58">
          <cell r="A58">
            <v>56</v>
          </cell>
          <cell r="B58">
            <v>163.4</v>
          </cell>
          <cell r="C58">
            <v>179.4</v>
          </cell>
          <cell r="D58">
            <v>198.4</v>
          </cell>
          <cell r="E58">
            <v>228.8</v>
          </cell>
          <cell r="F58">
            <v>257.60000000000002</v>
          </cell>
          <cell r="G58">
            <v>269.85000000000002</v>
          </cell>
          <cell r="H58">
            <v>272</v>
          </cell>
          <cell r="I58">
            <v>280.10000000000002</v>
          </cell>
          <cell r="J58">
            <v>289.89999999999998</v>
          </cell>
          <cell r="K58">
            <v>339.8</v>
          </cell>
        </row>
        <row r="59">
          <cell r="A59">
            <v>57</v>
          </cell>
          <cell r="B59">
            <v>165</v>
          </cell>
          <cell r="C59">
            <v>181.2</v>
          </cell>
          <cell r="D59">
            <v>200.8</v>
          </cell>
          <cell r="E59">
            <v>231.6</v>
          </cell>
          <cell r="F59">
            <v>260.7</v>
          </cell>
          <cell r="G59">
            <v>273.10000000000002</v>
          </cell>
          <cell r="H59">
            <v>275</v>
          </cell>
          <cell r="I59">
            <v>283.2</v>
          </cell>
          <cell r="J59">
            <v>293.2</v>
          </cell>
          <cell r="K59">
            <v>285.2</v>
          </cell>
        </row>
        <row r="60">
          <cell r="A60">
            <v>58</v>
          </cell>
          <cell r="B60">
            <v>166.6</v>
          </cell>
          <cell r="C60">
            <v>183</v>
          </cell>
          <cell r="D60">
            <v>203.2</v>
          </cell>
          <cell r="E60">
            <v>234.4</v>
          </cell>
          <cell r="F60">
            <v>263.8</v>
          </cell>
          <cell r="G60">
            <v>276.35000000000002</v>
          </cell>
          <cell r="H60">
            <v>278</v>
          </cell>
          <cell r="I60">
            <v>286.3</v>
          </cell>
          <cell r="J60">
            <v>296.5</v>
          </cell>
          <cell r="K60">
            <v>288.7</v>
          </cell>
        </row>
        <row r="61">
          <cell r="A61">
            <v>59</v>
          </cell>
          <cell r="B61">
            <v>168.2</v>
          </cell>
          <cell r="C61">
            <v>184.8</v>
          </cell>
          <cell r="D61">
            <v>205.6</v>
          </cell>
          <cell r="E61">
            <v>237.2</v>
          </cell>
          <cell r="F61">
            <v>266.89999999999998</v>
          </cell>
          <cell r="G61">
            <v>279.60000000000002</v>
          </cell>
          <cell r="H61">
            <v>281</v>
          </cell>
          <cell r="I61">
            <v>289.39999999999998</v>
          </cell>
          <cell r="J61">
            <v>299.8</v>
          </cell>
          <cell r="K61">
            <v>292.2</v>
          </cell>
        </row>
        <row r="62">
          <cell r="A62">
            <v>60</v>
          </cell>
          <cell r="B62">
            <v>169.8</v>
          </cell>
          <cell r="C62">
            <v>186.6</v>
          </cell>
          <cell r="D62">
            <v>208</v>
          </cell>
          <cell r="E62">
            <v>240</v>
          </cell>
          <cell r="F62">
            <v>270</v>
          </cell>
          <cell r="G62">
            <v>282.85000000000002</v>
          </cell>
          <cell r="H62">
            <v>284</v>
          </cell>
          <cell r="I62">
            <v>292.5</v>
          </cell>
          <cell r="J62">
            <v>303.10000000000002</v>
          </cell>
          <cell r="K62">
            <v>295.7</v>
          </cell>
        </row>
        <row r="63">
          <cell r="A63">
            <v>61</v>
          </cell>
          <cell r="B63">
            <v>171.4</v>
          </cell>
          <cell r="C63">
            <v>188.4</v>
          </cell>
          <cell r="D63">
            <v>210.4</v>
          </cell>
          <cell r="E63">
            <v>242.8</v>
          </cell>
          <cell r="F63">
            <v>273.10000000000002</v>
          </cell>
          <cell r="G63">
            <v>286.10000000000002</v>
          </cell>
          <cell r="H63">
            <v>287</v>
          </cell>
          <cell r="I63">
            <v>295.60000000000002</v>
          </cell>
          <cell r="J63">
            <v>306.39999999999998</v>
          </cell>
          <cell r="K63">
            <v>299.2</v>
          </cell>
        </row>
        <row r="64">
          <cell r="A64">
            <v>62</v>
          </cell>
          <cell r="B64">
            <v>173</v>
          </cell>
          <cell r="C64">
            <v>190.2</v>
          </cell>
          <cell r="D64">
            <v>212.8</v>
          </cell>
          <cell r="E64">
            <v>245.6</v>
          </cell>
          <cell r="F64">
            <v>276.2</v>
          </cell>
          <cell r="G64">
            <v>289.35000000000002</v>
          </cell>
          <cell r="H64">
            <v>290</v>
          </cell>
          <cell r="I64">
            <v>298.7</v>
          </cell>
          <cell r="J64">
            <v>309.7</v>
          </cell>
          <cell r="K64">
            <v>302.7</v>
          </cell>
        </row>
        <row r="65">
          <cell r="A65">
            <v>63</v>
          </cell>
          <cell r="B65">
            <v>174.6</v>
          </cell>
          <cell r="C65">
            <v>192</v>
          </cell>
          <cell r="D65">
            <v>215.2</v>
          </cell>
          <cell r="E65">
            <v>248.4</v>
          </cell>
          <cell r="F65">
            <v>279.3</v>
          </cell>
          <cell r="G65">
            <v>292.60000000000002</v>
          </cell>
          <cell r="H65">
            <v>293</v>
          </cell>
          <cell r="I65">
            <v>301.8</v>
          </cell>
          <cell r="J65">
            <v>313</v>
          </cell>
          <cell r="K65">
            <v>306.2</v>
          </cell>
        </row>
        <row r="66">
          <cell r="A66">
            <v>64</v>
          </cell>
          <cell r="B66">
            <v>176.2</v>
          </cell>
          <cell r="C66">
            <v>193.8</v>
          </cell>
          <cell r="D66">
            <v>217.6</v>
          </cell>
          <cell r="E66">
            <v>251.2</v>
          </cell>
          <cell r="F66">
            <v>282.39999999999998</v>
          </cell>
          <cell r="G66">
            <v>295.85000000000002</v>
          </cell>
          <cell r="H66">
            <v>296</v>
          </cell>
          <cell r="I66">
            <v>304.89999999999998</v>
          </cell>
          <cell r="J66">
            <v>316.3</v>
          </cell>
          <cell r="K66">
            <v>309.7</v>
          </cell>
        </row>
        <row r="67">
          <cell r="A67">
            <v>65</v>
          </cell>
          <cell r="B67">
            <v>177.8</v>
          </cell>
          <cell r="C67">
            <v>195.6</v>
          </cell>
          <cell r="D67">
            <v>220</v>
          </cell>
          <cell r="E67">
            <v>254</v>
          </cell>
          <cell r="F67">
            <v>285.5</v>
          </cell>
          <cell r="G67">
            <v>299.10000000000002</v>
          </cell>
          <cell r="H67">
            <v>299</v>
          </cell>
          <cell r="I67">
            <v>308</v>
          </cell>
          <cell r="J67">
            <v>319.60000000000002</v>
          </cell>
          <cell r="K67">
            <v>313.2</v>
          </cell>
        </row>
        <row r="68">
          <cell r="A68">
            <v>66</v>
          </cell>
          <cell r="B68">
            <v>179.4</v>
          </cell>
          <cell r="C68">
            <v>197.4</v>
          </cell>
          <cell r="D68">
            <v>222.4</v>
          </cell>
          <cell r="E68">
            <v>256.8</v>
          </cell>
          <cell r="F68">
            <v>288.60000000000002</v>
          </cell>
          <cell r="G68">
            <v>302.35000000000002</v>
          </cell>
          <cell r="H68">
            <v>302</v>
          </cell>
          <cell r="I68">
            <v>311.10000000000002</v>
          </cell>
          <cell r="J68">
            <v>322.89999999999998</v>
          </cell>
          <cell r="K68">
            <v>316.7</v>
          </cell>
        </row>
        <row r="69">
          <cell r="A69">
            <v>67</v>
          </cell>
          <cell r="B69">
            <v>181</v>
          </cell>
          <cell r="C69">
            <v>199.2</v>
          </cell>
          <cell r="D69">
            <v>224.8</v>
          </cell>
          <cell r="E69">
            <v>259.60000000000002</v>
          </cell>
          <cell r="F69">
            <v>291.7</v>
          </cell>
          <cell r="G69">
            <v>305.60000000000002</v>
          </cell>
          <cell r="H69">
            <v>305</v>
          </cell>
          <cell r="I69">
            <v>314.2</v>
          </cell>
          <cell r="J69">
            <v>326.2</v>
          </cell>
          <cell r="K69">
            <v>320.2</v>
          </cell>
        </row>
        <row r="70">
          <cell r="A70">
            <v>68</v>
          </cell>
          <cell r="B70">
            <v>182.6</v>
          </cell>
          <cell r="C70">
            <v>201</v>
          </cell>
          <cell r="D70">
            <v>227.2</v>
          </cell>
          <cell r="E70">
            <v>262.39999999999998</v>
          </cell>
          <cell r="F70">
            <v>294.8</v>
          </cell>
          <cell r="G70">
            <v>308.85000000000002</v>
          </cell>
          <cell r="H70">
            <v>308</v>
          </cell>
          <cell r="I70">
            <v>317.3</v>
          </cell>
          <cell r="J70">
            <v>329.5</v>
          </cell>
          <cell r="K70">
            <v>323.7</v>
          </cell>
        </row>
        <row r="71">
          <cell r="A71">
            <v>69</v>
          </cell>
          <cell r="B71">
            <v>184.2</v>
          </cell>
          <cell r="C71">
            <v>202.8</v>
          </cell>
          <cell r="D71">
            <v>229.6</v>
          </cell>
          <cell r="E71">
            <v>265.2</v>
          </cell>
          <cell r="F71">
            <v>297.89999999999998</v>
          </cell>
          <cell r="G71">
            <v>312.10000000000002</v>
          </cell>
          <cell r="H71">
            <v>311</v>
          </cell>
          <cell r="I71">
            <v>320.39999999999998</v>
          </cell>
          <cell r="J71">
            <v>332.8</v>
          </cell>
          <cell r="K71">
            <v>327.2</v>
          </cell>
        </row>
        <row r="72">
          <cell r="A72">
            <v>70</v>
          </cell>
          <cell r="B72">
            <v>185.8</v>
          </cell>
          <cell r="C72">
            <v>204.6</v>
          </cell>
          <cell r="D72">
            <v>232</v>
          </cell>
          <cell r="E72">
            <v>268</v>
          </cell>
          <cell r="F72">
            <v>301</v>
          </cell>
          <cell r="G72">
            <v>315.35000000000002</v>
          </cell>
          <cell r="H72">
            <v>314</v>
          </cell>
          <cell r="I72">
            <v>323.5</v>
          </cell>
          <cell r="J72">
            <v>336.1</v>
          </cell>
          <cell r="K72">
            <v>330.7</v>
          </cell>
        </row>
        <row r="73">
          <cell r="A73">
            <v>71</v>
          </cell>
          <cell r="B73">
            <v>187.4</v>
          </cell>
          <cell r="C73">
            <v>206.4</v>
          </cell>
          <cell r="D73">
            <v>234.4</v>
          </cell>
          <cell r="E73">
            <v>270.8</v>
          </cell>
          <cell r="F73">
            <v>304.10000000000002</v>
          </cell>
          <cell r="G73">
            <v>318.60000000000002</v>
          </cell>
          <cell r="H73">
            <v>317</v>
          </cell>
          <cell r="I73">
            <v>326.60000000000002</v>
          </cell>
          <cell r="J73">
            <v>339.4</v>
          </cell>
          <cell r="K73">
            <v>334.2</v>
          </cell>
        </row>
        <row r="74">
          <cell r="A74">
            <v>72</v>
          </cell>
          <cell r="B74">
            <v>189</v>
          </cell>
          <cell r="C74">
            <v>208.2</v>
          </cell>
          <cell r="D74">
            <v>236.8</v>
          </cell>
          <cell r="E74">
            <v>273.60000000000002</v>
          </cell>
          <cell r="F74">
            <v>307.2</v>
          </cell>
          <cell r="G74">
            <v>321.85000000000002</v>
          </cell>
          <cell r="H74">
            <v>320</v>
          </cell>
          <cell r="I74">
            <v>329.7</v>
          </cell>
          <cell r="J74">
            <v>342.7</v>
          </cell>
          <cell r="K74">
            <v>337.7</v>
          </cell>
        </row>
        <row r="75">
          <cell r="A75">
            <v>73</v>
          </cell>
          <cell r="B75">
            <v>190.6</v>
          </cell>
          <cell r="C75">
            <v>210</v>
          </cell>
          <cell r="D75">
            <v>239.2</v>
          </cell>
          <cell r="E75">
            <v>276.39999999999998</v>
          </cell>
          <cell r="F75">
            <v>310.3</v>
          </cell>
          <cell r="G75">
            <v>325.10000000000002</v>
          </cell>
          <cell r="H75">
            <v>323</v>
          </cell>
          <cell r="I75">
            <v>332.8</v>
          </cell>
          <cell r="J75">
            <v>346</v>
          </cell>
          <cell r="K75">
            <v>341.2</v>
          </cell>
        </row>
        <row r="76">
          <cell r="A76">
            <v>74</v>
          </cell>
          <cell r="B76">
            <v>192.2</v>
          </cell>
          <cell r="C76">
            <v>211.8</v>
          </cell>
          <cell r="D76">
            <v>241.6</v>
          </cell>
          <cell r="E76">
            <v>279.2</v>
          </cell>
          <cell r="F76">
            <v>313.39999999999998</v>
          </cell>
          <cell r="G76">
            <v>328.35</v>
          </cell>
          <cell r="H76">
            <v>326</v>
          </cell>
          <cell r="I76">
            <v>335.9</v>
          </cell>
          <cell r="J76">
            <v>349.3</v>
          </cell>
          <cell r="K76">
            <v>344.7</v>
          </cell>
        </row>
        <row r="77">
          <cell r="A77">
            <v>75</v>
          </cell>
          <cell r="B77">
            <v>193.8</v>
          </cell>
          <cell r="C77">
            <v>213.6</v>
          </cell>
          <cell r="D77">
            <v>244</v>
          </cell>
          <cell r="E77">
            <v>282</v>
          </cell>
          <cell r="F77">
            <v>316.5</v>
          </cell>
          <cell r="G77">
            <v>331.6</v>
          </cell>
          <cell r="H77">
            <v>329</v>
          </cell>
          <cell r="I77">
            <v>339</v>
          </cell>
          <cell r="J77">
            <v>352.6</v>
          </cell>
          <cell r="K77">
            <v>348.2</v>
          </cell>
        </row>
        <row r="78">
          <cell r="A78">
            <v>76</v>
          </cell>
          <cell r="B78">
            <v>195.4</v>
          </cell>
          <cell r="C78">
            <v>215.4</v>
          </cell>
          <cell r="D78">
            <v>246.4</v>
          </cell>
          <cell r="E78">
            <v>284.8</v>
          </cell>
          <cell r="F78">
            <v>319.60000000000002</v>
          </cell>
          <cell r="G78">
            <v>334.85</v>
          </cell>
          <cell r="H78">
            <v>332</v>
          </cell>
          <cell r="I78">
            <v>342.1</v>
          </cell>
          <cell r="J78">
            <v>355.9</v>
          </cell>
          <cell r="K78">
            <v>351.7</v>
          </cell>
        </row>
        <row r="79">
          <cell r="A79">
            <v>77</v>
          </cell>
          <cell r="B79">
            <v>197</v>
          </cell>
          <cell r="C79">
            <v>217.2</v>
          </cell>
          <cell r="D79">
            <v>248.8</v>
          </cell>
          <cell r="E79">
            <v>287.60000000000002</v>
          </cell>
          <cell r="F79">
            <v>322.7</v>
          </cell>
          <cell r="G79">
            <v>338.1</v>
          </cell>
          <cell r="H79">
            <v>335</v>
          </cell>
          <cell r="I79">
            <v>345.2</v>
          </cell>
          <cell r="J79">
            <v>359.2</v>
          </cell>
          <cell r="K79">
            <v>355.2</v>
          </cell>
        </row>
        <row r="80">
          <cell r="A80">
            <v>78</v>
          </cell>
          <cell r="B80">
            <v>198.6</v>
          </cell>
          <cell r="C80">
            <v>219</v>
          </cell>
          <cell r="D80">
            <v>251.2</v>
          </cell>
          <cell r="E80">
            <v>290.39999999999998</v>
          </cell>
          <cell r="F80">
            <v>325.8</v>
          </cell>
          <cell r="G80">
            <v>341.35</v>
          </cell>
          <cell r="H80">
            <v>338</v>
          </cell>
          <cell r="I80">
            <v>348.3</v>
          </cell>
          <cell r="J80">
            <v>362.5</v>
          </cell>
          <cell r="K80">
            <v>358.7</v>
          </cell>
        </row>
        <row r="81">
          <cell r="A81">
            <v>79</v>
          </cell>
          <cell r="B81">
            <v>200.2</v>
          </cell>
          <cell r="C81">
            <v>220.8</v>
          </cell>
          <cell r="D81">
            <v>253.6</v>
          </cell>
          <cell r="E81">
            <v>293.2</v>
          </cell>
          <cell r="F81">
            <v>328.9</v>
          </cell>
          <cell r="G81">
            <v>344.6</v>
          </cell>
          <cell r="H81">
            <v>341</v>
          </cell>
          <cell r="I81">
            <v>351.4</v>
          </cell>
          <cell r="J81">
            <v>365.8</v>
          </cell>
          <cell r="K81">
            <v>362.2</v>
          </cell>
        </row>
        <row r="82">
          <cell r="A82">
            <v>80</v>
          </cell>
          <cell r="B82">
            <v>201.8</v>
          </cell>
          <cell r="C82">
            <v>222.6</v>
          </cell>
          <cell r="D82">
            <v>256</v>
          </cell>
          <cell r="E82">
            <v>296</v>
          </cell>
          <cell r="F82">
            <v>332</v>
          </cell>
          <cell r="G82">
            <v>347.85</v>
          </cell>
          <cell r="H82">
            <v>344</v>
          </cell>
          <cell r="I82">
            <v>354.5</v>
          </cell>
          <cell r="J82">
            <v>369.1</v>
          </cell>
          <cell r="K82">
            <v>365.7</v>
          </cell>
        </row>
        <row r="83">
          <cell r="A83">
            <v>81</v>
          </cell>
          <cell r="B83">
            <v>203.4</v>
          </cell>
          <cell r="C83">
            <v>224.4</v>
          </cell>
          <cell r="D83">
            <v>258.39999999999998</v>
          </cell>
          <cell r="E83">
            <v>298.8</v>
          </cell>
          <cell r="F83">
            <v>335.1</v>
          </cell>
          <cell r="G83">
            <v>351.1</v>
          </cell>
          <cell r="H83">
            <v>346.9</v>
          </cell>
          <cell r="I83">
            <v>357.5</v>
          </cell>
          <cell r="J83">
            <v>372.3</v>
          </cell>
          <cell r="K83">
            <v>369.2</v>
          </cell>
        </row>
        <row r="84">
          <cell r="A84">
            <v>82</v>
          </cell>
          <cell r="B84">
            <v>205</v>
          </cell>
          <cell r="C84">
            <v>226.2</v>
          </cell>
          <cell r="D84">
            <v>260.8</v>
          </cell>
          <cell r="E84">
            <v>301.60000000000002</v>
          </cell>
          <cell r="F84">
            <v>338.2</v>
          </cell>
          <cell r="G84">
            <v>354.35</v>
          </cell>
          <cell r="H84">
            <v>349.8</v>
          </cell>
          <cell r="I84">
            <v>360.5</v>
          </cell>
          <cell r="J84">
            <v>375.5</v>
          </cell>
          <cell r="K84">
            <v>372.7</v>
          </cell>
        </row>
        <row r="85">
          <cell r="A85">
            <v>83</v>
          </cell>
          <cell r="B85">
            <v>206.6</v>
          </cell>
          <cell r="C85">
            <v>228</v>
          </cell>
          <cell r="D85">
            <v>263.2</v>
          </cell>
          <cell r="E85">
            <v>304.39999999999998</v>
          </cell>
          <cell r="F85">
            <v>341.3</v>
          </cell>
          <cell r="G85">
            <v>357.6</v>
          </cell>
          <cell r="H85">
            <v>352.7</v>
          </cell>
          <cell r="I85">
            <v>363.5</v>
          </cell>
          <cell r="J85">
            <v>378.7</v>
          </cell>
          <cell r="K85">
            <v>376.2</v>
          </cell>
        </row>
        <row r="86">
          <cell r="A86">
            <v>84</v>
          </cell>
          <cell r="B86">
            <v>208.2</v>
          </cell>
          <cell r="C86">
            <v>229.8</v>
          </cell>
          <cell r="D86">
            <v>265.60000000000002</v>
          </cell>
          <cell r="E86">
            <v>307.2</v>
          </cell>
          <cell r="F86">
            <v>344.4</v>
          </cell>
          <cell r="G86">
            <v>360.85</v>
          </cell>
          <cell r="H86">
            <v>355.6</v>
          </cell>
          <cell r="I86">
            <v>366.5</v>
          </cell>
          <cell r="J86">
            <v>381.9</v>
          </cell>
          <cell r="K86">
            <v>379.7</v>
          </cell>
        </row>
        <row r="87">
          <cell r="A87">
            <v>85</v>
          </cell>
          <cell r="B87">
            <v>209.8</v>
          </cell>
          <cell r="C87">
            <v>231.6</v>
          </cell>
          <cell r="D87">
            <v>268</v>
          </cell>
          <cell r="E87">
            <v>310</v>
          </cell>
          <cell r="F87">
            <v>347.5</v>
          </cell>
          <cell r="G87">
            <v>364.1</v>
          </cell>
          <cell r="H87">
            <v>358.5</v>
          </cell>
          <cell r="I87">
            <v>369.5</v>
          </cell>
          <cell r="J87">
            <v>385.1</v>
          </cell>
          <cell r="K87">
            <v>383</v>
          </cell>
        </row>
        <row r="88">
          <cell r="A88">
            <v>86</v>
          </cell>
          <cell r="B88">
            <v>211.4</v>
          </cell>
          <cell r="C88">
            <v>233.4</v>
          </cell>
          <cell r="D88">
            <v>270.39999999999998</v>
          </cell>
          <cell r="E88">
            <v>312.8</v>
          </cell>
          <cell r="F88">
            <v>350.6</v>
          </cell>
          <cell r="G88">
            <v>367.35</v>
          </cell>
          <cell r="H88">
            <v>361.4</v>
          </cell>
          <cell r="I88">
            <v>372.5</v>
          </cell>
          <cell r="J88">
            <v>388.3</v>
          </cell>
          <cell r="K88">
            <v>386.3</v>
          </cell>
        </row>
        <row r="89">
          <cell r="A89">
            <v>87</v>
          </cell>
          <cell r="B89">
            <v>213</v>
          </cell>
          <cell r="C89">
            <v>235.2</v>
          </cell>
          <cell r="D89">
            <v>272.8</v>
          </cell>
          <cell r="E89">
            <v>315.60000000000002</v>
          </cell>
          <cell r="F89">
            <v>353.7</v>
          </cell>
          <cell r="G89">
            <v>370.6</v>
          </cell>
          <cell r="H89">
            <v>364.3</v>
          </cell>
          <cell r="I89">
            <v>375.5</v>
          </cell>
          <cell r="J89">
            <v>391.5</v>
          </cell>
          <cell r="K89">
            <v>389.6</v>
          </cell>
        </row>
        <row r="90">
          <cell r="A90">
            <v>88</v>
          </cell>
          <cell r="B90">
            <v>214.6</v>
          </cell>
          <cell r="C90">
            <v>237</v>
          </cell>
          <cell r="D90">
            <v>275.2</v>
          </cell>
          <cell r="E90">
            <v>318.39999999999998</v>
          </cell>
          <cell r="F90">
            <v>356.8</v>
          </cell>
          <cell r="G90">
            <v>373.85</v>
          </cell>
          <cell r="H90">
            <v>367.2</v>
          </cell>
          <cell r="I90">
            <v>378.5</v>
          </cell>
          <cell r="J90">
            <v>394.7</v>
          </cell>
          <cell r="K90">
            <v>392.9</v>
          </cell>
        </row>
        <row r="91">
          <cell r="A91">
            <v>89</v>
          </cell>
          <cell r="B91">
            <v>216.2</v>
          </cell>
          <cell r="C91">
            <v>238.8</v>
          </cell>
          <cell r="D91">
            <v>277.60000000000002</v>
          </cell>
          <cell r="E91">
            <v>321.2</v>
          </cell>
          <cell r="F91">
            <v>359.9</v>
          </cell>
          <cell r="G91">
            <v>377.1</v>
          </cell>
          <cell r="H91">
            <v>370.1</v>
          </cell>
          <cell r="I91">
            <v>381.5</v>
          </cell>
          <cell r="J91">
            <v>397.9</v>
          </cell>
          <cell r="K91">
            <v>396.2</v>
          </cell>
        </row>
        <row r="92">
          <cell r="A92">
            <v>90</v>
          </cell>
          <cell r="B92">
            <v>217.8</v>
          </cell>
          <cell r="C92">
            <v>240.6</v>
          </cell>
          <cell r="D92">
            <v>280</v>
          </cell>
          <cell r="E92">
            <v>324</v>
          </cell>
          <cell r="F92">
            <v>363</v>
          </cell>
          <cell r="G92">
            <v>380.35</v>
          </cell>
          <cell r="H92">
            <v>373</v>
          </cell>
          <cell r="I92">
            <v>384.5</v>
          </cell>
          <cell r="J92">
            <v>401.1</v>
          </cell>
          <cell r="K92">
            <v>399.5</v>
          </cell>
        </row>
        <row r="93">
          <cell r="A93">
            <v>91</v>
          </cell>
          <cell r="B93">
            <v>219.4</v>
          </cell>
          <cell r="C93">
            <v>242.4</v>
          </cell>
          <cell r="D93">
            <v>282.39999999999998</v>
          </cell>
          <cell r="E93">
            <v>326.8</v>
          </cell>
          <cell r="F93">
            <v>366.1</v>
          </cell>
          <cell r="G93">
            <v>383.6</v>
          </cell>
          <cell r="H93">
            <v>375.9</v>
          </cell>
          <cell r="I93">
            <v>387.5</v>
          </cell>
          <cell r="J93">
            <v>404.3</v>
          </cell>
          <cell r="K93">
            <v>402.8</v>
          </cell>
        </row>
        <row r="94">
          <cell r="A94">
            <v>92</v>
          </cell>
          <cell r="B94">
            <v>221</v>
          </cell>
          <cell r="C94">
            <v>244.2</v>
          </cell>
          <cell r="D94">
            <v>284.8</v>
          </cell>
          <cell r="E94">
            <v>329.6</v>
          </cell>
          <cell r="F94">
            <v>369.2</v>
          </cell>
          <cell r="G94">
            <v>386.85</v>
          </cell>
          <cell r="H94">
            <v>378.8</v>
          </cell>
          <cell r="I94">
            <v>390.5</v>
          </cell>
          <cell r="J94">
            <v>407.5</v>
          </cell>
          <cell r="K94">
            <v>406.1</v>
          </cell>
        </row>
        <row r="95">
          <cell r="A95">
            <v>93</v>
          </cell>
          <cell r="B95">
            <v>222.6</v>
          </cell>
          <cell r="C95">
            <v>246</v>
          </cell>
          <cell r="D95">
            <v>287.2</v>
          </cell>
          <cell r="E95">
            <v>332.4</v>
          </cell>
          <cell r="F95">
            <v>372.3</v>
          </cell>
          <cell r="G95">
            <v>390.1</v>
          </cell>
          <cell r="H95">
            <v>381.7</v>
          </cell>
          <cell r="I95">
            <v>393.5</v>
          </cell>
          <cell r="J95">
            <v>410.7</v>
          </cell>
          <cell r="K95">
            <v>409.4</v>
          </cell>
        </row>
        <row r="96">
          <cell r="A96">
            <v>94</v>
          </cell>
          <cell r="B96">
            <v>224.2</v>
          </cell>
          <cell r="C96">
            <v>247.8</v>
          </cell>
          <cell r="D96">
            <v>289.60000000000002</v>
          </cell>
          <cell r="E96">
            <v>335.2</v>
          </cell>
          <cell r="F96">
            <v>375.4</v>
          </cell>
          <cell r="G96">
            <v>393.35</v>
          </cell>
          <cell r="H96">
            <v>384.6</v>
          </cell>
          <cell r="I96">
            <v>396.5</v>
          </cell>
          <cell r="J96">
            <v>413.9</v>
          </cell>
          <cell r="K96">
            <v>412.7</v>
          </cell>
        </row>
        <row r="97">
          <cell r="A97">
            <v>95</v>
          </cell>
          <cell r="B97">
            <v>225.8</v>
          </cell>
          <cell r="C97">
            <v>249.6</v>
          </cell>
          <cell r="D97">
            <v>292</v>
          </cell>
          <cell r="E97">
            <v>338</v>
          </cell>
          <cell r="F97">
            <v>378.5</v>
          </cell>
          <cell r="G97">
            <v>396.6</v>
          </cell>
          <cell r="H97">
            <v>387.5</v>
          </cell>
          <cell r="I97">
            <v>399.5</v>
          </cell>
          <cell r="J97">
            <v>417.1</v>
          </cell>
          <cell r="K97">
            <v>416</v>
          </cell>
        </row>
        <row r="98">
          <cell r="A98">
            <v>96</v>
          </cell>
          <cell r="B98">
            <v>227.4</v>
          </cell>
          <cell r="C98">
            <v>251.4</v>
          </cell>
          <cell r="D98">
            <v>294.39999999999998</v>
          </cell>
          <cell r="E98">
            <v>340.8</v>
          </cell>
          <cell r="F98">
            <v>381.6</v>
          </cell>
          <cell r="G98">
            <v>399.85</v>
          </cell>
          <cell r="H98">
            <v>390.4</v>
          </cell>
          <cell r="I98">
            <v>402.5</v>
          </cell>
          <cell r="J98">
            <v>420.3</v>
          </cell>
          <cell r="K98">
            <v>419.3</v>
          </cell>
        </row>
        <row r="99">
          <cell r="A99">
            <v>97</v>
          </cell>
          <cell r="B99">
            <v>229</v>
          </cell>
          <cell r="C99">
            <v>253.2</v>
          </cell>
          <cell r="D99">
            <v>296.8</v>
          </cell>
          <cell r="E99">
            <v>343.6</v>
          </cell>
          <cell r="F99">
            <v>384.7</v>
          </cell>
          <cell r="G99">
            <v>403.1</v>
          </cell>
          <cell r="H99">
            <v>393.3</v>
          </cell>
          <cell r="I99">
            <v>405.5</v>
          </cell>
          <cell r="J99">
            <v>423.5</v>
          </cell>
          <cell r="K99">
            <v>422.6</v>
          </cell>
        </row>
        <row r="100">
          <cell r="A100">
            <v>98</v>
          </cell>
          <cell r="B100">
            <v>230.6</v>
          </cell>
          <cell r="C100">
            <v>255</v>
          </cell>
          <cell r="D100">
            <v>299.2</v>
          </cell>
          <cell r="E100">
            <v>346.4</v>
          </cell>
          <cell r="F100">
            <v>387.8</v>
          </cell>
          <cell r="G100">
            <v>406.35</v>
          </cell>
          <cell r="H100">
            <v>396.2</v>
          </cell>
          <cell r="I100">
            <v>408.5</v>
          </cell>
          <cell r="J100">
            <v>426.7</v>
          </cell>
          <cell r="K100">
            <v>425.9</v>
          </cell>
        </row>
        <row r="101">
          <cell r="A101">
            <v>99</v>
          </cell>
          <cell r="B101">
            <v>0</v>
          </cell>
          <cell r="C101">
            <v>0</v>
          </cell>
          <cell r="D101">
            <v>0</v>
          </cell>
          <cell r="E101">
            <v>0</v>
          </cell>
          <cell r="F101">
            <v>0</v>
          </cell>
          <cell r="G101">
            <v>0</v>
          </cell>
          <cell r="H101">
            <v>0</v>
          </cell>
          <cell r="I101">
            <v>0</v>
          </cell>
          <cell r="J101">
            <v>364.1</v>
          </cell>
          <cell r="K101">
            <v>429.2</v>
          </cell>
        </row>
        <row r="102">
          <cell r="A102">
            <v>100</v>
          </cell>
          <cell r="B102">
            <v>0</v>
          </cell>
          <cell r="C102">
            <v>0</v>
          </cell>
          <cell r="D102">
            <v>0</v>
          </cell>
          <cell r="E102">
            <v>0</v>
          </cell>
          <cell r="F102">
            <v>0</v>
          </cell>
          <cell r="G102">
            <v>0</v>
          </cell>
          <cell r="H102">
            <v>0</v>
          </cell>
          <cell r="I102">
            <v>0</v>
          </cell>
          <cell r="J102">
            <v>366.9</v>
          </cell>
          <cell r="K102">
            <v>432.5</v>
          </cell>
        </row>
        <row r="103">
          <cell r="A103">
            <v>101</v>
          </cell>
          <cell r="B103">
            <v>0</v>
          </cell>
          <cell r="C103">
            <v>0</v>
          </cell>
          <cell r="D103">
            <v>0</v>
          </cell>
          <cell r="E103">
            <v>0</v>
          </cell>
          <cell r="F103">
            <v>0</v>
          </cell>
          <cell r="G103">
            <v>0</v>
          </cell>
          <cell r="H103">
            <v>0</v>
          </cell>
          <cell r="I103">
            <v>0</v>
          </cell>
          <cell r="J103">
            <v>369.7</v>
          </cell>
          <cell r="K103">
            <v>435.8</v>
          </cell>
        </row>
        <row r="104">
          <cell r="A104">
            <v>102</v>
          </cell>
          <cell r="B104">
            <v>0</v>
          </cell>
          <cell r="C104">
            <v>0</v>
          </cell>
          <cell r="D104">
            <v>0</v>
          </cell>
          <cell r="E104">
            <v>0</v>
          </cell>
          <cell r="F104">
            <v>0</v>
          </cell>
          <cell r="G104">
            <v>0</v>
          </cell>
          <cell r="H104">
            <v>0</v>
          </cell>
          <cell r="I104">
            <v>0</v>
          </cell>
          <cell r="J104">
            <v>372.5</v>
          </cell>
          <cell r="K104">
            <v>439.1</v>
          </cell>
        </row>
        <row r="105">
          <cell r="A105">
            <v>103</v>
          </cell>
          <cell r="B105">
            <v>0</v>
          </cell>
          <cell r="C105">
            <v>0</v>
          </cell>
          <cell r="D105">
            <v>0</v>
          </cell>
          <cell r="E105">
            <v>0</v>
          </cell>
          <cell r="F105">
            <v>0</v>
          </cell>
          <cell r="G105">
            <v>0</v>
          </cell>
          <cell r="H105">
            <v>0</v>
          </cell>
          <cell r="I105">
            <v>0</v>
          </cell>
          <cell r="J105">
            <v>375.3</v>
          </cell>
          <cell r="K105">
            <v>442.4</v>
          </cell>
        </row>
        <row r="106">
          <cell r="A106">
            <v>104</v>
          </cell>
          <cell r="B106">
            <v>0</v>
          </cell>
          <cell r="C106">
            <v>0</v>
          </cell>
          <cell r="D106">
            <v>0</v>
          </cell>
          <cell r="E106">
            <v>0</v>
          </cell>
          <cell r="F106">
            <v>0</v>
          </cell>
          <cell r="G106">
            <v>0</v>
          </cell>
          <cell r="H106">
            <v>0</v>
          </cell>
          <cell r="I106">
            <v>0</v>
          </cell>
          <cell r="J106">
            <v>378.1</v>
          </cell>
          <cell r="K106">
            <v>445.7</v>
          </cell>
        </row>
        <row r="107">
          <cell r="A107">
            <v>105</v>
          </cell>
        </row>
        <row r="108">
          <cell r="A108">
            <v>106</v>
          </cell>
        </row>
        <row r="109">
          <cell r="A109">
            <v>107</v>
          </cell>
        </row>
        <row r="110">
          <cell r="A110">
            <v>108</v>
          </cell>
        </row>
        <row r="111">
          <cell r="A111">
            <v>109</v>
          </cell>
        </row>
        <row r="112">
          <cell r="A112">
            <v>110</v>
          </cell>
        </row>
        <row r="113">
          <cell r="A113">
            <v>111</v>
          </cell>
        </row>
        <row r="114">
          <cell r="A114">
            <v>112</v>
          </cell>
        </row>
        <row r="115">
          <cell r="A115">
            <v>113</v>
          </cell>
        </row>
        <row r="116">
          <cell r="A116">
            <v>114</v>
          </cell>
        </row>
        <row r="117">
          <cell r="A117">
            <v>115</v>
          </cell>
        </row>
        <row r="118">
          <cell r="A118">
            <v>116</v>
          </cell>
        </row>
        <row r="119">
          <cell r="A119">
            <v>117</v>
          </cell>
        </row>
        <row r="120">
          <cell r="A120">
            <v>118</v>
          </cell>
        </row>
        <row r="121">
          <cell r="A121">
            <v>119</v>
          </cell>
        </row>
        <row r="122">
          <cell r="A122">
            <v>120</v>
          </cell>
        </row>
        <row r="123">
          <cell r="A123">
            <v>121</v>
          </cell>
        </row>
        <row r="124">
          <cell r="A124">
            <v>122</v>
          </cell>
        </row>
        <row r="125">
          <cell r="A125">
            <v>123</v>
          </cell>
        </row>
        <row r="126">
          <cell r="A126">
            <v>124</v>
          </cell>
        </row>
        <row r="127">
          <cell r="A127">
            <v>125</v>
          </cell>
        </row>
        <row r="128">
          <cell r="A128">
            <v>126</v>
          </cell>
        </row>
        <row r="129">
          <cell r="A129">
            <v>127</v>
          </cell>
        </row>
        <row r="130">
          <cell r="A130">
            <v>128</v>
          </cell>
        </row>
        <row r="131">
          <cell r="A131">
            <v>129</v>
          </cell>
        </row>
        <row r="132">
          <cell r="A132">
            <v>130</v>
          </cell>
        </row>
        <row r="133">
          <cell r="A133">
            <v>131</v>
          </cell>
        </row>
        <row r="134">
          <cell r="A134">
            <v>132</v>
          </cell>
        </row>
        <row r="135">
          <cell r="A135">
            <v>133</v>
          </cell>
        </row>
        <row r="136">
          <cell r="A136">
            <v>134</v>
          </cell>
        </row>
        <row r="137">
          <cell r="A137">
            <v>135</v>
          </cell>
        </row>
        <row r="138">
          <cell r="A138">
            <v>136</v>
          </cell>
        </row>
        <row r="139">
          <cell r="A139">
            <v>137</v>
          </cell>
        </row>
        <row r="140">
          <cell r="A140">
            <v>138</v>
          </cell>
        </row>
        <row r="141">
          <cell r="A141">
            <v>139</v>
          </cell>
        </row>
        <row r="142">
          <cell r="A142">
            <v>140</v>
          </cell>
        </row>
        <row r="143">
          <cell r="A143">
            <v>141</v>
          </cell>
        </row>
        <row r="144">
          <cell r="A144">
            <v>142</v>
          </cell>
        </row>
        <row r="145">
          <cell r="A145">
            <v>143</v>
          </cell>
        </row>
        <row r="146">
          <cell r="A146">
            <v>144</v>
          </cell>
        </row>
        <row r="147">
          <cell r="A147">
            <v>145</v>
          </cell>
        </row>
        <row r="148">
          <cell r="A148">
            <v>146</v>
          </cell>
        </row>
        <row r="149">
          <cell r="A149">
            <v>147</v>
          </cell>
        </row>
        <row r="150">
          <cell r="A150">
            <v>148</v>
          </cell>
        </row>
        <row r="151">
          <cell r="A151">
            <v>149</v>
          </cell>
        </row>
        <row r="152">
          <cell r="A152">
            <v>150</v>
          </cell>
        </row>
        <row r="153">
          <cell r="A153">
            <v>151</v>
          </cell>
        </row>
        <row r="154">
          <cell r="A154">
            <v>152</v>
          </cell>
        </row>
        <row r="155">
          <cell r="A155">
            <v>153</v>
          </cell>
        </row>
        <row r="156">
          <cell r="A156">
            <v>154</v>
          </cell>
        </row>
        <row r="157">
          <cell r="A157">
            <v>155</v>
          </cell>
        </row>
        <row r="158">
          <cell r="A158">
            <v>156</v>
          </cell>
        </row>
        <row r="159">
          <cell r="A159">
            <v>157</v>
          </cell>
        </row>
        <row r="160">
          <cell r="A160">
            <v>158</v>
          </cell>
        </row>
        <row r="161">
          <cell r="A161">
            <v>159</v>
          </cell>
        </row>
        <row r="162">
          <cell r="A162">
            <v>160</v>
          </cell>
        </row>
        <row r="163">
          <cell r="A163">
            <v>161</v>
          </cell>
        </row>
        <row r="164">
          <cell r="A164">
            <v>162</v>
          </cell>
        </row>
        <row r="165">
          <cell r="A165">
            <v>163</v>
          </cell>
        </row>
        <row r="166">
          <cell r="A166">
            <v>164</v>
          </cell>
        </row>
        <row r="167">
          <cell r="A167">
            <v>165</v>
          </cell>
        </row>
        <row r="168">
          <cell r="A168">
            <v>166</v>
          </cell>
        </row>
        <row r="169">
          <cell r="A169">
            <v>167</v>
          </cell>
        </row>
        <row r="170">
          <cell r="A170">
            <v>168</v>
          </cell>
        </row>
        <row r="171">
          <cell r="A171">
            <v>169</v>
          </cell>
        </row>
        <row r="172">
          <cell r="A172">
            <v>170</v>
          </cell>
        </row>
        <row r="173">
          <cell r="A173">
            <v>171</v>
          </cell>
        </row>
        <row r="174">
          <cell r="A174">
            <v>172</v>
          </cell>
        </row>
        <row r="175">
          <cell r="A175">
            <v>173</v>
          </cell>
        </row>
        <row r="176">
          <cell r="A176">
            <v>174</v>
          </cell>
        </row>
        <row r="177">
          <cell r="A177">
            <v>175</v>
          </cell>
        </row>
        <row r="178">
          <cell r="A178">
            <v>176</v>
          </cell>
        </row>
        <row r="179">
          <cell r="A179">
            <v>177</v>
          </cell>
        </row>
        <row r="180">
          <cell r="A180">
            <v>178</v>
          </cell>
        </row>
        <row r="181">
          <cell r="A181">
            <v>179</v>
          </cell>
        </row>
        <row r="182">
          <cell r="A182">
            <v>180</v>
          </cell>
        </row>
        <row r="183">
          <cell r="A183">
            <v>181</v>
          </cell>
        </row>
        <row r="184">
          <cell r="A184">
            <v>182</v>
          </cell>
        </row>
        <row r="185">
          <cell r="A185">
            <v>183</v>
          </cell>
        </row>
        <row r="186">
          <cell r="A186">
            <v>184</v>
          </cell>
        </row>
        <row r="187">
          <cell r="A187">
            <v>185</v>
          </cell>
        </row>
        <row r="188">
          <cell r="A188">
            <v>186</v>
          </cell>
        </row>
        <row r="189">
          <cell r="A189">
            <v>187</v>
          </cell>
        </row>
        <row r="190">
          <cell r="A190">
            <v>188</v>
          </cell>
        </row>
        <row r="191">
          <cell r="A191">
            <v>189</v>
          </cell>
        </row>
        <row r="192">
          <cell r="A192">
            <v>190</v>
          </cell>
        </row>
        <row r="193">
          <cell r="A193">
            <v>191</v>
          </cell>
        </row>
        <row r="194">
          <cell r="A194">
            <v>192</v>
          </cell>
        </row>
        <row r="195">
          <cell r="A195">
            <v>193</v>
          </cell>
        </row>
        <row r="196">
          <cell r="A196">
            <v>194</v>
          </cell>
        </row>
        <row r="197">
          <cell r="A197">
            <v>195</v>
          </cell>
        </row>
        <row r="198">
          <cell r="A198">
            <v>196</v>
          </cell>
        </row>
        <row r="199">
          <cell r="A199">
            <v>197</v>
          </cell>
        </row>
        <row r="200">
          <cell r="A200">
            <v>198</v>
          </cell>
        </row>
        <row r="201">
          <cell r="A201">
            <v>199</v>
          </cell>
        </row>
        <row r="202">
          <cell r="A202">
            <v>200</v>
          </cell>
        </row>
      </sheetData>
      <sheetData sheetId="7" refreshError="1">
        <row r="1">
          <cell r="A1" t="str">
            <v>Sand</v>
          </cell>
          <cell r="B1" t="str">
            <v>1997-1998</v>
          </cell>
          <cell r="C1" t="str">
            <v>1998-1999</v>
          </cell>
          <cell r="D1" t="str">
            <v>1999-2000</v>
          </cell>
          <cell r="E1" t="str">
            <v>2000-2001</v>
          </cell>
          <cell r="F1" t="str">
            <v>2001-2002</v>
          </cell>
          <cell r="G1" t="str">
            <v>2002-2003</v>
          </cell>
          <cell r="H1" t="str">
            <v>2003-2004</v>
          </cell>
          <cell r="I1" t="str">
            <v>2004-2005</v>
          </cell>
          <cell r="J1" t="str">
            <v>2005-2006</v>
          </cell>
          <cell r="K1" t="str">
            <v>2006-2007</v>
          </cell>
          <cell r="L1" t="str">
            <v>2007-2008</v>
          </cell>
          <cell r="M1" t="str">
            <v>2008-2009</v>
          </cell>
          <cell r="N1" t="str">
            <v>2009-2010</v>
          </cell>
        </row>
        <row r="2">
          <cell r="A2">
            <v>0.1</v>
          </cell>
          <cell r="B2">
            <v>11.7</v>
          </cell>
          <cell r="C2">
            <v>12.9</v>
          </cell>
          <cell r="D2">
            <v>14</v>
          </cell>
          <cell r="E2">
            <v>16</v>
          </cell>
          <cell r="F2">
            <v>18</v>
          </cell>
          <cell r="G2">
            <v>18.899999999999999</v>
          </cell>
          <cell r="H2">
            <v>33.299999999999997</v>
          </cell>
          <cell r="I2">
            <v>32.5</v>
          </cell>
          <cell r="J2">
            <v>37</v>
          </cell>
        </row>
        <row r="3">
          <cell r="A3">
            <v>0.2</v>
          </cell>
          <cell r="B3">
            <v>17.8</v>
          </cell>
          <cell r="C3">
            <v>19.600000000000001</v>
          </cell>
          <cell r="D3">
            <v>21.6</v>
          </cell>
          <cell r="E3">
            <v>25</v>
          </cell>
          <cell r="F3">
            <v>28</v>
          </cell>
          <cell r="G3">
            <v>29.4</v>
          </cell>
          <cell r="H3">
            <v>33.299999999999997</v>
          </cell>
          <cell r="I3">
            <v>32.5</v>
          </cell>
          <cell r="J3">
            <v>37</v>
          </cell>
        </row>
        <row r="4">
          <cell r="A4">
            <v>0.3</v>
          </cell>
          <cell r="B4">
            <v>24.2</v>
          </cell>
          <cell r="C4">
            <v>26.6</v>
          </cell>
          <cell r="D4">
            <v>29</v>
          </cell>
          <cell r="E4">
            <v>33</v>
          </cell>
          <cell r="F4">
            <v>37</v>
          </cell>
          <cell r="G4">
            <v>38.85</v>
          </cell>
          <cell r="H4">
            <v>55.7</v>
          </cell>
          <cell r="I4">
            <v>54.6</v>
          </cell>
          <cell r="J4">
            <v>54.6</v>
          </cell>
        </row>
        <row r="5">
          <cell r="A5">
            <v>0.4</v>
          </cell>
          <cell r="B5">
            <v>32.5</v>
          </cell>
          <cell r="C5">
            <v>35.799999999999997</v>
          </cell>
          <cell r="D5">
            <v>39</v>
          </cell>
          <cell r="E5">
            <v>45</v>
          </cell>
          <cell r="F5">
            <v>50</v>
          </cell>
          <cell r="G5">
            <v>52.5</v>
          </cell>
          <cell r="H5">
            <v>55.7</v>
          </cell>
          <cell r="I5">
            <v>54.6</v>
          </cell>
          <cell r="J5">
            <v>54.6</v>
          </cell>
        </row>
        <row r="6">
          <cell r="A6">
            <v>0.5</v>
          </cell>
          <cell r="B6">
            <v>40.799999999999997</v>
          </cell>
          <cell r="C6">
            <v>44.9</v>
          </cell>
          <cell r="D6">
            <v>49</v>
          </cell>
          <cell r="E6">
            <v>56</v>
          </cell>
          <cell r="F6">
            <v>63</v>
          </cell>
          <cell r="G6">
            <v>66.150000000000006</v>
          </cell>
          <cell r="H6">
            <v>55.7</v>
          </cell>
          <cell r="I6">
            <v>54.6</v>
          </cell>
          <cell r="J6">
            <v>54.6</v>
          </cell>
        </row>
        <row r="7">
          <cell r="A7">
            <v>1</v>
          </cell>
          <cell r="B7">
            <v>41.6</v>
          </cell>
          <cell r="C7">
            <v>45.8</v>
          </cell>
          <cell r="D7">
            <v>50</v>
          </cell>
          <cell r="E7">
            <v>58</v>
          </cell>
          <cell r="F7">
            <v>65</v>
          </cell>
          <cell r="G7">
            <v>68.25</v>
          </cell>
          <cell r="H7">
            <v>70.8</v>
          </cell>
          <cell r="I7">
            <v>69.5</v>
          </cell>
          <cell r="J7">
            <v>71.599999999999994</v>
          </cell>
          <cell r="K7">
            <v>78.8</v>
          </cell>
        </row>
        <row r="8">
          <cell r="A8">
            <v>2</v>
          </cell>
          <cell r="B8">
            <v>43.8</v>
          </cell>
          <cell r="C8">
            <v>48.2</v>
          </cell>
          <cell r="D8">
            <v>53</v>
          </cell>
          <cell r="E8">
            <v>61</v>
          </cell>
          <cell r="F8">
            <v>68</v>
          </cell>
          <cell r="G8">
            <v>71.400000000000006</v>
          </cell>
          <cell r="H8">
            <v>74</v>
          </cell>
          <cell r="I8">
            <v>72.8</v>
          </cell>
          <cell r="J8">
            <v>75</v>
          </cell>
          <cell r="K8">
            <v>82.5</v>
          </cell>
        </row>
        <row r="9">
          <cell r="A9">
            <v>3</v>
          </cell>
          <cell r="B9">
            <v>46</v>
          </cell>
          <cell r="C9">
            <v>50.6</v>
          </cell>
          <cell r="D9">
            <v>55.7</v>
          </cell>
          <cell r="E9">
            <v>64</v>
          </cell>
          <cell r="F9">
            <v>72</v>
          </cell>
          <cell r="G9">
            <v>75.599999999999994</v>
          </cell>
          <cell r="H9">
            <v>78.3</v>
          </cell>
          <cell r="I9">
            <v>77.099999999999994</v>
          </cell>
          <cell r="J9">
            <v>79.400000000000006</v>
          </cell>
          <cell r="K9">
            <v>87.3</v>
          </cell>
        </row>
        <row r="10">
          <cell r="A10">
            <v>4</v>
          </cell>
          <cell r="B10">
            <v>48.2</v>
          </cell>
          <cell r="C10">
            <v>53</v>
          </cell>
          <cell r="D10">
            <v>58</v>
          </cell>
          <cell r="E10">
            <v>67</v>
          </cell>
          <cell r="F10">
            <v>75</v>
          </cell>
          <cell r="G10">
            <v>78.75</v>
          </cell>
          <cell r="H10">
            <v>81.7</v>
          </cell>
          <cell r="I10">
            <v>80.5</v>
          </cell>
          <cell r="J10">
            <v>82.9</v>
          </cell>
          <cell r="K10">
            <v>91.2</v>
          </cell>
        </row>
        <row r="11">
          <cell r="A11">
            <v>5</v>
          </cell>
          <cell r="B11">
            <v>50.4</v>
          </cell>
          <cell r="C11">
            <v>55.4</v>
          </cell>
          <cell r="D11">
            <v>60.9</v>
          </cell>
          <cell r="E11">
            <v>70</v>
          </cell>
          <cell r="F11">
            <v>78</v>
          </cell>
          <cell r="G11">
            <v>81.900000000000006</v>
          </cell>
          <cell r="H11">
            <v>84.9</v>
          </cell>
          <cell r="I11">
            <v>83.9</v>
          </cell>
          <cell r="J11">
            <v>86.4</v>
          </cell>
          <cell r="K11">
            <v>95</v>
          </cell>
        </row>
        <row r="12">
          <cell r="A12">
            <v>6</v>
          </cell>
          <cell r="B12">
            <v>52.4</v>
          </cell>
          <cell r="C12">
            <v>57.6</v>
          </cell>
          <cell r="D12">
            <v>63</v>
          </cell>
          <cell r="E12">
            <v>72</v>
          </cell>
          <cell r="F12">
            <v>81</v>
          </cell>
          <cell r="G12">
            <v>85.05</v>
          </cell>
          <cell r="H12">
            <v>88</v>
          </cell>
          <cell r="I12">
            <v>87.1</v>
          </cell>
          <cell r="J12">
            <v>89.7</v>
          </cell>
          <cell r="K12">
            <v>103.2</v>
          </cell>
        </row>
        <row r="13">
          <cell r="A13">
            <v>7</v>
          </cell>
          <cell r="B13">
            <v>54.6</v>
          </cell>
          <cell r="C13">
            <v>60.1</v>
          </cell>
          <cell r="D13">
            <v>66</v>
          </cell>
          <cell r="E13">
            <v>76</v>
          </cell>
          <cell r="F13">
            <v>85</v>
          </cell>
          <cell r="G13">
            <v>89.25</v>
          </cell>
          <cell r="H13">
            <v>92.6</v>
          </cell>
          <cell r="I13">
            <v>91.5</v>
          </cell>
          <cell r="J13">
            <v>94.2</v>
          </cell>
          <cell r="K13">
            <v>108.3</v>
          </cell>
        </row>
        <row r="14">
          <cell r="A14">
            <v>8</v>
          </cell>
          <cell r="B14">
            <v>56.8</v>
          </cell>
          <cell r="C14">
            <v>62.5</v>
          </cell>
          <cell r="D14">
            <v>68.8</v>
          </cell>
          <cell r="E14">
            <v>79</v>
          </cell>
          <cell r="F14">
            <v>88</v>
          </cell>
          <cell r="G14">
            <v>92.4</v>
          </cell>
          <cell r="H14">
            <v>95.8</v>
          </cell>
          <cell r="I14">
            <v>94.9</v>
          </cell>
          <cell r="J14">
            <v>97.7</v>
          </cell>
          <cell r="K14">
            <v>112.4</v>
          </cell>
        </row>
        <row r="15">
          <cell r="A15">
            <v>9</v>
          </cell>
          <cell r="B15">
            <v>59</v>
          </cell>
          <cell r="C15">
            <v>64.900000000000006</v>
          </cell>
          <cell r="D15">
            <v>71</v>
          </cell>
          <cell r="E15">
            <v>82</v>
          </cell>
          <cell r="F15">
            <v>92</v>
          </cell>
          <cell r="G15">
            <v>96.6</v>
          </cell>
          <cell r="H15">
            <v>100.1</v>
          </cell>
          <cell r="I15">
            <v>99.1</v>
          </cell>
          <cell r="J15">
            <v>102.1</v>
          </cell>
          <cell r="K15">
            <v>117.4</v>
          </cell>
        </row>
        <row r="16">
          <cell r="A16">
            <v>10</v>
          </cell>
          <cell r="B16">
            <v>61.2</v>
          </cell>
          <cell r="C16">
            <v>68.400000000000006</v>
          </cell>
          <cell r="D16">
            <v>74</v>
          </cell>
          <cell r="E16">
            <v>85</v>
          </cell>
          <cell r="F16">
            <v>95</v>
          </cell>
          <cell r="G16">
            <v>99.75</v>
          </cell>
          <cell r="H16">
            <v>103.5</v>
          </cell>
          <cell r="I16">
            <v>102.6</v>
          </cell>
          <cell r="J16">
            <v>105.7</v>
          </cell>
          <cell r="K16">
            <v>121.6</v>
          </cell>
        </row>
        <row r="17">
          <cell r="A17">
            <v>11</v>
          </cell>
          <cell r="B17">
            <v>63.6</v>
          </cell>
          <cell r="C17">
            <v>70</v>
          </cell>
          <cell r="D17">
            <v>77</v>
          </cell>
          <cell r="E17">
            <v>89</v>
          </cell>
          <cell r="F17">
            <v>100</v>
          </cell>
          <cell r="G17">
            <v>105</v>
          </cell>
          <cell r="H17">
            <v>108.8</v>
          </cell>
          <cell r="I17">
            <v>107.8</v>
          </cell>
          <cell r="J17">
            <v>111</v>
          </cell>
          <cell r="K17">
            <v>127.7</v>
          </cell>
        </row>
        <row r="18">
          <cell r="A18">
            <v>12</v>
          </cell>
          <cell r="B18">
            <v>65.3</v>
          </cell>
          <cell r="C18">
            <v>71.8</v>
          </cell>
          <cell r="D18">
            <v>79</v>
          </cell>
          <cell r="E18">
            <v>91</v>
          </cell>
          <cell r="F18">
            <v>102</v>
          </cell>
          <cell r="G18">
            <v>107.1</v>
          </cell>
          <cell r="H18">
            <v>111</v>
          </cell>
          <cell r="I18">
            <v>110.2</v>
          </cell>
          <cell r="J18">
            <v>113.5</v>
          </cell>
          <cell r="K18">
            <v>130.5</v>
          </cell>
        </row>
        <row r="19">
          <cell r="A19">
            <v>13</v>
          </cell>
          <cell r="B19">
            <v>67.8</v>
          </cell>
          <cell r="C19">
            <v>74.599999999999994</v>
          </cell>
          <cell r="D19">
            <v>82</v>
          </cell>
          <cell r="E19">
            <v>94</v>
          </cell>
          <cell r="F19">
            <v>105</v>
          </cell>
          <cell r="G19">
            <v>110.25</v>
          </cell>
          <cell r="H19">
            <v>114.3</v>
          </cell>
          <cell r="I19">
            <v>113.6</v>
          </cell>
          <cell r="J19">
            <v>117</v>
          </cell>
          <cell r="K19">
            <v>134.6</v>
          </cell>
        </row>
        <row r="20">
          <cell r="A20">
            <v>14</v>
          </cell>
          <cell r="B20">
            <v>69.599999999999994</v>
          </cell>
          <cell r="C20">
            <v>76.599999999999994</v>
          </cell>
          <cell r="D20">
            <v>84</v>
          </cell>
          <cell r="E20">
            <v>97</v>
          </cell>
          <cell r="F20">
            <v>109</v>
          </cell>
          <cell r="G20">
            <v>114.45</v>
          </cell>
          <cell r="H20">
            <v>118.5</v>
          </cell>
          <cell r="I20">
            <v>117.7</v>
          </cell>
          <cell r="J20">
            <v>121.2</v>
          </cell>
          <cell r="K20">
            <v>139.4</v>
          </cell>
        </row>
        <row r="21">
          <cell r="A21">
            <v>15</v>
          </cell>
          <cell r="B21">
            <v>72.099999999999994</v>
          </cell>
          <cell r="C21">
            <v>79.3</v>
          </cell>
          <cell r="D21">
            <v>87</v>
          </cell>
          <cell r="E21">
            <v>100</v>
          </cell>
          <cell r="F21">
            <v>112</v>
          </cell>
          <cell r="G21">
            <v>117.6</v>
          </cell>
          <cell r="H21">
            <v>122</v>
          </cell>
          <cell r="I21">
            <v>121.3</v>
          </cell>
          <cell r="J21">
            <v>124.9</v>
          </cell>
          <cell r="K21">
            <v>143.6</v>
          </cell>
        </row>
        <row r="22">
          <cell r="A22">
            <v>16</v>
          </cell>
          <cell r="B22">
            <v>73.8</v>
          </cell>
          <cell r="C22">
            <v>81.2</v>
          </cell>
          <cell r="D22">
            <v>89</v>
          </cell>
          <cell r="E22">
            <v>102</v>
          </cell>
          <cell r="F22">
            <v>114</v>
          </cell>
          <cell r="G22">
            <v>119.7</v>
          </cell>
          <cell r="H22">
            <v>124.1</v>
          </cell>
          <cell r="I22">
            <v>123.6</v>
          </cell>
          <cell r="J22">
            <v>127.3</v>
          </cell>
          <cell r="K22">
            <v>146.4</v>
          </cell>
        </row>
        <row r="23">
          <cell r="A23">
            <v>17</v>
          </cell>
          <cell r="B23">
            <v>76.2</v>
          </cell>
          <cell r="C23">
            <v>83.8</v>
          </cell>
          <cell r="D23">
            <v>92</v>
          </cell>
          <cell r="E23">
            <v>106</v>
          </cell>
          <cell r="F23">
            <v>119</v>
          </cell>
          <cell r="G23">
            <v>124.95</v>
          </cell>
          <cell r="H23">
            <v>129.5</v>
          </cell>
          <cell r="I23">
            <v>128.80000000000001</v>
          </cell>
          <cell r="J23">
            <v>132.69999999999999</v>
          </cell>
          <cell r="K23">
            <v>152.6</v>
          </cell>
        </row>
        <row r="24">
          <cell r="A24">
            <v>18</v>
          </cell>
          <cell r="B24">
            <v>78.7</v>
          </cell>
          <cell r="C24">
            <v>86.6</v>
          </cell>
          <cell r="D24">
            <v>95</v>
          </cell>
          <cell r="E24">
            <v>109</v>
          </cell>
          <cell r="F24">
            <v>122</v>
          </cell>
          <cell r="G24">
            <v>128.1</v>
          </cell>
          <cell r="H24">
            <v>132.9</v>
          </cell>
          <cell r="I24">
            <v>132.4</v>
          </cell>
          <cell r="J24">
            <v>136.4</v>
          </cell>
          <cell r="K24">
            <v>156.9</v>
          </cell>
        </row>
        <row r="25">
          <cell r="A25">
            <v>19</v>
          </cell>
          <cell r="B25">
            <v>80.5</v>
          </cell>
          <cell r="C25">
            <v>88.6</v>
          </cell>
          <cell r="D25">
            <v>97</v>
          </cell>
          <cell r="E25">
            <v>112</v>
          </cell>
          <cell r="F25">
            <v>125</v>
          </cell>
          <cell r="G25">
            <v>131.25</v>
          </cell>
          <cell r="H25">
            <v>136.1</v>
          </cell>
          <cell r="I25">
            <v>135.6</v>
          </cell>
          <cell r="J25">
            <v>139.69999999999999</v>
          </cell>
          <cell r="K25">
            <v>160.69999999999999</v>
          </cell>
        </row>
        <row r="26">
          <cell r="A26">
            <v>20</v>
          </cell>
          <cell r="B26">
            <v>82.9</v>
          </cell>
          <cell r="C26">
            <v>91.2</v>
          </cell>
          <cell r="D26">
            <v>100</v>
          </cell>
          <cell r="E26">
            <v>115</v>
          </cell>
          <cell r="F26">
            <v>129</v>
          </cell>
          <cell r="G26">
            <v>135.44999999999999</v>
          </cell>
          <cell r="H26">
            <v>140.4</v>
          </cell>
          <cell r="I26">
            <v>139.9</v>
          </cell>
          <cell r="J26">
            <v>144.1</v>
          </cell>
          <cell r="K26">
            <v>165.7</v>
          </cell>
        </row>
        <row r="27">
          <cell r="A27">
            <v>21</v>
          </cell>
          <cell r="B27">
            <v>84.7</v>
          </cell>
          <cell r="C27">
            <v>93.2</v>
          </cell>
          <cell r="D27">
            <v>102.2</v>
          </cell>
          <cell r="E27">
            <v>117.5</v>
          </cell>
          <cell r="F27">
            <v>131.80000000000001</v>
          </cell>
          <cell r="G27">
            <v>138.35</v>
          </cell>
          <cell r="H27">
            <v>143.4</v>
          </cell>
          <cell r="I27">
            <v>142.9</v>
          </cell>
          <cell r="J27">
            <v>147.19999999999999</v>
          </cell>
          <cell r="K27">
            <v>169.4</v>
          </cell>
        </row>
        <row r="28">
          <cell r="A28">
            <v>22</v>
          </cell>
          <cell r="B28">
            <v>86.5</v>
          </cell>
          <cell r="C28">
            <v>95.2</v>
          </cell>
          <cell r="D28">
            <v>104.4</v>
          </cell>
          <cell r="E28">
            <v>120</v>
          </cell>
          <cell r="F28">
            <v>134.6</v>
          </cell>
          <cell r="G28">
            <v>141.25</v>
          </cell>
          <cell r="H28">
            <v>146.4</v>
          </cell>
          <cell r="I28">
            <v>145.9</v>
          </cell>
          <cell r="J28">
            <v>150.30000000000001</v>
          </cell>
          <cell r="K28">
            <v>173.1</v>
          </cell>
        </row>
        <row r="29">
          <cell r="A29">
            <v>23</v>
          </cell>
          <cell r="B29">
            <v>88.3</v>
          </cell>
          <cell r="C29">
            <v>97.2</v>
          </cell>
          <cell r="D29">
            <v>106.6</v>
          </cell>
          <cell r="E29">
            <v>122.5</v>
          </cell>
          <cell r="F29">
            <v>137.4</v>
          </cell>
          <cell r="G29">
            <v>144.15</v>
          </cell>
          <cell r="H29">
            <v>149.4</v>
          </cell>
          <cell r="I29">
            <v>148.9</v>
          </cell>
          <cell r="J29">
            <v>153.4</v>
          </cell>
          <cell r="K29">
            <v>176.8</v>
          </cell>
        </row>
        <row r="30">
          <cell r="A30">
            <v>24</v>
          </cell>
          <cell r="B30">
            <v>90.1</v>
          </cell>
          <cell r="C30">
            <v>99.2</v>
          </cell>
          <cell r="D30">
            <v>108.8</v>
          </cell>
          <cell r="E30">
            <v>125</v>
          </cell>
          <cell r="F30">
            <v>140.19999999999999</v>
          </cell>
          <cell r="G30">
            <v>147.05000000000001</v>
          </cell>
          <cell r="H30">
            <v>152.4</v>
          </cell>
          <cell r="I30">
            <v>151.9</v>
          </cell>
          <cell r="J30">
            <v>156.5</v>
          </cell>
          <cell r="K30">
            <v>180.5</v>
          </cell>
        </row>
        <row r="31">
          <cell r="A31">
            <v>25</v>
          </cell>
          <cell r="B31">
            <v>91.9</v>
          </cell>
          <cell r="C31">
            <v>101.2</v>
          </cell>
          <cell r="D31">
            <v>111</v>
          </cell>
          <cell r="E31">
            <v>127.5</v>
          </cell>
          <cell r="F31">
            <v>143</v>
          </cell>
          <cell r="G31">
            <v>149.94999999999999</v>
          </cell>
          <cell r="H31">
            <v>155.4</v>
          </cell>
          <cell r="I31">
            <v>154.9</v>
          </cell>
          <cell r="J31">
            <v>159.6</v>
          </cell>
          <cell r="K31">
            <v>184.2</v>
          </cell>
        </row>
        <row r="32">
          <cell r="A32">
            <v>26</v>
          </cell>
          <cell r="B32">
            <v>93.7</v>
          </cell>
          <cell r="C32">
            <v>103.2</v>
          </cell>
          <cell r="D32">
            <v>113.2</v>
          </cell>
          <cell r="E32">
            <v>130</v>
          </cell>
          <cell r="F32">
            <v>145.80000000000001</v>
          </cell>
          <cell r="G32">
            <v>152.85</v>
          </cell>
          <cell r="H32">
            <v>158.4</v>
          </cell>
          <cell r="I32">
            <v>157.9</v>
          </cell>
          <cell r="J32">
            <v>162.69999999999999</v>
          </cell>
          <cell r="K32">
            <v>187.9</v>
          </cell>
        </row>
        <row r="33">
          <cell r="A33">
            <v>27</v>
          </cell>
          <cell r="B33">
            <v>95.5</v>
          </cell>
          <cell r="C33">
            <v>105.2</v>
          </cell>
          <cell r="D33">
            <v>115.4</v>
          </cell>
          <cell r="E33">
            <v>132.5</v>
          </cell>
          <cell r="F33">
            <v>148.6</v>
          </cell>
          <cell r="G33">
            <v>155.75</v>
          </cell>
          <cell r="H33">
            <v>161.4</v>
          </cell>
          <cell r="I33">
            <v>160.9</v>
          </cell>
          <cell r="J33">
            <v>165.8</v>
          </cell>
          <cell r="K33">
            <v>191.6</v>
          </cell>
        </row>
        <row r="34">
          <cell r="A34">
            <v>28</v>
          </cell>
          <cell r="B34">
            <v>97.3</v>
          </cell>
          <cell r="C34">
            <v>107.2</v>
          </cell>
          <cell r="D34">
            <v>117.6</v>
          </cell>
          <cell r="E34">
            <v>135</v>
          </cell>
          <cell r="F34">
            <v>151.4</v>
          </cell>
          <cell r="G34">
            <v>158.65</v>
          </cell>
          <cell r="H34">
            <v>164.4</v>
          </cell>
          <cell r="I34">
            <v>163.9</v>
          </cell>
          <cell r="J34">
            <v>168.9</v>
          </cell>
          <cell r="K34">
            <v>195.3</v>
          </cell>
        </row>
        <row r="35">
          <cell r="A35">
            <v>29</v>
          </cell>
          <cell r="B35">
            <v>99.1</v>
          </cell>
          <cell r="C35">
            <v>109.2</v>
          </cell>
          <cell r="D35">
            <v>119.8</v>
          </cell>
          <cell r="E35">
            <v>137.5</v>
          </cell>
          <cell r="F35">
            <v>154.19999999999999</v>
          </cell>
          <cell r="G35">
            <v>161.55000000000001</v>
          </cell>
          <cell r="H35">
            <v>167.4</v>
          </cell>
          <cell r="I35">
            <v>166.9</v>
          </cell>
          <cell r="J35">
            <v>172</v>
          </cell>
          <cell r="K35">
            <v>199</v>
          </cell>
        </row>
        <row r="36">
          <cell r="A36">
            <v>30</v>
          </cell>
          <cell r="B36">
            <v>100.9</v>
          </cell>
          <cell r="C36">
            <v>111.2</v>
          </cell>
          <cell r="D36">
            <v>122</v>
          </cell>
          <cell r="E36">
            <v>140</v>
          </cell>
          <cell r="F36">
            <v>157</v>
          </cell>
          <cell r="G36">
            <v>164.45</v>
          </cell>
          <cell r="H36">
            <v>170.4</v>
          </cell>
          <cell r="I36">
            <v>169.9</v>
          </cell>
          <cell r="J36">
            <v>175.1</v>
          </cell>
          <cell r="K36">
            <v>202.7</v>
          </cell>
        </row>
        <row r="37">
          <cell r="A37">
            <v>31</v>
          </cell>
          <cell r="B37">
            <v>102.7</v>
          </cell>
          <cell r="C37">
            <v>113.2</v>
          </cell>
          <cell r="D37">
            <v>124.2</v>
          </cell>
          <cell r="E37">
            <v>142.5</v>
          </cell>
          <cell r="F37">
            <v>159.80000000000001</v>
          </cell>
          <cell r="G37">
            <v>167.35</v>
          </cell>
          <cell r="H37">
            <v>173.3</v>
          </cell>
          <cell r="I37">
            <v>172.8</v>
          </cell>
          <cell r="J37">
            <v>178.1</v>
          </cell>
          <cell r="K37">
            <v>206.3</v>
          </cell>
        </row>
        <row r="38">
          <cell r="A38">
            <v>32</v>
          </cell>
          <cell r="B38">
            <v>104.5</v>
          </cell>
          <cell r="C38">
            <v>115.2</v>
          </cell>
          <cell r="D38">
            <v>126.4</v>
          </cell>
          <cell r="E38">
            <v>145</v>
          </cell>
          <cell r="F38">
            <v>162.6</v>
          </cell>
          <cell r="G38">
            <v>170.25</v>
          </cell>
          <cell r="H38">
            <v>176.2</v>
          </cell>
          <cell r="I38">
            <v>175.7</v>
          </cell>
          <cell r="J38">
            <v>181.1</v>
          </cell>
          <cell r="K38">
            <v>209.9</v>
          </cell>
        </row>
        <row r="39">
          <cell r="A39">
            <v>33</v>
          </cell>
          <cell r="B39">
            <v>106.3</v>
          </cell>
          <cell r="C39">
            <v>117.2</v>
          </cell>
          <cell r="D39">
            <v>128.6</v>
          </cell>
          <cell r="E39">
            <v>147.5</v>
          </cell>
          <cell r="F39">
            <v>165.4</v>
          </cell>
          <cell r="G39">
            <v>173.15</v>
          </cell>
          <cell r="H39">
            <v>179.1</v>
          </cell>
          <cell r="I39">
            <v>178.6</v>
          </cell>
          <cell r="J39">
            <v>184.1</v>
          </cell>
          <cell r="K39">
            <v>213.5</v>
          </cell>
        </row>
        <row r="40">
          <cell r="A40">
            <v>34</v>
          </cell>
          <cell r="B40">
            <v>108.1</v>
          </cell>
          <cell r="C40">
            <v>119.2</v>
          </cell>
          <cell r="D40">
            <v>130.80000000000001</v>
          </cell>
          <cell r="E40">
            <v>150</v>
          </cell>
          <cell r="F40">
            <v>168.2</v>
          </cell>
          <cell r="G40">
            <v>176.05</v>
          </cell>
          <cell r="H40">
            <v>182</v>
          </cell>
          <cell r="I40">
            <v>181.5</v>
          </cell>
          <cell r="J40">
            <v>187.1</v>
          </cell>
          <cell r="K40">
            <v>217.1</v>
          </cell>
        </row>
        <row r="41">
          <cell r="A41">
            <v>35</v>
          </cell>
          <cell r="B41">
            <v>109.9</v>
          </cell>
          <cell r="C41">
            <v>121.2</v>
          </cell>
          <cell r="D41">
            <v>133</v>
          </cell>
          <cell r="E41">
            <v>152.5</v>
          </cell>
          <cell r="F41">
            <v>171</v>
          </cell>
          <cell r="G41">
            <v>178.95</v>
          </cell>
          <cell r="H41">
            <v>184.9</v>
          </cell>
          <cell r="I41">
            <v>184.4</v>
          </cell>
          <cell r="J41">
            <v>190.1</v>
          </cell>
          <cell r="K41">
            <v>220.7</v>
          </cell>
        </row>
        <row r="42">
          <cell r="A42">
            <v>36</v>
          </cell>
          <cell r="B42">
            <v>111.7</v>
          </cell>
          <cell r="C42">
            <v>123.2</v>
          </cell>
          <cell r="D42">
            <v>135.19999999999999</v>
          </cell>
          <cell r="E42">
            <v>155</v>
          </cell>
          <cell r="F42">
            <v>173.8</v>
          </cell>
          <cell r="G42">
            <v>181.85</v>
          </cell>
          <cell r="H42">
            <v>187.8</v>
          </cell>
          <cell r="I42">
            <v>187.3</v>
          </cell>
          <cell r="J42">
            <v>193.1</v>
          </cell>
          <cell r="K42">
            <v>224.3</v>
          </cell>
        </row>
        <row r="43">
          <cell r="A43">
            <v>37</v>
          </cell>
          <cell r="B43">
            <v>113.5</v>
          </cell>
          <cell r="C43">
            <v>125.2</v>
          </cell>
          <cell r="D43">
            <v>137.4</v>
          </cell>
          <cell r="E43">
            <v>157.5</v>
          </cell>
          <cell r="F43">
            <v>176.6</v>
          </cell>
          <cell r="G43">
            <v>184.75</v>
          </cell>
          <cell r="H43">
            <v>190.7</v>
          </cell>
          <cell r="I43">
            <v>190.2</v>
          </cell>
          <cell r="J43">
            <v>196.1</v>
          </cell>
          <cell r="K43">
            <v>227.9</v>
          </cell>
        </row>
        <row r="44">
          <cell r="A44">
            <v>38</v>
          </cell>
          <cell r="B44">
            <v>115.3</v>
          </cell>
          <cell r="C44">
            <v>127.2</v>
          </cell>
          <cell r="D44">
            <v>139.6</v>
          </cell>
          <cell r="E44">
            <v>160</v>
          </cell>
          <cell r="F44">
            <v>179.4</v>
          </cell>
          <cell r="G44">
            <v>187.65</v>
          </cell>
          <cell r="H44">
            <v>193.6</v>
          </cell>
          <cell r="I44">
            <v>193.1</v>
          </cell>
          <cell r="J44">
            <v>199.1</v>
          </cell>
          <cell r="K44">
            <v>231.5</v>
          </cell>
        </row>
        <row r="45">
          <cell r="A45">
            <v>39</v>
          </cell>
          <cell r="B45">
            <v>117.1</v>
          </cell>
          <cell r="C45">
            <v>129.19999999999999</v>
          </cell>
          <cell r="D45">
            <v>141.80000000000001</v>
          </cell>
          <cell r="E45">
            <v>162.5</v>
          </cell>
          <cell r="F45">
            <v>182.2</v>
          </cell>
          <cell r="G45">
            <v>190.55</v>
          </cell>
          <cell r="H45">
            <v>196.5</v>
          </cell>
          <cell r="I45">
            <v>196</v>
          </cell>
          <cell r="J45">
            <v>202.1</v>
          </cell>
          <cell r="K45">
            <v>235.1</v>
          </cell>
        </row>
        <row r="46">
          <cell r="A46">
            <v>40</v>
          </cell>
          <cell r="B46">
            <v>118.9</v>
          </cell>
          <cell r="C46">
            <v>131.19999999999999</v>
          </cell>
          <cell r="D46">
            <v>144</v>
          </cell>
          <cell r="E46">
            <v>165</v>
          </cell>
          <cell r="F46">
            <v>185</v>
          </cell>
          <cell r="G46">
            <v>193.45</v>
          </cell>
          <cell r="H46">
            <v>199.4</v>
          </cell>
          <cell r="I46">
            <v>198.9</v>
          </cell>
          <cell r="J46">
            <v>205.1</v>
          </cell>
          <cell r="K46">
            <v>238.7</v>
          </cell>
        </row>
        <row r="47">
          <cell r="A47">
            <v>41</v>
          </cell>
          <cell r="B47">
            <v>120.7</v>
          </cell>
          <cell r="C47">
            <v>133.19999999999999</v>
          </cell>
          <cell r="D47">
            <v>146.19999999999999</v>
          </cell>
          <cell r="E47">
            <v>167.5</v>
          </cell>
          <cell r="F47">
            <v>187.8</v>
          </cell>
          <cell r="G47">
            <v>196.35</v>
          </cell>
          <cell r="H47">
            <v>202.3</v>
          </cell>
          <cell r="I47">
            <v>201.8</v>
          </cell>
          <cell r="J47">
            <v>208.1</v>
          </cell>
          <cell r="K47">
            <v>242.3</v>
          </cell>
        </row>
        <row r="48">
          <cell r="A48">
            <v>42</v>
          </cell>
          <cell r="B48">
            <v>122.5</v>
          </cell>
          <cell r="C48">
            <v>135.19999999999999</v>
          </cell>
          <cell r="D48">
            <v>148.4</v>
          </cell>
          <cell r="E48">
            <v>170</v>
          </cell>
          <cell r="F48">
            <v>190.6</v>
          </cell>
          <cell r="G48">
            <v>199.25</v>
          </cell>
          <cell r="H48">
            <v>205.2</v>
          </cell>
          <cell r="I48">
            <v>204.7</v>
          </cell>
          <cell r="J48">
            <v>211.1</v>
          </cell>
          <cell r="K48">
            <v>245.9</v>
          </cell>
        </row>
        <row r="49">
          <cell r="A49">
            <v>43</v>
          </cell>
          <cell r="B49">
            <v>124.3</v>
          </cell>
          <cell r="C49">
            <v>137.19999999999999</v>
          </cell>
          <cell r="D49">
            <v>150.6</v>
          </cell>
          <cell r="E49">
            <v>172.5</v>
          </cell>
          <cell r="F49">
            <v>193.4</v>
          </cell>
          <cell r="G49">
            <v>202.15</v>
          </cell>
          <cell r="H49">
            <v>208.1</v>
          </cell>
          <cell r="I49">
            <v>207.6</v>
          </cell>
          <cell r="J49">
            <v>214.1</v>
          </cell>
          <cell r="K49">
            <v>249.5</v>
          </cell>
        </row>
        <row r="50">
          <cell r="A50">
            <v>44</v>
          </cell>
          <cell r="B50">
            <v>126.1</v>
          </cell>
          <cell r="C50">
            <v>139.19999999999999</v>
          </cell>
          <cell r="D50">
            <v>152.80000000000001</v>
          </cell>
          <cell r="E50">
            <v>175</v>
          </cell>
          <cell r="F50">
            <v>196.2</v>
          </cell>
          <cell r="G50">
            <v>205.05</v>
          </cell>
          <cell r="H50">
            <v>211</v>
          </cell>
          <cell r="I50">
            <v>210.5</v>
          </cell>
          <cell r="J50">
            <v>217.1</v>
          </cell>
          <cell r="K50">
            <v>253.1</v>
          </cell>
        </row>
        <row r="51">
          <cell r="A51">
            <v>45</v>
          </cell>
          <cell r="B51">
            <v>127.9</v>
          </cell>
          <cell r="C51">
            <v>141.19999999999999</v>
          </cell>
          <cell r="D51">
            <v>155</v>
          </cell>
          <cell r="E51">
            <v>177.5</v>
          </cell>
          <cell r="F51">
            <v>199</v>
          </cell>
          <cell r="G51">
            <v>207.95</v>
          </cell>
          <cell r="H51">
            <v>213.9</v>
          </cell>
          <cell r="I51">
            <v>213.4</v>
          </cell>
          <cell r="J51">
            <v>220.1</v>
          </cell>
          <cell r="K51">
            <v>256.7</v>
          </cell>
        </row>
        <row r="52">
          <cell r="A52">
            <v>46</v>
          </cell>
          <cell r="B52">
            <v>129.69999999999999</v>
          </cell>
          <cell r="C52">
            <v>143.19999999999999</v>
          </cell>
          <cell r="D52">
            <v>157.19999999999999</v>
          </cell>
          <cell r="E52">
            <v>180</v>
          </cell>
          <cell r="F52">
            <v>201.8</v>
          </cell>
          <cell r="G52">
            <v>210.85</v>
          </cell>
          <cell r="H52">
            <v>216.8</v>
          </cell>
          <cell r="I52">
            <v>216.3</v>
          </cell>
          <cell r="J52">
            <v>223.1</v>
          </cell>
          <cell r="K52">
            <v>260.3</v>
          </cell>
        </row>
        <row r="53">
          <cell r="A53">
            <v>47</v>
          </cell>
          <cell r="B53">
            <v>131.5</v>
          </cell>
          <cell r="C53">
            <v>145.19999999999999</v>
          </cell>
          <cell r="D53">
            <v>159.4</v>
          </cell>
          <cell r="E53">
            <v>182.5</v>
          </cell>
          <cell r="F53">
            <v>204.6</v>
          </cell>
          <cell r="G53">
            <v>213.75</v>
          </cell>
          <cell r="H53">
            <v>219.7</v>
          </cell>
          <cell r="I53">
            <v>219.2</v>
          </cell>
          <cell r="J53">
            <v>226.1</v>
          </cell>
          <cell r="K53">
            <v>263.89999999999998</v>
          </cell>
        </row>
        <row r="54">
          <cell r="A54">
            <v>48</v>
          </cell>
          <cell r="B54">
            <v>133.30000000000001</v>
          </cell>
          <cell r="C54">
            <v>147.19999999999999</v>
          </cell>
          <cell r="D54">
            <v>161.6</v>
          </cell>
          <cell r="E54">
            <v>185</v>
          </cell>
          <cell r="F54">
            <v>207.4</v>
          </cell>
          <cell r="G54">
            <v>216.65</v>
          </cell>
          <cell r="H54">
            <v>222.6</v>
          </cell>
          <cell r="I54">
            <v>222.1</v>
          </cell>
          <cell r="J54">
            <v>229.1</v>
          </cell>
          <cell r="K54">
            <v>267.5</v>
          </cell>
        </row>
        <row r="55">
          <cell r="A55">
            <v>49</v>
          </cell>
          <cell r="B55">
            <v>135.1</v>
          </cell>
          <cell r="C55">
            <v>149.19999999999999</v>
          </cell>
          <cell r="D55">
            <v>163.80000000000001</v>
          </cell>
          <cell r="E55">
            <v>187.5</v>
          </cell>
          <cell r="F55">
            <v>210.2</v>
          </cell>
          <cell r="G55">
            <v>219.55</v>
          </cell>
          <cell r="H55">
            <v>225.5</v>
          </cell>
          <cell r="I55">
            <v>225</v>
          </cell>
          <cell r="J55">
            <v>232.1</v>
          </cell>
          <cell r="K55">
            <v>271.10000000000002</v>
          </cell>
        </row>
        <row r="56">
          <cell r="A56">
            <v>50</v>
          </cell>
          <cell r="B56">
            <v>136.9</v>
          </cell>
          <cell r="C56">
            <v>151.19999999999999</v>
          </cell>
          <cell r="D56">
            <v>166</v>
          </cell>
          <cell r="E56">
            <v>190</v>
          </cell>
          <cell r="F56">
            <v>213</v>
          </cell>
          <cell r="G56">
            <v>222.45</v>
          </cell>
          <cell r="H56">
            <v>228.4</v>
          </cell>
          <cell r="I56">
            <v>227.9</v>
          </cell>
          <cell r="J56">
            <v>235.1</v>
          </cell>
          <cell r="K56">
            <v>274.7</v>
          </cell>
        </row>
        <row r="57">
          <cell r="A57">
            <v>51</v>
          </cell>
          <cell r="B57">
            <v>138.5</v>
          </cell>
          <cell r="C57">
            <v>153</v>
          </cell>
          <cell r="D57">
            <v>168</v>
          </cell>
          <cell r="E57">
            <v>192.3</v>
          </cell>
          <cell r="F57">
            <v>215.6</v>
          </cell>
          <cell r="G57">
            <v>225.15</v>
          </cell>
          <cell r="H57">
            <v>231.1</v>
          </cell>
          <cell r="I57">
            <v>230.7</v>
          </cell>
          <cell r="J57">
            <v>238</v>
          </cell>
          <cell r="K57">
            <v>278.2</v>
          </cell>
        </row>
        <row r="58">
          <cell r="A58">
            <v>52</v>
          </cell>
          <cell r="B58">
            <v>140.1</v>
          </cell>
          <cell r="C58">
            <v>154.80000000000001</v>
          </cell>
          <cell r="D58">
            <v>170</v>
          </cell>
          <cell r="E58">
            <v>194.6</v>
          </cell>
          <cell r="F58">
            <v>218.2</v>
          </cell>
          <cell r="G58">
            <v>227.85</v>
          </cell>
          <cell r="H58">
            <v>233.8</v>
          </cell>
          <cell r="I58">
            <v>233.5</v>
          </cell>
          <cell r="J58">
            <v>240.9</v>
          </cell>
          <cell r="K58">
            <v>281.7</v>
          </cell>
        </row>
        <row r="59">
          <cell r="A59">
            <v>53</v>
          </cell>
          <cell r="B59">
            <v>141.69999999999999</v>
          </cell>
          <cell r="C59">
            <v>156.6</v>
          </cell>
          <cell r="D59">
            <v>172</v>
          </cell>
          <cell r="E59">
            <v>196.9</v>
          </cell>
          <cell r="F59">
            <v>220.8</v>
          </cell>
          <cell r="G59">
            <v>230.55</v>
          </cell>
          <cell r="H59">
            <v>236.5</v>
          </cell>
          <cell r="I59">
            <v>236.3</v>
          </cell>
          <cell r="J59">
            <v>243.8</v>
          </cell>
          <cell r="K59">
            <v>285.2</v>
          </cell>
        </row>
        <row r="60">
          <cell r="A60">
            <v>54</v>
          </cell>
          <cell r="B60">
            <v>143.30000000000001</v>
          </cell>
          <cell r="C60">
            <v>158.4</v>
          </cell>
          <cell r="D60">
            <v>174</v>
          </cell>
          <cell r="E60">
            <v>199.2</v>
          </cell>
          <cell r="F60">
            <v>223.4</v>
          </cell>
          <cell r="G60">
            <v>233.25</v>
          </cell>
          <cell r="H60">
            <v>239.2</v>
          </cell>
          <cell r="I60">
            <v>239.1</v>
          </cell>
          <cell r="J60">
            <v>246.7</v>
          </cell>
          <cell r="K60">
            <v>288.7</v>
          </cell>
        </row>
        <row r="61">
          <cell r="A61">
            <v>55</v>
          </cell>
          <cell r="B61">
            <v>144.9</v>
          </cell>
          <cell r="C61">
            <v>160.19999999999999</v>
          </cell>
          <cell r="D61">
            <v>176</v>
          </cell>
          <cell r="E61">
            <v>201.5</v>
          </cell>
          <cell r="F61">
            <v>226</v>
          </cell>
          <cell r="G61">
            <v>235.95</v>
          </cell>
          <cell r="H61">
            <v>241.9</v>
          </cell>
          <cell r="I61">
            <v>241.9</v>
          </cell>
          <cell r="J61">
            <v>249.6</v>
          </cell>
          <cell r="K61">
            <v>292.2</v>
          </cell>
        </row>
        <row r="62">
          <cell r="A62">
            <v>56</v>
          </cell>
          <cell r="B62">
            <v>146.5</v>
          </cell>
          <cell r="C62">
            <v>162</v>
          </cell>
          <cell r="D62">
            <v>178</v>
          </cell>
          <cell r="E62">
            <v>203.8</v>
          </cell>
          <cell r="F62">
            <v>228.6</v>
          </cell>
          <cell r="G62">
            <v>238.65</v>
          </cell>
          <cell r="H62">
            <v>244.6</v>
          </cell>
          <cell r="I62">
            <v>244.7</v>
          </cell>
          <cell r="J62">
            <v>252.5</v>
          </cell>
          <cell r="K62">
            <v>295.7</v>
          </cell>
        </row>
        <row r="63">
          <cell r="A63">
            <v>57</v>
          </cell>
          <cell r="B63">
            <v>148.1</v>
          </cell>
          <cell r="C63">
            <v>163.80000000000001</v>
          </cell>
          <cell r="D63">
            <v>180</v>
          </cell>
          <cell r="E63">
            <v>206.1</v>
          </cell>
          <cell r="F63">
            <v>231.2</v>
          </cell>
          <cell r="G63">
            <v>241.35</v>
          </cell>
          <cell r="H63">
            <v>247.3</v>
          </cell>
          <cell r="I63">
            <v>247.5</v>
          </cell>
          <cell r="J63">
            <v>255.4</v>
          </cell>
          <cell r="K63">
            <v>299.2</v>
          </cell>
        </row>
        <row r="64">
          <cell r="A64">
            <v>58</v>
          </cell>
          <cell r="B64">
            <v>149.69999999999999</v>
          </cell>
          <cell r="C64">
            <v>165.6</v>
          </cell>
          <cell r="D64">
            <v>182</v>
          </cell>
          <cell r="E64">
            <v>208.4</v>
          </cell>
          <cell r="F64">
            <v>233.8</v>
          </cell>
          <cell r="G64">
            <v>244.05</v>
          </cell>
          <cell r="H64">
            <v>250</v>
          </cell>
          <cell r="I64">
            <v>250.3</v>
          </cell>
          <cell r="J64">
            <v>258.3</v>
          </cell>
          <cell r="K64">
            <v>302.7</v>
          </cell>
        </row>
        <row r="65">
          <cell r="A65">
            <v>59</v>
          </cell>
          <cell r="B65">
            <v>151.30000000000001</v>
          </cell>
          <cell r="C65">
            <v>167.4</v>
          </cell>
          <cell r="D65">
            <v>184</v>
          </cell>
          <cell r="E65">
            <v>210.7</v>
          </cell>
          <cell r="F65">
            <v>236.4</v>
          </cell>
          <cell r="G65">
            <v>246.75</v>
          </cell>
          <cell r="H65">
            <v>252.7</v>
          </cell>
          <cell r="I65">
            <v>253.1</v>
          </cell>
          <cell r="J65">
            <v>261.2</v>
          </cell>
          <cell r="K65">
            <v>306.2</v>
          </cell>
        </row>
        <row r="66">
          <cell r="A66">
            <v>60</v>
          </cell>
          <cell r="B66">
            <v>152.9</v>
          </cell>
          <cell r="C66">
            <v>169.2</v>
          </cell>
          <cell r="D66">
            <v>186</v>
          </cell>
          <cell r="E66">
            <v>213</v>
          </cell>
          <cell r="F66">
            <v>239</v>
          </cell>
          <cell r="G66">
            <v>249.45</v>
          </cell>
          <cell r="H66">
            <v>255.4</v>
          </cell>
          <cell r="I66">
            <v>255.9</v>
          </cell>
          <cell r="J66">
            <v>264.10000000000002</v>
          </cell>
          <cell r="K66">
            <v>309.7</v>
          </cell>
        </row>
        <row r="67">
          <cell r="A67">
            <v>61</v>
          </cell>
          <cell r="B67">
            <v>154.5</v>
          </cell>
          <cell r="C67">
            <v>171</v>
          </cell>
          <cell r="D67">
            <v>188</v>
          </cell>
          <cell r="E67">
            <v>215.3</v>
          </cell>
          <cell r="F67">
            <v>241.6</v>
          </cell>
          <cell r="G67">
            <v>252.15</v>
          </cell>
          <cell r="H67">
            <v>258.10000000000002</v>
          </cell>
          <cell r="I67">
            <v>258.7</v>
          </cell>
          <cell r="J67">
            <v>267</v>
          </cell>
          <cell r="K67">
            <v>313.2</v>
          </cell>
        </row>
        <row r="68">
          <cell r="A68">
            <v>62</v>
          </cell>
          <cell r="B68">
            <v>156.1</v>
          </cell>
          <cell r="C68">
            <v>172.8</v>
          </cell>
          <cell r="D68">
            <v>190</v>
          </cell>
          <cell r="E68">
            <v>217.6</v>
          </cell>
          <cell r="F68">
            <v>244.2</v>
          </cell>
          <cell r="G68">
            <v>254.85</v>
          </cell>
          <cell r="H68">
            <v>260.8</v>
          </cell>
          <cell r="I68">
            <v>261.5</v>
          </cell>
          <cell r="J68">
            <v>269.89999999999998</v>
          </cell>
          <cell r="K68">
            <v>316.7</v>
          </cell>
        </row>
        <row r="69">
          <cell r="A69">
            <v>63</v>
          </cell>
          <cell r="B69">
            <v>157.69999999999999</v>
          </cell>
          <cell r="C69">
            <v>174.6</v>
          </cell>
          <cell r="D69">
            <v>192</v>
          </cell>
          <cell r="E69">
            <v>219.9</v>
          </cell>
          <cell r="F69">
            <v>246.8</v>
          </cell>
          <cell r="G69">
            <v>257.55</v>
          </cell>
          <cell r="H69">
            <v>263.5</v>
          </cell>
          <cell r="I69">
            <v>264.3</v>
          </cell>
          <cell r="J69">
            <v>272.8</v>
          </cell>
          <cell r="K69">
            <v>320.2</v>
          </cell>
        </row>
        <row r="70">
          <cell r="A70">
            <v>64</v>
          </cell>
          <cell r="B70">
            <v>159.30000000000001</v>
          </cell>
          <cell r="C70">
            <v>176.4</v>
          </cell>
          <cell r="D70">
            <v>194</v>
          </cell>
          <cell r="E70">
            <v>222.2</v>
          </cell>
          <cell r="F70">
            <v>249.4</v>
          </cell>
          <cell r="G70">
            <v>260.25</v>
          </cell>
          <cell r="H70">
            <v>266.2</v>
          </cell>
          <cell r="I70">
            <v>267.10000000000002</v>
          </cell>
          <cell r="J70">
            <v>275.7</v>
          </cell>
          <cell r="K70">
            <v>323.7</v>
          </cell>
        </row>
        <row r="71">
          <cell r="A71">
            <v>65</v>
          </cell>
          <cell r="B71">
            <v>160.9</v>
          </cell>
          <cell r="C71">
            <v>178.2</v>
          </cell>
          <cell r="D71">
            <v>196</v>
          </cell>
          <cell r="E71">
            <v>224.5</v>
          </cell>
          <cell r="F71">
            <v>252</v>
          </cell>
          <cell r="G71">
            <v>262.95</v>
          </cell>
          <cell r="H71">
            <v>268.89999999999998</v>
          </cell>
          <cell r="I71">
            <v>269.89999999999998</v>
          </cell>
          <cell r="J71">
            <v>278.60000000000002</v>
          </cell>
          <cell r="K71">
            <v>327.2</v>
          </cell>
        </row>
        <row r="72">
          <cell r="A72">
            <v>66</v>
          </cell>
          <cell r="B72">
            <v>162.5</v>
          </cell>
          <cell r="C72">
            <v>180</v>
          </cell>
          <cell r="D72">
            <v>198</v>
          </cell>
          <cell r="E72">
            <v>226.8</v>
          </cell>
          <cell r="F72">
            <v>254.6</v>
          </cell>
          <cell r="G72">
            <v>265.64999999999998</v>
          </cell>
          <cell r="H72">
            <v>271.60000000000002</v>
          </cell>
          <cell r="I72">
            <v>272.7</v>
          </cell>
          <cell r="J72">
            <v>281.5</v>
          </cell>
          <cell r="K72">
            <v>330.7</v>
          </cell>
        </row>
        <row r="73">
          <cell r="A73">
            <v>67</v>
          </cell>
          <cell r="B73">
            <v>164.1</v>
          </cell>
          <cell r="C73">
            <v>181.8</v>
          </cell>
          <cell r="D73">
            <v>200</v>
          </cell>
          <cell r="E73">
            <v>229.1</v>
          </cell>
          <cell r="F73">
            <v>257.2</v>
          </cell>
          <cell r="G73">
            <v>268.35000000000002</v>
          </cell>
          <cell r="H73">
            <v>274.3</v>
          </cell>
          <cell r="I73">
            <v>275.5</v>
          </cell>
          <cell r="J73">
            <v>284.39999999999998</v>
          </cell>
          <cell r="K73">
            <v>334.2</v>
          </cell>
        </row>
        <row r="74">
          <cell r="A74">
            <v>68</v>
          </cell>
          <cell r="B74">
            <v>165.7</v>
          </cell>
          <cell r="C74">
            <v>183.6</v>
          </cell>
          <cell r="D74">
            <v>202</v>
          </cell>
          <cell r="E74">
            <v>231.4</v>
          </cell>
          <cell r="F74">
            <v>259.8</v>
          </cell>
          <cell r="G74">
            <v>271.05</v>
          </cell>
          <cell r="H74">
            <v>277</v>
          </cell>
          <cell r="I74">
            <v>278.3</v>
          </cell>
          <cell r="J74">
            <v>287.3</v>
          </cell>
          <cell r="K74">
            <v>337.7</v>
          </cell>
        </row>
        <row r="75">
          <cell r="A75">
            <v>69</v>
          </cell>
          <cell r="B75">
            <v>167.3</v>
          </cell>
          <cell r="C75">
            <v>185.4</v>
          </cell>
          <cell r="D75">
            <v>204</v>
          </cell>
          <cell r="E75">
            <v>233.7</v>
          </cell>
          <cell r="F75">
            <v>262.39999999999998</v>
          </cell>
          <cell r="G75">
            <v>273.75</v>
          </cell>
          <cell r="H75">
            <v>279.7</v>
          </cell>
          <cell r="I75">
            <v>281.10000000000002</v>
          </cell>
          <cell r="J75">
            <v>290.2</v>
          </cell>
          <cell r="K75">
            <v>341.2</v>
          </cell>
        </row>
        <row r="76">
          <cell r="A76">
            <v>70</v>
          </cell>
          <cell r="B76">
            <v>168.9</v>
          </cell>
          <cell r="C76">
            <v>187.2</v>
          </cell>
          <cell r="D76">
            <v>206</v>
          </cell>
          <cell r="E76">
            <v>236</v>
          </cell>
          <cell r="F76">
            <v>265</v>
          </cell>
          <cell r="G76">
            <v>276.45</v>
          </cell>
          <cell r="H76">
            <v>282.39999999999998</v>
          </cell>
          <cell r="I76">
            <v>283.89999999999998</v>
          </cell>
          <cell r="J76">
            <v>293.10000000000002</v>
          </cell>
          <cell r="K76">
            <v>344.7</v>
          </cell>
        </row>
        <row r="77">
          <cell r="A77">
            <v>71</v>
          </cell>
          <cell r="B77">
            <v>170.5</v>
          </cell>
          <cell r="C77">
            <v>189</v>
          </cell>
          <cell r="D77">
            <v>208</v>
          </cell>
          <cell r="E77">
            <v>238.3</v>
          </cell>
          <cell r="F77">
            <v>267.60000000000002</v>
          </cell>
          <cell r="G77">
            <v>279.14999999999998</v>
          </cell>
          <cell r="H77">
            <v>285.10000000000002</v>
          </cell>
          <cell r="I77">
            <v>286.7</v>
          </cell>
          <cell r="J77">
            <v>296</v>
          </cell>
          <cell r="K77">
            <v>348.2</v>
          </cell>
        </row>
        <row r="78">
          <cell r="A78">
            <v>72</v>
          </cell>
          <cell r="B78">
            <v>172.1</v>
          </cell>
          <cell r="C78">
            <v>190.8</v>
          </cell>
          <cell r="D78">
            <v>210</v>
          </cell>
          <cell r="E78">
            <v>240.6</v>
          </cell>
          <cell r="F78">
            <v>270.2</v>
          </cell>
          <cell r="G78">
            <v>281.85000000000002</v>
          </cell>
          <cell r="H78">
            <v>287.8</v>
          </cell>
          <cell r="I78">
            <v>289.5</v>
          </cell>
          <cell r="J78">
            <v>298.89999999999998</v>
          </cell>
          <cell r="K78">
            <v>351.7</v>
          </cell>
        </row>
        <row r="79">
          <cell r="A79">
            <v>73</v>
          </cell>
          <cell r="B79">
            <v>173.7</v>
          </cell>
          <cell r="C79">
            <v>192.6</v>
          </cell>
          <cell r="D79">
            <v>212</v>
          </cell>
          <cell r="E79">
            <v>242.9</v>
          </cell>
          <cell r="F79">
            <v>272.8</v>
          </cell>
          <cell r="G79">
            <v>284.55</v>
          </cell>
          <cell r="H79">
            <v>290.5</v>
          </cell>
          <cell r="I79">
            <v>292.3</v>
          </cell>
          <cell r="J79">
            <v>301.8</v>
          </cell>
          <cell r="K79">
            <v>355.2</v>
          </cell>
        </row>
        <row r="80">
          <cell r="A80">
            <v>74</v>
          </cell>
          <cell r="B80">
            <v>175.3</v>
          </cell>
          <cell r="C80">
            <v>194.4</v>
          </cell>
          <cell r="D80">
            <v>214</v>
          </cell>
          <cell r="E80">
            <v>245.2</v>
          </cell>
          <cell r="F80">
            <v>275.39999999999998</v>
          </cell>
          <cell r="G80">
            <v>287.25</v>
          </cell>
          <cell r="H80">
            <v>293.2</v>
          </cell>
          <cell r="I80">
            <v>295.10000000000002</v>
          </cell>
          <cell r="J80">
            <v>304.7</v>
          </cell>
          <cell r="K80">
            <v>358.7</v>
          </cell>
        </row>
        <row r="81">
          <cell r="A81">
            <v>75</v>
          </cell>
          <cell r="B81">
            <v>176.9</v>
          </cell>
          <cell r="C81">
            <v>196.2</v>
          </cell>
          <cell r="D81">
            <v>216</v>
          </cell>
          <cell r="E81">
            <v>247.5</v>
          </cell>
          <cell r="F81">
            <v>278</v>
          </cell>
          <cell r="G81">
            <v>289.95</v>
          </cell>
          <cell r="H81">
            <v>295.89999999999998</v>
          </cell>
          <cell r="I81">
            <v>297.89999999999998</v>
          </cell>
          <cell r="J81">
            <v>307.60000000000002</v>
          </cell>
          <cell r="K81">
            <v>362.2</v>
          </cell>
        </row>
        <row r="82">
          <cell r="A82">
            <v>76</v>
          </cell>
          <cell r="B82">
            <v>178.5</v>
          </cell>
          <cell r="C82">
            <v>198</v>
          </cell>
          <cell r="D82">
            <v>218</v>
          </cell>
          <cell r="E82">
            <v>249.8</v>
          </cell>
          <cell r="F82">
            <v>280.60000000000002</v>
          </cell>
          <cell r="G82">
            <v>292.64999999999998</v>
          </cell>
          <cell r="H82">
            <v>298.60000000000002</v>
          </cell>
          <cell r="I82">
            <v>300.7</v>
          </cell>
          <cell r="J82">
            <v>310.5</v>
          </cell>
          <cell r="K82">
            <v>365.7</v>
          </cell>
        </row>
        <row r="83">
          <cell r="A83">
            <v>77</v>
          </cell>
          <cell r="B83">
            <v>180.1</v>
          </cell>
          <cell r="C83">
            <v>199.8</v>
          </cell>
          <cell r="D83">
            <v>220</v>
          </cell>
          <cell r="E83">
            <v>252.1</v>
          </cell>
          <cell r="F83">
            <v>283.2</v>
          </cell>
          <cell r="G83">
            <v>295.35000000000002</v>
          </cell>
          <cell r="H83">
            <v>301.3</v>
          </cell>
          <cell r="I83">
            <v>303.5</v>
          </cell>
          <cell r="J83">
            <v>313.39999999999998</v>
          </cell>
          <cell r="K83">
            <v>369.2</v>
          </cell>
        </row>
        <row r="84">
          <cell r="A84">
            <v>78</v>
          </cell>
          <cell r="B84">
            <v>181.7</v>
          </cell>
          <cell r="C84">
            <v>201.6</v>
          </cell>
          <cell r="D84">
            <v>222</v>
          </cell>
          <cell r="E84">
            <v>254.4</v>
          </cell>
          <cell r="F84">
            <v>285.8</v>
          </cell>
          <cell r="G84">
            <v>298.05</v>
          </cell>
          <cell r="H84">
            <v>304</v>
          </cell>
          <cell r="I84">
            <v>306.3</v>
          </cell>
          <cell r="J84">
            <v>316.3</v>
          </cell>
          <cell r="K84">
            <v>372.7</v>
          </cell>
        </row>
        <row r="85">
          <cell r="A85">
            <v>79</v>
          </cell>
          <cell r="B85">
            <v>183.3</v>
          </cell>
          <cell r="C85">
            <v>203.4</v>
          </cell>
          <cell r="D85">
            <v>224</v>
          </cell>
          <cell r="E85">
            <v>256.7</v>
          </cell>
          <cell r="F85">
            <v>288.39999999999998</v>
          </cell>
          <cell r="G85">
            <v>300.75</v>
          </cell>
          <cell r="H85">
            <v>306.7</v>
          </cell>
          <cell r="I85">
            <v>309.10000000000002</v>
          </cell>
          <cell r="J85">
            <v>319.2</v>
          </cell>
          <cell r="K85">
            <v>376.2</v>
          </cell>
        </row>
        <row r="86">
          <cell r="A86">
            <v>80</v>
          </cell>
          <cell r="B86">
            <v>184.9</v>
          </cell>
          <cell r="C86">
            <v>205.2</v>
          </cell>
          <cell r="D86">
            <v>226</v>
          </cell>
          <cell r="E86">
            <v>259</v>
          </cell>
          <cell r="F86">
            <v>291</v>
          </cell>
          <cell r="G86">
            <v>303.45</v>
          </cell>
          <cell r="H86">
            <v>309.39999999999998</v>
          </cell>
          <cell r="I86">
            <v>311.8</v>
          </cell>
          <cell r="J86">
            <v>322.10000000000002</v>
          </cell>
          <cell r="K86">
            <v>379.7</v>
          </cell>
        </row>
        <row r="87">
          <cell r="A87">
            <v>81</v>
          </cell>
          <cell r="B87">
            <v>186.5</v>
          </cell>
          <cell r="C87">
            <v>207</v>
          </cell>
          <cell r="D87">
            <v>228</v>
          </cell>
          <cell r="E87">
            <v>261.3</v>
          </cell>
          <cell r="F87">
            <v>293.60000000000002</v>
          </cell>
          <cell r="G87">
            <v>306.14999999999998</v>
          </cell>
          <cell r="H87">
            <v>312</v>
          </cell>
          <cell r="I87">
            <v>314.5</v>
          </cell>
          <cell r="J87">
            <v>324.89999999999998</v>
          </cell>
          <cell r="K87">
            <v>383</v>
          </cell>
        </row>
        <row r="88">
          <cell r="A88">
            <v>82</v>
          </cell>
          <cell r="B88">
            <v>188.1</v>
          </cell>
          <cell r="C88">
            <v>208.8</v>
          </cell>
          <cell r="D88">
            <v>230</v>
          </cell>
          <cell r="E88">
            <v>263.60000000000002</v>
          </cell>
          <cell r="F88">
            <v>296.2</v>
          </cell>
          <cell r="G88">
            <v>308.85000000000002</v>
          </cell>
          <cell r="H88">
            <v>314.60000000000002</v>
          </cell>
          <cell r="I88">
            <v>317.2</v>
          </cell>
          <cell r="J88">
            <v>327.7</v>
          </cell>
          <cell r="K88">
            <v>386.3</v>
          </cell>
        </row>
        <row r="89">
          <cell r="A89">
            <v>83</v>
          </cell>
          <cell r="B89">
            <v>189.7</v>
          </cell>
          <cell r="C89">
            <v>210.6</v>
          </cell>
          <cell r="D89">
            <v>232</v>
          </cell>
          <cell r="E89">
            <v>265.89999999999998</v>
          </cell>
          <cell r="F89">
            <v>298.8</v>
          </cell>
          <cell r="G89">
            <v>311.55</v>
          </cell>
          <cell r="H89">
            <v>317.2</v>
          </cell>
          <cell r="I89">
            <v>319.89999999999998</v>
          </cell>
          <cell r="J89">
            <v>330.5</v>
          </cell>
          <cell r="K89">
            <v>389.6</v>
          </cell>
        </row>
        <row r="90">
          <cell r="A90">
            <v>84</v>
          </cell>
          <cell r="B90">
            <v>191.3</v>
          </cell>
          <cell r="C90">
            <v>212.4</v>
          </cell>
          <cell r="D90">
            <v>234</v>
          </cell>
          <cell r="E90">
            <v>268.2</v>
          </cell>
          <cell r="F90">
            <v>301.39999999999998</v>
          </cell>
          <cell r="G90">
            <v>314.25</v>
          </cell>
          <cell r="H90">
            <v>319.8</v>
          </cell>
          <cell r="I90">
            <v>322.60000000000002</v>
          </cell>
          <cell r="J90">
            <v>333.3</v>
          </cell>
          <cell r="K90">
            <v>392.9</v>
          </cell>
        </row>
        <row r="91">
          <cell r="A91">
            <v>85</v>
          </cell>
          <cell r="B91">
            <v>192.9</v>
          </cell>
          <cell r="C91">
            <v>214.2</v>
          </cell>
          <cell r="D91">
            <v>236</v>
          </cell>
          <cell r="E91">
            <v>270.5</v>
          </cell>
          <cell r="F91">
            <v>304</v>
          </cell>
          <cell r="G91">
            <v>316.95</v>
          </cell>
          <cell r="H91">
            <v>322.39999999999998</v>
          </cell>
          <cell r="I91">
            <v>325.3</v>
          </cell>
          <cell r="J91">
            <v>336.1</v>
          </cell>
          <cell r="K91">
            <v>396.2</v>
          </cell>
        </row>
        <row r="92">
          <cell r="A92">
            <v>86</v>
          </cell>
          <cell r="B92">
            <v>194.5</v>
          </cell>
          <cell r="C92">
            <v>216</v>
          </cell>
          <cell r="D92">
            <v>238</v>
          </cell>
          <cell r="E92">
            <v>272.8</v>
          </cell>
          <cell r="F92">
            <v>306.60000000000002</v>
          </cell>
          <cell r="G92">
            <v>319.64999999999998</v>
          </cell>
          <cell r="H92">
            <v>325</v>
          </cell>
          <cell r="I92">
            <v>328</v>
          </cell>
          <cell r="J92">
            <v>338.9</v>
          </cell>
          <cell r="K92">
            <v>399.5</v>
          </cell>
        </row>
        <row r="93">
          <cell r="A93">
            <v>87</v>
          </cell>
          <cell r="B93">
            <v>196.1</v>
          </cell>
          <cell r="C93">
            <v>217.8</v>
          </cell>
          <cell r="D93">
            <v>240</v>
          </cell>
          <cell r="E93">
            <v>275.10000000000002</v>
          </cell>
          <cell r="F93">
            <v>309.2</v>
          </cell>
          <cell r="G93">
            <v>322.35000000000002</v>
          </cell>
          <cell r="H93">
            <v>327.60000000000002</v>
          </cell>
          <cell r="I93">
            <v>330.7</v>
          </cell>
          <cell r="J93">
            <v>341.7</v>
          </cell>
          <cell r="K93">
            <v>402.8</v>
          </cell>
        </row>
        <row r="94">
          <cell r="A94">
            <v>88</v>
          </cell>
          <cell r="B94">
            <v>197.7</v>
          </cell>
          <cell r="C94">
            <v>219.6</v>
          </cell>
          <cell r="D94">
            <v>242</v>
          </cell>
          <cell r="E94">
            <v>277.39999999999998</v>
          </cell>
          <cell r="F94">
            <v>311.8</v>
          </cell>
          <cell r="G94">
            <v>325.05</v>
          </cell>
          <cell r="H94">
            <v>330.2</v>
          </cell>
          <cell r="I94">
            <v>333.4</v>
          </cell>
          <cell r="J94">
            <v>344.5</v>
          </cell>
          <cell r="K94">
            <v>406.1</v>
          </cell>
        </row>
        <row r="95">
          <cell r="A95">
            <v>89</v>
          </cell>
          <cell r="B95">
            <v>199.3</v>
          </cell>
          <cell r="C95">
            <v>221.4</v>
          </cell>
          <cell r="D95">
            <v>244</v>
          </cell>
          <cell r="E95">
            <v>279.7</v>
          </cell>
          <cell r="F95">
            <v>314.39999999999998</v>
          </cell>
          <cell r="G95">
            <v>327.75</v>
          </cell>
          <cell r="H95">
            <v>332.8</v>
          </cell>
          <cell r="I95">
            <v>336.1</v>
          </cell>
          <cell r="J95">
            <v>347.3</v>
          </cell>
          <cell r="K95">
            <v>409.4</v>
          </cell>
        </row>
        <row r="96">
          <cell r="A96">
            <v>90</v>
          </cell>
          <cell r="B96">
            <v>200.9</v>
          </cell>
          <cell r="C96">
            <v>223.2</v>
          </cell>
          <cell r="D96">
            <v>246</v>
          </cell>
          <cell r="E96">
            <v>282</v>
          </cell>
          <cell r="F96">
            <v>317</v>
          </cell>
          <cell r="G96">
            <v>330.45</v>
          </cell>
          <cell r="H96">
            <v>335.4</v>
          </cell>
          <cell r="I96">
            <v>338.8</v>
          </cell>
          <cell r="J96">
            <v>350.1</v>
          </cell>
          <cell r="K96">
            <v>412.7</v>
          </cell>
        </row>
        <row r="97">
          <cell r="A97">
            <v>91</v>
          </cell>
          <cell r="B97">
            <v>202.5</v>
          </cell>
          <cell r="C97">
            <v>225</v>
          </cell>
          <cell r="D97">
            <v>248</v>
          </cell>
          <cell r="E97">
            <v>284.3</v>
          </cell>
          <cell r="F97">
            <v>319.60000000000002</v>
          </cell>
          <cell r="G97">
            <v>333.15</v>
          </cell>
          <cell r="H97">
            <v>338</v>
          </cell>
          <cell r="I97">
            <v>341.5</v>
          </cell>
          <cell r="J97">
            <v>352.9</v>
          </cell>
          <cell r="K97">
            <v>416</v>
          </cell>
        </row>
        <row r="98">
          <cell r="A98">
            <v>92</v>
          </cell>
          <cell r="B98">
            <v>204.1</v>
          </cell>
          <cell r="C98">
            <v>226.8</v>
          </cell>
          <cell r="D98">
            <v>250</v>
          </cell>
          <cell r="E98">
            <v>286.60000000000002</v>
          </cell>
          <cell r="F98">
            <v>322.2</v>
          </cell>
          <cell r="G98">
            <v>335.85</v>
          </cell>
          <cell r="H98">
            <v>340.6</v>
          </cell>
          <cell r="I98">
            <v>344.2</v>
          </cell>
          <cell r="J98">
            <v>355.7</v>
          </cell>
          <cell r="K98">
            <v>419.3</v>
          </cell>
        </row>
        <row r="99">
          <cell r="A99">
            <v>93</v>
          </cell>
          <cell r="B99">
            <v>205.7</v>
          </cell>
          <cell r="C99">
            <v>228.6</v>
          </cell>
          <cell r="D99">
            <v>252</v>
          </cell>
          <cell r="E99">
            <v>288.89999999999998</v>
          </cell>
          <cell r="F99">
            <v>324.8</v>
          </cell>
          <cell r="G99">
            <v>338.55</v>
          </cell>
          <cell r="H99">
            <v>343.2</v>
          </cell>
          <cell r="I99">
            <v>346.9</v>
          </cell>
          <cell r="J99">
            <v>358.5</v>
          </cell>
          <cell r="K99">
            <v>422.6</v>
          </cell>
        </row>
        <row r="100">
          <cell r="A100">
            <v>94</v>
          </cell>
          <cell r="B100">
            <v>207.3</v>
          </cell>
          <cell r="C100">
            <v>230.4</v>
          </cell>
          <cell r="D100">
            <v>254</v>
          </cell>
          <cell r="E100">
            <v>291.2</v>
          </cell>
          <cell r="F100">
            <v>327.39999999999998</v>
          </cell>
          <cell r="G100">
            <v>341.25</v>
          </cell>
          <cell r="H100">
            <v>345.8</v>
          </cell>
          <cell r="I100">
            <v>349.6</v>
          </cell>
          <cell r="J100">
            <v>361.3</v>
          </cell>
          <cell r="K100">
            <v>425.9</v>
          </cell>
        </row>
        <row r="101">
          <cell r="A101">
            <v>95</v>
          </cell>
          <cell r="B101">
            <v>0</v>
          </cell>
          <cell r="C101">
            <v>0</v>
          </cell>
          <cell r="D101">
            <v>0</v>
          </cell>
          <cell r="E101">
            <v>0</v>
          </cell>
          <cell r="F101">
            <v>0</v>
          </cell>
          <cell r="G101">
            <v>0</v>
          </cell>
          <cell r="H101">
            <v>0</v>
          </cell>
          <cell r="I101">
            <v>0</v>
          </cell>
          <cell r="J101">
            <v>364.1</v>
          </cell>
          <cell r="K101">
            <v>429.2</v>
          </cell>
        </row>
        <row r="102">
          <cell r="A102">
            <v>96</v>
          </cell>
          <cell r="B102">
            <v>0</v>
          </cell>
          <cell r="C102">
            <v>0</v>
          </cell>
          <cell r="D102">
            <v>0</v>
          </cell>
          <cell r="E102">
            <v>0</v>
          </cell>
          <cell r="F102">
            <v>0</v>
          </cell>
          <cell r="G102">
            <v>0</v>
          </cell>
          <cell r="H102">
            <v>0</v>
          </cell>
          <cell r="I102">
            <v>0</v>
          </cell>
          <cell r="J102">
            <v>366.9</v>
          </cell>
          <cell r="K102">
            <v>432.5</v>
          </cell>
        </row>
        <row r="103">
          <cell r="A103">
            <v>97</v>
          </cell>
          <cell r="B103">
            <v>0</v>
          </cell>
          <cell r="C103">
            <v>0</v>
          </cell>
          <cell r="D103">
            <v>0</v>
          </cell>
          <cell r="E103">
            <v>0</v>
          </cell>
          <cell r="F103">
            <v>0</v>
          </cell>
          <cell r="G103">
            <v>0</v>
          </cell>
          <cell r="H103">
            <v>0</v>
          </cell>
          <cell r="I103">
            <v>0</v>
          </cell>
          <cell r="J103">
            <v>369.7</v>
          </cell>
          <cell r="K103">
            <v>435.8</v>
          </cell>
        </row>
        <row r="104">
          <cell r="A104">
            <v>98</v>
          </cell>
          <cell r="B104">
            <v>0</v>
          </cell>
          <cell r="C104">
            <v>0</v>
          </cell>
          <cell r="D104">
            <v>0</v>
          </cell>
          <cell r="E104">
            <v>0</v>
          </cell>
          <cell r="F104">
            <v>0</v>
          </cell>
          <cell r="G104">
            <v>0</v>
          </cell>
          <cell r="H104">
            <v>0</v>
          </cell>
          <cell r="I104">
            <v>0</v>
          </cell>
          <cell r="J104">
            <v>372.5</v>
          </cell>
          <cell r="K104">
            <v>439.1</v>
          </cell>
        </row>
        <row r="105">
          <cell r="A105">
            <v>99</v>
          </cell>
          <cell r="B105">
            <v>0</v>
          </cell>
          <cell r="C105">
            <v>0</v>
          </cell>
          <cell r="D105">
            <v>0</v>
          </cell>
          <cell r="E105">
            <v>0</v>
          </cell>
          <cell r="F105">
            <v>0</v>
          </cell>
          <cell r="G105">
            <v>0</v>
          </cell>
          <cell r="H105">
            <v>0</v>
          </cell>
          <cell r="I105">
            <v>0</v>
          </cell>
          <cell r="J105">
            <v>375.3</v>
          </cell>
          <cell r="K105">
            <v>442.4</v>
          </cell>
        </row>
        <row r="106">
          <cell r="A106">
            <v>100</v>
          </cell>
          <cell r="B106">
            <v>0</v>
          </cell>
          <cell r="C106">
            <v>0</v>
          </cell>
          <cell r="D106">
            <v>0</v>
          </cell>
          <cell r="E106">
            <v>0</v>
          </cell>
          <cell r="F106">
            <v>0</v>
          </cell>
          <cell r="G106">
            <v>0</v>
          </cell>
          <cell r="H106">
            <v>0</v>
          </cell>
          <cell r="I106">
            <v>0</v>
          </cell>
          <cell r="J106">
            <v>378.1</v>
          </cell>
          <cell r="K106">
            <v>445.7</v>
          </cell>
        </row>
        <row r="107">
          <cell r="A107">
            <v>101</v>
          </cell>
        </row>
        <row r="108">
          <cell r="A108">
            <v>102</v>
          </cell>
        </row>
        <row r="109">
          <cell r="A109">
            <v>103</v>
          </cell>
        </row>
        <row r="110">
          <cell r="A110">
            <v>104</v>
          </cell>
        </row>
        <row r="111">
          <cell r="A111">
            <v>105</v>
          </cell>
        </row>
        <row r="112">
          <cell r="A112">
            <v>106</v>
          </cell>
        </row>
        <row r="113">
          <cell r="A113">
            <v>107</v>
          </cell>
        </row>
        <row r="114">
          <cell r="A114">
            <v>108</v>
          </cell>
        </row>
        <row r="115">
          <cell r="A115">
            <v>109</v>
          </cell>
        </row>
        <row r="116">
          <cell r="A116">
            <v>110</v>
          </cell>
        </row>
        <row r="117">
          <cell r="A117">
            <v>111</v>
          </cell>
        </row>
        <row r="118">
          <cell r="A118">
            <v>112</v>
          </cell>
        </row>
        <row r="119">
          <cell r="A119">
            <v>113</v>
          </cell>
        </row>
        <row r="120">
          <cell r="A120">
            <v>114</v>
          </cell>
        </row>
        <row r="121">
          <cell r="A121">
            <v>115</v>
          </cell>
        </row>
        <row r="122">
          <cell r="A122">
            <v>116</v>
          </cell>
        </row>
        <row r="123">
          <cell r="A123">
            <v>117</v>
          </cell>
        </row>
        <row r="124">
          <cell r="A124">
            <v>118</v>
          </cell>
        </row>
        <row r="125">
          <cell r="A125">
            <v>119</v>
          </cell>
        </row>
        <row r="126">
          <cell r="A126">
            <v>120</v>
          </cell>
        </row>
        <row r="127">
          <cell r="A127">
            <v>121</v>
          </cell>
        </row>
        <row r="128">
          <cell r="A128">
            <v>122</v>
          </cell>
        </row>
        <row r="129">
          <cell r="A129">
            <v>123</v>
          </cell>
        </row>
        <row r="130">
          <cell r="A130">
            <v>124</v>
          </cell>
        </row>
        <row r="131">
          <cell r="A131">
            <v>125</v>
          </cell>
        </row>
        <row r="132">
          <cell r="A132">
            <v>126</v>
          </cell>
        </row>
        <row r="133">
          <cell r="A133">
            <v>127</v>
          </cell>
        </row>
        <row r="134">
          <cell r="A134">
            <v>128</v>
          </cell>
        </row>
        <row r="135">
          <cell r="A135">
            <v>129</v>
          </cell>
        </row>
        <row r="136">
          <cell r="A136">
            <v>130</v>
          </cell>
        </row>
        <row r="137">
          <cell r="A137">
            <v>131</v>
          </cell>
        </row>
        <row r="138">
          <cell r="A138">
            <v>132</v>
          </cell>
        </row>
        <row r="139">
          <cell r="A139">
            <v>133</v>
          </cell>
        </row>
        <row r="140">
          <cell r="A140">
            <v>134</v>
          </cell>
        </row>
        <row r="141">
          <cell r="A141">
            <v>135</v>
          </cell>
        </row>
        <row r="142">
          <cell r="A142">
            <v>136</v>
          </cell>
        </row>
        <row r="143">
          <cell r="A143">
            <v>137</v>
          </cell>
        </row>
        <row r="144">
          <cell r="A144">
            <v>138</v>
          </cell>
        </row>
        <row r="145">
          <cell r="A145">
            <v>139</v>
          </cell>
        </row>
        <row r="146">
          <cell r="A146">
            <v>140</v>
          </cell>
        </row>
        <row r="147">
          <cell r="A147">
            <v>141</v>
          </cell>
        </row>
        <row r="148">
          <cell r="A148">
            <v>142</v>
          </cell>
        </row>
        <row r="149">
          <cell r="A149">
            <v>143</v>
          </cell>
        </row>
        <row r="150">
          <cell r="A150">
            <v>144</v>
          </cell>
        </row>
        <row r="151">
          <cell r="A151">
            <v>145</v>
          </cell>
        </row>
        <row r="152">
          <cell r="A152">
            <v>146</v>
          </cell>
        </row>
        <row r="153">
          <cell r="A153">
            <v>147</v>
          </cell>
        </row>
        <row r="154">
          <cell r="A154">
            <v>148</v>
          </cell>
        </row>
        <row r="155">
          <cell r="A155">
            <v>149</v>
          </cell>
        </row>
        <row r="156">
          <cell r="A156">
            <v>150</v>
          </cell>
        </row>
        <row r="157">
          <cell r="A157">
            <v>151</v>
          </cell>
        </row>
        <row r="158">
          <cell r="A158">
            <v>152</v>
          </cell>
        </row>
        <row r="159">
          <cell r="A159">
            <v>153</v>
          </cell>
        </row>
        <row r="160">
          <cell r="A160">
            <v>154</v>
          </cell>
        </row>
        <row r="161">
          <cell r="A161">
            <v>155</v>
          </cell>
        </row>
        <row r="162">
          <cell r="A162">
            <v>156</v>
          </cell>
        </row>
        <row r="163">
          <cell r="A163">
            <v>157</v>
          </cell>
        </row>
        <row r="164">
          <cell r="A164">
            <v>158</v>
          </cell>
        </row>
        <row r="165">
          <cell r="A165">
            <v>159</v>
          </cell>
        </row>
        <row r="166">
          <cell r="A166">
            <v>160</v>
          </cell>
        </row>
        <row r="167">
          <cell r="A167">
            <v>161</v>
          </cell>
        </row>
        <row r="168">
          <cell r="A168">
            <v>162</v>
          </cell>
        </row>
        <row r="169">
          <cell r="A169">
            <v>163</v>
          </cell>
        </row>
        <row r="170">
          <cell r="A170">
            <v>164</v>
          </cell>
        </row>
        <row r="171">
          <cell r="A171">
            <v>165</v>
          </cell>
        </row>
        <row r="172">
          <cell r="A172">
            <v>166</v>
          </cell>
        </row>
        <row r="173">
          <cell r="A173">
            <v>167</v>
          </cell>
        </row>
        <row r="174">
          <cell r="A174">
            <v>168</v>
          </cell>
        </row>
        <row r="175">
          <cell r="A175">
            <v>169</v>
          </cell>
        </row>
        <row r="176">
          <cell r="A176">
            <v>170</v>
          </cell>
        </row>
        <row r="177">
          <cell r="A177">
            <v>171</v>
          </cell>
        </row>
        <row r="178">
          <cell r="A178">
            <v>172</v>
          </cell>
        </row>
        <row r="179">
          <cell r="A179">
            <v>173</v>
          </cell>
        </row>
        <row r="180">
          <cell r="A180">
            <v>174</v>
          </cell>
        </row>
        <row r="181">
          <cell r="A181">
            <v>175</v>
          </cell>
        </row>
        <row r="182">
          <cell r="A182">
            <v>176</v>
          </cell>
        </row>
        <row r="183">
          <cell r="A183">
            <v>177</v>
          </cell>
        </row>
        <row r="184">
          <cell r="A184">
            <v>178</v>
          </cell>
        </row>
        <row r="185">
          <cell r="A185">
            <v>179</v>
          </cell>
        </row>
        <row r="186">
          <cell r="A186">
            <v>180</v>
          </cell>
        </row>
        <row r="187">
          <cell r="A187">
            <v>181</v>
          </cell>
        </row>
        <row r="188">
          <cell r="A188">
            <v>182</v>
          </cell>
        </row>
        <row r="189">
          <cell r="A189">
            <v>183</v>
          </cell>
        </row>
        <row r="190">
          <cell r="A190">
            <v>184</v>
          </cell>
        </row>
        <row r="191">
          <cell r="A191">
            <v>185</v>
          </cell>
        </row>
        <row r="192">
          <cell r="A192">
            <v>186</v>
          </cell>
        </row>
        <row r="193">
          <cell r="A193">
            <v>187</v>
          </cell>
        </row>
        <row r="194">
          <cell r="A194">
            <v>188</v>
          </cell>
        </row>
        <row r="195">
          <cell r="A195">
            <v>189</v>
          </cell>
        </row>
        <row r="196">
          <cell r="A196">
            <v>190</v>
          </cell>
        </row>
        <row r="197">
          <cell r="A197">
            <v>191</v>
          </cell>
        </row>
        <row r="198">
          <cell r="A198">
            <v>192</v>
          </cell>
        </row>
        <row r="199">
          <cell r="A199">
            <v>193</v>
          </cell>
        </row>
        <row r="200">
          <cell r="A200">
            <v>194</v>
          </cell>
        </row>
        <row r="201">
          <cell r="A201">
            <v>195</v>
          </cell>
        </row>
        <row r="202">
          <cell r="A202">
            <v>196</v>
          </cell>
        </row>
        <row r="203">
          <cell r="A203">
            <v>197</v>
          </cell>
        </row>
        <row r="204">
          <cell r="A204">
            <v>198</v>
          </cell>
        </row>
        <row r="205">
          <cell r="A205">
            <v>199</v>
          </cell>
        </row>
        <row r="206">
          <cell r="A206">
            <v>200</v>
          </cell>
        </row>
      </sheetData>
      <sheetData sheetId="8" refreshError="1"/>
      <sheetData sheetId="9" refreshError="1"/>
      <sheetData sheetId="10" refreshError="1">
        <row r="1">
          <cell r="A1" t="str">
            <v>1997-1998</v>
          </cell>
          <cell r="B1" t="str">
            <v>1998-1999</v>
          </cell>
          <cell r="C1" t="str">
            <v>1999-2000</v>
          </cell>
          <cell r="D1" t="str">
            <v>2000-2001</v>
          </cell>
          <cell r="E1" t="str">
            <v>2001-2002</v>
          </cell>
          <cell r="F1" t="str">
            <v>2002-2003</v>
          </cell>
          <cell r="G1" t="str">
            <v>2003-2004</v>
          </cell>
          <cell r="H1" t="str">
            <v>2004-2005</v>
          </cell>
          <cell r="I1" t="str">
            <v>2005-2006</v>
          </cell>
          <cell r="J1" t="str">
            <v>2006-2007</v>
          </cell>
          <cell r="K1" t="str">
            <v>2007-2008</v>
          </cell>
          <cell r="L1" t="str">
            <v>2008-2009</v>
          </cell>
          <cell r="M1" t="str">
            <v>2009-2010</v>
          </cell>
        </row>
        <row r="2">
          <cell r="A2">
            <v>2</v>
          </cell>
          <cell r="B2">
            <v>3</v>
          </cell>
          <cell r="C2">
            <v>4</v>
          </cell>
          <cell r="D2">
            <v>5</v>
          </cell>
          <cell r="E2">
            <v>6</v>
          </cell>
          <cell r="F2">
            <v>7</v>
          </cell>
          <cell r="G2">
            <v>8</v>
          </cell>
          <cell r="H2">
            <v>9</v>
          </cell>
          <cell r="I2">
            <v>10</v>
          </cell>
          <cell r="J2">
            <v>11</v>
          </cell>
          <cell r="K2">
            <v>12</v>
          </cell>
          <cell r="L2">
            <v>13</v>
          </cell>
          <cell r="M2">
            <v>14</v>
          </cell>
        </row>
      </sheetData>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4"/>
      <sheetName val="Sheet3"/>
      <sheetName val="Sheet2"/>
      <sheetName val="Sorted"/>
      <sheetName val="Lead"/>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eck_Slip"/>
      <sheetName val="Misc"/>
      <sheetName val="Data_Base"/>
      <sheetName val="quarry"/>
      <sheetName val="Templates"/>
      <sheetName val="Cover_Sheet"/>
      <sheetName val="Sp_Report"/>
      <sheetName val="Estimate"/>
      <sheetName val="Lead"/>
      <sheetName val="Conveyance_Rates"/>
      <sheetName val="Conveyance_Table"/>
      <sheetName val="Est_amt_text"/>
      <sheetName val="Data"/>
      <sheetName val="Schedule-A"/>
      <sheetName val="Labour_Charges"/>
      <sheetName val="Labour_Charges(detl)"/>
      <sheetName val="Specification"/>
      <sheetName val="Core_SSR"/>
      <sheetName val="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ne vent Pipe"/>
      <sheetName val="Four vents"/>
      <sheetName val="two vents"/>
      <sheetName val="data"/>
      <sheetName val="Lead"/>
      <sheetName val="Designs"/>
      <sheetName val="3Vents"/>
      <sheetName val="Abut"/>
      <sheetName val="Pier"/>
      <sheetName val="Speci"/>
      <sheetName val="One vent "/>
      <sheetName val="Material"/>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6.5%"/>
      <sheetName val="10%"/>
      <sheetName val="rdamdata"/>
      <sheetName val="Bitumen trunk"/>
      <sheetName val="Feeder"/>
      <sheetName val="R99 etc"/>
      <sheetName val="Trunk unpaved"/>
      <sheetName val="detls"/>
      <sheetName val="v"/>
      <sheetName val="Specification report"/>
      <sheetName val="wh_data_R"/>
      <sheetName val="Sheet5"/>
      <sheetName val="data-WC"/>
      <sheetName val="DATA-BASE"/>
      <sheetName val="DATA-ABSTRACT"/>
      <sheetName val="data existing_do not delete"/>
      <sheetName val="coverpage"/>
      <sheetName val="Road data"/>
      <sheetName val="leads"/>
      <sheetName val="MRATES"/>
      <sheetName val="r"/>
      <sheetName val="RMR"/>
      <sheetName val="t_prsr"/>
      <sheetName val="id"/>
      <sheetName val="Estimate 10.00 Lakhs "/>
      <sheetName val="mlead"/>
      <sheetName val="abs road"/>
      <sheetName val="R_Det"/>
      <sheetName val="lead-st"/>
      <sheetName val="Data.F8.BTR"/>
      <sheetName val="m"/>
      <sheetName val="Rates"/>
      <sheetName val="Staff Acco."/>
      <sheetName val="segments-details"/>
      <sheetName val="int-Dia-hdpe"/>
      <sheetName val="int-Dia-pvc"/>
      <sheetName val="Common "/>
      <sheetName val="p&amp;m"/>
      <sheetName val="C.D.Abs.Est."/>
      <sheetName val="ewst"/>
      <sheetName val="HDPE"/>
      <sheetName val="DI"/>
      <sheetName val="pvc"/>
      <sheetName val="hdpe_basic"/>
      <sheetName val="pvc_basic"/>
      <sheetName val="final abstract"/>
      <sheetName val="Levels"/>
      <sheetName val="maya"/>
      <sheetName val="RAFT"/>
      <sheetName val="scour depth"/>
      <sheetName val="Bill-12"/>
      <sheetName val="Data_Base"/>
      <sheetName val="Sheet1 (2)"/>
      <sheetName val="One_vent_Pipe"/>
      <sheetName val="Four_vents"/>
      <sheetName val="two_vents"/>
      <sheetName val="One_vent_"/>
      <sheetName val="Plant_&amp;__Machinery"/>
      <sheetName val="Lead_statement_(2)"/>
      <sheetName val="Lead_statement"/>
      <sheetName val="Summary_of_Rates"/>
      <sheetName val="Basic_Approach"/>
      <sheetName val="Lead_(2)"/>
      <sheetName val="Data_(2)"/>
      <sheetName val="6_5%_(2)"/>
      <sheetName val="est_(2)"/>
      <sheetName val="Abstract_(2)"/>
      <sheetName val="key_(2)"/>
      <sheetName val="pro-B_(2)"/>
      <sheetName val="est__(mord)"/>
      <sheetName val="est(old)_"/>
      <sheetName val="6_5%"/>
      <sheetName val="One_vent_Pipe1"/>
      <sheetName val="Four_vents1"/>
      <sheetName val="two_vents1"/>
      <sheetName val="One_vent_1"/>
      <sheetName val="Plant_&amp;__Machinery1"/>
      <sheetName val="Lead_statement_(2)1"/>
      <sheetName val="Lead_statement1"/>
      <sheetName val="Summary_of_Rates1"/>
      <sheetName val="Basic_Approach1"/>
      <sheetName val="Lead_(2)1"/>
      <sheetName val="Data_(2)1"/>
      <sheetName val="6_5%_(2)1"/>
      <sheetName val="est_(2)1"/>
      <sheetName val="Abstract_(2)1"/>
      <sheetName val="key_(2)1"/>
      <sheetName val="pro-B_(2)1"/>
      <sheetName val="est__(mord)1"/>
      <sheetName val="est(old)_1"/>
      <sheetName val="6_5%1"/>
      <sheetName val="Lead statement ss5"/>
      <sheetName val="SUMP1420KL@HW"/>
      <sheetName val="One_vent_Pipe5"/>
      <sheetName val="Four_vents5"/>
      <sheetName val="two_vents5"/>
      <sheetName val="One_vent_5"/>
      <sheetName val="Plant_&amp;__Machinery5"/>
      <sheetName val="Lead_statement_(2)5"/>
      <sheetName val="Lead_statement5"/>
      <sheetName val="Summary_of_Rates5"/>
      <sheetName val="Basic_Approach5"/>
      <sheetName val="Lead_(2)5"/>
      <sheetName val="Data_(2)5"/>
      <sheetName val="6_5%_(2)5"/>
      <sheetName val="est_(2)5"/>
      <sheetName val="Abstract_(2)5"/>
      <sheetName val="key_(2)5"/>
      <sheetName val="pro-B_(2)5"/>
      <sheetName val="est__(mord)5"/>
      <sheetName val="est(old)_5"/>
      <sheetName val="6_5%5"/>
      <sheetName val="One_vent_Pipe3"/>
      <sheetName val="Four_vents3"/>
      <sheetName val="two_vents3"/>
      <sheetName val="One_vent_3"/>
      <sheetName val="Plant_&amp;__Machinery3"/>
      <sheetName val="Lead_statement_(2)3"/>
      <sheetName val="Lead_statement3"/>
      <sheetName val="Summary_of_Rates3"/>
      <sheetName val="Basic_Approach3"/>
      <sheetName val="Lead_(2)3"/>
      <sheetName val="Data_(2)3"/>
      <sheetName val="6_5%_(2)3"/>
      <sheetName val="est_(2)3"/>
      <sheetName val="Abstract_(2)3"/>
      <sheetName val="key_(2)3"/>
      <sheetName val="pro-B_(2)3"/>
      <sheetName val="est__(mord)3"/>
      <sheetName val="est(old)_3"/>
      <sheetName val="6_5%3"/>
      <sheetName val="One_vent_Pipe2"/>
      <sheetName val="Four_vents2"/>
      <sheetName val="two_vents2"/>
      <sheetName val="One_vent_2"/>
      <sheetName val="Plant_&amp;__Machinery2"/>
      <sheetName val="Lead_statement_(2)2"/>
      <sheetName val="Lead_statement2"/>
      <sheetName val="Summary_of_Rates2"/>
      <sheetName val="Basic_Approach2"/>
      <sheetName val="Lead_(2)2"/>
      <sheetName val="Data_(2)2"/>
      <sheetName val="6_5%_(2)2"/>
      <sheetName val="est_(2)2"/>
      <sheetName val="Abstract_(2)2"/>
      <sheetName val="key_(2)2"/>
      <sheetName val="pro-B_(2)2"/>
      <sheetName val="est__(mord)2"/>
      <sheetName val="est(old)_2"/>
      <sheetName val="6_5%2"/>
      <sheetName val="One_vent_Pipe4"/>
      <sheetName val="Four_vents4"/>
      <sheetName val="two_vents4"/>
      <sheetName val="One_vent_4"/>
      <sheetName val="Plant_&amp;__Machinery4"/>
      <sheetName val="Lead_statement_(2)4"/>
      <sheetName val="Lead_statement4"/>
      <sheetName val="Summary_of_Rates4"/>
      <sheetName val="Basic_Approach4"/>
      <sheetName val="Lead_(2)4"/>
      <sheetName val="Data_(2)4"/>
      <sheetName val="6_5%_(2)4"/>
      <sheetName val="est_(2)4"/>
      <sheetName val="Abstract_(2)4"/>
      <sheetName val="key_(2)4"/>
      <sheetName val="pro-B_(2)4"/>
      <sheetName val="est__(mord)4"/>
      <sheetName val="est(old)_4"/>
      <sheetName val="6_5%4"/>
      <sheetName val="m1"/>
      <sheetName val="pvc-pipe-rates"/>
      <sheetName val="wh"/>
      <sheetName val="boredetails"/>
      <sheetName val="GF SB Ok "/>
      <sheetName val="inWords"/>
      <sheetName val="Data o"/>
      <sheetName val="Bitumen_trunk"/>
      <sheetName val="R99_etc"/>
      <sheetName val="Trunk_unpaved"/>
      <sheetName val="Bitumen_trunk1"/>
      <sheetName val="R99_etc1"/>
      <sheetName val="Trunk_unpaved1"/>
      <sheetName val="CS "/>
      <sheetName val="quarry"/>
      <sheetName val="WATER-HAMMER"/>
      <sheetName val="Iocount"/>
      <sheetName val="Input"/>
      <sheetName val="Plant &amp;  Machiner"/>
      <sheetName val="Line"/>
      <sheetName val="General"/>
      <sheetName val="60-70"/>
      <sheetName val="80-100"/>
      <sheetName val="Emulsion MS"/>
      <sheetName val=" HSD"/>
      <sheetName val="BM-HOOP"/>
      <sheetName val="SSR 2016-17 Rates"/>
      <sheetName val="ABS"/>
      <sheetName val="DATA SHEET FOR 2014-15"/>
      <sheetName val="DATA SHEET FOR 2012 - 13"/>
      <sheetName val="Nspt-smp-final-ORIGINAL"/>
      <sheetName val="sectorwise"/>
      <sheetName val="Usage "/>
      <sheetName val="Work_sheet"/>
      <sheetName val="DATA_PRG"/>
      <sheetName val="SSR 2015-16"/>
      <sheetName val="labour coeff"/>
      <sheetName val="dBase"/>
      <sheetName val="SubAnalysis"/>
      <sheetName val="data_existing_do_not_delete"/>
      <sheetName val="Estimate_10_00_Lakhs_"/>
      <sheetName val="abs_road"/>
      <sheetName val="Road_data"/>
      <sheetName val="Specification_report"/>
      <sheetName val="Common_"/>
      <sheetName val="One_vent_Pipe6"/>
      <sheetName val="Four_vents6"/>
      <sheetName val="two_vents6"/>
      <sheetName val="One_vent_6"/>
      <sheetName val="Plant_&amp;__Machinery6"/>
      <sheetName val="Lead_statement_(2)6"/>
      <sheetName val="Lead_statement6"/>
      <sheetName val="Summary_of_Rates6"/>
      <sheetName val="Basic_Approach6"/>
      <sheetName val="Lead_(2)6"/>
      <sheetName val="Data_(2)6"/>
      <sheetName val="6_5%_(2)6"/>
      <sheetName val="est_(2)6"/>
      <sheetName val="Abstract_(2)6"/>
      <sheetName val="key_(2)6"/>
      <sheetName val="pro-B_(2)6"/>
      <sheetName val="est__(mord)6"/>
      <sheetName val="est(old)_6"/>
      <sheetName val="6_5%6"/>
      <sheetName val="Abs_PMRL"/>
      <sheetName val="basdat"/>
      <sheetName val="Masonry"/>
      <sheetName val="LOCAL RATES"/>
      <sheetName val="Main"/>
      <sheetName val="GN-ST-10"/>
      <sheetName val="sg-clay(d)"/>
      <sheetName val="Design of two-way slab"/>
      <sheetName val="INPUT-DATA"/>
      <sheetName val="slab"/>
      <sheetName val="basic-data"/>
      <sheetName val="HDPE-pipe-rates"/>
      <sheetName val="other rates"/>
      <sheetName val=" data sheet "/>
      <sheetName val="CPI"/>
      <sheetName val="WPI C"/>
      <sheetName val="WPI all"/>
      <sheetName val="WPI HM"/>
      <sheetName val="WPI S"/>
      <sheetName val="hdpe weights"/>
      <sheetName val="PVC weights"/>
      <sheetName val="index"/>
      <sheetName val="SSR 2010-11 Rates"/>
      <sheetName val="DISCOUNT"/>
      <sheetName val="Rates SSR 2008-09"/>
      <sheetName val="Bridge Data 2005-06"/>
      <sheetName val="Road Detail Est."/>
      <sheetName val="L040"/>
      <sheetName val="habs-list"/>
      <sheetName val="bundqty"/>
      <sheetName val="Lead (Final)"/>
      <sheetName val="Specification"/>
      <sheetName val="C-data"/>
      <sheetName val="XXXXX"/>
      <sheetName val="PIPE_CULVERT-MODEL"/>
      <sheetName val="APPROCH-ROAD-CD-WELL-FNDN-ITEMS"/>
      <sheetName val="Road-NF"/>
      <sheetName val="Gen Abs-2ndNF"/>
      <sheetName val="TS-memo"/>
      <sheetName val="Bridge Est"/>
      <sheetName val="GS comp"/>
      <sheetName val="Gen Abs"/>
      <sheetName val="Cover"/>
      <sheetName val="SPR"/>
      <sheetName val="Bridge-ESTT"/>
      <sheetName val="bridge est comp"/>
      <sheetName val="RW 2 Sub est"/>
      <sheetName val="Approch-BT-CC-Road-Estt"/>
      <sheetName val="Hire"/>
      <sheetName val="Conv"/>
      <sheetName val="SLAB_CULVERTS-MODEL"/>
      <sheetName val="CD-Works-Gen Abs"/>
      <sheetName val="Road_Furniture"/>
      <sheetName val="RSI-ESTT"/>
      <sheetName val="MTC-ABS"/>
      <sheetName val="MTC-estimate"/>
      <sheetName val="Data Roads-Filter-1"/>
      <sheetName val="DATA-CD-Filter-3"/>
      <sheetName val="Sei-Charges-Master"/>
      <sheetName val="Bridge-Datas-4"/>
      <sheetName val="Bridge-Well foundation data-5"/>
      <sheetName val="Road Furniture-Data-6"/>
      <sheetName val="Data New Tech-Filter-2"/>
      <sheetName val="User-Instructions"/>
      <sheetName val="TRAFF-COUNT"/>
      <sheetName val="CRUST-CD-RSI-DETAILS"/>
      <sheetName val="Periodic_Mtc_Estt"/>
      <sheetName val="Google-Map"/>
      <sheetName val="MTC-Table"/>
      <sheetName val="Drains"/>
      <sheetName val="1v_600_PC"/>
      <sheetName val="2v_600_PC"/>
      <sheetName val="3v_600_PC"/>
      <sheetName val="1v_900_PC"/>
      <sheetName val="2v_900_PC"/>
      <sheetName val="3v_900_PC"/>
      <sheetName val="1v_1000_PC"/>
      <sheetName val="Schedule-A-Filter"/>
      <sheetName val="Schedule-A (Part-B)"/>
      <sheetName val="temp-calculations"/>
      <sheetName val="2v_1000_PC"/>
      <sheetName val="3v_1000_PC"/>
      <sheetName val="SC-1"/>
      <sheetName val="SC-2"/>
      <sheetName val="SC-3"/>
      <sheetName val="SC-4"/>
      <sheetName val="SC-5"/>
      <sheetName val="SC-6"/>
      <sheetName val="SC-7"/>
      <sheetName val="SC-8"/>
      <sheetName val="SC-9"/>
      <sheetName val="RD_1"/>
      <sheetName val="RD_2"/>
      <sheetName val="RD_3"/>
      <sheetName val="3v_600_RDVENTS"/>
      <sheetName val="3v_900_RDVENTS"/>
      <sheetName val="3v_1000_RDVENTS"/>
      <sheetName val="RCCPipes"/>
      <sheetName val="CC_WC"/>
      <sheetName val="Retaining-wall_1"/>
      <sheetName val="Retaining-wall_2"/>
      <sheetName val="Retaining-wall_3"/>
      <sheetName val="450-mmDia_Pipes_Crossings"/>
      <sheetName val="FORM7"/>
      <sheetName val="BWSCPlt"/>
      <sheetName val="CI"/>
      <sheetName val="G.R.P"/>
      <sheetName val="PSC REVISED"/>
      <sheetName val="beam-reinft-IIInd floor"/>
      <sheetName val="Lookup"/>
      <sheetName val="Data_Bit_I"/>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refreshError="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Set>
  </externalBook>
</externalLink>
</file>

<file path=xl/externalLinks/externalLink1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ead (2)"/>
      <sheetName val="Check_Slip"/>
      <sheetName val="Misc"/>
      <sheetName val="Data_Base"/>
      <sheetName val="quarry"/>
      <sheetName val="Cover_Sheet"/>
      <sheetName val="Sp_Report"/>
      <sheetName val="Estimate"/>
      <sheetName val="Lead"/>
      <sheetName val="Conveyance_Rates"/>
      <sheetName val="Conveyance_Table"/>
      <sheetName val="Est_amt_text"/>
      <sheetName val="Data"/>
      <sheetName val="Schedule-A"/>
      <sheetName val="Labour_Charges"/>
      <sheetName val="Labour_Charges(detl)"/>
      <sheetName val="Specification"/>
      <sheetName val="Core_SS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ne vent Pipe"/>
      <sheetName val="Four vents"/>
      <sheetName val="two vents"/>
      <sheetName val="data"/>
      <sheetName val="Lead"/>
      <sheetName val="Designs"/>
      <sheetName val="3Vents"/>
      <sheetName val="Abut"/>
      <sheetName val="Pier"/>
      <sheetName val="Speci"/>
      <sheetName val="One vent "/>
      <sheetName val="Material"/>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6.5%"/>
      <sheetName val="10%"/>
      <sheetName val="Road data"/>
      <sheetName val="m"/>
      <sheetName val="cert"/>
      <sheetName val="leads"/>
      <sheetName val="Gen Abs"/>
      <sheetName val="Conveayance charges"/>
      <sheetName val="Conveyance"/>
      <sheetName val="other rates"/>
      <sheetName val="v"/>
      <sheetName val="ABS"/>
      <sheetName val="ewst"/>
      <sheetName val="pvc-pipe-rates"/>
      <sheetName val="Work_sheet"/>
      <sheetName val="hdpe weights"/>
      <sheetName val="PVC weights"/>
      <sheetName val="MTC-estimate"/>
      <sheetName val="mlead"/>
      <sheetName val="General"/>
      <sheetName val="coverpage"/>
      <sheetName val="Data_Base"/>
      <sheetName val="data existing_do not delete"/>
      <sheetName val="MRATES"/>
      <sheetName val="MRoad data"/>
      <sheetName val="SSR 2015-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Set>
  </externalBook>
</externalLink>
</file>

<file path=xl/externalLinks/externalLink1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data"/>
      <sheetName val="Specification"/>
      <sheetName val="Estt"/>
      <sheetName val="m"/>
      <sheetName val="Lead"/>
      <sheetName val="RMR"/>
      <sheetName val="Plant &amp;  Machinery"/>
      <sheetName val="detl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MEstt."/>
      <sheetName val="ABST(PART B) "/>
      <sheetName val="F6-Gnrl Abstrt"/>
      <sheetName val="Lead"/>
      <sheetName val="Data.F8.BTR"/>
      <sheetName val="F6-Estt"/>
      <sheetName val="sub-data -no full"/>
      <sheetName val="Labour"/>
      <sheetName val="Machinery"/>
      <sheetName val="Sheet1"/>
      <sheetName val="Diff stmnt (2)"/>
      <sheetName val="r"/>
      <sheetName val="stone"/>
      <sheetName val="index"/>
      <sheetName val="m"/>
      <sheetName val="other rates"/>
      <sheetName val="v"/>
      <sheetName val="DATA"/>
      <sheetName val="General"/>
      <sheetName val="MRATES"/>
      <sheetName val="0000000000000"/>
      <sheetName val="wh_data_R"/>
      <sheetName val="sectorwise"/>
      <sheetName val="Road data"/>
      <sheetName val="Nspt-smp-final-ORIGINAL"/>
      <sheetName val="Specification"/>
      <sheetName val="Letter"/>
      <sheetName val="Usage"/>
      <sheetName val="Note"/>
      <sheetName val="MTC-estimate"/>
      <sheetName val="leads"/>
      <sheetName val="RMR"/>
      <sheetName val="Summary"/>
      <sheetName val="detls"/>
      <sheetName val="Sent NHO"/>
      <sheetName val="sand"/>
      <sheetName val="Det Est"/>
      <sheetName val="Civil Boq"/>
      <sheetName val="Material"/>
      <sheetName val="Plant &amp;  Machinery"/>
    </sheetNames>
    <sheetDataSet>
      <sheetData sheetId="0" refreshError="1"/>
      <sheetData sheetId="1" refreshError="1"/>
      <sheetData sheetId="2"/>
      <sheetData sheetId="3"/>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1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ne vent Pipe"/>
      <sheetName val="Four vents"/>
      <sheetName val="two vents"/>
      <sheetName val="data"/>
      <sheetName val="Lead"/>
      <sheetName val="Designs"/>
      <sheetName val="3Vents"/>
      <sheetName val="Abut"/>
      <sheetName val="Pier"/>
      <sheetName val="Speci"/>
      <sheetName val="One vent "/>
      <sheetName val="Material"/>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6.5%"/>
      <sheetName val="1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Set>
  </externalBook>
</externalLink>
</file>

<file path=xl/externalLinks/externalLink1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
      <sheetName val="Summary"/>
      <sheetName val="tps"/>
      <sheetName val="DD-Buyouts"/>
      <sheetName val="FR- Buyouts"/>
      <sheetName val="Imp-DD Buyouts"/>
      <sheetName val="IMP-FRBuyouts"/>
      <sheetName val="IMP-DDBuyouts "/>
      <sheetName val="DJC"/>
      <sheetName val="spares"/>
      <sheetName val="august"/>
      <sheetName val="triconex(Daelim)"/>
      <sheetName val="Sheet16"/>
      <sheetName val="XL4Poppy"/>
      <sheetName val="__00"/>
      <sheetName val="FR-_Buyouts"/>
      <sheetName val="Imp-DD_Buyouts"/>
      <sheetName val="IMP-DDBuyouts_"/>
      <sheetName val="water-hammar-strenght"/>
      <sheetName val="MRATES"/>
      <sheetName val="data"/>
      <sheetName val="Nspt-smp-final-ORIGINAL"/>
      <sheetName val="r"/>
      <sheetName val="Road data"/>
      <sheetName val="m1"/>
      <sheetName val="Lead"/>
      <sheetName val="Lead statement"/>
      <sheetName val="stone"/>
      <sheetName val="index"/>
      <sheetName val="m"/>
      <sheetName val="DATA-ABSTRACT"/>
      <sheetName val="G F  (2)"/>
      <sheetName val="Suppl-data"/>
      <sheetName val="Leads"/>
      <sheetName val="Staff Acco."/>
      <sheetName val="Specification"/>
      <sheetName val="Sheet1 (2)"/>
      <sheetName val="Data_Base"/>
      <sheetName val="data existing_do not delete"/>
      <sheetName val="v"/>
      <sheetName val="Labour rates"/>
      <sheetName val="Plant &amp;  Machinery"/>
      <sheetName val="Labour"/>
      <sheetName val="detls"/>
      <sheetName val="sand"/>
      <sheetName val="ssr-rates"/>
      <sheetName val="General"/>
      <sheetName val="Sent NHO"/>
      <sheetName val="WITH STACKING CHARG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1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
      <sheetName val="XXXXXXXXXXXXX"/>
      <sheetName val="User-Instructions"/>
      <sheetName val="INPUT-SHEET"/>
      <sheetName val="COVER"/>
      <sheetName val="SPR"/>
      <sheetName val="TRAFF-Count-ESAL-Cal"/>
      <sheetName val="SP-72 DESIGN"/>
      <sheetName val="SP-72-CHART"/>
      <sheetName val="Gen Abs"/>
      <sheetName val="Det esti"/>
      <sheetName val="Road-furniture"/>
      <sheetName val="MTC-ABS"/>
      <sheetName val="MTC-estimate"/>
      <sheetName val="LEAD"/>
      <sheetName val="Data-Road "/>
      <sheetName val="DATA-CD"/>
      <sheetName val="Road Furniture-Data"/>
      <sheetName val="Mtc-data"/>
      <sheetName val="1v_600_PC"/>
      <sheetName val="1v_900_PC"/>
      <sheetName val="1v_1000_PC"/>
      <sheetName val="2v_600_PC"/>
      <sheetName val="2v_900_PC"/>
      <sheetName val="2v_1000_PC"/>
      <sheetName val="sc_1v_2m"/>
      <sheetName val="sc_1v_3m"/>
      <sheetName val="sc_2v_3m"/>
      <sheetName val="sc_2v_5m"/>
      <sheetName val="RD"/>
      <sheetName val="3v_600_RDVENTS"/>
      <sheetName val="CC_WC"/>
      <sheetName val="Drains"/>
      <sheetName val="CD Abs"/>
      <sheetName val="Seig_Cal"/>
      <sheetName val="Schedule-A"/>
      <sheetName val="temp-ws"/>
      <sheetName val="other rates"/>
      <sheetName val="Hire"/>
      <sheetName val="Conv"/>
      <sheetName val="NP3 pipes"/>
      <sheetName val="NP3 collars"/>
      <sheetName val="MTC-Table"/>
      <sheetName val="Cd-qty-ws-temp"/>
      <sheetName val="Retaining-wall"/>
      <sheetName val="Earth Work"/>
      <sheetName val="Sheet1"/>
      <sheetName val="v"/>
      <sheetName val="Labour"/>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efreshError="1"/>
      <sheetData sheetId="38"/>
      <sheetData sheetId="39"/>
      <sheetData sheetId="40"/>
      <sheetData sheetId="41"/>
      <sheetData sheetId="42"/>
      <sheetData sheetId="43"/>
      <sheetData sheetId="44"/>
      <sheetData sheetId="45"/>
      <sheetData sheetId="46"/>
      <sheetData sheetId="47" refreshError="1"/>
      <sheetData sheetId="48" refreshError="1"/>
    </sheetDataSet>
  </externalBook>
</externalLink>
</file>

<file path=xl/externalLinks/externalLink1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
      <sheetName val="XXXXXXXXXXXXX"/>
      <sheetName val="User-Instructions"/>
      <sheetName val="INPUT-SHEET"/>
      <sheetName val="COVER"/>
      <sheetName val="SPR"/>
      <sheetName val="TRAFF-Count-ESAL-Cal"/>
      <sheetName val="SP-72 DESIGN"/>
      <sheetName val="SP-72-CHART"/>
      <sheetName val="Gen Abs"/>
      <sheetName val="Det esti"/>
      <sheetName val="Road-furniture"/>
      <sheetName val="MTC-ABS"/>
      <sheetName val="MTC-estimate"/>
      <sheetName val="LEAD"/>
      <sheetName val="Data-Road "/>
      <sheetName val="DATA-CD"/>
      <sheetName val="Road Furniture-Data"/>
      <sheetName val="Mtc-data"/>
      <sheetName val="1v_600_PC"/>
      <sheetName val="1v_900_PC"/>
      <sheetName val="1v_1000_PC"/>
      <sheetName val="2v_600_PC"/>
      <sheetName val="2v_900_PC"/>
      <sheetName val="2v_1000_PC"/>
      <sheetName val="sc_1v_2m"/>
      <sheetName val="sc_1v_3m"/>
      <sheetName val="sc_2v_3m"/>
      <sheetName val="sc_2v_5m"/>
      <sheetName val="RD"/>
      <sheetName val="3v_600_RDVENTS"/>
      <sheetName val="CC_WC"/>
      <sheetName val="Drains"/>
      <sheetName val="CD Abs"/>
      <sheetName val="Seig_Cal"/>
      <sheetName val="Schedule-A"/>
      <sheetName val="temp-ws"/>
      <sheetName val="other rates"/>
      <sheetName val="Hire"/>
      <sheetName val="Conv"/>
      <sheetName val="NP3 pipes"/>
      <sheetName val="NP3 collars"/>
      <sheetName val="MTC-Table"/>
      <sheetName val="Cd-qty-ws-temp"/>
      <sheetName val="Retaining-wall"/>
      <sheetName val="Earth Work"/>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efreshError="1"/>
      <sheetData sheetId="38"/>
      <sheetData sheetId="39"/>
      <sheetData sheetId="40"/>
      <sheetData sheetId="41"/>
      <sheetData sheetId="42"/>
      <sheetData sheetId="43"/>
      <sheetData sheetId="44"/>
      <sheetData sheetId="45"/>
      <sheetData sheetId="46"/>
    </sheetDataSet>
  </externalBook>
</externalLink>
</file>

<file path=xl/externalLinks/externalLink1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
      <sheetName val="XXXXXXXXXXXXX"/>
      <sheetName val="User-Instructions"/>
      <sheetName val="INPUT-SHEET"/>
      <sheetName val="COVER"/>
      <sheetName val="SPR"/>
      <sheetName val="TRAFF-Count-ESAL-Cal"/>
      <sheetName val="SP-72 DESIGN"/>
      <sheetName val="SP-72-CHART"/>
      <sheetName val="Gen Abs"/>
      <sheetName val="Det esti"/>
      <sheetName val="Road-furniture"/>
      <sheetName val="MTC-ABS"/>
      <sheetName val="MTC-estimate"/>
      <sheetName val="LEAD"/>
      <sheetName val="Data-Road "/>
      <sheetName val="DATA-CD"/>
      <sheetName val="Road Furniture-Data"/>
      <sheetName val="Mtc-data"/>
      <sheetName val="1v_600_PC"/>
      <sheetName val="1v_900_PC"/>
      <sheetName val="1v_1000_PC"/>
      <sheetName val="2v_600_PC"/>
      <sheetName val="2v_900_PC"/>
      <sheetName val="2v_1000_PC"/>
      <sheetName val="sc_1v_2m"/>
      <sheetName val="sc_1v_3m"/>
      <sheetName val="sc_2v_3m"/>
      <sheetName val="sc_2v_5m"/>
      <sheetName val="RD"/>
      <sheetName val="3v_600_RDVENTS"/>
      <sheetName val="CC_WC"/>
      <sheetName val="Drains"/>
      <sheetName val="CD Abs"/>
      <sheetName val="Seig_Cal"/>
      <sheetName val="Schedule-A"/>
      <sheetName val="temp-ws"/>
      <sheetName val="other rates"/>
      <sheetName val="Hire"/>
      <sheetName val="Conv"/>
      <sheetName val="NP3 pipes"/>
      <sheetName val="NP3 collars"/>
      <sheetName val="MTC-Table"/>
      <sheetName val="Cd-qty-ws-temp"/>
      <sheetName val="Retaining-wall"/>
      <sheetName val="Earth Work"/>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efreshError="1"/>
      <sheetData sheetId="38"/>
      <sheetData sheetId="39"/>
      <sheetData sheetId="40"/>
      <sheetData sheetId="41"/>
      <sheetData sheetId="42"/>
      <sheetData sheetId="43"/>
      <sheetData sheetId="44"/>
      <sheetData sheetId="45"/>
      <sheetData sheetId="46"/>
    </sheetDataSet>
  </externalBook>
</externalLink>
</file>

<file path=xl/externalLinks/externalLink1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detls"/>
      <sheetName val="data-WC"/>
      <sheetName val="int-Dia-pvc"/>
      <sheetName val="t_prsr"/>
      <sheetName val="DATA"/>
      <sheetName val="wh"/>
      <sheetName val="Lead"/>
      <sheetName val="R_Det"/>
      <sheetName val="maya"/>
      <sheetName val="PVC weights"/>
      <sheetName val="m"/>
      <sheetName val="r"/>
      <sheetName val="0000000000000"/>
      <sheetName val="Plant _  Machinery"/>
      <sheetName val="wordsdata"/>
      <sheetName val="RateAnalysis"/>
      <sheetName val="PVC_dia"/>
      <sheetName val="leads"/>
      <sheetName val="RATES"/>
      <sheetName val="Leads Entry"/>
      <sheetName val="BTR (2)"/>
      <sheetName val="pvc-rates"/>
      <sheetName val="MTC-estimate"/>
      <sheetName val="Bitumen trunk"/>
      <sheetName val="Feeder"/>
      <sheetName val="R99 etc"/>
      <sheetName val="Trunk unpaved"/>
      <sheetName val="sand"/>
      <sheetName val="stone"/>
      <sheetName val="index"/>
      <sheetName val="Road data"/>
      <sheetName val="v"/>
      <sheetName val="lead-st"/>
      <sheetName val="Data.F8.BTR"/>
      <sheetName val="rdamdata"/>
      <sheetName val="Specification"/>
      <sheetName val="C-data"/>
      <sheetName val="Lead statement ss5"/>
      <sheetName val="Road Detail Est."/>
      <sheetName val="Line"/>
      <sheetName val="MRATES"/>
      <sheetName val="segments-details"/>
      <sheetName val="int-Dia-hdpe"/>
      <sheetName val="habs-list"/>
      <sheetName val="Sheet3"/>
      <sheetName val="WATER-HAMMER"/>
      <sheetName val="LEAD S 10-11"/>
      <sheetName val="l"/>
      <sheetName val="CD Data"/>
      <sheetName val="General"/>
      <sheetName val="Levels"/>
      <sheetName val="abs road"/>
      <sheetName val="Data_Base"/>
      <sheetName val="pvc-pipe-rates"/>
      <sheetName val="Main sheet"/>
      <sheetName val="MRoad data"/>
      <sheetName val="RMR"/>
      <sheetName val="LEAD STATEMENT"/>
      <sheetName val="DATA SHEET"/>
      <sheetName val="Sheet5"/>
      <sheetName val="ssr-rates"/>
      <sheetName val="PWH"/>
      <sheetName val="quarry"/>
      <sheetName val="other rates"/>
      <sheetName val="GA"/>
      <sheetName val="DATA_PRG"/>
      <sheetName val="pvc_basic"/>
      <sheetName val="pvc"/>
      <sheetName val="Estt"/>
      <sheetName val="LEAD (2)"/>
      <sheetName val="Iocount"/>
      <sheetName val="ID"/>
      <sheetName val="bar bending"/>
      <sheetName val="HDPE"/>
      <sheetName val="coverpage"/>
      <sheetName val="Ward areas"/>
      <sheetName val="DI"/>
      <sheetName val="HDPE-pipe-rates"/>
      <sheetName val="hdpe weights"/>
      <sheetName val="THK"/>
      <sheetName val="PRELIM5"/>
      <sheetName val="wh_data_R"/>
      <sheetName val="data existing_do not delete"/>
      <sheetName val="Zi-co"/>
      <sheetName val="head loss calc"/>
      <sheetName val="Conveyance"/>
      <sheetName val="Usage"/>
      <sheetName val="Common "/>
      <sheetName val="SSR 2014-15 Rates"/>
      <sheetName val="Det Est"/>
      <sheetName val="Sheet9"/>
      <sheetName val="hdpe-rates"/>
      <sheetName val="water-hammar-strenght"/>
      <sheetName val="ABS"/>
      <sheetName val="Lookup"/>
      <sheetName val="ws-abs"/>
      <sheetName val="Bill-12"/>
      <sheetName val="mlead"/>
      <sheetName val="DISCHARGE"/>
      <sheetName val="joinery data"/>
      <sheetName val="hdpe_basic"/>
      <sheetName val="Cd"/>
      <sheetName val="Cs"/>
      <sheetName val="CPIPE"/>
      <sheetName val="CPIPE 1"/>
      <sheetName val="TOP SLAB-beams"/>
      <sheetName val="POP"/>
      <sheetName val="CPI"/>
      <sheetName val="WPI C"/>
      <sheetName val="WPI all"/>
      <sheetName val="WPI HM"/>
      <sheetName val="WPI S"/>
      <sheetName val="CLEAR OVER FALL DROP"/>
      <sheetName val="Plant_&amp;__Machinery"/>
      <sheetName val="Summary_of_Rates"/>
      <sheetName val="Basic_Approach"/>
      <sheetName val="PVC_weights"/>
      <sheetName val="CD_Data"/>
      <sheetName val="Leads_Entry"/>
      <sheetName val="LEAD_STATEMENT"/>
      <sheetName val="DATA_SHEET"/>
      <sheetName val="Bridge Es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for Water supply&amp; sani(2)"/>
      <sheetName val="Conveyance charges"/>
      <sheetName val="Lead"/>
      <sheetName val="joinery data"/>
      <sheetName val="Datas kadapa"/>
      <sheetName val="Dormitory kadapa Abstract"/>
      <sheetName val="Dormitory kadapa details"/>
      <sheetName val="v"/>
    </sheetNames>
    <sheetDataSet>
      <sheetData sheetId="0" refreshError="1"/>
      <sheetData sheetId="1" refreshError="1"/>
      <sheetData sheetId="2" refreshError="1"/>
      <sheetData sheetId="3">
        <row r="26">
          <cell r="I26">
            <v>2427</v>
          </cell>
        </row>
      </sheetData>
      <sheetData sheetId="4"/>
      <sheetData sheetId="5"/>
      <sheetData sheetId="6" refreshError="1"/>
      <sheetData sheetId="7" refreshError="1"/>
    </sheetDataSet>
  </externalBook>
</externalLink>
</file>

<file path=xl/externalLinks/externalLink1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M"/>
      <sheetName val="com st PM"/>
      <sheetName val="GM"/>
      <sheetName val="comst GM"/>
      <sheetName val="eweljlt"/>
      <sheetName val="pvc_basic"/>
      <sheetName val="pvc"/>
      <sheetName val="hdpe_basic"/>
      <sheetName val="HDPE"/>
      <sheetName val="DI"/>
      <sheetName val="CI"/>
      <sheetName val="G.R.P"/>
      <sheetName val="com_st_PM"/>
      <sheetName val="comst_GM"/>
      <sheetName val="G_R_P"/>
      <sheetName val="sand"/>
      <sheetName val="stone"/>
      <sheetName val="DATA"/>
      <sheetName val="Road Detail Est."/>
      <sheetName val="Road data"/>
      <sheetName val="rdamdata"/>
      <sheetName val="Material"/>
      <sheetName val="Labour"/>
      <sheetName val="maya"/>
      <sheetName val="Lead statement"/>
      <sheetName val="v"/>
      <sheetName val="r"/>
      <sheetName val="quarry"/>
      <sheetName val="Sheet1"/>
      <sheetName val="detls"/>
      <sheetName val="#REF"/>
      <sheetName val="hdpe weights"/>
      <sheetName val="PVC weights"/>
      <sheetName val="index"/>
      <sheetName val="com_st_PM1"/>
      <sheetName val="comst_GM1"/>
      <sheetName val="G_R_P1"/>
      <sheetName val="ssr-rates"/>
      <sheetName val="SPT vs PHI"/>
      <sheetName val="Lead"/>
      <sheetName val="leads"/>
      <sheetName val="hdpe-rates"/>
      <sheetName val="pvc-rates"/>
      <sheetName val="Specification report"/>
      <sheetName val="_x0000_V_x0000_O_x0000_I_x0000_L_x0000_S_x0000_I_x0000_N_x0000_G_x0000_R_x0000_A_x0000_M_x0000_._x0000_X_x0000_L_x0000_S_x0000_"/>
      <sheetName val=""/>
      <sheetName val="Nspt-smp-final-ORIGINAL"/>
      <sheetName val="lead-st"/>
      <sheetName val="com_st_PM5"/>
      <sheetName val="comst_GM5"/>
      <sheetName val="G_R_P5"/>
      <sheetName val="Road_Detail_Est_2"/>
      <sheetName val="Road_data2"/>
      <sheetName val="Lead_statement2"/>
      <sheetName val="com_st_PM3"/>
      <sheetName val="comst_GM3"/>
      <sheetName val="G_R_P3"/>
      <sheetName val="com_st_PM2"/>
      <sheetName val="comst_GM2"/>
      <sheetName val="G_R_P2"/>
      <sheetName val="Road_Detail_Est_"/>
      <sheetName val="Road_data"/>
      <sheetName val="Lead_statement"/>
      <sheetName val="com_st_PM4"/>
      <sheetName val="comst_GM4"/>
      <sheetName val="G_R_P4"/>
      <sheetName val="Road_Detail_Est_1"/>
      <sheetName val="Road_data1"/>
      <sheetName val="Lead_statement1"/>
      <sheetName val="EDWise"/>
      <sheetName val="Ward areas"/>
      <sheetName val="Zi-co"/>
      <sheetName val="SSR 2010-11 Rates"/>
      <sheetName val="wh_data"/>
      <sheetName val="CPHEEO"/>
      <sheetName val="wh_data_R"/>
      <sheetName val="input"/>
      <sheetName val="Leads Entry"/>
      <sheetName val="data-WC"/>
      <sheetName val="?V?O?I?L?S?I?N?G?R?A?M?.?X?L?S?"/>
      <sheetName val="0000000000000"/>
      <sheetName val="RMR"/>
      <sheetName val="MRATES"/>
      <sheetName val="C-data"/>
      <sheetName val="segments-details"/>
      <sheetName val="Datas"/>
      <sheetName val="Plant_&amp;__Machinery"/>
      <sheetName val="Sheet2"/>
      <sheetName val="HDPE-pipe-rates"/>
      <sheetName val="Sheet1_(2)"/>
      <sheetName val="int-Dia-hdpe"/>
      <sheetName val="habs-list"/>
      <sheetName val="pvc-pipe-rates"/>
      <sheetName val="PVC_dia"/>
      <sheetName val="int-Dia-pvc"/>
      <sheetName val="General"/>
      <sheetName val="Rates-May-14"/>
      <sheetName val="Plant &amp;  Machinery"/>
      <sheetName val="bom"/>
      <sheetName val="C.D.Abs.Est."/>
      <sheetName val="Cover"/>
      <sheetName val="DATA_PRG"/>
      <sheetName val="Staff Acco."/>
      <sheetName val="ABS"/>
      <sheetName val="_V_O_I_L_S_I_N_G_R_A_M_._X_L_S_"/>
      <sheetName val="Di_gate-HDPE"/>
      <sheetName val="t_prsr"/>
      <sheetName val="wh"/>
      <sheetName val="m"/>
      <sheetName val="p&amp;m"/>
      <sheetName val="COLUMN"/>
      <sheetName val="_5wgdhabfinal00_01"/>
      <sheetName val="WATER-HAMMER"/>
      <sheetName val="not req 3"/>
      <sheetName val="AV-HDPE"/>
      <sheetName val="l"/>
      <sheetName val="Estimate"/>
      <sheetName val="Data rough"/>
      <sheetName val="hdpe_weights"/>
      <sheetName val="PVC_weights"/>
      <sheetName val="BWSCPlt"/>
      <sheetName val="DATA-BASE"/>
      <sheetName val="int-Dia"/>
      <sheetName val="mas_hab"/>
      <sheetName val="id"/>
      <sheetName val="PSC_REVISED"/>
      <sheetName val="DATA-ABSTRACT"/>
      <sheetName val="hdpe_weights2"/>
      <sheetName val="PVC_weights2"/>
      <sheetName val="hdpe_weights1"/>
      <sheetName val="PVC_weights1"/>
      <sheetName val="Plant_&amp;__Machinery1"/>
      <sheetName val="Rates"/>
      <sheetName val="coverpage"/>
      <sheetName val="R_Det"/>
      <sheetName val="PRECAST lightconc-II"/>
      <sheetName val="CC &amp; VC"/>
      <sheetName val="_x005f_x0000_V_x005f_x0000_O_x005f_x0000_I_x005f_x0000_"/>
      <sheetName val="water-hammar-strenght"/>
      <sheetName val="road safety datas"/>
      <sheetName val="Work_sheet"/>
      <sheetName val="abs road"/>
      <sheetName val="Summary"/>
      <sheetName val="mlead"/>
      <sheetName val="data existing_do not delete"/>
      <sheetName val="hdpe-int-Dia"/>
      <sheetName val="E-Table"/>
      <sheetName val="pvc-int-Dia"/>
      <sheetName val="Suppl-data"/>
      <sheetName val="MRoad data"/>
      <sheetName val="VC rate"/>
      <sheetName val="dbl-airvalve-PVC"/>
      <sheetName val="airvalve(AC)"/>
      <sheetName val="DFjoints"/>
      <sheetName val="census91"/>
      <sheetName val="m1"/>
      <sheetName val="Detailed"/>
      <sheetName val="Voucher"/>
      <sheetName val="BHANDUP"/>
      <sheetName val="Intro"/>
      <sheetName val="_x005f_x0000_V_x005f_x0000_O_x005f_x0000_I_x000_2"/>
      <sheetName val="Data-ELSR"/>
      <sheetName val="Levels"/>
      <sheetName val="1000 (1V)"/>
      <sheetName val="Bitumen trunk"/>
      <sheetName val="Feeder"/>
      <sheetName val="R99 etc"/>
      <sheetName val="Trunk unpaved"/>
      <sheetName val="com_st_PM6"/>
      <sheetName val="comst_GM6"/>
      <sheetName val="G_R_P6"/>
      <sheetName val="Road_Detail_Est_3"/>
      <sheetName val="Road_data3"/>
      <sheetName val="Lead_statement3"/>
      <sheetName val="dlvoid"/>
      <sheetName val="SPT_vs_PHI"/>
      <sheetName val="Ward_areas"/>
      <sheetName val="SSR_2010-11_Rates"/>
      <sheetName val="Leads_Entry"/>
      <sheetName val="Specification_report"/>
      <sheetName val="VOILSINGRAM_XLS"/>
      <sheetName val="?V?O?I?L?S?I?N?G?R?A?M?_?X?L?S?"/>
      <sheetName val="Staff_Acco_"/>
      <sheetName val="Lead statement ss5"/>
      <sheetName val="_V_O_I_L_S_I_N_G_R_A_M___X_L_S_"/>
      <sheetName val="Main Sheet"/>
      <sheetName val="final abstract"/>
      <sheetName val="Drain Est (2)"/>
      <sheetName val="SPECI (2)"/>
      <sheetName val="Specification Repoer CC"/>
      <sheetName val="SSR 2014-15 Rates"/>
      <sheetName val="11.Habitations"/>
      <sheetName val="Working Estimate"/>
      <sheetName val="other rates"/>
      <sheetName val="PM&amp;GM"/>
      <sheetName val="AV-PVC"/>
      <sheetName val="DIgate_PVC "/>
      <sheetName val="DI gate-DI"/>
      <sheetName val="AV-BWSC&amp;MS"/>
      <sheetName val="AV_AC"/>
      <sheetName val="AV-DI"/>
      <sheetName val="di_Gate_AC"/>
      <sheetName val="Digate-BWSCP-MS"/>
      <sheetName val="DI_gate_di"/>
      <sheetName val="scour-DI-CI"/>
      <sheetName val="scour-pvc-hdpe-psc-bwsc"/>
      <sheetName val="AC"/>
      <sheetName val="pumping main"/>
      <sheetName val="hdpe_weights3"/>
      <sheetName val="PVC_weights3"/>
      <sheetName val="Data_rough"/>
      <sheetName val="not_req_3"/>
      <sheetName val="CC_&amp;_VC"/>
      <sheetName val="MRoad_data"/>
      <sheetName val="VC_rate"/>
      <sheetName val="data_existing_do_not_delete"/>
      <sheetName val="bar bending"/>
      <sheetName val="DATA SHEET"/>
      <sheetName val="VOILSINGRAM.XLS"/>
      <sheetName val="01"/>
      <sheetName val="DREV"/>
      <sheetName val="CREV"/>
      <sheetName val="Prjt"/>
      <sheetName val="iocount"/>
      <sheetName val="Usage"/>
      <sheetName val="Common "/>
      <sheetName val="civ data"/>
      <sheetName val="_x005f_x005f_x005f_x0000_V_x005f_x005f_x005f_x0000_O_x0"/>
      <sheetName val="Proforma -II "/>
      <sheetName val="joinery data"/>
      <sheetName val="FINAL DATA"/>
      <sheetName val="Part-A"/>
      <sheetName val="Boppudi data sheet "/>
      <sheetName val="VOI"/>
      <sheetName val="_x0000_V_x0000_O_x0000_I_x0000_"/>
      <sheetName val="boredetails"/>
      <sheetName val="new33kvss_e3"/>
      <sheetName val="prop aug of ex 33kvss_e3a"/>
      <sheetName val="basdat"/>
      <sheetName val="Sheet5"/>
      <sheetName val="_x0000_V_x0000_O_x0000_I_x000_2"/>
      <sheetName val="VOI_x000_2"/>
      <sheetName val="PH data"/>
      <sheetName val="Bill-12"/>
      <sheetName val="Specification"/>
      <sheetName val="BTR"/>
      <sheetName val="Line"/>
      <sheetName val="Plant_&amp;__Machinery2"/>
      <sheetName val="abs_road"/>
      <sheetName val="C_D_Abs_Est_"/>
      <sheetName val="Lookup"/>
    </sheetNames>
    <sheetDataSet>
      <sheetData sheetId="0">
        <row r="14">
          <cell r="G14">
            <v>35.35</v>
          </cell>
        </row>
      </sheetData>
      <sheetData sheetId="1">
        <row r="14">
          <cell r="G14">
            <v>35.35</v>
          </cell>
        </row>
      </sheetData>
      <sheetData sheetId="2">
        <row r="14">
          <cell r="G14">
            <v>40.78</v>
          </cell>
        </row>
      </sheetData>
      <sheetData sheetId="3">
        <row r="14">
          <cell r="G14">
            <v>35.35</v>
          </cell>
        </row>
      </sheetData>
      <sheetData sheetId="4" refreshError="1"/>
      <sheetData sheetId="5" refreshError="1"/>
      <sheetData sheetId="6" refreshError="1"/>
      <sheetData sheetId="7" refreshError="1"/>
      <sheetData sheetId="8" refreshError="1"/>
      <sheetData sheetId="9" refreshError="1"/>
      <sheetData sheetId="10">
        <row r="37">
          <cell r="C37">
            <v>678.83</v>
          </cell>
        </row>
      </sheetData>
      <sheetData sheetId="11"/>
      <sheetData sheetId="12" refreshError="1"/>
      <sheetData sheetId="13"/>
      <sheetData sheetId="14"/>
      <sheetData sheetId="15"/>
      <sheetData sheetId="16" refreshError="1"/>
      <sheetData sheetId="17" refreshError="1"/>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sheetData sheetId="52"/>
      <sheetData sheetId="53"/>
      <sheetData sheetId="54"/>
      <sheetData sheetId="55"/>
      <sheetData sheetId="56"/>
      <sheetData sheetId="57"/>
      <sheetData sheetId="58"/>
      <sheetData sheetId="59"/>
      <sheetData sheetId="60" refreshError="1"/>
      <sheetData sheetId="61" refreshError="1"/>
      <sheetData sheetId="62" refreshError="1"/>
      <sheetData sheetId="63"/>
      <sheetData sheetId="64"/>
      <sheetData sheetId="65"/>
      <sheetData sheetId="66"/>
      <sheetData sheetId="67"/>
      <sheetData sheetId="68"/>
      <sheetData sheetId="69"/>
      <sheetData sheetId="70"/>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Set>
  </externalBook>
</externalLink>
</file>

<file path=xl/externalLinks/externalLink1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index"/>
      <sheetName val="0000000000000"/>
      <sheetName val="data"/>
      <sheetName val="r"/>
      <sheetName val="DI"/>
      <sheetName val="maya"/>
      <sheetName val="data-WC"/>
      <sheetName val="leads"/>
      <sheetName val="v"/>
      <sheetName val="Lead"/>
      <sheetName val="hdpe weights"/>
      <sheetName val="PVC weights"/>
      <sheetName val="detls"/>
      <sheetName val="Suppl-data"/>
      <sheetName val="wh"/>
      <sheetName val="pvc_basic"/>
      <sheetName val="Arrp data (3)"/>
      <sheetName val="m"/>
      <sheetName val="BTR (2)"/>
      <sheetName val="17.2"/>
      <sheetName val="Road Detail Est."/>
      <sheetName val="labour &amp; Hire-20-21"/>
      <sheetName val="Main sheet"/>
      <sheetName val="Road data"/>
      <sheetName val="other rates"/>
      <sheetName val="ssr-rates"/>
      <sheetName val="RateAnalysis"/>
      <sheetName val="wordsdata"/>
      <sheetName val="pvc"/>
      <sheetName val="Input"/>
      <sheetName val="LEAD S 10-11"/>
      <sheetName val="data existing_do not delete"/>
      <sheetName val="細目"/>
      <sheetName val="Ward areas"/>
      <sheetName val="Zi-co"/>
      <sheetName val="lead-st"/>
      <sheetName val="HDPE"/>
      <sheetName val="Boppudi data sheet "/>
      <sheetName val="LEAD STATEMENT"/>
      <sheetName val="DATA SHEET"/>
      <sheetName val="data.f8.btr"/>
      <sheetName val="DATA-BASE"/>
      <sheetName val="DATA-ABSTRACT"/>
      <sheetName val="THK"/>
      <sheetName val="bar bending"/>
      <sheetName val=" data sheet "/>
      <sheetName val="Data_Base"/>
      <sheetName val="Cover"/>
      <sheetName val="rdamdata"/>
      <sheetName val="Leads Entry"/>
      <sheetName val="stone"/>
      <sheetName val="Levels"/>
      <sheetName val="Specification"/>
      <sheetName val="WATER-HAMMER"/>
      <sheetName val="Fin Sum"/>
      <sheetName val="PM"/>
      <sheetName val="t_prsr"/>
      <sheetName val="C-data"/>
      <sheetName val="Det. Secty bld"/>
      <sheetName val="Backup PRW - VIIA"/>
      <sheetName val="PROG_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Set>
  </externalBook>
</externalLink>
</file>

<file path=xl/externalLinks/externalLink1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0000000"/>
      <sheetName val="6x4"/>
      <sheetName val="data"/>
      <sheetName val="Lead"/>
      <sheetName val="00000"/>
      <sheetName val="AAAAAAAAAAAAA"/>
      <sheetName val="ew OG"/>
      <sheetName val="ew-DiMs"/>
      <sheetName val="ssr-rates"/>
      <sheetName val="PVC"/>
      <sheetName val="HDPE"/>
      <sheetName val="BWSCP"/>
      <sheetName val="GRP"/>
      <sheetName val="DI"/>
      <sheetName val="PSC"/>
      <sheetName val="AC"/>
      <sheetName val="CI"/>
      <sheetName val="MS8mm-revised"/>
      <sheetName val="MSdata"/>
      <sheetName val="msinlining"/>
      <sheetName val="wiremesh"/>
      <sheetName val="RCC"/>
      <sheetName val="DI Weights"/>
      <sheetName val="Wt of HDPE"/>
      <sheetName val="lazwts"/>
      <sheetName val="hdpe-rates"/>
      <sheetName val="hdpe_invoice"/>
      <sheetName val="pvc_invoice"/>
      <sheetName val="hdpe weights"/>
      <sheetName val="pvc-rates"/>
      <sheetName val="Sheet1"/>
      <sheetName val="PVC weights"/>
      <sheetName val="leads"/>
    </sheetNames>
    <sheetDataSet>
      <sheetData sheetId="0"/>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1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at f8"/>
      <sheetName val="Cover Page"/>
      <sheetName val="Gen_Abstract"/>
      <sheetName val="SECDW_I"/>
      <sheetName val="SECDW_II"/>
      <sheetName val=" Estimate"/>
      <sheetName val="1st KM"/>
      <sheetName val="2nd Km"/>
      <sheetName val="3rd Km"/>
      <sheetName val="CDT"/>
      <sheetName val="Cer_1"/>
      <sheetName val="Lead Chat"/>
      <sheetName val="Sheet3"/>
      <sheetName val="Cer_2"/>
      <sheetName val="r"/>
      <sheetName val="Specification"/>
      <sheetName val="LEADS"/>
      <sheetName val="#REF"/>
      <sheetName val="m"/>
      <sheetName val="pvc-pipe-rates"/>
      <sheetName val="data existing_do not delete"/>
      <sheetName val="sand"/>
      <sheetName val="stone"/>
      <sheetName val="index"/>
      <sheetName val="Lead"/>
      <sheetName val="Road data"/>
      <sheetName val="Sheet1"/>
      <sheetName val="ABS"/>
      <sheetName val="Data_Renuals"/>
      <sheetName val="v"/>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0000000"/>
      <sheetName val="XXXXXXXXXXXXX"/>
      <sheetName val="XXXXXXXXXXXX0"/>
      <sheetName val="connect status"/>
      <sheetName val="Census"/>
      <sheetName val="3 day"/>
      <sheetName val="Hydraulic(3.00) 1vent (2)"/>
      <sheetName val="COVER"/>
      <sheetName val="ave lead (calculation))"/>
      <sheetName val="3m-S1"/>
      <sheetName val="2m-S1"/>
      <sheetName val="Spec Report "/>
      <sheetName val="CBR Cert"/>
      <sheetName val="Inspect Report EE"/>
      <sheetName val="traffic"/>
      <sheetName val="design1"/>
      <sheetName val="design1 (2)"/>
      <sheetName val="Ls 250"/>
      <sheetName val="Ls 200"/>
      <sheetName val="Lead"/>
      <sheetName val="LS"/>
      <sheetName val="CS"/>
      <sheetName val="CS -color"/>
      <sheetName val="Pro-C"/>
      <sheetName val="CS-color les"/>
      <sheetName val="Quarry"/>
      <sheetName val="CD-PC-Data"/>
      <sheetName val="PC1000"/>
      <sheetName val="CC pave"/>
      <sheetName val="Ave lead"/>
      <sheetName val="Data"/>
      <sheetName val="Gen-abs"/>
      <sheetName val="Prof -C "/>
      <sheetName val="prof-B"/>
      <sheetName val="Hydraulic"/>
      <sheetName val="data(MORD)"/>
      <sheetName val="Esti"/>
      <sheetName val="Esti -part -b"/>
      <sheetName val="Data CD"/>
      <sheetName val="Hydraulic(2.00) 1vent"/>
      <sheetName val="Materi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1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
      <sheetName val="XXXXXXXXXXXXX"/>
      <sheetName val="User-Instructions"/>
      <sheetName val="INPUT-SHEET"/>
      <sheetName val="COVER"/>
      <sheetName val="SPR"/>
      <sheetName val="TRAFF-Count-ESAL-Cal"/>
      <sheetName val="SP-72 DESIGN"/>
      <sheetName val="SP-72-CHART"/>
      <sheetName val="Gen Abs"/>
      <sheetName val="Det esti"/>
      <sheetName val="Road-furniture"/>
      <sheetName val="MTC-ABS"/>
      <sheetName val="MTC-estimate"/>
      <sheetName val="LEAD"/>
      <sheetName val="Data-Road "/>
      <sheetName val="DATA-CD"/>
      <sheetName val="Road Furniture-Data"/>
      <sheetName val="Mtc-data"/>
      <sheetName val="1v_600_PC"/>
      <sheetName val="1v_900_PC"/>
      <sheetName val="1v_1000_PC"/>
      <sheetName val="2v_600_PC"/>
      <sheetName val="2v_900_PC"/>
      <sheetName val="2v_1000_PC"/>
      <sheetName val="sc_1v_2m"/>
      <sheetName val="sc_1v_3m"/>
      <sheetName val="sc_2v_3m"/>
      <sheetName val="sc_2v_5m"/>
      <sheetName val="RD"/>
      <sheetName val="3v_600_RDVENTS"/>
      <sheetName val="CC_WC"/>
      <sheetName val="Drains"/>
      <sheetName val="CD Abs"/>
      <sheetName val="Seig_Cal"/>
      <sheetName val="Schedule-A"/>
      <sheetName val="temp-ws"/>
      <sheetName val="other rates"/>
      <sheetName val="Hire"/>
      <sheetName val="Conv"/>
      <sheetName val="NP3 pipes"/>
      <sheetName val="NP3 collars"/>
      <sheetName val="MTC-Table"/>
      <sheetName val="Cd-qty-ws-temp"/>
      <sheetName val="Retaining-wall"/>
      <sheetName val="Earth Work"/>
      <sheetName val="Sheet1"/>
      <sheetName val="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lnDef>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showGridLines="0" showRowColHeaders="0" showZeros="0" showOutlineSymbols="0" topLeftCell="B28006" zoomScaleSheetLayoutView="68" workbookViewId="0"/>
  </sheetViews>
  <sheetFormatPr defaultColWidth="9" defaultRowHeight="12.75"/>
  <sheetData/>
  <pageMargins left="0.75" right="0.75" top="1" bottom="1" header="0.5" footer="0.5"/>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O113"/>
  <sheetViews>
    <sheetView zoomScale="71" zoomScaleNormal="71" workbookViewId="0">
      <selection activeCell="J7" sqref="J7"/>
    </sheetView>
  </sheetViews>
  <sheetFormatPr defaultColWidth="9" defaultRowHeight="12.75"/>
  <cols>
    <col min="1" max="1" width="3.06640625" customWidth="1"/>
    <col min="2" max="2" width="5.9296875" customWidth="1"/>
    <col min="3" max="3" width="23" customWidth="1"/>
    <col min="4" max="4" width="16.46484375" customWidth="1"/>
    <col min="5" max="5" width="15.9296875" customWidth="1"/>
    <col min="6" max="6" width="3" customWidth="1"/>
    <col min="7" max="7" width="5.9296875" customWidth="1"/>
    <col min="8" max="8" width="21" customWidth="1"/>
    <col min="9" max="9" width="30.46484375" customWidth="1"/>
    <col min="10" max="10" width="25.46484375" customWidth="1"/>
    <col min="12" max="12" width="12" customWidth="1"/>
  </cols>
  <sheetData>
    <row r="1" spans="1:14" ht="61.8" customHeight="1">
      <c r="A1" s="532"/>
      <c r="B1" s="612" t="s">
        <v>402</v>
      </c>
      <c r="C1" s="613"/>
      <c r="D1" s="614">
        <v>36</v>
      </c>
      <c r="E1" s="615"/>
      <c r="F1" s="615"/>
      <c r="G1" s="615"/>
      <c r="H1" s="615"/>
      <c r="I1" s="615"/>
      <c r="J1" s="615"/>
      <c r="L1" s="533"/>
    </row>
    <row r="2" spans="1:14" ht="48.75" customHeight="1">
      <c r="A2" s="532"/>
      <c r="B2" s="612" t="s">
        <v>372</v>
      </c>
      <c r="C2" s="613"/>
      <c r="D2" s="616" t="str">
        <f>+VLOOKUP($D$1,'EGS List of works'!$A$5:$I$15,7,0)&amp;" in "&amp;D9&amp;"(GP) of "&amp;D8&amp;"(M), "&amp;D5&amp;" District."</f>
        <v>Construction of CC Road in Bairanpalli(GP) of Maddur(M), Siddipet District.</v>
      </c>
      <c r="E2" s="613"/>
      <c r="F2" s="613"/>
      <c r="G2" s="613"/>
      <c r="H2" s="613"/>
      <c r="I2" s="613"/>
      <c r="J2" s="613"/>
      <c r="K2" s="611" t="s">
        <v>371</v>
      </c>
      <c r="L2" s="611"/>
      <c r="M2" s="611"/>
      <c r="N2" s="611"/>
    </row>
    <row r="3" spans="1:14" ht="13.5">
      <c r="A3" s="534"/>
      <c r="B3" s="534"/>
      <c r="C3" s="535"/>
      <c r="D3" s="536"/>
      <c r="E3" s="534"/>
      <c r="F3" s="534"/>
      <c r="G3" s="534"/>
      <c r="H3" s="608" t="s">
        <v>373</v>
      </c>
      <c r="I3" s="609"/>
      <c r="J3" s="610"/>
      <c r="L3" s="537"/>
    </row>
    <row r="4" spans="1:14" ht="40.25" customHeight="1">
      <c r="A4" s="534"/>
      <c r="B4" s="538">
        <v>1</v>
      </c>
      <c r="C4" s="539" t="s">
        <v>374</v>
      </c>
      <c r="D4" s="540" t="s">
        <v>430</v>
      </c>
      <c r="E4" s="534"/>
      <c r="F4" s="534"/>
      <c r="G4" s="534"/>
      <c r="H4" s="541" t="s">
        <v>375</v>
      </c>
      <c r="I4" s="617" t="s">
        <v>442</v>
      </c>
      <c r="J4" s="618"/>
    </row>
    <row r="5" spans="1:14" ht="13.5">
      <c r="A5" s="534"/>
      <c r="B5" s="538">
        <v>2</v>
      </c>
      <c r="C5" s="539" t="s">
        <v>376</v>
      </c>
      <c r="D5" s="540" t="s">
        <v>430</v>
      </c>
      <c r="E5" s="540"/>
      <c r="F5" s="534"/>
      <c r="G5" s="534"/>
      <c r="H5" s="541" t="s">
        <v>377</v>
      </c>
      <c r="I5" s="538" t="s">
        <v>378</v>
      </c>
      <c r="J5" s="542">
        <f>VLOOKUP($D$1,'EGS List of works'!$A$5:$I$15,8,0)</f>
        <v>10</v>
      </c>
      <c r="K5" t="s">
        <v>412</v>
      </c>
    </row>
    <row r="6" spans="1:14" ht="13.5">
      <c r="A6" s="534"/>
      <c r="B6" s="538">
        <v>3</v>
      </c>
      <c r="C6" s="539" t="s">
        <v>379</v>
      </c>
      <c r="D6" s="540" t="s">
        <v>431</v>
      </c>
      <c r="E6" s="534"/>
      <c r="F6" s="534"/>
      <c r="G6" s="534"/>
      <c r="H6" s="541" t="s">
        <v>380</v>
      </c>
      <c r="I6" s="538" t="s">
        <v>411</v>
      </c>
      <c r="J6" s="593">
        <v>270</v>
      </c>
      <c r="K6" s="619">
        <f>'Det Estt'!L33</f>
        <v>5175</v>
      </c>
      <c r="L6" s="620"/>
    </row>
    <row r="7" spans="1:14" ht="13.5">
      <c r="A7" s="534"/>
      <c r="B7" s="538">
        <v>4</v>
      </c>
      <c r="C7" s="539" t="s">
        <v>381</v>
      </c>
      <c r="D7" s="554" t="s">
        <v>432</v>
      </c>
      <c r="E7" s="534"/>
      <c r="F7" s="534"/>
      <c r="G7" s="534"/>
      <c r="H7" s="541" t="s">
        <v>382</v>
      </c>
      <c r="I7" s="592" t="s">
        <v>403</v>
      </c>
      <c r="J7" s="543"/>
    </row>
    <row r="8" spans="1:14" ht="13.5">
      <c r="A8" s="534"/>
      <c r="B8" s="538">
        <v>5</v>
      </c>
      <c r="C8" s="539" t="s">
        <v>383</v>
      </c>
      <c r="D8" s="540" t="str">
        <f>VLOOKUP($D$1,'EGS List of works'!$A$5:$I$15,4,0)</f>
        <v>Maddur</v>
      </c>
      <c r="E8" s="534"/>
      <c r="F8" s="534"/>
      <c r="G8" s="534"/>
      <c r="H8" s="544" t="s">
        <v>410</v>
      </c>
      <c r="I8" s="582" t="s">
        <v>443</v>
      </c>
      <c r="J8" s="546"/>
    </row>
    <row r="9" spans="1:14" ht="13.5">
      <c r="A9" s="534"/>
      <c r="B9" s="538">
        <v>6</v>
      </c>
      <c r="C9" s="539" t="s">
        <v>384</v>
      </c>
      <c r="D9" s="540" t="str">
        <f>VLOOKUP($D$1,'EGS List of works'!$A$5:$I$15,5,0)</f>
        <v>Bairanpalli</v>
      </c>
      <c r="E9" s="534"/>
      <c r="F9" s="534"/>
      <c r="G9" s="534"/>
      <c r="H9" s="544" t="s">
        <v>413</v>
      </c>
      <c r="I9" s="545" t="s">
        <v>414</v>
      </c>
      <c r="J9" s="546"/>
    </row>
    <row r="10" spans="1:14" ht="13.5">
      <c r="A10" s="534"/>
      <c r="B10" s="547"/>
      <c r="C10" s="548"/>
      <c r="D10" s="549"/>
      <c r="E10" s="534"/>
      <c r="F10" s="534"/>
      <c r="G10" s="534"/>
      <c r="H10" s="535"/>
      <c r="I10" s="534"/>
      <c r="J10" s="536"/>
    </row>
    <row r="11" spans="1:14" ht="13.5">
      <c r="A11" s="534"/>
      <c r="B11" s="608" t="s">
        <v>385</v>
      </c>
      <c r="C11" s="609"/>
      <c r="D11" s="609"/>
      <c r="E11" s="610"/>
      <c r="F11" s="534"/>
      <c r="G11" s="534"/>
      <c r="H11" s="534"/>
      <c r="I11" s="534"/>
      <c r="J11" s="534"/>
    </row>
    <row r="12" spans="1:14" ht="27">
      <c r="A12" s="534"/>
      <c r="B12" s="550" t="s">
        <v>53</v>
      </c>
      <c r="C12" s="541" t="s">
        <v>249</v>
      </c>
      <c r="D12" s="551" t="s">
        <v>386</v>
      </c>
      <c r="E12" s="552" t="s">
        <v>387</v>
      </c>
      <c r="F12" s="534"/>
      <c r="G12" s="534"/>
      <c r="H12" s="534"/>
      <c r="I12" s="534"/>
      <c r="J12" s="534"/>
    </row>
    <row r="13" spans="1:14" ht="34.5" customHeight="1">
      <c r="A13" s="534"/>
      <c r="B13" s="538">
        <v>1</v>
      </c>
      <c r="C13" s="553" t="s">
        <v>256</v>
      </c>
      <c r="D13" s="554" t="s">
        <v>433</v>
      </c>
      <c r="E13" s="554">
        <v>44</v>
      </c>
      <c r="F13" s="555"/>
      <c r="G13" s="555"/>
      <c r="H13" s="555"/>
      <c r="I13" s="555"/>
      <c r="J13" s="555"/>
    </row>
    <row r="14" spans="1:14" ht="13.5">
      <c r="A14" s="534"/>
      <c r="B14" s="538">
        <v>3</v>
      </c>
      <c r="C14" s="553" t="s">
        <v>388</v>
      </c>
      <c r="D14" s="554" t="s">
        <v>434</v>
      </c>
      <c r="E14" s="554">
        <v>156</v>
      </c>
      <c r="F14" s="534"/>
      <c r="G14" s="556"/>
      <c r="H14" s="556"/>
      <c r="I14" s="556"/>
      <c r="J14" s="557"/>
    </row>
    <row r="15" spans="1:14" ht="13.5">
      <c r="A15" s="534"/>
      <c r="B15" s="538">
        <v>4</v>
      </c>
      <c r="C15" s="553" t="s">
        <v>84</v>
      </c>
      <c r="D15" s="554" t="s">
        <v>273</v>
      </c>
      <c r="E15" s="554">
        <v>5</v>
      </c>
      <c r="F15" s="534"/>
      <c r="G15" s="558"/>
      <c r="H15" s="558"/>
      <c r="I15" s="558"/>
      <c r="J15" s="559"/>
    </row>
    <row r="16" spans="1:14" ht="13.5">
      <c r="A16" s="534"/>
      <c r="B16" s="538">
        <v>5</v>
      </c>
      <c r="C16" s="553" t="s">
        <v>37</v>
      </c>
      <c r="D16" s="554" t="s">
        <v>273</v>
      </c>
      <c r="E16" s="554">
        <v>5</v>
      </c>
      <c r="F16" s="534"/>
      <c r="G16" s="558"/>
      <c r="H16" s="558"/>
      <c r="I16" s="558"/>
      <c r="J16" s="559"/>
    </row>
    <row r="17" spans="1:15" ht="13.5">
      <c r="A17" s="534"/>
      <c r="B17" s="538">
        <v>6</v>
      </c>
      <c r="C17" s="553" t="s">
        <v>318</v>
      </c>
      <c r="D17" s="554" t="s">
        <v>273</v>
      </c>
      <c r="E17" s="554"/>
      <c r="F17" s="534"/>
      <c r="G17" s="558"/>
      <c r="H17" s="558"/>
      <c r="I17" s="558"/>
      <c r="J17" s="559"/>
    </row>
    <row r="18" spans="1:15" ht="13.5">
      <c r="A18" s="560"/>
      <c r="B18" s="538">
        <v>7</v>
      </c>
      <c r="C18" s="539" t="s">
        <v>436</v>
      </c>
      <c r="D18" s="832" t="s">
        <v>437</v>
      </c>
      <c r="E18" s="833">
        <v>81</v>
      </c>
      <c r="F18" s="560"/>
      <c r="G18" s="560"/>
      <c r="H18" s="561"/>
      <c r="I18" s="560"/>
      <c r="J18" s="562"/>
    </row>
    <row r="19" spans="1:15" ht="13.5">
      <c r="A19" s="563"/>
      <c r="B19" s="564">
        <v>8</v>
      </c>
      <c r="C19" s="565" t="s">
        <v>389</v>
      </c>
      <c r="D19" s="831"/>
      <c r="E19" s="834">
        <v>5</v>
      </c>
      <c r="F19" s="534"/>
      <c r="G19" s="534"/>
      <c r="H19" s="566"/>
      <c r="I19" s="567"/>
      <c r="J19" s="568"/>
    </row>
    <row r="20" spans="1:15" ht="27">
      <c r="A20" s="534"/>
      <c r="B20" s="538">
        <v>9</v>
      </c>
      <c r="C20" s="539" t="s">
        <v>390</v>
      </c>
      <c r="D20" s="569"/>
      <c r="E20" s="569"/>
      <c r="F20" s="534"/>
      <c r="G20" s="534"/>
      <c r="H20" s="570" t="s">
        <v>391</v>
      </c>
      <c r="I20" s="585">
        <v>45566</v>
      </c>
      <c r="J20" s="571">
        <v>45536</v>
      </c>
    </row>
    <row r="21" spans="1:15" ht="28.5" hidden="1" customHeight="1">
      <c r="A21" s="534"/>
      <c r="B21" s="538">
        <v>10</v>
      </c>
      <c r="C21" s="539" t="s">
        <v>392</v>
      </c>
      <c r="D21" s="546"/>
      <c r="E21" s="538"/>
      <c r="F21" s="534"/>
      <c r="G21" s="534"/>
      <c r="H21" s="566"/>
      <c r="I21" s="534"/>
      <c r="J21" s="568"/>
    </row>
    <row r="22" spans="1:15" ht="13.5">
      <c r="A22" s="534"/>
      <c r="B22" s="608" t="s">
        <v>393</v>
      </c>
      <c r="C22" s="609"/>
      <c r="D22" s="609"/>
      <c r="E22" s="610"/>
      <c r="F22" s="534"/>
      <c r="G22" s="608" t="s">
        <v>394</v>
      </c>
      <c r="H22" s="609"/>
      <c r="I22" s="610"/>
      <c r="J22" s="534"/>
    </row>
    <row r="23" spans="1:15" ht="13.5">
      <c r="A23" s="534"/>
      <c r="B23" s="538">
        <v>1</v>
      </c>
      <c r="C23" s="539" t="s">
        <v>395</v>
      </c>
      <c r="D23" s="572">
        <v>0</v>
      </c>
      <c r="E23" s="534"/>
      <c r="F23" s="534"/>
      <c r="G23" s="573" t="s">
        <v>53</v>
      </c>
      <c r="H23" s="573" t="s">
        <v>249</v>
      </c>
      <c r="I23" s="573" t="s">
        <v>396</v>
      </c>
      <c r="J23" s="534"/>
    </row>
    <row r="24" spans="1:15" ht="15">
      <c r="A24" s="534"/>
      <c r="B24" s="538">
        <v>2</v>
      </c>
      <c r="C24" s="539" t="s">
        <v>397</v>
      </c>
      <c r="D24" s="574">
        <v>0</v>
      </c>
      <c r="E24" s="575">
        <v>0</v>
      </c>
      <c r="F24" s="534"/>
      <c r="G24" s="538">
        <v>1</v>
      </c>
      <c r="H24" s="538" t="str">
        <f>"Cement, "&amp;I20&amp;""</f>
        <v>Cement, 45566</v>
      </c>
      <c r="I24" s="576">
        <v>5000</v>
      </c>
      <c r="J24" s="566"/>
    </row>
    <row r="25" spans="1:15" ht="40.5">
      <c r="A25" s="534"/>
      <c r="B25" s="538">
        <v>3</v>
      </c>
      <c r="C25" s="539" t="s">
        <v>398</v>
      </c>
      <c r="D25" s="572">
        <v>0</v>
      </c>
      <c r="E25" s="534"/>
      <c r="F25" s="534"/>
      <c r="G25" s="538">
        <v>2</v>
      </c>
      <c r="H25" s="538" t="str">
        <f>"Steel HYSD/TMT Primary producers, "&amp;I20&amp;""</f>
        <v>Steel HYSD/TMT Primary producers, 45566</v>
      </c>
      <c r="I25" s="576">
        <v>56000</v>
      </c>
      <c r="J25" s="534"/>
    </row>
    <row r="26" spans="1:15" ht="15">
      <c r="A26" s="534"/>
      <c r="B26" s="538">
        <v>4</v>
      </c>
      <c r="C26" s="539" t="s">
        <v>399</v>
      </c>
      <c r="D26" s="572" t="s">
        <v>400</v>
      </c>
      <c r="E26" s="577"/>
      <c r="F26" s="534"/>
      <c r="G26" s="538">
        <v>3</v>
      </c>
      <c r="H26" s="538" t="str">
        <f>"Mild Steel Bars, "&amp;I20&amp;""</f>
        <v>Mild Steel Bars, 45566</v>
      </c>
      <c r="I26" s="576">
        <v>60000</v>
      </c>
      <c r="J26" s="534"/>
    </row>
    <row r="27" spans="1:15" ht="15">
      <c r="A27" s="534"/>
      <c r="B27" s="534"/>
      <c r="C27" s="535"/>
      <c r="D27" s="536"/>
      <c r="E27" s="534"/>
      <c r="F27" s="534"/>
      <c r="G27" s="538">
        <v>4</v>
      </c>
      <c r="H27" s="538" t="str">
        <f>"6mm M.S. Rods, "&amp;I20&amp;""</f>
        <v>6mm M.S. Rods, 45566</v>
      </c>
      <c r="I27" s="576">
        <v>55000</v>
      </c>
      <c r="J27" s="534"/>
    </row>
    <row r="28" spans="1:15">
      <c r="A28" s="825"/>
      <c r="B28" s="825"/>
      <c r="C28" s="825"/>
      <c r="D28" s="825"/>
      <c r="E28" s="825"/>
      <c r="F28" s="825"/>
      <c r="G28" s="825"/>
      <c r="H28" s="825"/>
      <c r="I28" s="825"/>
      <c r="J28" s="825"/>
      <c r="K28" s="825"/>
      <c r="L28" s="825"/>
      <c r="M28" s="825"/>
      <c r="N28" s="825"/>
      <c r="O28" s="825"/>
    </row>
    <row r="29" spans="1:15">
      <c r="A29" s="825"/>
      <c r="B29" s="825"/>
      <c r="C29" s="825"/>
      <c r="D29" s="825"/>
      <c r="E29" s="825"/>
      <c r="F29" s="825"/>
      <c r="G29" s="825"/>
      <c r="H29" s="825"/>
      <c r="I29" s="825"/>
      <c r="J29" s="825"/>
      <c r="K29" s="825"/>
      <c r="L29" s="825"/>
      <c r="M29" s="825"/>
      <c r="N29" s="825"/>
      <c r="O29" s="825"/>
    </row>
    <row r="30" spans="1:15">
      <c r="A30" s="825"/>
      <c r="B30" s="825"/>
      <c r="C30" s="825" t="s">
        <v>401</v>
      </c>
      <c r="D30" s="825"/>
      <c r="E30" s="825"/>
      <c r="F30" s="825"/>
      <c r="G30" s="825"/>
      <c r="H30" s="825"/>
      <c r="I30" s="825"/>
      <c r="J30" s="825"/>
      <c r="K30" s="825"/>
      <c r="L30" s="825"/>
      <c r="M30" s="825"/>
      <c r="N30" s="825"/>
      <c r="O30" s="825"/>
    </row>
    <row r="31" spans="1:15">
      <c r="A31" s="825"/>
      <c r="B31" s="825"/>
      <c r="C31" s="825"/>
      <c r="D31" s="825"/>
      <c r="E31" s="825"/>
      <c r="F31" s="825"/>
      <c r="G31" s="825"/>
      <c r="H31" s="825"/>
      <c r="I31" s="825"/>
      <c r="J31" s="825"/>
      <c r="K31" s="825"/>
      <c r="L31" s="825"/>
      <c r="M31" s="825"/>
      <c r="N31" s="825"/>
      <c r="O31" s="825"/>
    </row>
    <row r="32" spans="1:15">
      <c r="A32" s="825"/>
      <c r="B32" s="825"/>
      <c r="C32" s="825"/>
      <c r="D32" s="825"/>
      <c r="E32" s="825"/>
      <c r="F32" s="825"/>
      <c r="G32" s="825"/>
      <c r="H32" s="825"/>
      <c r="I32" s="825"/>
      <c r="J32" s="825"/>
      <c r="K32" s="825"/>
      <c r="L32" s="825"/>
      <c r="M32" s="825"/>
      <c r="N32" s="825"/>
      <c r="O32" s="825"/>
    </row>
    <row r="33" spans="1:15">
      <c r="A33" s="825"/>
      <c r="B33" s="825"/>
      <c r="C33" s="825"/>
      <c r="D33" s="825"/>
      <c r="E33" s="825"/>
      <c r="F33" s="825"/>
      <c r="G33" s="825"/>
      <c r="H33" s="825"/>
      <c r="I33" s="825"/>
      <c r="J33" s="825"/>
      <c r="K33" s="825"/>
      <c r="L33" s="825"/>
      <c r="M33" s="825"/>
      <c r="N33" s="825"/>
      <c r="O33" s="825"/>
    </row>
    <row r="34" spans="1:15">
      <c r="A34" s="825"/>
      <c r="B34" s="825"/>
      <c r="C34" s="825"/>
      <c r="D34" s="825"/>
      <c r="E34" s="825"/>
      <c r="F34" s="825"/>
      <c r="G34" s="825"/>
      <c r="H34" s="825"/>
      <c r="I34" s="825"/>
      <c r="J34" s="825"/>
      <c r="K34" s="825"/>
      <c r="L34" s="825"/>
      <c r="M34" s="825"/>
      <c r="N34" s="825"/>
      <c r="O34" s="825"/>
    </row>
    <row r="35" spans="1:15">
      <c r="A35" s="825"/>
      <c r="B35" s="825"/>
      <c r="C35" s="825"/>
      <c r="D35" s="825"/>
      <c r="E35" s="825"/>
      <c r="F35" s="825"/>
      <c r="G35" s="825"/>
      <c r="H35" s="825"/>
      <c r="I35" s="825"/>
      <c r="J35" s="825"/>
      <c r="K35" s="825"/>
      <c r="L35" s="825"/>
      <c r="M35" s="825"/>
      <c r="N35" s="825"/>
      <c r="O35" s="825"/>
    </row>
    <row r="36" spans="1:15">
      <c r="A36" s="825"/>
      <c r="B36" s="825"/>
      <c r="C36" s="825"/>
      <c r="D36" s="825"/>
      <c r="E36" s="825"/>
      <c r="F36" s="825"/>
      <c r="G36" s="825"/>
      <c r="H36" s="825"/>
      <c r="I36" s="825"/>
      <c r="J36" s="825"/>
      <c r="K36" s="825"/>
      <c r="L36" s="825"/>
      <c r="M36" s="825"/>
      <c r="N36" s="825"/>
      <c r="O36" s="825"/>
    </row>
    <row r="37" spans="1:15">
      <c r="A37" s="825"/>
      <c r="B37" s="825"/>
      <c r="C37" s="825"/>
      <c r="D37" s="825"/>
      <c r="E37" s="825"/>
      <c r="F37" s="825"/>
      <c r="G37" s="825"/>
      <c r="H37" s="825"/>
      <c r="I37" s="825"/>
      <c r="J37" s="825"/>
      <c r="K37" s="825"/>
      <c r="L37" s="825"/>
      <c r="M37" s="825"/>
      <c r="N37" s="825"/>
      <c r="O37" s="825"/>
    </row>
    <row r="38" spans="1:15">
      <c r="A38" s="825"/>
      <c r="B38" s="825"/>
      <c r="C38" s="825"/>
      <c r="D38" s="825"/>
      <c r="E38" s="825"/>
      <c r="F38" s="825"/>
      <c r="G38" s="825"/>
      <c r="H38" s="825"/>
      <c r="I38" s="825"/>
      <c r="J38" s="825"/>
      <c r="K38" s="825"/>
      <c r="L38" s="825"/>
      <c r="M38" s="825"/>
      <c r="N38" s="825"/>
      <c r="O38" s="825"/>
    </row>
    <row r="39" spans="1:15">
      <c r="A39" s="825"/>
      <c r="B39" s="825"/>
      <c r="C39" s="825"/>
      <c r="D39" s="825"/>
      <c r="E39" s="825"/>
      <c r="F39" s="825"/>
      <c r="G39" s="825"/>
      <c r="H39" s="825"/>
      <c r="I39" s="825"/>
      <c r="J39" s="825"/>
      <c r="K39" s="825"/>
      <c r="L39" s="825"/>
      <c r="M39" s="825"/>
      <c r="N39" s="825"/>
      <c r="O39" s="825"/>
    </row>
    <row r="40" spans="1:15">
      <c r="A40" s="825"/>
      <c r="B40" s="825"/>
      <c r="C40" s="825"/>
      <c r="D40" s="825"/>
      <c r="E40" s="825"/>
      <c r="F40" s="825"/>
      <c r="G40" s="825"/>
      <c r="H40" s="825"/>
      <c r="I40" s="825"/>
      <c r="J40" s="825"/>
      <c r="K40" s="825"/>
      <c r="L40" s="825"/>
      <c r="M40" s="825"/>
      <c r="N40" s="825"/>
      <c r="O40" s="825"/>
    </row>
    <row r="41" spans="1:15">
      <c r="A41" s="825"/>
      <c r="B41" s="825"/>
      <c r="C41" s="825"/>
      <c r="D41" s="825"/>
      <c r="E41" s="825"/>
      <c r="F41" s="825"/>
      <c r="G41" s="825"/>
      <c r="H41" s="825"/>
      <c r="I41" s="825"/>
      <c r="J41" s="825"/>
      <c r="K41" s="825"/>
      <c r="L41" s="825"/>
      <c r="M41" s="825"/>
      <c r="N41" s="825"/>
      <c r="O41" s="825"/>
    </row>
    <row r="42" spans="1:15">
      <c r="A42" s="825"/>
      <c r="B42" s="825"/>
      <c r="C42" s="825"/>
      <c r="D42" s="825"/>
      <c r="E42" s="825"/>
      <c r="F42" s="825"/>
      <c r="G42" s="825"/>
      <c r="H42" s="825"/>
      <c r="I42" s="825"/>
      <c r="J42" s="825"/>
      <c r="K42" s="825"/>
      <c r="L42" s="825"/>
      <c r="M42" s="825"/>
      <c r="N42" s="825"/>
      <c r="O42" s="825"/>
    </row>
    <row r="43" spans="1:15">
      <c r="A43" s="825"/>
      <c r="B43" s="825"/>
      <c r="C43" s="825"/>
      <c r="D43" s="825"/>
      <c r="E43" s="825"/>
      <c r="F43" s="825"/>
      <c r="G43" s="825"/>
      <c r="H43" s="825"/>
      <c r="I43" s="825"/>
      <c r="J43" s="825"/>
      <c r="K43" s="825"/>
      <c r="L43" s="825"/>
      <c r="M43" s="825"/>
      <c r="N43" s="825"/>
      <c r="O43" s="825"/>
    </row>
    <row r="44" spans="1:15">
      <c r="A44" s="825"/>
      <c r="B44" s="825"/>
      <c r="C44" s="825"/>
      <c r="D44" s="825"/>
      <c r="E44" s="825"/>
      <c r="F44" s="825"/>
      <c r="G44" s="825"/>
      <c r="H44" s="825"/>
      <c r="I44" s="825"/>
      <c r="J44" s="825"/>
      <c r="K44" s="825"/>
      <c r="L44" s="825"/>
      <c r="M44" s="825"/>
      <c r="N44" s="825"/>
      <c r="O44" s="825"/>
    </row>
    <row r="45" spans="1:15">
      <c r="A45" s="825"/>
      <c r="B45" s="825"/>
      <c r="C45" s="825"/>
      <c r="D45" s="825"/>
      <c r="E45" s="825"/>
      <c r="F45" s="825"/>
      <c r="G45" s="825"/>
      <c r="H45" s="825"/>
      <c r="I45" s="825"/>
      <c r="J45" s="825"/>
      <c r="K45" s="825"/>
      <c r="L45" s="825"/>
      <c r="M45" s="825"/>
      <c r="N45" s="825"/>
      <c r="O45" s="825"/>
    </row>
    <row r="46" spans="1:15">
      <c r="A46" s="825"/>
      <c r="B46" s="825"/>
      <c r="C46" s="825"/>
      <c r="D46" s="825"/>
      <c r="E46" s="825"/>
      <c r="F46" s="825"/>
      <c r="G46" s="825"/>
      <c r="H46" s="825"/>
      <c r="I46" s="825"/>
      <c r="J46" s="825"/>
      <c r="K46" s="825"/>
      <c r="L46" s="825"/>
      <c r="M46" s="825"/>
      <c r="N46" s="825"/>
      <c r="O46" s="825"/>
    </row>
    <row r="47" spans="1:15">
      <c r="A47" s="825"/>
      <c r="B47" s="825"/>
      <c r="C47" s="825"/>
      <c r="D47" s="825"/>
      <c r="E47" s="825"/>
      <c r="F47" s="825"/>
      <c r="G47" s="825"/>
      <c r="H47" s="825"/>
      <c r="I47" s="825"/>
      <c r="J47" s="825"/>
      <c r="K47" s="825"/>
      <c r="L47" s="825"/>
      <c r="M47" s="825"/>
      <c r="N47" s="825"/>
      <c r="O47" s="825"/>
    </row>
    <row r="48" spans="1:15">
      <c r="A48" s="825"/>
      <c r="B48" s="825"/>
      <c r="C48" s="825"/>
      <c r="D48" s="825"/>
      <c r="E48" s="825"/>
      <c r="F48" s="825"/>
      <c r="G48" s="825"/>
      <c r="H48" s="825"/>
      <c r="I48" s="825"/>
      <c r="J48" s="825"/>
      <c r="K48" s="825"/>
      <c r="L48" s="825"/>
      <c r="M48" s="825"/>
      <c r="N48" s="825"/>
      <c r="O48" s="825"/>
    </row>
    <row r="49" spans="1:15">
      <c r="A49" s="825"/>
      <c r="B49" s="825"/>
      <c r="C49" s="825"/>
      <c r="D49" s="825"/>
      <c r="E49" s="825"/>
      <c r="F49" s="825"/>
      <c r="G49" s="825"/>
      <c r="H49" s="825"/>
      <c r="I49" s="825"/>
      <c r="J49" s="825"/>
      <c r="K49" s="825"/>
      <c r="L49" s="825"/>
      <c r="M49" s="825"/>
      <c r="N49" s="825"/>
      <c r="O49" s="825"/>
    </row>
    <row r="50" spans="1:15">
      <c r="A50" s="825"/>
      <c r="B50" s="825"/>
      <c r="C50" s="825"/>
      <c r="D50" s="825"/>
      <c r="E50" s="825"/>
      <c r="F50" s="825"/>
      <c r="G50" s="825"/>
      <c r="H50" s="825"/>
      <c r="I50" s="825"/>
      <c r="J50" s="825"/>
      <c r="K50" s="825"/>
      <c r="L50" s="825"/>
      <c r="M50" s="825"/>
      <c r="N50" s="825"/>
      <c r="O50" s="825"/>
    </row>
    <row r="51" spans="1:15">
      <c r="A51" s="825"/>
      <c r="B51" s="825"/>
      <c r="C51" s="825"/>
      <c r="D51" s="825"/>
      <c r="E51" s="825"/>
      <c r="F51" s="825"/>
      <c r="G51" s="825"/>
      <c r="H51" s="825"/>
      <c r="I51" s="825"/>
      <c r="J51" s="825"/>
      <c r="K51" s="825"/>
      <c r="L51" s="825"/>
      <c r="M51" s="825"/>
      <c r="N51" s="825"/>
      <c r="O51" s="825"/>
    </row>
    <row r="52" spans="1:15">
      <c r="A52" s="825"/>
      <c r="B52" s="825"/>
      <c r="C52" s="825"/>
      <c r="D52" s="825"/>
      <c r="E52" s="825"/>
      <c r="F52" s="825"/>
      <c r="G52" s="825"/>
      <c r="H52" s="825"/>
      <c r="I52" s="825"/>
      <c r="J52" s="825"/>
      <c r="K52" s="825"/>
      <c r="L52" s="825"/>
      <c r="M52" s="825"/>
      <c r="N52" s="825"/>
      <c r="O52" s="825"/>
    </row>
    <row r="53" spans="1:15">
      <c r="A53" s="825"/>
      <c r="B53" s="825"/>
      <c r="C53" s="825"/>
      <c r="D53" s="825"/>
      <c r="E53" s="825"/>
      <c r="F53" s="825"/>
      <c r="G53" s="825"/>
      <c r="H53" s="825"/>
      <c r="I53" s="825"/>
      <c r="J53" s="825"/>
      <c r="K53" s="825"/>
      <c r="L53" s="825"/>
      <c r="M53" s="825"/>
      <c r="N53" s="825"/>
      <c r="O53" s="825"/>
    </row>
    <row r="54" spans="1:15">
      <c r="A54" s="825"/>
      <c r="B54" s="825"/>
      <c r="C54" s="825"/>
      <c r="D54" s="825"/>
      <c r="E54" s="825"/>
      <c r="F54" s="825"/>
      <c r="G54" s="825"/>
      <c r="H54" s="825"/>
      <c r="I54" s="825"/>
      <c r="J54" s="825"/>
      <c r="K54" s="825"/>
      <c r="L54" s="825"/>
      <c r="M54" s="825"/>
      <c r="N54" s="825"/>
      <c r="O54" s="825"/>
    </row>
    <row r="55" spans="1:15">
      <c r="A55" s="825"/>
      <c r="B55" s="825"/>
      <c r="C55" s="825"/>
      <c r="D55" s="825"/>
      <c r="E55" s="825"/>
      <c r="F55" s="825"/>
      <c r="G55" s="825"/>
      <c r="H55" s="825"/>
      <c r="I55" s="825"/>
      <c r="J55" s="825"/>
      <c r="K55" s="825"/>
      <c r="L55" s="825"/>
      <c r="M55" s="825"/>
      <c r="N55" s="825"/>
      <c r="O55" s="825"/>
    </row>
    <row r="56" spans="1:15">
      <c r="A56" s="825"/>
      <c r="B56" s="825"/>
      <c r="C56" s="825"/>
      <c r="D56" s="825"/>
      <c r="E56" s="825"/>
      <c r="F56" s="825"/>
      <c r="G56" s="825"/>
      <c r="H56" s="825"/>
      <c r="I56" s="825"/>
      <c r="J56" s="825"/>
      <c r="K56" s="825"/>
      <c r="L56" s="825"/>
      <c r="M56" s="825"/>
      <c r="N56" s="825"/>
      <c r="O56" s="825"/>
    </row>
    <row r="57" spans="1:15">
      <c r="A57" s="825"/>
      <c r="B57" s="825"/>
      <c r="C57" s="825"/>
      <c r="D57" s="825"/>
      <c r="E57" s="825"/>
      <c r="F57" s="825"/>
      <c r="G57" s="825"/>
      <c r="H57" s="825"/>
      <c r="I57" s="825"/>
      <c r="J57" s="825"/>
      <c r="K57" s="825"/>
      <c r="L57" s="825"/>
      <c r="M57" s="825"/>
      <c r="N57" s="825"/>
      <c r="O57" s="825"/>
    </row>
    <row r="58" spans="1:15">
      <c r="A58" s="825"/>
      <c r="B58" s="825"/>
      <c r="C58" s="825"/>
      <c r="D58" s="825"/>
      <c r="E58" s="825"/>
      <c r="F58" s="825"/>
      <c r="G58" s="825"/>
      <c r="H58" s="825"/>
      <c r="I58" s="825"/>
      <c r="J58" s="825"/>
      <c r="K58" s="825"/>
      <c r="L58" s="825"/>
      <c r="M58" s="825"/>
      <c r="N58" s="825"/>
      <c r="O58" s="825"/>
    </row>
    <row r="59" spans="1:15">
      <c r="A59" s="825"/>
      <c r="B59" s="825"/>
      <c r="C59" s="825"/>
      <c r="D59" s="825"/>
      <c r="E59" s="825"/>
      <c r="F59" s="825"/>
      <c r="G59" s="825"/>
      <c r="H59" s="825"/>
      <c r="I59" s="825"/>
      <c r="J59" s="825"/>
      <c r="K59" s="825"/>
      <c r="L59" s="825"/>
      <c r="M59" s="825"/>
      <c r="N59" s="825"/>
      <c r="O59" s="825"/>
    </row>
    <row r="60" spans="1:15">
      <c r="A60" s="825"/>
      <c r="B60" s="825"/>
      <c r="C60" s="825"/>
      <c r="D60" s="825"/>
      <c r="E60" s="825"/>
      <c r="F60" s="825"/>
      <c r="G60" s="825"/>
      <c r="H60" s="825"/>
      <c r="I60" s="825"/>
      <c r="J60" s="825"/>
      <c r="K60" s="825"/>
      <c r="L60" s="825"/>
      <c r="M60" s="825"/>
      <c r="N60" s="825"/>
      <c r="O60" s="825"/>
    </row>
    <row r="61" spans="1:15">
      <c r="A61" s="825"/>
      <c r="B61" s="825"/>
      <c r="C61" s="825"/>
      <c r="D61" s="825"/>
      <c r="E61" s="825"/>
      <c r="F61" s="825"/>
      <c r="G61" s="825"/>
      <c r="H61" s="825"/>
      <c r="I61" s="825"/>
      <c r="J61" s="825"/>
      <c r="K61" s="825"/>
      <c r="L61" s="825"/>
      <c r="M61" s="825"/>
      <c r="N61" s="825"/>
      <c r="O61" s="825"/>
    </row>
    <row r="62" spans="1:15">
      <c r="A62" s="825"/>
      <c r="B62" s="825"/>
      <c r="C62" s="825"/>
      <c r="D62" s="825"/>
      <c r="E62" s="825"/>
      <c r="F62" s="825"/>
      <c r="G62" s="825"/>
      <c r="H62" s="825"/>
      <c r="I62" s="825"/>
      <c r="J62" s="825"/>
      <c r="K62" s="825"/>
      <c r="L62" s="825"/>
      <c r="M62" s="825"/>
      <c r="N62" s="825"/>
      <c r="O62" s="825"/>
    </row>
    <row r="63" spans="1:15">
      <c r="A63" s="825"/>
      <c r="B63" s="825"/>
      <c r="C63" s="825"/>
      <c r="D63" s="825"/>
      <c r="E63" s="825"/>
      <c r="F63" s="825"/>
      <c r="G63" s="825"/>
      <c r="H63" s="825"/>
      <c r="I63" s="825"/>
      <c r="J63" s="825"/>
      <c r="K63" s="825"/>
      <c r="L63" s="825"/>
      <c r="M63" s="825"/>
      <c r="N63" s="825"/>
      <c r="O63" s="825"/>
    </row>
    <row r="64" spans="1:15">
      <c r="A64" s="825"/>
      <c r="B64" s="825"/>
      <c r="C64" s="825"/>
      <c r="D64" s="825"/>
      <c r="E64" s="825"/>
      <c r="F64" s="825"/>
      <c r="G64" s="825"/>
      <c r="H64" s="825"/>
      <c r="I64" s="825"/>
      <c r="J64" s="825"/>
      <c r="K64" s="825"/>
      <c r="L64" s="825"/>
      <c r="M64" s="825"/>
      <c r="N64" s="825"/>
      <c r="O64" s="825"/>
    </row>
    <row r="65" spans="1:15">
      <c r="A65" s="825"/>
      <c r="B65" s="825"/>
      <c r="C65" s="825"/>
      <c r="D65" s="825"/>
      <c r="E65" s="825"/>
      <c r="F65" s="825"/>
      <c r="G65" s="825"/>
      <c r="H65" s="825"/>
      <c r="I65" s="825"/>
      <c r="J65" s="825"/>
      <c r="K65" s="825"/>
      <c r="L65" s="825"/>
      <c r="M65" s="825"/>
      <c r="N65" s="825"/>
      <c r="O65" s="825"/>
    </row>
    <row r="66" spans="1:15">
      <c r="A66" s="825"/>
      <c r="B66" s="825"/>
      <c r="C66" s="825"/>
      <c r="D66" s="825"/>
      <c r="E66" s="825"/>
      <c r="F66" s="825"/>
      <c r="G66" s="825"/>
      <c r="H66" s="825"/>
      <c r="I66" s="825"/>
      <c r="J66" s="825"/>
      <c r="K66" s="825"/>
      <c r="L66" s="825"/>
      <c r="M66" s="825"/>
      <c r="N66" s="825"/>
      <c r="O66" s="825"/>
    </row>
    <row r="67" spans="1:15">
      <c r="A67" s="825"/>
      <c r="B67" s="825"/>
      <c r="C67" s="825"/>
      <c r="D67" s="825"/>
      <c r="E67" s="825"/>
      <c r="F67" s="825"/>
      <c r="G67" s="825"/>
      <c r="H67" s="825"/>
      <c r="I67" s="825"/>
      <c r="J67" s="825"/>
      <c r="K67" s="825"/>
      <c r="L67" s="825"/>
      <c r="M67" s="825"/>
      <c r="N67" s="825"/>
      <c r="O67" s="825"/>
    </row>
    <row r="68" spans="1:15">
      <c r="A68" s="825"/>
      <c r="B68" s="825"/>
      <c r="C68" s="825"/>
      <c r="D68" s="825"/>
      <c r="E68" s="825"/>
      <c r="F68" s="825"/>
      <c r="G68" s="825"/>
      <c r="H68" s="825"/>
      <c r="I68" s="825"/>
      <c r="J68" s="825"/>
      <c r="K68" s="825"/>
      <c r="L68" s="825"/>
      <c r="M68" s="825"/>
      <c r="N68" s="825"/>
      <c r="O68" s="825"/>
    </row>
    <row r="69" spans="1:15">
      <c r="A69" s="825"/>
      <c r="B69" s="825"/>
      <c r="C69" s="825"/>
      <c r="D69" s="825"/>
      <c r="E69" s="825"/>
      <c r="F69" s="825"/>
      <c r="G69" s="825"/>
      <c r="H69" s="825"/>
      <c r="I69" s="825"/>
      <c r="J69" s="825"/>
      <c r="K69" s="825"/>
      <c r="L69" s="825"/>
      <c r="M69" s="825"/>
      <c r="N69" s="825"/>
      <c r="O69" s="825"/>
    </row>
    <row r="70" spans="1:15">
      <c r="A70" s="825"/>
      <c r="B70" s="825"/>
      <c r="C70" s="825"/>
      <c r="D70" s="825"/>
      <c r="E70" s="825"/>
      <c r="F70" s="825"/>
      <c r="G70" s="825"/>
      <c r="H70" s="825"/>
      <c r="I70" s="825"/>
      <c r="J70" s="825"/>
      <c r="K70" s="825"/>
      <c r="L70" s="825"/>
      <c r="M70" s="825"/>
      <c r="N70" s="825"/>
      <c r="O70" s="825"/>
    </row>
    <row r="71" spans="1:15">
      <c r="A71" s="825"/>
      <c r="B71" s="825"/>
      <c r="C71" s="825"/>
      <c r="D71" s="825"/>
      <c r="E71" s="825"/>
      <c r="F71" s="825"/>
      <c r="G71" s="825"/>
      <c r="H71" s="825"/>
      <c r="I71" s="825"/>
      <c r="J71" s="825"/>
      <c r="K71" s="825"/>
      <c r="L71" s="825"/>
      <c r="M71" s="825"/>
      <c r="N71" s="825"/>
      <c r="O71" s="825"/>
    </row>
    <row r="72" spans="1:15">
      <c r="A72" s="825"/>
      <c r="B72" s="825"/>
      <c r="C72" s="825"/>
      <c r="D72" s="825"/>
      <c r="E72" s="825"/>
      <c r="F72" s="825"/>
      <c r="G72" s="825"/>
      <c r="H72" s="825"/>
      <c r="I72" s="825"/>
      <c r="J72" s="825"/>
      <c r="K72" s="825"/>
      <c r="L72" s="825"/>
      <c r="M72" s="825"/>
      <c r="N72" s="825"/>
      <c r="O72" s="825"/>
    </row>
    <row r="73" spans="1:15">
      <c r="A73" s="825"/>
      <c r="B73" s="825"/>
      <c r="C73" s="825"/>
      <c r="D73" s="825"/>
      <c r="E73" s="825"/>
      <c r="F73" s="825"/>
      <c r="G73" s="825"/>
      <c r="H73" s="825"/>
      <c r="I73" s="825"/>
      <c r="J73" s="825"/>
      <c r="K73" s="825"/>
      <c r="L73" s="825"/>
      <c r="M73" s="825"/>
      <c r="N73" s="825"/>
      <c r="O73" s="825"/>
    </row>
    <row r="74" spans="1:15">
      <c r="A74" s="825"/>
      <c r="B74" s="825"/>
      <c r="C74" s="825"/>
      <c r="D74" s="825"/>
      <c r="E74" s="825"/>
      <c r="F74" s="825"/>
      <c r="G74" s="825"/>
      <c r="H74" s="825"/>
      <c r="I74" s="825"/>
      <c r="J74" s="825"/>
      <c r="K74" s="825"/>
      <c r="L74" s="825"/>
      <c r="M74" s="825"/>
      <c r="N74" s="825"/>
      <c r="O74" s="825"/>
    </row>
    <row r="75" spans="1:15">
      <c r="A75" s="825"/>
      <c r="B75" s="825"/>
      <c r="C75" s="825"/>
      <c r="D75" s="825"/>
      <c r="E75" s="825"/>
      <c r="F75" s="825"/>
      <c r="G75" s="825"/>
      <c r="H75" s="825"/>
      <c r="I75" s="825"/>
      <c r="J75" s="825"/>
      <c r="K75" s="825"/>
      <c r="L75" s="825"/>
      <c r="M75" s="825"/>
      <c r="N75" s="825"/>
      <c r="O75" s="825"/>
    </row>
    <row r="76" spans="1:15">
      <c r="A76" s="825"/>
      <c r="B76" s="825"/>
      <c r="C76" s="825"/>
      <c r="D76" s="825"/>
      <c r="E76" s="825"/>
      <c r="F76" s="825"/>
      <c r="G76" s="825"/>
      <c r="H76" s="825"/>
      <c r="I76" s="825"/>
      <c r="J76" s="825"/>
      <c r="K76" s="825"/>
      <c r="L76" s="825"/>
      <c r="M76" s="825"/>
      <c r="N76" s="825"/>
      <c r="O76" s="825"/>
    </row>
    <row r="77" spans="1:15">
      <c r="A77" s="825"/>
      <c r="B77" s="825"/>
      <c r="C77" s="825"/>
      <c r="D77" s="825"/>
      <c r="E77" s="825"/>
      <c r="F77" s="825"/>
      <c r="G77" s="825"/>
      <c r="H77" s="825"/>
      <c r="I77" s="825"/>
      <c r="J77" s="825"/>
      <c r="K77" s="825"/>
      <c r="L77" s="825"/>
      <c r="M77" s="825"/>
      <c r="N77" s="825"/>
      <c r="O77" s="825"/>
    </row>
    <row r="78" spans="1:15">
      <c r="A78" s="825"/>
      <c r="B78" s="825"/>
      <c r="C78" s="825"/>
      <c r="D78" s="825"/>
      <c r="E78" s="825"/>
      <c r="F78" s="825"/>
      <c r="G78" s="825"/>
      <c r="H78" s="825"/>
      <c r="I78" s="825"/>
      <c r="J78" s="825"/>
      <c r="K78" s="825"/>
      <c r="L78" s="825"/>
      <c r="M78" s="825"/>
      <c r="N78" s="825"/>
      <c r="O78" s="825"/>
    </row>
    <row r="79" spans="1:15">
      <c r="A79" s="825"/>
      <c r="B79" s="825"/>
      <c r="C79" s="825"/>
      <c r="D79" s="825"/>
      <c r="E79" s="825"/>
      <c r="F79" s="825"/>
      <c r="G79" s="825"/>
      <c r="H79" s="825"/>
      <c r="I79" s="825"/>
      <c r="J79" s="825"/>
      <c r="K79" s="825"/>
      <c r="L79" s="825"/>
      <c r="M79" s="825"/>
      <c r="N79" s="825"/>
      <c r="O79" s="825"/>
    </row>
    <row r="80" spans="1:15">
      <c r="A80" s="825"/>
      <c r="B80" s="825"/>
      <c r="C80" s="825"/>
      <c r="D80" s="825"/>
      <c r="E80" s="825"/>
      <c r="F80" s="825"/>
      <c r="G80" s="825"/>
      <c r="H80" s="825"/>
      <c r="I80" s="825"/>
      <c r="J80" s="825"/>
      <c r="K80" s="825"/>
      <c r="L80" s="825"/>
      <c r="M80" s="825"/>
      <c r="N80" s="825"/>
      <c r="O80" s="825"/>
    </row>
    <row r="81" spans="1:15">
      <c r="A81" s="825"/>
      <c r="B81" s="825"/>
      <c r="C81" s="825"/>
      <c r="D81" s="825"/>
      <c r="E81" s="825"/>
      <c r="F81" s="825"/>
      <c r="G81" s="825"/>
      <c r="H81" s="825"/>
      <c r="I81" s="825"/>
      <c r="J81" s="825"/>
      <c r="K81" s="825"/>
      <c r="L81" s="825"/>
      <c r="M81" s="825"/>
      <c r="N81" s="825"/>
      <c r="O81" s="825"/>
    </row>
    <row r="82" spans="1:15">
      <c r="A82" s="825"/>
      <c r="B82" s="825"/>
      <c r="C82" s="825"/>
      <c r="D82" s="825"/>
      <c r="E82" s="825"/>
      <c r="F82" s="825"/>
      <c r="G82" s="825"/>
      <c r="H82" s="825"/>
      <c r="I82" s="825"/>
      <c r="J82" s="825"/>
      <c r="K82" s="825"/>
      <c r="L82" s="825"/>
      <c r="M82" s="825"/>
      <c r="N82" s="825"/>
      <c r="O82" s="825"/>
    </row>
    <row r="83" spans="1:15">
      <c r="A83" s="825"/>
      <c r="B83" s="825"/>
      <c r="C83" s="825"/>
      <c r="D83" s="825"/>
      <c r="E83" s="825"/>
      <c r="F83" s="825"/>
      <c r="G83" s="825"/>
      <c r="H83" s="825"/>
      <c r="I83" s="825"/>
      <c r="J83" s="825"/>
      <c r="K83" s="825"/>
      <c r="L83" s="825"/>
      <c r="M83" s="825"/>
      <c r="N83" s="825"/>
      <c r="O83" s="825"/>
    </row>
    <row r="84" spans="1:15">
      <c r="A84" s="825"/>
      <c r="B84" s="825"/>
      <c r="C84" s="825"/>
      <c r="D84" s="825"/>
      <c r="E84" s="825"/>
      <c r="F84" s="825"/>
      <c r="G84" s="825"/>
      <c r="H84" s="825"/>
      <c r="I84" s="825"/>
      <c r="J84" s="825"/>
      <c r="K84" s="825"/>
      <c r="L84" s="825"/>
      <c r="M84" s="825"/>
      <c r="N84" s="825"/>
      <c r="O84" s="825"/>
    </row>
    <row r="85" spans="1:15">
      <c r="A85" s="825"/>
      <c r="B85" s="825"/>
      <c r="C85" s="825"/>
      <c r="D85" s="825"/>
      <c r="E85" s="825"/>
      <c r="F85" s="825"/>
      <c r="G85" s="825"/>
      <c r="H85" s="825"/>
      <c r="I85" s="825"/>
      <c r="J85" s="825"/>
      <c r="K85" s="825"/>
      <c r="L85" s="825"/>
      <c r="M85" s="825"/>
      <c r="N85" s="825"/>
      <c r="O85" s="825"/>
    </row>
    <row r="86" spans="1:15">
      <c r="A86" s="825"/>
      <c r="B86" s="825"/>
      <c r="C86" s="825"/>
      <c r="D86" s="825"/>
      <c r="E86" s="825"/>
      <c r="F86" s="825"/>
      <c r="G86" s="825"/>
      <c r="H86" s="825"/>
      <c r="I86" s="825"/>
      <c r="J86" s="825"/>
      <c r="K86" s="825"/>
      <c r="L86" s="825"/>
      <c r="M86" s="825"/>
      <c r="N86" s="825"/>
      <c r="O86" s="825"/>
    </row>
    <row r="87" spans="1:15">
      <c r="A87" s="825"/>
      <c r="B87" s="825"/>
      <c r="C87" s="825"/>
      <c r="D87" s="825"/>
      <c r="E87" s="825"/>
      <c r="F87" s="825"/>
      <c r="G87" s="825"/>
      <c r="H87" s="825"/>
      <c r="I87" s="825"/>
      <c r="J87" s="825"/>
      <c r="K87" s="825"/>
      <c r="L87" s="825"/>
      <c r="M87" s="825"/>
      <c r="N87" s="825"/>
      <c r="O87" s="825"/>
    </row>
    <row r="88" spans="1:15">
      <c r="A88" s="825"/>
      <c r="B88" s="825"/>
      <c r="C88" s="825"/>
      <c r="D88" s="825"/>
      <c r="E88" s="825"/>
      <c r="F88" s="825"/>
      <c r="G88" s="825"/>
      <c r="H88" s="825"/>
      <c r="I88" s="825"/>
      <c r="J88" s="825"/>
      <c r="K88" s="825"/>
      <c r="L88" s="825"/>
      <c r="M88" s="825"/>
      <c r="N88" s="825"/>
      <c r="O88" s="825"/>
    </row>
    <row r="89" spans="1:15">
      <c r="A89" s="825"/>
      <c r="B89" s="825"/>
      <c r="C89" s="825"/>
      <c r="D89" s="825"/>
      <c r="E89" s="825"/>
      <c r="F89" s="825"/>
      <c r="G89" s="825"/>
      <c r="H89" s="825"/>
      <c r="I89" s="825"/>
      <c r="J89" s="825"/>
      <c r="K89" s="825"/>
      <c r="L89" s="825"/>
      <c r="M89" s="825"/>
      <c r="N89" s="825"/>
      <c r="O89" s="825"/>
    </row>
    <row r="90" spans="1:15">
      <c r="A90" s="825"/>
      <c r="B90" s="825"/>
      <c r="C90" s="825"/>
      <c r="D90" s="825"/>
      <c r="E90" s="825"/>
      <c r="F90" s="825"/>
      <c r="G90" s="825"/>
      <c r="H90" s="825"/>
      <c r="I90" s="825"/>
      <c r="J90" s="825"/>
      <c r="K90" s="825"/>
      <c r="L90" s="825"/>
      <c r="M90" s="825"/>
      <c r="N90" s="825"/>
      <c r="O90" s="825"/>
    </row>
    <row r="91" spans="1:15">
      <c r="A91" s="825"/>
      <c r="B91" s="825"/>
      <c r="C91" s="825"/>
      <c r="D91" s="825"/>
      <c r="E91" s="825"/>
      <c r="F91" s="825"/>
      <c r="G91" s="825"/>
      <c r="H91" s="825"/>
      <c r="I91" s="825"/>
      <c r="J91" s="825"/>
      <c r="K91" s="825"/>
      <c r="L91" s="825"/>
      <c r="M91" s="825"/>
      <c r="N91" s="825"/>
      <c r="O91" s="825"/>
    </row>
    <row r="92" spans="1:15">
      <c r="A92" s="825"/>
      <c r="B92" s="825"/>
      <c r="C92" s="825"/>
      <c r="D92" s="825"/>
      <c r="E92" s="825"/>
      <c r="F92" s="825"/>
      <c r="G92" s="825"/>
      <c r="H92" s="825"/>
      <c r="I92" s="825"/>
      <c r="J92" s="825"/>
      <c r="K92" s="825"/>
      <c r="L92" s="825"/>
      <c r="M92" s="825"/>
      <c r="N92" s="825"/>
      <c r="O92" s="825"/>
    </row>
    <row r="93" spans="1:15">
      <c r="A93" s="825"/>
      <c r="B93" s="825"/>
      <c r="C93" s="825"/>
      <c r="D93" s="825"/>
      <c r="E93" s="825"/>
      <c r="F93" s="825"/>
      <c r="G93" s="825"/>
      <c r="H93" s="825"/>
      <c r="I93" s="825"/>
      <c r="J93" s="825"/>
      <c r="K93" s="825"/>
      <c r="L93" s="825"/>
      <c r="M93" s="825"/>
      <c r="N93" s="825"/>
      <c r="O93" s="825"/>
    </row>
    <row r="94" spans="1:15">
      <c r="A94" s="825"/>
      <c r="B94" s="825"/>
      <c r="C94" s="825"/>
      <c r="D94" s="825"/>
      <c r="E94" s="825"/>
      <c r="F94" s="825"/>
      <c r="G94" s="825"/>
      <c r="H94" s="825"/>
      <c r="I94" s="825"/>
      <c r="J94" s="825"/>
      <c r="K94" s="825"/>
      <c r="L94" s="825"/>
      <c r="M94" s="825"/>
      <c r="N94" s="825"/>
      <c r="O94" s="825"/>
    </row>
    <row r="95" spans="1:15">
      <c r="A95" s="825"/>
      <c r="B95" s="825"/>
      <c r="C95" s="825"/>
      <c r="D95" s="825"/>
      <c r="E95" s="825"/>
      <c r="F95" s="825"/>
      <c r="G95" s="825"/>
      <c r="H95" s="825"/>
      <c r="I95" s="825"/>
      <c r="J95" s="825"/>
      <c r="K95" s="825"/>
      <c r="L95" s="825"/>
      <c r="M95" s="825"/>
      <c r="N95" s="825"/>
      <c r="O95" s="825"/>
    </row>
    <row r="96" spans="1:15">
      <c r="A96" s="825"/>
      <c r="B96" s="825"/>
      <c r="C96" s="825"/>
      <c r="D96" s="825"/>
      <c r="E96" s="825"/>
      <c r="F96" s="825"/>
      <c r="G96" s="825"/>
      <c r="H96" s="825"/>
      <c r="I96" s="825"/>
      <c r="J96" s="825"/>
      <c r="K96" s="825"/>
      <c r="L96" s="825"/>
      <c r="M96" s="825"/>
      <c r="N96" s="825"/>
      <c r="O96" s="825"/>
    </row>
    <row r="97" spans="1:15">
      <c r="A97" s="825"/>
      <c r="B97" s="825"/>
      <c r="C97" s="825"/>
      <c r="D97" s="825"/>
      <c r="E97" s="825"/>
      <c r="F97" s="825"/>
      <c r="G97" s="825"/>
      <c r="H97" s="825"/>
      <c r="I97" s="825"/>
      <c r="J97" s="825"/>
      <c r="K97" s="825"/>
      <c r="L97" s="825"/>
      <c r="M97" s="825"/>
      <c r="N97" s="825"/>
      <c r="O97" s="825"/>
    </row>
    <row r="98" spans="1:15">
      <c r="A98" s="825"/>
      <c r="B98" s="825"/>
      <c r="C98" s="825"/>
      <c r="D98" s="825"/>
      <c r="E98" s="825"/>
      <c r="F98" s="825"/>
      <c r="G98" s="825"/>
      <c r="H98" s="825"/>
      <c r="I98" s="825"/>
      <c r="J98" s="825"/>
      <c r="K98" s="825"/>
      <c r="L98" s="825"/>
      <c r="M98" s="825"/>
      <c r="N98" s="825"/>
      <c r="O98" s="825"/>
    </row>
    <row r="99" spans="1:15">
      <c r="A99" s="825"/>
      <c r="B99" s="825"/>
      <c r="C99" s="825"/>
      <c r="D99" s="825"/>
      <c r="E99" s="825"/>
      <c r="F99" s="825"/>
      <c r="G99" s="825"/>
      <c r="H99" s="825"/>
      <c r="I99" s="825"/>
      <c r="J99" s="825"/>
      <c r="K99" s="825"/>
      <c r="L99" s="825"/>
      <c r="M99" s="825"/>
      <c r="N99" s="825"/>
      <c r="O99" s="825"/>
    </row>
    <row r="100" spans="1:15">
      <c r="A100" s="825"/>
      <c r="B100" s="825"/>
      <c r="C100" s="825"/>
      <c r="D100" s="825"/>
      <c r="E100" s="825"/>
      <c r="F100" s="825"/>
      <c r="G100" s="825"/>
      <c r="H100" s="825"/>
      <c r="I100" s="825"/>
      <c r="J100" s="825"/>
      <c r="K100" s="825"/>
      <c r="L100" s="825"/>
      <c r="M100" s="825"/>
      <c r="N100" s="825"/>
      <c r="O100" s="825"/>
    </row>
    <row r="101" spans="1:15">
      <c r="A101" s="825"/>
      <c r="B101" s="825"/>
      <c r="C101" s="825"/>
      <c r="D101" s="825"/>
      <c r="E101" s="825"/>
      <c r="F101" s="825"/>
      <c r="G101" s="825"/>
      <c r="H101" s="825"/>
      <c r="I101" s="825"/>
      <c r="J101" s="825"/>
      <c r="K101" s="825"/>
      <c r="L101" s="825"/>
      <c r="M101" s="825"/>
      <c r="N101" s="825"/>
      <c r="O101" s="825"/>
    </row>
    <row r="102" spans="1:15">
      <c r="A102" s="825"/>
      <c r="B102" s="825"/>
      <c r="C102" s="825"/>
      <c r="D102" s="825"/>
      <c r="E102" s="825"/>
      <c r="F102" s="825"/>
      <c r="G102" s="825"/>
      <c r="H102" s="825"/>
      <c r="I102" s="825"/>
      <c r="J102" s="825"/>
      <c r="K102" s="825"/>
      <c r="L102" s="825"/>
      <c r="M102" s="825"/>
      <c r="N102" s="825"/>
      <c r="O102" s="825"/>
    </row>
    <row r="103" spans="1:15">
      <c r="A103" s="825"/>
      <c r="B103" s="825"/>
      <c r="C103" s="825"/>
      <c r="D103" s="825"/>
      <c r="E103" s="825"/>
      <c r="F103" s="825"/>
      <c r="G103" s="825"/>
      <c r="H103" s="825"/>
      <c r="I103" s="825"/>
      <c r="J103" s="825"/>
      <c r="K103" s="825"/>
      <c r="L103" s="825"/>
      <c r="M103" s="825"/>
      <c r="N103" s="825"/>
      <c r="O103" s="825"/>
    </row>
    <row r="104" spans="1:15">
      <c r="A104" s="825"/>
      <c r="B104" s="825"/>
      <c r="C104" s="825"/>
      <c r="D104" s="825"/>
      <c r="E104" s="825"/>
      <c r="F104" s="825"/>
      <c r="G104" s="825"/>
      <c r="H104" s="825"/>
      <c r="I104" s="825"/>
      <c r="J104" s="825"/>
      <c r="K104" s="825"/>
      <c r="L104" s="825"/>
      <c r="M104" s="825"/>
      <c r="N104" s="825"/>
      <c r="O104" s="825"/>
    </row>
    <row r="105" spans="1:15">
      <c r="A105" s="825"/>
      <c r="B105" s="825"/>
      <c r="C105" s="825"/>
      <c r="D105" s="825"/>
      <c r="E105" s="825"/>
      <c r="F105" s="825"/>
      <c r="G105" s="825"/>
      <c r="H105" s="825"/>
      <c r="I105" s="825"/>
      <c r="J105" s="825"/>
      <c r="K105" s="825"/>
      <c r="L105" s="825"/>
      <c r="M105" s="825"/>
      <c r="N105" s="825"/>
      <c r="O105" s="825"/>
    </row>
    <row r="106" spans="1:15">
      <c r="A106" s="825"/>
      <c r="B106" s="825"/>
      <c r="C106" s="825"/>
      <c r="D106" s="825"/>
      <c r="E106" s="825"/>
      <c r="F106" s="825"/>
      <c r="G106" s="825"/>
      <c r="H106" s="825"/>
      <c r="I106" s="825"/>
      <c r="J106" s="825"/>
      <c r="K106" s="825"/>
      <c r="L106" s="825"/>
      <c r="M106" s="825"/>
      <c r="N106" s="825"/>
      <c r="O106" s="825"/>
    </row>
    <row r="107" spans="1:15">
      <c r="A107" s="825"/>
      <c r="B107" s="825"/>
      <c r="C107" s="825"/>
      <c r="D107" s="825"/>
      <c r="E107" s="825"/>
      <c r="F107" s="825"/>
      <c r="G107" s="825"/>
      <c r="H107" s="825"/>
      <c r="I107" s="825"/>
      <c r="J107" s="825"/>
      <c r="K107" s="825"/>
      <c r="L107" s="825"/>
      <c r="M107" s="825"/>
      <c r="N107" s="825"/>
      <c r="O107" s="825"/>
    </row>
    <row r="108" spans="1:15">
      <c r="A108" s="825"/>
      <c r="B108" s="825"/>
      <c r="C108" s="825"/>
      <c r="D108" s="825"/>
      <c r="E108" s="825"/>
      <c r="F108" s="825"/>
      <c r="G108" s="825"/>
      <c r="H108" s="825"/>
      <c r="I108" s="825"/>
      <c r="J108" s="825"/>
      <c r="K108" s="825"/>
      <c r="L108" s="825"/>
      <c r="M108" s="825"/>
      <c r="N108" s="825"/>
      <c r="O108" s="825"/>
    </row>
    <row r="109" spans="1:15">
      <c r="A109" s="825"/>
      <c r="B109" s="825"/>
      <c r="C109" s="825"/>
      <c r="D109" s="825"/>
      <c r="E109" s="825"/>
      <c r="F109" s="825"/>
      <c r="G109" s="825"/>
      <c r="H109" s="825"/>
      <c r="I109" s="825"/>
      <c r="J109" s="825"/>
      <c r="K109" s="825"/>
      <c r="L109" s="825"/>
      <c r="M109" s="825"/>
      <c r="N109" s="825"/>
      <c r="O109" s="825"/>
    </row>
    <row r="110" spans="1:15">
      <c r="A110" s="825"/>
      <c r="B110" s="825"/>
      <c r="C110" s="825"/>
      <c r="D110" s="825"/>
      <c r="E110" s="825"/>
      <c r="F110" s="825"/>
      <c r="G110" s="825"/>
      <c r="H110" s="825"/>
      <c r="I110" s="825"/>
      <c r="J110" s="825"/>
      <c r="K110" s="825"/>
      <c r="L110" s="825"/>
      <c r="M110" s="825"/>
      <c r="N110" s="825"/>
      <c r="O110" s="825"/>
    </row>
    <row r="111" spans="1:15">
      <c r="A111" s="825"/>
      <c r="B111" s="825"/>
      <c r="C111" s="825"/>
      <c r="D111" s="825"/>
      <c r="E111" s="825"/>
      <c r="F111" s="825"/>
      <c r="G111" s="825"/>
      <c r="H111" s="825"/>
      <c r="I111" s="825"/>
      <c r="J111" s="825"/>
      <c r="K111" s="825"/>
      <c r="L111" s="825"/>
      <c r="M111" s="825"/>
      <c r="N111" s="825"/>
      <c r="O111" s="825"/>
    </row>
    <row r="112" spans="1:15">
      <c r="A112" s="825"/>
      <c r="B112" s="825"/>
      <c r="C112" s="825"/>
      <c r="D112" s="825"/>
      <c r="E112" s="825"/>
      <c r="F112" s="825"/>
      <c r="G112" s="825"/>
      <c r="H112" s="825"/>
      <c r="I112" s="825"/>
      <c r="J112" s="825"/>
      <c r="K112" s="825"/>
      <c r="L112" s="825"/>
      <c r="M112" s="825"/>
      <c r="N112" s="825"/>
      <c r="O112" s="825"/>
    </row>
    <row r="113" spans="1:15">
      <c r="A113" s="825"/>
      <c r="B113" s="825"/>
      <c r="C113" s="825"/>
      <c r="D113" s="825"/>
      <c r="E113" s="825"/>
      <c r="F113" s="825"/>
      <c r="G113" s="825"/>
      <c r="H113" s="825"/>
      <c r="I113" s="825"/>
      <c r="J113" s="825"/>
      <c r="K113" s="825"/>
      <c r="L113" s="825"/>
      <c r="M113" s="825"/>
      <c r="N113" s="825"/>
      <c r="O113" s="825"/>
    </row>
  </sheetData>
  <mergeCells count="11">
    <mergeCell ref="B11:E11"/>
    <mergeCell ref="B22:E22"/>
    <mergeCell ref="G22:I22"/>
    <mergeCell ref="K2:N2"/>
    <mergeCell ref="B1:C1"/>
    <mergeCell ref="D1:J1"/>
    <mergeCell ref="B2:C2"/>
    <mergeCell ref="D2:J2"/>
    <mergeCell ref="H3:J3"/>
    <mergeCell ref="I4:J4"/>
    <mergeCell ref="K6:L6"/>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0"/>
  <sheetViews>
    <sheetView tabSelected="1" zoomScale="84" zoomScaleNormal="84" workbookViewId="0">
      <selection sqref="A1:I1"/>
    </sheetView>
  </sheetViews>
  <sheetFormatPr defaultColWidth="8.9296875" defaultRowHeight="15.75"/>
  <cols>
    <col min="1" max="2" width="6" style="507" customWidth="1"/>
    <col min="3" max="3" width="12.46484375" style="507" customWidth="1"/>
    <col min="4" max="4" width="10.46484375" style="507" customWidth="1"/>
    <col min="5" max="5" width="13.33203125" style="507" customWidth="1"/>
    <col min="6" max="6" width="14.59765625" style="507" customWidth="1"/>
    <col min="7" max="7" width="24.53125" style="521" customWidth="1"/>
    <col min="8" max="8" width="9.33203125" style="507" customWidth="1"/>
    <col min="9" max="9" width="12.33203125" style="507" customWidth="1"/>
    <col min="10" max="16384" width="8.9296875" style="507"/>
  </cols>
  <sheetData>
    <row r="1" spans="1:10">
      <c r="A1" s="621" t="s">
        <v>359</v>
      </c>
      <c r="B1" s="621"/>
      <c r="C1" s="621"/>
      <c r="D1" s="621"/>
      <c r="E1" s="621"/>
      <c r="F1" s="621"/>
      <c r="G1" s="621"/>
      <c r="H1" s="621"/>
      <c r="I1" s="622"/>
    </row>
    <row r="2" spans="1:10">
      <c r="A2" s="623" t="s">
        <v>415</v>
      </c>
      <c r="B2" s="624"/>
      <c r="C2" s="624"/>
      <c r="D2" s="624"/>
      <c r="E2" s="624"/>
      <c r="F2" s="624"/>
      <c r="G2" s="624"/>
      <c r="H2" s="624"/>
      <c r="I2" s="625"/>
    </row>
    <row r="3" spans="1:10" s="509" customFormat="1" ht="53" customHeight="1">
      <c r="A3" s="508" t="s">
        <v>248</v>
      </c>
      <c r="B3" s="508" t="s">
        <v>370</v>
      </c>
      <c r="C3" s="508" t="s">
        <v>360</v>
      </c>
      <c r="D3" s="508" t="s">
        <v>361</v>
      </c>
      <c r="E3" s="508" t="s">
        <v>362</v>
      </c>
      <c r="F3" s="508" t="s">
        <v>363</v>
      </c>
      <c r="G3" s="518" t="s">
        <v>364</v>
      </c>
      <c r="H3" s="508" t="s">
        <v>365</v>
      </c>
      <c r="I3" s="508" t="s">
        <v>366</v>
      </c>
    </row>
    <row r="4" spans="1:10" s="587" customFormat="1" ht="12.75" customHeight="1">
      <c r="A4" s="508">
        <v>1</v>
      </c>
      <c r="B4" s="508">
        <v>2</v>
      </c>
      <c r="C4" s="508">
        <v>3</v>
      </c>
      <c r="D4" s="508">
        <v>4</v>
      </c>
      <c r="E4" s="508">
        <v>5</v>
      </c>
      <c r="F4" s="508">
        <v>6</v>
      </c>
      <c r="G4" s="508">
        <v>7</v>
      </c>
      <c r="H4" s="508">
        <v>8</v>
      </c>
      <c r="I4" s="508">
        <v>9</v>
      </c>
    </row>
    <row r="5" spans="1:10" s="512" customFormat="1">
      <c r="A5" s="510">
        <v>31</v>
      </c>
      <c r="B5" s="510">
        <v>31</v>
      </c>
      <c r="C5" s="511" t="s">
        <v>417</v>
      </c>
      <c r="D5" s="511" t="s">
        <v>418</v>
      </c>
      <c r="E5" s="594" t="s">
        <v>419</v>
      </c>
      <c r="F5" s="594" t="str">
        <f>E5</f>
        <v>Narsaipally</v>
      </c>
      <c r="G5" s="597" t="s">
        <v>9</v>
      </c>
      <c r="H5" s="596">
        <v>10</v>
      </c>
      <c r="I5" s="510"/>
    </row>
    <row r="6" spans="1:10" s="512" customFormat="1">
      <c r="A6" s="510">
        <f>A5+1</f>
        <v>32</v>
      </c>
      <c r="B6" s="510">
        <f>B5+1</f>
        <v>32</v>
      </c>
      <c r="C6" s="511" t="s">
        <v>417</v>
      </c>
      <c r="D6" s="511" t="s">
        <v>418</v>
      </c>
      <c r="E6" s="594" t="s">
        <v>420</v>
      </c>
      <c r="F6" s="594" t="str">
        <f t="shared" ref="F6:F15" si="0">E6</f>
        <v>Rebarthi</v>
      </c>
      <c r="G6" s="597" t="s">
        <v>9</v>
      </c>
      <c r="H6" s="596">
        <v>10</v>
      </c>
      <c r="I6" s="510"/>
    </row>
    <row r="7" spans="1:10" s="512" customFormat="1">
      <c r="A7" s="510">
        <f t="shared" ref="A7:B15" si="1">A6+1</f>
        <v>33</v>
      </c>
      <c r="B7" s="510">
        <f t="shared" si="1"/>
        <v>33</v>
      </c>
      <c r="C7" s="511" t="s">
        <v>417</v>
      </c>
      <c r="D7" s="511" t="s">
        <v>418</v>
      </c>
      <c r="E7" s="594" t="s">
        <v>421</v>
      </c>
      <c r="F7" s="594" t="str">
        <f t="shared" si="0"/>
        <v>Salakpur</v>
      </c>
      <c r="G7" s="597" t="s">
        <v>9</v>
      </c>
      <c r="H7" s="596">
        <v>10</v>
      </c>
      <c r="I7" s="510"/>
    </row>
    <row r="8" spans="1:10" s="512" customFormat="1">
      <c r="A8" s="510">
        <f t="shared" si="1"/>
        <v>34</v>
      </c>
      <c r="B8" s="510">
        <f t="shared" si="1"/>
        <v>34</v>
      </c>
      <c r="C8" s="511" t="s">
        <v>417</v>
      </c>
      <c r="D8" s="511" t="s">
        <v>418</v>
      </c>
      <c r="E8" s="595" t="s">
        <v>422</v>
      </c>
      <c r="F8" s="594" t="str">
        <f t="shared" si="0"/>
        <v>Marmamula</v>
      </c>
      <c r="G8" s="597" t="s">
        <v>9</v>
      </c>
      <c r="H8" s="596">
        <v>10</v>
      </c>
      <c r="I8" s="510"/>
    </row>
    <row r="9" spans="1:10" s="512" customFormat="1">
      <c r="A9" s="510">
        <f t="shared" si="1"/>
        <v>35</v>
      </c>
      <c r="B9" s="510">
        <f t="shared" si="1"/>
        <v>35</v>
      </c>
      <c r="C9" s="511" t="s">
        <v>417</v>
      </c>
      <c r="D9" s="511" t="s">
        <v>418</v>
      </c>
      <c r="E9" s="595" t="s">
        <v>423</v>
      </c>
      <c r="F9" s="594" t="str">
        <f t="shared" si="0"/>
        <v>Kamalaypally</v>
      </c>
      <c r="G9" s="597" t="s">
        <v>9</v>
      </c>
      <c r="H9" s="596">
        <v>10</v>
      </c>
      <c r="I9" s="510"/>
    </row>
    <row r="10" spans="1:10" s="512" customFormat="1">
      <c r="A10" s="510">
        <f t="shared" si="1"/>
        <v>36</v>
      </c>
      <c r="B10" s="510">
        <f t="shared" si="1"/>
        <v>36</v>
      </c>
      <c r="C10" s="511" t="s">
        <v>417</v>
      </c>
      <c r="D10" s="511" t="s">
        <v>418</v>
      </c>
      <c r="E10" s="595" t="s">
        <v>424</v>
      </c>
      <c r="F10" s="594" t="str">
        <f t="shared" si="0"/>
        <v>Bairanpalli</v>
      </c>
      <c r="G10" s="597" t="s">
        <v>9</v>
      </c>
      <c r="H10" s="596">
        <v>10</v>
      </c>
      <c r="I10" s="510"/>
    </row>
    <row r="11" spans="1:10" s="512" customFormat="1">
      <c r="A11" s="510">
        <f t="shared" si="1"/>
        <v>37</v>
      </c>
      <c r="B11" s="510">
        <f t="shared" si="1"/>
        <v>37</v>
      </c>
      <c r="C11" s="511" t="s">
        <v>417</v>
      </c>
      <c r="D11" s="511" t="s">
        <v>418</v>
      </c>
      <c r="E11" s="595" t="s">
        <v>425</v>
      </c>
      <c r="F11" s="594" t="str">
        <f t="shared" si="0"/>
        <v>Dhoolmitta</v>
      </c>
      <c r="G11" s="597" t="s">
        <v>9</v>
      </c>
      <c r="H11" s="596">
        <v>10</v>
      </c>
      <c r="I11" s="510"/>
    </row>
    <row r="12" spans="1:10" s="512" customFormat="1">
      <c r="A12" s="510">
        <f t="shared" si="1"/>
        <v>38</v>
      </c>
      <c r="B12" s="510">
        <f t="shared" si="1"/>
        <v>38</v>
      </c>
      <c r="C12" s="511" t="s">
        <v>417</v>
      </c>
      <c r="D12" s="511" t="s">
        <v>418</v>
      </c>
      <c r="E12" s="595" t="s">
        <v>426</v>
      </c>
      <c r="F12" s="594" t="str">
        <f t="shared" si="0"/>
        <v>Lingapur</v>
      </c>
      <c r="G12" s="597" t="s">
        <v>9</v>
      </c>
      <c r="H12" s="596">
        <v>10</v>
      </c>
      <c r="I12" s="510"/>
    </row>
    <row r="13" spans="1:10" s="512" customFormat="1">
      <c r="A13" s="510">
        <f t="shared" si="1"/>
        <v>39</v>
      </c>
      <c r="B13" s="510">
        <f t="shared" si="1"/>
        <v>39</v>
      </c>
      <c r="C13" s="511" t="s">
        <v>417</v>
      </c>
      <c r="D13" s="511" t="s">
        <v>418</v>
      </c>
      <c r="E13" s="595" t="s">
        <v>427</v>
      </c>
      <c r="F13" s="594" t="str">
        <f t="shared" si="0"/>
        <v>Kondapur</v>
      </c>
      <c r="G13" s="597" t="s">
        <v>9</v>
      </c>
      <c r="H13" s="596">
        <v>10</v>
      </c>
      <c r="I13" s="510"/>
    </row>
    <row r="14" spans="1:10" s="512" customFormat="1">
      <c r="A14" s="510">
        <f t="shared" si="1"/>
        <v>40</v>
      </c>
      <c r="B14" s="510">
        <f t="shared" si="1"/>
        <v>40</v>
      </c>
      <c r="C14" s="511" t="s">
        <v>417</v>
      </c>
      <c r="D14" s="511" t="s">
        <v>418</v>
      </c>
      <c r="E14" s="595" t="s">
        <v>428</v>
      </c>
      <c r="F14" s="594" t="str">
        <f t="shared" si="0"/>
        <v>Vallampatla</v>
      </c>
      <c r="G14" s="597" t="s">
        <v>9</v>
      </c>
      <c r="H14" s="596">
        <v>10</v>
      </c>
      <c r="I14" s="510"/>
    </row>
    <row r="15" spans="1:10" s="512" customFormat="1">
      <c r="A15" s="510">
        <f t="shared" si="1"/>
        <v>41</v>
      </c>
      <c r="B15" s="510">
        <f t="shared" si="1"/>
        <v>41</v>
      </c>
      <c r="C15" s="511" t="s">
        <v>417</v>
      </c>
      <c r="D15" s="511" t="s">
        <v>418</v>
      </c>
      <c r="E15" s="595" t="s">
        <v>429</v>
      </c>
      <c r="F15" s="594" t="str">
        <f t="shared" si="0"/>
        <v>Ladnoor</v>
      </c>
      <c r="G15" s="597" t="s">
        <v>9</v>
      </c>
      <c r="H15" s="596">
        <v>10</v>
      </c>
      <c r="I15" s="510"/>
    </row>
    <row r="16" spans="1:10" s="517" customFormat="1" ht="18" customHeight="1">
      <c r="A16" s="513"/>
      <c r="B16" s="513"/>
      <c r="C16" s="514"/>
      <c r="D16" s="514"/>
      <c r="E16" s="514"/>
      <c r="F16" s="513" t="s">
        <v>416</v>
      </c>
      <c r="G16" s="519"/>
      <c r="H16" s="515">
        <f>SUM(H5:H15)</f>
        <v>110</v>
      </c>
      <c r="I16" s="515"/>
      <c r="J16" s="516">
        <f>36+12+67+51+54</f>
        <v>220</v>
      </c>
    </row>
    <row r="19" spans="7:7">
      <c r="G19" s="520"/>
    </row>
    <row r="20" spans="7:7">
      <c r="G20" s="520"/>
    </row>
  </sheetData>
  <autoFilter ref="A4:I15"/>
  <mergeCells count="2">
    <mergeCell ref="A1:I1"/>
    <mergeCell ref="A2:I2"/>
  </mergeCells>
  <printOptions horizontalCentered="1"/>
  <pageMargins left="0.23622047244094491" right="0.23622047244094491" top="0.35433070866141736" bottom="0.27559055118110237" header="0.31496062992125984" footer="0.39370078740157483"/>
  <pageSetup paperSize="9" scale="85" orientation="portrait" horizontalDpi="288" verticalDpi="288"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7"/>
  <sheetViews>
    <sheetView view="pageBreakPreview" topLeftCell="A13" workbookViewId="0">
      <selection activeCell="E23" sqref="E23:F23"/>
    </sheetView>
  </sheetViews>
  <sheetFormatPr defaultColWidth="9" defaultRowHeight="12.75"/>
  <cols>
    <col min="1" max="1" width="4.06640625" customWidth="1"/>
    <col min="3" max="3" width="16.59765625" customWidth="1"/>
    <col min="4" max="4" width="3.9296875" customWidth="1"/>
    <col min="6" max="6" width="47.06640625" customWidth="1"/>
    <col min="7" max="7" width="5.53125" customWidth="1"/>
  </cols>
  <sheetData>
    <row r="1" spans="1:6" ht="20.45" customHeight="1">
      <c r="A1" s="497"/>
      <c r="B1" s="522"/>
      <c r="C1" s="523"/>
      <c r="D1" s="523"/>
      <c r="E1" s="523"/>
      <c r="F1" s="524"/>
    </row>
    <row r="2" spans="1:6">
      <c r="A2" s="497"/>
      <c r="B2" s="498"/>
      <c r="F2" s="497"/>
    </row>
    <row r="3" spans="1:6">
      <c r="A3" s="497"/>
      <c r="B3" s="498"/>
      <c r="F3" s="497"/>
    </row>
    <row r="4" spans="1:6">
      <c r="A4" s="497"/>
      <c r="B4" s="498"/>
      <c r="F4" s="497"/>
    </row>
    <row r="5" spans="1:6">
      <c r="A5" s="497"/>
      <c r="B5" s="498"/>
      <c r="F5" s="497"/>
    </row>
    <row r="6" spans="1:6">
      <c r="A6" s="497"/>
      <c r="B6" s="498"/>
      <c r="F6" s="497"/>
    </row>
    <row r="7" spans="1:6">
      <c r="A7" s="497"/>
      <c r="B7" s="498"/>
      <c r="F7" s="497"/>
    </row>
    <row r="8" spans="1:6">
      <c r="A8" s="497"/>
      <c r="B8" s="498"/>
      <c r="F8" s="497"/>
    </row>
    <row r="9" spans="1:6">
      <c r="A9" s="497"/>
      <c r="B9" s="498"/>
      <c r="F9" s="497"/>
    </row>
    <row r="10" spans="1:6">
      <c r="A10" s="497"/>
      <c r="B10" s="498"/>
      <c r="F10" s="497"/>
    </row>
    <row r="11" spans="1:6">
      <c r="A11" s="497"/>
      <c r="B11" s="498"/>
      <c r="F11" s="497"/>
    </row>
    <row r="12" spans="1:6">
      <c r="A12" s="497"/>
      <c r="B12" s="498"/>
      <c r="F12" s="497"/>
    </row>
    <row r="13" spans="1:6">
      <c r="A13" s="497"/>
      <c r="B13" s="498"/>
      <c r="F13" s="497"/>
    </row>
    <row r="14" spans="1:6">
      <c r="A14" s="497"/>
      <c r="B14" s="498"/>
      <c r="F14" s="497"/>
    </row>
    <row r="15" spans="1:6">
      <c r="A15" s="497"/>
      <c r="B15" s="498"/>
      <c r="F15" s="497"/>
    </row>
    <row r="16" spans="1:6">
      <c r="A16" s="497"/>
      <c r="B16" s="498"/>
      <c r="F16" s="497"/>
    </row>
    <row r="17" spans="1:16">
      <c r="A17" s="497"/>
      <c r="B17" s="498"/>
      <c r="F17" s="497"/>
    </row>
    <row r="18" spans="1:16">
      <c r="A18" s="497"/>
      <c r="B18" s="498"/>
      <c r="F18" s="497"/>
    </row>
    <row r="19" spans="1:16">
      <c r="A19" s="497"/>
      <c r="B19" s="498"/>
      <c r="F19" s="497"/>
    </row>
    <row r="20" spans="1:16">
      <c r="A20" s="497"/>
      <c r="B20" s="498"/>
      <c r="F20" s="497"/>
    </row>
    <row r="21" spans="1:16" ht="48.75" customHeight="1">
      <c r="A21" s="499"/>
      <c r="B21" s="626" t="s">
        <v>405</v>
      </c>
      <c r="C21" s="627"/>
      <c r="D21" s="526"/>
      <c r="E21" s="629" t="str">
        <f>INPUT!D2</f>
        <v>Construction of CC Road in Bairanpalli(GP) of Maddur(M), Siddipet District.</v>
      </c>
      <c r="F21" s="629"/>
      <c r="I21" s="500"/>
      <c r="J21" s="500"/>
      <c r="K21" s="500"/>
      <c r="L21" s="500"/>
      <c r="M21" s="501"/>
      <c r="N21" s="501"/>
      <c r="O21" s="501"/>
      <c r="P21" s="501"/>
    </row>
    <row r="22" spans="1:16" ht="20.65" customHeight="1">
      <c r="A22" s="499"/>
      <c r="B22" s="626" t="s">
        <v>406</v>
      </c>
      <c r="C22" s="627"/>
      <c r="D22" s="578" t="s">
        <v>409</v>
      </c>
      <c r="E22" s="628">
        <f>INPUT!J5</f>
        <v>10</v>
      </c>
      <c r="F22" s="628"/>
    </row>
    <row r="23" spans="1:16" ht="26.45" customHeight="1">
      <c r="A23" s="499"/>
      <c r="B23" s="626" t="s">
        <v>382</v>
      </c>
      <c r="C23" s="627"/>
      <c r="D23" s="578" t="s">
        <v>409</v>
      </c>
      <c r="E23" s="628" t="str">
        <f>INPUT!I7</f>
        <v>MGNREGS 2024-25</v>
      </c>
      <c r="F23" s="628"/>
    </row>
    <row r="24" spans="1:16" ht="26.45" customHeight="1">
      <c r="A24" s="499"/>
      <c r="B24" s="626" t="s">
        <v>407</v>
      </c>
      <c r="C24" s="627"/>
      <c r="D24" s="578" t="s">
        <v>409</v>
      </c>
      <c r="E24" s="525" t="str">
        <f>INPUT!D9</f>
        <v>Bairanpalli</v>
      </c>
      <c r="F24" s="525"/>
    </row>
    <row r="25" spans="1:16" ht="26.45" customHeight="1">
      <c r="A25" s="499"/>
      <c r="B25" s="626" t="s">
        <v>383</v>
      </c>
      <c r="C25" s="627"/>
      <c r="D25" s="578" t="s">
        <v>409</v>
      </c>
      <c r="E25" s="628" t="str">
        <f>INPUT!D8</f>
        <v>Maddur</v>
      </c>
      <c r="F25" s="628"/>
    </row>
    <row r="26" spans="1:16" ht="26.45" customHeight="1">
      <c r="A26" s="499"/>
      <c r="B26" s="626" t="s">
        <v>408</v>
      </c>
      <c r="C26" s="627"/>
      <c r="D26" s="578" t="s">
        <v>409</v>
      </c>
      <c r="E26" s="628" t="str">
        <f>INPUT!D7</f>
        <v>Cherial</v>
      </c>
      <c r="F26" s="628"/>
    </row>
    <row r="27" spans="1:16" ht="26.45" customHeight="1">
      <c r="A27" s="499"/>
      <c r="B27" s="626" t="s">
        <v>404</v>
      </c>
      <c r="C27" s="627"/>
      <c r="D27" s="578" t="s">
        <v>409</v>
      </c>
      <c r="E27" s="628" t="str">
        <f>INPUT!D5</f>
        <v>Siddipet</v>
      </c>
      <c r="F27" s="628"/>
    </row>
  </sheetData>
  <mergeCells count="13">
    <mergeCell ref="B25:C25"/>
    <mergeCell ref="B26:C26"/>
    <mergeCell ref="B27:C27"/>
    <mergeCell ref="E27:F27"/>
    <mergeCell ref="E21:F21"/>
    <mergeCell ref="E22:F22"/>
    <mergeCell ref="E23:F23"/>
    <mergeCell ref="E25:F25"/>
    <mergeCell ref="E26:F26"/>
    <mergeCell ref="B21:C21"/>
    <mergeCell ref="B22:C22"/>
    <mergeCell ref="B23:C23"/>
    <mergeCell ref="B24:C24"/>
  </mergeCells>
  <conditionalFormatting sqref="H21">
    <cfRule type="expression" priority="1">
      <formula>MOD(ROW(),2)=0</formula>
    </cfRule>
  </conditionalFormatting>
  <printOptions horizontalCentered="1" verticalCentered="1"/>
  <pageMargins left="1.1811024E-2" right="1.1811024E-2" top="0.511811023622047" bottom="0.511811023622047" header="0.511811023622047" footer="0.511811023622047"/>
  <pageSetup paperSize="9" scale="105" orientation="portrait" verticalDpi="30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80"/>
  <sheetViews>
    <sheetView view="pageBreakPreview" topLeftCell="A67" zoomScale="120" zoomScaleSheetLayoutView="120" workbookViewId="0">
      <selection activeCell="D78" sqref="D78"/>
    </sheetView>
  </sheetViews>
  <sheetFormatPr defaultColWidth="9.06640625" defaultRowHeight="13.15"/>
  <cols>
    <col min="1" max="1" width="4" style="367" customWidth="1"/>
    <col min="2" max="2" width="10.33203125" style="368" customWidth="1"/>
    <col min="3" max="3" width="8.9296875" style="369" customWidth="1"/>
    <col min="4" max="4" width="14" style="369" customWidth="1"/>
    <col min="5" max="6" width="18.19921875" style="369" customWidth="1"/>
    <col min="7" max="7" width="12.46484375" style="369" customWidth="1"/>
    <col min="8" max="8" width="16.9296875" style="369" customWidth="1"/>
    <col min="9" max="9" width="10.19921875" style="369" customWidth="1"/>
    <col min="10" max="10" width="9.06640625" style="369" customWidth="1"/>
    <col min="11" max="11" width="4.19921875" style="368" customWidth="1"/>
    <col min="12" max="12" width="9.796875" style="368" customWidth="1"/>
    <col min="13" max="256" width="9.06640625" style="368"/>
    <col min="257" max="257" width="3.33203125" style="368" customWidth="1"/>
    <col min="258" max="258" width="10.33203125" style="368" customWidth="1"/>
    <col min="259" max="259" width="8.59765625" style="368" customWidth="1"/>
    <col min="260" max="260" width="11.06640625" style="368" customWidth="1"/>
    <col min="261" max="261" width="7.06640625" style="368" customWidth="1"/>
    <col min="262" max="262" width="10.59765625" style="368" customWidth="1"/>
    <col min="263" max="263" width="7.33203125" style="368" customWidth="1"/>
    <col min="264" max="264" width="5" style="368" customWidth="1"/>
    <col min="265" max="265" width="7.33203125" style="368" customWidth="1"/>
    <col min="266" max="266" width="10.59765625" style="368" customWidth="1"/>
    <col min="267" max="267" width="9" style="368" customWidth="1"/>
    <col min="268" max="268" width="9.53125" style="368" customWidth="1"/>
    <col min="269" max="512" width="9.06640625" style="368"/>
    <col min="513" max="513" width="3.33203125" style="368" customWidth="1"/>
    <col min="514" max="514" width="10.33203125" style="368" customWidth="1"/>
    <col min="515" max="515" width="8.59765625" style="368" customWidth="1"/>
    <col min="516" max="516" width="11.06640625" style="368" customWidth="1"/>
    <col min="517" max="517" width="7.06640625" style="368" customWidth="1"/>
    <col min="518" max="518" width="10.59765625" style="368" customWidth="1"/>
    <col min="519" max="519" width="7.33203125" style="368" customWidth="1"/>
    <col min="520" max="520" width="5" style="368" customWidth="1"/>
    <col min="521" max="521" width="7.33203125" style="368" customWidth="1"/>
    <col min="522" max="522" width="10.59765625" style="368" customWidth="1"/>
    <col min="523" max="523" width="9" style="368" customWidth="1"/>
    <col min="524" max="524" width="9.53125" style="368" customWidth="1"/>
    <col min="525" max="768" width="9.06640625" style="368"/>
    <col min="769" max="769" width="3.33203125" style="368" customWidth="1"/>
    <col min="770" max="770" width="10.33203125" style="368" customWidth="1"/>
    <col min="771" max="771" width="8.59765625" style="368" customWidth="1"/>
    <col min="772" max="772" width="11.06640625" style="368" customWidth="1"/>
    <col min="773" max="773" width="7.06640625" style="368" customWidth="1"/>
    <col min="774" max="774" width="10.59765625" style="368" customWidth="1"/>
    <col min="775" max="775" width="7.33203125" style="368" customWidth="1"/>
    <col min="776" max="776" width="5" style="368" customWidth="1"/>
    <col min="777" max="777" width="7.33203125" style="368" customWidth="1"/>
    <col min="778" max="778" width="10.59765625" style="368" customWidth="1"/>
    <col min="779" max="779" width="9" style="368" customWidth="1"/>
    <col min="780" max="780" width="9.53125" style="368" customWidth="1"/>
    <col min="781" max="1024" width="9.06640625" style="368"/>
    <col min="1025" max="1025" width="3.33203125" style="368" customWidth="1"/>
    <col min="1026" max="1026" width="10.33203125" style="368" customWidth="1"/>
    <col min="1027" max="1027" width="8.59765625" style="368" customWidth="1"/>
    <col min="1028" max="1028" width="11.06640625" style="368" customWidth="1"/>
    <col min="1029" max="1029" width="7.06640625" style="368" customWidth="1"/>
    <col min="1030" max="1030" width="10.59765625" style="368" customWidth="1"/>
    <col min="1031" max="1031" width="7.33203125" style="368" customWidth="1"/>
    <col min="1032" max="1032" width="5" style="368" customWidth="1"/>
    <col min="1033" max="1033" width="7.33203125" style="368" customWidth="1"/>
    <col min="1034" max="1034" width="10.59765625" style="368" customWidth="1"/>
    <col min="1035" max="1035" width="9" style="368" customWidth="1"/>
    <col min="1036" max="1036" width="9.53125" style="368" customWidth="1"/>
    <col min="1037" max="1280" width="9.06640625" style="368"/>
    <col min="1281" max="1281" width="3.33203125" style="368" customWidth="1"/>
    <col min="1282" max="1282" width="10.33203125" style="368" customWidth="1"/>
    <col min="1283" max="1283" width="8.59765625" style="368" customWidth="1"/>
    <col min="1284" max="1284" width="11.06640625" style="368" customWidth="1"/>
    <col min="1285" max="1285" width="7.06640625" style="368" customWidth="1"/>
    <col min="1286" max="1286" width="10.59765625" style="368" customWidth="1"/>
    <col min="1287" max="1287" width="7.33203125" style="368" customWidth="1"/>
    <col min="1288" max="1288" width="5" style="368" customWidth="1"/>
    <col min="1289" max="1289" width="7.33203125" style="368" customWidth="1"/>
    <col min="1290" max="1290" width="10.59765625" style="368" customWidth="1"/>
    <col min="1291" max="1291" width="9" style="368" customWidth="1"/>
    <col min="1292" max="1292" width="9.53125" style="368" customWidth="1"/>
    <col min="1293" max="1536" width="9.06640625" style="368"/>
    <col min="1537" max="1537" width="3.33203125" style="368" customWidth="1"/>
    <col min="1538" max="1538" width="10.33203125" style="368" customWidth="1"/>
    <col min="1539" max="1539" width="8.59765625" style="368" customWidth="1"/>
    <col min="1540" max="1540" width="11.06640625" style="368" customWidth="1"/>
    <col min="1541" max="1541" width="7.06640625" style="368" customWidth="1"/>
    <col min="1542" max="1542" width="10.59765625" style="368" customWidth="1"/>
    <col min="1543" max="1543" width="7.33203125" style="368" customWidth="1"/>
    <col min="1544" max="1544" width="5" style="368" customWidth="1"/>
    <col min="1545" max="1545" width="7.33203125" style="368" customWidth="1"/>
    <col min="1546" max="1546" width="10.59765625" style="368" customWidth="1"/>
    <col min="1547" max="1547" width="9" style="368" customWidth="1"/>
    <col min="1548" max="1548" width="9.53125" style="368" customWidth="1"/>
    <col min="1549" max="1792" width="9.06640625" style="368"/>
    <col min="1793" max="1793" width="3.33203125" style="368" customWidth="1"/>
    <col min="1794" max="1794" width="10.33203125" style="368" customWidth="1"/>
    <col min="1795" max="1795" width="8.59765625" style="368" customWidth="1"/>
    <col min="1796" max="1796" width="11.06640625" style="368" customWidth="1"/>
    <col min="1797" max="1797" width="7.06640625" style="368" customWidth="1"/>
    <col min="1798" max="1798" width="10.59765625" style="368" customWidth="1"/>
    <col min="1799" max="1799" width="7.33203125" style="368" customWidth="1"/>
    <col min="1800" max="1800" width="5" style="368" customWidth="1"/>
    <col min="1801" max="1801" width="7.33203125" style="368" customWidth="1"/>
    <col min="1802" max="1802" width="10.59765625" style="368" customWidth="1"/>
    <col min="1803" max="1803" width="9" style="368" customWidth="1"/>
    <col min="1804" max="1804" width="9.53125" style="368" customWidth="1"/>
    <col min="1805" max="2048" width="9.06640625" style="368"/>
    <col min="2049" max="2049" width="3.33203125" style="368" customWidth="1"/>
    <col min="2050" max="2050" width="10.33203125" style="368" customWidth="1"/>
    <col min="2051" max="2051" width="8.59765625" style="368" customWidth="1"/>
    <col min="2052" max="2052" width="11.06640625" style="368" customWidth="1"/>
    <col min="2053" max="2053" width="7.06640625" style="368" customWidth="1"/>
    <col min="2054" max="2054" width="10.59765625" style="368" customWidth="1"/>
    <col min="2055" max="2055" width="7.33203125" style="368" customWidth="1"/>
    <col min="2056" max="2056" width="5" style="368" customWidth="1"/>
    <col min="2057" max="2057" width="7.33203125" style="368" customWidth="1"/>
    <col min="2058" max="2058" width="10.59765625" style="368" customWidth="1"/>
    <col min="2059" max="2059" width="9" style="368" customWidth="1"/>
    <col min="2060" max="2060" width="9.53125" style="368" customWidth="1"/>
    <col min="2061" max="2304" width="9.06640625" style="368"/>
    <col min="2305" max="2305" width="3.33203125" style="368" customWidth="1"/>
    <col min="2306" max="2306" width="10.33203125" style="368" customWidth="1"/>
    <col min="2307" max="2307" width="8.59765625" style="368" customWidth="1"/>
    <col min="2308" max="2308" width="11.06640625" style="368" customWidth="1"/>
    <col min="2309" max="2309" width="7.06640625" style="368" customWidth="1"/>
    <col min="2310" max="2310" width="10.59765625" style="368" customWidth="1"/>
    <col min="2311" max="2311" width="7.33203125" style="368" customWidth="1"/>
    <col min="2312" max="2312" width="5" style="368" customWidth="1"/>
    <col min="2313" max="2313" width="7.33203125" style="368" customWidth="1"/>
    <col min="2314" max="2314" width="10.59765625" style="368" customWidth="1"/>
    <col min="2315" max="2315" width="9" style="368" customWidth="1"/>
    <col min="2316" max="2316" width="9.53125" style="368" customWidth="1"/>
    <col min="2317" max="2560" width="9.06640625" style="368"/>
    <col min="2561" max="2561" width="3.33203125" style="368" customWidth="1"/>
    <col min="2562" max="2562" width="10.33203125" style="368" customWidth="1"/>
    <col min="2563" max="2563" width="8.59765625" style="368" customWidth="1"/>
    <col min="2564" max="2564" width="11.06640625" style="368" customWidth="1"/>
    <col min="2565" max="2565" width="7.06640625" style="368" customWidth="1"/>
    <col min="2566" max="2566" width="10.59765625" style="368" customWidth="1"/>
    <col min="2567" max="2567" width="7.33203125" style="368" customWidth="1"/>
    <col min="2568" max="2568" width="5" style="368" customWidth="1"/>
    <col min="2569" max="2569" width="7.33203125" style="368" customWidth="1"/>
    <col min="2570" max="2570" width="10.59765625" style="368" customWidth="1"/>
    <col min="2571" max="2571" width="9" style="368" customWidth="1"/>
    <col min="2572" max="2572" width="9.53125" style="368" customWidth="1"/>
    <col min="2573" max="2816" width="9.06640625" style="368"/>
    <col min="2817" max="2817" width="3.33203125" style="368" customWidth="1"/>
    <col min="2818" max="2818" width="10.33203125" style="368" customWidth="1"/>
    <col min="2819" max="2819" width="8.59765625" style="368" customWidth="1"/>
    <col min="2820" max="2820" width="11.06640625" style="368" customWidth="1"/>
    <col min="2821" max="2821" width="7.06640625" style="368" customWidth="1"/>
    <col min="2822" max="2822" width="10.59765625" style="368" customWidth="1"/>
    <col min="2823" max="2823" width="7.33203125" style="368" customWidth="1"/>
    <col min="2824" max="2824" width="5" style="368" customWidth="1"/>
    <col min="2825" max="2825" width="7.33203125" style="368" customWidth="1"/>
    <col min="2826" max="2826" width="10.59765625" style="368" customWidth="1"/>
    <col min="2827" max="2827" width="9" style="368" customWidth="1"/>
    <col min="2828" max="2828" width="9.53125" style="368" customWidth="1"/>
    <col min="2829" max="3072" width="9.06640625" style="368"/>
    <col min="3073" max="3073" width="3.33203125" style="368" customWidth="1"/>
    <col min="3074" max="3074" width="10.33203125" style="368" customWidth="1"/>
    <col min="3075" max="3075" width="8.59765625" style="368" customWidth="1"/>
    <col min="3076" max="3076" width="11.06640625" style="368" customWidth="1"/>
    <col min="3077" max="3077" width="7.06640625" style="368" customWidth="1"/>
    <col min="3078" max="3078" width="10.59765625" style="368" customWidth="1"/>
    <col min="3079" max="3079" width="7.33203125" style="368" customWidth="1"/>
    <col min="3080" max="3080" width="5" style="368" customWidth="1"/>
    <col min="3081" max="3081" width="7.33203125" style="368" customWidth="1"/>
    <col min="3082" max="3082" width="10.59765625" style="368" customWidth="1"/>
    <col min="3083" max="3083" width="9" style="368" customWidth="1"/>
    <col min="3084" max="3084" width="9.53125" style="368" customWidth="1"/>
    <col min="3085" max="3328" width="9.06640625" style="368"/>
    <col min="3329" max="3329" width="3.33203125" style="368" customWidth="1"/>
    <col min="3330" max="3330" width="10.33203125" style="368" customWidth="1"/>
    <col min="3331" max="3331" width="8.59765625" style="368" customWidth="1"/>
    <col min="3332" max="3332" width="11.06640625" style="368" customWidth="1"/>
    <col min="3333" max="3333" width="7.06640625" style="368" customWidth="1"/>
    <col min="3334" max="3334" width="10.59765625" style="368" customWidth="1"/>
    <col min="3335" max="3335" width="7.33203125" style="368" customWidth="1"/>
    <col min="3336" max="3336" width="5" style="368" customWidth="1"/>
    <col min="3337" max="3337" width="7.33203125" style="368" customWidth="1"/>
    <col min="3338" max="3338" width="10.59765625" style="368" customWidth="1"/>
    <col min="3339" max="3339" width="9" style="368" customWidth="1"/>
    <col min="3340" max="3340" width="9.53125" style="368" customWidth="1"/>
    <col min="3341" max="3584" width="9.06640625" style="368"/>
    <col min="3585" max="3585" width="3.33203125" style="368" customWidth="1"/>
    <col min="3586" max="3586" width="10.33203125" style="368" customWidth="1"/>
    <col min="3587" max="3587" width="8.59765625" style="368" customWidth="1"/>
    <col min="3588" max="3588" width="11.06640625" style="368" customWidth="1"/>
    <col min="3589" max="3589" width="7.06640625" style="368" customWidth="1"/>
    <col min="3590" max="3590" width="10.59765625" style="368" customWidth="1"/>
    <col min="3591" max="3591" width="7.33203125" style="368" customWidth="1"/>
    <col min="3592" max="3592" width="5" style="368" customWidth="1"/>
    <col min="3593" max="3593" width="7.33203125" style="368" customWidth="1"/>
    <col min="3594" max="3594" width="10.59765625" style="368" customWidth="1"/>
    <col min="3595" max="3595" width="9" style="368" customWidth="1"/>
    <col min="3596" max="3596" width="9.53125" style="368" customWidth="1"/>
    <col min="3597" max="3840" width="9.06640625" style="368"/>
    <col min="3841" max="3841" width="3.33203125" style="368" customWidth="1"/>
    <col min="3842" max="3842" width="10.33203125" style="368" customWidth="1"/>
    <col min="3843" max="3843" width="8.59765625" style="368" customWidth="1"/>
    <col min="3844" max="3844" width="11.06640625" style="368" customWidth="1"/>
    <col min="3845" max="3845" width="7.06640625" style="368" customWidth="1"/>
    <col min="3846" max="3846" width="10.59765625" style="368" customWidth="1"/>
    <col min="3847" max="3847" width="7.33203125" style="368" customWidth="1"/>
    <col min="3848" max="3848" width="5" style="368" customWidth="1"/>
    <col min="3849" max="3849" width="7.33203125" style="368" customWidth="1"/>
    <col min="3850" max="3850" width="10.59765625" style="368" customWidth="1"/>
    <col min="3851" max="3851" width="9" style="368" customWidth="1"/>
    <col min="3852" max="3852" width="9.53125" style="368" customWidth="1"/>
    <col min="3853" max="4096" width="9.06640625" style="368"/>
    <col min="4097" max="4097" width="3.33203125" style="368" customWidth="1"/>
    <col min="4098" max="4098" width="10.33203125" style="368" customWidth="1"/>
    <col min="4099" max="4099" width="8.59765625" style="368" customWidth="1"/>
    <col min="4100" max="4100" width="11.06640625" style="368" customWidth="1"/>
    <col min="4101" max="4101" width="7.06640625" style="368" customWidth="1"/>
    <col min="4102" max="4102" width="10.59765625" style="368" customWidth="1"/>
    <col min="4103" max="4103" width="7.33203125" style="368" customWidth="1"/>
    <col min="4104" max="4104" width="5" style="368" customWidth="1"/>
    <col min="4105" max="4105" width="7.33203125" style="368" customWidth="1"/>
    <col min="4106" max="4106" width="10.59765625" style="368" customWidth="1"/>
    <col min="4107" max="4107" width="9" style="368" customWidth="1"/>
    <col min="4108" max="4108" width="9.53125" style="368" customWidth="1"/>
    <col min="4109" max="4352" width="9.06640625" style="368"/>
    <col min="4353" max="4353" width="3.33203125" style="368" customWidth="1"/>
    <col min="4354" max="4354" width="10.33203125" style="368" customWidth="1"/>
    <col min="4355" max="4355" width="8.59765625" style="368" customWidth="1"/>
    <col min="4356" max="4356" width="11.06640625" style="368" customWidth="1"/>
    <col min="4357" max="4357" width="7.06640625" style="368" customWidth="1"/>
    <col min="4358" max="4358" width="10.59765625" style="368" customWidth="1"/>
    <col min="4359" max="4359" width="7.33203125" style="368" customWidth="1"/>
    <col min="4360" max="4360" width="5" style="368" customWidth="1"/>
    <col min="4361" max="4361" width="7.33203125" style="368" customWidth="1"/>
    <col min="4362" max="4362" width="10.59765625" style="368" customWidth="1"/>
    <col min="4363" max="4363" width="9" style="368" customWidth="1"/>
    <col min="4364" max="4364" width="9.53125" style="368" customWidth="1"/>
    <col min="4365" max="4608" width="9.06640625" style="368"/>
    <col min="4609" max="4609" width="3.33203125" style="368" customWidth="1"/>
    <col min="4610" max="4610" width="10.33203125" style="368" customWidth="1"/>
    <col min="4611" max="4611" width="8.59765625" style="368" customWidth="1"/>
    <col min="4612" max="4612" width="11.06640625" style="368" customWidth="1"/>
    <col min="4613" max="4613" width="7.06640625" style="368" customWidth="1"/>
    <col min="4614" max="4614" width="10.59765625" style="368" customWidth="1"/>
    <col min="4615" max="4615" width="7.33203125" style="368" customWidth="1"/>
    <col min="4616" max="4616" width="5" style="368" customWidth="1"/>
    <col min="4617" max="4617" width="7.33203125" style="368" customWidth="1"/>
    <col min="4618" max="4618" width="10.59765625" style="368" customWidth="1"/>
    <col min="4619" max="4619" width="9" style="368" customWidth="1"/>
    <col min="4620" max="4620" width="9.53125" style="368" customWidth="1"/>
    <col min="4621" max="4864" width="9.06640625" style="368"/>
    <col min="4865" max="4865" width="3.33203125" style="368" customWidth="1"/>
    <col min="4866" max="4866" width="10.33203125" style="368" customWidth="1"/>
    <col min="4867" max="4867" width="8.59765625" style="368" customWidth="1"/>
    <col min="4868" max="4868" width="11.06640625" style="368" customWidth="1"/>
    <col min="4869" max="4869" width="7.06640625" style="368" customWidth="1"/>
    <col min="4870" max="4870" width="10.59765625" style="368" customWidth="1"/>
    <col min="4871" max="4871" width="7.33203125" style="368" customWidth="1"/>
    <col min="4872" max="4872" width="5" style="368" customWidth="1"/>
    <col min="4873" max="4873" width="7.33203125" style="368" customWidth="1"/>
    <col min="4874" max="4874" width="10.59765625" style="368" customWidth="1"/>
    <col min="4875" max="4875" width="9" style="368" customWidth="1"/>
    <col min="4876" max="4876" width="9.53125" style="368" customWidth="1"/>
    <col min="4877" max="5120" width="9.06640625" style="368"/>
    <col min="5121" max="5121" width="3.33203125" style="368" customWidth="1"/>
    <col min="5122" max="5122" width="10.33203125" style="368" customWidth="1"/>
    <col min="5123" max="5123" width="8.59765625" style="368" customWidth="1"/>
    <col min="5124" max="5124" width="11.06640625" style="368" customWidth="1"/>
    <col min="5125" max="5125" width="7.06640625" style="368" customWidth="1"/>
    <col min="5126" max="5126" width="10.59765625" style="368" customWidth="1"/>
    <col min="5127" max="5127" width="7.33203125" style="368" customWidth="1"/>
    <col min="5128" max="5128" width="5" style="368" customWidth="1"/>
    <col min="5129" max="5129" width="7.33203125" style="368" customWidth="1"/>
    <col min="5130" max="5130" width="10.59765625" style="368" customWidth="1"/>
    <col min="5131" max="5131" width="9" style="368" customWidth="1"/>
    <col min="5132" max="5132" width="9.53125" style="368" customWidth="1"/>
    <col min="5133" max="5376" width="9.06640625" style="368"/>
    <col min="5377" max="5377" width="3.33203125" style="368" customWidth="1"/>
    <col min="5378" max="5378" width="10.33203125" style="368" customWidth="1"/>
    <col min="5379" max="5379" width="8.59765625" style="368" customWidth="1"/>
    <col min="5380" max="5380" width="11.06640625" style="368" customWidth="1"/>
    <col min="5381" max="5381" width="7.06640625" style="368" customWidth="1"/>
    <col min="5382" max="5382" width="10.59765625" style="368" customWidth="1"/>
    <col min="5383" max="5383" width="7.33203125" style="368" customWidth="1"/>
    <col min="5384" max="5384" width="5" style="368" customWidth="1"/>
    <col min="5385" max="5385" width="7.33203125" style="368" customWidth="1"/>
    <col min="5386" max="5386" width="10.59765625" style="368" customWidth="1"/>
    <col min="5387" max="5387" width="9" style="368" customWidth="1"/>
    <col min="5388" max="5388" width="9.53125" style="368" customWidth="1"/>
    <col min="5389" max="5632" width="9.06640625" style="368"/>
    <col min="5633" max="5633" width="3.33203125" style="368" customWidth="1"/>
    <col min="5634" max="5634" width="10.33203125" style="368" customWidth="1"/>
    <col min="5635" max="5635" width="8.59765625" style="368" customWidth="1"/>
    <col min="5636" max="5636" width="11.06640625" style="368" customWidth="1"/>
    <col min="5637" max="5637" width="7.06640625" style="368" customWidth="1"/>
    <col min="5638" max="5638" width="10.59765625" style="368" customWidth="1"/>
    <col min="5639" max="5639" width="7.33203125" style="368" customWidth="1"/>
    <col min="5640" max="5640" width="5" style="368" customWidth="1"/>
    <col min="5641" max="5641" width="7.33203125" style="368" customWidth="1"/>
    <col min="5642" max="5642" width="10.59765625" style="368" customWidth="1"/>
    <col min="5643" max="5643" width="9" style="368" customWidth="1"/>
    <col min="5644" max="5644" width="9.53125" style="368" customWidth="1"/>
    <col min="5645" max="5888" width="9.06640625" style="368"/>
    <col min="5889" max="5889" width="3.33203125" style="368" customWidth="1"/>
    <col min="5890" max="5890" width="10.33203125" style="368" customWidth="1"/>
    <col min="5891" max="5891" width="8.59765625" style="368" customWidth="1"/>
    <col min="5892" max="5892" width="11.06640625" style="368" customWidth="1"/>
    <col min="5893" max="5893" width="7.06640625" style="368" customWidth="1"/>
    <col min="5894" max="5894" width="10.59765625" style="368" customWidth="1"/>
    <col min="5895" max="5895" width="7.33203125" style="368" customWidth="1"/>
    <col min="5896" max="5896" width="5" style="368" customWidth="1"/>
    <col min="5897" max="5897" width="7.33203125" style="368" customWidth="1"/>
    <col min="5898" max="5898" width="10.59765625" style="368" customWidth="1"/>
    <col min="5899" max="5899" width="9" style="368" customWidth="1"/>
    <col min="5900" max="5900" width="9.53125" style="368" customWidth="1"/>
    <col min="5901" max="6144" width="9.06640625" style="368"/>
    <col min="6145" max="6145" width="3.33203125" style="368" customWidth="1"/>
    <col min="6146" max="6146" width="10.33203125" style="368" customWidth="1"/>
    <col min="6147" max="6147" width="8.59765625" style="368" customWidth="1"/>
    <col min="6148" max="6148" width="11.06640625" style="368" customWidth="1"/>
    <col min="6149" max="6149" width="7.06640625" style="368" customWidth="1"/>
    <col min="6150" max="6150" width="10.59765625" style="368" customWidth="1"/>
    <col min="6151" max="6151" width="7.33203125" style="368" customWidth="1"/>
    <col min="6152" max="6152" width="5" style="368" customWidth="1"/>
    <col min="6153" max="6153" width="7.33203125" style="368" customWidth="1"/>
    <col min="6154" max="6154" width="10.59765625" style="368" customWidth="1"/>
    <col min="6155" max="6155" width="9" style="368" customWidth="1"/>
    <col min="6156" max="6156" width="9.53125" style="368" customWidth="1"/>
    <col min="6157" max="6400" width="9.06640625" style="368"/>
    <col min="6401" max="6401" width="3.33203125" style="368" customWidth="1"/>
    <col min="6402" max="6402" width="10.33203125" style="368" customWidth="1"/>
    <col min="6403" max="6403" width="8.59765625" style="368" customWidth="1"/>
    <col min="6404" max="6404" width="11.06640625" style="368" customWidth="1"/>
    <col min="6405" max="6405" width="7.06640625" style="368" customWidth="1"/>
    <col min="6406" max="6406" width="10.59765625" style="368" customWidth="1"/>
    <col min="6407" max="6407" width="7.33203125" style="368" customWidth="1"/>
    <col min="6408" max="6408" width="5" style="368" customWidth="1"/>
    <col min="6409" max="6409" width="7.33203125" style="368" customWidth="1"/>
    <col min="6410" max="6410" width="10.59765625" style="368" customWidth="1"/>
    <col min="6411" max="6411" width="9" style="368" customWidth="1"/>
    <col min="6412" max="6412" width="9.53125" style="368" customWidth="1"/>
    <col min="6413" max="6656" width="9.06640625" style="368"/>
    <col min="6657" max="6657" width="3.33203125" style="368" customWidth="1"/>
    <col min="6658" max="6658" width="10.33203125" style="368" customWidth="1"/>
    <col min="6659" max="6659" width="8.59765625" style="368" customWidth="1"/>
    <col min="6660" max="6660" width="11.06640625" style="368" customWidth="1"/>
    <col min="6661" max="6661" width="7.06640625" style="368" customWidth="1"/>
    <col min="6662" max="6662" width="10.59765625" style="368" customWidth="1"/>
    <col min="6663" max="6663" width="7.33203125" style="368" customWidth="1"/>
    <col min="6664" max="6664" width="5" style="368" customWidth="1"/>
    <col min="6665" max="6665" width="7.33203125" style="368" customWidth="1"/>
    <col min="6666" max="6666" width="10.59765625" style="368" customWidth="1"/>
    <col min="6667" max="6667" width="9" style="368" customWidth="1"/>
    <col min="6668" max="6668" width="9.53125" style="368" customWidth="1"/>
    <col min="6669" max="6912" width="9.06640625" style="368"/>
    <col min="6913" max="6913" width="3.33203125" style="368" customWidth="1"/>
    <col min="6914" max="6914" width="10.33203125" style="368" customWidth="1"/>
    <col min="6915" max="6915" width="8.59765625" style="368" customWidth="1"/>
    <col min="6916" max="6916" width="11.06640625" style="368" customWidth="1"/>
    <col min="6917" max="6917" width="7.06640625" style="368" customWidth="1"/>
    <col min="6918" max="6918" width="10.59765625" style="368" customWidth="1"/>
    <col min="6919" max="6919" width="7.33203125" style="368" customWidth="1"/>
    <col min="6920" max="6920" width="5" style="368" customWidth="1"/>
    <col min="6921" max="6921" width="7.33203125" style="368" customWidth="1"/>
    <col min="6922" max="6922" width="10.59765625" style="368" customWidth="1"/>
    <col min="6923" max="6923" width="9" style="368" customWidth="1"/>
    <col min="6924" max="6924" width="9.53125" style="368" customWidth="1"/>
    <col min="6925" max="7168" width="9.06640625" style="368"/>
    <col min="7169" max="7169" width="3.33203125" style="368" customWidth="1"/>
    <col min="7170" max="7170" width="10.33203125" style="368" customWidth="1"/>
    <col min="7171" max="7171" width="8.59765625" style="368" customWidth="1"/>
    <col min="7172" max="7172" width="11.06640625" style="368" customWidth="1"/>
    <col min="7173" max="7173" width="7.06640625" style="368" customWidth="1"/>
    <col min="7174" max="7174" width="10.59765625" style="368" customWidth="1"/>
    <col min="7175" max="7175" width="7.33203125" style="368" customWidth="1"/>
    <col min="7176" max="7176" width="5" style="368" customWidth="1"/>
    <col min="7177" max="7177" width="7.33203125" style="368" customWidth="1"/>
    <col min="7178" max="7178" width="10.59765625" style="368" customWidth="1"/>
    <col min="7179" max="7179" width="9" style="368" customWidth="1"/>
    <col min="7180" max="7180" width="9.53125" style="368" customWidth="1"/>
    <col min="7181" max="7424" width="9.06640625" style="368"/>
    <col min="7425" max="7425" width="3.33203125" style="368" customWidth="1"/>
    <col min="7426" max="7426" width="10.33203125" style="368" customWidth="1"/>
    <col min="7427" max="7427" width="8.59765625" style="368" customWidth="1"/>
    <col min="7428" max="7428" width="11.06640625" style="368" customWidth="1"/>
    <col min="7429" max="7429" width="7.06640625" style="368" customWidth="1"/>
    <col min="7430" max="7430" width="10.59765625" style="368" customWidth="1"/>
    <col min="7431" max="7431" width="7.33203125" style="368" customWidth="1"/>
    <col min="7432" max="7432" width="5" style="368" customWidth="1"/>
    <col min="7433" max="7433" width="7.33203125" style="368" customWidth="1"/>
    <col min="7434" max="7434" width="10.59765625" style="368" customWidth="1"/>
    <col min="7435" max="7435" width="9" style="368" customWidth="1"/>
    <col min="7436" max="7436" width="9.53125" style="368" customWidth="1"/>
    <col min="7437" max="7680" width="9.06640625" style="368"/>
    <col min="7681" max="7681" width="3.33203125" style="368" customWidth="1"/>
    <col min="7682" max="7682" width="10.33203125" style="368" customWidth="1"/>
    <col min="7683" max="7683" width="8.59765625" style="368" customWidth="1"/>
    <col min="7684" max="7684" width="11.06640625" style="368" customWidth="1"/>
    <col min="7685" max="7685" width="7.06640625" style="368" customWidth="1"/>
    <col min="7686" max="7686" width="10.59765625" style="368" customWidth="1"/>
    <col min="7687" max="7687" width="7.33203125" style="368" customWidth="1"/>
    <col min="7688" max="7688" width="5" style="368" customWidth="1"/>
    <col min="7689" max="7689" width="7.33203125" style="368" customWidth="1"/>
    <col min="7690" max="7690" width="10.59765625" style="368" customWidth="1"/>
    <col min="7691" max="7691" width="9" style="368" customWidth="1"/>
    <col min="7692" max="7692" width="9.53125" style="368" customWidth="1"/>
    <col min="7693" max="7936" width="9.06640625" style="368"/>
    <col min="7937" max="7937" width="3.33203125" style="368" customWidth="1"/>
    <col min="7938" max="7938" width="10.33203125" style="368" customWidth="1"/>
    <col min="7939" max="7939" width="8.59765625" style="368" customWidth="1"/>
    <col min="7940" max="7940" width="11.06640625" style="368" customWidth="1"/>
    <col min="7941" max="7941" width="7.06640625" style="368" customWidth="1"/>
    <col min="7942" max="7942" width="10.59765625" style="368" customWidth="1"/>
    <col min="7943" max="7943" width="7.33203125" style="368" customWidth="1"/>
    <col min="7944" max="7944" width="5" style="368" customWidth="1"/>
    <col min="7945" max="7945" width="7.33203125" style="368" customWidth="1"/>
    <col min="7946" max="7946" width="10.59765625" style="368" customWidth="1"/>
    <col min="7947" max="7947" width="9" style="368" customWidth="1"/>
    <col min="7948" max="7948" width="9.53125" style="368" customWidth="1"/>
    <col min="7949" max="8192" width="9.06640625" style="368"/>
    <col min="8193" max="8193" width="3.33203125" style="368" customWidth="1"/>
    <col min="8194" max="8194" width="10.33203125" style="368" customWidth="1"/>
    <col min="8195" max="8195" width="8.59765625" style="368" customWidth="1"/>
    <col min="8196" max="8196" width="11.06640625" style="368" customWidth="1"/>
    <col min="8197" max="8197" width="7.06640625" style="368" customWidth="1"/>
    <col min="8198" max="8198" width="10.59765625" style="368" customWidth="1"/>
    <col min="8199" max="8199" width="7.33203125" style="368" customWidth="1"/>
    <col min="8200" max="8200" width="5" style="368" customWidth="1"/>
    <col min="8201" max="8201" width="7.33203125" style="368" customWidth="1"/>
    <col min="8202" max="8202" width="10.59765625" style="368" customWidth="1"/>
    <col min="8203" max="8203" width="9" style="368" customWidth="1"/>
    <col min="8204" max="8204" width="9.53125" style="368" customWidth="1"/>
    <col min="8205" max="8448" width="9.06640625" style="368"/>
    <col min="8449" max="8449" width="3.33203125" style="368" customWidth="1"/>
    <col min="8450" max="8450" width="10.33203125" style="368" customWidth="1"/>
    <col min="8451" max="8451" width="8.59765625" style="368" customWidth="1"/>
    <col min="8452" max="8452" width="11.06640625" style="368" customWidth="1"/>
    <col min="8453" max="8453" width="7.06640625" style="368" customWidth="1"/>
    <col min="8454" max="8454" width="10.59765625" style="368" customWidth="1"/>
    <col min="8455" max="8455" width="7.33203125" style="368" customWidth="1"/>
    <col min="8456" max="8456" width="5" style="368" customWidth="1"/>
    <col min="8457" max="8457" width="7.33203125" style="368" customWidth="1"/>
    <col min="8458" max="8458" width="10.59765625" style="368" customWidth="1"/>
    <col min="8459" max="8459" width="9" style="368" customWidth="1"/>
    <col min="8460" max="8460" width="9.53125" style="368" customWidth="1"/>
    <col min="8461" max="8704" width="9.06640625" style="368"/>
    <col min="8705" max="8705" width="3.33203125" style="368" customWidth="1"/>
    <col min="8706" max="8706" width="10.33203125" style="368" customWidth="1"/>
    <col min="8707" max="8707" width="8.59765625" style="368" customWidth="1"/>
    <col min="8708" max="8708" width="11.06640625" style="368" customWidth="1"/>
    <col min="8709" max="8709" width="7.06640625" style="368" customWidth="1"/>
    <col min="8710" max="8710" width="10.59765625" style="368" customWidth="1"/>
    <col min="8711" max="8711" width="7.33203125" style="368" customWidth="1"/>
    <col min="8712" max="8712" width="5" style="368" customWidth="1"/>
    <col min="8713" max="8713" width="7.33203125" style="368" customWidth="1"/>
    <col min="8714" max="8714" width="10.59765625" style="368" customWidth="1"/>
    <col min="8715" max="8715" width="9" style="368" customWidth="1"/>
    <col min="8716" max="8716" width="9.53125" style="368" customWidth="1"/>
    <col min="8717" max="8960" width="9.06640625" style="368"/>
    <col min="8961" max="8961" width="3.33203125" style="368" customWidth="1"/>
    <col min="8962" max="8962" width="10.33203125" style="368" customWidth="1"/>
    <col min="8963" max="8963" width="8.59765625" style="368" customWidth="1"/>
    <col min="8964" max="8964" width="11.06640625" style="368" customWidth="1"/>
    <col min="8965" max="8965" width="7.06640625" style="368" customWidth="1"/>
    <col min="8966" max="8966" width="10.59765625" style="368" customWidth="1"/>
    <col min="8967" max="8967" width="7.33203125" style="368" customWidth="1"/>
    <col min="8968" max="8968" width="5" style="368" customWidth="1"/>
    <col min="8969" max="8969" width="7.33203125" style="368" customWidth="1"/>
    <col min="8970" max="8970" width="10.59765625" style="368" customWidth="1"/>
    <col min="8971" max="8971" width="9" style="368" customWidth="1"/>
    <col min="8972" max="8972" width="9.53125" style="368" customWidth="1"/>
    <col min="8973" max="9216" width="9.06640625" style="368"/>
    <col min="9217" max="9217" width="3.33203125" style="368" customWidth="1"/>
    <col min="9218" max="9218" width="10.33203125" style="368" customWidth="1"/>
    <col min="9219" max="9219" width="8.59765625" style="368" customWidth="1"/>
    <col min="9220" max="9220" width="11.06640625" style="368" customWidth="1"/>
    <col min="9221" max="9221" width="7.06640625" style="368" customWidth="1"/>
    <col min="9222" max="9222" width="10.59765625" style="368" customWidth="1"/>
    <col min="9223" max="9223" width="7.33203125" style="368" customWidth="1"/>
    <col min="9224" max="9224" width="5" style="368" customWidth="1"/>
    <col min="9225" max="9225" width="7.33203125" style="368" customWidth="1"/>
    <col min="9226" max="9226" width="10.59765625" style="368" customWidth="1"/>
    <col min="9227" max="9227" width="9" style="368" customWidth="1"/>
    <col min="9228" max="9228" width="9.53125" style="368" customWidth="1"/>
    <col min="9229" max="9472" width="9.06640625" style="368"/>
    <col min="9473" max="9473" width="3.33203125" style="368" customWidth="1"/>
    <col min="9474" max="9474" width="10.33203125" style="368" customWidth="1"/>
    <col min="9475" max="9475" width="8.59765625" style="368" customWidth="1"/>
    <col min="9476" max="9476" width="11.06640625" style="368" customWidth="1"/>
    <col min="9477" max="9477" width="7.06640625" style="368" customWidth="1"/>
    <col min="9478" max="9478" width="10.59765625" style="368" customWidth="1"/>
    <col min="9479" max="9479" width="7.33203125" style="368" customWidth="1"/>
    <col min="9480" max="9480" width="5" style="368" customWidth="1"/>
    <col min="9481" max="9481" width="7.33203125" style="368" customWidth="1"/>
    <col min="9482" max="9482" width="10.59765625" style="368" customWidth="1"/>
    <col min="9483" max="9483" width="9" style="368" customWidth="1"/>
    <col min="9484" max="9484" width="9.53125" style="368" customWidth="1"/>
    <col min="9485" max="9728" width="9.06640625" style="368"/>
    <col min="9729" max="9729" width="3.33203125" style="368" customWidth="1"/>
    <col min="9730" max="9730" width="10.33203125" style="368" customWidth="1"/>
    <col min="9731" max="9731" width="8.59765625" style="368" customWidth="1"/>
    <col min="9732" max="9732" width="11.06640625" style="368" customWidth="1"/>
    <col min="9733" max="9733" width="7.06640625" style="368" customWidth="1"/>
    <col min="9734" max="9734" width="10.59765625" style="368" customWidth="1"/>
    <col min="9735" max="9735" width="7.33203125" style="368" customWidth="1"/>
    <col min="9736" max="9736" width="5" style="368" customWidth="1"/>
    <col min="9737" max="9737" width="7.33203125" style="368" customWidth="1"/>
    <col min="9738" max="9738" width="10.59765625" style="368" customWidth="1"/>
    <col min="9739" max="9739" width="9" style="368" customWidth="1"/>
    <col min="9740" max="9740" width="9.53125" style="368" customWidth="1"/>
    <col min="9741" max="9984" width="9.06640625" style="368"/>
    <col min="9985" max="9985" width="3.33203125" style="368" customWidth="1"/>
    <col min="9986" max="9986" width="10.33203125" style="368" customWidth="1"/>
    <col min="9987" max="9987" width="8.59765625" style="368" customWidth="1"/>
    <col min="9988" max="9988" width="11.06640625" style="368" customWidth="1"/>
    <col min="9989" max="9989" width="7.06640625" style="368" customWidth="1"/>
    <col min="9990" max="9990" width="10.59765625" style="368" customWidth="1"/>
    <col min="9991" max="9991" width="7.33203125" style="368" customWidth="1"/>
    <col min="9992" max="9992" width="5" style="368" customWidth="1"/>
    <col min="9993" max="9993" width="7.33203125" style="368" customWidth="1"/>
    <col min="9994" max="9994" width="10.59765625" style="368" customWidth="1"/>
    <col min="9995" max="9995" width="9" style="368" customWidth="1"/>
    <col min="9996" max="9996" width="9.53125" style="368" customWidth="1"/>
    <col min="9997" max="10240" width="9.06640625" style="368"/>
    <col min="10241" max="10241" width="3.33203125" style="368" customWidth="1"/>
    <col min="10242" max="10242" width="10.33203125" style="368" customWidth="1"/>
    <col min="10243" max="10243" width="8.59765625" style="368" customWidth="1"/>
    <col min="10244" max="10244" width="11.06640625" style="368" customWidth="1"/>
    <col min="10245" max="10245" width="7.06640625" style="368" customWidth="1"/>
    <col min="10246" max="10246" width="10.59765625" style="368" customWidth="1"/>
    <col min="10247" max="10247" width="7.33203125" style="368" customWidth="1"/>
    <col min="10248" max="10248" width="5" style="368" customWidth="1"/>
    <col min="10249" max="10249" width="7.33203125" style="368" customWidth="1"/>
    <col min="10250" max="10250" width="10.59765625" style="368" customWidth="1"/>
    <col min="10251" max="10251" width="9" style="368" customWidth="1"/>
    <col min="10252" max="10252" width="9.53125" style="368" customWidth="1"/>
    <col min="10253" max="10496" width="9.06640625" style="368"/>
    <col min="10497" max="10497" width="3.33203125" style="368" customWidth="1"/>
    <col min="10498" max="10498" width="10.33203125" style="368" customWidth="1"/>
    <col min="10499" max="10499" width="8.59765625" style="368" customWidth="1"/>
    <col min="10500" max="10500" width="11.06640625" style="368" customWidth="1"/>
    <col min="10501" max="10501" width="7.06640625" style="368" customWidth="1"/>
    <col min="10502" max="10502" width="10.59765625" style="368" customWidth="1"/>
    <col min="10503" max="10503" width="7.33203125" style="368" customWidth="1"/>
    <col min="10504" max="10504" width="5" style="368" customWidth="1"/>
    <col min="10505" max="10505" width="7.33203125" style="368" customWidth="1"/>
    <col min="10506" max="10506" width="10.59765625" style="368" customWidth="1"/>
    <col min="10507" max="10507" width="9" style="368" customWidth="1"/>
    <col min="10508" max="10508" width="9.53125" style="368" customWidth="1"/>
    <col min="10509" max="10752" width="9.06640625" style="368"/>
    <col min="10753" max="10753" width="3.33203125" style="368" customWidth="1"/>
    <col min="10754" max="10754" width="10.33203125" style="368" customWidth="1"/>
    <col min="10755" max="10755" width="8.59765625" style="368" customWidth="1"/>
    <col min="10756" max="10756" width="11.06640625" style="368" customWidth="1"/>
    <col min="10757" max="10757" width="7.06640625" style="368" customWidth="1"/>
    <col min="10758" max="10758" width="10.59765625" style="368" customWidth="1"/>
    <col min="10759" max="10759" width="7.33203125" style="368" customWidth="1"/>
    <col min="10760" max="10760" width="5" style="368" customWidth="1"/>
    <col min="10761" max="10761" width="7.33203125" style="368" customWidth="1"/>
    <col min="10762" max="10762" width="10.59765625" style="368" customWidth="1"/>
    <col min="10763" max="10763" width="9" style="368" customWidth="1"/>
    <col min="10764" max="10764" width="9.53125" style="368" customWidth="1"/>
    <col min="10765" max="11008" width="9.06640625" style="368"/>
    <col min="11009" max="11009" width="3.33203125" style="368" customWidth="1"/>
    <col min="11010" max="11010" width="10.33203125" style="368" customWidth="1"/>
    <col min="11011" max="11011" width="8.59765625" style="368" customWidth="1"/>
    <col min="11012" max="11012" width="11.06640625" style="368" customWidth="1"/>
    <col min="11013" max="11013" width="7.06640625" style="368" customWidth="1"/>
    <col min="11014" max="11014" width="10.59765625" style="368" customWidth="1"/>
    <col min="11015" max="11015" width="7.33203125" style="368" customWidth="1"/>
    <col min="11016" max="11016" width="5" style="368" customWidth="1"/>
    <col min="11017" max="11017" width="7.33203125" style="368" customWidth="1"/>
    <col min="11018" max="11018" width="10.59765625" style="368" customWidth="1"/>
    <col min="11019" max="11019" width="9" style="368" customWidth="1"/>
    <col min="11020" max="11020" width="9.53125" style="368" customWidth="1"/>
    <col min="11021" max="11264" width="9.06640625" style="368"/>
    <col min="11265" max="11265" width="3.33203125" style="368" customWidth="1"/>
    <col min="11266" max="11266" width="10.33203125" style="368" customWidth="1"/>
    <col min="11267" max="11267" width="8.59765625" style="368" customWidth="1"/>
    <col min="11268" max="11268" width="11.06640625" style="368" customWidth="1"/>
    <col min="11269" max="11269" width="7.06640625" style="368" customWidth="1"/>
    <col min="11270" max="11270" width="10.59765625" style="368" customWidth="1"/>
    <col min="11271" max="11271" width="7.33203125" style="368" customWidth="1"/>
    <col min="11272" max="11272" width="5" style="368" customWidth="1"/>
    <col min="11273" max="11273" width="7.33203125" style="368" customWidth="1"/>
    <col min="11274" max="11274" width="10.59765625" style="368" customWidth="1"/>
    <col min="11275" max="11275" width="9" style="368" customWidth="1"/>
    <col min="11276" max="11276" width="9.53125" style="368" customWidth="1"/>
    <col min="11277" max="11520" width="9.06640625" style="368"/>
    <col min="11521" max="11521" width="3.33203125" style="368" customWidth="1"/>
    <col min="11522" max="11522" width="10.33203125" style="368" customWidth="1"/>
    <col min="11523" max="11523" width="8.59765625" style="368" customWidth="1"/>
    <col min="11524" max="11524" width="11.06640625" style="368" customWidth="1"/>
    <col min="11525" max="11525" width="7.06640625" style="368" customWidth="1"/>
    <col min="11526" max="11526" width="10.59765625" style="368" customWidth="1"/>
    <col min="11527" max="11527" width="7.33203125" style="368" customWidth="1"/>
    <col min="11528" max="11528" width="5" style="368" customWidth="1"/>
    <col min="11529" max="11529" width="7.33203125" style="368" customWidth="1"/>
    <col min="11530" max="11530" width="10.59765625" style="368" customWidth="1"/>
    <col min="11531" max="11531" width="9" style="368" customWidth="1"/>
    <col min="11532" max="11532" width="9.53125" style="368" customWidth="1"/>
    <col min="11533" max="11776" width="9.06640625" style="368"/>
    <col min="11777" max="11777" width="3.33203125" style="368" customWidth="1"/>
    <col min="11778" max="11778" width="10.33203125" style="368" customWidth="1"/>
    <col min="11779" max="11779" width="8.59765625" style="368" customWidth="1"/>
    <col min="11780" max="11780" width="11.06640625" style="368" customWidth="1"/>
    <col min="11781" max="11781" width="7.06640625" style="368" customWidth="1"/>
    <col min="11782" max="11782" width="10.59765625" style="368" customWidth="1"/>
    <col min="11783" max="11783" width="7.33203125" style="368" customWidth="1"/>
    <col min="11784" max="11784" width="5" style="368" customWidth="1"/>
    <col min="11785" max="11785" width="7.33203125" style="368" customWidth="1"/>
    <col min="11786" max="11786" width="10.59765625" style="368" customWidth="1"/>
    <col min="11787" max="11787" width="9" style="368" customWidth="1"/>
    <col min="11788" max="11788" width="9.53125" style="368" customWidth="1"/>
    <col min="11789" max="12032" width="9.06640625" style="368"/>
    <col min="12033" max="12033" width="3.33203125" style="368" customWidth="1"/>
    <col min="12034" max="12034" width="10.33203125" style="368" customWidth="1"/>
    <col min="12035" max="12035" width="8.59765625" style="368" customWidth="1"/>
    <col min="12036" max="12036" width="11.06640625" style="368" customWidth="1"/>
    <col min="12037" max="12037" width="7.06640625" style="368" customWidth="1"/>
    <col min="12038" max="12038" width="10.59765625" style="368" customWidth="1"/>
    <col min="12039" max="12039" width="7.33203125" style="368" customWidth="1"/>
    <col min="12040" max="12040" width="5" style="368" customWidth="1"/>
    <col min="12041" max="12041" width="7.33203125" style="368" customWidth="1"/>
    <col min="12042" max="12042" width="10.59765625" style="368" customWidth="1"/>
    <col min="12043" max="12043" width="9" style="368" customWidth="1"/>
    <col min="12044" max="12044" width="9.53125" style="368" customWidth="1"/>
    <col min="12045" max="12288" width="9.06640625" style="368"/>
    <col min="12289" max="12289" width="3.33203125" style="368" customWidth="1"/>
    <col min="12290" max="12290" width="10.33203125" style="368" customWidth="1"/>
    <col min="12291" max="12291" width="8.59765625" style="368" customWidth="1"/>
    <col min="12292" max="12292" width="11.06640625" style="368" customWidth="1"/>
    <col min="12293" max="12293" width="7.06640625" style="368" customWidth="1"/>
    <col min="12294" max="12294" width="10.59765625" style="368" customWidth="1"/>
    <col min="12295" max="12295" width="7.33203125" style="368" customWidth="1"/>
    <col min="12296" max="12296" width="5" style="368" customWidth="1"/>
    <col min="12297" max="12297" width="7.33203125" style="368" customWidth="1"/>
    <col min="12298" max="12298" width="10.59765625" style="368" customWidth="1"/>
    <col min="12299" max="12299" width="9" style="368" customWidth="1"/>
    <col min="12300" max="12300" width="9.53125" style="368" customWidth="1"/>
    <col min="12301" max="12544" width="9.06640625" style="368"/>
    <col min="12545" max="12545" width="3.33203125" style="368" customWidth="1"/>
    <col min="12546" max="12546" width="10.33203125" style="368" customWidth="1"/>
    <col min="12547" max="12547" width="8.59765625" style="368" customWidth="1"/>
    <col min="12548" max="12548" width="11.06640625" style="368" customWidth="1"/>
    <col min="12549" max="12549" width="7.06640625" style="368" customWidth="1"/>
    <col min="12550" max="12550" width="10.59765625" style="368" customWidth="1"/>
    <col min="12551" max="12551" width="7.33203125" style="368" customWidth="1"/>
    <col min="12552" max="12552" width="5" style="368" customWidth="1"/>
    <col min="12553" max="12553" width="7.33203125" style="368" customWidth="1"/>
    <col min="12554" max="12554" width="10.59765625" style="368" customWidth="1"/>
    <col min="12555" max="12555" width="9" style="368" customWidth="1"/>
    <col min="12556" max="12556" width="9.53125" style="368" customWidth="1"/>
    <col min="12557" max="12800" width="9.06640625" style="368"/>
    <col min="12801" max="12801" width="3.33203125" style="368" customWidth="1"/>
    <col min="12802" max="12802" width="10.33203125" style="368" customWidth="1"/>
    <col min="12803" max="12803" width="8.59765625" style="368" customWidth="1"/>
    <col min="12804" max="12804" width="11.06640625" style="368" customWidth="1"/>
    <col min="12805" max="12805" width="7.06640625" style="368" customWidth="1"/>
    <col min="12806" max="12806" width="10.59765625" style="368" customWidth="1"/>
    <col min="12807" max="12807" width="7.33203125" style="368" customWidth="1"/>
    <col min="12808" max="12808" width="5" style="368" customWidth="1"/>
    <col min="12809" max="12809" width="7.33203125" style="368" customWidth="1"/>
    <col min="12810" max="12810" width="10.59765625" style="368" customWidth="1"/>
    <col min="12811" max="12811" width="9" style="368" customWidth="1"/>
    <col min="12812" max="12812" width="9.53125" style="368" customWidth="1"/>
    <col min="12813" max="13056" width="9.06640625" style="368"/>
    <col min="13057" max="13057" width="3.33203125" style="368" customWidth="1"/>
    <col min="13058" max="13058" width="10.33203125" style="368" customWidth="1"/>
    <col min="13059" max="13059" width="8.59765625" style="368" customWidth="1"/>
    <col min="13060" max="13060" width="11.06640625" style="368" customWidth="1"/>
    <col min="13061" max="13061" width="7.06640625" style="368" customWidth="1"/>
    <col min="13062" max="13062" width="10.59765625" style="368" customWidth="1"/>
    <col min="13063" max="13063" width="7.33203125" style="368" customWidth="1"/>
    <col min="13064" max="13064" width="5" style="368" customWidth="1"/>
    <col min="13065" max="13065" width="7.33203125" style="368" customWidth="1"/>
    <col min="13066" max="13066" width="10.59765625" style="368" customWidth="1"/>
    <col min="13067" max="13067" width="9" style="368" customWidth="1"/>
    <col min="13068" max="13068" width="9.53125" style="368" customWidth="1"/>
    <col min="13069" max="13312" width="9.06640625" style="368"/>
    <col min="13313" max="13313" width="3.33203125" style="368" customWidth="1"/>
    <col min="13314" max="13314" width="10.33203125" style="368" customWidth="1"/>
    <col min="13315" max="13315" width="8.59765625" style="368" customWidth="1"/>
    <col min="13316" max="13316" width="11.06640625" style="368" customWidth="1"/>
    <col min="13317" max="13317" width="7.06640625" style="368" customWidth="1"/>
    <col min="13318" max="13318" width="10.59765625" style="368" customWidth="1"/>
    <col min="13319" max="13319" width="7.33203125" style="368" customWidth="1"/>
    <col min="13320" max="13320" width="5" style="368" customWidth="1"/>
    <col min="13321" max="13321" width="7.33203125" style="368" customWidth="1"/>
    <col min="13322" max="13322" width="10.59765625" style="368" customWidth="1"/>
    <col min="13323" max="13323" width="9" style="368" customWidth="1"/>
    <col min="13324" max="13324" width="9.53125" style="368" customWidth="1"/>
    <col min="13325" max="13568" width="9.06640625" style="368"/>
    <col min="13569" max="13569" width="3.33203125" style="368" customWidth="1"/>
    <col min="13570" max="13570" width="10.33203125" style="368" customWidth="1"/>
    <col min="13571" max="13571" width="8.59765625" style="368" customWidth="1"/>
    <col min="13572" max="13572" width="11.06640625" style="368" customWidth="1"/>
    <col min="13573" max="13573" width="7.06640625" style="368" customWidth="1"/>
    <col min="13574" max="13574" width="10.59765625" style="368" customWidth="1"/>
    <col min="13575" max="13575" width="7.33203125" style="368" customWidth="1"/>
    <col min="13576" max="13576" width="5" style="368" customWidth="1"/>
    <col min="13577" max="13577" width="7.33203125" style="368" customWidth="1"/>
    <col min="13578" max="13578" width="10.59765625" style="368" customWidth="1"/>
    <col min="13579" max="13579" width="9" style="368" customWidth="1"/>
    <col min="13580" max="13580" width="9.53125" style="368" customWidth="1"/>
    <col min="13581" max="13824" width="9.06640625" style="368"/>
    <col min="13825" max="13825" width="3.33203125" style="368" customWidth="1"/>
    <col min="13826" max="13826" width="10.33203125" style="368" customWidth="1"/>
    <col min="13827" max="13827" width="8.59765625" style="368" customWidth="1"/>
    <col min="13828" max="13828" width="11.06640625" style="368" customWidth="1"/>
    <col min="13829" max="13829" width="7.06640625" style="368" customWidth="1"/>
    <col min="13830" max="13830" width="10.59765625" style="368" customWidth="1"/>
    <col min="13831" max="13831" width="7.33203125" style="368" customWidth="1"/>
    <col min="13832" max="13832" width="5" style="368" customWidth="1"/>
    <col min="13833" max="13833" width="7.33203125" style="368" customWidth="1"/>
    <col min="13834" max="13834" width="10.59765625" style="368" customWidth="1"/>
    <col min="13835" max="13835" width="9" style="368" customWidth="1"/>
    <col min="13836" max="13836" width="9.53125" style="368" customWidth="1"/>
    <col min="13837" max="14080" width="9.06640625" style="368"/>
    <col min="14081" max="14081" width="3.33203125" style="368" customWidth="1"/>
    <col min="14082" max="14082" width="10.33203125" style="368" customWidth="1"/>
    <col min="14083" max="14083" width="8.59765625" style="368" customWidth="1"/>
    <col min="14084" max="14084" width="11.06640625" style="368" customWidth="1"/>
    <col min="14085" max="14085" width="7.06640625" style="368" customWidth="1"/>
    <col min="14086" max="14086" width="10.59765625" style="368" customWidth="1"/>
    <col min="14087" max="14087" width="7.33203125" style="368" customWidth="1"/>
    <col min="14088" max="14088" width="5" style="368" customWidth="1"/>
    <col min="14089" max="14089" width="7.33203125" style="368" customWidth="1"/>
    <col min="14090" max="14090" width="10.59765625" style="368" customWidth="1"/>
    <col min="14091" max="14091" width="9" style="368" customWidth="1"/>
    <col min="14092" max="14092" width="9.53125" style="368" customWidth="1"/>
    <col min="14093" max="14336" width="9.06640625" style="368"/>
    <col min="14337" max="14337" width="3.33203125" style="368" customWidth="1"/>
    <col min="14338" max="14338" width="10.33203125" style="368" customWidth="1"/>
    <col min="14339" max="14339" width="8.59765625" style="368" customWidth="1"/>
    <col min="14340" max="14340" width="11.06640625" style="368" customWidth="1"/>
    <col min="14341" max="14341" width="7.06640625" style="368" customWidth="1"/>
    <col min="14342" max="14342" width="10.59765625" style="368" customWidth="1"/>
    <col min="14343" max="14343" width="7.33203125" style="368" customWidth="1"/>
    <col min="14344" max="14344" width="5" style="368" customWidth="1"/>
    <col min="14345" max="14345" width="7.33203125" style="368" customWidth="1"/>
    <col min="14346" max="14346" width="10.59765625" style="368" customWidth="1"/>
    <col min="14347" max="14347" width="9" style="368" customWidth="1"/>
    <col min="14348" max="14348" width="9.53125" style="368" customWidth="1"/>
    <col min="14349" max="14592" width="9.06640625" style="368"/>
    <col min="14593" max="14593" width="3.33203125" style="368" customWidth="1"/>
    <col min="14594" max="14594" width="10.33203125" style="368" customWidth="1"/>
    <col min="14595" max="14595" width="8.59765625" style="368" customWidth="1"/>
    <col min="14596" max="14596" width="11.06640625" style="368" customWidth="1"/>
    <col min="14597" max="14597" width="7.06640625" style="368" customWidth="1"/>
    <col min="14598" max="14598" width="10.59765625" style="368" customWidth="1"/>
    <col min="14599" max="14599" width="7.33203125" style="368" customWidth="1"/>
    <col min="14600" max="14600" width="5" style="368" customWidth="1"/>
    <col min="14601" max="14601" width="7.33203125" style="368" customWidth="1"/>
    <col min="14602" max="14602" width="10.59765625" style="368" customWidth="1"/>
    <col min="14603" max="14603" width="9" style="368" customWidth="1"/>
    <col min="14604" max="14604" width="9.53125" style="368" customWidth="1"/>
    <col min="14605" max="14848" width="9.06640625" style="368"/>
    <col min="14849" max="14849" width="3.33203125" style="368" customWidth="1"/>
    <col min="14850" max="14850" width="10.33203125" style="368" customWidth="1"/>
    <col min="14851" max="14851" width="8.59765625" style="368" customWidth="1"/>
    <col min="14852" max="14852" width="11.06640625" style="368" customWidth="1"/>
    <col min="14853" max="14853" width="7.06640625" style="368" customWidth="1"/>
    <col min="14854" max="14854" width="10.59765625" style="368" customWidth="1"/>
    <col min="14855" max="14855" width="7.33203125" style="368" customWidth="1"/>
    <col min="14856" max="14856" width="5" style="368" customWidth="1"/>
    <col min="14857" max="14857" width="7.33203125" style="368" customWidth="1"/>
    <col min="14858" max="14858" width="10.59765625" style="368" customWidth="1"/>
    <col min="14859" max="14859" width="9" style="368" customWidth="1"/>
    <col min="14860" max="14860" width="9.53125" style="368" customWidth="1"/>
    <col min="14861" max="15104" width="9.06640625" style="368"/>
    <col min="15105" max="15105" width="3.33203125" style="368" customWidth="1"/>
    <col min="15106" max="15106" width="10.33203125" style="368" customWidth="1"/>
    <col min="15107" max="15107" width="8.59765625" style="368" customWidth="1"/>
    <col min="15108" max="15108" width="11.06640625" style="368" customWidth="1"/>
    <col min="15109" max="15109" width="7.06640625" style="368" customWidth="1"/>
    <col min="15110" max="15110" width="10.59765625" style="368" customWidth="1"/>
    <col min="15111" max="15111" width="7.33203125" style="368" customWidth="1"/>
    <col min="15112" max="15112" width="5" style="368" customWidth="1"/>
    <col min="15113" max="15113" width="7.33203125" style="368" customWidth="1"/>
    <col min="15114" max="15114" width="10.59765625" style="368" customWidth="1"/>
    <col min="15115" max="15115" width="9" style="368" customWidth="1"/>
    <col min="15116" max="15116" width="9.53125" style="368" customWidth="1"/>
    <col min="15117" max="15360" width="9.06640625" style="368"/>
    <col min="15361" max="15361" width="3.33203125" style="368" customWidth="1"/>
    <col min="15362" max="15362" width="10.33203125" style="368" customWidth="1"/>
    <col min="15363" max="15363" width="8.59765625" style="368" customWidth="1"/>
    <col min="15364" max="15364" width="11.06640625" style="368" customWidth="1"/>
    <col min="15365" max="15365" width="7.06640625" style="368" customWidth="1"/>
    <col min="15366" max="15366" width="10.59765625" style="368" customWidth="1"/>
    <col min="15367" max="15367" width="7.33203125" style="368" customWidth="1"/>
    <col min="15368" max="15368" width="5" style="368" customWidth="1"/>
    <col min="15369" max="15369" width="7.33203125" style="368" customWidth="1"/>
    <col min="15370" max="15370" width="10.59765625" style="368" customWidth="1"/>
    <col min="15371" max="15371" width="9" style="368" customWidth="1"/>
    <col min="15372" max="15372" width="9.53125" style="368" customWidth="1"/>
    <col min="15373" max="15616" width="9.06640625" style="368"/>
    <col min="15617" max="15617" width="3.33203125" style="368" customWidth="1"/>
    <col min="15618" max="15618" width="10.33203125" style="368" customWidth="1"/>
    <col min="15619" max="15619" width="8.59765625" style="368" customWidth="1"/>
    <col min="15620" max="15620" width="11.06640625" style="368" customWidth="1"/>
    <col min="15621" max="15621" width="7.06640625" style="368" customWidth="1"/>
    <col min="15622" max="15622" width="10.59765625" style="368" customWidth="1"/>
    <col min="15623" max="15623" width="7.33203125" style="368" customWidth="1"/>
    <col min="15624" max="15624" width="5" style="368" customWidth="1"/>
    <col min="15625" max="15625" width="7.33203125" style="368" customWidth="1"/>
    <col min="15626" max="15626" width="10.59765625" style="368" customWidth="1"/>
    <col min="15627" max="15627" width="9" style="368" customWidth="1"/>
    <col min="15628" max="15628" width="9.53125" style="368" customWidth="1"/>
    <col min="15629" max="15872" width="9.06640625" style="368"/>
    <col min="15873" max="15873" width="3.33203125" style="368" customWidth="1"/>
    <col min="15874" max="15874" width="10.33203125" style="368" customWidth="1"/>
    <col min="15875" max="15875" width="8.59765625" style="368" customWidth="1"/>
    <col min="15876" max="15876" width="11.06640625" style="368" customWidth="1"/>
    <col min="15877" max="15877" width="7.06640625" style="368" customWidth="1"/>
    <col min="15878" max="15878" width="10.59765625" style="368" customWidth="1"/>
    <col min="15879" max="15879" width="7.33203125" style="368" customWidth="1"/>
    <col min="15880" max="15880" width="5" style="368" customWidth="1"/>
    <col min="15881" max="15881" width="7.33203125" style="368" customWidth="1"/>
    <col min="15882" max="15882" width="10.59765625" style="368" customWidth="1"/>
    <col min="15883" max="15883" width="9" style="368" customWidth="1"/>
    <col min="15884" max="15884" width="9.53125" style="368" customWidth="1"/>
    <col min="15885" max="16128" width="9.06640625" style="368"/>
    <col min="16129" max="16129" width="3.33203125" style="368" customWidth="1"/>
    <col min="16130" max="16130" width="10.33203125" style="368" customWidth="1"/>
    <col min="16131" max="16131" width="8.59765625" style="368" customWidth="1"/>
    <col min="16132" max="16132" width="11.06640625" style="368" customWidth="1"/>
    <col min="16133" max="16133" width="7.06640625" style="368" customWidth="1"/>
    <col min="16134" max="16134" width="10.59765625" style="368" customWidth="1"/>
    <col min="16135" max="16135" width="7.33203125" style="368" customWidth="1"/>
    <col min="16136" max="16136" width="5" style="368" customWidth="1"/>
    <col min="16137" max="16137" width="7.33203125" style="368" customWidth="1"/>
    <col min="16138" max="16138" width="10.59765625" style="368" customWidth="1"/>
    <col min="16139" max="16139" width="9" style="368" customWidth="1"/>
    <col min="16140" max="16140" width="9.53125" style="368" customWidth="1"/>
    <col min="16141" max="16384" width="9.06640625" style="368"/>
  </cols>
  <sheetData>
    <row r="1" spans="1:15" s="362" customFormat="1" ht="18" customHeight="1">
      <c r="A1" s="630"/>
      <c r="B1" s="631"/>
      <c r="C1" s="631"/>
      <c r="D1" s="631"/>
      <c r="E1" s="631"/>
      <c r="F1" s="631"/>
      <c r="G1" s="631"/>
      <c r="H1" s="631"/>
      <c r="I1" s="631"/>
      <c r="J1" s="631"/>
      <c r="K1" s="631"/>
      <c r="L1" s="429"/>
    </row>
    <row r="2" spans="1:15" ht="18" customHeight="1">
      <c r="A2" s="370"/>
      <c r="B2" s="371"/>
      <c r="C2" s="371"/>
      <c r="D2" s="371"/>
      <c r="E2" s="371"/>
      <c r="F2" s="371"/>
      <c r="G2" s="371"/>
      <c r="H2" s="371"/>
      <c r="I2" s="371"/>
      <c r="J2" s="371"/>
      <c r="K2" s="371"/>
      <c r="L2" s="371"/>
    </row>
    <row r="3" spans="1:15" ht="14" customHeight="1">
      <c r="A3" s="370"/>
      <c r="B3" s="371"/>
      <c r="C3" s="371"/>
      <c r="D3" s="371"/>
      <c r="E3" s="371"/>
      <c r="F3" s="371"/>
      <c r="G3" s="371"/>
      <c r="H3" s="371"/>
      <c r="I3" s="371"/>
      <c r="J3" s="371"/>
      <c r="K3" s="371"/>
      <c r="L3" s="371"/>
    </row>
    <row r="4" spans="1:15" ht="18" customHeight="1">
      <c r="A4" s="370"/>
      <c r="B4" s="371"/>
      <c r="C4" s="371"/>
      <c r="D4" s="371"/>
      <c r="E4" s="371"/>
      <c r="F4" s="371"/>
      <c r="G4" s="371"/>
      <c r="H4" s="371"/>
      <c r="I4" s="371"/>
      <c r="J4" s="371"/>
      <c r="K4" s="371"/>
      <c r="L4" s="371"/>
    </row>
    <row r="5" spans="1:15" ht="9" customHeight="1">
      <c r="A5" s="370"/>
      <c r="B5" s="371"/>
      <c r="C5" s="371"/>
      <c r="D5" s="371"/>
      <c r="E5" s="371"/>
      <c r="F5" s="371"/>
      <c r="G5" s="371"/>
      <c r="H5" s="371"/>
      <c r="I5" s="371"/>
      <c r="J5" s="371"/>
      <c r="K5" s="371"/>
      <c r="L5" s="371"/>
      <c r="N5" s="430"/>
    </row>
    <row r="6" spans="1:15" ht="16.05" customHeight="1">
      <c r="A6" s="632" t="s">
        <v>0</v>
      </c>
      <c r="B6" s="633"/>
      <c r="C6" s="633"/>
      <c r="D6" s="633"/>
      <c r="E6" s="633"/>
      <c r="F6" s="633"/>
      <c r="G6" s="633"/>
      <c r="H6" s="633"/>
      <c r="I6" s="633"/>
      <c r="J6" s="633"/>
      <c r="K6" s="633"/>
      <c r="L6" s="431"/>
    </row>
    <row r="7" spans="1:15" ht="18" customHeight="1">
      <c r="A7" s="634" t="s">
        <v>1</v>
      </c>
      <c r="B7" s="635"/>
      <c r="C7" s="635"/>
      <c r="D7" s="635"/>
      <c r="E7" s="635"/>
      <c r="F7" s="635"/>
      <c r="G7" s="635"/>
      <c r="H7" s="635"/>
      <c r="I7" s="635"/>
      <c r="J7" s="635"/>
      <c r="K7" s="635"/>
      <c r="L7" s="376"/>
    </row>
    <row r="8" spans="1:15" ht="18" customHeight="1">
      <c r="A8" s="372"/>
      <c r="B8" s="373" t="s">
        <v>2</v>
      </c>
      <c r="C8" s="636" t="s">
        <v>3</v>
      </c>
      <c r="D8" s="636"/>
      <c r="E8" s="373"/>
      <c r="F8" s="373" t="s">
        <v>4</v>
      </c>
      <c r="G8" s="374" t="str">
        <f>INPUT!D5</f>
        <v>Siddipet</v>
      </c>
      <c r="H8" s="373"/>
      <c r="I8" s="373" t="s">
        <v>5</v>
      </c>
      <c r="J8" s="637" t="str">
        <f>INPUT!D8</f>
        <v>Maddur</v>
      </c>
      <c r="K8" s="638"/>
      <c r="L8" s="376"/>
    </row>
    <row r="9" spans="1:15" ht="6" customHeight="1">
      <c r="A9" s="372"/>
      <c r="B9" s="373"/>
      <c r="C9" s="375"/>
      <c r="D9" s="375"/>
      <c r="E9" s="373"/>
      <c r="F9" s="373"/>
      <c r="G9" s="373"/>
      <c r="H9" s="373"/>
      <c r="I9" s="373"/>
      <c r="J9" s="375"/>
      <c r="K9" s="375"/>
      <c r="L9" s="375"/>
    </row>
    <row r="10" spans="1:15" ht="18" customHeight="1">
      <c r="B10" s="639" t="s">
        <v>367</v>
      </c>
      <c r="C10" s="639"/>
      <c r="D10" s="639"/>
      <c r="E10" s="376"/>
      <c r="F10" s="373" t="s">
        <v>6</v>
      </c>
      <c r="G10" s="374">
        <v>1</v>
      </c>
      <c r="H10" s="373" t="s">
        <v>7</v>
      </c>
      <c r="I10" s="640" t="str">
        <f>INPUT!I9</f>
        <v>23.11.2024</v>
      </c>
      <c r="J10" s="641"/>
      <c r="K10" s="641"/>
    </row>
    <row r="11" spans="1:15" ht="7.05" customHeight="1">
      <c r="B11" s="376"/>
      <c r="C11" s="373"/>
      <c r="D11" s="373"/>
      <c r="E11" s="377"/>
      <c r="F11" s="377"/>
      <c r="G11" s="377"/>
      <c r="H11" s="377"/>
      <c r="I11" s="377"/>
      <c r="J11" s="377"/>
      <c r="K11" s="377"/>
      <c r="L11" s="377"/>
    </row>
    <row r="12" spans="1:15" ht="43.5" customHeight="1">
      <c r="A12" s="372"/>
      <c r="B12" s="635" t="s">
        <v>8</v>
      </c>
      <c r="C12" s="635"/>
      <c r="D12" s="642" t="s">
        <v>9</v>
      </c>
      <c r="E12" s="642"/>
      <c r="F12" s="379" t="s">
        <v>10</v>
      </c>
      <c r="G12" s="643" t="str">
        <f>INPUT!D2</f>
        <v>Construction of CC Road in Bairanpalli(GP) of Maddur(M), Siddipet District.</v>
      </c>
      <c r="H12" s="643"/>
      <c r="I12" s="643"/>
      <c r="J12" s="643"/>
      <c r="K12" s="643"/>
      <c r="L12" s="377"/>
      <c r="O12" s="432"/>
    </row>
    <row r="13" spans="1:15" customFormat="1" ht="8" customHeight="1">
      <c r="A13" s="372"/>
      <c r="B13" s="373"/>
      <c r="C13" s="373"/>
      <c r="D13" s="376"/>
      <c r="E13" s="377"/>
      <c r="F13" s="379"/>
      <c r="G13" s="377"/>
      <c r="H13" s="377"/>
      <c r="I13" s="377"/>
      <c r="J13" s="377"/>
      <c r="K13" s="377"/>
      <c r="L13" s="377"/>
      <c r="M13" s="368"/>
      <c r="O13" s="432"/>
    </row>
    <row r="14" spans="1:15" customFormat="1" ht="32" customHeight="1">
      <c r="A14" s="372"/>
      <c r="B14" s="644" t="s">
        <v>11</v>
      </c>
      <c r="C14" s="644"/>
      <c r="D14" s="381">
        <f>(J57/237)/1000</f>
        <v>3.6620253164556964E-2</v>
      </c>
      <c r="E14" s="382"/>
      <c r="F14" s="383" t="s">
        <v>12</v>
      </c>
      <c r="G14" s="384">
        <f>INPUT!J5</f>
        <v>10</v>
      </c>
      <c r="H14" s="385"/>
      <c r="I14" s="382"/>
      <c r="J14" s="382"/>
      <c r="K14" s="382"/>
      <c r="L14" s="377"/>
      <c r="O14" s="432"/>
    </row>
    <row r="15" spans="1:15" customFormat="1" ht="7.05" customHeight="1">
      <c r="A15" s="372"/>
      <c r="B15" s="380"/>
      <c r="C15" s="380"/>
      <c r="D15" s="376"/>
      <c r="E15" s="382"/>
      <c r="F15" s="383"/>
      <c r="G15" s="382"/>
      <c r="H15" s="385"/>
      <c r="I15" s="382"/>
      <c r="J15" s="382"/>
      <c r="K15" s="382"/>
      <c r="L15" s="377"/>
      <c r="O15" s="432"/>
    </row>
    <row r="16" spans="1:15" s="363" customFormat="1" ht="13.5">
      <c r="A16" s="386"/>
      <c r="B16" s="645" t="s">
        <v>13</v>
      </c>
      <c r="C16" s="645"/>
      <c r="D16" s="387" t="s">
        <v>14</v>
      </c>
      <c r="E16" s="388" t="str">
        <f>J8</f>
        <v>Maddur</v>
      </c>
      <c r="F16" s="387" t="s">
        <v>15</v>
      </c>
      <c r="G16" s="646" t="str">
        <f>INPUT!D9</f>
        <v>Bairanpalli</v>
      </c>
      <c r="H16" s="647"/>
      <c r="I16" s="433"/>
      <c r="J16" s="433"/>
      <c r="K16" s="434"/>
      <c r="L16" s="377"/>
    </row>
    <row r="17" spans="1:19" s="363" customFormat="1" ht="13.9">
      <c r="A17" s="389"/>
      <c r="B17" s="390"/>
      <c r="C17" s="366"/>
      <c r="D17" s="387" t="s">
        <v>16</v>
      </c>
      <c r="E17" s="388" t="str">
        <f>G16</f>
        <v>Bairanpalli</v>
      </c>
      <c r="F17" s="387" t="s">
        <v>17</v>
      </c>
      <c r="G17" s="648"/>
      <c r="H17" s="649"/>
      <c r="I17" s="395" t="s">
        <v>18</v>
      </c>
      <c r="J17" s="398"/>
      <c r="L17" s="377"/>
      <c r="O17" s="678"/>
      <c r="P17" s="678"/>
      <c r="Q17" s="678"/>
      <c r="R17" s="678"/>
      <c r="S17" s="678"/>
    </row>
    <row r="18" spans="1:19" s="363" customFormat="1" ht="13.5">
      <c r="A18" s="389"/>
      <c r="B18" s="390"/>
      <c r="C18" s="366"/>
      <c r="D18" s="366"/>
      <c r="E18" s="366"/>
      <c r="F18" s="366"/>
      <c r="G18" s="366"/>
      <c r="H18" s="366"/>
      <c r="I18" s="366"/>
      <c r="J18" s="366"/>
      <c r="L18" s="377"/>
      <c r="O18" s="678"/>
      <c r="P18" s="678"/>
      <c r="Q18" s="678"/>
      <c r="R18" s="678"/>
      <c r="S18" s="678"/>
    </row>
    <row r="19" spans="1:19" s="364" customFormat="1" ht="13.9">
      <c r="A19" s="391"/>
      <c r="B19" s="650" t="s">
        <v>19</v>
      </c>
      <c r="C19" s="650"/>
      <c r="D19" s="650"/>
      <c r="E19" s="378" t="s">
        <v>20</v>
      </c>
      <c r="F19" s="650" t="s">
        <v>21</v>
      </c>
      <c r="G19" s="650"/>
      <c r="H19" s="650"/>
      <c r="I19" s="378" t="s">
        <v>22</v>
      </c>
      <c r="J19" s="394"/>
      <c r="L19" s="435"/>
      <c r="O19" s="436"/>
      <c r="Q19" s="459"/>
      <c r="R19" s="459"/>
    </row>
    <row r="20" spans="1:19" s="363" customFormat="1" ht="13.5">
      <c r="A20" s="389"/>
      <c r="B20" s="390"/>
      <c r="C20" s="366"/>
      <c r="D20" s="366"/>
      <c r="E20" s="366"/>
      <c r="F20" s="366"/>
      <c r="G20" s="366"/>
      <c r="H20" s="366"/>
      <c r="I20" s="366"/>
      <c r="J20" s="366"/>
      <c r="L20" s="377"/>
      <c r="M20" s="437"/>
      <c r="N20" s="432"/>
      <c r="O20" s="438"/>
      <c r="P20" s="439"/>
      <c r="Q20" s="460"/>
      <c r="R20" s="460"/>
    </row>
    <row r="21" spans="1:19" s="363" customFormat="1" ht="19.05" customHeight="1">
      <c r="A21" s="389"/>
      <c r="B21" s="651" t="s">
        <v>23</v>
      </c>
      <c r="C21" s="651"/>
      <c r="D21" s="365" t="s">
        <v>24</v>
      </c>
      <c r="E21" s="393" t="str">
        <f>INPUT!D8</f>
        <v>Maddur</v>
      </c>
      <c r="F21" s="365" t="s">
        <v>15</v>
      </c>
      <c r="G21" s="652" t="str">
        <f>INPUT!D9</f>
        <v>Bairanpalli</v>
      </c>
      <c r="H21" s="653"/>
      <c r="I21" s="365"/>
      <c r="J21" s="366"/>
      <c r="L21" s="377"/>
      <c r="M21" s="432"/>
      <c r="N21" s="432"/>
      <c r="O21" s="438"/>
      <c r="P21" s="439"/>
      <c r="Q21" s="460"/>
      <c r="R21" s="460"/>
    </row>
    <row r="22" spans="1:19" s="363" customFormat="1" ht="16.05" customHeight="1">
      <c r="A22" s="391"/>
      <c r="B22" s="394"/>
      <c r="C22" s="394"/>
      <c r="D22" s="395" t="s">
        <v>16</v>
      </c>
      <c r="E22" s="393" t="str">
        <f>INPUT!D9</f>
        <v>Bairanpalli</v>
      </c>
      <c r="F22" s="395" t="s">
        <v>17</v>
      </c>
      <c r="G22" s="648"/>
      <c r="H22" s="649"/>
      <c r="I22" s="395" t="s">
        <v>18</v>
      </c>
      <c r="J22" s="398"/>
      <c r="L22" s="377"/>
      <c r="M22" s="440">
        <v>18.958396</v>
      </c>
      <c r="N22" s="441">
        <v>79.532835000000006</v>
      </c>
      <c r="O22" s="442"/>
      <c r="P22" s="443"/>
      <c r="Q22" s="461"/>
      <c r="R22" s="461"/>
    </row>
    <row r="23" spans="1:19" s="363" customFormat="1" ht="9.5" customHeight="1">
      <c r="A23" s="396"/>
      <c r="B23" s="397"/>
      <c r="C23" s="397"/>
      <c r="D23" s="397"/>
      <c r="E23" s="397"/>
      <c r="F23" s="397"/>
      <c r="G23" s="397"/>
      <c r="H23" s="397"/>
      <c r="I23" s="397"/>
      <c r="J23" s="397"/>
      <c r="K23" s="397"/>
      <c r="L23" s="377"/>
      <c r="M23" s="432"/>
      <c r="N23" s="444"/>
      <c r="O23" s="445"/>
      <c r="P23" s="439"/>
      <c r="Q23" s="460"/>
      <c r="R23" s="460"/>
    </row>
    <row r="24" spans="1:19" s="363" customFormat="1" ht="19.05" customHeight="1">
      <c r="A24" s="391"/>
      <c r="B24" s="395" t="s">
        <v>25</v>
      </c>
      <c r="C24" s="394"/>
      <c r="D24" s="654"/>
      <c r="E24" s="654"/>
      <c r="F24" s="387" t="s">
        <v>26</v>
      </c>
      <c r="G24" s="654"/>
      <c r="H24" s="654"/>
      <c r="I24" s="394"/>
      <c r="J24" s="394"/>
      <c r="M24" s="432"/>
      <c r="N24" s="432"/>
      <c r="O24" s="438"/>
      <c r="P24" s="439"/>
      <c r="Q24" s="460"/>
      <c r="R24" s="460"/>
    </row>
    <row r="25" spans="1:19" s="363" customFormat="1" ht="5" customHeight="1">
      <c r="A25" s="391"/>
      <c r="B25" s="395"/>
      <c r="C25" s="394"/>
      <c r="D25" s="394"/>
      <c r="E25" s="394"/>
      <c r="F25" s="395"/>
      <c r="G25" s="394"/>
      <c r="H25" s="394"/>
      <c r="I25" s="394"/>
      <c r="J25" s="394"/>
      <c r="M25" s="432"/>
      <c r="N25" s="432"/>
      <c r="O25" s="438"/>
      <c r="P25" s="439"/>
      <c r="Q25" s="460"/>
      <c r="R25" s="460"/>
    </row>
    <row r="26" spans="1:19" s="363" customFormat="1" ht="13.5" customHeight="1">
      <c r="A26" s="391"/>
      <c r="B26" s="394" t="s">
        <v>27</v>
      </c>
      <c r="C26" s="395" t="s">
        <v>28</v>
      </c>
      <c r="D26" s="399" t="s">
        <v>29</v>
      </c>
      <c r="E26" s="392" t="s">
        <v>30</v>
      </c>
      <c r="F26" s="580" t="str">
        <f>"0/0"&amp;'Det Estt'!F11</f>
        <v>0/0270</v>
      </c>
      <c r="G26" s="399" t="s">
        <v>29</v>
      </c>
      <c r="H26" s="363" t="s">
        <v>31</v>
      </c>
      <c r="I26" s="579">
        <f>'Det Estt'!F11/1000</f>
        <v>0.27</v>
      </c>
      <c r="J26" s="434" t="s">
        <v>29</v>
      </c>
      <c r="M26" s="432"/>
      <c r="N26" s="432"/>
      <c r="O26" s="438"/>
      <c r="P26" s="439"/>
      <c r="Q26" s="460"/>
      <c r="R26" s="460"/>
    </row>
    <row r="27" spans="1:19" s="363" customFormat="1" ht="13.5" customHeight="1">
      <c r="A27" s="391"/>
      <c r="B27" s="394"/>
      <c r="C27" s="394"/>
      <c r="D27" s="394"/>
      <c r="E27" s="394"/>
      <c r="F27" s="394"/>
      <c r="G27" s="394"/>
      <c r="H27" s="394"/>
      <c r="I27" s="394"/>
      <c r="J27" s="394"/>
      <c r="M27" s="432"/>
      <c r="N27" s="432"/>
      <c r="O27" s="438"/>
      <c r="P27" s="439"/>
      <c r="Q27" s="460"/>
      <c r="R27" s="460"/>
    </row>
    <row r="28" spans="1:19" s="363" customFormat="1" ht="29" customHeight="1">
      <c r="A28" s="391"/>
      <c r="C28" s="378" t="s">
        <v>32</v>
      </c>
      <c r="D28" s="378" t="s">
        <v>27</v>
      </c>
      <c r="E28" s="378" t="s">
        <v>33</v>
      </c>
      <c r="F28" s="400" t="s">
        <v>34</v>
      </c>
      <c r="G28" s="378" t="s">
        <v>35</v>
      </c>
      <c r="H28" s="378" t="s">
        <v>36</v>
      </c>
      <c r="I28" s="394"/>
      <c r="J28" s="394"/>
      <c r="M28" s="432"/>
      <c r="N28" s="432"/>
      <c r="O28" s="438"/>
      <c r="P28" s="439"/>
      <c r="Q28" s="460"/>
      <c r="R28" s="460"/>
    </row>
    <row r="29" spans="1:19" s="363" customFormat="1" ht="15.75" customHeight="1">
      <c r="A29" s="389"/>
      <c r="C29" s="401">
        <v>1</v>
      </c>
      <c r="D29" s="398" t="str">
        <f>C26</f>
        <v>0/000</v>
      </c>
      <c r="E29" s="402" t="str">
        <f>F26</f>
        <v>0/0270</v>
      </c>
      <c r="F29" s="403">
        <f>I26</f>
        <v>0.27</v>
      </c>
      <c r="G29" s="398" t="s">
        <v>37</v>
      </c>
      <c r="H29" s="398" t="s">
        <v>37</v>
      </c>
      <c r="O29" s="439"/>
      <c r="P29" s="446"/>
    </row>
    <row r="30" spans="1:19" s="363" customFormat="1" ht="15.75" customHeight="1">
      <c r="A30" s="389"/>
      <c r="C30" s="401">
        <v>2</v>
      </c>
      <c r="D30" s="404"/>
      <c r="E30" s="404"/>
      <c r="F30" s="404"/>
      <c r="G30" s="404"/>
      <c r="H30" s="404"/>
      <c r="N30" s="366"/>
      <c r="O30" s="446"/>
      <c r="P30" s="446"/>
    </row>
    <row r="31" spans="1:19" s="363" customFormat="1" ht="10.5" customHeight="1">
      <c r="A31" s="389"/>
      <c r="B31" s="390"/>
      <c r="C31" s="366"/>
      <c r="D31" s="366"/>
      <c r="E31" s="366"/>
      <c r="F31" s="405"/>
      <c r="G31" s="366"/>
      <c r="H31" s="366"/>
      <c r="I31" s="366"/>
      <c r="J31" s="366"/>
      <c r="N31" s="655"/>
      <c r="O31" s="655"/>
      <c r="P31" s="447"/>
    </row>
    <row r="32" spans="1:19" s="363" customFormat="1" ht="15.7" customHeight="1">
      <c r="A32" s="389"/>
      <c r="B32" s="656" t="s">
        <v>38</v>
      </c>
      <c r="C32" s="656"/>
      <c r="D32" s="656"/>
      <c r="E32" s="406" t="s">
        <v>22</v>
      </c>
      <c r="F32" s="383" t="s">
        <v>39</v>
      </c>
      <c r="G32" s="657"/>
      <c r="H32" s="657"/>
      <c r="I32" s="657"/>
      <c r="J32" s="448"/>
      <c r="K32" s="421"/>
      <c r="L32" s="449"/>
      <c r="O32" s="438"/>
      <c r="P32" s="447"/>
    </row>
    <row r="33" spans="1:16" s="363" customFormat="1" ht="8" customHeight="1">
      <c r="A33" s="389"/>
      <c r="B33" s="407"/>
      <c r="C33" s="407"/>
      <c r="E33" s="408"/>
      <c r="F33" s="409"/>
      <c r="G33" s="658"/>
      <c r="H33" s="658"/>
      <c r="I33" s="658"/>
      <c r="J33" s="448"/>
      <c r="K33" s="421"/>
      <c r="L33" s="449"/>
      <c r="O33" s="443"/>
      <c r="P33" s="443"/>
    </row>
    <row r="34" spans="1:16" s="363" customFormat="1" ht="17.45" customHeight="1">
      <c r="A34" s="389"/>
      <c r="B34" s="659" t="s">
        <v>40</v>
      </c>
      <c r="C34" s="659"/>
      <c r="D34" s="659"/>
      <c r="E34" s="410"/>
      <c r="F34" s="409"/>
      <c r="G34" s="660"/>
      <c r="H34" s="660"/>
      <c r="I34" s="660"/>
      <c r="J34" s="448"/>
      <c r="K34" s="421"/>
      <c r="L34" s="449"/>
    </row>
    <row r="35" spans="1:16" s="363" customFormat="1" ht="8" customHeight="1">
      <c r="A35" s="389"/>
      <c r="B35" s="659"/>
      <c r="C35" s="659"/>
      <c r="D35" s="659"/>
      <c r="E35" s="659"/>
      <c r="F35" s="409"/>
      <c r="G35" s="660"/>
      <c r="H35" s="660"/>
      <c r="I35" s="660"/>
      <c r="J35" s="448"/>
      <c r="K35" s="421"/>
      <c r="L35" s="449"/>
    </row>
    <row r="36" spans="1:16" s="363" customFormat="1" ht="17.45" customHeight="1">
      <c r="A36" s="389"/>
      <c r="B36" s="661" t="s">
        <v>41</v>
      </c>
      <c r="C36" s="661"/>
      <c r="D36" s="662" t="s">
        <v>42</v>
      </c>
      <c r="E36" s="662"/>
      <c r="F36" s="409" t="s">
        <v>43</v>
      </c>
      <c r="G36" s="663" t="s">
        <v>44</v>
      </c>
      <c r="H36" s="663"/>
      <c r="I36" s="663"/>
      <c r="J36" s="663"/>
      <c r="K36" s="421"/>
      <c r="L36" s="449"/>
    </row>
    <row r="37" spans="1:16" s="363" customFormat="1" ht="6" customHeight="1">
      <c r="A37" s="389"/>
      <c r="B37" s="407"/>
      <c r="C37" s="407"/>
      <c r="D37" s="407"/>
      <c r="E37" s="407"/>
      <c r="F37" s="409"/>
      <c r="G37" s="411"/>
      <c r="H37" s="411"/>
      <c r="I37" s="411"/>
      <c r="J37" s="448"/>
      <c r="K37" s="421"/>
      <c r="L37" s="449"/>
    </row>
    <row r="38" spans="1:16" s="363" customFormat="1" ht="17.45" customHeight="1">
      <c r="A38" s="389"/>
      <c r="B38" s="661" t="s">
        <v>45</v>
      </c>
      <c r="C38" s="661"/>
      <c r="D38" s="666" t="s">
        <v>46</v>
      </c>
      <c r="E38" s="667"/>
      <c r="F38" s="664" t="s">
        <v>47</v>
      </c>
      <c r="G38" s="664"/>
      <c r="H38" s="668">
        <v>45646</v>
      </c>
      <c r="I38" s="669"/>
      <c r="J38" s="670"/>
      <c r="K38" s="421"/>
      <c r="L38" s="449"/>
    </row>
    <row r="39" spans="1:16" s="363" customFormat="1" ht="6" customHeight="1">
      <c r="A39" s="389"/>
      <c r="B39" s="407"/>
      <c r="C39" s="407"/>
      <c r="D39" s="407"/>
      <c r="E39" s="407"/>
      <c r="F39" s="409"/>
      <c r="G39" s="411"/>
      <c r="H39" s="411"/>
      <c r="I39" s="411"/>
      <c r="J39" s="448"/>
      <c r="K39" s="421"/>
      <c r="L39" s="449"/>
    </row>
    <row r="40" spans="1:16" s="363" customFormat="1" ht="18" customHeight="1">
      <c r="A40" s="389"/>
      <c r="B40" s="664" t="s">
        <v>48</v>
      </c>
      <c r="C40" s="664"/>
      <c r="D40" s="664"/>
      <c r="E40" s="406" t="s">
        <v>22</v>
      </c>
      <c r="F40" s="664" t="s">
        <v>49</v>
      </c>
      <c r="G40" s="664"/>
      <c r="H40" s="664"/>
      <c r="I40" s="450" t="s">
        <v>22</v>
      </c>
      <c r="J40" s="448"/>
      <c r="K40" s="421"/>
      <c r="L40" s="449"/>
    </row>
    <row r="41" spans="1:16" s="363" customFormat="1" ht="18" customHeight="1">
      <c r="A41" s="389"/>
      <c r="B41" s="664" t="s">
        <v>50</v>
      </c>
      <c r="C41" s="664"/>
      <c r="D41" s="664"/>
      <c r="E41" s="406" t="s">
        <v>22</v>
      </c>
      <c r="F41" s="664" t="s">
        <v>51</v>
      </c>
      <c r="G41" s="664"/>
      <c r="H41" s="664"/>
      <c r="I41" s="450" t="s">
        <v>22</v>
      </c>
      <c r="J41" s="448"/>
      <c r="K41" s="421"/>
      <c r="L41" s="449"/>
    </row>
    <row r="42" spans="1:16" s="363" customFormat="1" ht="13.9">
      <c r="A42" s="389"/>
      <c r="B42" s="664" t="s">
        <v>52</v>
      </c>
      <c r="C42" s="664"/>
      <c r="D42" s="664"/>
      <c r="E42" s="406" t="s">
        <v>22</v>
      </c>
      <c r="F42" s="409"/>
      <c r="G42" s="411"/>
      <c r="H42" s="411"/>
      <c r="I42" s="411"/>
      <c r="J42" s="448"/>
      <c r="K42" s="421"/>
      <c r="L42" s="449"/>
    </row>
    <row r="43" spans="1:16" s="363" customFormat="1" ht="5" customHeight="1">
      <c r="A43" s="389"/>
      <c r="B43" s="407"/>
      <c r="C43" s="407"/>
      <c r="D43" s="407"/>
      <c r="E43" s="407"/>
      <c r="F43" s="409"/>
      <c r="G43" s="411"/>
      <c r="H43" s="411"/>
      <c r="I43" s="411"/>
      <c r="J43" s="448"/>
      <c r="K43" s="421"/>
      <c r="L43" s="449"/>
    </row>
    <row r="44" spans="1:16" s="363" customFormat="1" ht="6" customHeight="1">
      <c r="A44" s="389"/>
      <c r="B44" s="659"/>
      <c r="C44" s="659"/>
      <c r="D44" s="659"/>
      <c r="E44" s="659"/>
      <c r="F44" s="409"/>
      <c r="G44" s="665"/>
      <c r="H44" s="665"/>
      <c r="I44" s="665"/>
      <c r="J44" s="448"/>
      <c r="K44" s="421"/>
      <c r="L44" s="449"/>
    </row>
    <row r="45" spans="1:16" s="365" customFormat="1" ht="17.45" customHeight="1">
      <c r="A45" s="386"/>
      <c r="B45" s="413" t="s">
        <v>53</v>
      </c>
      <c r="C45" s="413" t="s">
        <v>54</v>
      </c>
      <c r="D45" s="693" t="s">
        <v>55</v>
      </c>
      <c r="E45" s="693"/>
      <c r="F45" s="693"/>
      <c r="G45" s="693"/>
      <c r="H45" s="414" t="s">
        <v>56</v>
      </c>
      <c r="I45" s="414" t="s">
        <v>57</v>
      </c>
      <c r="J45" s="451" t="s">
        <v>58</v>
      </c>
      <c r="K45" s="452"/>
      <c r="L45" s="453"/>
    </row>
    <row r="46" spans="1:16" s="363" customFormat="1" ht="45" customHeight="1">
      <c r="A46" s="389"/>
      <c r="B46" s="415">
        <v>1</v>
      </c>
      <c r="C46" s="415" t="s">
        <v>59</v>
      </c>
      <c r="D46" s="686" t="s">
        <v>60</v>
      </c>
      <c r="E46" s="687"/>
      <c r="F46" s="687"/>
      <c r="G46" s="688"/>
      <c r="H46" s="416">
        <f>'Data '!G10</f>
        <v>306.33</v>
      </c>
      <c r="I46" s="416">
        <f>'Det Estt'!I9</f>
        <v>20.25</v>
      </c>
      <c r="J46" s="416">
        <f>'Det Estt'!L9</f>
        <v>6203</v>
      </c>
      <c r="K46" s="421"/>
      <c r="L46" s="449"/>
    </row>
    <row r="47" spans="1:16" s="363" customFormat="1" ht="31.05" customHeight="1">
      <c r="A47" s="389"/>
      <c r="B47" s="415">
        <v>2</v>
      </c>
      <c r="C47" s="415" t="s">
        <v>61</v>
      </c>
      <c r="D47" s="686" t="s">
        <v>62</v>
      </c>
      <c r="E47" s="687"/>
      <c r="F47" s="687"/>
      <c r="G47" s="688"/>
      <c r="H47" s="416">
        <f>'Det Estt'!J12</f>
        <v>352.47604629670377</v>
      </c>
      <c r="I47" s="416">
        <f>'Det Estt'!I12</f>
        <v>40.5</v>
      </c>
      <c r="J47" s="416">
        <f>'Det Estt'!L12</f>
        <v>14275</v>
      </c>
      <c r="K47" s="421"/>
      <c r="L47" s="449"/>
    </row>
    <row r="48" spans="1:16" s="363" customFormat="1" ht="31.05" customHeight="1">
      <c r="A48" s="389"/>
      <c r="B48" s="415">
        <v>3</v>
      </c>
      <c r="C48" s="417" t="s">
        <v>63</v>
      </c>
      <c r="D48" s="686" t="s">
        <v>64</v>
      </c>
      <c r="E48" s="687"/>
      <c r="F48" s="687"/>
      <c r="G48" s="688"/>
      <c r="H48" s="416">
        <f>'Det Estt'!J15</f>
        <v>36.39</v>
      </c>
      <c r="I48" s="416">
        <f>I47</f>
        <v>40.5</v>
      </c>
      <c r="J48" s="416">
        <f>'Det Estt'!L15</f>
        <v>1474</v>
      </c>
      <c r="K48" s="421"/>
      <c r="L48" s="449"/>
    </row>
    <row r="49" spans="1:12" s="363" customFormat="1" ht="42" customHeight="1">
      <c r="A49" s="389"/>
      <c r="B49" s="415">
        <v>4</v>
      </c>
      <c r="C49" s="418" t="s">
        <v>65</v>
      </c>
      <c r="D49" s="686" t="s">
        <v>66</v>
      </c>
      <c r="E49" s="687"/>
      <c r="F49" s="687"/>
      <c r="G49" s="688"/>
      <c r="H49" s="416">
        <f>'Det Estt'!J21</f>
        <v>173.07604629670379</v>
      </c>
      <c r="I49" s="416">
        <f>'Det Estt'!I21</f>
        <v>27.54</v>
      </c>
      <c r="J49" s="416">
        <f>'Det Estt'!L21</f>
        <v>4767</v>
      </c>
      <c r="K49" s="421"/>
      <c r="L49" s="449"/>
    </row>
    <row r="50" spans="1:12" s="363" customFormat="1" ht="42" customHeight="1">
      <c r="A50" s="389"/>
      <c r="B50" s="415">
        <v>5</v>
      </c>
      <c r="C50" s="418"/>
      <c r="D50" s="686" t="s">
        <v>67</v>
      </c>
      <c r="E50" s="687"/>
      <c r="F50" s="687"/>
      <c r="G50" s="688"/>
      <c r="H50" s="416">
        <f>'Det Estt'!J24</f>
        <v>36.39</v>
      </c>
      <c r="I50" s="416">
        <f>I49</f>
        <v>27.54</v>
      </c>
      <c r="J50" s="416">
        <f>'Det Estt'!L24</f>
        <v>1002</v>
      </c>
      <c r="K50" s="421"/>
      <c r="L50" s="449"/>
    </row>
    <row r="51" spans="1:12" s="363" customFormat="1" ht="73.05" customHeight="1">
      <c r="A51" s="389"/>
      <c r="B51" s="415">
        <v>6</v>
      </c>
      <c r="C51" s="415" t="s">
        <v>68</v>
      </c>
      <c r="D51" s="689" t="s">
        <v>69</v>
      </c>
      <c r="E51" s="689"/>
      <c r="F51" s="689"/>
      <c r="G51" s="689"/>
      <c r="H51" s="416">
        <f>'Det Estt'!J18</f>
        <v>7128.7352356026931</v>
      </c>
      <c r="I51" s="416">
        <f>'Det Estt'!I18</f>
        <v>133.65</v>
      </c>
      <c r="J51" s="416">
        <f>'Det Estt'!L18</f>
        <v>952755</v>
      </c>
      <c r="K51" s="421"/>
      <c r="L51" s="449"/>
    </row>
    <row r="52" spans="1:12" s="366" customFormat="1" ht="27" customHeight="1">
      <c r="A52" s="389"/>
      <c r="B52" s="415">
        <v>7</v>
      </c>
      <c r="C52" s="415"/>
      <c r="D52" s="690" t="s">
        <v>70</v>
      </c>
      <c r="E52" s="691"/>
      <c r="F52" s="691"/>
      <c r="G52" s="692"/>
      <c r="H52" s="416">
        <f>'Det Estt'!L26</f>
        <v>5400</v>
      </c>
      <c r="I52" s="416">
        <v>1</v>
      </c>
      <c r="J52" s="416">
        <f>'Det Estt'!L26</f>
        <v>5400</v>
      </c>
      <c r="K52" s="454"/>
      <c r="L52" s="455"/>
    </row>
    <row r="53" spans="1:12" s="363" customFormat="1" ht="17.45" customHeight="1">
      <c r="A53" s="389"/>
      <c r="B53" s="419">
        <v>8</v>
      </c>
      <c r="C53" s="417" t="s">
        <v>71</v>
      </c>
      <c r="D53" s="689" t="s">
        <v>72</v>
      </c>
      <c r="E53" s="689"/>
      <c r="F53" s="689"/>
      <c r="G53" s="689"/>
      <c r="H53" s="416">
        <f>'Det Estt'!J29</f>
        <v>4000</v>
      </c>
      <c r="I53" s="456">
        <v>1</v>
      </c>
      <c r="J53" s="416">
        <f>H53</f>
        <v>4000</v>
      </c>
      <c r="K53" s="421"/>
      <c r="L53" s="449"/>
    </row>
    <row r="54" spans="1:12" s="363" customFormat="1" ht="17.45" customHeight="1">
      <c r="A54" s="389"/>
      <c r="B54" s="407"/>
      <c r="C54" s="407"/>
      <c r="D54" s="407"/>
      <c r="E54" s="407"/>
      <c r="F54" s="409"/>
      <c r="G54" s="412"/>
      <c r="H54" s="420"/>
      <c r="I54" s="420"/>
      <c r="J54" s="451">
        <f>SUM(J46:J53)</f>
        <v>989876</v>
      </c>
      <c r="K54" s="421"/>
      <c r="L54" s="449"/>
    </row>
    <row r="55" spans="1:12" s="363" customFormat="1" ht="22.05" customHeight="1">
      <c r="A55" s="389"/>
      <c r="B55" s="412"/>
      <c r="C55" s="412"/>
      <c r="D55" s="412"/>
      <c r="E55" s="408"/>
      <c r="F55" s="408"/>
      <c r="G55" s="408"/>
      <c r="H55" s="421"/>
      <c r="I55" s="449"/>
      <c r="J55" s="448"/>
      <c r="K55" s="421"/>
      <c r="L55" s="449"/>
    </row>
    <row r="56" spans="1:12" s="363" customFormat="1" ht="16.5" customHeight="1">
      <c r="A56" s="422" t="s">
        <v>73</v>
      </c>
      <c r="B56" s="405" t="s">
        <v>74</v>
      </c>
      <c r="C56" s="390"/>
      <c r="D56" s="390"/>
      <c r="E56" s="390"/>
      <c r="F56" s="390"/>
      <c r="G56" s="390"/>
      <c r="H56" s="421"/>
      <c r="I56" s="421"/>
      <c r="J56" s="421"/>
      <c r="K56" s="421"/>
      <c r="L56" s="421"/>
    </row>
    <row r="57" spans="1:12" s="363" customFormat="1" ht="13.9">
      <c r="A57" s="423"/>
      <c r="B57" s="424" t="s">
        <v>75</v>
      </c>
      <c r="C57" s="390"/>
      <c r="D57" s="390"/>
      <c r="E57" s="390"/>
      <c r="F57" s="390"/>
      <c r="G57" s="390"/>
      <c r="H57" s="421"/>
      <c r="I57" s="421"/>
      <c r="J57" s="457">
        <f>'Det Estt'!L9+'Det Estt'!L15+'Det Estt'!L24</f>
        <v>8679</v>
      </c>
      <c r="K57" s="421"/>
      <c r="L57" s="421"/>
    </row>
    <row r="58" spans="1:12" s="363" customFormat="1">
      <c r="A58" s="425"/>
      <c r="B58" s="390"/>
      <c r="C58" s="390"/>
      <c r="D58" s="390"/>
      <c r="E58" s="390"/>
      <c r="F58" s="390"/>
      <c r="G58" s="390"/>
      <c r="H58" s="421"/>
      <c r="I58" s="421"/>
      <c r="J58" s="458"/>
      <c r="K58" s="421"/>
      <c r="L58" s="421"/>
    </row>
    <row r="59" spans="1:12" s="363" customFormat="1" ht="16.5" customHeight="1">
      <c r="A59" s="422" t="s">
        <v>76</v>
      </c>
      <c r="C59" s="641" t="s">
        <v>77</v>
      </c>
      <c r="D59" s="641"/>
      <c r="E59" s="641"/>
      <c r="F59" s="393" t="s">
        <v>78</v>
      </c>
      <c r="G59" s="393" t="s">
        <v>79</v>
      </c>
      <c r="H59" s="426" t="s">
        <v>80</v>
      </c>
      <c r="I59" s="426" t="s">
        <v>81</v>
      </c>
      <c r="J59" s="421"/>
      <c r="K59" s="421"/>
      <c r="L59" s="421"/>
    </row>
    <row r="60" spans="1:12" s="363" customFormat="1" ht="15" customHeight="1">
      <c r="A60" s="423"/>
      <c r="C60" s="674" t="s">
        <v>82</v>
      </c>
      <c r="D60" s="675"/>
      <c r="E60" s="676"/>
      <c r="F60" s="427">
        <f>('Det Estt'!I17*330)/50</f>
        <v>882.09</v>
      </c>
      <c r="G60" s="401" t="s">
        <v>83</v>
      </c>
      <c r="H60" s="427">
        <f>('Lead 2024-25'!L13/1000)*50</f>
        <v>320</v>
      </c>
      <c r="I60" s="427">
        <f>F60*H60</f>
        <v>282268.79999999999</v>
      </c>
      <c r="J60" s="421"/>
      <c r="K60" s="421"/>
      <c r="L60" s="421"/>
    </row>
    <row r="61" spans="1:12" s="363" customFormat="1" ht="13.25" customHeight="1">
      <c r="A61" s="423"/>
      <c r="C61" s="674" t="s">
        <v>84</v>
      </c>
      <c r="D61" s="675"/>
      <c r="E61" s="676"/>
      <c r="F61" s="427">
        <f>'Det Estt'!I12</f>
        <v>40.5</v>
      </c>
      <c r="G61" s="401" t="s">
        <v>85</v>
      </c>
      <c r="H61" s="427">
        <f>'Data '!I18</f>
        <v>352.47604629670377</v>
      </c>
      <c r="I61" s="427">
        <f>F61*H61</f>
        <v>14275.279875016502</v>
      </c>
      <c r="J61" s="449"/>
      <c r="K61" s="421"/>
      <c r="L61" s="421"/>
    </row>
    <row r="62" spans="1:12" s="363" customFormat="1" ht="13.25" customHeight="1">
      <c r="A62" s="423"/>
      <c r="C62" s="674" t="s">
        <v>86</v>
      </c>
      <c r="D62" s="675"/>
      <c r="E62" s="676"/>
      <c r="F62" s="427">
        <f>'Det Estt'!I17*0.45</f>
        <v>60.142500000000005</v>
      </c>
      <c r="G62" s="401" t="s">
        <v>85</v>
      </c>
      <c r="H62" s="427">
        <f>'Det Estt'!J12</f>
        <v>352.47604629670377</v>
      </c>
      <c r="I62" s="427">
        <f>F62*H62</f>
        <v>21198.79061439951</v>
      </c>
      <c r="J62" s="449"/>
      <c r="K62" s="421"/>
      <c r="L62" s="421"/>
    </row>
    <row r="63" spans="1:12" s="363" customFormat="1" ht="13.25" customHeight="1">
      <c r="A63" s="423"/>
      <c r="C63" s="428" t="s">
        <v>87</v>
      </c>
      <c r="D63" s="428" t="s">
        <v>88</v>
      </c>
      <c r="E63" s="404"/>
      <c r="F63" s="427">
        <f>'Det Estt'!I17*0.594</f>
        <v>79.388099999999994</v>
      </c>
      <c r="G63" s="401" t="s">
        <v>85</v>
      </c>
      <c r="H63" s="427">
        <f>'Data '!F72</f>
        <v>1838.4625269550679</v>
      </c>
      <c r="I63" s="427">
        <f t="shared" ref="I63:I64" si="0">F63*H63</f>
        <v>145952.04693616161</v>
      </c>
      <c r="J63" s="449"/>
      <c r="K63" s="421"/>
      <c r="L63" s="421"/>
    </row>
    <row r="64" spans="1:12" s="363" customFormat="1" ht="13.25" customHeight="1">
      <c r="A64" s="423"/>
      <c r="C64" s="428"/>
      <c r="D64" s="428" t="s">
        <v>89</v>
      </c>
      <c r="E64" s="404"/>
      <c r="F64" s="427">
        <f>'Det Estt'!I17*0.306</f>
        <v>40.896900000000002</v>
      </c>
      <c r="G64" s="401" t="s">
        <v>85</v>
      </c>
      <c r="H64" s="427">
        <f>'Data '!F73</f>
        <v>1587.4625269550679</v>
      </c>
      <c r="I64" s="427">
        <f t="shared" si="0"/>
        <v>64922.296218628719</v>
      </c>
      <c r="J64" s="449"/>
      <c r="K64" s="421"/>
      <c r="L64" s="421"/>
    </row>
    <row r="65" spans="1:15" s="363" customFormat="1" ht="13.25" customHeight="1">
      <c r="A65" s="425"/>
      <c r="B65" s="390"/>
      <c r="C65" s="390"/>
      <c r="D65" s="390"/>
      <c r="E65" s="390"/>
      <c r="F65" s="462"/>
      <c r="G65" s="390"/>
      <c r="H65" s="421"/>
      <c r="I65" s="421"/>
      <c r="J65" s="449"/>
      <c r="K65" s="421"/>
      <c r="L65" s="421"/>
    </row>
    <row r="66" spans="1:15" ht="13.25" customHeight="1">
      <c r="B66" s="390"/>
      <c r="C66" s="390"/>
      <c r="D66" s="390"/>
      <c r="E66" s="390"/>
      <c r="F66" s="390"/>
      <c r="G66" s="390"/>
      <c r="H66" s="463" t="s">
        <v>90</v>
      </c>
      <c r="I66" s="421"/>
      <c r="J66" s="457">
        <f>ROUND(SUM(I60:I64),0)</f>
        <v>528617</v>
      </c>
      <c r="K66" s="421"/>
      <c r="L66" s="421"/>
    </row>
    <row r="67" spans="1:15" ht="27" customHeight="1">
      <c r="A67" s="386" t="s">
        <v>91</v>
      </c>
      <c r="B67" s="659" t="s">
        <v>92</v>
      </c>
      <c r="C67" s="659"/>
      <c r="D67" s="659"/>
      <c r="E67" s="659"/>
      <c r="F67" s="659"/>
      <c r="G67" s="659"/>
      <c r="H67" s="659"/>
      <c r="I67" s="421"/>
      <c r="J67" s="421"/>
      <c r="K67" s="421"/>
      <c r="L67" s="421"/>
    </row>
    <row r="68" spans="1:15" s="363" customFormat="1" ht="17" customHeight="1">
      <c r="A68" s="464"/>
      <c r="B68" s="368"/>
      <c r="C68" s="465"/>
      <c r="D68" s="465"/>
      <c r="E68" s="465"/>
      <c r="F68" s="465"/>
      <c r="G68" s="465"/>
      <c r="H68" s="465"/>
      <c r="I68" s="465"/>
      <c r="J68" s="490">
        <f>ROUND('Det Estt'!L30-J57-I60-I61-I62-I63-I64,0)</f>
        <v>452580</v>
      </c>
      <c r="K68" s="430"/>
      <c r="L68" s="491"/>
      <c r="M68" s="421"/>
      <c r="N68" s="421"/>
      <c r="O68" s="421"/>
    </row>
    <row r="69" spans="1:15" s="363" customFormat="1" ht="7.05" customHeight="1">
      <c r="A69" s="464"/>
      <c r="B69" s="368"/>
      <c r="C69" s="465"/>
      <c r="D69" s="465"/>
      <c r="E69" s="465"/>
      <c r="F69" s="465"/>
      <c r="G69" s="465"/>
      <c r="H69" s="465"/>
      <c r="I69" s="465"/>
      <c r="J69" s="492"/>
      <c r="K69" s="430"/>
      <c r="L69" s="491"/>
      <c r="M69" s="421"/>
      <c r="N69" s="421"/>
      <c r="O69" s="421"/>
    </row>
    <row r="70" spans="1:15" s="363" customFormat="1" ht="17" customHeight="1">
      <c r="A70" s="466" t="s">
        <v>93</v>
      </c>
      <c r="B70" s="467" t="s">
        <v>94</v>
      </c>
      <c r="C70" s="465"/>
      <c r="D70" s="465"/>
      <c r="E70" s="465"/>
      <c r="F70" s="465"/>
      <c r="G70" s="465"/>
      <c r="H70" s="465"/>
      <c r="I70" s="465"/>
      <c r="J70" s="490">
        <f>J68+J66+J57</f>
        <v>989876</v>
      </c>
      <c r="K70" s="430"/>
      <c r="L70" s="491"/>
      <c r="M70" s="421"/>
      <c r="N70" s="421"/>
      <c r="O70" s="421"/>
    </row>
    <row r="71" spans="1:15" s="363" customFormat="1" ht="6" customHeight="1">
      <c r="A71" s="464"/>
      <c r="B71" s="368"/>
      <c r="C71" s="465"/>
      <c r="D71" s="465"/>
      <c r="E71" s="465"/>
      <c r="F71" s="465"/>
      <c r="G71" s="465"/>
      <c r="H71" s="465"/>
      <c r="I71" s="465"/>
      <c r="J71" s="492"/>
      <c r="K71" s="430"/>
      <c r="L71" s="491"/>
      <c r="M71" s="421"/>
      <c r="N71" s="421"/>
      <c r="O71" s="421"/>
    </row>
    <row r="72" spans="1:15" ht="21" customHeight="1">
      <c r="A72" s="386" t="s">
        <v>95</v>
      </c>
      <c r="B72" s="677" t="s">
        <v>96</v>
      </c>
      <c r="C72" s="677"/>
      <c r="D72" s="677"/>
      <c r="E72" s="677"/>
      <c r="F72" s="468"/>
      <c r="G72" s="468"/>
      <c r="H72" s="452"/>
      <c r="I72" s="452"/>
      <c r="J72" s="490">
        <f>'Det Estt'!L31</f>
        <v>4949</v>
      </c>
      <c r="K72" s="492"/>
      <c r="L72" s="493"/>
    </row>
    <row r="73" spans="1:15" ht="6" customHeight="1">
      <c r="A73" s="425"/>
      <c r="B73" s="469"/>
      <c r="C73" s="469"/>
      <c r="D73" s="465"/>
      <c r="E73" s="470"/>
      <c r="F73" s="368"/>
      <c r="G73" s="465"/>
      <c r="H73" s="465"/>
      <c r="I73" s="465"/>
      <c r="J73" s="465"/>
      <c r="L73" s="491"/>
    </row>
    <row r="74" spans="1:15">
      <c r="A74" s="386" t="s">
        <v>97</v>
      </c>
      <c r="B74" s="469" t="s">
        <v>98</v>
      </c>
      <c r="C74" s="469"/>
      <c r="D74" s="465"/>
      <c r="E74" s="470"/>
      <c r="F74" s="368"/>
      <c r="G74" s="465"/>
      <c r="H74" s="465"/>
      <c r="I74" s="465"/>
      <c r="J74" s="598">
        <f>'Det Estt'!L33</f>
        <v>5175</v>
      </c>
      <c r="L74" s="491"/>
    </row>
    <row r="75" spans="1:15" ht="6" customHeight="1">
      <c r="A75" s="386"/>
      <c r="C75" s="465"/>
      <c r="D75" s="465"/>
      <c r="E75" s="465"/>
      <c r="F75" s="465"/>
      <c r="G75" s="465"/>
      <c r="H75" s="465"/>
      <c r="I75" s="465"/>
      <c r="J75" s="472"/>
      <c r="L75" s="491"/>
    </row>
    <row r="76" spans="1:15">
      <c r="A76" s="386" t="s">
        <v>99</v>
      </c>
      <c r="B76" s="679" t="s">
        <v>90</v>
      </c>
      <c r="C76" s="679"/>
      <c r="D76" s="679"/>
      <c r="E76" s="465"/>
      <c r="F76" s="465"/>
      <c r="G76" s="465"/>
      <c r="H76" s="465"/>
      <c r="I76" s="465"/>
      <c r="J76" s="494">
        <f>J74+J72+J70</f>
        <v>1000000</v>
      </c>
      <c r="L76" s="491"/>
    </row>
    <row r="77" spans="1:15">
      <c r="A77" s="425"/>
      <c r="C77" s="465"/>
      <c r="D77" s="581" t="s">
        <v>444</v>
      </c>
      <c r="E77" s="465"/>
      <c r="F77" s="471" t="s">
        <v>368</v>
      </c>
      <c r="G77" s="465"/>
      <c r="H77" s="472"/>
      <c r="I77" s="472"/>
      <c r="J77" s="465"/>
      <c r="L77" s="491"/>
    </row>
    <row r="78" spans="1:15">
      <c r="A78" s="473"/>
      <c r="B78" s="474"/>
      <c r="C78" s="475"/>
      <c r="D78" s="476" t="str">
        <f>+"MPP "&amp;INPUT!D8</f>
        <v>MPP Maddur</v>
      </c>
      <c r="E78" s="475"/>
      <c r="F78" s="476" t="str">
        <f>+"PR SD "&amp;INPUT!D7</f>
        <v>PR SD Cherial</v>
      </c>
      <c r="G78" s="475"/>
      <c r="H78" s="475"/>
      <c r="I78" s="495"/>
      <c r="J78" s="475"/>
      <c r="K78" s="474"/>
      <c r="L78" s="496"/>
    </row>
    <row r="79" spans="1:15" ht="13.9">
      <c r="A79" s="477"/>
      <c r="B79" s="474"/>
      <c r="C79" s="475"/>
      <c r="D79" s="476"/>
      <c r="E79" s="474"/>
      <c r="F79" s="474"/>
      <c r="G79" s="474"/>
      <c r="H79" s="476"/>
      <c r="I79" s="476"/>
      <c r="J79" s="475"/>
      <c r="K79" s="474"/>
      <c r="L79" s="496"/>
    </row>
    <row r="80" spans="1:15" hidden="1">
      <c r="A80" s="478"/>
      <c r="C80" s="465"/>
      <c r="D80" s="471"/>
      <c r="E80" s="368"/>
      <c r="F80" s="368"/>
      <c r="G80" s="368"/>
      <c r="H80" s="471"/>
      <c r="I80" s="471"/>
      <c r="J80" s="465"/>
    </row>
    <row r="81" spans="1:12" hidden="1">
      <c r="A81" s="478"/>
      <c r="C81" s="465"/>
      <c r="D81" s="465"/>
      <c r="E81" s="465"/>
      <c r="F81" s="465"/>
      <c r="G81" s="465"/>
      <c r="H81" s="465"/>
      <c r="I81" s="465"/>
      <c r="J81" s="465"/>
    </row>
    <row r="82" spans="1:12" hidden="1">
      <c r="A82" s="478"/>
      <c r="C82" s="465"/>
      <c r="D82" s="465"/>
      <c r="E82" s="465"/>
      <c r="F82" s="465"/>
      <c r="G82" s="465"/>
      <c r="H82" s="465"/>
      <c r="I82" s="465"/>
      <c r="J82" s="465"/>
    </row>
    <row r="83" spans="1:12" hidden="1">
      <c r="A83" s="478"/>
      <c r="C83" s="465"/>
      <c r="D83" s="465"/>
      <c r="E83" s="465"/>
      <c r="F83" s="465"/>
      <c r="G83" s="465"/>
      <c r="H83" s="465"/>
      <c r="I83" s="465"/>
      <c r="J83" s="465"/>
    </row>
    <row r="84" spans="1:12" hidden="1">
      <c r="A84" s="478"/>
      <c r="C84" s="465"/>
      <c r="D84" s="465"/>
      <c r="E84" s="465"/>
      <c r="F84" s="465"/>
      <c r="G84" s="465"/>
      <c r="H84" s="465"/>
      <c r="I84" s="465"/>
      <c r="J84" s="465"/>
    </row>
    <row r="85" spans="1:12" hidden="1">
      <c r="A85" s="478"/>
      <c r="C85" s="465"/>
      <c r="D85" s="465"/>
      <c r="E85" s="465"/>
      <c r="F85" s="465"/>
      <c r="G85" s="465"/>
      <c r="H85" s="465"/>
      <c r="I85" s="465"/>
      <c r="J85" s="465"/>
    </row>
    <row r="86" spans="1:12" hidden="1">
      <c r="A86" s="478"/>
      <c r="C86" s="465"/>
      <c r="D86" s="465"/>
      <c r="E86" s="465"/>
      <c r="F86" s="465"/>
      <c r="G86" s="465"/>
      <c r="H86" s="465"/>
      <c r="I86" s="465"/>
      <c r="J86" s="465"/>
    </row>
    <row r="87" spans="1:12" hidden="1">
      <c r="A87" s="478"/>
      <c r="C87" s="465"/>
      <c r="D87" s="465"/>
      <c r="E87" s="465"/>
      <c r="F87" s="465"/>
      <c r="G87" s="465"/>
      <c r="H87" s="465"/>
      <c r="I87" s="465"/>
      <c r="J87" s="465"/>
    </row>
    <row r="88" spans="1:12" hidden="1">
      <c r="A88" s="478"/>
      <c r="C88" s="465"/>
      <c r="D88" s="465"/>
      <c r="E88" s="465"/>
      <c r="F88" s="465"/>
      <c r="G88" s="465"/>
      <c r="H88" s="465"/>
      <c r="I88" s="465"/>
      <c r="J88" s="465"/>
    </row>
    <row r="89" spans="1:12" hidden="1">
      <c r="A89" s="478"/>
      <c r="C89" s="465"/>
      <c r="D89" s="465"/>
      <c r="E89" s="465"/>
      <c r="F89" s="465"/>
      <c r="G89" s="465"/>
      <c r="H89" s="465"/>
      <c r="I89" s="465"/>
      <c r="J89" s="465"/>
    </row>
    <row r="90" spans="1:12" hidden="1">
      <c r="A90" s="478"/>
      <c r="C90" s="465"/>
      <c r="D90" s="465"/>
      <c r="E90" s="465"/>
      <c r="F90" s="465"/>
      <c r="G90" s="465"/>
      <c r="H90" s="465"/>
      <c r="I90" s="465"/>
      <c r="J90" s="465"/>
    </row>
    <row r="91" spans="1:12" hidden="1">
      <c r="A91" s="478"/>
      <c r="C91" s="465"/>
      <c r="D91" s="465"/>
      <c r="E91" s="465"/>
      <c r="F91" s="465"/>
      <c r="G91" s="465"/>
      <c r="H91" s="465"/>
      <c r="I91" s="465"/>
      <c r="J91" s="465"/>
    </row>
    <row r="92" spans="1:12" hidden="1">
      <c r="A92" s="478"/>
      <c r="C92" s="465"/>
      <c r="D92" s="465"/>
      <c r="E92" s="465"/>
      <c r="F92" s="465"/>
      <c r="G92" s="465"/>
      <c r="H92" s="465"/>
      <c r="I92" s="465"/>
      <c r="J92" s="465"/>
    </row>
    <row r="93" spans="1:12" ht="17.25" hidden="1">
      <c r="A93" s="680" t="s">
        <v>101</v>
      </c>
      <c r="B93" s="681"/>
      <c r="C93" s="681"/>
      <c r="D93" s="681"/>
      <c r="E93" s="681"/>
      <c r="F93" s="681"/>
      <c r="G93" s="681"/>
      <c r="H93" s="681"/>
      <c r="I93" s="681"/>
      <c r="J93" s="681"/>
      <c r="K93" s="681"/>
      <c r="L93" s="681"/>
    </row>
    <row r="94" spans="1:12" ht="17.649999999999999" hidden="1">
      <c r="A94" s="682" t="s">
        <v>102</v>
      </c>
      <c r="B94" s="683"/>
      <c r="C94" s="683"/>
      <c r="D94" s="683"/>
      <c r="E94" s="683"/>
      <c r="F94" s="683"/>
      <c r="G94" s="683"/>
      <c r="H94" s="683"/>
      <c r="I94" s="683"/>
      <c r="J94" s="683"/>
      <c r="K94" s="683"/>
      <c r="L94" s="683"/>
    </row>
    <row r="95" spans="1:12" s="363" customFormat="1" ht="51" hidden="1">
      <c r="A95" s="479" t="s">
        <v>103</v>
      </c>
      <c r="B95" s="684" t="s">
        <v>104</v>
      </c>
      <c r="C95" s="685"/>
      <c r="D95" s="685"/>
      <c r="E95" s="685"/>
      <c r="F95" s="685"/>
      <c r="G95" s="653"/>
      <c r="H95" s="400" t="s">
        <v>105</v>
      </c>
      <c r="I95" s="400"/>
      <c r="J95" s="451" t="s">
        <v>106</v>
      </c>
      <c r="K95" s="451" t="s">
        <v>107</v>
      </c>
      <c r="L95" s="451" t="s">
        <v>108</v>
      </c>
    </row>
    <row r="96" spans="1:12" s="363" customFormat="1" hidden="1">
      <c r="A96" s="480">
        <v>1</v>
      </c>
      <c r="B96" s="671">
        <v>2</v>
      </c>
      <c r="C96" s="672"/>
      <c r="D96" s="672"/>
      <c r="E96" s="672"/>
      <c r="F96" s="672"/>
      <c r="G96" s="673"/>
      <c r="H96" s="481">
        <v>3</v>
      </c>
      <c r="I96" s="481"/>
      <c r="J96" s="481">
        <v>4</v>
      </c>
      <c r="K96" s="481">
        <v>5</v>
      </c>
      <c r="L96" s="481">
        <v>6</v>
      </c>
    </row>
    <row r="97" spans="1:12" s="363" customFormat="1" ht="30" hidden="1" customHeight="1">
      <c r="A97" s="482">
        <v>1</v>
      </c>
      <c r="B97" s="483" t="s">
        <v>109</v>
      </c>
      <c r="C97" s="426"/>
      <c r="D97" s="404"/>
      <c r="E97" s="404"/>
      <c r="F97" s="484" t="e">
        <f>#REF!</f>
        <v>#REF!</v>
      </c>
      <c r="G97" s="484">
        <v>1.21</v>
      </c>
      <c r="H97" s="484" t="e">
        <f>F97*G97</f>
        <v>#REF!</v>
      </c>
      <c r="I97" s="484"/>
      <c r="J97" s="484" t="e">
        <f>H97</f>
        <v>#REF!</v>
      </c>
      <c r="K97" s="484" t="s">
        <v>110</v>
      </c>
      <c r="L97" s="484" t="s">
        <v>110</v>
      </c>
    </row>
    <row r="98" spans="1:12" s="363" customFormat="1" ht="30" hidden="1" customHeight="1">
      <c r="A98" s="482">
        <f>A97+1</f>
        <v>2</v>
      </c>
      <c r="B98" s="483" t="s">
        <v>111</v>
      </c>
      <c r="C98" s="426"/>
      <c r="D98" s="404"/>
      <c r="E98" s="404"/>
      <c r="F98" s="484" t="e">
        <f>#REF!</f>
        <v>#REF!</v>
      </c>
      <c r="G98" s="484">
        <v>1.28</v>
      </c>
      <c r="H98" s="484" t="e">
        <f>F98*G98</f>
        <v>#REF!</v>
      </c>
      <c r="I98" s="484"/>
      <c r="J98" s="484" t="s">
        <v>110</v>
      </c>
      <c r="K98" s="484" t="e">
        <f>H98*66%</f>
        <v>#REF!</v>
      </c>
      <c r="L98" s="484" t="e">
        <f>H98*34%</f>
        <v>#REF!</v>
      </c>
    </row>
    <row r="99" spans="1:12" s="363" customFormat="1" ht="30" hidden="1" customHeight="1">
      <c r="A99" s="482">
        <f>A98+1</f>
        <v>3</v>
      </c>
      <c r="B99" s="483" t="s">
        <v>112</v>
      </c>
      <c r="C99" s="426"/>
      <c r="D99" s="404"/>
      <c r="E99" s="404"/>
      <c r="F99" s="484" t="e">
        <f>#REF!</f>
        <v>#REF!</v>
      </c>
      <c r="G99" s="484"/>
      <c r="H99" s="484"/>
      <c r="I99" s="484"/>
      <c r="J99" s="484" t="s">
        <v>110</v>
      </c>
      <c r="K99" s="484" t="s">
        <v>110</v>
      </c>
      <c r="L99" s="484" t="e">
        <f>F99</f>
        <v>#REF!</v>
      </c>
    </row>
    <row r="100" spans="1:12" s="363" customFormat="1" ht="30" hidden="1" customHeight="1">
      <c r="A100" s="482">
        <f>A99+1</f>
        <v>4</v>
      </c>
      <c r="B100" s="483" t="s">
        <v>113</v>
      </c>
      <c r="C100" s="426"/>
      <c r="D100" s="404"/>
      <c r="E100" s="404"/>
      <c r="F100" s="484" t="e">
        <f>#REF!+#REF!+#REF!</f>
        <v>#REF!</v>
      </c>
      <c r="G100" s="484"/>
      <c r="H100" s="484"/>
      <c r="I100" s="484"/>
      <c r="J100" s="484" t="e">
        <f>F100*0.9</f>
        <v>#REF!</v>
      </c>
      <c r="K100" s="484" t="s">
        <v>110</v>
      </c>
      <c r="L100" s="484" t="e">
        <f>F100*0.46</f>
        <v>#REF!</v>
      </c>
    </row>
    <row r="101" spans="1:12" s="363" customFormat="1" ht="30" hidden="1" customHeight="1">
      <c r="A101" s="485"/>
      <c r="B101" s="486"/>
      <c r="C101" s="487"/>
      <c r="D101" s="488"/>
      <c r="E101" s="488"/>
      <c r="F101" s="489"/>
      <c r="G101" s="489" t="s">
        <v>90</v>
      </c>
      <c r="H101" s="489" t="e">
        <f>SUM(H97:H100)</f>
        <v>#REF!</v>
      </c>
      <c r="I101" s="489"/>
      <c r="J101" s="489" t="e">
        <f>SUM(J97:J100)</f>
        <v>#REF!</v>
      </c>
      <c r="K101" s="489" t="e">
        <f>SUM(K97:K100)</f>
        <v>#REF!</v>
      </c>
      <c r="L101" s="489" t="e">
        <f>SUM(L97:L100)</f>
        <v>#REF!</v>
      </c>
    </row>
    <row r="102" spans="1:12" s="363" customFormat="1" ht="30" hidden="1" customHeight="1">
      <c r="A102" s="386"/>
      <c r="B102" s="434"/>
      <c r="C102" s="452"/>
      <c r="F102" s="452"/>
      <c r="G102" s="452"/>
      <c r="H102" s="452"/>
      <c r="I102" s="452"/>
      <c r="J102" s="452"/>
      <c r="K102" s="452"/>
      <c r="L102" s="452"/>
    </row>
    <row r="103" spans="1:12" hidden="1">
      <c r="A103" s="478"/>
    </row>
    <row r="104" spans="1:12" hidden="1">
      <c r="A104" s="478"/>
    </row>
    <row r="105" spans="1:12" hidden="1">
      <c r="A105" s="478"/>
    </row>
    <row r="106" spans="1:12" hidden="1">
      <c r="A106" s="478"/>
    </row>
    <row r="107" spans="1:12" hidden="1">
      <c r="C107" s="368"/>
      <c r="D107" s="368"/>
      <c r="E107" s="368"/>
      <c r="F107" s="368"/>
      <c r="G107" s="368"/>
      <c r="H107" s="368"/>
      <c r="I107" s="368"/>
      <c r="J107" s="368"/>
    </row>
    <row r="108" spans="1:12" hidden="1">
      <c r="C108" s="368"/>
      <c r="D108" s="368"/>
      <c r="E108" s="368"/>
      <c r="F108" s="368"/>
      <c r="G108" s="368"/>
      <c r="H108" s="368"/>
      <c r="I108" s="368"/>
      <c r="J108" s="368"/>
    </row>
    <row r="109" spans="1:12" hidden="1">
      <c r="A109" s="478"/>
    </row>
    <row r="110" spans="1:12" hidden="1">
      <c r="A110" s="478"/>
    </row>
    <row r="111" spans="1:12" hidden="1">
      <c r="A111" s="478"/>
    </row>
    <row r="112" spans="1:12">
      <c r="A112" s="478"/>
    </row>
    <row r="113" spans="1:1">
      <c r="A113" s="478"/>
    </row>
    <row r="114" spans="1:1">
      <c r="A114" s="478"/>
    </row>
    <row r="115" spans="1:1">
      <c r="A115" s="478"/>
    </row>
    <row r="116" spans="1:1">
      <c r="A116" s="478"/>
    </row>
    <row r="117" spans="1:1">
      <c r="A117" s="478"/>
    </row>
    <row r="118" spans="1:1">
      <c r="A118" s="478"/>
    </row>
    <row r="119" spans="1:1">
      <c r="A119" s="478"/>
    </row>
    <row r="120" spans="1:1">
      <c r="A120" s="478"/>
    </row>
    <row r="121" spans="1:1">
      <c r="A121" s="478"/>
    </row>
    <row r="122" spans="1:1">
      <c r="A122" s="478"/>
    </row>
    <row r="123" spans="1:1">
      <c r="A123" s="478"/>
    </row>
    <row r="124" spans="1:1">
      <c r="A124" s="478"/>
    </row>
    <row r="125" spans="1:1">
      <c r="A125" s="478"/>
    </row>
    <row r="126" spans="1:1">
      <c r="A126" s="478"/>
    </row>
    <row r="127" spans="1:1">
      <c r="A127" s="478"/>
    </row>
    <row r="128" spans="1:1">
      <c r="A128" s="478"/>
    </row>
    <row r="129" spans="1:1">
      <c r="A129" s="478"/>
    </row>
    <row r="130" spans="1:1">
      <c r="A130" s="478"/>
    </row>
    <row r="131" spans="1:1">
      <c r="A131" s="478"/>
    </row>
    <row r="132" spans="1:1">
      <c r="A132" s="478"/>
    </row>
    <row r="133" spans="1:1">
      <c r="A133" s="478"/>
    </row>
    <row r="134" spans="1:1">
      <c r="A134" s="478"/>
    </row>
    <row r="135" spans="1:1">
      <c r="A135" s="478"/>
    </row>
    <row r="136" spans="1:1">
      <c r="A136" s="478"/>
    </row>
    <row r="137" spans="1:1">
      <c r="A137" s="478"/>
    </row>
    <row r="138" spans="1:1">
      <c r="A138" s="478"/>
    </row>
    <row r="139" spans="1:1">
      <c r="A139" s="478"/>
    </row>
    <row r="140" spans="1:1">
      <c r="A140" s="478"/>
    </row>
    <row r="141" spans="1:1">
      <c r="A141" s="478"/>
    </row>
    <row r="142" spans="1:1">
      <c r="A142" s="478"/>
    </row>
    <row r="143" spans="1:1">
      <c r="A143" s="478"/>
    </row>
    <row r="144" spans="1:1">
      <c r="A144" s="478"/>
    </row>
    <row r="145" spans="1:1">
      <c r="A145" s="478"/>
    </row>
    <row r="146" spans="1:1">
      <c r="A146" s="478"/>
    </row>
    <row r="147" spans="1:1">
      <c r="A147" s="478"/>
    </row>
    <row r="148" spans="1:1">
      <c r="A148" s="478"/>
    </row>
    <row r="149" spans="1:1">
      <c r="A149" s="478"/>
    </row>
    <row r="150" spans="1:1">
      <c r="A150" s="478"/>
    </row>
    <row r="151" spans="1:1">
      <c r="A151" s="478"/>
    </row>
    <row r="152" spans="1:1">
      <c r="A152" s="478"/>
    </row>
    <row r="153" spans="1:1">
      <c r="A153" s="478"/>
    </row>
    <row r="154" spans="1:1">
      <c r="A154" s="478"/>
    </row>
    <row r="155" spans="1:1">
      <c r="A155" s="478"/>
    </row>
    <row r="156" spans="1:1">
      <c r="A156" s="478"/>
    </row>
    <row r="157" spans="1:1">
      <c r="A157" s="478"/>
    </row>
    <row r="158" spans="1:1">
      <c r="A158" s="478"/>
    </row>
    <row r="159" spans="1:1">
      <c r="A159" s="478"/>
    </row>
    <row r="160" spans="1:1">
      <c r="A160" s="478"/>
    </row>
    <row r="161" spans="1:1">
      <c r="A161" s="478"/>
    </row>
    <row r="162" spans="1:1">
      <c r="A162" s="478"/>
    </row>
    <row r="163" spans="1:1">
      <c r="A163" s="478"/>
    </row>
    <row r="164" spans="1:1">
      <c r="A164" s="478"/>
    </row>
    <row r="165" spans="1:1">
      <c r="A165" s="478"/>
    </row>
    <row r="166" spans="1:1">
      <c r="A166" s="478"/>
    </row>
    <row r="167" spans="1:1">
      <c r="A167" s="478"/>
    </row>
    <row r="168" spans="1:1">
      <c r="A168" s="478"/>
    </row>
    <row r="169" spans="1:1">
      <c r="A169" s="478"/>
    </row>
    <row r="170" spans="1:1">
      <c r="A170" s="478"/>
    </row>
    <row r="171" spans="1:1">
      <c r="A171" s="478"/>
    </row>
    <row r="172" spans="1:1">
      <c r="A172" s="478"/>
    </row>
    <row r="173" spans="1:1">
      <c r="A173" s="478"/>
    </row>
    <row r="174" spans="1:1">
      <c r="A174" s="478"/>
    </row>
    <row r="175" spans="1:1">
      <c r="A175" s="478"/>
    </row>
    <row r="176" spans="1:1">
      <c r="A176" s="478"/>
    </row>
    <row r="177" spans="1:1">
      <c r="A177" s="478"/>
    </row>
    <row r="178" spans="1:1">
      <c r="A178" s="478"/>
    </row>
    <row r="179" spans="1:1">
      <c r="A179" s="478"/>
    </row>
    <row r="180" spans="1:1">
      <c r="A180" s="478"/>
    </row>
  </sheetData>
  <mergeCells count="64">
    <mergeCell ref="O17:S18"/>
    <mergeCell ref="B76:D76"/>
    <mergeCell ref="A93:L93"/>
    <mergeCell ref="A94:L94"/>
    <mergeCell ref="B95:G95"/>
    <mergeCell ref="D50:G50"/>
    <mergeCell ref="D51:G51"/>
    <mergeCell ref="D52:G52"/>
    <mergeCell ref="D53:G53"/>
    <mergeCell ref="C59:E59"/>
    <mergeCell ref="D45:G45"/>
    <mergeCell ref="D46:G46"/>
    <mergeCell ref="D47:G47"/>
    <mergeCell ref="D48:G48"/>
    <mergeCell ref="D49:G49"/>
    <mergeCell ref="B41:D41"/>
    <mergeCell ref="B96:G96"/>
    <mergeCell ref="C60:E60"/>
    <mergeCell ref="C61:E61"/>
    <mergeCell ref="C62:E62"/>
    <mergeCell ref="B67:H67"/>
    <mergeCell ref="B72:E72"/>
    <mergeCell ref="F41:H41"/>
    <mergeCell ref="B42:D42"/>
    <mergeCell ref="B44:E44"/>
    <mergeCell ref="G44:I44"/>
    <mergeCell ref="B38:C38"/>
    <mergeCell ref="D38:E38"/>
    <mergeCell ref="F38:G38"/>
    <mergeCell ref="H38:J38"/>
    <mergeCell ref="B40:D40"/>
    <mergeCell ref="F40:H40"/>
    <mergeCell ref="B35:E35"/>
    <mergeCell ref="G35:I35"/>
    <mergeCell ref="B36:C36"/>
    <mergeCell ref="D36:E36"/>
    <mergeCell ref="G36:J36"/>
    <mergeCell ref="N31:O31"/>
    <mergeCell ref="B32:D32"/>
    <mergeCell ref="G32:I32"/>
    <mergeCell ref="G33:I33"/>
    <mergeCell ref="B34:D34"/>
    <mergeCell ref="G34:I34"/>
    <mergeCell ref="B21:C21"/>
    <mergeCell ref="G21:H21"/>
    <mergeCell ref="G22:H22"/>
    <mergeCell ref="D24:E24"/>
    <mergeCell ref="G24:H24"/>
    <mergeCell ref="B14:C14"/>
    <mergeCell ref="B16:C16"/>
    <mergeCell ref="G16:H16"/>
    <mergeCell ref="G17:H17"/>
    <mergeCell ref="B19:D19"/>
    <mergeCell ref="F19:H19"/>
    <mergeCell ref="B10:D10"/>
    <mergeCell ref="I10:K10"/>
    <mergeCell ref="B12:C12"/>
    <mergeCell ref="D12:E12"/>
    <mergeCell ref="G12:K12"/>
    <mergeCell ref="A1:K1"/>
    <mergeCell ref="A6:K6"/>
    <mergeCell ref="A7:K7"/>
    <mergeCell ref="C8:D8"/>
    <mergeCell ref="J8:K8"/>
  </mergeCells>
  <printOptions horizontalCentered="1"/>
  <pageMargins left="0.15748031496063" right="0" top="3.9370078740157501E-2" bottom="3.9370078740157501E-2" header="0.23622047244094499" footer="0.31496062992126"/>
  <pageSetup paperSize="9" scale="80" orientation="portrait" r:id="rId1"/>
  <headerFooter alignWithMargins="0">
    <oddFooter>&amp;CPage &amp;P of &amp;N</oddFooter>
  </headerFooter>
  <rowBreaks count="2" manualBreakCount="2">
    <brk id="55" max="10" man="1"/>
    <brk id="78" max="11"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tabColor indexed="12"/>
    <pageSetUpPr fitToPage="1"/>
  </sheetPr>
  <dimension ref="A1:I34"/>
  <sheetViews>
    <sheetView view="pageBreakPreview" topLeftCell="A14" workbookViewId="0">
      <selection activeCell="B22" sqref="B22"/>
    </sheetView>
  </sheetViews>
  <sheetFormatPr defaultColWidth="9.06640625" defaultRowHeight="15.4"/>
  <cols>
    <col min="1" max="1" width="4.53125" style="342" customWidth="1"/>
    <col min="2" max="2" width="14.06640625" style="343" customWidth="1"/>
    <col min="3" max="3" width="4.33203125" style="343" hidden="1" customWidth="1"/>
    <col min="4" max="4" width="6.06640625" style="343" customWidth="1"/>
    <col min="5" max="5" width="26.53125" style="343" customWidth="1"/>
    <col min="6" max="6" width="11.59765625" style="343" customWidth="1"/>
    <col min="7" max="7" width="14" style="343" customWidth="1"/>
    <col min="8" max="8" width="31" style="343" customWidth="1"/>
    <col min="9" max="16384" width="9.06640625" style="343"/>
  </cols>
  <sheetData>
    <row r="1" spans="1:9" s="339" customFormat="1" ht="18.75" customHeight="1">
      <c r="A1" s="697" t="s">
        <v>114</v>
      </c>
      <c r="B1" s="697"/>
      <c r="C1" s="697"/>
      <c r="D1" s="697"/>
      <c r="E1" s="697"/>
      <c r="F1" s="697"/>
      <c r="G1" s="697"/>
      <c r="H1" s="697"/>
    </row>
    <row r="2" spans="1:9" s="339" customFormat="1" ht="6" customHeight="1">
      <c r="A2" s="697"/>
      <c r="B2" s="697"/>
      <c r="C2" s="697"/>
      <c r="D2" s="697"/>
      <c r="E2" s="697"/>
      <c r="F2" s="697"/>
      <c r="G2" s="697"/>
      <c r="H2" s="697"/>
    </row>
    <row r="3" spans="1:9" s="339" customFormat="1" ht="41.55" customHeight="1">
      <c r="A3" s="705" t="str">
        <f>Cover!B21</f>
        <v>Name of the worK</v>
      </c>
      <c r="B3" s="705"/>
      <c r="C3" s="705"/>
      <c r="D3" s="706" t="str">
        <f>INPUT!D2</f>
        <v>Construction of CC Road in Bairanpalli(GP) of Maddur(M), Siddipet District.</v>
      </c>
      <c r="E3" s="706"/>
      <c r="F3" s="706"/>
      <c r="G3" s="706"/>
      <c r="H3" s="706"/>
      <c r="I3" s="361"/>
    </row>
    <row r="4" spans="1:9" s="340" customFormat="1" ht="6.75" customHeight="1">
      <c r="A4" s="344"/>
      <c r="B4" s="345"/>
      <c r="C4" s="345"/>
      <c r="D4" s="345"/>
      <c r="E4" s="46"/>
      <c r="F4" s="345"/>
      <c r="G4" s="345"/>
      <c r="H4" s="345"/>
      <c r="I4" s="361"/>
    </row>
    <row r="5" spans="1:9" ht="16.5" customHeight="1">
      <c r="A5" s="707" t="str">
        <f>+"Grant : "&amp;INPUT!I7</f>
        <v>Grant : MGNREGS 2024-25</v>
      </c>
      <c r="B5" s="707"/>
      <c r="C5" s="707"/>
      <c r="D5" s="707"/>
      <c r="E5" s="707"/>
      <c r="F5" s="707"/>
      <c r="G5" s="346" t="s">
        <v>115</v>
      </c>
      <c r="H5" s="347">
        <f>INPUT!J5</f>
        <v>10</v>
      </c>
      <c r="I5" s="361"/>
    </row>
    <row r="6" spans="1:9" ht="1.5" customHeight="1">
      <c r="A6" s="344"/>
      <c r="B6" s="348"/>
      <c r="C6" s="348"/>
      <c r="D6" s="348"/>
      <c r="E6" s="348"/>
      <c r="F6" s="348"/>
      <c r="G6" s="348"/>
      <c r="H6" s="348"/>
    </row>
    <row r="7" spans="1:9" ht="52.15" customHeight="1">
      <c r="A7" s="708" t="str">
        <f>+"       The work is administratively sanctioned under "&amp;INPUT!I7&amp;" Grant vide "&amp;INPUT!I4&amp;" with an estimated cost of Rs."&amp;INPUT!J5&amp;" Lakhs. The detailed estimate is prepared with the following provisions"</f>
        <v xml:space="preserve">       The work is administratively sanctioned under MGNREGS 2024-25 Grant vide Proc. No.04/EE/PR Division/Gajwel/MGNREGS Works/2024-25-I, Date:23/11/2024 of District Collector,Siddipet with an estimated cost of Rs.10 Lakhs. The detailed estimate is prepared with the following provisions</v>
      </c>
      <c r="B7" s="709"/>
      <c r="C7" s="709"/>
      <c r="D7" s="709"/>
      <c r="E7" s="709"/>
      <c r="F7" s="709"/>
      <c r="G7" s="709"/>
      <c r="H7" s="709"/>
    </row>
    <row r="8" spans="1:9">
      <c r="A8" s="701"/>
      <c r="B8" s="701"/>
      <c r="C8" s="701"/>
      <c r="D8" s="701"/>
      <c r="E8" s="701"/>
      <c r="F8" s="701"/>
      <c r="G8" s="701"/>
      <c r="H8" s="701"/>
    </row>
    <row r="9" spans="1:9" ht="33.700000000000003" customHeight="1">
      <c r="A9" s="349">
        <v>1</v>
      </c>
      <c r="B9" s="701" t="str">
        <f>'Det Estt'!B7</f>
        <v>Earth Work Eaxcavation and Depositing on the bank with an initial lead of 10mts and lift of 2mts in loamy and claye soils like BC,red earth</v>
      </c>
      <c r="C9" s="701"/>
      <c r="D9" s="701"/>
      <c r="E9" s="701"/>
      <c r="F9" s="701"/>
      <c r="G9" s="701"/>
      <c r="H9" s="701"/>
    </row>
    <row r="10" spans="1:9" ht="52.25" hidden="1" customHeight="1">
      <c r="A10" s="349">
        <f>A9+1</f>
        <v>2</v>
      </c>
      <c r="B10" s="701" t="e">
        <f>'Det Estt'!#REF!</f>
        <v>#REF!</v>
      </c>
      <c r="C10" s="701"/>
      <c r="D10" s="701"/>
      <c r="E10" s="701"/>
      <c r="F10" s="701"/>
      <c r="G10" s="701"/>
      <c r="H10" s="701"/>
    </row>
    <row r="11" spans="1:9" ht="48.4" customHeight="1">
      <c r="A11" s="349">
        <v>2</v>
      </c>
      <c r="B11" s="694" t="str">
        <f>'Det Estt'!B10:H10</f>
        <v>Filling the excavated road way with Gravel including cost and conveyance,labour charges,watering,tempering etc.,complete.</v>
      </c>
      <c r="C11" s="694"/>
      <c r="D11" s="694"/>
      <c r="E11" s="694"/>
      <c r="F11" s="694"/>
      <c r="G11" s="694"/>
      <c r="H11" s="694"/>
    </row>
    <row r="12" spans="1:9" ht="17.350000000000001" customHeight="1">
      <c r="A12" s="349">
        <v>3</v>
      </c>
      <c r="B12" s="702" t="str">
        <f>'Det Estt'!B13</f>
        <v>Unskilled labour charges for spreading  the sand for levelling course including watering and ramming</v>
      </c>
      <c r="C12" s="703"/>
      <c r="D12" s="703"/>
      <c r="E12" s="703"/>
      <c r="F12" s="703"/>
      <c r="G12" s="703"/>
      <c r="H12" s="704"/>
    </row>
    <row r="13" spans="1:9" ht="87.4" customHeight="1">
      <c r="A13" s="349">
        <v>4</v>
      </c>
      <c r="B13" s="694" t="str">
        <f>'Det Estt'!B16:H16</f>
        <v xml:space="preserve">Construction of  un-reinforced plain cement concrete pavement, thickness as per design, over a prepared sub base,with Nominal Mix of VCC (1:2:4) equivalent to M20 grade as per IS 456-2000 with 330 kgs of cement per cubic meter of concrete for internal roads with 43 grade cement or any other type,  coarse and fine aggregates conforming to IS : 383, maximum in a concrete mixer of not less than 0.2 cum capacity and appropriate weigh batcher using approved mix, laid in approved fixed side formwork (steel channel, laying and fixing of 125 mictron thick polythene film, wedges, steel plates including levelling the formwork as per drawing), spreading the concrete with sholvels, rakes, compacted using needle  and plate vibrators and finished in continuous operation including provision of contraction and expansion, construction joints with High performance expansion joint filler board / using concrete cutting machine with diamond studded saw, applying debonding strips, primer, sealant, admixtures as approved, curing of concrete pavement for 14- days/curing compound (where specified)  finishing to lines and grade as per drawing but excluding cost of High performance expansion joint filler board/ concrete groove cutting charges with daimond studded saw including all applicable taxes.  </v>
      </c>
      <c r="C13" s="694"/>
      <c r="D13" s="694"/>
      <c r="E13" s="694"/>
      <c r="F13" s="694"/>
      <c r="G13" s="694"/>
      <c r="H13" s="694"/>
    </row>
    <row r="14" spans="1:9" ht="31.8" customHeight="1">
      <c r="A14" s="349">
        <v>5</v>
      </c>
      <c r="B14" s="694" t="str">
        <f>'Det Estt'!B19:H19</f>
        <v>Collection and supply of Gravel and stacking at road side to departmental guage including cost and conveyance of all materials and labour charges etc., complete, but excluding VAT &amp; Seignorage Charges for Side Berms</v>
      </c>
      <c r="C14" s="694"/>
      <c r="D14" s="694"/>
      <c r="E14" s="694"/>
      <c r="F14" s="694"/>
      <c r="G14" s="694"/>
      <c r="H14" s="694"/>
    </row>
    <row r="15" spans="1:9" ht="33.700000000000003" customHeight="1">
      <c r="A15" s="349">
        <f t="shared" ref="A15" si="0">A14+1</f>
        <v>6</v>
      </c>
      <c r="B15" s="694" t="str">
        <f>'Det Estt'!B22:H22</f>
        <v xml:space="preserve">Spreading of gravel for side berms including watering and tamping and rolling with hand roller irrespective of thickness in layers </v>
      </c>
      <c r="C15" s="694"/>
      <c r="D15" s="694"/>
      <c r="E15" s="694"/>
      <c r="F15" s="694"/>
      <c r="G15" s="694"/>
      <c r="H15" s="694"/>
    </row>
    <row r="16" spans="1:9" ht="33.700000000000003" customHeight="1">
      <c r="A16" s="349">
        <v>7</v>
      </c>
      <c r="B16" s="698" t="s">
        <v>70</v>
      </c>
      <c r="C16" s="699"/>
      <c r="D16" s="699"/>
      <c r="E16" s="699"/>
      <c r="F16" s="699"/>
      <c r="G16" s="699"/>
      <c r="H16" s="700"/>
    </row>
    <row r="17" spans="1:8" ht="22.25" customHeight="1">
      <c r="A17" s="349">
        <v>8</v>
      </c>
      <c r="B17" s="694" t="str">
        <f>'Det Estt'!B27</f>
        <v>Supply and fixing of NREGS logo and informatory sign board of size (0.8X0.6) m</v>
      </c>
      <c r="C17" s="694"/>
      <c r="D17" s="694"/>
      <c r="E17" s="694"/>
      <c r="F17" s="694"/>
      <c r="G17" s="694"/>
      <c r="H17" s="694"/>
    </row>
    <row r="18" spans="1:8" ht="21.7" customHeight="1">
      <c r="A18" s="349">
        <v>9</v>
      </c>
      <c r="B18" s="694" t="str">
        <f>'Det Estt'!B31:H31</f>
        <v>Add 0.50% towards Q.C. Charges</v>
      </c>
      <c r="C18" s="694"/>
      <c r="D18" s="694"/>
      <c r="E18" s="694"/>
      <c r="F18" s="694"/>
      <c r="G18" s="694"/>
      <c r="H18" s="694"/>
    </row>
    <row r="19" spans="1:8" s="341" customFormat="1" ht="21.7" customHeight="1">
      <c r="A19" s="349">
        <v>10</v>
      </c>
      <c r="B19" s="694" t="str">
        <f>'Det Estt'!B33:H33</f>
        <v>L.S. for Unforseen items</v>
      </c>
      <c r="C19" s="694"/>
      <c r="D19" s="694"/>
      <c r="E19" s="694"/>
      <c r="F19" s="694"/>
      <c r="G19" s="694"/>
      <c r="H19" s="694"/>
    </row>
    <row r="20" spans="1:8" s="341" customFormat="1" ht="6.7" customHeight="1">
      <c r="A20" s="350"/>
      <c r="B20" s="351"/>
      <c r="C20" s="351"/>
      <c r="D20" s="351"/>
      <c r="E20" s="351"/>
      <c r="F20" s="351"/>
      <c r="G20" s="351"/>
      <c r="H20" s="351"/>
    </row>
    <row r="21" spans="1:8" ht="30" customHeight="1">
      <c r="A21" s="352"/>
      <c r="B21" s="695" t="s">
        <v>369</v>
      </c>
      <c r="C21" s="695"/>
      <c r="D21" s="695"/>
      <c r="E21" s="695"/>
      <c r="F21" s="695"/>
      <c r="G21" s="695"/>
      <c r="H21" s="695"/>
    </row>
    <row r="22" spans="1:8">
      <c r="A22" s="353"/>
      <c r="B22" s="339"/>
      <c r="C22" s="354" t="str">
        <f>IF(Lead!$C$21="","",Lead!$C$21)</f>
        <v>Assistant Engineer</v>
      </c>
      <c r="D22" s="355"/>
      <c r="E22" s="339"/>
      <c r="F22" s="350"/>
      <c r="G22" s="339"/>
      <c r="H22" s="356"/>
    </row>
    <row r="23" spans="1:8">
      <c r="A23" s="339"/>
      <c r="B23" s="696" t="str">
        <f>'Input data Metal '!D77</f>
        <v>Asst. Exec.Engineer PR</v>
      </c>
      <c r="C23" s="696"/>
      <c r="D23" s="696"/>
      <c r="E23" s="696"/>
      <c r="F23" s="357"/>
      <c r="G23" s="354" t="str">
        <f>IF(Cover!E22&gt;5,"Dy.Executive Engineer"," ")</f>
        <v>Dy.Executive Engineer</v>
      </c>
      <c r="H23" s="356"/>
    </row>
    <row r="24" spans="1:8">
      <c r="A24" s="339"/>
      <c r="B24" s="696" t="str">
        <f>'Input data Metal '!D78</f>
        <v>MPP Maddur</v>
      </c>
      <c r="C24" s="696"/>
      <c r="D24" s="696"/>
      <c r="E24" s="696"/>
      <c r="F24" s="357"/>
      <c r="G24" s="354" t="str">
        <f>IF(Cover!E22&gt;5,"PR SD  Chennur"," ")</f>
        <v>PR SD  Chennur</v>
      </c>
      <c r="H24" s="358"/>
    </row>
    <row r="25" spans="1:8">
      <c r="A25" s="350"/>
      <c r="B25" s="350"/>
      <c r="C25" s="350"/>
      <c r="D25" s="350"/>
      <c r="E25" s="350"/>
      <c r="F25" s="350"/>
      <c r="G25" s="350"/>
      <c r="H25" s="350"/>
    </row>
    <row r="26" spans="1:8" ht="14.25" customHeight="1">
      <c r="A26" s="359"/>
      <c r="B26" s="359"/>
      <c r="C26" s="359"/>
      <c r="D26" s="359"/>
      <c r="E26" s="359"/>
      <c r="F26" s="359"/>
      <c r="G26" s="359"/>
      <c r="H26" s="359"/>
    </row>
    <row r="27" spans="1:8" ht="14.25" customHeight="1">
      <c r="A27" s="359"/>
      <c r="B27" s="359"/>
      <c r="C27" s="359"/>
      <c r="D27" s="359"/>
      <c r="E27" s="359"/>
      <c r="F27" s="359"/>
      <c r="G27" s="359"/>
      <c r="H27" s="359"/>
    </row>
    <row r="28" spans="1:8" ht="14.25" customHeight="1">
      <c r="A28" s="359"/>
      <c r="B28" s="359"/>
      <c r="C28" s="359"/>
      <c r="D28" s="359"/>
      <c r="E28" s="359"/>
      <c r="F28" s="359"/>
      <c r="G28" s="359"/>
      <c r="H28" s="359"/>
    </row>
    <row r="29" spans="1:8">
      <c r="A29" s="359"/>
      <c r="E29" s="359"/>
      <c r="H29" s="359"/>
    </row>
    <row r="30" spans="1:8">
      <c r="A30" s="359"/>
      <c r="E30" s="359"/>
      <c r="H30" s="359"/>
    </row>
    <row r="31" spans="1:8">
      <c r="A31" s="359"/>
      <c r="B31" s="359"/>
      <c r="F31" s="359"/>
    </row>
    <row r="32" spans="1:8">
      <c r="A32" s="359"/>
      <c r="B32" s="359"/>
      <c r="F32" s="359"/>
    </row>
    <row r="33" spans="4:5">
      <c r="D33" s="360"/>
      <c r="E33" s="360"/>
    </row>
    <row r="34" spans="4:5">
      <c r="D34" s="360"/>
      <c r="E34" s="360"/>
    </row>
  </sheetData>
  <mergeCells count="20">
    <mergeCell ref="A1:H2"/>
    <mergeCell ref="B14:H14"/>
    <mergeCell ref="B15:H15"/>
    <mergeCell ref="B16:H16"/>
    <mergeCell ref="B17:H17"/>
    <mergeCell ref="B9:H9"/>
    <mergeCell ref="B10:H10"/>
    <mergeCell ref="B11:H11"/>
    <mergeCell ref="B12:H12"/>
    <mergeCell ref="B13:H13"/>
    <mergeCell ref="A3:C3"/>
    <mergeCell ref="D3:H3"/>
    <mergeCell ref="A5:F5"/>
    <mergeCell ref="A7:H7"/>
    <mergeCell ref="A8:H8"/>
    <mergeCell ref="B19:H19"/>
    <mergeCell ref="B21:H21"/>
    <mergeCell ref="B23:E23"/>
    <mergeCell ref="B24:E24"/>
    <mergeCell ref="B18:H18"/>
  </mergeCells>
  <printOptions horizontalCentered="1"/>
  <pageMargins left="0.196850393700787" right="0.23622047244094499" top="0.31496062992126" bottom="0.39370078740157499" header="0.23622047244094499" footer="0.15748031496063"/>
  <pageSetup paperSize="9" scale="94" orientation="portrait" r:id="rId1"/>
  <headerFooter alignWithMargins="0">
    <oddFooter>&amp;CPage &amp;P of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2"/>
  </sheetPr>
  <dimension ref="A1:S74"/>
  <sheetViews>
    <sheetView view="pageBreakPreview" zoomScaleSheetLayoutView="100" workbookViewId="0">
      <selection activeCell="B11" sqref="B11"/>
    </sheetView>
  </sheetViews>
  <sheetFormatPr defaultColWidth="9.06640625" defaultRowHeight="13.9"/>
  <cols>
    <col min="1" max="1" width="4" style="301" customWidth="1"/>
    <col min="2" max="2" width="26.33203125" style="301" customWidth="1"/>
    <col min="3" max="3" width="2.46484375" style="301" customWidth="1"/>
    <col min="4" max="4" width="2.265625" style="301" customWidth="1"/>
    <col min="5" max="5" width="2.86328125" style="301" customWidth="1"/>
    <col min="6" max="6" width="6.73046875" style="301" customWidth="1"/>
    <col min="7" max="7" width="6.06640625" style="301" customWidth="1"/>
    <col min="8" max="8" width="6.1328125" style="301" customWidth="1"/>
    <col min="9" max="9" width="7.46484375" style="301" customWidth="1"/>
    <col min="10" max="10" width="8.265625" style="301" customWidth="1"/>
    <col min="11" max="11" width="6.46484375" style="301" customWidth="1"/>
    <col min="12" max="12" width="10.265625" style="301" customWidth="1"/>
    <col min="13" max="13" width="9.06640625" style="301"/>
    <col min="14" max="14" width="11.59765625" style="301" customWidth="1"/>
    <col min="15" max="15" width="11.46484375" style="301" customWidth="1"/>
    <col min="16" max="16" width="9.06640625" style="301"/>
    <col min="17" max="17" width="9.19921875" style="301"/>
    <col min="18" max="18" width="10.46484375" style="301" bestFit="1" customWidth="1"/>
    <col min="19" max="16384" width="9.06640625" style="301"/>
  </cols>
  <sheetData>
    <row r="1" spans="1:19" ht="17.649999999999999" customHeight="1">
      <c r="A1" s="712" t="s">
        <v>116</v>
      </c>
      <c r="B1" s="712"/>
      <c r="C1" s="712"/>
      <c r="D1" s="712"/>
      <c r="E1" s="712"/>
      <c r="F1" s="712"/>
      <c r="G1" s="712"/>
      <c r="H1" s="712"/>
      <c r="I1" s="712"/>
      <c r="J1" s="712"/>
      <c r="K1" s="712"/>
      <c r="L1" s="712"/>
    </row>
    <row r="2" spans="1:19" s="297" customFormat="1" ht="27.75" customHeight="1">
      <c r="A2" s="713" t="str">
        <f>Cover!B21</f>
        <v>Name of the worK</v>
      </c>
      <c r="B2" s="713"/>
      <c r="C2" s="714" t="str">
        <f>INPUT!D2</f>
        <v>Construction of CC Road in Bairanpalli(GP) of Maddur(M), Siddipet District.</v>
      </c>
      <c r="D2" s="715"/>
      <c r="E2" s="715"/>
      <c r="F2" s="715"/>
      <c r="G2" s="715"/>
      <c r="H2" s="715"/>
      <c r="I2" s="715"/>
      <c r="J2" s="715"/>
      <c r="K2" s="715"/>
      <c r="L2" s="715"/>
    </row>
    <row r="3" spans="1:19" s="297" customFormat="1" ht="19.25" customHeight="1">
      <c r="A3" s="302" t="str">
        <f>+"Grant : "&amp;INPUT!I7</f>
        <v>Grant : MGNREGS 2024-25</v>
      </c>
      <c r="B3" s="302"/>
      <c r="C3" s="302"/>
      <c r="D3" s="302"/>
      <c r="E3" s="302"/>
      <c r="F3" s="176"/>
      <c r="G3" s="176"/>
      <c r="H3" s="176"/>
      <c r="I3" s="176"/>
      <c r="J3" s="176"/>
      <c r="K3" s="314" t="str">
        <f>Cover!B22</f>
        <v>Estimate Cost</v>
      </c>
      <c r="L3" s="315">
        <f>INPUT!J5</f>
        <v>10</v>
      </c>
    </row>
    <row r="4" spans="1:19" s="298" customFormat="1" ht="13.5" customHeight="1">
      <c r="A4" s="717" t="s">
        <v>117</v>
      </c>
      <c r="B4" s="717" t="s">
        <v>104</v>
      </c>
      <c r="C4" s="717" t="s">
        <v>118</v>
      </c>
      <c r="D4" s="717"/>
      <c r="E4" s="717"/>
      <c r="F4" s="716" t="s">
        <v>119</v>
      </c>
      <c r="G4" s="716"/>
      <c r="H4" s="716"/>
      <c r="I4" s="718" t="s">
        <v>57</v>
      </c>
      <c r="J4" s="718" t="s">
        <v>120</v>
      </c>
      <c r="K4" s="716" t="s">
        <v>121</v>
      </c>
      <c r="L4" s="718" t="s">
        <v>122</v>
      </c>
    </row>
    <row r="5" spans="1:19" s="298" customFormat="1" ht="12" customHeight="1">
      <c r="A5" s="717"/>
      <c r="B5" s="717"/>
      <c r="C5" s="717"/>
      <c r="D5" s="717"/>
      <c r="E5" s="717"/>
      <c r="F5" s="283" t="s">
        <v>123</v>
      </c>
      <c r="G5" s="283" t="s">
        <v>124</v>
      </c>
      <c r="H5" s="283" t="s">
        <v>125</v>
      </c>
      <c r="I5" s="718"/>
      <c r="J5" s="718"/>
      <c r="K5" s="716"/>
      <c r="L5" s="718"/>
    </row>
    <row r="6" spans="1:19" s="299" customFormat="1" ht="13.5">
      <c r="A6" s="47">
        <v>1</v>
      </c>
      <c r="B6" s="47">
        <f>A6+1</f>
        <v>2</v>
      </c>
      <c r="C6" s="717">
        <f>B6+1</f>
        <v>3</v>
      </c>
      <c r="D6" s="717"/>
      <c r="E6" s="717"/>
      <c r="F6" s="303">
        <f>C6+1</f>
        <v>4</v>
      </c>
      <c r="G6" s="47">
        <f t="shared" ref="G6:L6" si="0">F6+1</f>
        <v>5</v>
      </c>
      <c r="H6" s="47">
        <f t="shared" si="0"/>
        <v>6</v>
      </c>
      <c r="I6" s="47">
        <f t="shared" si="0"/>
        <v>7</v>
      </c>
      <c r="J6" s="47">
        <f t="shared" si="0"/>
        <v>8</v>
      </c>
      <c r="K6" s="47">
        <f t="shared" si="0"/>
        <v>9</v>
      </c>
      <c r="L6" s="47">
        <f t="shared" si="0"/>
        <v>10</v>
      </c>
    </row>
    <row r="7" spans="1:19" s="136" customFormat="1" ht="25.9" customHeight="1">
      <c r="A7" s="778">
        <v>1</v>
      </c>
      <c r="B7" s="779" t="str">
        <f>'Data '!C6</f>
        <v>Earth Work Eaxcavation and Depositing on the bank with an initial lead of 10mts and lift of 2mts in loamy and claye soils like BC,red earth</v>
      </c>
      <c r="C7" s="780"/>
      <c r="D7" s="780"/>
      <c r="E7" s="780"/>
      <c r="F7" s="780"/>
      <c r="G7" s="780"/>
      <c r="H7" s="780"/>
      <c r="I7" s="780"/>
      <c r="J7" s="780"/>
      <c r="K7" s="781"/>
      <c r="L7" s="782"/>
    </row>
    <row r="8" spans="1:19" s="136" customFormat="1" ht="13.5" customHeight="1">
      <c r="A8" s="778"/>
      <c r="B8" s="783"/>
      <c r="C8" s="778">
        <v>1</v>
      </c>
      <c r="D8" s="778" t="s">
        <v>126</v>
      </c>
      <c r="E8" s="778">
        <v>1</v>
      </c>
      <c r="F8" s="784">
        <f>INPUT!J6</f>
        <v>270</v>
      </c>
      <c r="G8" s="784">
        <f>G11</f>
        <v>3</v>
      </c>
      <c r="H8" s="785">
        <v>2.5000000000000001E-2</v>
      </c>
      <c r="I8" s="784">
        <f>ROUND(C8*E8*F8*G8*H8,2)</f>
        <v>20.25</v>
      </c>
      <c r="J8" s="786"/>
      <c r="K8" s="787"/>
      <c r="L8" s="788"/>
    </row>
    <row r="9" spans="1:19" s="136" customFormat="1" ht="13.15">
      <c r="A9" s="778"/>
      <c r="B9" s="783"/>
      <c r="C9" s="778"/>
      <c r="D9" s="778"/>
      <c r="E9" s="778"/>
      <c r="F9" s="789" t="s">
        <v>130</v>
      </c>
      <c r="G9" s="790"/>
      <c r="H9" s="791"/>
      <c r="I9" s="784">
        <f>SUM(I8:I8)</f>
        <v>20.25</v>
      </c>
      <c r="J9" s="784">
        <f>'Data '!G10</f>
        <v>306.33</v>
      </c>
      <c r="K9" s="784" t="s">
        <v>128</v>
      </c>
      <c r="L9" s="782">
        <f t="shared" ref="L9" si="1">ROUND(I9*J9,0)</f>
        <v>6203</v>
      </c>
    </row>
    <row r="10" spans="1:19" s="136" customFormat="1" ht="24.75" customHeight="1">
      <c r="A10" s="778">
        <v>2</v>
      </c>
      <c r="B10" s="779" t="str">
        <f>'Data '!C11</f>
        <v>Filling the excavated road way with Gravel including cost and conveyance,labour charges,watering,tempering etc.,complete.</v>
      </c>
      <c r="C10" s="780"/>
      <c r="D10" s="780"/>
      <c r="E10" s="780"/>
      <c r="F10" s="780"/>
      <c r="G10" s="780"/>
      <c r="H10" s="780"/>
      <c r="I10" s="780"/>
      <c r="J10" s="780"/>
      <c r="K10" s="781"/>
      <c r="L10" s="788"/>
      <c r="N10" s="316"/>
      <c r="O10" s="317"/>
      <c r="Q10" s="316"/>
      <c r="R10" s="316"/>
    </row>
    <row r="11" spans="1:19" s="136" customFormat="1" ht="14.75" customHeight="1">
      <c r="A11" s="778"/>
      <c r="B11" s="783" t="s">
        <v>129</v>
      </c>
      <c r="C11" s="778">
        <v>1</v>
      </c>
      <c r="D11" s="778" t="s">
        <v>126</v>
      </c>
      <c r="E11" s="778">
        <v>1</v>
      </c>
      <c r="F11" s="784">
        <f>INPUT!J6</f>
        <v>270</v>
      </c>
      <c r="G11" s="784">
        <v>3</v>
      </c>
      <c r="H11" s="784">
        <v>0.05</v>
      </c>
      <c r="I11" s="784">
        <f>ROUND(C11*E11*F11*G11*H11,2)</f>
        <v>40.5</v>
      </c>
      <c r="J11" s="786"/>
      <c r="K11" s="787"/>
      <c r="L11" s="788"/>
      <c r="M11" s="316"/>
      <c r="N11" s="316"/>
      <c r="O11" s="318"/>
      <c r="Q11" s="316"/>
      <c r="R11" s="321"/>
      <c r="S11" s="316"/>
    </row>
    <row r="12" spans="1:19" s="136" customFormat="1" ht="13.15">
      <c r="A12" s="778"/>
      <c r="B12" s="783"/>
      <c r="C12" s="778"/>
      <c r="D12" s="778"/>
      <c r="E12" s="778"/>
      <c r="F12" s="789" t="s">
        <v>127</v>
      </c>
      <c r="G12" s="790"/>
      <c r="H12" s="791"/>
      <c r="I12" s="784">
        <f>I11</f>
        <v>40.5</v>
      </c>
      <c r="J12" s="784">
        <f>'Data '!G18</f>
        <v>352.47604629670377</v>
      </c>
      <c r="K12" s="784" t="s">
        <v>128</v>
      </c>
      <c r="L12" s="782">
        <f t="shared" ref="L12" si="2">ROUND(I12*J12,0)</f>
        <v>14275</v>
      </c>
      <c r="Q12" s="316"/>
    </row>
    <row r="13" spans="1:19" s="136" customFormat="1" ht="12.4" customHeight="1">
      <c r="A13" s="778">
        <v>3</v>
      </c>
      <c r="B13" s="792" t="str">
        <f>'Data '!C19</f>
        <v>Unskilled labour charges for spreading  the sand for levelling course including watering and ramming</v>
      </c>
      <c r="C13" s="793"/>
      <c r="D13" s="793"/>
      <c r="E13" s="793"/>
      <c r="F13" s="793"/>
      <c r="G13" s="793"/>
      <c r="H13" s="793"/>
      <c r="I13" s="793"/>
      <c r="J13" s="793"/>
      <c r="K13" s="794"/>
      <c r="L13" s="782"/>
      <c r="Q13" s="316"/>
    </row>
    <row r="14" spans="1:19" s="136" customFormat="1" ht="13.15">
      <c r="A14" s="778"/>
      <c r="B14" s="783"/>
      <c r="C14" s="778">
        <v>1</v>
      </c>
      <c r="D14" s="778" t="s">
        <v>126</v>
      </c>
      <c r="E14" s="778">
        <v>1</v>
      </c>
      <c r="F14" s="784">
        <f>F11</f>
        <v>270</v>
      </c>
      <c r="G14" s="784">
        <f>G11</f>
        <v>3</v>
      </c>
      <c r="H14" s="784">
        <f>H11</f>
        <v>0.05</v>
      </c>
      <c r="I14" s="784">
        <f>ROUND(C14*E14*F14*G14*H14,2)</f>
        <v>40.5</v>
      </c>
      <c r="J14" s="784"/>
      <c r="K14" s="784"/>
      <c r="L14" s="782"/>
      <c r="Q14" s="316"/>
    </row>
    <row r="15" spans="1:19" s="136" customFormat="1" ht="13.15">
      <c r="A15" s="778"/>
      <c r="B15" s="783"/>
      <c r="C15" s="778"/>
      <c r="D15" s="778"/>
      <c r="E15" s="778"/>
      <c r="F15" s="789" t="s">
        <v>130</v>
      </c>
      <c r="G15" s="790"/>
      <c r="H15" s="791"/>
      <c r="I15" s="784">
        <f>I14</f>
        <v>40.5</v>
      </c>
      <c r="J15" s="784">
        <f>'Data '!H20</f>
        <v>36.39</v>
      </c>
      <c r="K15" s="784" t="s">
        <v>128</v>
      </c>
      <c r="L15" s="782">
        <f>ROUNDUP(J15*I15,0)</f>
        <v>1474</v>
      </c>
      <c r="Q15" s="316"/>
    </row>
    <row r="16" spans="1:19" s="136" customFormat="1" ht="149.25" customHeight="1">
      <c r="A16" s="778">
        <v>4</v>
      </c>
      <c r="B16" s="779" t="str">
        <f>'Data '!C52</f>
        <v xml:space="preserve">Construction of  un-reinforced plain cement concrete pavement, thickness as per design, over a prepared sub base,with Nominal Mix of VCC (1:2:4) equivalent to M20 grade as per IS 456-2000 with 330 kgs of cement per cubic meter of concrete for internal roads with 43 grade cement or any other type,  coarse and fine aggregates conforming to IS : 383, maximum in a concrete mixer of not less than 0.2 cum capacity and appropriate weigh batcher using approved mix, laid in approved fixed side formwork (steel channel, laying and fixing of 125 mictron thick polythene film, wedges, steel plates including levelling the formwork as per drawing), spreading the concrete with sholvels, rakes, compacted using needle  and plate vibrators and finished in continuous operation including provision of contraction and expansion, construction joints with High performance expansion joint filler board / using concrete cutting machine with diamond studded saw, applying debonding strips, primer, sealant, admixtures as approved, curing of concrete pavement for 14- days/curing compound (where specified)  finishing to lines and grade as per drawing but excluding cost of High performance expansion joint filler board/ concrete groove cutting charges with daimond studded saw including all applicable taxes.  </v>
      </c>
      <c r="C16" s="780"/>
      <c r="D16" s="780"/>
      <c r="E16" s="780"/>
      <c r="F16" s="780"/>
      <c r="G16" s="780"/>
      <c r="H16" s="780"/>
      <c r="I16" s="780"/>
      <c r="J16" s="780"/>
      <c r="K16" s="781"/>
      <c r="L16" s="795"/>
      <c r="Q16" s="316"/>
    </row>
    <row r="17" spans="1:17" s="136" customFormat="1" ht="13.15">
      <c r="A17" s="778"/>
      <c r="B17" s="796"/>
      <c r="C17" s="778">
        <v>1</v>
      </c>
      <c r="D17" s="778" t="s">
        <v>126</v>
      </c>
      <c r="E17" s="778">
        <v>1</v>
      </c>
      <c r="F17" s="797">
        <f>F11</f>
        <v>270</v>
      </c>
      <c r="G17" s="797">
        <f>G14</f>
        <v>3</v>
      </c>
      <c r="H17" s="784">
        <v>0.16500000000000001</v>
      </c>
      <c r="I17" s="784">
        <f>ROUND(C17*E17*F17*G17*H17,2)</f>
        <v>133.65</v>
      </c>
      <c r="J17" s="782"/>
      <c r="K17" s="798"/>
      <c r="L17" s="795"/>
      <c r="Q17" s="316"/>
    </row>
    <row r="18" spans="1:17" s="136" customFormat="1" ht="13.15">
      <c r="A18" s="778"/>
      <c r="B18" s="796"/>
      <c r="C18" s="778"/>
      <c r="D18" s="778"/>
      <c r="E18" s="778"/>
      <c r="F18" s="789" t="s">
        <v>127</v>
      </c>
      <c r="G18" s="790"/>
      <c r="H18" s="791"/>
      <c r="I18" s="784">
        <f>I17</f>
        <v>133.65</v>
      </c>
      <c r="J18" s="784">
        <f>'Data '!I85</f>
        <v>7128.7352356026931</v>
      </c>
      <c r="K18" s="784" t="s">
        <v>128</v>
      </c>
      <c r="L18" s="782">
        <f t="shared" ref="L18" si="3">ROUND(I18*J18,0)</f>
        <v>952755</v>
      </c>
    </row>
    <row r="19" spans="1:17" s="136" customFormat="1" ht="36" customHeight="1">
      <c r="A19" s="778">
        <v>5</v>
      </c>
      <c r="B19" s="779" t="str">
        <f>'Data '!C102</f>
        <v>Collection and supply of Gravel and stacking at road side to departmental guage including cost and conveyance of all materials and labour charges etc., complete, but excluding VAT &amp; Seignorage Charges for Side Berms</v>
      </c>
      <c r="C19" s="780"/>
      <c r="D19" s="780"/>
      <c r="E19" s="780"/>
      <c r="F19" s="780"/>
      <c r="G19" s="780"/>
      <c r="H19" s="780"/>
      <c r="I19" s="780"/>
      <c r="J19" s="780"/>
      <c r="K19" s="781"/>
      <c r="L19" s="795"/>
    </row>
    <row r="20" spans="1:17" s="136" customFormat="1" ht="13.15">
      <c r="A20" s="778"/>
      <c r="B20" s="799"/>
      <c r="C20" s="778">
        <v>1</v>
      </c>
      <c r="D20" s="778" t="s">
        <v>126</v>
      </c>
      <c r="E20" s="778">
        <v>2</v>
      </c>
      <c r="F20" s="784">
        <f>F17</f>
        <v>270</v>
      </c>
      <c r="G20" s="784">
        <v>0.3</v>
      </c>
      <c r="H20" s="784">
        <v>0.17</v>
      </c>
      <c r="I20" s="784">
        <f>ROUND(C20*E20*F20*G20*H20,2)</f>
        <v>27.54</v>
      </c>
      <c r="J20" s="782"/>
      <c r="K20" s="798"/>
      <c r="L20" s="795"/>
    </row>
    <row r="21" spans="1:17" s="136" customFormat="1" ht="13.15">
      <c r="A21" s="778"/>
      <c r="B21" s="800"/>
      <c r="C21" s="801"/>
      <c r="D21" s="801"/>
      <c r="E21" s="801"/>
      <c r="F21" s="789" t="s">
        <v>127</v>
      </c>
      <c r="G21" s="790"/>
      <c r="H21" s="791"/>
      <c r="I21" s="784">
        <f>I20</f>
        <v>27.54</v>
      </c>
      <c r="J21" s="784">
        <f>'Data '!G104</f>
        <v>173.07604629670379</v>
      </c>
      <c r="K21" s="784" t="s">
        <v>128</v>
      </c>
      <c r="L21" s="782">
        <f t="shared" ref="L21" si="4">ROUND(I21*J21,0)</f>
        <v>4767</v>
      </c>
    </row>
    <row r="22" spans="1:17" s="136" customFormat="1" ht="26.25" customHeight="1">
      <c r="A22" s="778">
        <v>6</v>
      </c>
      <c r="B22" s="779" t="str">
        <f>+'Data '!C106</f>
        <v xml:space="preserve">Spreading of gravel for side berms including watering and tamping and rolling with hand roller irrespective of thickness in layers </v>
      </c>
      <c r="C22" s="780"/>
      <c r="D22" s="780"/>
      <c r="E22" s="780"/>
      <c r="F22" s="780"/>
      <c r="G22" s="780"/>
      <c r="H22" s="780"/>
      <c r="I22" s="780"/>
      <c r="J22" s="780"/>
      <c r="K22" s="781"/>
      <c r="L22" s="795"/>
    </row>
    <row r="23" spans="1:17" s="136" customFormat="1" ht="13.15">
      <c r="A23" s="778"/>
      <c r="B23" s="800"/>
      <c r="C23" s="778">
        <v>1</v>
      </c>
      <c r="D23" s="778" t="s">
        <v>126</v>
      </c>
      <c r="E23" s="778">
        <v>2</v>
      </c>
      <c r="F23" s="784">
        <f>F20</f>
        <v>270</v>
      </c>
      <c r="G23" s="784">
        <f>G20</f>
        <v>0.3</v>
      </c>
      <c r="H23" s="784">
        <v>0.17</v>
      </c>
      <c r="I23" s="784">
        <f>ROUND(C23*E23*F23*G23*H23,2)</f>
        <v>27.54</v>
      </c>
      <c r="J23" s="782"/>
      <c r="K23" s="798"/>
      <c r="L23" s="802"/>
    </row>
    <row r="24" spans="1:17" s="136" customFormat="1" ht="13.15">
      <c r="A24" s="778"/>
      <c r="B24" s="800"/>
      <c r="C24" s="778"/>
      <c r="D24" s="778"/>
      <c r="E24" s="778"/>
      <c r="F24" s="789" t="s">
        <v>130</v>
      </c>
      <c r="G24" s="790"/>
      <c r="H24" s="791"/>
      <c r="I24" s="784">
        <f>I23</f>
        <v>27.54</v>
      </c>
      <c r="J24" s="784">
        <f>'Data '!G108</f>
        <v>36.39</v>
      </c>
      <c r="K24" s="784" t="s">
        <v>128</v>
      </c>
      <c r="L24" s="782">
        <f t="shared" ref="L24:L26" si="5">ROUND(I24*J24,0)</f>
        <v>1002</v>
      </c>
    </row>
    <row r="25" spans="1:17" s="136" customFormat="1" ht="48.75" customHeight="1">
      <c r="A25" s="778">
        <v>7</v>
      </c>
      <c r="B25" s="779" t="str">
        <f>'Data '!C86</f>
        <v xml:space="preserve">Cutting transverse contraction joints 3 to 4 mm wide and  1/3 rd depth of concrete slab using concrete groove cutting machine with diamond studded saw within 24 - 48 hours of casting of CC Pavement. complete including subsequent widening of the groove 8 to 10 mm. wide at top having depth of 15 mm. as directed by Engineer incharge. </v>
      </c>
      <c r="C25" s="780"/>
      <c r="D25" s="780"/>
      <c r="E25" s="780"/>
      <c r="F25" s="780"/>
      <c r="G25" s="780"/>
      <c r="H25" s="780"/>
      <c r="I25" s="780"/>
      <c r="J25" s="780"/>
      <c r="K25" s="781"/>
      <c r="L25" s="782"/>
    </row>
    <row r="26" spans="1:17" s="136" customFormat="1" ht="13.15">
      <c r="A26" s="778"/>
      <c r="B26" s="778"/>
      <c r="C26" s="778">
        <v>1</v>
      </c>
      <c r="D26" s="778" t="s">
        <v>126</v>
      </c>
      <c r="E26" s="803">
        <f>ROUND(F17/3,0)</f>
        <v>90</v>
      </c>
      <c r="F26" s="778"/>
      <c r="G26" s="778"/>
      <c r="H26" s="778"/>
      <c r="I26" s="784">
        <f>E26</f>
        <v>90</v>
      </c>
      <c r="J26" s="784">
        <f>'Data '!I89</f>
        <v>60</v>
      </c>
      <c r="K26" s="784" t="s">
        <v>132</v>
      </c>
      <c r="L26" s="782">
        <f t="shared" si="5"/>
        <v>5400</v>
      </c>
    </row>
    <row r="27" spans="1:17" s="136" customFormat="1" ht="13.9" customHeight="1">
      <c r="A27" s="778">
        <v>8</v>
      </c>
      <c r="B27" s="779" t="s">
        <v>133</v>
      </c>
      <c r="C27" s="780"/>
      <c r="D27" s="780"/>
      <c r="E27" s="780"/>
      <c r="F27" s="780"/>
      <c r="G27" s="780"/>
      <c r="H27" s="780"/>
      <c r="I27" s="780"/>
      <c r="J27" s="780"/>
      <c r="K27" s="781"/>
      <c r="L27" s="795"/>
    </row>
    <row r="28" spans="1:17" s="136" customFormat="1" ht="13.15">
      <c r="A28" s="778"/>
      <c r="B28" s="804"/>
      <c r="C28" s="778">
        <v>1</v>
      </c>
      <c r="D28" s="778" t="s">
        <v>126</v>
      </c>
      <c r="E28" s="778">
        <v>1</v>
      </c>
      <c r="F28" s="805"/>
      <c r="G28" s="806"/>
      <c r="H28" s="807"/>
      <c r="I28" s="784"/>
      <c r="J28" s="784"/>
      <c r="K28" s="808"/>
      <c r="L28" s="798"/>
    </row>
    <row r="29" spans="1:17" s="136" customFormat="1" ht="13.15">
      <c r="A29" s="778"/>
      <c r="B29" s="800"/>
      <c r="C29" s="778"/>
      <c r="D29" s="778"/>
      <c r="E29" s="778"/>
      <c r="F29" s="789" t="s">
        <v>127</v>
      </c>
      <c r="G29" s="790"/>
      <c r="H29" s="791"/>
      <c r="I29" s="784">
        <v>1</v>
      </c>
      <c r="J29" s="784">
        <v>4000</v>
      </c>
      <c r="K29" s="784" t="s">
        <v>134</v>
      </c>
      <c r="L29" s="782">
        <f t="shared" ref="L29" si="6">ROUND(I29*J29,0)</f>
        <v>4000</v>
      </c>
    </row>
    <row r="30" spans="1:17" s="136" customFormat="1" ht="13.15">
      <c r="A30" s="778"/>
      <c r="B30" s="800"/>
      <c r="C30" s="778"/>
      <c r="D30" s="778"/>
      <c r="E30" s="778"/>
      <c r="F30" s="784"/>
      <c r="G30" s="784"/>
      <c r="H30" s="784"/>
      <c r="I30" s="786"/>
      <c r="J30" s="782"/>
      <c r="K30" s="798"/>
      <c r="L30" s="782">
        <f>SUM(L7:L29)</f>
        <v>989876</v>
      </c>
    </row>
    <row r="31" spans="1:17" s="136" customFormat="1" ht="13.15">
      <c r="A31" s="778">
        <v>9</v>
      </c>
      <c r="B31" s="809" t="s">
        <v>135</v>
      </c>
      <c r="C31" s="809"/>
      <c r="D31" s="809"/>
      <c r="E31" s="809"/>
      <c r="F31" s="809"/>
      <c r="G31" s="809"/>
      <c r="H31" s="809"/>
      <c r="I31" s="810"/>
      <c r="J31" s="810"/>
      <c r="K31" s="811"/>
      <c r="L31" s="812">
        <f>ROUND(L30*0.5%,0)</f>
        <v>4949</v>
      </c>
    </row>
    <row r="32" spans="1:17" s="136" customFormat="1" ht="13.15" hidden="1">
      <c r="A32" s="778">
        <v>10</v>
      </c>
      <c r="B32" s="796" t="s">
        <v>136</v>
      </c>
      <c r="C32" s="778"/>
      <c r="D32" s="778"/>
      <c r="E32" s="778"/>
      <c r="F32" s="784"/>
      <c r="G32" s="784"/>
      <c r="H32" s="784"/>
      <c r="I32" s="813"/>
      <c r="J32" s="782"/>
      <c r="K32" s="798"/>
      <c r="L32" s="812">
        <v>0</v>
      </c>
      <c r="N32" s="316">
        <f>SUM(L30:L32)</f>
        <v>994825</v>
      </c>
    </row>
    <row r="33" spans="1:14" s="300" customFormat="1" ht="13.15">
      <c r="A33" s="778">
        <v>10</v>
      </c>
      <c r="B33" s="809" t="s">
        <v>137</v>
      </c>
      <c r="C33" s="809"/>
      <c r="D33" s="809"/>
      <c r="E33" s="809"/>
      <c r="F33" s="809"/>
      <c r="G33" s="809"/>
      <c r="H33" s="809"/>
      <c r="I33" s="810"/>
      <c r="J33" s="810"/>
      <c r="K33" s="811"/>
      <c r="L33" s="812">
        <f>L34-SUM(L30:L32)</f>
        <v>5175</v>
      </c>
      <c r="N33" s="319"/>
    </row>
    <row r="34" spans="1:14" s="300" customFormat="1" ht="13.15">
      <c r="A34" s="778"/>
      <c r="B34" s="814"/>
      <c r="C34" s="814"/>
      <c r="D34" s="814"/>
      <c r="E34" s="778"/>
      <c r="F34" s="786"/>
      <c r="G34" s="815" t="s">
        <v>138</v>
      </c>
      <c r="H34" s="815"/>
      <c r="I34" s="815"/>
      <c r="J34" s="815"/>
      <c r="K34" s="814"/>
      <c r="L34" s="782">
        <f>Cover!E22*100000</f>
        <v>1000000</v>
      </c>
      <c r="N34" s="319">
        <f>N33-L34</f>
        <v>-1000000</v>
      </c>
    </row>
    <row r="35" spans="1:14">
      <c r="A35" s="304"/>
      <c r="B35" s="305"/>
      <c r="C35" s="305"/>
      <c r="D35" s="305"/>
      <c r="E35" s="305"/>
      <c r="F35" s="306"/>
      <c r="G35" s="306"/>
      <c r="H35" s="306"/>
      <c r="I35" s="306"/>
      <c r="J35" s="306"/>
      <c r="K35" s="305"/>
      <c r="L35" s="306"/>
    </row>
    <row r="36" spans="1:14">
      <c r="A36" s="304"/>
      <c r="B36" s="305"/>
      <c r="C36" s="305"/>
      <c r="D36" s="305"/>
      <c r="E36" s="305"/>
      <c r="F36" s="306"/>
      <c r="G36" s="306"/>
      <c r="H36" s="306"/>
      <c r="I36" s="306"/>
      <c r="J36" s="306"/>
      <c r="K36" s="305"/>
      <c r="L36" s="306"/>
    </row>
    <row r="37" spans="1:14" s="530" customFormat="1" ht="11.65">
      <c r="A37" s="527"/>
      <c r="B37" s="816" t="str">
        <f>'Input data Metal '!D77</f>
        <v>Asst. Exec.Engineer PR</v>
      </c>
      <c r="C37" s="817"/>
      <c r="D37" s="818"/>
      <c r="E37" s="819"/>
      <c r="F37" s="820"/>
      <c r="G37" s="821" t="str">
        <f>IF(Cover!E22&gt;5,"Dy.Executive Engineer"," ")</f>
        <v>Dy.Executive Engineer</v>
      </c>
      <c r="H37" s="822"/>
      <c r="I37" s="590"/>
      <c r="J37" s="529"/>
      <c r="L37" s="529"/>
    </row>
    <row r="38" spans="1:14" s="530" customFormat="1" ht="11.65">
      <c r="A38" s="527"/>
      <c r="B38" s="816" t="str">
        <f>'Input data Metal '!D78</f>
        <v>MPP Maddur</v>
      </c>
      <c r="C38" s="823"/>
      <c r="D38" s="818"/>
      <c r="E38" s="819"/>
      <c r="F38" s="820"/>
      <c r="G38" s="821" t="str">
        <f>IF(Cover!E22&gt;5,"PR SD Cherial"," ")</f>
        <v>PR SD Cherial</v>
      </c>
      <c r="H38" s="824"/>
      <c r="I38" s="590"/>
      <c r="J38" s="529"/>
      <c r="K38" s="527"/>
      <c r="L38" s="529"/>
    </row>
    <row r="39" spans="1:14" ht="28.9" customHeight="1">
      <c r="A39" s="305"/>
      <c r="B39" s="719" t="str">
        <f xml:space="preserve">          "The work is administratively sanctioned under "&amp;INPUT!I7&amp;" Grant for an amount of Rs."&amp;INPUT!J5&amp;" Lakhs vide "&amp;INPUT!I4</f>
        <v>The work is administratively sanctioned under MGNREGS 2024-25 Grant for an amount of Rs.10 Lakhs vide Proc. No.04/EE/PR Division/Gajwel/MGNREGS Works/2024-25-I, Date:23/11/2024 of District Collector,Siddipet</v>
      </c>
      <c r="C39" s="719"/>
      <c r="D39" s="719"/>
      <c r="E39" s="719"/>
      <c r="F39" s="719"/>
      <c r="G39" s="719"/>
      <c r="H39" s="719"/>
      <c r="I39" s="719"/>
      <c r="J39" s="719"/>
      <c r="K39" s="719"/>
      <c r="L39" s="719"/>
    </row>
    <row r="40" spans="1:14" ht="12" customHeight="1">
      <c r="A40" s="305"/>
      <c r="B40" s="719" t="str">
        <f xml:space="preserve"> "The Estimate is technically Sanctioned for an amount of Rs."&amp;L34&amp;".00 vide TS No.    /2024-25   Dt:"&amp;INPUT!I8</f>
        <v>The Estimate is technically Sanctioned for an amount of Rs.1000000.00 vide TS No.    /2024-25   Dt:   .    .2024</v>
      </c>
      <c r="C40" s="719"/>
      <c r="D40" s="719"/>
      <c r="E40" s="719"/>
      <c r="F40" s="719"/>
      <c r="G40" s="719"/>
      <c r="H40" s="719"/>
      <c r="I40" s="719"/>
      <c r="J40" s="719"/>
      <c r="K40" s="719"/>
      <c r="L40" s="719"/>
    </row>
    <row r="41" spans="1:14" ht="31.15" customHeight="1">
      <c r="A41" s="305"/>
      <c r="B41" s="502"/>
      <c r="C41" s="502"/>
      <c r="D41" s="502"/>
      <c r="E41" s="502"/>
      <c r="G41" s="531"/>
      <c r="H41" s="531"/>
      <c r="I41" s="531"/>
      <c r="J41" s="531"/>
      <c r="K41" s="531"/>
      <c r="L41" s="531"/>
    </row>
    <row r="42" spans="1:14">
      <c r="B42" s="307"/>
      <c r="C42" s="307"/>
      <c r="D42" s="307"/>
      <c r="H42" s="591" t="str">
        <f>IF(Cover!E22&gt;5,"Executive Engineer"," ")</f>
        <v>Executive Engineer</v>
      </c>
      <c r="I42" s="591"/>
      <c r="J42" s="591"/>
    </row>
    <row r="43" spans="1:14" ht="14.25">
      <c r="B43" s="307"/>
      <c r="C43" s="307"/>
      <c r="D43" s="307"/>
      <c r="E43" s="308"/>
      <c r="F43" s="308"/>
      <c r="G43" s="308"/>
      <c r="H43" s="591" t="str">
        <f>IF(Cover!E22&gt;5,"PIU Gajwel"," ")</f>
        <v>PIU Gajwel</v>
      </c>
      <c r="I43" s="591"/>
      <c r="J43" s="591"/>
      <c r="K43" s="528"/>
      <c r="L43" s="308"/>
    </row>
    <row r="44" spans="1:14">
      <c r="E44" s="309"/>
      <c r="F44" s="310"/>
      <c r="G44" s="310"/>
      <c r="H44" s="710" t="str">
        <f>IF(Cover!E22&lt;=5,"Dy.Exectutve Engineer"," ")</f>
        <v xml:space="preserve"> </v>
      </c>
      <c r="I44" s="710"/>
      <c r="J44" s="710"/>
      <c r="K44" s="710"/>
      <c r="L44" s="310"/>
    </row>
    <row r="45" spans="1:14">
      <c r="E45" s="311"/>
      <c r="F45" s="311"/>
      <c r="G45" s="311"/>
      <c r="H45" s="711" t="str">
        <f>IF(Cover!E22&lt;=5,"PRSD Bellampalli"," ")</f>
        <v xml:space="preserve"> </v>
      </c>
      <c r="I45" s="711"/>
      <c r="J45" s="711"/>
      <c r="K45" s="711"/>
      <c r="L45" s="320"/>
    </row>
    <row r="46" spans="1:14">
      <c r="E46" s="312"/>
      <c r="F46" s="313"/>
      <c r="G46" s="313"/>
      <c r="H46" s="313"/>
      <c r="J46" s="313"/>
      <c r="K46" s="313"/>
      <c r="L46" s="313"/>
    </row>
    <row r="47" spans="1:14">
      <c r="E47" s="313"/>
      <c r="F47" s="313"/>
      <c r="G47" s="313"/>
      <c r="H47" s="313"/>
      <c r="I47" s="313"/>
      <c r="J47" s="313"/>
      <c r="K47" s="313"/>
      <c r="L47" s="313"/>
    </row>
    <row r="63" spans="1:12" s="136" customFormat="1" ht="17.25" customHeight="1">
      <c r="A63" s="322"/>
      <c r="B63" s="720"/>
      <c r="C63" s="720"/>
      <c r="D63" s="720"/>
      <c r="E63" s="720"/>
      <c r="F63" s="720"/>
      <c r="G63" s="720"/>
      <c r="H63" s="720"/>
      <c r="I63" s="330"/>
      <c r="J63" s="331"/>
      <c r="K63" s="332"/>
      <c r="L63" s="332"/>
    </row>
    <row r="64" spans="1:12" s="136" customFormat="1" ht="17.25" customHeight="1">
      <c r="A64" s="322"/>
      <c r="B64" s="323"/>
      <c r="C64" s="323"/>
      <c r="D64" s="323"/>
      <c r="E64" s="323"/>
      <c r="F64" s="323"/>
      <c r="G64" s="323"/>
      <c r="H64" s="323"/>
      <c r="I64" s="330"/>
      <c r="J64" s="331"/>
      <c r="K64" s="332"/>
      <c r="L64" s="332"/>
    </row>
    <row r="65" spans="1:12" s="300" customFormat="1" ht="17.25" customHeight="1">
      <c r="A65" s="322"/>
      <c r="B65" s="720"/>
      <c r="C65" s="720"/>
      <c r="D65" s="720"/>
      <c r="E65" s="720"/>
      <c r="F65" s="720"/>
      <c r="G65" s="720"/>
      <c r="H65" s="720"/>
      <c r="I65" s="333"/>
      <c r="J65" s="333"/>
      <c r="K65" s="334"/>
      <c r="L65" s="335"/>
    </row>
    <row r="66" spans="1:12" s="300" customFormat="1" ht="17.25" customHeight="1">
      <c r="A66" s="322"/>
      <c r="B66" s="323"/>
      <c r="C66" s="323"/>
      <c r="D66" s="323"/>
      <c r="E66" s="323"/>
      <c r="F66" s="323"/>
      <c r="G66" s="323"/>
      <c r="H66" s="323"/>
      <c r="I66" s="333"/>
      <c r="J66" s="333"/>
      <c r="K66" s="334"/>
      <c r="L66" s="335"/>
    </row>
    <row r="72" spans="1:12" s="300" customFormat="1" ht="35.25" customHeight="1">
      <c r="A72" s="322"/>
      <c r="B72" s="721"/>
      <c r="C72" s="721"/>
      <c r="D72" s="721"/>
      <c r="E72" s="721"/>
      <c r="F72" s="721"/>
      <c r="G72" s="721"/>
      <c r="H72" s="721"/>
      <c r="I72" s="721"/>
      <c r="J72" s="336"/>
      <c r="K72" s="327"/>
      <c r="L72" s="332"/>
    </row>
    <row r="73" spans="1:12" s="136" customFormat="1" ht="24.75" customHeight="1">
      <c r="A73" s="322"/>
      <c r="B73" s="324"/>
      <c r="C73" s="325"/>
      <c r="D73" s="325"/>
      <c r="E73" s="325"/>
      <c r="F73" s="326"/>
      <c r="G73" s="326"/>
      <c r="H73" s="326"/>
      <c r="I73" s="333"/>
      <c r="J73" s="337"/>
      <c r="K73" s="338"/>
      <c r="L73" s="338"/>
    </row>
    <row r="74" spans="1:12" s="300" customFormat="1" ht="18" customHeight="1">
      <c r="A74" s="322"/>
      <c r="B74" s="327"/>
      <c r="C74" s="327"/>
      <c r="D74" s="327"/>
      <c r="E74" s="325"/>
      <c r="F74" s="328"/>
      <c r="G74" s="328"/>
      <c r="H74" s="329"/>
      <c r="I74" s="336"/>
      <c r="J74" s="336"/>
      <c r="K74" s="332"/>
      <c r="L74" s="332"/>
    </row>
  </sheetData>
  <mergeCells count="37">
    <mergeCell ref="B33:H33"/>
    <mergeCell ref="G34:J34"/>
    <mergeCell ref="F24:H24"/>
    <mergeCell ref="B25:K25"/>
    <mergeCell ref="B27:K27"/>
    <mergeCell ref="B39:L39"/>
    <mergeCell ref="A4:A5"/>
    <mergeCell ref="B4:B5"/>
    <mergeCell ref="I4:I5"/>
    <mergeCell ref="C4:E5"/>
    <mergeCell ref="B31:H31"/>
    <mergeCell ref="F15:H15"/>
    <mergeCell ref="F18:H18"/>
    <mergeCell ref="F21:H21"/>
    <mergeCell ref="B22:K22"/>
    <mergeCell ref="B7:K7"/>
    <mergeCell ref="B10:K10"/>
    <mergeCell ref="B13:K13"/>
    <mergeCell ref="B16:K16"/>
    <mergeCell ref="B19:K19"/>
    <mergeCell ref="B63:H63"/>
    <mergeCell ref="B65:H65"/>
    <mergeCell ref="B72:I72"/>
    <mergeCell ref="B40:L40"/>
    <mergeCell ref="H44:K44"/>
    <mergeCell ref="H45:K45"/>
    <mergeCell ref="A1:L1"/>
    <mergeCell ref="A2:B2"/>
    <mergeCell ref="C2:L2"/>
    <mergeCell ref="F4:H4"/>
    <mergeCell ref="C6:E6"/>
    <mergeCell ref="J4:J5"/>
    <mergeCell ref="K4:K5"/>
    <mergeCell ref="L4:L5"/>
    <mergeCell ref="F9:H9"/>
    <mergeCell ref="F12:H12"/>
    <mergeCell ref="F29:H29"/>
  </mergeCells>
  <conditionalFormatting sqref="H42:I43">
    <cfRule type="expression" priority="1">
      <formula>$O$11</formula>
    </cfRule>
  </conditionalFormatting>
  <printOptions horizontalCentered="1"/>
  <pageMargins left="3.937007874015748E-2" right="3.937007874015748E-2" top="3.937007874015748E-2" bottom="3.937007874015748E-2" header="3.937007874015748E-2" footer="3.937007874015748E-2"/>
  <pageSetup paperSize="9" fitToHeight="0" orientation="portrait" r:id="rId1"/>
  <headerFooter alignWithMargins="0">
    <oddFooter>&amp;CPage &amp;P of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48"/>
  </sheetPr>
  <dimension ref="A1:M226"/>
  <sheetViews>
    <sheetView view="pageBreakPreview" topLeftCell="A82" zoomScale="69" zoomScaleSheetLayoutView="69" workbookViewId="0">
      <selection activeCell="C89" sqref="C89"/>
    </sheetView>
  </sheetViews>
  <sheetFormatPr defaultColWidth="8" defaultRowHeight="15.4"/>
  <cols>
    <col min="1" max="1" width="5.59765625" style="137" customWidth="1"/>
    <col min="2" max="2" width="9" style="138" customWidth="1"/>
    <col min="3" max="3" width="48.53125" style="139" customWidth="1"/>
    <col min="4" max="4" width="5.53125" style="140" customWidth="1"/>
    <col min="5" max="5" width="6.53125" style="140" customWidth="1"/>
    <col min="6" max="6" width="9" style="140" customWidth="1"/>
    <col min="7" max="7" width="10.59765625" style="138" customWidth="1"/>
    <col min="8" max="8" width="8.06640625" style="138" customWidth="1"/>
    <col min="9" max="9" width="10.796875" style="138" customWidth="1"/>
    <col min="10" max="16384" width="8" style="138"/>
  </cols>
  <sheetData>
    <row r="1" spans="1:13" ht="18.7" customHeight="1">
      <c r="A1" s="722" t="s">
        <v>139</v>
      </c>
      <c r="B1" s="722"/>
      <c r="C1" s="722"/>
      <c r="D1" s="722"/>
      <c r="E1" s="722"/>
      <c r="F1" s="722"/>
      <c r="G1" s="722"/>
      <c r="H1" s="722"/>
      <c r="I1" s="722"/>
    </row>
    <row r="2" spans="1:13" ht="33.5" customHeight="1">
      <c r="A2" s="723" t="str">
        <f>Cover!B21</f>
        <v>Name of the worK</v>
      </c>
      <c r="B2" s="723"/>
      <c r="C2" s="724" t="str">
        <f>INPUT!D2</f>
        <v>Construction of CC Road in Bairanpalli(GP) of Maddur(M), Siddipet District.</v>
      </c>
      <c r="D2" s="724"/>
      <c r="E2" s="724"/>
      <c r="F2" s="724"/>
      <c r="G2" s="724"/>
      <c r="H2" s="724"/>
      <c r="I2" s="724"/>
    </row>
    <row r="3" spans="1:13" ht="18.7" customHeight="1">
      <c r="A3" s="725" t="str">
        <f>+Cover!B23</f>
        <v>Grant</v>
      </c>
      <c r="B3" s="725"/>
      <c r="C3" s="142" t="str">
        <f>INPUT!I7</f>
        <v>MGNREGS 2024-25</v>
      </c>
      <c r="D3" s="143"/>
      <c r="E3" s="143"/>
      <c r="F3" s="144" t="str">
        <f>Lead!J4</f>
        <v>Estimated Cost of Rs.</v>
      </c>
      <c r="G3" s="726">
        <f>INPUT!J5</f>
        <v>10</v>
      </c>
      <c r="H3" s="726"/>
      <c r="I3" s="726"/>
    </row>
    <row r="4" spans="1:13" s="131" customFormat="1" ht="36" customHeight="1">
      <c r="A4" s="723" t="s">
        <v>117</v>
      </c>
      <c r="B4" s="723"/>
      <c r="C4" s="145" t="s">
        <v>104</v>
      </c>
      <c r="D4" s="145" t="s">
        <v>140</v>
      </c>
      <c r="E4" s="145" t="s">
        <v>141</v>
      </c>
      <c r="F4" s="145" t="s">
        <v>120</v>
      </c>
      <c r="G4" s="141" t="s">
        <v>122</v>
      </c>
      <c r="H4" s="146" t="s">
        <v>130</v>
      </c>
      <c r="I4" s="146" t="s">
        <v>127</v>
      </c>
    </row>
    <row r="5" spans="1:13" s="132" customFormat="1" ht="18.75" customHeight="1">
      <c r="A5" s="727">
        <v>1</v>
      </c>
      <c r="B5" s="727"/>
      <c r="C5" s="148">
        <v>2</v>
      </c>
      <c r="D5" s="148">
        <v>3</v>
      </c>
      <c r="E5" s="148">
        <v>4</v>
      </c>
      <c r="F5" s="148">
        <v>5</v>
      </c>
      <c r="G5" s="148">
        <v>6</v>
      </c>
      <c r="H5" s="148">
        <v>7</v>
      </c>
      <c r="I5" s="148">
        <v>8</v>
      </c>
    </row>
    <row r="6" spans="1:13" s="133" customFormat="1" ht="25.9" customHeight="1">
      <c r="A6" s="147">
        <v>1</v>
      </c>
      <c r="B6" s="149"/>
      <c r="C6" s="730" t="s">
        <v>142</v>
      </c>
      <c r="D6" s="731"/>
      <c r="E6" s="731"/>
      <c r="F6" s="731"/>
      <c r="G6" s="731"/>
      <c r="H6" s="731"/>
      <c r="I6" s="732"/>
      <c r="J6" s="728"/>
      <c r="K6" s="728"/>
      <c r="L6" s="728"/>
      <c r="M6" s="728"/>
    </row>
    <row r="7" spans="1:13" s="133" customFormat="1" ht="18.75" customHeight="1">
      <c r="A7" s="152"/>
      <c r="B7" s="149"/>
      <c r="C7" s="153" t="s">
        <v>143</v>
      </c>
      <c r="D7" s="154"/>
      <c r="E7" s="155"/>
      <c r="F7" s="148"/>
      <c r="G7" s="150"/>
      <c r="H7" s="156"/>
      <c r="I7" s="156"/>
      <c r="J7" s="729"/>
      <c r="K7" s="729"/>
      <c r="L7" s="729"/>
      <c r="M7" s="729"/>
    </row>
    <row r="8" spans="1:13" s="133" customFormat="1" ht="18.75" customHeight="1">
      <c r="A8" s="152"/>
      <c r="B8" s="149"/>
      <c r="C8" s="153" t="s">
        <v>144</v>
      </c>
      <c r="D8" s="157" t="s">
        <v>145</v>
      </c>
      <c r="E8" s="155">
        <v>1</v>
      </c>
      <c r="F8" s="154">
        <v>306.33</v>
      </c>
      <c r="G8" s="158">
        <f>E8*F8</f>
        <v>306.33</v>
      </c>
      <c r="H8" s="156"/>
      <c r="I8" s="156"/>
    </row>
    <row r="9" spans="1:13" s="133" customFormat="1" ht="18.75" customHeight="1">
      <c r="A9" s="152"/>
      <c r="B9" s="149"/>
      <c r="C9" s="159" t="s">
        <v>146</v>
      </c>
      <c r="D9" s="157"/>
      <c r="E9" s="155"/>
      <c r="F9" s="148"/>
      <c r="G9" s="158">
        <f>G8</f>
        <v>306.33</v>
      </c>
      <c r="H9" s="156"/>
      <c r="I9" s="156"/>
    </row>
    <row r="10" spans="1:13" s="133" customFormat="1" ht="18.75" customHeight="1">
      <c r="A10" s="152"/>
      <c r="B10" s="149"/>
      <c r="C10" s="159" t="s">
        <v>147</v>
      </c>
      <c r="D10" s="160"/>
      <c r="E10" s="150"/>
      <c r="F10" s="148"/>
      <c r="G10" s="158">
        <f>G9</f>
        <v>306.33</v>
      </c>
      <c r="H10" s="156">
        <f>G10</f>
        <v>306.33</v>
      </c>
      <c r="I10" s="156"/>
    </row>
    <row r="11" spans="1:13" s="133" customFormat="1" ht="14.65" customHeight="1">
      <c r="A11" s="147">
        <v>2</v>
      </c>
      <c r="B11" s="147"/>
      <c r="C11" s="730" t="s">
        <v>438</v>
      </c>
      <c r="D11" s="731"/>
      <c r="E11" s="731"/>
      <c r="F11" s="731"/>
      <c r="G11" s="731"/>
      <c r="H11" s="731"/>
      <c r="I11" s="732"/>
    </row>
    <row r="12" spans="1:13" s="133" customFormat="1" ht="18.75" customHeight="1">
      <c r="A12" s="152"/>
      <c r="B12" s="149"/>
      <c r="C12" s="161" t="s">
        <v>439</v>
      </c>
      <c r="D12" s="160"/>
      <c r="E12" s="150"/>
      <c r="F12" s="148"/>
      <c r="G12" s="158"/>
      <c r="H12" s="156"/>
      <c r="I12" s="156"/>
    </row>
    <row r="13" spans="1:13" s="133" customFormat="1" ht="18.75" customHeight="1">
      <c r="A13" s="603"/>
      <c r="B13" s="604"/>
      <c r="C13" s="161" t="s">
        <v>440</v>
      </c>
      <c r="D13" s="162"/>
      <c r="E13" s="158"/>
      <c r="F13" s="148"/>
      <c r="G13" s="158"/>
      <c r="H13" s="156"/>
      <c r="I13" s="156"/>
    </row>
    <row r="14" spans="1:13" s="133" customFormat="1" ht="18.75" customHeight="1">
      <c r="A14" s="603"/>
      <c r="B14" s="604"/>
      <c r="C14" s="161" t="s">
        <v>191</v>
      </c>
      <c r="D14" s="606" t="s">
        <v>172</v>
      </c>
    </row>
    <row r="15" spans="1:13" s="133" customFormat="1" ht="18.75" customHeight="1">
      <c r="A15" s="603"/>
      <c r="B15" s="604"/>
      <c r="C15" s="605" t="s">
        <v>441</v>
      </c>
      <c r="D15" s="606" t="s">
        <v>172</v>
      </c>
      <c r="E15" s="158">
        <v>3.12</v>
      </c>
      <c r="F15" s="158">
        <f>F37</f>
        <v>575</v>
      </c>
      <c r="G15" s="158">
        <f t="shared" ref="G15" si="0">E15*F15</f>
        <v>1794</v>
      </c>
      <c r="H15" s="156"/>
      <c r="I15" s="156"/>
    </row>
    <row r="16" spans="1:13" s="133" customFormat="1" ht="18.75" customHeight="1">
      <c r="A16" s="152"/>
      <c r="B16" s="149"/>
      <c r="C16" s="161" t="s">
        <v>148</v>
      </c>
      <c r="D16" s="162"/>
      <c r="E16" s="158"/>
      <c r="F16" s="148"/>
      <c r="G16" s="158"/>
      <c r="H16" s="156"/>
      <c r="I16" s="156"/>
    </row>
    <row r="17" spans="1:9" s="133" customFormat="1" ht="18.75" customHeight="1">
      <c r="A17" s="152"/>
      <c r="B17" s="149"/>
      <c r="C17" s="607" t="s">
        <v>37</v>
      </c>
      <c r="D17" s="162" t="s">
        <v>145</v>
      </c>
      <c r="E17" s="158">
        <v>10</v>
      </c>
      <c r="F17" s="158">
        <f>'Lead 2024-25'!L8</f>
        <v>173.07604629670379</v>
      </c>
      <c r="G17" s="158">
        <f t="shared" ref="G17" si="1">E17*F17</f>
        <v>1730.7604629670379</v>
      </c>
      <c r="H17" s="156"/>
      <c r="I17" s="156"/>
    </row>
    <row r="18" spans="1:9" s="133" customFormat="1" ht="18.75" customHeight="1">
      <c r="A18" s="152"/>
      <c r="B18" s="149"/>
      <c r="C18" s="163"/>
      <c r="D18" s="162"/>
      <c r="E18" s="158"/>
      <c r="F18" s="158"/>
      <c r="G18" s="158">
        <f>SUM(G15:G17)/10</f>
        <v>352.47604629670377</v>
      </c>
      <c r="H18" s="156"/>
      <c r="I18" s="156">
        <f>G18</f>
        <v>352.47604629670377</v>
      </c>
    </row>
    <row r="19" spans="1:9" s="133" customFormat="1" ht="17.25" customHeight="1">
      <c r="A19" s="141">
        <v>3</v>
      </c>
      <c r="B19" s="147"/>
      <c r="C19" s="730" t="s">
        <v>150</v>
      </c>
      <c r="D19" s="731"/>
      <c r="E19" s="731"/>
      <c r="F19" s="731"/>
      <c r="G19" s="731"/>
      <c r="H19" s="731"/>
      <c r="I19" s="732"/>
    </row>
    <row r="20" spans="1:9" s="133" customFormat="1" ht="18.7" customHeight="1">
      <c r="A20" s="147"/>
      <c r="B20" s="147"/>
      <c r="C20" s="161" t="s">
        <v>151</v>
      </c>
      <c r="D20" s="158" t="s">
        <v>145</v>
      </c>
      <c r="E20" s="158">
        <v>1</v>
      </c>
      <c r="F20" s="158">
        <v>36.39</v>
      </c>
      <c r="G20" s="158">
        <f>F20</f>
        <v>36.39</v>
      </c>
      <c r="H20" s="156">
        <f>G20</f>
        <v>36.39</v>
      </c>
      <c r="I20" s="156"/>
    </row>
    <row r="21" spans="1:9" s="133" customFormat="1" ht="64.5" customHeight="1">
      <c r="A21" s="164">
        <v>4</v>
      </c>
      <c r="B21" s="148" t="s">
        <v>152</v>
      </c>
      <c r="C21" s="826" t="s">
        <v>131</v>
      </c>
      <c r="D21" s="827"/>
      <c r="E21" s="827"/>
      <c r="F21" s="827"/>
      <c r="G21" s="827"/>
      <c r="H21" s="827"/>
      <c r="I21" s="828"/>
    </row>
    <row r="22" spans="1:9" s="133" customFormat="1" ht="18.7" customHeight="1">
      <c r="A22" s="164"/>
      <c r="B22" s="165"/>
      <c r="C22" s="166" t="s">
        <v>143</v>
      </c>
      <c r="D22" s="166"/>
      <c r="E22" s="167"/>
      <c r="F22" s="168"/>
      <c r="G22" s="168"/>
      <c r="H22" s="156"/>
      <c r="I22" s="156"/>
    </row>
    <row r="23" spans="1:9" s="133" customFormat="1" ht="18.7" customHeight="1">
      <c r="A23" s="164"/>
      <c r="B23" s="169"/>
      <c r="C23" s="166" t="s">
        <v>153</v>
      </c>
      <c r="D23" s="166"/>
      <c r="E23" s="167"/>
      <c r="F23" s="168"/>
      <c r="G23" s="168"/>
      <c r="H23" s="156"/>
      <c r="I23" s="156"/>
    </row>
    <row r="24" spans="1:9" s="133" customFormat="1" ht="18.7" customHeight="1">
      <c r="A24" s="164"/>
      <c r="B24" s="143" t="s">
        <v>154</v>
      </c>
      <c r="C24" s="170" t="s">
        <v>155</v>
      </c>
      <c r="D24" s="167"/>
      <c r="E24" s="168"/>
      <c r="F24" s="168"/>
      <c r="G24" s="171"/>
      <c r="H24" s="156"/>
      <c r="I24" s="156"/>
    </row>
    <row r="25" spans="1:9" s="133" customFormat="1" ht="18.7" customHeight="1">
      <c r="A25" s="164"/>
      <c r="B25" s="167" t="s">
        <v>156</v>
      </c>
      <c r="C25" s="172" t="s">
        <v>157</v>
      </c>
      <c r="D25" s="167" t="s">
        <v>158</v>
      </c>
      <c r="E25" s="151">
        <v>24.75</v>
      </c>
      <c r="F25" s="151">
        <f>'Lead 2024-25'!L13</f>
        <v>6400</v>
      </c>
      <c r="G25" s="173">
        <f>E25*F25</f>
        <v>158400</v>
      </c>
      <c r="H25" s="156"/>
      <c r="I25" s="156"/>
    </row>
    <row r="26" spans="1:9" s="133" customFormat="1" ht="18.7" customHeight="1">
      <c r="A26" s="164"/>
      <c r="B26" s="167" t="s">
        <v>159</v>
      </c>
      <c r="C26" s="172" t="s">
        <v>149</v>
      </c>
      <c r="D26" s="167" t="s">
        <v>85</v>
      </c>
      <c r="E26" s="151">
        <v>33.75</v>
      </c>
      <c r="F26" s="151">
        <f>'Lead 2024-25'!L11</f>
        <v>2724.7495929234638</v>
      </c>
      <c r="G26" s="173">
        <f t="shared" ref="G26" si="2">E26*F26</f>
        <v>91960.298761166909</v>
      </c>
      <c r="H26" s="156"/>
      <c r="I26" s="156"/>
    </row>
    <row r="27" spans="1:9" s="133" customFormat="1" ht="41.45" customHeight="1">
      <c r="A27" s="164"/>
      <c r="B27" s="167" t="s">
        <v>160</v>
      </c>
      <c r="C27" s="174" t="s">
        <v>161</v>
      </c>
      <c r="D27" s="167"/>
      <c r="E27" s="168"/>
      <c r="F27" s="168"/>
      <c r="G27" s="171"/>
      <c r="H27" s="156"/>
      <c r="I27" s="156"/>
    </row>
    <row r="28" spans="1:9" s="133" customFormat="1" ht="18.7" customHeight="1">
      <c r="A28" s="164"/>
      <c r="B28" s="167"/>
      <c r="C28" s="172" t="s">
        <v>162</v>
      </c>
      <c r="D28" s="167" t="s">
        <v>85</v>
      </c>
      <c r="E28" s="151">
        <v>44.55</v>
      </c>
      <c r="F28" s="151">
        <f>'Lead 2024-25'!L5</f>
        <v>1838.4625269550679</v>
      </c>
      <c r="G28" s="173">
        <f t="shared" ref="G28:G29" si="3">E28*F28</f>
        <v>81903.505575848278</v>
      </c>
      <c r="H28" s="156"/>
      <c r="I28" s="156"/>
    </row>
    <row r="29" spans="1:9" s="133" customFormat="1" ht="18.7" customHeight="1">
      <c r="A29" s="164"/>
      <c r="B29" s="167"/>
      <c r="C29" s="172" t="s">
        <v>163</v>
      </c>
      <c r="D29" s="167" t="s">
        <v>85</v>
      </c>
      <c r="E29" s="151">
        <v>22.95</v>
      </c>
      <c r="F29" s="151">
        <f>'Lead 2024-25'!L6</f>
        <v>1687.4625269550679</v>
      </c>
      <c r="G29" s="173">
        <f t="shared" si="3"/>
        <v>38727.26499361881</v>
      </c>
      <c r="H29" s="156"/>
      <c r="I29" s="156"/>
    </row>
    <row r="30" spans="1:9" s="133" customFormat="1" ht="18.7" customHeight="1">
      <c r="A30" s="164"/>
      <c r="B30" s="167"/>
      <c r="C30" s="172" t="s">
        <v>164</v>
      </c>
      <c r="D30" s="167" t="s">
        <v>165</v>
      </c>
      <c r="E30" s="151">
        <v>115</v>
      </c>
      <c r="F30" s="151">
        <v>213</v>
      </c>
      <c r="G30" s="173">
        <f>F30*E30</f>
        <v>24495</v>
      </c>
      <c r="H30" s="156"/>
      <c r="I30" s="156"/>
    </row>
    <row r="31" spans="1:9" s="133" customFormat="1" ht="18.7" customHeight="1">
      <c r="A31" s="164"/>
      <c r="B31" s="167"/>
      <c r="C31" s="172" t="s">
        <v>166</v>
      </c>
      <c r="D31" s="167" t="s">
        <v>167</v>
      </c>
      <c r="E31" s="151">
        <v>412.5</v>
      </c>
      <c r="F31" s="151">
        <v>19</v>
      </c>
      <c r="G31" s="173">
        <f>F31*E31</f>
        <v>7837.5</v>
      </c>
      <c r="H31" s="156"/>
      <c r="I31" s="156"/>
    </row>
    <row r="32" spans="1:9" s="133" customFormat="1" ht="18.7" customHeight="1">
      <c r="A32" s="164"/>
      <c r="B32" s="167"/>
      <c r="C32" s="172" t="s">
        <v>168</v>
      </c>
      <c r="D32" s="167" t="s">
        <v>167</v>
      </c>
      <c r="E32" s="151">
        <v>3</v>
      </c>
      <c r="F32" s="151">
        <v>650</v>
      </c>
      <c r="G32" s="173">
        <f>F32*E32</f>
        <v>1950</v>
      </c>
      <c r="H32" s="156"/>
      <c r="I32" s="156"/>
    </row>
    <row r="33" spans="1:9" s="133" customFormat="1" ht="18.7" customHeight="1">
      <c r="A33" s="164"/>
      <c r="B33" s="175"/>
      <c r="C33" s="172"/>
      <c r="D33" s="167"/>
      <c r="E33" s="151"/>
      <c r="F33" s="151" t="s">
        <v>146</v>
      </c>
      <c r="G33" s="176">
        <f>SUM(G25:G32)</f>
        <v>405273.56933063403</v>
      </c>
      <c r="H33" s="156"/>
      <c r="I33" s="156"/>
    </row>
    <row r="34" spans="1:9" s="133" customFormat="1" ht="18.7" customHeight="1">
      <c r="A34" s="164"/>
      <c r="B34" s="143" t="s">
        <v>169</v>
      </c>
      <c r="C34" s="170" t="s">
        <v>170</v>
      </c>
      <c r="D34" s="166"/>
      <c r="E34" s="167"/>
      <c r="F34" s="168"/>
      <c r="G34" s="168"/>
      <c r="H34" s="156"/>
      <c r="I34" s="156"/>
    </row>
    <row r="35" spans="1:9" s="133" customFormat="1" ht="18.7" customHeight="1">
      <c r="A35" s="164"/>
      <c r="B35" s="167"/>
      <c r="C35" s="166" t="s">
        <v>171</v>
      </c>
      <c r="D35" s="167" t="s">
        <v>172</v>
      </c>
      <c r="E35" s="168">
        <v>5</v>
      </c>
      <c r="F35" s="168">
        <v>645</v>
      </c>
      <c r="G35" s="171">
        <f>E35*F35</f>
        <v>3225</v>
      </c>
      <c r="H35" s="156"/>
      <c r="I35" s="156"/>
    </row>
    <row r="36" spans="1:9" s="133" customFormat="1" ht="18.7" customHeight="1">
      <c r="A36" s="164"/>
      <c r="B36" s="167"/>
      <c r="C36" s="166" t="s">
        <v>173</v>
      </c>
      <c r="D36" s="167" t="s">
        <v>172</v>
      </c>
      <c r="E36" s="168">
        <v>5</v>
      </c>
      <c r="F36" s="168">
        <v>615</v>
      </c>
      <c r="G36" s="171">
        <f>E36*F36</f>
        <v>3075</v>
      </c>
      <c r="H36" s="156"/>
      <c r="I36" s="156"/>
    </row>
    <row r="37" spans="1:9" s="133" customFormat="1" ht="18.7" customHeight="1">
      <c r="A37" s="164"/>
      <c r="B37" s="167"/>
      <c r="C37" s="166" t="s">
        <v>174</v>
      </c>
      <c r="D37" s="167" t="s">
        <v>172</v>
      </c>
      <c r="E37" s="168">
        <v>150</v>
      </c>
      <c r="F37" s="168">
        <v>575</v>
      </c>
      <c r="G37" s="171">
        <f>E37*F37</f>
        <v>86250</v>
      </c>
      <c r="H37" s="156"/>
      <c r="I37" s="156"/>
    </row>
    <row r="38" spans="1:9" s="133" customFormat="1" ht="18.7" customHeight="1">
      <c r="A38" s="164"/>
      <c r="B38" s="167"/>
      <c r="C38" s="166" t="s">
        <v>175</v>
      </c>
      <c r="D38" s="167" t="s">
        <v>176</v>
      </c>
      <c r="E38" s="168">
        <v>6</v>
      </c>
      <c r="F38" s="168">
        <v>575</v>
      </c>
      <c r="G38" s="171">
        <f>E38*F38</f>
        <v>3450</v>
      </c>
      <c r="H38" s="156"/>
      <c r="I38" s="156"/>
    </row>
    <row r="39" spans="1:9" s="133" customFormat="1" ht="18.7" customHeight="1">
      <c r="A39" s="164"/>
      <c r="B39" s="167"/>
      <c r="C39" s="166" t="s">
        <v>175</v>
      </c>
      <c r="D39" s="167" t="s">
        <v>176</v>
      </c>
      <c r="E39" s="168">
        <v>6</v>
      </c>
      <c r="F39" s="168">
        <v>575</v>
      </c>
      <c r="G39" s="171">
        <f>E39*F39</f>
        <v>3450</v>
      </c>
      <c r="H39" s="156"/>
      <c r="I39" s="156"/>
    </row>
    <row r="40" spans="1:9" s="133" customFormat="1" ht="18.7" customHeight="1">
      <c r="A40" s="164"/>
      <c r="B40" s="177"/>
      <c r="C40" s="177"/>
      <c r="D40" s="167"/>
      <c r="E40" s="168"/>
      <c r="F40" s="168" t="s">
        <v>146</v>
      </c>
      <c r="G40" s="178">
        <f>SUM(G35:G39)</f>
        <v>99450</v>
      </c>
      <c r="H40" s="156"/>
      <c r="I40" s="156"/>
    </row>
    <row r="41" spans="1:9" s="133" customFormat="1" ht="18.7" customHeight="1">
      <c r="A41" s="164"/>
      <c r="B41" s="143" t="s">
        <v>177</v>
      </c>
      <c r="C41" s="170" t="s">
        <v>178</v>
      </c>
      <c r="D41" s="167"/>
      <c r="E41" s="168"/>
      <c r="F41" s="168"/>
      <c r="G41" s="171"/>
      <c r="H41" s="156"/>
      <c r="I41" s="156"/>
    </row>
    <row r="42" spans="1:9" s="133" customFormat="1" ht="26.55" customHeight="1">
      <c r="A42" s="164"/>
      <c r="B42" s="167"/>
      <c r="C42" s="179" t="s">
        <v>179</v>
      </c>
      <c r="D42" s="167" t="s">
        <v>180</v>
      </c>
      <c r="E42" s="168">
        <v>36</v>
      </c>
      <c r="F42" s="168">
        <v>697.9</v>
      </c>
      <c r="G42" s="171">
        <f>E42*F42</f>
        <v>25124.399999999998</v>
      </c>
      <c r="H42" s="156"/>
      <c r="I42" s="156"/>
    </row>
    <row r="43" spans="1:9" s="133" customFormat="1" ht="18.7" customHeight="1">
      <c r="A43" s="164"/>
      <c r="B43" s="167"/>
      <c r="C43" s="166" t="s">
        <v>181</v>
      </c>
      <c r="D43" s="167" t="s">
        <v>180</v>
      </c>
      <c r="E43" s="168">
        <v>9</v>
      </c>
      <c r="F43" s="168">
        <v>59</v>
      </c>
      <c r="G43" s="171">
        <f>E43*F43</f>
        <v>531</v>
      </c>
      <c r="H43" s="156"/>
      <c r="I43" s="156"/>
    </row>
    <row r="44" spans="1:9" s="133" customFormat="1" ht="18.7" customHeight="1">
      <c r="A44" s="164"/>
      <c r="B44" s="167"/>
      <c r="C44" s="166" t="s">
        <v>182</v>
      </c>
      <c r="D44" s="167" t="s">
        <v>180</v>
      </c>
      <c r="E44" s="168">
        <v>5</v>
      </c>
      <c r="F44" s="168">
        <v>769</v>
      </c>
      <c r="G44" s="171">
        <f>E44*F44</f>
        <v>3845</v>
      </c>
      <c r="H44" s="156"/>
      <c r="I44" s="156"/>
    </row>
    <row r="45" spans="1:9" s="133" customFormat="1" ht="18.7" customHeight="1">
      <c r="A45" s="164"/>
      <c r="B45" s="167"/>
      <c r="C45" s="166"/>
      <c r="D45" s="167"/>
      <c r="E45" s="168"/>
      <c r="F45" s="168" t="s">
        <v>146</v>
      </c>
      <c r="G45" s="171">
        <f>G44+G43+G42</f>
        <v>29500.399999999998</v>
      </c>
      <c r="H45" s="156"/>
      <c r="I45" s="156"/>
    </row>
    <row r="46" spans="1:9" s="133" customFormat="1" ht="18.7" customHeight="1">
      <c r="A46" s="164"/>
      <c r="B46" s="167"/>
      <c r="C46" s="166" t="s">
        <v>183</v>
      </c>
      <c r="D46" s="167"/>
      <c r="E46" s="168"/>
      <c r="F46" s="168"/>
      <c r="G46" s="171">
        <f>G45+G40+G33</f>
        <v>534223.96933063399</v>
      </c>
      <c r="H46" s="156"/>
      <c r="I46" s="156"/>
    </row>
    <row r="47" spans="1:9" s="133" customFormat="1" ht="18.7" customHeight="1">
      <c r="A47" s="164"/>
      <c r="B47" s="167"/>
      <c r="C47" s="172" t="s">
        <v>184</v>
      </c>
      <c r="D47" s="167"/>
      <c r="E47" s="151"/>
      <c r="F47" s="151"/>
      <c r="G47" s="173">
        <f>0.03*G46</f>
        <v>16026.719079919019</v>
      </c>
      <c r="H47" s="156"/>
      <c r="I47" s="156"/>
    </row>
    <row r="48" spans="1:9" s="133" customFormat="1" ht="18.7" customHeight="1">
      <c r="A48" s="164"/>
      <c r="B48" s="167"/>
      <c r="C48" s="172" t="s">
        <v>185</v>
      </c>
      <c r="D48" s="167"/>
      <c r="E48" s="151"/>
      <c r="F48" s="151"/>
      <c r="G48" s="180">
        <f>G47+G46</f>
        <v>550250.68841055303</v>
      </c>
      <c r="H48" s="156"/>
      <c r="I48" s="156"/>
    </row>
    <row r="49" spans="1:9" s="133" customFormat="1" ht="18.7" customHeight="1">
      <c r="A49" s="164"/>
      <c r="B49" s="167"/>
      <c r="C49" s="172" t="s">
        <v>186</v>
      </c>
      <c r="D49" s="167"/>
      <c r="E49" s="151"/>
      <c r="F49" s="151"/>
      <c r="G49" s="180">
        <f>G48/75</f>
        <v>7336.6758454740402</v>
      </c>
      <c r="H49" s="156"/>
      <c r="I49" s="156">
        <f>G49</f>
        <v>7336.6758454740402</v>
      </c>
    </row>
    <row r="50" spans="1:9" s="133" customFormat="1" ht="18.7" customHeight="1">
      <c r="A50" s="164"/>
      <c r="B50" s="164"/>
      <c r="C50" s="181"/>
      <c r="D50" s="182"/>
      <c r="E50" s="182"/>
      <c r="F50" s="182"/>
      <c r="G50" s="183"/>
      <c r="H50" s="156"/>
      <c r="I50" s="156"/>
    </row>
    <row r="51" spans="1:9" s="134" customFormat="1" ht="15.75" customHeight="1">
      <c r="A51" s="734">
        <v>4</v>
      </c>
      <c r="B51" s="736" t="s">
        <v>152</v>
      </c>
      <c r="C51" s="738" t="s">
        <v>187</v>
      </c>
      <c r="D51" s="739"/>
      <c r="E51" s="739"/>
      <c r="F51" s="739"/>
      <c r="G51" s="740"/>
      <c r="H51" s="147"/>
      <c r="I51" s="147"/>
    </row>
    <row r="52" spans="1:9" s="134" customFormat="1" ht="162.4" customHeight="1">
      <c r="A52" s="735"/>
      <c r="B52" s="737"/>
      <c r="C52" s="829" t="s">
        <v>188</v>
      </c>
      <c r="D52" s="741"/>
      <c r="E52" s="741"/>
      <c r="F52" s="741"/>
      <c r="G52" s="742"/>
      <c r="H52" s="147"/>
      <c r="I52" s="147"/>
    </row>
    <row r="53" spans="1:9" s="134" customFormat="1" ht="19.8" customHeight="1">
      <c r="A53" s="184"/>
      <c r="B53" s="185"/>
      <c r="C53" s="186" t="s">
        <v>143</v>
      </c>
      <c r="D53" s="187"/>
      <c r="E53" s="188"/>
      <c r="F53" s="189"/>
      <c r="G53" s="188"/>
      <c r="H53" s="147"/>
      <c r="I53" s="147"/>
    </row>
    <row r="54" spans="1:9" s="134" customFormat="1" ht="19.8" customHeight="1">
      <c r="A54" s="184"/>
      <c r="B54" s="190" t="s">
        <v>154</v>
      </c>
      <c r="C54" s="191" t="s">
        <v>153</v>
      </c>
      <c r="D54" s="192"/>
      <c r="E54" s="193"/>
      <c r="F54" s="194"/>
      <c r="G54" s="193"/>
      <c r="H54" s="177"/>
      <c r="I54" s="177"/>
    </row>
    <row r="55" spans="1:9" s="134" customFormat="1" ht="19.8" customHeight="1">
      <c r="A55" s="184"/>
      <c r="B55" s="190" t="s">
        <v>156</v>
      </c>
      <c r="C55" s="191" t="s">
        <v>189</v>
      </c>
      <c r="D55" s="192"/>
      <c r="E55" s="193"/>
      <c r="F55" s="194"/>
      <c r="G55" s="193"/>
      <c r="H55" s="195"/>
      <c r="I55" s="195"/>
    </row>
    <row r="56" spans="1:9" s="134" customFormat="1" ht="19.8" customHeight="1">
      <c r="A56" s="184"/>
      <c r="B56" s="190" t="s">
        <v>159</v>
      </c>
      <c r="C56" s="196" t="s">
        <v>190</v>
      </c>
      <c r="D56" s="192"/>
      <c r="E56" s="193"/>
      <c r="F56" s="194"/>
      <c r="G56" s="193"/>
      <c r="H56" s="147"/>
      <c r="I56" s="147"/>
    </row>
    <row r="57" spans="1:9" s="134" customFormat="1" ht="18" customHeight="1">
      <c r="A57" s="184"/>
      <c r="B57" s="190" t="s">
        <v>160</v>
      </c>
      <c r="C57" s="191" t="s">
        <v>191</v>
      </c>
      <c r="D57" s="192" t="s">
        <v>172</v>
      </c>
      <c r="E57" s="193" t="s">
        <v>192</v>
      </c>
      <c r="F57" s="197"/>
      <c r="G57" s="198"/>
      <c r="H57" s="147"/>
      <c r="I57" s="147"/>
    </row>
    <row r="58" spans="1:9" s="134" customFormat="1" ht="16.25" customHeight="1">
      <c r="A58" s="184"/>
      <c r="B58" s="190"/>
      <c r="C58" s="191" t="s">
        <v>171</v>
      </c>
      <c r="D58" s="199" t="s">
        <v>172</v>
      </c>
      <c r="E58" s="197">
        <v>5</v>
      </c>
      <c r="F58" s="197">
        <v>645</v>
      </c>
      <c r="G58" s="200">
        <f t="shared" ref="G58:G62" si="4">F58*E58</f>
        <v>3225</v>
      </c>
      <c r="H58" s="147"/>
      <c r="I58" s="147"/>
    </row>
    <row r="59" spans="1:9" s="134" customFormat="1" ht="16.25" customHeight="1">
      <c r="A59" s="184"/>
      <c r="B59" s="190"/>
      <c r="C59" s="191" t="s">
        <v>173</v>
      </c>
      <c r="D59" s="199" t="s">
        <v>172</v>
      </c>
      <c r="E59" s="197">
        <v>5</v>
      </c>
      <c r="F59" s="197">
        <v>615</v>
      </c>
      <c r="G59" s="200">
        <f t="shared" si="4"/>
        <v>3075</v>
      </c>
      <c r="H59" s="147"/>
      <c r="I59" s="147"/>
    </row>
    <row r="60" spans="1:9" s="134" customFormat="1" ht="16.25" customHeight="1">
      <c r="A60" s="184"/>
      <c r="B60" s="190" t="s">
        <v>193</v>
      </c>
      <c r="C60" s="191" t="s">
        <v>194</v>
      </c>
      <c r="D60" s="199" t="s">
        <v>172</v>
      </c>
      <c r="E60" s="197">
        <v>150</v>
      </c>
      <c r="F60" s="197">
        <v>575</v>
      </c>
      <c r="G60" s="200">
        <f t="shared" si="4"/>
        <v>86250</v>
      </c>
      <c r="H60" s="147"/>
      <c r="I60" s="147"/>
    </row>
    <row r="61" spans="1:9" s="134" customFormat="1" ht="16.25" customHeight="1">
      <c r="A61" s="184"/>
      <c r="B61" s="190" t="s">
        <v>195</v>
      </c>
      <c r="C61" s="191" t="s">
        <v>196</v>
      </c>
      <c r="D61" s="199" t="s">
        <v>172</v>
      </c>
      <c r="E61" s="197">
        <v>6</v>
      </c>
      <c r="F61" s="197">
        <f>F60</f>
        <v>575</v>
      </c>
      <c r="G61" s="200">
        <f t="shared" si="4"/>
        <v>3450</v>
      </c>
      <c r="H61" s="147"/>
      <c r="I61" s="147"/>
    </row>
    <row r="62" spans="1:9" s="134" customFormat="1" ht="16.25" customHeight="1">
      <c r="A62" s="184"/>
      <c r="B62" s="190" t="s">
        <v>197</v>
      </c>
      <c r="C62" s="191" t="s">
        <v>198</v>
      </c>
      <c r="D62" s="199" t="s">
        <v>172</v>
      </c>
      <c r="E62" s="197">
        <v>6</v>
      </c>
      <c r="F62" s="197">
        <f>F60</f>
        <v>575</v>
      </c>
      <c r="G62" s="200">
        <f t="shared" si="4"/>
        <v>3450</v>
      </c>
      <c r="H62" s="147"/>
      <c r="I62" s="147"/>
    </row>
    <row r="63" spans="1:9" s="134" customFormat="1" ht="14.45" customHeight="1">
      <c r="A63" s="184"/>
      <c r="B63" s="201"/>
      <c r="C63" s="191"/>
      <c r="D63" s="202" t="s">
        <v>199</v>
      </c>
      <c r="E63" s="197"/>
      <c r="F63" s="197"/>
      <c r="G63" s="200">
        <f>SUM(G58:G62)</f>
        <v>99450</v>
      </c>
      <c r="H63" s="147"/>
      <c r="I63" s="147"/>
    </row>
    <row r="64" spans="1:9" s="134" customFormat="1" ht="16.8" customHeight="1">
      <c r="A64" s="184"/>
      <c r="B64" s="177"/>
      <c r="C64" s="203" t="s">
        <v>200</v>
      </c>
      <c r="D64" s="199"/>
      <c r="E64" s="197"/>
      <c r="F64" s="204"/>
      <c r="G64" s="200"/>
      <c r="H64" s="147"/>
      <c r="I64" s="147"/>
    </row>
    <row r="65" spans="1:9" s="134" customFormat="1" ht="14.45" customHeight="1">
      <c r="A65" s="184"/>
      <c r="B65" s="205" t="s">
        <v>169</v>
      </c>
      <c r="C65" s="191" t="s">
        <v>201</v>
      </c>
      <c r="D65" s="199" t="s">
        <v>202</v>
      </c>
      <c r="E65" s="197">
        <v>36</v>
      </c>
      <c r="F65" s="197">
        <v>697.9</v>
      </c>
      <c r="G65" s="200">
        <f t="shared" ref="G65:G68" si="5">F65*E65</f>
        <v>25124.399999999998</v>
      </c>
      <c r="H65" s="147"/>
      <c r="I65" s="147"/>
    </row>
    <row r="66" spans="1:9" s="134" customFormat="1" ht="16.25" customHeight="1">
      <c r="A66" s="184"/>
      <c r="B66" s="190"/>
      <c r="C66" s="191" t="s">
        <v>203</v>
      </c>
      <c r="D66" s="199" t="s">
        <v>202</v>
      </c>
      <c r="E66" s="197">
        <v>9</v>
      </c>
      <c r="F66" s="197">
        <v>279.3</v>
      </c>
      <c r="G66" s="200">
        <f t="shared" si="5"/>
        <v>2513.7000000000003</v>
      </c>
      <c r="H66" s="147"/>
      <c r="I66" s="147"/>
    </row>
    <row r="67" spans="1:9" s="134" customFormat="1" ht="16.25" customHeight="1">
      <c r="A67" s="184"/>
      <c r="B67" s="190"/>
      <c r="C67" s="191" t="s">
        <v>181</v>
      </c>
      <c r="D67" s="199" t="s">
        <v>202</v>
      </c>
      <c r="E67" s="197">
        <v>9</v>
      </c>
      <c r="F67" s="197">
        <v>59</v>
      </c>
      <c r="G67" s="200">
        <f t="shared" si="5"/>
        <v>531</v>
      </c>
      <c r="H67" s="147"/>
      <c r="I67" s="147"/>
    </row>
    <row r="68" spans="1:9" s="134" customFormat="1" ht="16.25" customHeight="1">
      <c r="A68" s="184"/>
      <c r="B68" s="190"/>
      <c r="C68" s="191" t="s">
        <v>204</v>
      </c>
      <c r="D68" s="199" t="s">
        <v>202</v>
      </c>
      <c r="E68" s="197">
        <v>5</v>
      </c>
      <c r="F68" s="197">
        <v>769</v>
      </c>
      <c r="G68" s="200">
        <f t="shared" si="5"/>
        <v>3845</v>
      </c>
      <c r="H68" s="147"/>
      <c r="I68" s="147"/>
    </row>
    <row r="69" spans="1:9" s="134" customFormat="1" ht="16.25" customHeight="1">
      <c r="A69" s="184"/>
      <c r="B69" s="190"/>
      <c r="C69" s="191"/>
      <c r="D69" s="202" t="s">
        <v>124</v>
      </c>
      <c r="E69" s="197"/>
      <c r="F69" s="197"/>
      <c r="G69" s="200">
        <f>SUM(G65:G68)</f>
        <v>32014.1</v>
      </c>
      <c r="H69" s="147"/>
      <c r="I69" s="147"/>
    </row>
    <row r="70" spans="1:9" s="134" customFormat="1" ht="16.25" customHeight="1">
      <c r="A70" s="184"/>
      <c r="B70" s="190"/>
      <c r="C70" s="203" t="s">
        <v>205</v>
      </c>
      <c r="D70" s="199"/>
      <c r="E70" s="197"/>
      <c r="F70" s="204"/>
      <c r="G70" s="200"/>
      <c r="H70" s="147"/>
      <c r="I70" s="147"/>
    </row>
    <row r="71" spans="1:9" s="134" customFormat="1" ht="41" customHeight="1">
      <c r="A71" s="184"/>
      <c r="B71" s="177"/>
      <c r="C71" s="206" t="s">
        <v>206</v>
      </c>
      <c r="D71" s="199" t="s">
        <v>85</v>
      </c>
      <c r="E71" s="197">
        <v>67.5</v>
      </c>
      <c r="F71" s="207"/>
      <c r="G71" s="200"/>
      <c r="H71" s="147"/>
      <c r="I71" s="147"/>
    </row>
    <row r="72" spans="1:9" s="134" customFormat="1" ht="16.25" customHeight="1">
      <c r="A72" s="184"/>
      <c r="B72" s="205" t="s">
        <v>177</v>
      </c>
      <c r="C72" s="191" t="s">
        <v>207</v>
      </c>
      <c r="D72" s="199" t="s">
        <v>145</v>
      </c>
      <c r="E72" s="199">
        <v>44.55</v>
      </c>
      <c r="F72" s="208">
        <f>'Lead 2024-25'!L5</f>
        <v>1838.4625269550679</v>
      </c>
      <c r="G72" s="200">
        <f t="shared" ref="G72:G79" si="6">F72*E72</f>
        <v>81903.505575848278</v>
      </c>
      <c r="H72" s="147"/>
      <c r="I72" s="147"/>
    </row>
    <row r="73" spans="1:9" s="134" customFormat="1" ht="16.05" customHeight="1">
      <c r="A73" s="184"/>
      <c r="B73" s="190"/>
      <c r="C73" s="191" t="s">
        <v>208</v>
      </c>
      <c r="D73" s="199" t="s">
        <v>145</v>
      </c>
      <c r="E73" s="199">
        <v>22.95</v>
      </c>
      <c r="F73" s="208">
        <f>'Lead 2024-25'!L7</f>
        <v>1587.4625269550679</v>
      </c>
      <c r="G73" s="200">
        <f t="shared" si="6"/>
        <v>36432.26499361881</v>
      </c>
      <c r="H73" s="147"/>
      <c r="I73" s="147"/>
    </row>
    <row r="74" spans="1:9" s="134" customFormat="1" ht="16.5" customHeight="1">
      <c r="A74" s="184"/>
      <c r="B74" s="190"/>
      <c r="C74" s="830" t="s">
        <v>149</v>
      </c>
      <c r="D74" s="199" t="s">
        <v>85</v>
      </c>
      <c r="E74" s="197">
        <v>16.88</v>
      </c>
      <c r="F74" s="197">
        <f>'Lead 2024-25'!L11</f>
        <v>2724.7495929234638</v>
      </c>
      <c r="G74" s="200">
        <f t="shared" si="6"/>
        <v>45993.773128548062</v>
      </c>
      <c r="H74" s="147"/>
      <c r="I74" s="147"/>
    </row>
    <row r="75" spans="1:9" s="134" customFormat="1" ht="18.75" customHeight="1">
      <c r="A75" s="184"/>
      <c r="B75" s="190"/>
      <c r="C75" s="191" t="s">
        <v>209</v>
      </c>
      <c r="D75" s="199" t="s">
        <v>85</v>
      </c>
      <c r="E75" s="197">
        <v>16.875</v>
      </c>
      <c r="F75" s="197">
        <f>'Lead 2024-25'!L12</f>
        <v>1754.5196496941419</v>
      </c>
      <c r="G75" s="200">
        <f t="shared" si="6"/>
        <v>29607.519088588644</v>
      </c>
      <c r="H75" s="147"/>
      <c r="I75" s="147"/>
    </row>
    <row r="76" spans="1:9" s="134" customFormat="1" ht="18.75" customHeight="1">
      <c r="A76" s="184"/>
      <c r="B76" s="190"/>
      <c r="C76" s="191" t="s">
        <v>210</v>
      </c>
      <c r="D76" s="199" t="s">
        <v>211</v>
      </c>
      <c r="E76" s="197">
        <v>24.75</v>
      </c>
      <c r="F76" s="197">
        <f>'Lead 2024-25'!L13</f>
        <v>6400</v>
      </c>
      <c r="G76" s="200">
        <f t="shared" si="6"/>
        <v>158400</v>
      </c>
      <c r="H76" s="147"/>
      <c r="I76" s="147"/>
    </row>
    <row r="77" spans="1:9" s="134" customFormat="1" ht="18.75" customHeight="1">
      <c r="A77" s="184"/>
      <c r="B77" s="190"/>
      <c r="C77" s="191" t="s">
        <v>212</v>
      </c>
      <c r="D77" s="199" t="s">
        <v>213</v>
      </c>
      <c r="E77" s="197">
        <v>412.5</v>
      </c>
      <c r="F77" s="197">
        <v>19</v>
      </c>
      <c r="G77" s="200">
        <f t="shared" si="6"/>
        <v>7837.5</v>
      </c>
      <c r="H77" s="147"/>
      <c r="I77" s="147"/>
    </row>
    <row r="78" spans="1:9" s="134" customFormat="1" ht="18.75" customHeight="1">
      <c r="A78" s="184"/>
      <c r="B78" s="190"/>
      <c r="C78" s="191" t="s">
        <v>214</v>
      </c>
      <c r="D78" s="199" t="s">
        <v>215</v>
      </c>
      <c r="E78" s="197">
        <v>122</v>
      </c>
      <c r="F78" s="197">
        <v>213</v>
      </c>
      <c r="G78" s="200">
        <f t="shared" si="6"/>
        <v>25986</v>
      </c>
      <c r="H78" s="147"/>
      <c r="I78" s="209"/>
    </row>
    <row r="79" spans="1:9" s="134" customFormat="1" ht="18.75" customHeight="1">
      <c r="A79" s="184"/>
      <c r="B79" s="190"/>
      <c r="C79" s="191" t="s">
        <v>216</v>
      </c>
      <c r="D79" s="199" t="s">
        <v>217</v>
      </c>
      <c r="E79" s="197">
        <v>18</v>
      </c>
      <c r="F79" s="197">
        <v>81</v>
      </c>
      <c r="G79" s="200">
        <f t="shared" si="6"/>
        <v>1458</v>
      </c>
      <c r="H79" s="209"/>
      <c r="I79" s="209"/>
    </row>
    <row r="80" spans="1:9" s="134" customFormat="1" ht="14.75" customHeight="1">
      <c r="A80" s="184"/>
      <c r="B80" s="190"/>
      <c r="C80" s="191"/>
      <c r="D80" s="202" t="s">
        <v>218</v>
      </c>
      <c r="E80" s="197"/>
      <c r="F80" s="197"/>
      <c r="G80" s="200">
        <f>SUM(G72:G79)</f>
        <v>387618.56278660381</v>
      </c>
      <c r="H80" s="209"/>
      <c r="I80" s="209"/>
    </row>
    <row r="81" spans="1:9" s="134" customFormat="1" ht="18.399999999999999" customHeight="1">
      <c r="A81" s="184"/>
      <c r="B81" s="190"/>
      <c r="C81" s="191" t="s">
        <v>219</v>
      </c>
      <c r="D81" s="202"/>
      <c r="E81" s="197"/>
      <c r="F81" s="197"/>
      <c r="G81" s="200">
        <f>G80+G69+G63</f>
        <v>519082.66278660379</v>
      </c>
      <c r="H81" s="209"/>
      <c r="I81" s="209"/>
    </row>
    <row r="82" spans="1:9" s="134" customFormat="1" ht="16.5" customHeight="1">
      <c r="A82" s="184"/>
      <c r="B82" s="190"/>
      <c r="C82" s="203" t="s">
        <v>220</v>
      </c>
      <c r="D82" s="199"/>
      <c r="E82" s="197"/>
      <c r="F82" s="204"/>
      <c r="G82" s="197">
        <f>3%*G81</f>
        <v>15572.479883598113</v>
      </c>
      <c r="H82" s="209"/>
      <c r="I82" s="209"/>
    </row>
    <row r="83" spans="1:9" s="134" customFormat="1" ht="18.850000000000001" customHeight="1">
      <c r="A83" s="184"/>
      <c r="B83" s="190"/>
      <c r="C83" s="203" t="s">
        <v>221</v>
      </c>
      <c r="D83" s="197"/>
      <c r="E83" s="210"/>
      <c r="F83" s="200"/>
      <c r="G83" s="200">
        <v>0</v>
      </c>
      <c r="H83" s="209"/>
      <c r="I83" s="209"/>
    </row>
    <row r="84" spans="1:9" s="134" customFormat="1" ht="16.5" customHeight="1">
      <c r="A84" s="184"/>
      <c r="B84" s="190"/>
      <c r="C84" s="211" t="s">
        <v>222</v>
      </c>
      <c r="D84" s="212"/>
      <c r="E84" s="213"/>
      <c r="F84" s="214"/>
      <c r="G84" s="215">
        <f>SUM(G81:G83)</f>
        <v>534655.14267020195</v>
      </c>
      <c r="H84" s="209"/>
      <c r="I84" s="209"/>
    </row>
    <row r="85" spans="1:9" s="134" customFormat="1" ht="15.85" customHeight="1">
      <c r="A85" s="184"/>
      <c r="B85" s="190"/>
      <c r="C85" s="216" t="s">
        <v>223</v>
      </c>
      <c r="D85" s="212"/>
      <c r="E85" s="213"/>
      <c r="F85" s="214"/>
      <c r="G85" s="217">
        <f>G84/75</f>
        <v>7128.7352356026931</v>
      </c>
      <c r="H85" s="209"/>
      <c r="I85" s="209">
        <f>G85</f>
        <v>7128.7352356026931</v>
      </c>
    </row>
    <row r="86" spans="1:9" s="134" customFormat="1" ht="54" customHeight="1">
      <c r="A86" s="177">
        <v>5</v>
      </c>
      <c r="B86" s="218" t="s">
        <v>435</v>
      </c>
      <c r="C86" s="743" t="s">
        <v>224</v>
      </c>
      <c r="D86" s="741"/>
      <c r="E86" s="741"/>
      <c r="F86" s="741"/>
      <c r="G86" s="742"/>
      <c r="I86" s="209"/>
    </row>
    <row r="87" spans="1:9" s="134" customFormat="1" ht="17" customHeight="1">
      <c r="A87" s="219"/>
      <c r="B87" s="220"/>
      <c r="C87" s="191" t="s">
        <v>225</v>
      </c>
      <c r="D87" s="192"/>
      <c r="E87" s="193"/>
      <c r="F87" s="194"/>
      <c r="G87" s="193"/>
      <c r="I87" s="209"/>
    </row>
    <row r="88" spans="1:9" s="134" customFormat="1" ht="18" customHeight="1">
      <c r="A88" s="219"/>
      <c r="B88" s="221"/>
      <c r="C88" s="191"/>
      <c r="D88" s="192" t="s">
        <v>226</v>
      </c>
      <c r="E88" s="197">
        <v>1</v>
      </c>
      <c r="F88" s="197">
        <v>60</v>
      </c>
      <c r="G88" s="200">
        <f>F88*E88</f>
        <v>60</v>
      </c>
      <c r="I88" s="209"/>
    </row>
    <row r="89" spans="1:9" s="134" customFormat="1" ht="27" customHeight="1">
      <c r="A89" s="219"/>
      <c r="B89" s="221"/>
      <c r="C89" s="835" t="s">
        <v>227</v>
      </c>
      <c r="D89" s="222"/>
      <c r="E89" s="213"/>
      <c r="F89" s="214" t="s">
        <v>228</v>
      </c>
      <c r="G89" s="223">
        <f>SUM(G88)</f>
        <v>60</v>
      </c>
      <c r="I89" s="209">
        <f>G89</f>
        <v>60</v>
      </c>
    </row>
    <row r="90" spans="1:9" s="133" customFormat="1" ht="30" hidden="1" customHeight="1">
      <c r="A90" s="224" t="s">
        <v>229</v>
      </c>
      <c r="B90" s="225" t="s">
        <v>230</v>
      </c>
      <c r="C90" s="744" t="s">
        <v>231</v>
      </c>
      <c r="D90" s="744"/>
      <c r="E90" s="744"/>
      <c r="F90" s="744"/>
      <c r="G90" s="744"/>
      <c r="H90" s="156"/>
      <c r="I90" s="156"/>
    </row>
    <row r="91" spans="1:9" s="133" customFormat="1" ht="18.7" hidden="1" customHeight="1">
      <c r="A91" s="224"/>
      <c r="B91" s="226"/>
      <c r="C91" s="227" t="s">
        <v>232</v>
      </c>
      <c r="D91" s="49"/>
      <c r="E91" s="49"/>
      <c r="F91" s="228"/>
      <c r="G91" s="229"/>
      <c r="H91" s="156"/>
      <c r="I91" s="156"/>
    </row>
    <row r="92" spans="1:9" s="133" customFormat="1" ht="18.7" hidden="1" customHeight="1">
      <c r="A92" s="224"/>
      <c r="B92" s="226"/>
      <c r="C92" s="227" t="s">
        <v>233</v>
      </c>
      <c r="D92" s="49"/>
      <c r="E92" s="49"/>
      <c r="F92" s="228"/>
      <c r="G92" s="229"/>
      <c r="H92" s="156"/>
      <c r="I92" s="156"/>
    </row>
    <row r="93" spans="1:9" s="133" customFormat="1" ht="18.7" hidden="1" customHeight="1">
      <c r="A93" s="224"/>
      <c r="B93" s="226"/>
      <c r="C93" s="227" t="s">
        <v>234</v>
      </c>
      <c r="D93" s="49" t="s">
        <v>158</v>
      </c>
      <c r="E93" s="230">
        <v>1.05</v>
      </c>
      <c r="F93" s="231">
        <f>'Lead 2024-25'!L14</f>
        <v>61360</v>
      </c>
      <c r="G93" s="229">
        <f>ROUND(E93*F93,2)</f>
        <v>64428</v>
      </c>
      <c r="H93" s="156"/>
      <c r="I93" s="156"/>
    </row>
    <row r="94" spans="1:9" s="133" customFormat="1" ht="18.7" hidden="1" customHeight="1">
      <c r="A94" s="224"/>
      <c r="B94" s="224"/>
      <c r="C94" s="227" t="s">
        <v>235</v>
      </c>
      <c r="D94" s="49" t="s">
        <v>236</v>
      </c>
      <c r="E94" s="230">
        <v>8</v>
      </c>
      <c r="F94" s="228">
        <v>75</v>
      </c>
      <c r="G94" s="229">
        <f>ROUND(E94*F94,2)</f>
        <v>600</v>
      </c>
      <c r="H94" s="156"/>
      <c r="I94" s="156"/>
    </row>
    <row r="95" spans="1:9" s="133" customFormat="1" ht="18.7" hidden="1" customHeight="1">
      <c r="A95" s="224"/>
      <c r="B95" s="224"/>
      <c r="C95" s="227" t="s">
        <v>237</v>
      </c>
      <c r="D95" s="49"/>
      <c r="E95" s="230"/>
      <c r="F95" s="228"/>
      <c r="G95" s="229"/>
      <c r="H95" s="156"/>
      <c r="I95" s="156"/>
    </row>
    <row r="96" spans="1:9" s="133" customFormat="1" ht="18.7" hidden="1" customHeight="1">
      <c r="A96" s="224"/>
      <c r="B96" s="224"/>
      <c r="C96" s="227" t="s">
        <v>238</v>
      </c>
      <c r="D96" s="49" t="s">
        <v>172</v>
      </c>
      <c r="E96" s="230">
        <v>3</v>
      </c>
      <c r="F96" s="228">
        <v>720</v>
      </c>
      <c r="G96" s="229">
        <f>ROUND(E96*F96,2)</f>
        <v>2160</v>
      </c>
      <c r="H96" s="156"/>
      <c r="I96" s="156"/>
    </row>
    <row r="97" spans="1:9" s="133" customFormat="1" ht="18.7" hidden="1" customHeight="1">
      <c r="A97" s="224"/>
      <c r="B97" s="224"/>
      <c r="C97" s="227" t="s">
        <v>194</v>
      </c>
      <c r="D97" s="49" t="s">
        <v>172</v>
      </c>
      <c r="E97" s="230">
        <v>8.44</v>
      </c>
      <c r="F97" s="228">
        <v>575</v>
      </c>
      <c r="G97" s="229">
        <f>ROUND(E97*F97,2)</f>
        <v>4853</v>
      </c>
      <c r="H97" s="156"/>
      <c r="I97" s="156"/>
    </row>
    <row r="98" spans="1:9" s="133" customFormat="1" ht="18.7" hidden="1" customHeight="1">
      <c r="A98" s="224"/>
      <c r="B98" s="224"/>
      <c r="C98" s="232" t="s">
        <v>239</v>
      </c>
      <c r="D98" s="233"/>
      <c r="E98" s="234"/>
      <c r="F98" s="234"/>
      <c r="G98" s="234">
        <v>0</v>
      </c>
      <c r="H98" s="156"/>
      <c r="I98" s="156"/>
    </row>
    <row r="99" spans="1:9" s="133" customFormat="1" ht="18.7" hidden="1" customHeight="1">
      <c r="A99" s="224"/>
      <c r="B99" s="224"/>
      <c r="C99" s="227" t="s">
        <v>146</v>
      </c>
      <c r="D99" s="49"/>
      <c r="E99" s="230"/>
      <c r="F99" s="228"/>
      <c r="G99" s="229">
        <f>SUM(G93:G98)</f>
        <v>72041</v>
      </c>
      <c r="H99" s="156"/>
      <c r="I99" s="156"/>
    </row>
    <row r="100" spans="1:9" s="133" customFormat="1" ht="18.7" hidden="1" customHeight="1">
      <c r="A100" s="224"/>
      <c r="B100" s="224"/>
      <c r="C100" s="227" t="s">
        <v>240</v>
      </c>
      <c r="D100" s="49"/>
      <c r="E100" s="49"/>
      <c r="F100" s="228"/>
      <c r="G100" s="229">
        <f>SUM(G99:G99)</f>
        <v>72041</v>
      </c>
      <c r="H100" s="156"/>
      <c r="I100" s="156"/>
    </row>
    <row r="101" spans="1:9" s="133" customFormat="1" ht="18.7" hidden="1" customHeight="1">
      <c r="A101" s="224"/>
      <c r="B101" s="224"/>
      <c r="C101" s="235"/>
      <c r="D101" s="228"/>
      <c r="E101" s="228"/>
      <c r="F101" s="228"/>
      <c r="G101" s="236">
        <f>G100</f>
        <v>72041</v>
      </c>
      <c r="H101" s="156"/>
      <c r="I101" s="156">
        <f>G101</f>
        <v>72041</v>
      </c>
    </row>
    <row r="102" spans="1:9" s="133" customFormat="1" ht="45" customHeight="1">
      <c r="A102" s="237">
        <v>6</v>
      </c>
      <c r="B102" s="148"/>
      <c r="C102" s="746" t="s">
        <v>241</v>
      </c>
      <c r="D102" s="747"/>
      <c r="E102" s="747"/>
      <c r="F102" s="747"/>
      <c r="G102" s="748"/>
      <c r="H102" s="147"/>
      <c r="I102" s="209"/>
    </row>
    <row r="103" spans="1:9" s="133" customFormat="1" ht="18.75" customHeight="1">
      <c r="A103" s="158"/>
      <c r="B103" s="148"/>
      <c r="C103" s="239" t="s">
        <v>242</v>
      </c>
      <c r="D103" s="240" t="s">
        <v>145</v>
      </c>
      <c r="E103" s="158">
        <v>1</v>
      </c>
      <c r="F103" s="158">
        <f>'Lead 2024-25'!L8</f>
        <v>173.07604629670379</v>
      </c>
      <c r="G103" s="158">
        <f>E103*F103</f>
        <v>173.07604629670379</v>
      </c>
      <c r="H103" s="209"/>
      <c r="I103" s="209"/>
    </row>
    <row r="104" spans="1:9" s="133" customFormat="1" ht="18.75" customHeight="1">
      <c r="A104" s="158"/>
      <c r="B104" s="148"/>
      <c r="C104" s="241" t="s">
        <v>243</v>
      </c>
      <c r="D104" s="150"/>
      <c r="E104" s="158"/>
      <c r="F104" s="145"/>
      <c r="G104" s="242">
        <f>SUM(G103:G103)</f>
        <v>173.07604629670379</v>
      </c>
      <c r="H104" s="147"/>
      <c r="I104" s="209">
        <f>G104</f>
        <v>173.07604629670379</v>
      </c>
    </row>
    <row r="105" spans="1:9" s="133" customFormat="1" ht="15" customHeight="1">
      <c r="A105" s="243"/>
      <c r="B105" s="244"/>
      <c r="C105" s="241"/>
      <c r="D105" s="150"/>
      <c r="E105" s="158"/>
      <c r="F105" s="145"/>
      <c r="G105" s="158"/>
      <c r="H105" s="147"/>
      <c r="I105" s="147"/>
    </row>
    <row r="106" spans="1:9" s="133" customFormat="1" ht="29.25" customHeight="1">
      <c r="A106" s="237">
        <v>7</v>
      </c>
      <c r="B106" s="148"/>
      <c r="C106" s="746" t="s">
        <v>244</v>
      </c>
      <c r="D106" s="747"/>
      <c r="E106" s="747"/>
      <c r="F106" s="747"/>
      <c r="G106" s="748"/>
      <c r="H106" s="147"/>
      <c r="I106" s="147"/>
    </row>
    <row r="107" spans="1:9" s="133" customFormat="1" ht="17.55" customHeight="1">
      <c r="A107" s="158"/>
      <c r="B107" s="148"/>
      <c r="C107" s="238" t="s">
        <v>245</v>
      </c>
      <c r="D107" s="245" t="s">
        <v>145</v>
      </c>
      <c r="E107" s="158">
        <v>1</v>
      </c>
      <c r="F107" s="158">
        <f>F20</f>
        <v>36.39</v>
      </c>
      <c r="G107" s="158">
        <f>F107*E107</f>
        <v>36.39</v>
      </c>
      <c r="H107" s="147"/>
      <c r="I107" s="147"/>
    </row>
    <row r="108" spans="1:9" s="135" customFormat="1" ht="19.5" customHeight="1">
      <c r="A108" s="246"/>
      <c r="B108" s="240"/>
      <c r="C108" s="241" t="s">
        <v>243</v>
      </c>
      <c r="D108" s="247"/>
      <c r="E108" s="248"/>
      <c r="F108" s="249"/>
      <c r="G108" s="250">
        <f>SUM(G107:G107)</f>
        <v>36.39</v>
      </c>
      <c r="H108" s="209">
        <f>G108</f>
        <v>36.39</v>
      </c>
      <c r="I108" s="147"/>
    </row>
    <row r="109" spans="1:9" s="136" customFormat="1" ht="16.149999999999999" customHeight="1">
      <c r="A109" s="251">
        <v>8</v>
      </c>
      <c r="C109" s="749" t="s">
        <v>133</v>
      </c>
      <c r="D109" s="750"/>
      <c r="E109" s="750"/>
      <c r="F109" s="750"/>
      <c r="G109" s="751"/>
      <c r="H109" s="252"/>
      <c r="I109" s="281"/>
    </row>
    <row r="110" spans="1:9" s="136" customFormat="1" ht="17.25" customHeight="1">
      <c r="A110" s="251"/>
      <c r="B110" s="253"/>
      <c r="C110" s="251"/>
      <c r="D110" s="251" t="s">
        <v>22</v>
      </c>
      <c r="E110" s="251">
        <v>1</v>
      </c>
      <c r="F110" s="254">
        <v>4000</v>
      </c>
      <c r="G110" s="255">
        <v>4000</v>
      </c>
      <c r="H110" s="256"/>
      <c r="I110" s="282">
        <v>4000</v>
      </c>
    </row>
    <row r="111" spans="1:9" s="133" customFormat="1" ht="18.75" customHeight="1">
      <c r="A111" s="257"/>
      <c r="B111" s="258"/>
      <c r="C111" s="259"/>
      <c r="D111" s="260"/>
      <c r="E111" s="261"/>
      <c r="F111" s="262"/>
      <c r="G111" s="263"/>
      <c r="H111" s="264"/>
      <c r="I111" s="264"/>
    </row>
    <row r="112" spans="1:9" s="133" customFormat="1" ht="18.75" customHeight="1">
      <c r="A112" s="257"/>
      <c r="B112" s="258"/>
      <c r="C112" s="259"/>
      <c r="D112" s="260"/>
      <c r="E112" s="261"/>
      <c r="F112" s="262"/>
      <c r="G112" s="263"/>
      <c r="H112" s="264"/>
      <c r="I112" s="264"/>
    </row>
    <row r="113" spans="1:9" s="133" customFormat="1" ht="18.75" customHeight="1">
      <c r="A113" s="257"/>
      <c r="B113" s="258"/>
      <c r="C113" s="259"/>
      <c r="D113" s="260"/>
      <c r="E113" s="261"/>
      <c r="F113" s="262"/>
      <c r="G113" s="263"/>
      <c r="H113" s="264"/>
      <c r="I113" s="264"/>
    </row>
    <row r="114" spans="1:9" s="133" customFormat="1" ht="15" customHeight="1">
      <c r="A114" s="257"/>
      <c r="B114" s="265"/>
      <c r="C114" s="266" t="str">
        <f>Sp.Rep!B23</f>
        <v>Asst. Exec.Engineer PR</v>
      </c>
      <c r="D114" s="745" t="str">
        <f>IF(Cover!E22&gt;5,"Dy.Executive Engineer"," ")</f>
        <v>Dy.Executive Engineer</v>
      </c>
      <c r="E114" s="745"/>
      <c r="F114" s="745"/>
      <c r="G114" s="745"/>
      <c r="H114" s="264"/>
      <c r="I114" s="264"/>
    </row>
    <row r="115" spans="1:9" s="135" customFormat="1" ht="15.7" customHeight="1">
      <c r="A115" s="257"/>
      <c r="B115" s="265"/>
      <c r="C115" s="266" t="str">
        <f>Sp.Rep!B24</f>
        <v>MPP Maddur</v>
      </c>
      <c r="D115" s="745" t="str">
        <f>IF(Cover!E22&gt;5,"PR SD  Chennur"," ")</f>
        <v>PR SD  Chennur</v>
      </c>
      <c r="E115" s="745"/>
      <c r="F115" s="745"/>
      <c r="G115" s="745"/>
      <c r="H115" s="264"/>
      <c r="I115" s="264"/>
    </row>
    <row r="116" spans="1:9" s="135" customFormat="1" ht="18.75" customHeight="1">
      <c r="A116" s="257"/>
      <c r="B116" s="258"/>
      <c r="C116" s="265"/>
      <c r="D116" s="260"/>
      <c r="E116" s="261"/>
      <c r="F116" s="733"/>
      <c r="G116" s="733"/>
      <c r="H116" s="733"/>
      <c r="I116" s="264"/>
    </row>
    <row r="117" spans="1:9" s="135" customFormat="1" ht="18.75" customHeight="1">
      <c r="A117" s="257"/>
      <c r="B117" s="258"/>
      <c r="C117" s="259"/>
      <c r="D117" s="260"/>
      <c r="E117" s="261"/>
      <c r="F117" s="262"/>
      <c r="G117" s="263"/>
      <c r="H117" s="264"/>
      <c r="I117" s="264"/>
    </row>
    <row r="118" spans="1:9" s="135" customFormat="1" ht="18.75" customHeight="1">
      <c r="A118" s="267"/>
      <c r="B118" s="268"/>
      <c r="C118" s="269"/>
      <c r="D118" s="270"/>
      <c r="E118" s="271"/>
      <c r="F118" s="272"/>
      <c r="G118" s="273"/>
      <c r="H118" s="131"/>
      <c r="I118" s="131"/>
    </row>
    <row r="119" spans="1:9" s="135" customFormat="1" ht="18.75" customHeight="1">
      <c r="A119" s="267"/>
      <c r="B119" s="274"/>
      <c r="C119" s="275"/>
      <c r="D119" s="276"/>
      <c r="E119" s="277"/>
      <c r="F119" s="278"/>
      <c r="G119" s="279"/>
      <c r="H119" s="280"/>
      <c r="I119" s="280"/>
    </row>
    <row r="120" spans="1:9" s="135" customFormat="1" ht="18.75" customHeight="1">
      <c r="A120" s="267"/>
      <c r="B120" s="274"/>
      <c r="C120" s="275"/>
      <c r="D120" s="276"/>
      <c r="E120" s="277"/>
      <c r="F120" s="278"/>
      <c r="G120" s="279"/>
      <c r="H120" s="280"/>
      <c r="I120" s="280"/>
    </row>
    <row r="121" spans="1:9" s="135" customFormat="1" ht="18.75" customHeight="1">
      <c r="A121" s="267"/>
      <c r="B121" s="274"/>
      <c r="C121" s="275"/>
      <c r="D121" s="276"/>
      <c r="E121" s="277"/>
      <c r="F121" s="278"/>
      <c r="G121" s="279"/>
      <c r="H121" s="280"/>
      <c r="I121" s="280"/>
    </row>
    <row r="122" spans="1:9" s="135" customFormat="1" ht="18.75" customHeight="1">
      <c r="A122" s="267"/>
      <c r="B122" s="274"/>
      <c r="C122" s="275"/>
      <c r="D122" s="276"/>
      <c r="E122" s="277"/>
      <c r="F122" s="278"/>
      <c r="G122" s="279"/>
      <c r="H122" s="280"/>
      <c r="I122" s="280"/>
    </row>
    <row r="123" spans="1:9" s="135" customFormat="1" ht="18.75" customHeight="1">
      <c r="A123" s="267"/>
      <c r="B123" s="274"/>
      <c r="C123" s="275"/>
      <c r="D123" s="276"/>
      <c r="E123" s="277"/>
      <c r="F123" s="278"/>
      <c r="G123" s="279"/>
      <c r="H123" s="280"/>
      <c r="I123" s="280"/>
    </row>
    <row r="124" spans="1:9" s="135" customFormat="1" ht="18.75" customHeight="1">
      <c r="A124" s="267"/>
      <c r="B124" s="274"/>
      <c r="C124" s="275"/>
      <c r="D124" s="276"/>
      <c r="E124" s="277"/>
      <c r="F124" s="278"/>
      <c r="G124" s="279"/>
      <c r="H124" s="280"/>
      <c r="I124" s="280"/>
    </row>
    <row r="125" spans="1:9" s="135" customFormat="1" ht="18.75" customHeight="1">
      <c r="A125" s="267"/>
      <c r="B125" s="274"/>
      <c r="C125" s="275"/>
      <c r="D125" s="276"/>
      <c r="E125" s="277"/>
      <c r="F125" s="278"/>
      <c r="G125" s="279"/>
      <c r="H125" s="280"/>
      <c r="I125" s="280"/>
    </row>
    <row r="126" spans="1:9" s="135" customFormat="1" ht="18.75" customHeight="1">
      <c r="A126" s="267"/>
      <c r="B126" s="274"/>
      <c r="C126" s="275"/>
      <c r="D126" s="276"/>
      <c r="E126" s="277"/>
      <c r="F126" s="278"/>
      <c r="G126" s="279"/>
      <c r="H126" s="280"/>
      <c r="I126" s="280"/>
    </row>
    <row r="127" spans="1:9" s="135" customFormat="1" ht="18.75" customHeight="1">
      <c r="A127" s="267"/>
      <c r="B127" s="274"/>
      <c r="C127" s="275"/>
      <c r="D127" s="276"/>
      <c r="E127" s="277"/>
      <c r="F127" s="278"/>
      <c r="G127" s="279"/>
      <c r="H127" s="280"/>
      <c r="I127" s="280"/>
    </row>
    <row r="128" spans="1:9" s="135" customFormat="1" ht="18.75" customHeight="1">
      <c r="A128" s="267"/>
      <c r="B128" s="274"/>
      <c r="C128" s="275"/>
      <c r="D128" s="276"/>
      <c r="E128" s="277"/>
      <c r="F128" s="278"/>
      <c r="G128" s="279"/>
      <c r="H128" s="280"/>
      <c r="I128" s="280"/>
    </row>
    <row r="129" spans="1:9" s="135" customFormat="1" ht="18.75" customHeight="1">
      <c r="A129" s="267"/>
      <c r="B129" s="274"/>
      <c r="C129" s="275"/>
      <c r="D129" s="276"/>
      <c r="E129" s="277"/>
      <c r="F129" s="278"/>
      <c r="G129" s="279"/>
      <c r="H129" s="280"/>
      <c r="I129" s="280"/>
    </row>
    <row r="130" spans="1:9" s="135" customFormat="1" ht="18.75" customHeight="1">
      <c r="A130" s="267"/>
      <c r="B130" s="274"/>
      <c r="C130" s="275"/>
      <c r="D130" s="276"/>
      <c r="E130" s="277"/>
      <c r="F130" s="278"/>
      <c r="G130" s="279"/>
      <c r="H130" s="280"/>
      <c r="I130" s="280"/>
    </row>
    <row r="131" spans="1:9" s="135" customFormat="1" ht="18.75" customHeight="1">
      <c r="A131" s="267"/>
      <c r="B131" s="274"/>
      <c r="C131" s="275"/>
      <c r="D131" s="276"/>
      <c r="E131" s="277"/>
      <c r="F131" s="278"/>
      <c r="G131" s="279"/>
      <c r="H131" s="280"/>
      <c r="I131" s="280"/>
    </row>
    <row r="132" spans="1:9" s="135" customFormat="1" ht="18.75" customHeight="1">
      <c r="A132" s="267"/>
      <c r="B132" s="274"/>
      <c r="C132" s="275"/>
      <c r="D132" s="276"/>
      <c r="E132" s="277"/>
      <c r="F132" s="278"/>
      <c r="G132" s="279"/>
      <c r="H132" s="280"/>
      <c r="I132" s="280"/>
    </row>
    <row r="133" spans="1:9" s="135" customFormat="1" ht="18.75" customHeight="1">
      <c r="A133" s="267"/>
      <c r="B133" s="274"/>
      <c r="C133" s="275"/>
      <c r="D133" s="276"/>
      <c r="E133" s="277"/>
      <c r="F133" s="278"/>
      <c r="G133" s="279"/>
      <c r="H133" s="280"/>
      <c r="I133" s="280"/>
    </row>
    <row r="134" spans="1:9" s="133" customFormat="1" ht="18.75" customHeight="1">
      <c r="A134" s="267"/>
      <c r="B134" s="274"/>
      <c r="C134" s="275"/>
      <c r="D134" s="276"/>
      <c r="E134" s="277"/>
      <c r="F134" s="278"/>
      <c r="G134" s="279"/>
      <c r="H134" s="280"/>
      <c r="I134" s="280"/>
    </row>
    <row r="135" spans="1:9" s="133" customFormat="1" ht="18.75" customHeight="1">
      <c r="A135" s="267"/>
      <c r="B135" s="274"/>
      <c r="C135" s="275"/>
      <c r="D135" s="276"/>
      <c r="E135" s="277"/>
      <c r="F135" s="278"/>
      <c r="G135" s="279"/>
      <c r="H135" s="280"/>
      <c r="I135" s="280"/>
    </row>
    <row r="136" spans="1:9" s="133" customFormat="1" ht="18.75" customHeight="1">
      <c r="A136" s="267"/>
      <c r="B136" s="274"/>
      <c r="C136" s="275"/>
      <c r="D136" s="276"/>
      <c r="E136" s="277"/>
      <c r="F136" s="278"/>
      <c r="G136" s="279"/>
      <c r="H136" s="280"/>
      <c r="I136" s="280"/>
    </row>
    <row r="137" spans="1:9" s="133" customFormat="1" ht="18.75" customHeight="1">
      <c r="A137" s="267"/>
      <c r="B137" s="274"/>
      <c r="C137" s="275"/>
      <c r="D137" s="276"/>
      <c r="E137" s="277"/>
      <c r="F137" s="278"/>
      <c r="G137" s="279"/>
      <c r="H137" s="280"/>
      <c r="I137" s="280"/>
    </row>
    <row r="138" spans="1:9" s="133" customFormat="1" ht="18.75" customHeight="1">
      <c r="A138" s="267"/>
      <c r="B138" s="274"/>
      <c r="C138" s="275"/>
      <c r="D138" s="276"/>
      <c r="E138" s="277"/>
      <c r="F138" s="278"/>
      <c r="G138" s="279"/>
      <c r="H138" s="280"/>
      <c r="I138" s="280"/>
    </row>
    <row r="139" spans="1:9" s="133" customFormat="1" ht="18.75" customHeight="1">
      <c r="A139" s="267"/>
      <c r="B139" s="274"/>
      <c r="C139" s="275"/>
      <c r="D139" s="276"/>
      <c r="E139" s="277"/>
      <c r="F139" s="278"/>
      <c r="G139" s="279"/>
      <c r="H139" s="280"/>
      <c r="I139" s="280"/>
    </row>
    <row r="140" spans="1:9" s="133" customFormat="1" ht="18.75" customHeight="1">
      <c r="A140" s="267"/>
      <c r="B140" s="274"/>
      <c r="C140" s="275"/>
      <c r="D140" s="276"/>
      <c r="E140" s="277"/>
      <c r="F140" s="278"/>
      <c r="G140" s="279"/>
      <c r="H140" s="280"/>
      <c r="I140" s="280"/>
    </row>
    <row r="141" spans="1:9" s="133" customFormat="1" ht="18.75" customHeight="1">
      <c r="A141" s="267"/>
      <c r="B141" s="274"/>
      <c r="C141" s="275"/>
      <c r="D141" s="276"/>
      <c r="E141" s="277"/>
      <c r="F141" s="278"/>
      <c r="G141" s="279"/>
      <c r="H141" s="280"/>
      <c r="I141" s="280"/>
    </row>
    <row r="142" spans="1:9" s="133" customFormat="1" ht="18.75" customHeight="1">
      <c r="A142" s="267"/>
      <c r="B142" s="274"/>
      <c r="C142" s="275"/>
      <c r="D142" s="276"/>
      <c r="E142" s="277"/>
      <c r="F142" s="278"/>
      <c r="G142" s="279"/>
      <c r="H142" s="280"/>
      <c r="I142" s="280"/>
    </row>
    <row r="143" spans="1:9" s="133" customFormat="1" ht="18.75" customHeight="1">
      <c r="A143" s="267"/>
      <c r="B143" s="274"/>
      <c r="C143" s="275"/>
      <c r="D143" s="276"/>
      <c r="E143" s="277"/>
      <c r="F143" s="278"/>
      <c r="G143" s="279"/>
      <c r="H143" s="280"/>
      <c r="I143" s="280"/>
    </row>
    <row r="144" spans="1:9" s="133" customFormat="1" ht="18.75" customHeight="1">
      <c r="A144" s="267"/>
      <c r="B144" s="274"/>
      <c r="C144" s="275"/>
      <c r="D144" s="276"/>
      <c r="E144" s="277"/>
      <c r="F144" s="278"/>
      <c r="G144" s="279"/>
      <c r="H144" s="280"/>
      <c r="I144" s="280"/>
    </row>
    <row r="145" spans="1:9" s="133" customFormat="1" ht="18.75" customHeight="1">
      <c r="A145" s="267"/>
      <c r="B145" s="274"/>
      <c r="C145" s="275"/>
      <c r="D145" s="276"/>
      <c r="E145" s="277"/>
      <c r="F145" s="278"/>
      <c r="G145" s="279"/>
      <c r="H145" s="280"/>
      <c r="I145" s="280"/>
    </row>
    <row r="146" spans="1:9" s="133" customFormat="1" ht="18.75" customHeight="1">
      <c r="A146" s="267"/>
      <c r="B146" s="274"/>
      <c r="C146" s="275"/>
      <c r="D146" s="276"/>
      <c r="E146" s="277"/>
      <c r="F146" s="278"/>
      <c r="G146" s="279"/>
      <c r="H146" s="280"/>
      <c r="I146" s="280"/>
    </row>
    <row r="147" spans="1:9" s="133" customFormat="1" ht="18.75" customHeight="1">
      <c r="A147" s="267"/>
      <c r="B147" s="274"/>
      <c r="C147" s="275"/>
      <c r="D147" s="276"/>
      <c r="E147" s="277"/>
      <c r="F147" s="278"/>
      <c r="G147" s="279"/>
      <c r="H147" s="280"/>
      <c r="I147" s="280"/>
    </row>
    <row r="148" spans="1:9" s="133" customFormat="1" ht="18.75" customHeight="1">
      <c r="A148" s="267"/>
      <c r="B148" s="274"/>
      <c r="C148" s="275"/>
      <c r="D148" s="276"/>
      <c r="E148" s="277"/>
      <c r="F148" s="278"/>
      <c r="G148" s="279"/>
      <c r="H148" s="280"/>
      <c r="I148" s="280"/>
    </row>
    <row r="149" spans="1:9" s="133" customFormat="1" ht="18.75" customHeight="1">
      <c r="A149" s="267"/>
      <c r="B149" s="274"/>
      <c r="C149" s="275"/>
      <c r="D149" s="276"/>
      <c r="E149" s="277"/>
      <c r="F149" s="278"/>
      <c r="G149" s="279"/>
      <c r="H149" s="280"/>
      <c r="I149" s="280"/>
    </row>
    <row r="150" spans="1:9" s="133" customFormat="1" ht="18.75" customHeight="1">
      <c r="A150" s="267"/>
      <c r="B150" s="274"/>
      <c r="C150" s="275"/>
      <c r="D150" s="276"/>
      <c r="E150" s="277"/>
      <c r="F150" s="278"/>
      <c r="G150" s="279"/>
      <c r="H150" s="280"/>
      <c r="I150" s="280"/>
    </row>
    <row r="151" spans="1:9" s="133" customFormat="1" ht="18.75" customHeight="1">
      <c r="A151" s="267"/>
      <c r="B151" s="274"/>
      <c r="C151" s="275"/>
      <c r="D151" s="276"/>
      <c r="E151" s="277"/>
      <c r="F151" s="278"/>
      <c r="G151" s="279"/>
      <c r="H151" s="280"/>
      <c r="I151" s="280"/>
    </row>
    <row r="152" spans="1:9" s="133" customFormat="1" ht="18.75" customHeight="1">
      <c r="A152" s="267"/>
      <c r="B152" s="274"/>
      <c r="C152" s="275"/>
      <c r="D152" s="276"/>
      <c r="E152" s="277"/>
      <c r="F152" s="278"/>
      <c r="G152" s="279"/>
      <c r="H152" s="280"/>
      <c r="I152" s="280"/>
    </row>
    <row r="153" spans="1:9" s="133" customFormat="1" ht="18.75" customHeight="1">
      <c r="A153" s="267"/>
      <c r="B153" s="274"/>
      <c r="C153" s="275"/>
      <c r="D153" s="276"/>
      <c r="E153" s="277"/>
      <c r="F153" s="278"/>
      <c r="G153" s="279"/>
      <c r="H153" s="280"/>
      <c r="I153" s="280"/>
    </row>
    <row r="154" spans="1:9" s="133" customFormat="1" ht="18.75" customHeight="1">
      <c r="A154" s="267"/>
      <c r="B154" s="274"/>
      <c r="C154" s="275"/>
      <c r="D154" s="276"/>
      <c r="E154" s="277"/>
      <c r="F154" s="278"/>
      <c r="G154" s="279"/>
      <c r="H154" s="280"/>
      <c r="I154" s="280"/>
    </row>
    <row r="155" spans="1:9" s="133" customFormat="1" ht="18.75" customHeight="1">
      <c r="A155" s="267"/>
      <c r="B155" s="274"/>
      <c r="C155" s="275"/>
      <c r="D155" s="276"/>
      <c r="E155" s="277"/>
      <c r="F155" s="278"/>
      <c r="G155" s="279"/>
      <c r="H155" s="280"/>
      <c r="I155" s="280"/>
    </row>
    <row r="156" spans="1:9" s="133" customFormat="1" ht="18.75" customHeight="1">
      <c r="A156" s="267"/>
      <c r="B156" s="274"/>
      <c r="C156" s="275"/>
      <c r="D156" s="276"/>
      <c r="E156" s="277"/>
      <c r="F156" s="278"/>
      <c r="G156" s="279"/>
      <c r="H156" s="280"/>
      <c r="I156" s="280"/>
    </row>
    <row r="157" spans="1:9" s="133" customFormat="1" ht="18.75" customHeight="1">
      <c r="A157" s="267"/>
      <c r="B157" s="274"/>
      <c r="C157" s="275"/>
      <c r="D157" s="276"/>
      <c r="E157" s="277"/>
      <c r="F157" s="278"/>
      <c r="G157" s="279"/>
      <c r="H157" s="280"/>
      <c r="I157" s="280"/>
    </row>
    <row r="158" spans="1:9" s="133" customFormat="1" ht="18.75" customHeight="1">
      <c r="A158" s="284"/>
      <c r="B158" s="285"/>
      <c r="C158" s="275"/>
      <c r="D158" s="286"/>
      <c r="E158" s="287"/>
      <c r="F158" s="288"/>
      <c r="G158" s="289"/>
      <c r="H158" s="280"/>
      <c r="I158" s="280"/>
    </row>
    <row r="159" spans="1:9" s="133" customFormat="1" ht="18.75" customHeight="1">
      <c r="A159" s="284"/>
      <c r="B159" s="285"/>
      <c r="C159" s="275"/>
      <c r="D159" s="286"/>
      <c r="E159" s="287"/>
      <c r="F159" s="288"/>
      <c r="G159" s="289"/>
      <c r="H159" s="280"/>
      <c r="I159" s="280"/>
    </row>
    <row r="160" spans="1:9" s="133" customFormat="1" ht="18.75" customHeight="1">
      <c r="A160" s="284"/>
      <c r="B160" s="285"/>
      <c r="C160" s="275"/>
      <c r="D160" s="286"/>
      <c r="E160" s="287"/>
      <c r="F160" s="288"/>
      <c r="G160" s="289"/>
      <c r="H160" s="280"/>
      <c r="I160" s="280"/>
    </row>
    <row r="161" spans="1:9" s="133" customFormat="1" ht="18.75" customHeight="1">
      <c r="A161" s="284"/>
      <c r="B161" s="285"/>
      <c r="C161" s="275"/>
      <c r="D161" s="286"/>
      <c r="E161" s="287"/>
      <c r="F161" s="288"/>
      <c r="G161" s="289"/>
      <c r="H161" s="280"/>
      <c r="I161" s="280"/>
    </row>
    <row r="162" spans="1:9" s="133" customFormat="1" ht="18.75" customHeight="1">
      <c r="A162" s="284"/>
      <c r="B162" s="285"/>
      <c r="C162" s="275"/>
      <c r="D162" s="286"/>
      <c r="E162" s="287"/>
      <c r="F162" s="288"/>
      <c r="G162" s="289"/>
      <c r="H162" s="280"/>
      <c r="I162" s="280"/>
    </row>
    <row r="163" spans="1:9" s="133" customFormat="1" ht="18.75" customHeight="1">
      <c r="A163" s="284"/>
      <c r="B163" s="285"/>
      <c r="C163" s="275"/>
      <c r="D163" s="286"/>
      <c r="E163" s="287"/>
      <c r="F163" s="288"/>
      <c r="G163" s="289"/>
      <c r="H163" s="280"/>
      <c r="I163" s="280"/>
    </row>
    <row r="164" spans="1:9" s="133" customFormat="1" ht="18.75" customHeight="1">
      <c r="A164" s="284"/>
      <c r="B164" s="285"/>
      <c r="C164" s="275"/>
      <c r="D164" s="286"/>
      <c r="E164" s="287"/>
      <c r="F164" s="288"/>
      <c r="G164" s="289"/>
      <c r="H164" s="280"/>
      <c r="I164" s="280"/>
    </row>
    <row r="165" spans="1:9" s="133" customFormat="1" ht="18.75" customHeight="1">
      <c r="A165" s="284"/>
      <c r="B165" s="285"/>
      <c r="C165" s="275"/>
      <c r="D165" s="286"/>
      <c r="E165" s="287"/>
      <c r="F165" s="288"/>
      <c r="G165" s="289"/>
      <c r="H165" s="280"/>
      <c r="I165" s="280"/>
    </row>
    <row r="166" spans="1:9" s="133" customFormat="1" ht="18.75" customHeight="1">
      <c r="A166" s="284"/>
      <c r="B166" s="285"/>
      <c r="C166" s="275"/>
      <c r="D166" s="286"/>
      <c r="E166" s="287"/>
      <c r="F166" s="288"/>
      <c r="G166" s="289"/>
      <c r="H166" s="280"/>
      <c r="I166" s="280"/>
    </row>
    <row r="167" spans="1:9" s="133" customFormat="1" ht="18.75" customHeight="1">
      <c r="A167" s="284"/>
      <c r="B167" s="285"/>
      <c r="C167" s="275"/>
      <c r="D167" s="286"/>
      <c r="E167" s="287"/>
      <c r="F167" s="288"/>
      <c r="G167" s="289"/>
      <c r="H167" s="280"/>
      <c r="I167" s="280"/>
    </row>
    <row r="168" spans="1:9" s="133" customFormat="1" ht="18.75" customHeight="1">
      <c r="A168" s="284"/>
      <c r="B168" s="285"/>
      <c r="C168" s="275"/>
      <c r="D168" s="286"/>
      <c r="E168" s="287"/>
      <c r="F168" s="288"/>
      <c r="G168" s="289"/>
      <c r="H168" s="280"/>
      <c r="I168" s="280"/>
    </row>
    <row r="169" spans="1:9" s="133" customFormat="1" ht="18.75" customHeight="1">
      <c r="A169" s="284"/>
      <c r="B169" s="285"/>
      <c r="C169" s="275"/>
      <c r="D169" s="286"/>
      <c r="E169" s="287"/>
      <c r="F169" s="288"/>
      <c r="G169" s="289"/>
      <c r="H169" s="280"/>
      <c r="I169" s="280"/>
    </row>
    <row r="170" spans="1:9" s="133" customFormat="1" ht="18.75" customHeight="1">
      <c r="A170" s="284"/>
      <c r="B170" s="285"/>
      <c r="C170" s="275"/>
      <c r="D170" s="286"/>
      <c r="E170" s="287"/>
      <c r="F170" s="288"/>
      <c r="G170" s="289"/>
      <c r="H170" s="280"/>
      <c r="I170" s="280"/>
    </row>
    <row r="171" spans="1:9" s="133" customFormat="1" ht="18.75" customHeight="1">
      <c r="A171" s="284"/>
      <c r="B171" s="285"/>
      <c r="C171" s="275"/>
      <c r="D171" s="286"/>
      <c r="E171" s="287"/>
      <c r="F171" s="288"/>
      <c r="G171" s="289"/>
      <c r="H171" s="280"/>
      <c r="I171" s="280"/>
    </row>
    <row r="172" spans="1:9" s="133" customFormat="1" ht="18.75" customHeight="1">
      <c r="A172" s="284"/>
      <c r="B172" s="285"/>
      <c r="C172" s="275"/>
      <c r="D172" s="286"/>
      <c r="E172" s="287"/>
      <c r="F172" s="288"/>
      <c r="G172" s="289"/>
      <c r="H172" s="280"/>
      <c r="I172" s="280"/>
    </row>
    <row r="173" spans="1:9" s="133" customFormat="1" ht="18.75" customHeight="1">
      <c r="A173" s="284"/>
      <c r="B173" s="285"/>
      <c r="C173" s="275"/>
      <c r="D173" s="286"/>
      <c r="E173" s="287"/>
      <c r="F173" s="288"/>
      <c r="G173" s="289"/>
      <c r="H173" s="280"/>
      <c r="I173" s="280"/>
    </row>
    <row r="174" spans="1:9" s="133" customFormat="1" ht="18.75" customHeight="1">
      <c r="A174" s="290"/>
      <c r="B174" s="291"/>
      <c r="C174" s="275"/>
      <c r="D174" s="286"/>
      <c r="E174" s="287"/>
      <c r="F174" s="288"/>
      <c r="G174" s="289"/>
      <c r="H174" s="280"/>
      <c r="I174" s="280"/>
    </row>
    <row r="175" spans="1:9" s="133" customFormat="1" ht="18.75" customHeight="1">
      <c r="A175" s="292"/>
      <c r="B175" s="285"/>
      <c r="C175" s="293"/>
      <c r="D175" s="289"/>
      <c r="E175" s="294"/>
      <c r="F175" s="295"/>
      <c r="G175" s="289"/>
      <c r="H175" s="280"/>
      <c r="I175" s="280"/>
    </row>
    <row r="176" spans="1:9" s="133" customFormat="1" ht="18.75" customHeight="1">
      <c r="A176" s="284"/>
      <c r="B176" s="285"/>
      <c r="C176" s="293"/>
      <c r="D176" s="140"/>
      <c r="E176" s="294"/>
      <c r="F176" s="287"/>
      <c r="G176" s="287"/>
      <c r="H176" s="280"/>
      <c r="I176" s="280"/>
    </row>
    <row r="177" spans="1:9" s="133" customFormat="1" ht="18.75" customHeight="1">
      <c r="A177" s="284"/>
      <c r="B177" s="285"/>
      <c r="C177" s="275"/>
      <c r="D177" s="286"/>
      <c r="E177" s="287"/>
      <c r="F177" s="288"/>
      <c r="G177" s="296"/>
      <c r="H177" s="280"/>
      <c r="I177" s="280"/>
    </row>
    <row r="178" spans="1:9" s="133" customFormat="1" ht="18.75" customHeight="1">
      <c r="A178" s="284"/>
      <c r="B178" s="285"/>
      <c r="C178" s="275"/>
      <c r="D178" s="286"/>
      <c r="E178" s="287"/>
      <c r="F178" s="288"/>
      <c r="G178" s="289"/>
      <c r="H178" s="280"/>
      <c r="I178" s="280"/>
    </row>
    <row r="179" spans="1:9" s="133" customFormat="1" ht="18.75" customHeight="1">
      <c r="A179" s="290"/>
      <c r="B179" s="291"/>
      <c r="C179" s="275"/>
      <c r="D179" s="286"/>
      <c r="E179" s="287"/>
      <c r="F179" s="288"/>
      <c r="G179" s="289"/>
      <c r="H179" s="280"/>
      <c r="I179" s="280"/>
    </row>
    <row r="180" spans="1:9" s="133" customFormat="1" ht="18.75" customHeight="1">
      <c r="A180" s="292"/>
      <c r="B180" s="285"/>
      <c r="C180" s="293"/>
      <c r="D180" s="289"/>
      <c r="E180" s="294"/>
      <c r="F180" s="295"/>
      <c r="G180" s="289"/>
      <c r="H180" s="280"/>
      <c r="I180" s="280"/>
    </row>
    <row r="181" spans="1:9" s="133" customFormat="1" ht="18.75" customHeight="1">
      <c r="A181" s="284"/>
      <c r="B181" s="285"/>
      <c r="C181" s="293"/>
      <c r="D181" s="140"/>
      <c r="E181" s="294"/>
      <c r="F181" s="287"/>
      <c r="G181" s="287"/>
      <c r="H181" s="280"/>
      <c r="I181" s="280"/>
    </row>
    <row r="182" spans="1:9" s="133" customFormat="1" ht="18.75" customHeight="1">
      <c r="A182" s="137"/>
      <c r="B182" s="138"/>
      <c r="C182" s="275"/>
      <c r="D182" s="286"/>
      <c r="E182" s="287"/>
      <c r="F182" s="288"/>
      <c r="G182" s="296"/>
      <c r="H182" s="280"/>
      <c r="I182" s="138"/>
    </row>
    <row r="183" spans="1:9" s="133" customFormat="1" ht="18.75" customHeight="1">
      <c r="A183" s="137"/>
      <c r="B183" s="138"/>
      <c r="C183" s="139"/>
      <c r="D183" s="140"/>
      <c r="E183" s="140"/>
      <c r="F183" s="140"/>
      <c r="G183" s="138"/>
      <c r="H183" s="138"/>
      <c r="I183" s="138"/>
    </row>
    <row r="184" spans="1:9" s="133" customFormat="1" ht="18.75" customHeight="1">
      <c r="A184" s="137"/>
      <c r="B184" s="138"/>
      <c r="C184" s="139"/>
      <c r="D184" s="140"/>
      <c r="E184" s="140"/>
      <c r="F184" s="140"/>
      <c r="G184" s="138"/>
      <c r="H184" s="138"/>
      <c r="I184" s="138"/>
    </row>
    <row r="185" spans="1:9" s="133" customFormat="1" ht="18.75" customHeight="1">
      <c r="A185" s="137"/>
      <c r="B185" s="138"/>
      <c r="C185" s="139"/>
      <c r="D185" s="140"/>
      <c r="E185" s="140"/>
      <c r="F185" s="140"/>
      <c r="G185" s="138"/>
      <c r="H185" s="138"/>
      <c r="I185" s="138"/>
    </row>
    <row r="186" spans="1:9" s="133" customFormat="1" ht="18.75" customHeight="1">
      <c r="A186" s="137"/>
      <c r="B186" s="138"/>
      <c r="C186" s="139"/>
      <c r="D186" s="140"/>
      <c r="E186" s="140"/>
      <c r="F186" s="140"/>
      <c r="G186" s="138"/>
      <c r="H186" s="138"/>
      <c r="I186" s="138"/>
    </row>
    <row r="187" spans="1:9" s="133" customFormat="1" ht="18.75" customHeight="1">
      <c r="A187" s="137"/>
      <c r="B187" s="138"/>
      <c r="C187" s="139"/>
      <c r="D187" s="140"/>
      <c r="E187" s="140"/>
      <c r="F187" s="140"/>
      <c r="G187" s="138"/>
      <c r="H187" s="138"/>
      <c r="I187" s="138"/>
    </row>
    <row r="188" spans="1:9" s="133" customFormat="1" ht="18.75" customHeight="1">
      <c r="A188" s="137"/>
      <c r="B188" s="138"/>
      <c r="C188" s="139"/>
      <c r="D188" s="140"/>
      <c r="E188" s="140"/>
      <c r="F188" s="140"/>
      <c r="G188" s="138"/>
      <c r="H188" s="138"/>
      <c r="I188" s="138"/>
    </row>
    <row r="189" spans="1:9" s="133" customFormat="1" ht="18.75" customHeight="1">
      <c r="A189" s="137"/>
      <c r="B189" s="138"/>
      <c r="C189" s="139"/>
      <c r="D189" s="140"/>
      <c r="E189" s="140"/>
      <c r="F189" s="140"/>
      <c r="G189" s="138"/>
      <c r="H189" s="138"/>
      <c r="I189" s="138"/>
    </row>
    <row r="190" spans="1:9" s="133" customFormat="1" ht="18.75" customHeight="1">
      <c r="A190" s="137"/>
      <c r="B190" s="138"/>
      <c r="C190" s="139"/>
      <c r="D190" s="140"/>
      <c r="E190" s="140"/>
      <c r="F190" s="140"/>
      <c r="G190" s="138"/>
      <c r="H190" s="138"/>
      <c r="I190" s="138"/>
    </row>
    <row r="191" spans="1:9" s="133" customFormat="1" ht="18.75" customHeight="1">
      <c r="A191" s="137"/>
      <c r="B191" s="138"/>
      <c r="C191" s="139"/>
      <c r="D191" s="140"/>
      <c r="E191" s="140"/>
      <c r="F191" s="140"/>
      <c r="G191" s="138"/>
      <c r="H191" s="138"/>
      <c r="I191" s="138"/>
    </row>
    <row r="192" spans="1:9" s="133" customFormat="1" ht="18.75" customHeight="1">
      <c r="A192" s="137"/>
      <c r="B192" s="138"/>
      <c r="C192" s="139"/>
      <c r="D192" s="140"/>
      <c r="E192" s="140"/>
      <c r="F192" s="140"/>
      <c r="G192" s="138"/>
      <c r="H192" s="138"/>
      <c r="I192" s="138"/>
    </row>
    <row r="193" spans="1:9" s="133" customFormat="1" ht="18.75" customHeight="1">
      <c r="A193" s="137"/>
      <c r="B193" s="138"/>
      <c r="C193" s="139"/>
      <c r="D193" s="140"/>
      <c r="E193" s="140"/>
      <c r="F193" s="140"/>
      <c r="G193" s="138"/>
      <c r="H193" s="138"/>
      <c r="I193" s="138"/>
    </row>
    <row r="194" spans="1:9" s="133" customFormat="1" ht="18.75" customHeight="1">
      <c r="A194" s="137"/>
      <c r="B194" s="138"/>
      <c r="C194" s="139"/>
      <c r="D194" s="140"/>
      <c r="E194" s="140"/>
      <c r="F194" s="140"/>
      <c r="G194" s="138"/>
      <c r="H194" s="138"/>
      <c r="I194" s="138"/>
    </row>
    <row r="195" spans="1:9" s="133" customFormat="1" ht="18.75" customHeight="1">
      <c r="A195" s="137"/>
      <c r="B195" s="138"/>
      <c r="C195" s="139"/>
      <c r="D195" s="140"/>
      <c r="E195" s="140"/>
      <c r="F195" s="140"/>
      <c r="G195" s="138"/>
      <c r="H195" s="138"/>
      <c r="I195" s="138"/>
    </row>
    <row r="196" spans="1:9" s="133" customFormat="1" ht="18.75" customHeight="1">
      <c r="A196" s="137"/>
      <c r="B196" s="138"/>
      <c r="C196" s="139"/>
      <c r="D196" s="140"/>
      <c r="E196" s="140"/>
      <c r="F196" s="140"/>
      <c r="G196" s="138"/>
      <c r="H196" s="138"/>
      <c r="I196" s="138"/>
    </row>
    <row r="197" spans="1:9" s="133" customFormat="1" ht="18.75" customHeight="1">
      <c r="A197" s="137"/>
      <c r="B197" s="138"/>
      <c r="C197" s="139"/>
      <c r="D197" s="140"/>
      <c r="E197" s="140"/>
      <c r="F197" s="140"/>
      <c r="G197" s="138"/>
      <c r="H197" s="138"/>
      <c r="I197" s="138"/>
    </row>
    <row r="198" spans="1:9" s="133" customFormat="1" ht="18.75" customHeight="1">
      <c r="A198" s="137"/>
      <c r="B198" s="138"/>
      <c r="C198" s="139"/>
      <c r="D198" s="140"/>
      <c r="E198" s="140"/>
      <c r="F198" s="140"/>
      <c r="G198" s="138"/>
      <c r="H198" s="138"/>
      <c r="I198" s="138"/>
    </row>
    <row r="199" spans="1:9" s="133" customFormat="1" ht="18.75" customHeight="1">
      <c r="A199" s="137"/>
      <c r="B199" s="138"/>
      <c r="C199" s="139"/>
      <c r="D199" s="140"/>
      <c r="E199" s="140"/>
      <c r="F199" s="140"/>
      <c r="G199" s="138"/>
      <c r="H199" s="138"/>
      <c r="I199" s="138"/>
    </row>
    <row r="200" spans="1:9" s="133" customFormat="1" ht="18.75" customHeight="1">
      <c r="A200" s="137"/>
      <c r="B200" s="138"/>
      <c r="C200" s="139"/>
      <c r="D200" s="140"/>
      <c r="E200" s="140"/>
      <c r="F200" s="140"/>
      <c r="G200" s="138"/>
      <c r="H200" s="138"/>
      <c r="I200" s="138"/>
    </row>
    <row r="201" spans="1:9" s="133" customFormat="1" ht="18.75" customHeight="1">
      <c r="A201" s="137"/>
      <c r="B201" s="138"/>
      <c r="C201" s="139"/>
      <c r="D201" s="140"/>
      <c r="E201" s="140"/>
      <c r="F201" s="140"/>
      <c r="G201" s="138"/>
      <c r="H201" s="138"/>
      <c r="I201" s="138"/>
    </row>
    <row r="202" spans="1:9" s="133" customFormat="1" ht="18.75" customHeight="1">
      <c r="A202" s="137"/>
      <c r="B202" s="138"/>
      <c r="C202" s="139"/>
      <c r="D202" s="140"/>
      <c r="E202" s="140"/>
      <c r="F202" s="140"/>
      <c r="G202" s="138"/>
      <c r="H202" s="138"/>
      <c r="I202" s="138"/>
    </row>
    <row r="203" spans="1:9" s="133" customFormat="1" ht="18.75" customHeight="1">
      <c r="A203" s="137"/>
      <c r="B203" s="138"/>
      <c r="C203" s="139"/>
      <c r="D203" s="140"/>
      <c r="E203" s="140"/>
      <c r="F203" s="140"/>
      <c r="G203" s="138"/>
      <c r="H203" s="138"/>
      <c r="I203" s="138"/>
    </row>
    <row r="204" spans="1:9" s="133" customFormat="1" ht="18.75" customHeight="1">
      <c r="A204" s="137"/>
      <c r="B204" s="138"/>
      <c r="C204" s="139"/>
      <c r="D204" s="140"/>
      <c r="E204" s="140"/>
      <c r="F204" s="140"/>
      <c r="G204" s="138"/>
      <c r="H204" s="138"/>
      <c r="I204" s="138"/>
    </row>
    <row r="205" spans="1:9" s="133" customFormat="1" ht="18.75" customHeight="1">
      <c r="A205" s="137"/>
      <c r="B205" s="138"/>
      <c r="C205" s="139"/>
      <c r="D205" s="140"/>
      <c r="E205" s="140"/>
      <c r="F205" s="140"/>
      <c r="G205" s="138"/>
      <c r="H205" s="138"/>
      <c r="I205" s="138"/>
    </row>
    <row r="206" spans="1:9" s="133" customFormat="1" ht="18.75" customHeight="1">
      <c r="A206" s="137"/>
      <c r="B206" s="138"/>
      <c r="C206" s="139"/>
      <c r="D206" s="140"/>
      <c r="E206" s="140"/>
      <c r="F206" s="140"/>
      <c r="G206" s="138"/>
      <c r="H206" s="138"/>
      <c r="I206" s="138"/>
    </row>
    <row r="207" spans="1:9" s="133" customFormat="1" ht="18.75" customHeight="1">
      <c r="A207" s="137"/>
      <c r="B207" s="138"/>
      <c r="C207" s="139"/>
      <c r="D207" s="140"/>
      <c r="E207" s="140"/>
      <c r="F207" s="140"/>
      <c r="G207" s="138"/>
      <c r="H207" s="138"/>
      <c r="I207" s="138"/>
    </row>
    <row r="208" spans="1:9" s="133" customFormat="1" ht="18.75" customHeight="1">
      <c r="A208" s="137"/>
      <c r="B208" s="138"/>
      <c r="C208" s="139"/>
      <c r="D208" s="140"/>
      <c r="E208" s="140"/>
      <c r="F208" s="140"/>
      <c r="G208" s="138"/>
      <c r="H208" s="138"/>
      <c r="I208" s="138"/>
    </row>
    <row r="209" spans="1:9" s="133" customFormat="1" ht="18.75" customHeight="1">
      <c r="A209" s="137"/>
      <c r="B209" s="138"/>
      <c r="C209" s="139"/>
      <c r="D209" s="140"/>
      <c r="E209" s="140"/>
      <c r="F209" s="140"/>
      <c r="G209" s="138"/>
      <c r="H209" s="138"/>
      <c r="I209" s="138"/>
    </row>
    <row r="210" spans="1:9" s="133" customFormat="1" ht="18.75" customHeight="1">
      <c r="A210" s="137"/>
      <c r="B210" s="138"/>
      <c r="C210" s="139"/>
      <c r="D210" s="140"/>
      <c r="E210" s="140"/>
      <c r="F210" s="140"/>
      <c r="G210" s="138"/>
      <c r="H210" s="138"/>
      <c r="I210" s="138"/>
    </row>
    <row r="211" spans="1:9" s="133" customFormat="1" ht="18.75" customHeight="1">
      <c r="A211" s="137"/>
      <c r="B211" s="138"/>
      <c r="C211" s="139"/>
      <c r="D211" s="140"/>
      <c r="E211" s="140"/>
      <c r="F211" s="140"/>
      <c r="G211" s="138"/>
      <c r="H211" s="138"/>
      <c r="I211" s="138"/>
    </row>
    <row r="212" spans="1:9" s="133" customFormat="1" ht="18.75" customHeight="1">
      <c r="A212" s="137"/>
      <c r="B212" s="138"/>
      <c r="C212" s="139"/>
      <c r="D212" s="140"/>
      <c r="E212" s="140"/>
      <c r="F212" s="140"/>
      <c r="G212" s="138"/>
      <c r="H212" s="138"/>
      <c r="I212" s="138"/>
    </row>
    <row r="213" spans="1:9" s="133" customFormat="1" ht="18.75" customHeight="1">
      <c r="A213" s="137"/>
      <c r="B213" s="138"/>
      <c r="C213" s="139"/>
      <c r="D213" s="140"/>
      <c r="E213" s="140"/>
      <c r="F213" s="140"/>
      <c r="G213" s="138"/>
      <c r="H213" s="138"/>
      <c r="I213" s="138"/>
    </row>
    <row r="214" spans="1:9" s="133" customFormat="1" ht="18.75" customHeight="1">
      <c r="A214" s="137"/>
      <c r="B214" s="138"/>
      <c r="C214" s="139"/>
      <c r="D214" s="140"/>
      <c r="E214" s="140"/>
      <c r="F214" s="140"/>
      <c r="G214" s="138"/>
      <c r="H214" s="138"/>
      <c r="I214" s="138"/>
    </row>
    <row r="215" spans="1:9" s="133" customFormat="1" ht="18.75" customHeight="1">
      <c r="A215" s="137"/>
      <c r="B215" s="138"/>
      <c r="C215" s="139"/>
      <c r="D215" s="140"/>
      <c r="E215" s="140"/>
      <c r="F215" s="140"/>
      <c r="G215" s="138"/>
      <c r="H215" s="138"/>
      <c r="I215" s="138"/>
    </row>
    <row r="216" spans="1:9" s="133" customFormat="1" ht="18.75" customHeight="1">
      <c r="A216" s="137"/>
      <c r="B216" s="138"/>
      <c r="C216" s="139"/>
      <c r="D216" s="140"/>
      <c r="E216" s="140"/>
      <c r="F216" s="140"/>
      <c r="G216" s="138"/>
      <c r="H216" s="138"/>
      <c r="I216" s="138"/>
    </row>
    <row r="217" spans="1:9" s="133" customFormat="1" ht="18.75" customHeight="1">
      <c r="A217" s="137"/>
      <c r="B217" s="138"/>
      <c r="C217" s="139"/>
      <c r="D217" s="140"/>
      <c r="E217" s="140"/>
      <c r="F217" s="140"/>
      <c r="G217" s="138"/>
      <c r="H217" s="138"/>
      <c r="I217" s="138"/>
    </row>
    <row r="218" spans="1:9" s="133" customFormat="1" ht="18.75" customHeight="1">
      <c r="A218" s="137"/>
      <c r="B218" s="138"/>
      <c r="C218" s="139"/>
      <c r="D218" s="140"/>
      <c r="E218" s="140"/>
      <c r="F218" s="140"/>
      <c r="G218" s="138"/>
      <c r="H218" s="138"/>
      <c r="I218" s="138"/>
    </row>
    <row r="219" spans="1:9" s="133" customFormat="1" ht="39" customHeight="1">
      <c r="A219" s="137"/>
      <c r="B219" s="138"/>
      <c r="C219" s="139"/>
      <c r="D219" s="140"/>
      <c r="E219" s="140"/>
      <c r="F219" s="140"/>
      <c r="G219" s="138"/>
      <c r="H219" s="138"/>
      <c r="I219" s="138"/>
    </row>
    <row r="220" spans="1:9" s="133" customFormat="1" ht="18.75" customHeight="1">
      <c r="A220" s="137"/>
      <c r="B220" s="138"/>
      <c r="C220" s="139"/>
      <c r="D220" s="140"/>
      <c r="E220" s="140"/>
      <c r="F220" s="140"/>
      <c r="G220" s="138"/>
      <c r="H220" s="138"/>
      <c r="I220" s="138"/>
    </row>
    <row r="221" spans="1:9" s="133" customFormat="1" ht="18.75" customHeight="1">
      <c r="A221" s="137"/>
      <c r="B221" s="138"/>
      <c r="C221" s="139"/>
      <c r="D221" s="140"/>
      <c r="E221" s="140"/>
      <c r="F221" s="140"/>
      <c r="G221" s="138"/>
      <c r="H221" s="138"/>
      <c r="I221" s="138"/>
    </row>
    <row r="222" spans="1:9" s="133" customFormat="1" ht="18.75" customHeight="1">
      <c r="A222" s="137"/>
      <c r="B222" s="138"/>
      <c r="C222" s="139"/>
      <c r="D222" s="140"/>
      <c r="E222" s="140"/>
      <c r="F222" s="140"/>
      <c r="G222" s="138"/>
      <c r="H222" s="138"/>
      <c r="I222" s="138"/>
    </row>
    <row r="223" spans="1:9" s="133" customFormat="1" ht="18.75" customHeight="1">
      <c r="A223" s="137"/>
      <c r="B223" s="138"/>
      <c r="C223" s="139"/>
      <c r="D223" s="140"/>
      <c r="E223" s="140"/>
      <c r="F223" s="140"/>
      <c r="G223" s="138"/>
      <c r="H223" s="138"/>
      <c r="I223" s="138"/>
    </row>
    <row r="224" spans="1:9" s="133" customFormat="1" ht="39" customHeight="1">
      <c r="A224" s="137"/>
      <c r="B224" s="138"/>
      <c r="C224" s="139"/>
      <c r="D224" s="140"/>
      <c r="E224" s="140"/>
      <c r="F224" s="140"/>
      <c r="G224" s="138"/>
      <c r="H224" s="138"/>
      <c r="I224" s="138"/>
    </row>
    <row r="225" spans="1:9" s="133" customFormat="1" ht="18.75" customHeight="1">
      <c r="A225" s="137"/>
      <c r="B225" s="138"/>
      <c r="C225" s="139"/>
      <c r="D225" s="140"/>
      <c r="E225" s="140"/>
      <c r="F225" s="140"/>
      <c r="G225" s="138"/>
      <c r="H225" s="138"/>
      <c r="I225" s="138"/>
    </row>
    <row r="226" spans="1:9" s="133" customFormat="1" ht="18.75" customHeight="1">
      <c r="A226" s="137"/>
      <c r="B226" s="138"/>
      <c r="C226" s="139"/>
      <c r="D226" s="140"/>
      <c r="E226" s="140"/>
      <c r="F226" s="140"/>
      <c r="G226" s="138"/>
      <c r="H226" s="138"/>
      <c r="I226" s="138"/>
    </row>
  </sheetData>
  <mergeCells count="25">
    <mergeCell ref="F116:H116"/>
    <mergeCell ref="A51:A52"/>
    <mergeCell ref="B51:B52"/>
    <mergeCell ref="C51:G51"/>
    <mergeCell ref="C52:G52"/>
    <mergeCell ref="C86:G86"/>
    <mergeCell ref="C90:G90"/>
    <mergeCell ref="D114:G114"/>
    <mergeCell ref="D115:G115"/>
    <mergeCell ref="C102:G102"/>
    <mergeCell ref="C106:G106"/>
    <mergeCell ref="C109:G109"/>
    <mergeCell ref="A4:B4"/>
    <mergeCell ref="A5:B5"/>
    <mergeCell ref="J6:M6"/>
    <mergeCell ref="J7:M7"/>
    <mergeCell ref="C6:I6"/>
    <mergeCell ref="C11:I11"/>
    <mergeCell ref="C19:I19"/>
    <mergeCell ref="C21:I21"/>
    <mergeCell ref="A1:I1"/>
    <mergeCell ref="A2:B2"/>
    <mergeCell ref="C2:I2"/>
    <mergeCell ref="A3:B3"/>
    <mergeCell ref="G3:I3"/>
  </mergeCells>
  <printOptions horizontalCentered="1"/>
  <pageMargins left="0.16" right="0" top="0.25" bottom="0.37" header="0.16" footer="0.19"/>
  <pageSetup paperSize="9" scale="90" fitToHeight="0" orientation="portrait" r:id="rId1"/>
  <headerFooter alignWithMargins="0">
    <oddFooter>&amp;CPage &amp;P of &amp;N</oddFooter>
  </headerFooter>
  <rowBreaks count="2" manualBreakCount="2">
    <brk id="38" max="8" man="1"/>
    <brk id="115" max="16383" man="1"/>
  </row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29"/>
  </sheetPr>
  <dimension ref="A1:I19"/>
  <sheetViews>
    <sheetView view="pageBreakPreview" zoomScale="70" zoomScaleNormal="90" workbookViewId="0">
      <selection activeCell="D7" sqref="D7"/>
    </sheetView>
  </sheetViews>
  <sheetFormatPr defaultColWidth="10.59765625" defaultRowHeight="13.9"/>
  <cols>
    <col min="1" max="1" width="4.46484375" style="105" customWidth="1"/>
    <col min="2" max="2" width="18.9296875" style="106" customWidth="1"/>
    <col min="3" max="3" width="13.06640625" style="105" customWidth="1"/>
    <col min="4" max="4" width="6.06640625" style="105" customWidth="1"/>
    <col min="5" max="5" width="9.46484375" style="105" customWidth="1"/>
    <col min="6" max="6" width="8.59765625" style="105" customWidth="1"/>
    <col min="7" max="7" width="11.06640625" style="105" customWidth="1"/>
    <col min="8" max="8" width="12.53125" style="105" customWidth="1"/>
    <col min="9" max="9" width="12" style="105" customWidth="1"/>
    <col min="10" max="16384" width="10.59765625" style="107"/>
  </cols>
  <sheetData>
    <row r="1" spans="1:9" ht="31.5" customHeight="1">
      <c r="A1" s="752" t="s">
        <v>246</v>
      </c>
      <c r="B1" s="752"/>
      <c r="C1" s="752"/>
      <c r="D1" s="752"/>
      <c r="E1" s="752"/>
      <c r="F1" s="752"/>
      <c r="G1" s="752"/>
      <c r="H1" s="752"/>
      <c r="I1" s="752"/>
    </row>
    <row r="2" spans="1:9" ht="40.5" customHeight="1">
      <c r="A2" s="753" t="str">
        <f>Cover!B21</f>
        <v>Name of the worK</v>
      </c>
      <c r="B2" s="753"/>
      <c r="C2" s="754" t="str">
        <f>Cover!E21</f>
        <v>Construction of CC Road in Bairanpalli(GP) of Maddur(M), Siddipet District.</v>
      </c>
      <c r="D2" s="755"/>
      <c r="E2" s="755"/>
      <c r="F2" s="755"/>
      <c r="G2" s="755"/>
      <c r="H2" s="755"/>
      <c r="I2" s="755"/>
    </row>
    <row r="3" spans="1:9" s="101" customFormat="1" ht="20.25" customHeight="1">
      <c r="A3" s="756" t="str">
        <f>+Sp.Rep!A5</f>
        <v>Grant : MGNREGS 2024-25</v>
      </c>
      <c r="B3" s="756"/>
      <c r="C3" s="756"/>
      <c r="D3" s="756"/>
      <c r="E3" s="108"/>
      <c r="F3" s="108"/>
      <c r="G3" s="108" t="s">
        <v>247</v>
      </c>
      <c r="H3" s="109">
        <f>Cover!E22</f>
        <v>10</v>
      </c>
      <c r="I3" s="108"/>
    </row>
    <row r="4" spans="1:9" s="102" customFormat="1" ht="45" customHeight="1">
      <c r="A4" s="110" t="s">
        <v>248</v>
      </c>
      <c r="B4" s="110" t="s">
        <v>249</v>
      </c>
      <c r="C4" s="110" t="s">
        <v>250</v>
      </c>
      <c r="D4" s="110" t="s">
        <v>140</v>
      </c>
      <c r="E4" s="110" t="s">
        <v>155</v>
      </c>
      <c r="F4" s="110" t="s">
        <v>251</v>
      </c>
      <c r="G4" s="110" t="s">
        <v>252</v>
      </c>
      <c r="H4" s="110" t="s">
        <v>120</v>
      </c>
      <c r="I4" s="110" t="s">
        <v>253</v>
      </c>
    </row>
    <row r="5" spans="1:9" s="103" customFormat="1" ht="20.25" customHeight="1">
      <c r="A5" s="111">
        <v>1</v>
      </c>
      <c r="B5" s="111">
        <f>A5+1</f>
        <v>2</v>
      </c>
      <c r="C5" s="111">
        <f t="shared" ref="C5:I5" si="0">B5+1</f>
        <v>3</v>
      </c>
      <c r="D5" s="111">
        <f t="shared" si="0"/>
        <v>4</v>
      </c>
      <c r="E5" s="111">
        <f t="shared" si="0"/>
        <v>5</v>
      </c>
      <c r="F5" s="111">
        <f t="shared" si="0"/>
        <v>6</v>
      </c>
      <c r="G5" s="111">
        <f t="shared" si="0"/>
        <v>7</v>
      </c>
      <c r="H5" s="111">
        <f t="shared" si="0"/>
        <v>8</v>
      </c>
      <c r="I5" s="111">
        <f t="shared" si="0"/>
        <v>9</v>
      </c>
    </row>
    <row r="6" spans="1:9" s="104" customFormat="1" ht="21" customHeight="1">
      <c r="A6" s="112"/>
      <c r="B6" s="113" t="s">
        <v>254</v>
      </c>
      <c r="C6" s="114"/>
      <c r="D6" s="115"/>
      <c r="E6" s="116"/>
      <c r="F6" s="117"/>
      <c r="G6" s="118"/>
      <c r="H6" s="117"/>
      <c r="I6" s="129"/>
    </row>
    <row r="7" spans="1:9" s="104" customFormat="1" ht="21" customHeight="1">
      <c r="A7" s="112">
        <v>1</v>
      </c>
      <c r="B7" s="119" t="s">
        <v>149</v>
      </c>
      <c r="C7" s="114">
        <f>'Det Estt'!I12</f>
        <v>40.5</v>
      </c>
      <c r="D7" s="115" t="s">
        <v>145</v>
      </c>
      <c r="E7" s="116" t="s">
        <v>149</v>
      </c>
      <c r="F7" s="117">
        <v>1</v>
      </c>
      <c r="G7" s="118">
        <f>F7*C7</f>
        <v>40.5</v>
      </c>
      <c r="H7" s="117">
        <v>40</v>
      </c>
      <c r="I7" s="129">
        <f>ROUND(H7*G7,0)</f>
        <v>1620</v>
      </c>
    </row>
    <row r="8" spans="1:9" s="104" customFormat="1" ht="21" customHeight="1">
      <c r="A8" s="112"/>
      <c r="B8" s="119"/>
      <c r="C8" s="114"/>
      <c r="D8" s="115"/>
      <c r="E8" s="116"/>
      <c r="F8" s="117"/>
      <c r="G8" s="118"/>
      <c r="H8" s="117"/>
      <c r="I8" s="129"/>
    </row>
    <row r="9" spans="1:9" s="104" customFormat="1" ht="21" customHeight="1">
      <c r="A9" s="112">
        <v>2</v>
      </c>
      <c r="B9" s="119" t="s">
        <v>255</v>
      </c>
      <c r="C9" s="114">
        <f>'Det Estt'!I17</f>
        <v>133.65</v>
      </c>
      <c r="D9" s="115" t="s">
        <v>145</v>
      </c>
      <c r="E9" s="116" t="s">
        <v>256</v>
      </c>
      <c r="F9" s="117">
        <v>0.9</v>
      </c>
      <c r="G9" s="118">
        <f>F9*C9</f>
        <v>120.28500000000001</v>
      </c>
      <c r="H9" s="117">
        <v>75</v>
      </c>
      <c r="I9" s="129">
        <f>ROUND(H9*G9,0)</f>
        <v>9021</v>
      </c>
    </row>
    <row r="10" spans="1:9" s="104" customFormat="1" ht="21" customHeight="1">
      <c r="A10" s="112"/>
      <c r="B10" s="119"/>
      <c r="C10" s="114">
        <f>C9</f>
        <v>133.65</v>
      </c>
      <c r="D10" s="115" t="s">
        <v>145</v>
      </c>
      <c r="E10" s="116" t="s">
        <v>149</v>
      </c>
      <c r="F10" s="117">
        <v>0.45</v>
      </c>
      <c r="G10" s="118">
        <f>F10*C10</f>
        <v>60.142500000000005</v>
      </c>
      <c r="H10" s="117">
        <v>40</v>
      </c>
      <c r="I10" s="129">
        <f>ROUND(H10*G10,0)</f>
        <v>2406</v>
      </c>
    </row>
    <row r="11" spans="1:9" s="104" customFormat="1" ht="21" customHeight="1">
      <c r="A11" s="112"/>
      <c r="B11" s="119"/>
      <c r="C11" s="114"/>
      <c r="D11" s="115"/>
      <c r="E11" s="116"/>
      <c r="F11" s="117"/>
      <c r="G11" s="118"/>
      <c r="H11" s="117"/>
      <c r="I11" s="129"/>
    </row>
    <row r="12" spans="1:9" s="104" customFormat="1" ht="21" customHeight="1">
      <c r="A12" s="112">
        <v>3</v>
      </c>
      <c r="B12" s="119" t="s">
        <v>257</v>
      </c>
      <c r="C12" s="114">
        <f>'Det Estt'!I20</f>
        <v>27.54</v>
      </c>
      <c r="D12" s="115" t="s">
        <v>145</v>
      </c>
      <c r="E12" s="116" t="s">
        <v>37</v>
      </c>
      <c r="F12" s="117">
        <v>1</v>
      </c>
      <c r="G12" s="118">
        <f>F12*C12</f>
        <v>27.54</v>
      </c>
      <c r="H12" s="117">
        <v>30</v>
      </c>
      <c r="I12" s="129">
        <f>ROUND(H12*G12,0)</f>
        <v>826</v>
      </c>
    </row>
    <row r="13" spans="1:9" s="104" customFormat="1" ht="21" customHeight="1">
      <c r="A13" s="112"/>
      <c r="B13" s="119"/>
      <c r="C13" s="114"/>
      <c r="D13" s="115"/>
      <c r="E13" s="116"/>
      <c r="F13" s="117"/>
      <c r="G13" s="118"/>
      <c r="H13" s="117"/>
      <c r="I13" s="129"/>
    </row>
    <row r="14" spans="1:9" s="104" customFormat="1" ht="24" customHeight="1">
      <c r="A14" s="120"/>
      <c r="B14" s="121" t="s">
        <v>258</v>
      </c>
      <c r="C14" s="120"/>
      <c r="D14" s="120"/>
      <c r="E14" s="120"/>
      <c r="F14" s="120"/>
      <c r="G14" s="122"/>
      <c r="H14" s="122"/>
      <c r="I14" s="130">
        <f>SUM(I7,I9,I10,I12)</f>
        <v>13873</v>
      </c>
    </row>
    <row r="18" spans="2:8">
      <c r="B18" s="123" t="str">
        <f>'Data '!C114</f>
        <v>Asst. Exec.Engineer PR</v>
      </c>
      <c r="C18" s="124"/>
      <c r="D18" s="125"/>
      <c r="E18" s="126"/>
      <c r="F18" s="127"/>
      <c r="G18" s="123"/>
      <c r="H18" s="127"/>
    </row>
    <row r="19" spans="2:8">
      <c r="B19" s="123" t="e">
        <f>'Det Estt'!#REF!</f>
        <v>#REF!</v>
      </c>
      <c r="C19" s="128"/>
      <c r="D19" s="125"/>
      <c r="E19" s="126"/>
      <c r="F19" s="127"/>
      <c r="G19" s="123"/>
      <c r="H19" s="127"/>
    </row>
  </sheetData>
  <mergeCells count="4">
    <mergeCell ref="A1:I1"/>
    <mergeCell ref="A2:B2"/>
    <mergeCell ref="C2:I2"/>
    <mergeCell ref="A3:D3"/>
  </mergeCells>
  <printOptions horizontalCentered="1"/>
  <pageMargins left="0.44" right="0.25" top="0.63" bottom="0.42" header="0.5" footer="0.25"/>
  <pageSetup paperSize="9" orientation="portrait" horizontalDpi="1200" verticalDpi="1200" r:id="rId1"/>
  <headerFooter alignWithMargins="0">
    <oddFooter>&amp;CPage &amp;P of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indexed="12"/>
  </sheetPr>
  <dimension ref="A1:K52"/>
  <sheetViews>
    <sheetView view="pageBreakPreview" topLeftCell="A17" workbookViewId="0">
      <selection activeCell="G23" sqref="G23"/>
    </sheetView>
  </sheetViews>
  <sheetFormatPr defaultColWidth="8" defaultRowHeight="13.9"/>
  <cols>
    <col min="1" max="1" width="4.33203125" style="71" customWidth="1"/>
    <col min="2" max="2" width="30.06640625" style="71" customWidth="1"/>
    <col min="3" max="3" width="19.59765625" style="71" customWidth="1"/>
    <col min="4" max="4" width="8" style="71" customWidth="1"/>
    <col min="5" max="5" width="7.9296875" style="71" customWidth="1"/>
    <col min="6" max="6" width="8.33203125" style="71" customWidth="1"/>
    <col min="7" max="7" width="9.33203125" style="71" customWidth="1"/>
    <col min="8" max="8" width="8.06640625" style="71" customWidth="1"/>
    <col min="9" max="9" width="9" style="71" customWidth="1"/>
    <col min="10" max="10" width="9.9296875" style="71" customWidth="1"/>
    <col min="11" max="11" width="11.59765625" style="71" customWidth="1"/>
    <col min="12" max="16384" width="8" style="71"/>
  </cols>
  <sheetData>
    <row r="1" spans="1:11" ht="15.4">
      <c r="A1" s="757" t="s">
        <v>259</v>
      </c>
      <c r="B1" s="757"/>
      <c r="C1" s="757"/>
      <c r="D1" s="757"/>
      <c r="E1" s="757"/>
      <c r="F1" s="757"/>
      <c r="G1" s="757"/>
      <c r="H1" s="757"/>
      <c r="I1" s="757"/>
      <c r="J1" s="757"/>
      <c r="K1" s="757"/>
    </row>
    <row r="2" spans="1:11" s="66" customFormat="1" ht="33.75" customHeight="1">
      <c r="A2" s="758" t="str">
        <f>Cover!B21</f>
        <v>Name of the worK</v>
      </c>
      <c r="B2" s="758"/>
      <c r="C2" s="759" t="str">
        <f>Cover!E21</f>
        <v>Construction of CC Road in Bairanpalli(GP) of Maddur(M), Siddipet District.</v>
      </c>
      <c r="D2" s="760"/>
      <c r="E2" s="760"/>
      <c r="F2" s="760"/>
      <c r="G2" s="760"/>
      <c r="H2" s="760"/>
      <c r="I2" s="760"/>
      <c r="J2" s="760"/>
      <c r="K2" s="760"/>
    </row>
    <row r="3" spans="1:11" s="66" customFormat="1" ht="7.5" customHeight="1">
      <c r="A3" s="72"/>
      <c r="B3" s="72"/>
      <c r="C3" s="72"/>
      <c r="D3" s="72"/>
      <c r="E3" s="72"/>
      <c r="F3" s="72"/>
      <c r="G3" s="72"/>
      <c r="H3" s="72"/>
      <c r="I3" s="72"/>
      <c r="J3" s="72"/>
      <c r="K3" s="72"/>
    </row>
    <row r="4" spans="1:11" s="67" customFormat="1" ht="15" customHeight="1">
      <c r="A4" s="73" t="s">
        <v>260</v>
      </c>
      <c r="B4" s="74"/>
      <c r="C4" s="74"/>
      <c r="D4" s="74"/>
      <c r="E4" s="74"/>
      <c r="F4" s="74"/>
      <c r="G4" s="74"/>
      <c r="H4" s="74"/>
      <c r="I4" s="74"/>
      <c r="J4" s="98" t="s">
        <v>261</v>
      </c>
      <c r="K4" s="99">
        <f>Cover!E22</f>
        <v>10</v>
      </c>
    </row>
    <row r="5" spans="1:11" s="66" customFormat="1" ht="6.75" customHeight="1">
      <c r="A5" s="75"/>
      <c r="B5" s="76"/>
      <c r="C5" s="76"/>
      <c r="D5" s="76"/>
      <c r="E5" s="76"/>
      <c r="F5" s="76"/>
      <c r="G5" s="76"/>
      <c r="H5" s="76"/>
      <c r="I5" s="76"/>
      <c r="J5" s="76"/>
      <c r="K5" s="100"/>
    </row>
    <row r="6" spans="1:11" s="66" customFormat="1" ht="58.5" customHeight="1">
      <c r="A6" s="77" t="s">
        <v>262</v>
      </c>
      <c r="B6" s="78" t="s">
        <v>263</v>
      </c>
      <c r="C6" s="78" t="s">
        <v>264</v>
      </c>
      <c r="D6" s="79" t="s">
        <v>265</v>
      </c>
      <c r="E6" s="79" t="s">
        <v>266</v>
      </c>
      <c r="F6" s="79" t="s">
        <v>267</v>
      </c>
      <c r="G6" s="79" t="s">
        <v>268</v>
      </c>
      <c r="H6" s="79" t="s">
        <v>269</v>
      </c>
      <c r="I6" s="79" t="s">
        <v>270</v>
      </c>
      <c r="J6" s="79" t="s">
        <v>271</v>
      </c>
      <c r="K6" s="79" t="s">
        <v>272</v>
      </c>
    </row>
    <row r="7" spans="1:11" s="68" customFormat="1" ht="14.25">
      <c r="A7" s="80">
        <v>1</v>
      </c>
      <c r="B7" s="80">
        <f t="shared" ref="B7:K7" si="0">A7+1</f>
        <v>2</v>
      </c>
      <c r="C7" s="80">
        <f t="shared" si="0"/>
        <v>3</v>
      </c>
      <c r="D7" s="80">
        <f t="shared" si="0"/>
        <v>4</v>
      </c>
      <c r="E7" s="80">
        <f t="shared" si="0"/>
        <v>5</v>
      </c>
      <c r="F7" s="80">
        <v>6</v>
      </c>
      <c r="G7" s="80">
        <f t="shared" si="0"/>
        <v>7</v>
      </c>
      <c r="H7" s="80">
        <f t="shared" si="0"/>
        <v>8</v>
      </c>
      <c r="I7" s="80">
        <f t="shared" si="0"/>
        <v>9</v>
      </c>
      <c r="J7" s="80">
        <f t="shared" si="0"/>
        <v>10</v>
      </c>
      <c r="K7" s="80">
        <f t="shared" si="0"/>
        <v>11</v>
      </c>
    </row>
    <row r="8" spans="1:11" s="69" customFormat="1" ht="22.5" customHeight="1">
      <c r="A8" s="81">
        <v>1</v>
      </c>
      <c r="B8" s="82" t="s">
        <v>37</v>
      </c>
      <c r="C8" s="82" t="s">
        <v>273</v>
      </c>
      <c r="D8" s="83">
        <v>6</v>
      </c>
      <c r="E8" s="84">
        <v>85.02</v>
      </c>
      <c r="F8" s="83">
        <f>E8</f>
        <v>85.02</v>
      </c>
      <c r="G8" s="83">
        <v>103</v>
      </c>
      <c r="H8" s="83"/>
      <c r="I8" s="83"/>
      <c r="J8" s="83"/>
      <c r="K8" s="83">
        <f>ROUND(SUM(F8:J8),2)</f>
        <v>188.02</v>
      </c>
    </row>
    <row r="9" spans="1:11" s="69" customFormat="1" ht="22.5" customHeight="1">
      <c r="A9" s="81">
        <f>A8+1</f>
        <v>2</v>
      </c>
      <c r="B9" s="82" t="s">
        <v>274</v>
      </c>
      <c r="C9" s="82" t="s">
        <v>275</v>
      </c>
      <c r="D9" s="83">
        <v>29</v>
      </c>
      <c r="E9" s="84">
        <v>340.1</v>
      </c>
      <c r="F9" s="83">
        <f>E9</f>
        <v>340.1</v>
      </c>
      <c r="G9" s="83">
        <v>560</v>
      </c>
      <c r="H9" s="83"/>
      <c r="I9" s="83"/>
      <c r="J9" s="83"/>
      <c r="K9" s="83">
        <f t="shared" ref="K9:K12" si="1">ROUND(SUM(F9:J9),2)</f>
        <v>900.1</v>
      </c>
    </row>
    <row r="10" spans="1:11" s="69" customFormat="1" ht="22.5" customHeight="1">
      <c r="A10" s="81">
        <f t="shared" ref="A10:A14" si="2">A9+1</f>
        <v>3</v>
      </c>
      <c r="B10" s="82" t="s">
        <v>276</v>
      </c>
      <c r="C10" s="82" t="s">
        <v>273</v>
      </c>
      <c r="D10" s="83">
        <v>6</v>
      </c>
      <c r="E10" s="84">
        <f>E8</f>
        <v>85.02</v>
      </c>
      <c r="F10" s="83">
        <f>E10</f>
        <v>85.02</v>
      </c>
      <c r="G10" s="83">
        <v>560</v>
      </c>
      <c r="H10" s="83"/>
      <c r="I10" s="83"/>
      <c r="J10" s="83"/>
      <c r="K10" s="83">
        <f t="shared" si="1"/>
        <v>645.02</v>
      </c>
    </row>
    <row r="11" spans="1:11" s="69" customFormat="1" ht="22.5" customHeight="1">
      <c r="A11" s="81">
        <f t="shared" si="2"/>
        <v>4</v>
      </c>
      <c r="B11" s="82" t="s">
        <v>277</v>
      </c>
      <c r="C11" s="82" t="s">
        <v>278</v>
      </c>
      <c r="D11" s="83">
        <v>29</v>
      </c>
      <c r="E11" s="84">
        <v>340.1</v>
      </c>
      <c r="F11" s="83">
        <f>E11</f>
        <v>340.1</v>
      </c>
      <c r="G11" s="83">
        <v>916</v>
      </c>
      <c r="H11" s="83">
        <v>70</v>
      </c>
      <c r="I11" s="83">
        <f>G11/4</f>
        <v>229</v>
      </c>
      <c r="J11" s="83"/>
      <c r="K11" s="83">
        <f t="shared" si="1"/>
        <v>1555.1</v>
      </c>
    </row>
    <row r="12" spans="1:11" s="69" customFormat="1" ht="22.5" customHeight="1">
      <c r="A12" s="81">
        <f t="shared" si="2"/>
        <v>5</v>
      </c>
      <c r="B12" s="82" t="s">
        <v>279</v>
      </c>
      <c r="C12" s="82" t="s">
        <v>278</v>
      </c>
      <c r="D12" s="83">
        <f>D11</f>
        <v>29</v>
      </c>
      <c r="E12" s="84">
        <f>E11</f>
        <v>340.1</v>
      </c>
      <c r="F12" s="83">
        <f>E12</f>
        <v>340.1</v>
      </c>
      <c r="G12" s="83">
        <v>822</v>
      </c>
      <c r="H12" s="83">
        <v>70</v>
      </c>
      <c r="I12" s="83">
        <f>G12/4</f>
        <v>205.5</v>
      </c>
      <c r="J12" s="83"/>
      <c r="K12" s="83">
        <f t="shared" si="1"/>
        <v>1437.6</v>
      </c>
    </row>
    <row r="13" spans="1:11" s="69" customFormat="1" ht="22.5" customHeight="1">
      <c r="A13" s="81">
        <v>6</v>
      </c>
      <c r="B13" s="82" t="s">
        <v>82</v>
      </c>
      <c r="C13" s="85" t="s">
        <v>273</v>
      </c>
      <c r="D13" s="83"/>
      <c r="E13" s="83"/>
      <c r="F13" s="83"/>
      <c r="G13" s="83">
        <v>5900</v>
      </c>
      <c r="H13" s="83"/>
      <c r="I13" s="83"/>
      <c r="J13" s="83"/>
      <c r="K13" s="83">
        <f>G13</f>
        <v>5900</v>
      </c>
    </row>
    <row r="14" spans="1:11" s="69" customFormat="1" ht="22.5" customHeight="1">
      <c r="A14" s="81">
        <f t="shared" si="2"/>
        <v>7</v>
      </c>
      <c r="B14" s="82" t="s">
        <v>280</v>
      </c>
      <c r="C14" s="85" t="s">
        <v>273</v>
      </c>
      <c r="D14" s="83"/>
      <c r="E14" s="83"/>
      <c r="F14" s="83"/>
      <c r="G14" s="83">
        <v>32000</v>
      </c>
      <c r="H14" s="83"/>
      <c r="I14" s="83"/>
      <c r="J14" s="83"/>
      <c r="K14" s="83">
        <f>G14</f>
        <v>32000</v>
      </c>
    </row>
    <row r="15" spans="1:11" s="70" customFormat="1">
      <c r="A15" s="86"/>
      <c r="B15" s="87" t="s">
        <v>281</v>
      </c>
      <c r="C15" s="88"/>
      <c r="D15" s="89"/>
      <c r="E15" s="88"/>
      <c r="F15" s="88"/>
      <c r="G15" s="88"/>
    </row>
    <row r="16" spans="1:11" s="70" customFormat="1">
      <c r="A16" s="86">
        <v>1</v>
      </c>
      <c r="B16" s="86" t="s">
        <v>282</v>
      </c>
      <c r="C16" s="88"/>
      <c r="D16" s="89"/>
      <c r="E16" s="88"/>
      <c r="F16" s="88"/>
      <c r="G16" s="88"/>
    </row>
    <row r="17" spans="1:9" s="70" customFormat="1">
      <c r="A17" s="86">
        <v>2</v>
      </c>
      <c r="B17" s="86" t="s">
        <v>283</v>
      </c>
      <c r="C17" s="88"/>
      <c r="D17" s="89"/>
      <c r="E17" s="88"/>
      <c r="F17" s="88"/>
      <c r="G17" s="88"/>
    </row>
    <row r="18" spans="1:9" s="70" customFormat="1">
      <c r="A18" s="86"/>
      <c r="B18" s="86"/>
      <c r="C18" s="88"/>
      <c r="D18" s="89"/>
      <c r="E18" s="88"/>
      <c r="F18" s="88"/>
      <c r="G18" s="88"/>
    </row>
    <row r="19" spans="1:9" s="70" customFormat="1">
      <c r="A19" s="88"/>
      <c r="B19" s="88"/>
      <c r="C19" s="88"/>
      <c r="D19" s="89"/>
      <c r="E19" s="88"/>
      <c r="F19" s="88"/>
      <c r="G19" s="88"/>
    </row>
    <row r="20" spans="1:9" s="70" customFormat="1">
      <c r="A20" s="88"/>
      <c r="B20" s="88"/>
      <c r="C20" s="88"/>
      <c r="D20" s="89"/>
      <c r="E20" s="88"/>
      <c r="F20" s="90"/>
      <c r="G20" s="88"/>
    </row>
    <row r="21" spans="1:9" s="70" customFormat="1">
      <c r="A21" s="88"/>
      <c r="C21" s="91" t="s">
        <v>100</v>
      </c>
      <c r="D21" s="91"/>
      <c r="F21" s="92"/>
      <c r="G21" s="91" t="s">
        <v>284</v>
      </c>
      <c r="H21" s="93"/>
      <c r="I21" s="93"/>
    </row>
    <row r="22" spans="1:9">
      <c r="C22" s="91" t="s">
        <v>285</v>
      </c>
      <c r="D22" s="94"/>
      <c r="E22" s="70"/>
      <c r="F22" s="92"/>
      <c r="G22" s="91" t="s">
        <v>286</v>
      </c>
      <c r="H22" s="95"/>
      <c r="I22" s="93"/>
    </row>
    <row r="27" spans="1:9" ht="15.75">
      <c r="B27" s="45"/>
      <c r="C27" s="96"/>
      <c r="D27" s="96"/>
      <c r="E27" s="96"/>
    </row>
    <row r="28" spans="1:9" ht="15.75">
      <c r="B28" s="45"/>
      <c r="C28" s="45"/>
      <c r="D28" s="97"/>
      <c r="E28" s="97"/>
    </row>
    <row r="29" spans="1:9" ht="15.75">
      <c r="B29" s="45"/>
      <c r="C29" s="45"/>
      <c r="D29" s="97"/>
      <c r="E29" s="97"/>
    </row>
    <row r="30" spans="1:9" ht="15.75">
      <c r="B30" s="45"/>
      <c r="C30" s="45"/>
      <c r="D30" s="97"/>
      <c r="E30" s="97"/>
    </row>
    <row r="31" spans="1:9" ht="15.75">
      <c r="B31" s="45"/>
      <c r="C31" s="45"/>
      <c r="D31" s="97"/>
      <c r="E31" s="97"/>
    </row>
    <row r="32" spans="1:9" ht="15.75">
      <c r="B32" s="45"/>
      <c r="C32" s="45"/>
      <c r="D32" s="97"/>
      <c r="E32" s="97"/>
    </row>
    <row r="33" spans="2:5" ht="15.75">
      <c r="B33" s="45"/>
      <c r="C33" s="45"/>
      <c r="D33" s="97"/>
      <c r="E33" s="97"/>
    </row>
    <row r="34" spans="2:5" ht="15.75">
      <c r="B34" s="45"/>
      <c r="C34" s="45"/>
      <c r="D34" s="97"/>
      <c r="E34" s="97"/>
    </row>
    <row r="35" spans="2:5" ht="15.75">
      <c r="B35" s="45"/>
      <c r="C35" s="45"/>
      <c r="D35" s="97"/>
      <c r="E35" s="97"/>
    </row>
    <row r="36" spans="2:5" ht="15.75">
      <c r="B36" s="45"/>
      <c r="C36" s="45"/>
      <c r="D36" s="97"/>
      <c r="E36" s="97"/>
    </row>
    <row r="37" spans="2:5" ht="15.75">
      <c r="B37" s="45"/>
      <c r="C37" s="45"/>
      <c r="D37" s="97"/>
      <c r="E37" s="97"/>
    </row>
    <row r="38" spans="2:5" ht="15.75">
      <c r="B38" s="45"/>
      <c r="C38" s="45"/>
      <c r="D38" s="97"/>
      <c r="E38" s="97"/>
    </row>
    <row r="39" spans="2:5" ht="15.75">
      <c r="B39" s="45"/>
      <c r="C39" s="45"/>
      <c r="D39" s="97"/>
      <c r="E39" s="97"/>
    </row>
    <row r="40" spans="2:5" ht="15.75">
      <c r="B40" s="45"/>
      <c r="C40" s="45"/>
      <c r="D40" s="97"/>
      <c r="E40" s="97"/>
    </row>
    <row r="41" spans="2:5" ht="15.75">
      <c r="B41" s="45"/>
      <c r="C41" s="45"/>
      <c r="D41" s="97"/>
      <c r="E41" s="97"/>
    </row>
    <row r="42" spans="2:5" ht="15.75">
      <c r="B42" s="45"/>
      <c r="C42" s="45"/>
      <c r="D42" s="97"/>
      <c r="E42" s="97"/>
    </row>
    <row r="43" spans="2:5" ht="15.75">
      <c r="B43" s="45"/>
      <c r="C43" s="45"/>
      <c r="D43" s="97"/>
      <c r="E43" s="97"/>
    </row>
    <row r="44" spans="2:5" ht="15.75">
      <c r="B44" s="45"/>
      <c r="C44" s="45"/>
      <c r="D44" s="97"/>
      <c r="E44" s="97"/>
    </row>
    <row r="45" spans="2:5" ht="15.75">
      <c r="B45" s="45"/>
      <c r="C45" s="45"/>
      <c r="D45" s="97"/>
      <c r="E45" s="97"/>
    </row>
    <row r="46" spans="2:5" ht="15.75">
      <c r="B46" s="45"/>
      <c r="C46" s="45"/>
      <c r="D46" s="97"/>
      <c r="E46" s="97"/>
    </row>
    <row r="50" spans="1:11" s="69" customFormat="1" ht="22.5" customHeight="1">
      <c r="A50" s="81"/>
      <c r="B50" s="82"/>
      <c r="C50" s="82"/>
      <c r="D50" s="83"/>
      <c r="E50" s="84"/>
      <c r="F50" s="83"/>
      <c r="G50" s="83"/>
      <c r="H50" s="83"/>
      <c r="I50" s="83"/>
      <c r="J50" s="83"/>
      <c r="K50" s="83"/>
    </row>
    <row r="51" spans="1:11" s="69" customFormat="1" ht="22.5" customHeight="1">
      <c r="A51" s="81"/>
      <c r="B51" s="82"/>
      <c r="C51" s="82"/>
      <c r="D51" s="83"/>
      <c r="E51" s="84"/>
      <c r="F51" s="83"/>
      <c r="G51" s="83"/>
      <c r="H51" s="83"/>
      <c r="I51" s="83"/>
      <c r="J51" s="83"/>
      <c r="K51" s="83"/>
    </row>
    <row r="52" spans="1:11" s="69" customFormat="1" ht="22.5" customHeight="1">
      <c r="A52" s="81"/>
      <c r="B52" s="82"/>
      <c r="C52" s="82"/>
      <c r="D52" s="83"/>
      <c r="E52" s="84"/>
      <c r="F52" s="83"/>
      <c r="G52" s="83"/>
      <c r="H52" s="83"/>
      <c r="I52" s="83"/>
      <c r="J52" s="83"/>
      <c r="K52" s="83"/>
    </row>
  </sheetData>
  <mergeCells count="3">
    <mergeCell ref="A1:K1"/>
    <mergeCell ref="A2:B2"/>
    <mergeCell ref="C2:K2"/>
  </mergeCells>
  <printOptions horizontalCentered="1"/>
  <pageMargins left="0.25" right="0.25" top="0.77" bottom="0.25" header="0.51" footer="0.25"/>
  <pageSetup paperSize="9" orientation="landscape" useFirstPageNumber="1" r:id="rId1"/>
  <headerFooter alignWithMargins="0">
    <oddFooter>&amp;CPage &amp;P of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3"/>
  <sheetViews>
    <sheetView view="pageBreakPreview" zoomScale="61" zoomScaleSheetLayoutView="61" workbookViewId="0">
      <selection activeCell="D5" sqref="D5"/>
    </sheetView>
  </sheetViews>
  <sheetFormatPr defaultColWidth="9.06640625" defaultRowHeight="15.75"/>
  <cols>
    <col min="1" max="1" width="5.59765625" style="44" customWidth="1"/>
    <col min="2" max="2" width="24.796875" style="44" customWidth="1"/>
    <col min="3" max="3" width="12" style="45" customWidth="1"/>
    <col min="4" max="4" width="9.19921875" style="45" customWidth="1"/>
    <col min="5" max="5" width="9.9296875" style="45" customWidth="1"/>
    <col min="6" max="6" width="7.33203125" style="45" customWidth="1"/>
    <col min="7" max="7" width="8.33203125" style="45" customWidth="1"/>
    <col min="8" max="8" width="10.9296875" style="45" customWidth="1"/>
    <col min="9" max="9" width="9.53125" style="45" customWidth="1"/>
    <col min="10" max="10" width="8.796875" style="45" customWidth="1"/>
    <col min="11" max="11" width="7.33203125" style="45" customWidth="1"/>
    <col min="12" max="12" width="13" style="45" customWidth="1"/>
    <col min="13" max="13" width="9.06640625" style="44"/>
    <col min="14" max="14" width="12.9296875" style="44" customWidth="1"/>
    <col min="15" max="255" width="9.06640625" style="44"/>
    <col min="256" max="256" width="5.59765625" style="44" customWidth="1"/>
    <col min="257" max="257" width="27.33203125" style="44" customWidth="1"/>
    <col min="258" max="258" width="14.46484375" style="44" customWidth="1"/>
    <col min="259" max="259" width="11.06640625" style="44" customWidth="1"/>
    <col min="260" max="260" width="12.59765625" style="44" customWidth="1"/>
    <col min="261" max="261" width="9.53125" style="44" customWidth="1"/>
    <col min="262" max="262" width="9.9296875" style="44" customWidth="1"/>
    <col min="263" max="263" width="14.46484375" style="44" customWidth="1"/>
    <col min="264" max="264" width="9.53125" style="44" customWidth="1"/>
    <col min="265" max="265" width="10.9296875" style="44" customWidth="1"/>
    <col min="266" max="266" width="8.59765625" style="44" customWidth="1"/>
    <col min="267" max="267" width="10.9296875" style="44" customWidth="1"/>
    <col min="268" max="268" width="13" style="44" customWidth="1"/>
    <col min="269" max="269" width="9.06640625" style="44"/>
    <col min="270" max="270" width="12.9296875" style="44" customWidth="1"/>
    <col min="271" max="511" width="9.06640625" style="44"/>
    <col min="512" max="512" width="5.59765625" style="44" customWidth="1"/>
    <col min="513" max="513" width="27.33203125" style="44" customWidth="1"/>
    <col min="514" max="514" width="14.46484375" style="44" customWidth="1"/>
    <col min="515" max="515" width="11.06640625" style="44" customWidth="1"/>
    <col min="516" max="516" width="12.59765625" style="44" customWidth="1"/>
    <col min="517" max="517" width="9.53125" style="44" customWidth="1"/>
    <col min="518" max="518" width="9.9296875" style="44" customWidth="1"/>
    <col min="519" max="519" width="14.46484375" style="44" customWidth="1"/>
    <col min="520" max="520" width="9.53125" style="44" customWidth="1"/>
    <col min="521" max="521" width="10.9296875" style="44" customWidth="1"/>
    <col min="522" max="522" width="8.59765625" style="44" customWidth="1"/>
    <col min="523" max="523" width="10.9296875" style="44" customWidth="1"/>
    <col min="524" max="524" width="13" style="44" customWidth="1"/>
    <col min="525" max="525" width="9.06640625" style="44"/>
    <col min="526" max="526" width="12.9296875" style="44" customWidth="1"/>
    <col min="527" max="767" width="9.06640625" style="44"/>
    <col min="768" max="768" width="5.59765625" style="44" customWidth="1"/>
    <col min="769" max="769" width="27.33203125" style="44" customWidth="1"/>
    <col min="770" max="770" width="14.46484375" style="44" customWidth="1"/>
    <col min="771" max="771" width="11.06640625" style="44" customWidth="1"/>
    <col min="772" max="772" width="12.59765625" style="44" customWidth="1"/>
    <col min="773" max="773" width="9.53125" style="44" customWidth="1"/>
    <col min="774" max="774" width="9.9296875" style="44" customWidth="1"/>
    <col min="775" max="775" width="14.46484375" style="44" customWidth="1"/>
    <col min="776" max="776" width="9.53125" style="44" customWidth="1"/>
    <col min="777" max="777" width="10.9296875" style="44" customWidth="1"/>
    <col min="778" max="778" width="8.59765625" style="44" customWidth="1"/>
    <col min="779" max="779" width="10.9296875" style="44" customWidth="1"/>
    <col min="780" max="780" width="13" style="44" customWidth="1"/>
    <col min="781" max="781" width="9.06640625" style="44"/>
    <col min="782" max="782" width="12.9296875" style="44" customWidth="1"/>
    <col min="783" max="1023" width="9.06640625" style="44"/>
    <col min="1024" max="1024" width="5.59765625" style="44" customWidth="1"/>
    <col min="1025" max="1025" width="27.33203125" style="44" customWidth="1"/>
    <col min="1026" max="1026" width="14.46484375" style="44" customWidth="1"/>
    <col min="1027" max="1027" width="11.06640625" style="44" customWidth="1"/>
    <col min="1028" max="1028" width="12.59765625" style="44" customWidth="1"/>
    <col min="1029" max="1029" width="9.53125" style="44" customWidth="1"/>
    <col min="1030" max="1030" width="9.9296875" style="44" customWidth="1"/>
    <col min="1031" max="1031" width="14.46484375" style="44" customWidth="1"/>
    <col min="1032" max="1032" width="9.53125" style="44" customWidth="1"/>
    <col min="1033" max="1033" width="10.9296875" style="44" customWidth="1"/>
    <col min="1034" max="1034" width="8.59765625" style="44" customWidth="1"/>
    <col min="1035" max="1035" width="10.9296875" style="44" customWidth="1"/>
    <col min="1036" max="1036" width="13" style="44" customWidth="1"/>
    <col min="1037" max="1037" width="9.06640625" style="44"/>
    <col min="1038" max="1038" width="12.9296875" style="44" customWidth="1"/>
    <col min="1039" max="1279" width="9.06640625" style="44"/>
    <col min="1280" max="1280" width="5.59765625" style="44" customWidth="1"/>
    <col min="1281" max="1281" width="27.33203125" style="44" customWidth="1"/>
    <col min="1282" max="1282" width="14.46484375" style="44" customWidth="1"/>
    <col min="1283" max="1283" width="11.06640625" style="44" customWidth="1"/>
    <col min="1284" max="1284" width="12.59765625" style="44" customWidth="1"/>
    <col min="1285" max="1285" width="9.53125" style="44" customWidth="1"/>
    <col min="1286" max="1286" width="9.9296875" style="44" customWidth="1"/>
    <col min="1287" max="1287" width="14.46484375" style="44" customWidth="1"/>
    <col min="1288" max="1288" width="9.53125" style="44" customWidth="1"/>
    <col min="1289" max="1289" width="10.9296875" style="44" customWidth="1"/>
    <col min="1290" max="1290" width="8.59765625" style="44" customWidth="1"/>
    <col min="1291" max="1291" width="10.9296875" style="44" customWidth="1"/>
    <col min="1292" max="1292" width="13" style="44" customWidth="1"/>
    <col min="1293" max="1293" width="9.06640625" style="44"/>
    <col min="1294" max="1294" width="12.9296875" style="44" customWidth="1"/>
    <col min="1295" max="1535" width="9.06640625" style="44"/>
    <col min="1536" max="1536" width="5.59765625" style="44" customWidth="1"/>
    <col min="1537" max="1537" width="27.33203125" style="44" customWidth="1"/>
    <col min="1538" max="1538" width="14.46484375" style="44" customWidth="1"/>
    <col min="1539" max="1539" width="11.06640625" style="44" customWidth="1"/>
    <col min="1540" max="1540" width="12.59765625" style="44" customWidth="1"/>
    <col min="1541" max="1541" width="9.53125" style="44" customWidth="1"/>
    <col min="1542" max="1542" width="9.9296875" style="44" customWidth="1"/>
    <col min="1543" max="1543" width="14.46484375" style="44" customWidth="1"/>
    <col min="1544" max="1544" width="9.53125" style="44" customWidth="1"/>
    <col min="1545" max="1545" width="10.9296875" style="44" customWidth="1"/>
    <col min="1546" max="1546" width="8.59765625" style="44" customWidth="1"/>
    <col min="1547" max="1547" width="10.9296875" style="44" customWidth="1"/>
    <col min="1548" max="1548" width="13" style="44" customWidth="1"/>
    <col min="1549" max="1549" width="9.06640625" style="44"/>
    <col min="1550" max="1550" width="12.9296875" style="44" customWidth="1"/>
    <col min="1551" max="1791" width="9.06640625" style="44"/>
    <col min="1792" max="1792" width="5.59765625" style="44" customWidth="1"/>
    <col min="1793" max="1793" width="27.33203125" style="44" customWidth="1"/>
    <col min="1794" max="1794" width="14.46484375" style="44" customWidth="1"/>
    <col min="1795" max="1795" width="11.06640625" style="44" customWidth="1"/>
    <col min="1796" max="1796" width="12.59765625" style="44" customWidth="1"/>
    <col min="1797" max="1797" width="9.53125" style="44" customWidth="1"/>
    <col min="1798" max="1798" width="9.9296875" style="44" customWidth="1"/>
    <col min="1799" max="1799" width="14.46484375" style="44" customWidth="1"/>
    <col min="1800" max="1800" width="9.53125" style="44" customWidth="1"/>
    <col min="1801" max="1801" width="10.9296875" style="44" customWidth="1"/>
    <col min="1802" max="1802" width="8.59765625" style="44" customWidth="1"/>
    <col min="1803" max="1803" width="10.9296875" style="44" customWidth="1"/>
    <col min="1804" max="1804" width="13" style="44" customWidth="1"/>
    <col min="1805" max="1805" width="9.06640625" style="44"/>
    <col min="1806" max="1806" width="12.9296875" style="44" customWidth="1"/>
    <col min="1807" max="2047" width="9.06640625" style="44"/>
    <col min="2048" max="2048" width="5.59765625" style="44" customWidth="1"/>
    <col min="2049" max="2049" width="27.33203125" style="44" customWidth="1"/>
    <col min="2050" max="2050" width="14.46484375" style="44" customWidth="1"/>
    <col min="2051" max="2051" width="11.06640625" style="44" customWidth="1"/>
    <col min="2052" max="2052" width="12.59765625" style="44" customWidth="1"/>
    <col min="2053" max="2053" width="9.53125" style="44" customWidth="1"/>
    <col min="2054" max="2054" width="9.9296875" style="44" customWidth="1"/>
    <col min="2055" max="2055" width="14.46484375" style="44" customWidth="1"/>
    <col min="2056" max="2056" width="9.53125" style="44" customWidth="1"/>
    <col min="2057" max="2057" width="10.9296875" style="44" customWidth="1"/>
    <col min="2058" max="2058" width="8.59765625" style="44" customWidth="1"/>
    <col min="2059" max="2059" width="10.9296875" style="44" customWidth="1"/>
    <col min="2060" max="2060" width="13" style="44" customWidth="1"/>
    <col min="2061" max="2061" width="9.06640625" style="44"/>
    <col min="2062" max="2062" width="12.9296875" style="44" customWidth="1"/>
    <col min="2063" max="2303" width="9.06640625" style="44"/>
    <col min="2304" max="2304" width="5.59765625" style="44" customWidth="1"/>
    <col min="2305" max="2305" width="27.33203125" style="44" customWidth="1"/>
    <col min="2306" max="2306" width="14.46484375" style="44" customWidth="1"/>
    <col min="2307" max="2307" width="11.06640625" style="44" customWidth="1"/>
    <col min="2308" max="2308" width="12.59765625" style="44" customWidth="1"/>
    <col min="2309" max="2309" width="9.53125" style="44" customWidth="1"/>
    <col min="2310" max="2310" width="9.9296875" style="44" customWidth="1"/>
    <col min="2311" max="2311" width="14.46484375" style="44" customWidth="1"/>
    <col min="2312" max="2312" width="9.53125" style="44" customWidth="1"/>
    <col min="2313" max="2313" width="10.9296875" style="44" customWidth="1"/>
    <col min="2314" max="2314" width="8.59765625" style="44" customWidth="1"/>
    <col min="2315" max="2315" width="10.9296875" style="44" customWidth="1"/>
    <col min="2316" max="2316" width="13" style="44" customWidth="1"/>
    <col min="2317" max="2317" width="9.06640625" style="44"/>
    <col min="2318" max="2318" width="12.9296875" style="44" customWidth="1"/>
    <col min="2319" max="2559" width="9.06640625" style="44"/>
    <col min="2560" max="2560" width="5.59765625" style="44" customWidth="1"/>
    <col min="2561" max="2561" width="27.33203125" style="44" customWidth="1"/>
    <col min="2562" max="2562" width="14.46484375" style="44" customWidth="1"/>
    <col min="2563" max="2563" width="11.06640625" style="44" customWidth="1"/>
    <col min="2564" max="2564" width="12.59765625" style="44" customWidth="1"/>
    <col min="2565" max="2565" width="9.53125" style="44" customWidth="1"/>
    <col min="2566" max="2566" width="9.9296875" style="44" customWidth="1"/>
    <col min="2567" max="2567" width="14.46484375" style="44" customWidth="1"/>
    <col min="2568" max="2568" width="9.53125" style="44" customWidth="1"/>
    <col min="2569" max="2569" width="10.9296875" style="44" customWidth="1"/>
    <col min="2570" max="2570" width="8.59765625" style="44" customWidth="1"/>
    <col min="2571" max="2571" width="10.9296875" style="44" customWidth="1"/>
    <col min="2572" max="2572" width="13" style="44" customWidth="1"/>
    <col min="2573" max="2573" width="9.06640625" style="44"/>
    <col min="2574" max="2574" width="12.9296875" style="44" customWidth="1"/>
    <col min="2575" max="2815" width="9.06640625" style="44"/>
    <col min="2816" max="2816" width="5.59765625" style="44" customWidth="1"/>
    <col min="2817" max="2817" width="27.33203125" style="44" customWidth="1"/>
    <col min="2818" max="2818" width="14.46484375" style="44" customWidth="1"/>
    <col min="2819" max="2819" width="11.06640625" style="44" customWidth="1"/>
    <col min="2820" max="2820" width="12.59765625" style="44" customWidth="1"/>
    <col min="2821" max="2821" width="9.53125" style="44" customWidth="1"/>
    <col min="2822" max="2822" width="9.9296875" style="44" customWidth="1"/>
    <col min="2823" max="2823" width="14.46484375" style="44" customWidth="1"/>
    <col min="2824" max="2824" width="9.53125" style="44" customWidth="1"/>
    <col min="2825" max="2825" width="10.9296875" style="44" customWidth="1"/>
    <col min="2826" max="2826" width="8.59765625" style="44" customWidth="1"/>
    <col min="2827" max="2827" width="10.9296875" style="44" customWidth="1"/>
    <col min="2828" max="2828" width="13" style="44" customWidth="1"/>
    <col min="2829" max="2829" width="9.06640625" style="44"/>
    <col min="2830" max="2830" width="12.9296875" style="44" customWidth="1"/>
    <col min="2831" max="3071" width="9.06640625" style="44"/>
    <col min="3072" max="3072" width="5.59765625" style="44" customWidth="1"/>
    <col min="3073" max="3073" width="27.33203125" style="44" customWidth="1"/>
    <col min="3074" max="3074" width="14.46484375" style="44" customWidth="1"/>
    <col min="3075" max="3075" width="11.06640625" style="44" customWidth="1"/>
    <col min="3076" max="3076" width="12.59765625" style="44" customWidth="1"/>
    <col min="3077" max="3077" width="9.53125" style="44" customWidth="1"/>
    <col min="3078" max="3078" width="9.9296875" style="44" customWidth="1"/>
    <col min="3079" max="3079" width="14.46484375" style="44" customWidth="1"/>
    <col min="3080" max="3080" width="9.53125" style="44" customWidth="1"/>
    <col min="3081" max="3081" width="10.9296875" style="44" customWidth="1"/>
    <col min="3082" max="3082" width="8.59765625" style="44" customWidth="1"/>
    <col min="3083" max="3083" width="10.9296875" style="44" customWidth="1"/>
    <col min="3084" max="3084" width="13" style="44" customWidth="1"/>
    <col min="3085" max="3085" width="9.06640625" style="44"/>
    <col min="3086" max="3086" width="12.9296875" style="44" customWidth="1"/>
    <col min="3087" max="3327" width="9.06640625" style="44"/>
    <col min="3328" max="3328" width="5.59765625" style="44" customWidth="1"/>
    <col min="3329" max="3329" width="27.33203125" style="44" customWidth="1"/>
    <col min="3330" max="3330" width="14.46484375" style="44" customWidth="1"/>
    <col min="3331" max="3331" width="11.06640625" style="44" customWidth="1"/>
    <col min="3332" max="3332" width="12.59765625" style="44" customWidth="1"/>
    <col min="3333" max="3333" width="9.53125" style="44" customWidth="1"/>
    <col min="3334" max="3334" width="9.9296875" style="44" customWidth="1"/>
    <col min="3335" max="3335" width="14.46484375" style="44" customWidth="1"/>
    <col min="3336" max="3336" width="9.53125" style="44" customWidth="1"/>
    <col min="3337" max="3337" width="10.9296875" style="44" customWidth="1"/>
    <col min="3338" max="3338" width="8.59765625" style="44" customWidth="1"/>
    <col min="3339" max="3339" width="10.9296875" style="44" customWidth="1"/>
    <col min="3340" max="3340" width="13" style="44" customWidth="1"/>
    <col min="3341" max="3341" width="9.06640625" style="44"/>
    <col min="3342" max="3342" width="12.9296875" style="44" customWidth="1"/>
    <col min="3343" max="3583" width="9.06640625" style="44"/>
    <col min="3584" max="3584" width="5.59765625" style="44" customWidth="1"/>
    <col min="3585" max="3585" width="27.33203125" style="44" customWidth="1"/>
    <col min="3586" max="3586" width="14.46484375" style="44" customWidth="1"/>
    <col min="3587" max="3587" width="11.06640625" style="44" customWidth="1"/>
    <col min="3588" max="3588" width="12.59765625" style="44" customWidth="1"/>
    <col min="3589" max="3589" width="9.53125" style="44" customWidth="1"/>
    <col min="3590" max="3590" width="9.9296875" style="44" customWidth="1"/>
    <col min="3591" max="3591" width="14.46484375" style="44" customWidth="1"/>
    <col min="3592" max="3592" width="9.53125" style="44" customWidth="1"/>
    <col min="3593" max="3593" width="10.9296875" style="44" customWidth="1"/>
    <col min="3594" max="3594" width="8.59765625" style="44" customWidth="1"/>
    <col min="3595" max="3595" width="10.9296875" style="44" customWidth="1"/>
    <col min="3596" max="3596" width="13" style="44" customWidth="1"/>
    <col min="3597" max="3597" width="9.06640625" style="44"/>
    <col min="3598" max="3598" width="12.9296875" style="44" customWidth="1"/>
    <col min="3599" max="3839" width="9.06640625" style="44"/>
    <col min="3840" max="3840" width="5.59765625" style="44" customWidth="1"/>
    <col min="3841" max="3841" width="27.33203125" style="44" customWidth="1"/>
    <col min="3842" max="3842" width="14.46484375" style="44" customWidth="1"/>
    <col min="3843" max="3843" width="11.06640625" style="44" customWidth="1"/>
    <col min="3844" max="3844" width="12.59765625" style="44" customWidth="1"/>
    <col min="3845" max="3845" width="9.53125" style="44" customWidth="1"/>
    <col min="3846" max="3846" width="9.9296875" style="44" customWidth="1"/>
    <col min="3847" max="3847" width="14.46484375" style="44" customWidth="1"/>
    <col min="3848" max="3848" width="9.53125" style="44" customWidth="1"/>
    <col min="3849" max="3849" width="10.9296875" style="44" customWidth="1"/>
    <col min="3850" max="3850" width="8.59765625" style="44" customWidth="1"/>
    <col min="3851" max="3851" width="10.9296875" style="44" customWidth="1"/>
    <col min="3852" max="3852" width="13" style="44" customWidth="1"/>
    <col min="3853" max="3853" width="9.06640625" style="44"/>
    <col min="3854" max="3854" width="12.9296875" style="44" customWidth="1"/>
    <col min="3855" max="4095" width="9.06640625" style="44"/>
    <col min="4096" max="4096" width="5.59765625" style="44" customWidth="1"/>
    <col min="4097" max="4097" width="27.33203125" style="44" customWidth="1"/>
    <col min="4098" max="4098" width="14.46484375" style="44" customWidth="1"/>
    <col min="4099" max="4099" width="11.06640625" style="44" customWidth="1"/>
    <col min="4100" max="4100" width="12.59765625" style="44" customWidth="1"/>
    <col min="4101" max="4101" width="9.53125" style="44" customWidth="1"/>
    <col min="4102" max="4102" width="9.9296875" style="44" customWidth="1"/>
    <col min="4103" max="4103" width="14.46484375" style="44" customWidth="1"/>
    <col min="4104" max="4104" width="9.53125" style="44" customWidth="1"/>
    <col min="4105" max="4105" width="10.9296875" style="44" customWidth="1"/>
    <col min="4106" max="4106" width="8.59765625" style="44" customWidth="1"/>
    <col min="4107" max="4107" width="10.9296875" style="44" customWidth="1"/>
    <col min="4108" max="4108" width="13" style="44" customWidth="1"/>
    <col min="4109" max="4109" width="9.06640625" style="44"/>
    <col min="4110" max="4110" width="12.9296875" style="44" customWidth="1"/>
    <col min="4111" max="4351" width="9.06640625" style="44"/>
    <col min="4352" max="4352" width="5.59765625" style="44" customWidth="1"/>
    <col min="4353" max="4353" width="27.33203125" style="44" customWidth="1"/>
    <col min="4354" max="4354" width="14.46484375" style="44" customWidth="1"/>
    <col min="4355" max="4355" width="11.06640625" style="44" customWidth="1"/>
    <col min="4356" max="4356" width="12.59765625" style="44" customWidth="1"/>
    <col min="4357" max="4357" width="9.53125" style="44" customWidth="1"/>
    <col min="4358" max="4358" width="9.9296875" style="44" customWidth="1"/>
    <col min="4359" max="4359" width="14.46484375" style="44" customWidth="1"/>
    <col min="4360" max="4360" width="9.53125" style="44" customWidth="1"/>
    <col min="4361" max="4361" width="10.9296875" style="44" customWidth="1"/>
    <col min="4362" max="4362" width="8.59765625" style="44" customWidth="1"/>
    <col min="4363" max="4363" width="10.9296875" style="44" customWidth="1"/>
    <col min="4364" max="4364" width="13" style="44" customWidth="1"/>
    <col min="4365" max="4365" width="9.06640625" style="44"/>
    <col min="4366" max="4366" width="12.9296875" style="44" customWidth="1"/>
    <col min="4367" max="4607" width="9.06640625" style="44"/>
    <col min="4608" max="4608" width="5.59765625" style="44" customWidth="1"/>
    <col min="4609" max="4609" width="27.33203125" style="44" customWidth="1"/>
    <col min="4610" max="4610" width="14.46484375" style="44" customWidth="1"/>
    <col min="4611" max="4611" width="11.06640625" style="44" customWidth="1"/>
    <col min="4612" max="4612" width="12.59765625" style="44" customWidth="1"/>
    <col min="4613" max="4613" width="9.53125" style="44" customWidth="1"/>
    <col min="4614" max="4614" width="9.9296875" style="44" customWidth="1"/>
    <col min="4615" max="4615" width="14.46484375" style="44" customWidth="1"/>
    <col min="4616" max="4616" width="9.53125" style="44" customWidth="1"/>
    <col min="4617" max="4617" width="10.9296875" style="44" customWidth="1"/>
    <col min="4618" max="4618" width="8.59765625" style="44" customWidth="1"/>
    <col min="4619" max="4619" width="10.9296875" style="44" customWidth="1"/>
    <col min="4620" max="4620" width="13" style="44" customWidth="1"/>
    <col min="4621" max="4621" width="9.06640625" style="44"/>
    <col min="4622" max="4622" width="12.9296875" style="44" customWidth="1"/>
    <col min="4623" max="4863" width="9.06640625" style="44"/>
    <col min="4864" max="4864" width="5.59765625" style="44" customWidth="1"/>
    <col min="4865" max="4865" width="27.33203125" style="44" customWidth="1"/>
    <col min="4866" max="4866" width="14.46484375" style="44" customWidth="1"/>
    <col min="4867" max="4867" width="11.06640625" style="44" customWidth="1"/>
    <col min="4868" max="4868" width="12.59765625" style="44" customWidth="1"/>
    <col min="4869" max="4869" width="9.53125" style="44" customWidth="1"/>
    <col min="4870" max="4870" width="9.9296875" style="44" customWidth="1"/>
    <col min="4871" max="4871" width="14.46484375" style="44" customWidth="1"/>
    <col min="4872" max="4872" width="9.53125" style="44" customWidth="1"/>
    <col min="4873" max="4873" width="10.9296875" style="44" customWidth="1"/>
    <col min="4874" max="4874" width="8.59765625" style="44" customWidth="1"/>
    <col min="4875" max="4875" width="10.9296875" style="44" customWidth="1"/>
    <col min="4876" max="4876" width="13" style="44" customWidth="1"/>
    <col min="4877" max="4877" width="9.06640625" style="44"/>
    <col min="4878" max="4878" width="12.9296875" style="44" customWidth="1"/>
    <col min="4879" max="5119" width="9.06640625" style="44"/>
    <col min="5120" max="5120" width="5.59765625" style="44" customWidth="1"/>
    <col min="5121" max="5121" width="27.33203125" style="44" customWidth="1"/>
    <col min="5122" max="5122" width="14.46484375" style="44" customWidth="1"/>
    <col min="5123" max="5123" width="11.06640625" style="44" customWidth="1"/>
    <col min="5124" max="5124" width="12.59765625" style="44" customWidth="1"/>
    <col min="5125" max="5125" width="9.53125" style="44" customWidth="1"/>
    <col min="5126" max="5126" width="9.9296875" style="44" customWidth="1"/>
    <col min="5127" max="5127" width="14.46484375" style="44" customWidth="1"/>
    <col min="5128" max="5128" width="9.53125" style="44" customWidth="1"/>
    <col min="5129" max="5129" width="10.9296875" style="44" customWidth="1"/>
    <col min="5130" max="5130" width="8.59765625" style="44" customWidth="1"/>
    <col min="5131" max="5131" width="10.9296875" style="44" customWidth="1"/>
    <col min="5132" max="5132" width="13" style="44" customWidth="1"/>
    <col min="5133" max="5133" width="9.06640625" style="44"/>
    <col min="5134" max="5134" width="12.9296875" style="44" customWidth="1"/>
    <col min="5135" max="5375" width="9.06640625" style="44"/>
    <col min="5376" max="5376" width="5.59765625" style="44" customWidth="1"/>
    <col min="5377" max="5377" width="27.33203125" style="44" customWidth="1"/>
    <col min="5378" max="5378" width="14.46484375" style="44" customWidth="1"/>
    <col min="5379" max="5379" width="11.06640625" style="44" customWidth="1"/>
    <col min="5380" max="5380" width="12.59765625" style="44" customWidth="1"/>
    <col min="5381" max="5381" width="9.53125" style="44" customWidth="1"/>
    <col min="5382" max="5382" width="9.9296875" style="44" customWidth="1"/>
    <col min="5383" max="5383" width="14.46484375" style="44" customWidth="1"/>
    <col min="5384" max="5384" width="9.53125" style="44" customWidth="1"/>
    <col min="5385" max="5385" width="10.9296875" style="44" customWidth="1"/>
    <col min="5386" max="5386" width="8.59765625" style="44" customWidth="1"/>
    <col min="5387" max="5387" width="10.9296875" style="44" customWidth="1"/>
    <col min="5388" max="5388" width="13" style="44" customWidth="1"/>
    <col min="5389" max="5389" width="9.06640625" style="44"/>
    <col min="5390" max="5390" width="12.9296875" style="44" customWidth="1"/>
    <col min="5391" max="5631" width="9.06640625" style="44"/>
    <col min="5632" max="5632" width="5.59765625" style="44" customWidth="1"/>
    <col min="5633" max="5633" width="27.33203125" style="44" customWidth="1"/>
    <col min="5634" max="5634" width="14.46484375" style="44" customWidth="1"/>
    <col min="5635" max="5635" width="11.06640625" style="44" customWidth="1"/>
    <col min="5636" max="5636" width="12.59765625" style="44" customWidth="1"/>
    <col min="5637" max="5637" width="9.53125" style="44" customWidth="1"/>
    <col min="5638" max="5638" width="9.9296875" style="44" customWidth="1"/>
    <col min="5639" max="5639" width="14.46484375" style="44" customWidth="1"/>
    <col min="5640" max="5640" width="9.53125" style="44" customWidth="1"/>
    <col min="5641" max="5641" width="10.9296875" style="44" customWidth="1"/>
    <col min="5642" max="5642" width="8.59765625" style="44" customWidth="1"/>
    <col min="5643" max="5643" width="10.9296875" style="44" customWidth="1"/>
    <col min="5644" max="5644" width="13" style="44" customWidth="1"/>
    <col min="5645" max="5645" width="9.06640625" style="44"/>
    <col min="5646" max="5646" width="12.9296875" style="44" customWidth="1"/>
    <col min="5647" max="5887" width="9.06640625" style="44"/>
    <col min="5888" max="5888" width="5.59765625" style="44" customWidth="1"/>
    <col min="5889" max="5889" width="27.33203125" style="44" customWidth="1"/>
    <col min="5890" max="5890" width="14.46484375" style="44" customWidth="1"/>
    <col min="5891" max="5891" width="11.06640625" style="44" customWidth="1"/>
    <col min="5892" max="5892" width="12.59765625" style="44" customWidth="1"/>
    <col min="5893" max="5893" width="9.53125" style="44" customWidth="1"/>
    <col min="5894" max="5894" width="9.9296875" style="44" customWidth="1"/>
    <col min="5895" max="5895" width="14.46484375" style="44" customWidth="1"/>
    <col min="5896" max="5896" width="9.53125" style="44" customWidth="1"/>
    <col min="5897" max="5897" width="10.9296875" style="44" customWidth="1"/>
    <col min="5898" max="5898" width="8.59765625" style="44" customWidth="1"/>
    <col min="5899" max="5899" width="10.9296875" style="44" customWidth="1"/>
    <col min="5900" max="5900" width="13" style="44" customWidth="1"/>
    <col min="5901" max="5901" width="9.06640625" style="44"/>
    <col min="5902" max="5902" width="12.9296875" style="44" customWidth="1"/>
    <col min="5903" max="6143" width="9.06640625" style="44"/>
    <col min="6144" max="6144" width="5.59765625" style="44" customWidth="1"/>
    <col min="6145" max="6145" width="27.33203125" style="44" customWidth="1"/>
    <col min="6146" max="6146" width="14.46484375" style="44" customWidth="1"/>
    <col min="6147" max="6147" width="11.06640625" style="44" customWidth="1"/>
    <col min="6148" max="6148" width="12.59765625" style="44" customWidth="1"/>
    <col min="6149" max="6149" width="9.53125" style="44" customWidth="1"/>
    <col min="6150" max="6150" width="9.9296875" style="44" customWidth="1"/>
    <col min="6151" max="6151" width="14.46484375" style="44" customWidth="1"/>
    <col min="6152" max="6152" width="9.53125" style="44" customWidth="1"/>
    <col min="6153" max="6153" width="10.9296875" style="44" customWidth="1"/>
    <col min="6154" max="6154" width="8.59765625" style="44" customWidth="1"/>
    <col min="6155" max="6155" width="10.9296875" style="44" customWidth="1"/>
    <col min="6156" max="6156" width="13" style="44" customWidth="1"/>
    <col min="6157" max="6157" width="9.06640625" style="44"/>
    <col min="6158" max="6158" width="12.9296875" style="44" customWidth="1"/>
    <col min="6159" max="6399" width="9.06640625" style="44"/>
    <col min="6400" max="6400" width="5.59765625" style="44" customWidth="1"/>
    <col min="6401" max="6401" width="27.33203125" style="44" customWidth="1"/>
    <col min="6402" max="6402" width="14.46484375" style="44" customWidth="1"/>
    <col min="6403" max="6403" width="11.06640625" style="44" customWidth="1"/>
    <col min="6404" max="6404" width="12.59765625" style="44" customWidth="1"/>
    <col min="6405" max="6405" width="9.53125" style="44" customWidth="1"/>
    <col min="6406" max="6406" width="9.9296875" style="44" customWidth="1"/>
    <col min="6407" max="6407" width="14.46484375" style="44" customWidth="1"/>
    <col min="6408" max="6408" width="9.53125" style="44" customWidth="1"/>
    <col min="6409" max="6409" width="10.9296875" style="44" customWidth="1"/>
    <col min="6410" max="6410" width="8.59765625" style="44" customWidth="1"/>
    <col min="6411" max="6411" width="10.9296875" style="44" customWidth="1"/>
    <col min="6412" max="6412" width="13" style="44" customWidth="1"/>
    <col min="6413" max="6413" width="9.06640625" style="44"/>
    <col min="6414" max="6414" width="12.9296875" style="44" customWidth="1"/>
    <col min="6415" max="6655" width="9.06640625" style="44"/>
    <col min="6656" max="6656" width="5.59765625" style="44" customWidth="1"/>
    <col min="6657" max="6657" width="27.33203125" style="44" customWidth="1"/>
    <col min="6658" max="6658" width="14.46484375" style="44" customWidth="1"/>
    <col min="6659" max="6659" width="11.06640625" style="44" customWidth="1"/>
    <col min="6660" max="6660" width="12.59765625" style="44" customWidth="1"/>
    <col min="6661" max="6661" width="9.53125" style="44" customWidth="1"/>
    <col min="6662" max="6662" width="9.9296875" style="44" customWidth="1"/>
    <col min="6663" max="6663" width="14.46484375" style="44" customWidth="1"/>
    <col min="6664" max="6664" width="9.53125" style="44" customWidth="1"/>
    <col min="6665" max="6665" width="10.9296875" style="44" customWidth="1"/>
    <col min="6666" max="6666" width="8.59765625" style="44" customWidth="1"/>
    <col min="6667" max="6667" width="10.9296875" style="44" customWidth="1"/>
    <col min="6668" max="6668" width="13" style="44" customWidth="1"/>
    <col min="6669" max="6669" width="9.06640625" style="44"/>
    <col min="6670" max="6670" width="12.9296875" style="44" customWidth="1"/>
    <col min="6671" max="6911" width="9.06640625" style="44"/>
    <col min="6912" max="6912" width="5.59765625" style="44" customWidth="1"/>
    <col min="6913" max="6913" width="27.33203125" style="44" customWidth="1"/>
    <col min="6914" max="6914" width="14.46484375" style="44" customWidth="1"/>
    <col min="6915" max="6915" width="11.06640625" style="44" customWidth="1"/>
    <col min="6916" max="6916" width="12.59765625" style="44" customWidth="1"/>
    <col min="6917" max="6917" width="9.53125" style="44" customWidth="1"/>
    <col min="6918" max="6918" width="9.9296875" style="44" customWidth="1"/>
    <col min="6919" max="6919" width="14.46484375" style="44" customWidth="1"/>
    <col min="6920" max="6920" width="9.53125" style="44" customWidth="1"/>
    <col min="6921" max="6921" width="10.9296875" style="44" customWidth="1"/>
    <col min="6922" max="6922" width="8.59765625" style="44" customWidth="1"/>
    <col min="6923" max="6923" width="10.9296875" style="44" customWidth="1"/>
    <col min="6924" max="6924" width="13" style="44" customWidth="1"/>
    <col min="6925" max="6925" width="9.06640625" style="44"/>
    <col min="6926" max="6926" width="12.9296875" style="44" customWidth="1"/>
    <col min="6927" max="7167" width="9.06640625" style="44"/>
    <col min="7168" max="7168" width="5.59765625" style="44" customWidth="1"/>
    <col min="7169" max="7169" width="27.33203125" style="44" customWidth="1"/>
    <col min="7170" max="7170" width="14.46484375" style="44" customWidth="1"/>
    <col min="7171" max="7171" width="11.06640625" style="44" customWidth="1"/>
    <col min="7172" max="7172" width="12.59765625" style="44" customWidth="1"/>
    <col min="7173" max="7173" width="9.53125" style="44" customWidth="1"/>
    <col min="7174" max="7174" width="9.9296875" style="44" customWidth="1"/>
    <col min="7175" max="7175" width="14.46484375" style="44" customWidth="1"/>
    <col min="7176" max="7176" width="9.53125" style="44" customWidth="1"/>
    <col min="7177" max="7177" width="10.9296875" style="44" customWidth="1"/>
    <col min="7178" max="7178" width="8.59765625" style="44" customWidth="1"/>
    <col min="7179" max="7179" width="10.9296875" style="44" customWidth="1"/>
    <col min="7180" max="7180" width="13" style="44" customWidth="1"/>
    <col min="7181" max="7181" width="9.06640625" style="44"/>
    <col min="7182" max="7182" width="12.9296875" style="44" customWidth="1"/>
    <col min="7183" max="7423" width="9.06640625" style="44"/>
    <col min="7424" max="7424" width="5.59765625" style="44" customWidth="1"/>
    <col min="7425" max="7425" width="27.33203125" style="44" customWidth="1"/>
    <col min="7426" max="7426" width="14.46484375" style="44" customWidth="1"/>
    <col min="7427" max="7427" width="11.06640625" style="44" customWidth="1"/>
    <col min="7428" max="7428" width="12.59765625" style="44" customWidth="1"/>
    <col min="7429" max="7429" width="9.53125" style="44" customWidth="1"/>
    <col min="7430" max="7430" width="9.9296875" style="44" customWidth="1"/>
    <col min="7431" max="7431" width="14.46484375" style="44" customWidth="1"/>
    <col min="7432" max="7432" width="9.53125" style="44" customWidth="1"/>
    <col min="7433" max="7433" width="10.9296875" style="44" customWidth="1"/>
    <col min="7434" max="7434" width="8.59765625" style="44" customWidth="1"/>
    <col min="7435" max="7435" width="10.9296875" style="44" customWidth="1"/>
    <col min="7436" max="7436" width="13" style="44" customWidth="1"/>
    <col min="7437" max="7437" width="9.06640625" style="44"/>
    <col min="7438" max="7438" width="12.9296875" style="44" customWidth="1"/>
    <col min="7439" max="7679" width="9.06640625" style="44"/>
    <col min="7680" max="7680" width="5.59765625" style="44" customWidth="1"/>
    <col min="7681" max="7681" width="27.33203125" style="44" customWidth="1"/>
    <col min="7682" max="7682" width="14.46484375" style="44" customWidth="1"/>
    <col min="7683" max="7683" width="11.06640625" style="44" customWidth="1"/>
    <col min="7684" max="7684" width="12.59765625" style="44" customWidth="1"/>
    <col min="7685" max="7685" width="9.53125" style="44" customWidth="1"/>
    <col min="7686" max="7686" width="9.9296875" style="44" customWidth="1"/>
    <col min="7687" max="7687" width="14.46484375" style="44" customWidth="1"/>
    <col min="7688" max="7688" width="9.53125" style="44" customWidth="1"/>
    <col min="7689" max="7689" width="10.9296875" style="44" customWidth="1"/>
    <col min="7690" max="7690" width="8.59765625" style="44" customWidth="1"/>
    <col min="7691" max="7691" width="10.9296875" style="44" customWidth="1"/>
    <col min="7692" max="7692" width="13" style="44" customWidth="1"/>
    <col min="7693" max="7693" width="9.06640625" style="44"/>
    <col min="7694" max="7694" width="12.9296875" style="44" customWidth="1"/>
    <col min="7695" max="7935" width="9.06640625" style="44"/>
    <col min="7936" max="7936" width="5.59765625" style="44" customWidth="1"/>
    <col min="7937" max="7937" width="27.33203125" style="44" customWidth="1"/>
    <col min="7938" max="7938" width="14.46484375" style="44" customWidth="1"/>
    <col min="7939" max="7939" width="11.06640625" style="44" customWidth="1"/>
    <col min="7940" max="7940" width="12.59765625" style="44" customWidth="1"/>
    <col min="7941" max="7941" width="9.53125" style="44" customWidth="1"/>
    <col min="7942" max="7942" width="9.9296875" style="44" customWidth="1"/>
    <col min="7943" max="7943" width="14.46484375" style="44" customWidth="1"/>
    <col min="7944" max="7944" width="9.53125" style="44" customWidth="1"/>
    <col min="7945" max="7945" width="10.9296875" style="44" customWidth="1"/>
    <col min="7946" max="7946" width="8.59765625" style="44" customWidth="1"/>
    <col min="7947" max="7947" width="10.9296875" style="44" customWidth="1"/>
    <col min="7948" max="7948" width="13" style="44" customWidth="1"/>
    <col min="7949" max="7949" width="9.06640625" style="44"/>
    <col min="7950" max="7950" width="12.9296875" style="44" customWidth="1"/>
    <col min="7951" max="8191" width="9.06640625" style="44"/>
    <col min="8192" max="8192" width="5.59765625" style="44" customWidth="1"/>
    <col min="8193" max="8193" width="27.33203125" style="44" customWidth="1"/>
    <col min="8194" max="8194" width="14.46484375" style="44" customWidth="1"/>
    <col min="8195" max="8195" width="11.06640625" style="44" customWidth="1"/>
    <col min="8196" max="8196" width="12.59765625" style="44" customWidth="1"/>
    <col min="8197" max="8197" width="9.53125" style="44" customWidth="1"/>
    <col min="8198" max="8198" width="9.9296875" style="44" customWidth="1"/>
    <col min="8199" max="8199" width="14.46484375" style="44" customWidth="1"/>
    <col min="8200" max="8200" width="9.53125" style="44" customWidth="1"/>
    <col min="8201" max="8201" width="10.9296875" style="44" customWidth="1"/>
    <col min="8202" max="8202" width="8.59765625" style="44" customWidth="1"/>
    <col min="8203" max="8203" width="10.9296875" style="44" customWidth="1"/>
    <col min="8204" max="8204" width="13" style="44" customWidth="1"/>
    <col min="8205" max="8205" width="9.06640625" style="44"/>
    <col min="8206" max="8206" width="12.9296875" style="44" customWidth="1"/>
    <col min="8207" max="8447" width="9.06640625" style="44"/>
    <col min="8448" max="8448" width="5.59765625" style="44" customWidth="1"/>
    <col min="8449" max="8449" width="27.33203125" style="44" customWidth="1"/>
    <col min="8450" max="8450" width="14.46484375" style="44" customWidth="1"/>
    <col min="8451" max="8451" width="11.06640625" style="44" customWidth="1"/>
    <col min="8452" max="8452" width="12.59765625" style="44" customWidth="1"/>
    <col min="8453" max="8453" width="9.53125" style="44" customWidth="1"/>
    <col min="8454" max="8454" width="9.9296875" style="44" customWidth="1"/>
    <col min="8455" max="8455" width="14.46484375" style="44" customWidth="1"/>
    <col min="8456" max="8456" width="9.53125" style="44" customWidth="1"/>
    <col min="8457" max="8457" width="10.9296875" style="44" customWidth="1"/>
    <col min="8458" max="8458" width="8.59765625" style="44" customWidth="1"/>
    <col min="8459" max="8459" width="10.9296875" style="44" customWidth="1"/>
    <col min="8460" max="8460" width="13" style="44" customWidth="1"/>
    <col min="8461" max="8461" width="9.06640625" style="44"/>
    <col min="8462" max="8462" width="12.9296875" style="44" customWidth="1"/>
    <col min="8463" max="8703" width="9.06640625" style="44"/>
    <col min="8704" max="8704" width="5.59765625" style="44" customWidth="1"/>
    <col min="8705" max="8705" width="27.33203125" style="44" customWidth="1"/>
    <col min="8706" max="8706" width="14.46484375" style="44" customWidth="1"/>
    <col min="8707" max="8707" width="11.06640625" style="44" customWidth="1"/>
    <col min="8708" max="8708" width="12.59765625" style="44" customWidth="1"/>
    <col min="8709" max="8709" width="9.53125" style="44" customWidth="1"/>
    <col min="8710" max="8710" width="9.9296875" style="44" customWidth="1"/>
    <col min="8711" max="8711" width="14.46484375" style="44" customWidth="1"/>
    <col min="8712" max="8712" width="9.53125" style="44" customWidth="1"/>
    <col min="8713" max="8713" width="10.9296875" style="44" customWidth="1"/>
    <col min="8714" max="8714" width="8.59765625" style="44" customWidth="1"/>
    <col min="8715" max="8715" width="10.9296875" style="44" customWidth="1"/>
    <col min="8716" max="8716" width="13" style="44" customWidth="1"/>
    <col min="8717" max="8717" width="9.06640625" style="44"/>
    <col min="8718" max="8718" width="12.9296875" style="44" customWidth="1"/>
    <col min="8719" max="8959" width="9.06640625" style="44"/>
    <col min="8960" max="8960" width="5.59765625" style="44" customWidth="1"/>
    <col min="8961" max="8961" width="27.33203125" style="44" customWidth="1"/>
    <col min="8962" max="8962" width="14.46484375" style="44" customWidth="1"/>
    <col min="8963" max="8963" width="11.06640625" style="44" customWidth="1"/>
    <col min="8964" max="8964" width="12.59765625" style="44" customWidth="1"/>
    <col min="8965" max="8965" width="9.53125" style="44" customWidth="1"/>
    <col min="8966" max="8966" width="9.9296875" style="44" customWidth="1"/>
    <col min="8967" max="8967" width="14.46484375" style="44" customWidth="1"/>
    <col min="8968" max="8968" width="9.53125" style="44" customWidth="1"/>
    <col min="8969" max="8969" width="10.9296875" style="44" customWidth="1"/>
    <col min="8970" max="8970" width="8.59765625" style="44" customWidth="1"/>
    <col min="8971" max="8971" width="10.9296875" style="44" customWidth="1"/>
    <col min="8972" max="8972" width="13" style="44" customWidth="1"/>
    <col min="8973" max="8973" width="9.06640625" style="44"/>
    <col min="8974" max="8974" width="12.9296875" style="44" customWidth="1"/>
    <col min="8975" max="9215" width="9.06640625" style="44"/>
    <col min="9216" max="9216" width="5.59765625" style="44" customWidth="1"/>
    <col min="9217" max="9217" width="27.33203125" style="44" customWidth="1"/>
    <col min="9218" max="9218" width="14.46484375" style="44" customWidth="1"/>
    <col min="9219" max="9219" width="11.06640625" style="44" customWidth="1"/>
    <col min="9220" max="9220" width="12.59765625" style="44" customWidth="1"/>
    <col min="9221" max="9221" width="9.53125" style="44" customWidth="1"/>
    <col min="9222" max="9222" width="9.9296875" style="44" customWidth="1"/>
    <col min="9223" max="9223" width="14.46484375" style="44" customWidth="1"/>
    <col min="9224" max="9224" width="9.53125" style="44" customWidth="1"/>
    <col min="9225" max="9225" width="10.9296875" style="44" customWidth="1"/>
    <col min="9226" max="9226" width="8.59765625" style="44" customWidth="1"/>
    <col min="9227" max="9227" width="10.9296875" style="44" customWidth="1"/>
    <col min="9228" max="9228" width="13" style="44" customWidth="1"/>
    <col min="9229" max="9229" width="9.06640625" style="44"/>
    <col min="9230" max="9230" width="12.9296875" style="44" customWidth="1"/>
    <col min="9231" max="9471" width="9.06640625" style="44"/>
    <col min="9472" max="9472" width="5.59765625" style="44" customWidth="1"/>
    <col min="9473" max="9473" width="27.33203125" style="44" customWidth="1"/>
    <col min="9474" max="9474" width="14.46484375" style="44" customWidth="1"/>
    <col min="9475" max="9475" width="11.06640625" style="44" customWidth="1"/>
    <col min="9476" max="9476" width="12.59765625" style="44" customWidth="1"/>
    <col min="9477" max="9477" width="9.53125" style="44" customWidth="1"/>
    <col min="9478" max="9478" width="9.9296875" style="44" customWidth="1"/>
    <col min="9479" max="9479" width="14.46484375" style="44" customWidth="1"/>
    <col min="9480" max="9480" width="9.53125" style="44" customWidth="1"/>
    <col min="9481" max="9481" width="10.9296875" style="44" customWidth="1"/>
    <col min="9482" max="9482" width="8.59765625" style="44" customWidth="1"/>
    <col min="9483" max="9483" width="10.9296875" style="44" customWidth="1"/>
    <col min="9484" max="9484" width="13" style="44" customWidth="1"/>
    <col min="9485" max="9485" width="9.06640625" style="44"/>
    <col min="9486" max="9486" width="12.9296875" style="44" customWidth="1"/>
    <col min="9487" max="9727" width="9.06640625" style="44"/>
    <col min="9728" max="9728" width="5.59765625" style="44" customWidth="1"/>
    <col min="9729" max="9729" width="27.33203125" style="44" customWidth="1"/>
    <col min="9730" max="9730" width="14.46484375" style="44" customWidth="1"/>
    <col min="9731" max="9731" width="11.06640625" style="44" customWidth="1"/>
    <col min="9732" max="9732" width="12.59765625" style="44" customWidth="1"/>
    <col min="9733" max="9733" width="9.53125" style="44" customWidth="1"/>
    <col min="9734" max="9734" width="9.9296875" style="44" customWidth="1"/>
    <col min="9735" max="9735" width="14.46484375" style="44" customWidth="1"/>
    <col min="9736" max="9736" width="9.53125" style="44" customWidth="1"/>
    <col min="9737" max="9737" width="10.9296875" style="44" customWidth="1"/>
    <col min="9738" max="9738" width="8.59765625" style="44" customWidth="1"/>
    <col min="9739" max="9739" width="10.9296875" style="44" customWidth="1"/>
    <col min="9740" max="9740" width="13" style="44" customWidth="1"/>
    <col min="9741" max="9741" width="9.06640625" style="44"/>
    <col min="9742" max="9742" width="12.9296875" style="44" customWidth="1"/>
    <col min="9743" max="9983" width="9.06640625" style="44"/>
    <col min="9984" max="9984" width="5.59765625" style="44" customWidth="1"/>
    <col min="9985" max="9985" width="27.33203125" style="44" customWidth="1"/>
    <col min="9986" max="9986" width="14.46484375" style="44" customWidth="1"/>
    <col min="9987" max="9987" width="11.06640625" style="44" customWidth="1"/>
    <col min="9988" max="9988" width="12.59765625" style="44" customWidth="1"/>
    <col min="9989" max="9989" width="9.53125" style="44" customWidth="1"/>
    <col min="9990" max="9990" width="9.9296875" style="44" customWidth="1"/>
    <col min="9991" max="9991" width="14.46484375" style="44" customWidth="1"/>
    <col min="9992" max="9992" width="9.53125" style="44" customWidth="1"/>
    <col min="9993" max="9993" width="10.9296875" style="44" customWidth="1"/>
    <col min="9994" max="9994" width="8.59765625" style="44" customWidth="1"/>
    <col min="9995" max="9995" width="10.9296875" style="44" customWidth="1"/>
    <col min="9996" max="9996" width="13" style="44" customWidth="1"/>
    <col min="9997" max="9997" width="9.06640625" style="44"/>
    <col min="9998" max="9998" width="12.9296875" style="44" customWidth="1"/>
    <col min="9999" max="10239" width="9.06640625" style="44"/>
    <col min="10240" max="10240" width="5.59765625" style="44" customWidth="1"/>
    <col min="10241" max="10241" width="27.33203125" style="44" customWidth="1"/>
    <col min="10242" max="10242" width="14.46484375" style="44" customWidth="1"/>
    <col min="10243" max="10243" width="11.06640625" style="44" customWidth="1"/>
    <col min="10244" max="10244" width="12.59765625" style="44" customWidth="1"/>
    <col min="10245" max="10245" width="9.53125" style="44" customWidth="1"/>
    <col min="10246" max="10246" width="9.9296875" style="44" customWidth="1"/>
    <col min="10247" max="10247" width="14.46484375" style="44" customWidth="1"/>
    <col min="10248" max="10248" width="9.53125" style="44" customWidth="1"/>
    <col min="10249" max="10249" width="10.9296875" style="44" customWidth="1"/>
    <col min="10250" max="10250" width="8.59765625" style="44" customWidth="1"/>
    <col min="10251" max="10251" width="10.9296875" style="44" customWidth="1"/>
    <col min="10252" max="10252" width="13" style="44" customWidth="1"/>
    <col min="10253" max="10253" width="9.06640625" style="44"/>
    <col min="10254" max="10254" width="12.9296875" style="44" customWidth="1"/>
    <col min="10255" max="10495" width="9.06640625" style="44"/>
    <col min="10496" max="10496" width="5.59765625" style="44" customWidth="1"/>
    <col min="10497" max="10497" width="27.33203125" style="44" customWidth="1"/>
    <col min="10498" max="10498" width="14.46484375" style="44" customWidth="1"/>
    <col min="10499" max="10499" width="11.06640625" style="44" customWidth="1"/>
    <col min="10500" max="10500" width="12.59765625" style="44" customWidth="1"/>
    <col min="10501" max="10501" width="9.53125" style="44" customWidth="1"/>
    <col min="10502" max="10502" width="9.9296875" style="44" customWidth="1"/>
    <col min="10503" max="10503" width="14.46484375" style="44" customWidth="1"/>
    <col min="10504" max="10504" width="9.53125" style="44" customWidth="1"/>
    <col min="10505" max="10505" width="10.9296875" style="44" customWidth="1"/>
    <col min="10506" max="10506" width="8.59765625" style="44" customWidth="1"/>
    <col min="10507" max="10507" width="10.9296875" style="44" customWidth="1"/>
    <col min="10508" max="10508" width="13" style="44" customWidth="1"/>
    <col min="10509" max="10509" width="9.06640625" style="44"/>
    <col min="10510" max="10510" width="12.9296875" style="44" customWidth="1"/>
    <col min="10511" max="10751" width="9.06640625" style="44"/>
    <col min="10752" max="10752" width="5.59765625" style="44" customWidth="1"/>
    <col min="10753" max="10753" width="27.33203125" style="44" customWidth="1"/>
    <col min="10754" max="10754" width="14.46484375" style="44" customWidth="1"/>
    <col min="10755" max="10755" width="11.06640625" style="44" customWidth="1"/>
    <col min="10756" max="10756" width="12.59765625" style="44" customWidth="1"/>
    <col min="10757" max="10757" width="9.53125" style="44" customWidth="1"/>
    <col min="10758" max="10758" width="9.9296875" style="44" customWidth="1"/>
    <col min="10759" max="10759" width="14.46484375" style="44" customWidth="1"/>
    <col min="10760" max="10760" width="9.53125" style="44" customWidth="1"/>
    <col min="10761" max="10761" width="10.9296875" style="44" customWidth="1"/>
    <col min="10762" max="10762" width="8.59765625" style="44" customWidth="1"/>
    <col min="10763" max="10763" width="10.9296875" style="44" customWidth="1"/>
    <col min="10764" max="10764" width="13" style="44" customWidth="1"/>
    <col min="10765" max="10765" width="9.06640625" style="44"/>
    <col min="10766" max="10766" width="12.9296875" style="44" customWidth="1"/>
    <col min="10767" max="11007" width="9.06640625" style="44"/>
    <col min="11008" max="11008" width="5.59765625" style="44" customWidth="1"/>
    <col min="11009" max="11009" width="27.33203125" style="44" customWidth="1"/>
    <col min="11010" max="11010" width="14.46484375" style="44" customWidth="1"/>
    <col min="11011" max="11011" width="11.06640625" style="44" customWidth="1"/>
    <col min="11012" max="11012" width="12.59765625" style="44" customWidth="1"/>
    <col min="11013" max="11013" width="9.53125" style="44" customWidth="1"/>
    <col min="11014" max="11014" width="9.9296875" style="44" customWidth="1"/>
    <col min="11015" max="11015" width="14.46484375" style="44" customWidth="1"/>
    <col min="11016" max="11016" width="9.53125" style="44" customWidth="1"/>
    <col min="11017" max="11017" width="10.9296875" style="44" customWidth="1"/>
    <col min="11018" max="11018" width="8.59765625" style="44" customWidth="1"/>
    <col min="11019" max="11019" width="10.9296875" style="44" customWidth="1"/>
    <col min="11020" max="11020" width="13" style="44" customWidth="1"/>
    <col min="11021" max="11021" width="9.06640625" style="44"/>
    <col min="11022" max="11022" width="12.9296875" style="44" customWidth="1"/>
    <col min="11023" max="11263" width="9.06640625" style="44"/>
    <col min="11264" max="11264" width="5.59765625" style="44" customWidth="1"/>
    <col min="11265" max="11265" width="27.33203125" style="44" customWidth="1"/>
    <col min="11266" max="11266" width="14.46484375" style="44" customWidth="1"/>
    <col min="11267" max="11267" width="11.06640625" style="44" customWidth="1"/>
    <col min="11268" max="11268" width="12.59765625" style="44" customWidth="1"/>
    <col min="11269" max="11269" width="9.53125" style="44" customWidth="1"/>
    <col min="11270" max="11270" width="9.9296875" style="44" customWidth="1"/>
    <col min="11271" max="11271" width="14.46484375" style="44" customWidth="1"/>
    <col min="11272" max="11272" width="9.53125" style="44" customWidth="1"/>
    <col min="11273" max="11273" width="10.9296875" style="44" customWidth="1"/>
    <col min="11274" max="11274" width="8.59765625" style="44" customWidth="1"/>
    <col min="11275" max="11275" width="10.9296875" style="44" customWidth="1"/>
    <col min="11276" max="11276" width="13" style="44" customWidth="1"/>
    <col min="11277" max="11277" width="9.06640625" style="44"/>
    <col min="11278" max="11278" width="12.9296875" style="44" customWidth="1"/>
    <col min="11279" max="11519" width="9.06640625" style="44"/>
    <col min="11520" max="11520" width="5.59765625" style="44" customWidth="1"/>
    <col min="11521" max="11521" width="27.33203125" style="44" customWidth="1"/>
    <col min="11522" max="11522" width="14.46484375" style="44" customWidth="1"/>
    <col min="11523" max="11523" width="11.06640625" style="44" customWidth="1"/>
    <col min="11524" max="11524" width="12.59765625" style="44" customWidth="1"/>
    <col min="11525" max="11525" width="9.53125" style="44" customWidth="1"/>
    <col min="11526" max="11526" width="9.9296875" style="44" customWidth="1"/>
    <col min="11527" max="11527" width="14.46484375" style="44" customWidth="1"/>
    <col min="11528" max="11528" width="9.53125" style="44" customWidth="1"/>
    <col min="11529" max="11529" width="10.9296875" style="44" customWidth="1"/>
    <col min="11530" max="11530" width="8.59765625" style="44" customWidth="1"/>
    <col min="11531" max="11531" width="10.9296875" style="44" customWidth="1"/>
    <col min="11532" max="11532" width="13" style="44" customWidth="1"/>
    <col min="11533" max="11533" width="9.06640625" style="44"/>
    <col min="11534" max="11534" width="12.9296875" style="44" customWidth="1"/>
    <col min="11535" max="11775" width="9.06640625" style="44"/>
    <col min="11776" max="11776" width="5.59765625" style="44" customWidth="1"/>
    <col min="11777" max="11777" width="27.33203125" style="44" customWidth="1"/>
    <col min="11778" max="11778" width="14.46484375" style="44" customWidth="1"/>
    <col min="11779" max="11779" width="11.06640625" style="44" customWidth="1"/>
    <col min="11780" max="11780" width="12.59765625" style="44" customWidth="1"/>
    <col min="11781" max="11781" width="9.53125" style="44" customWidth="1"/>
    <col min="11782" max="11782" width="9.9296875" style="44" customWidth="1"/>
    <col min="11783" max="11783" width="14.46484375" style="44" customWidth="1"/>
    <col min="11784" max="11784" width="9.53125" style="44" customWidth="1"/>
    <col min="11785" max="11785" width="10.9296875" style="44" customWidth="1"/>
    <col min="11786" max="11786" width="8.59765625" style="44" customWidth="1"/>
    <col min="11787" max="11787" width="10.9296875" style="44" customWidth="1"/>
    <col min="11788" max="11788" width="13" style="44" customWidth="1"/>
    <col min="11789" max="11789" width="9.06640625" style="44"/>
    <col min="11790" max="11790" width="12.9296875" style="44" customWidth="1"/>
    <col min="11791" max="12031" width="9.06640625" style="44"/>
    <col min="12032" max="12032" width="5.59765625" style="44" customWidth="1"/>
    <col min="12033" max="12033" width="27.33203125" style="44" customWidth="1"/>
    <col min="12034" max="12034" width="14.46484375" style="44" customWidth="1"/>
    <col min="12035" max="12035" width="11.06640625" style="44" customWidth="1"/>
    <col min="12036" max="12036" width="12.59765625" style="44" customWidth="1"/>
    <col min="12037" max="12037" width="9.53125" style="44" customWidth="1"/>
    <col min="12038" max="12038" width="9.9296875" style="44" customWidth="1"/>
    <col min="12039" max="12039" width="14.46484375" style="44" customWidth="1"/>
    <col min="12040" max="12040" width="9.53125" style="44" customWidth="1"/>
    <col min="12041" max="12041" width="10.9296875" style="44" customWidth="1"/>
    <col min="12042" max="12042" width="8.59765625" style="44" customWidth="1"/>
    <col min="12043" max="12043" width="10.9296875" style="44" customWidth="1"/>
    <col min="12044" max="12044" width="13" style="44" customWidth="1"/>
    <col min="12045" max="12045" width="9.06640625" style="44"/>
    <col min="12046" max="12046" width="12.9296875" style="44" customWidth="1"/>
    <col min="12047" max="12287" width="9.06640625" style="44"/>
    <col min="12288" max="12288" width="5.59765625" style="44" customWidth="1"/>
    <col min="12289" max="12289" width="27.33203125" style="44" customWidth="1"/>
    <col min="12290" max="12290" width="14.46484375" style="44" customWidth="1"/>
    <col min="12291" max="12291" width="11.06640625" style="44" customWidth="1"/>
    <col min="12292" max="12292" width="12.59765625" style="44" customWidth="1"/>
    <col min="12293" max="12293" width="9.53125" style="44" customWidth="1"/>
    <col min="12294" max="12294" width="9.9296875" style="44" customWidth="1"/>
    <col min="12295" max="12295" width="14.46484375" style="44" customWidth="1"/>
    <col min="12296" max="12296" width="9.53125" style="44" customWidth="1"/>
    <col min="12297" max="12297" width="10.9296875" style="44" customWidth="1"/>
    <col min="12298" max="12298" width="8.59765625" style="44" customWidth="1"/>
    <col min="12299" max="12299" width="10.9296875" style="44" customWidth="1"/>
    <col min="12300" max="12300" width="13" style="44" customWidth="1"/>
    <col min="12301" max="12301" width="9.06640625" style="44"/>
    <col min="12302" max="12302" width="12.9296875" style="44" customWidth="1"/>
    <col min="12303" max="12543" width="9.06640625" style="44"/>
    <col min="12544" max="12544" width="5.59765625" style="44" customWidth="1"/>
    <col min="12545" max="12545" width="27.33203125" style="44" customWidth="1"/>
    <col min="12546" max="12546" width="14.46484375" style="44" customWidth="1"/>
    <col min="12547" max="12547" width="11.06640625" style="44" customWidth="1"/>
    <col min="12548" max="12548" width="12.59765625" style="44" customWidth="1"/>
    <col min="12549" max="12549" width="9.53125" style="44" customWidth="1"/>
    <col min="12550" max="12550" width="9.9296875" style="44" customWidth="1"/>
    <col min="12551" max="12551" width="14.46484375" style="44" customWidth="1"/>
    <col min="12552" max="12552" width="9.53125" style="44" customWidth="1"/>
    <col min="12553" max="12553" width="10.9296875" style="44" customWidth="1"/>
    <col min="12554" max="12554" width="8.59765625" style="44" customWidth="1"/>
    <col min="12555" max="12555" width="10.9296875" style="44" customWidth="1"/>
    <col min="12556" max="12556" width="13" style="44" customWidth="1"/>
    <col min="12557" max="12557" width="9.06640625" style="44"/>
    <col min="12558" max="12558" width="12.9296875" style="44" customWidth="1"/>
    <col min="12559" max="12799" width="9.06640625" style="44"/>
    <col min="12800" max="12800" width="5.59765625" style="44" customWidth="1"/>
    <col min="12801" max="12801" width="27.33203125" style="44" customWidth="1"/>
    <col min="12802" max="12802" width="14.46484375" style="44" customWidth="1"/>
    <col min="12803" max="12803" width="11.06640625" style="44" customWidth="1"/>
    <col min="12804" max="12804" width="12.59765625" style="44" customWidth="1"/>
    <col min="12805" max="12805" width="9.53125" style="44" customWidth="1"/>
    <col min="12806" max="12806" width="9.9296875" style="44" customWidth="1"/>
    <col min="12807" max="12807" width="14.46484375" style="44" customWidth="1"/>
    <col min="12808" max="12808" width="9.53125" style="44" customWidth="1"/>
    <col min="12809" max="12809" width="10.9296875" style="44" customWidth="1"/>
    <col min="12810" max="12810" width="8.59765625" style="44" customWidth="1"/>
    <col min="12811" max="12811" width="10.9296875" style="44" customWidth="1"/>
    <col min="12812" max="12812" width="13" style="44" customWidth="1"/>
    <col min="12813" max="12813" width="9.06640625" style="44"/>
    <col min="12814" max="12814" width="12.9296875" style="44" customWidth="1"/>
    <col min="12815" max="13055" width="9.06640625" style="44"/>
    <col min="13056" max="13056" width="5.59765625" style="44" customWidth="1"/>
    <col min="13057" max="13057" width="27.33203125" style="44" customWidth="1"/>
    <col min="13058" max="13058" width="14.46484375" style="44" customWidth="1"/>
    <col min="13059" max="13059" width="11.06640625" style="44" customWidth="1"/>
    <col min="13060" max="13060" width="12.59765625" style="44" customWidth="1"/>
    <col min="13061" max="13061" width="9.53125" style="44" customWidth="1"/>
    <col min="13062" max="13062" width="9.9296875" style="44" customWidth="1"/>
    <col min="13063" max="13063" width="14.46484375" style="44" customWidth="1"/>
    <col min="13064" max="13064" width="9.53125" style="44" customWidth="1"/>
    <col min="13065" max="13065" width="10.9296875" style="44" customWidth="1"/>
    <col min="13066" max="13066" width="8.59765625" style="44" customWidth="1"/>
    <col min="13067" max="13067" width="10.9296875" style="44" customWidth="1"/>
    <col min="13068" max="13068" width="13" style="44" customWidth="1"/>
    <col min="13069" max="13069" width="9.06640625" style="44"/>
    <col min="13070" max="13070" width="12.9296875" style="44" customWidth="1"/>
    <col min="13071" max="13311" width="9.06640625" style="44"/>
    <col min="13312" max="13312" width="5.59765625" style="44" customWidth="1"/>
    <col min="13313" max="13313" width="27.33203125" style="44" customWidth="1"/>
    <col min="13314" max="13314" width="14.46484375" style="44" customWidth="1"/>
    <col min="13315" max="13315" width="11.06640625" style="44" customWidth="1"/>
    <col min="13316" max="13316" width="12.59765625" style="44" customWidth="1"/>
    <col min="13317" max="13317" width="9.53125" style="44" customWidth="1"/>
    <col min="13318" max="13318" width="9.9296875" style="44" customWidth="1"/>
    <col min="13319" max="13319" width="14.46484375" style="44" customWidth="1"/>
    <col min="13320" max="13320" width="9.53125" style="44" customWidth="1"/>
    <col min="13321" max="13321" width="10.9296875" style="44" customWidth="1"/>
    <col min="13322" max="13322" width="8.59765625" style="44" customWidth="1"/>
    <col min="13323" max="13323" width="10.9296875" style="44" customWidth="1"/>
    <col min="13324" max="13324" width="13" style="44" customWidth="1"/>
    <col min="13325" max="13325" width="9.06640625" style="44"/>
    <col min="13326" max="13326" width="12.9296875" style="44" customWidth="1"/>
    <col min="13327" max="13567" width="9.06640625" style="44"/>
    <col min="13568" max="13568" width="5.59765625" style="44" customWidth="1"/>
    <col min="13569" max="13569" width="27.33203125" style="44" customWidth="1"/>
    <col min="13570" max="13570" width="14.46484375" style="44" customWidth="1"/>
    <col min="13571" max="13571" width="11.06640625" style="44" customWidth="1"/>
    <col min="13572" max="13572" width="12.59765625" style="44" customWidth="1"/>
    <col min="13573" max="13573" width="9.53125" style="44" customWidth="1"/>
    <col min="13574" max="13574" width="9.9296875" style="44" customWidth="1"/>
    <col min="13575" max="13575" width="14.46484375" style="44" customWidth="1"/>
    <col min="13576" max="13576" width="9.53125" style="44" customWidth="1"/>
    <col min="13577" max="13577" width="10.9296875" style="44" customWidth="1"/>
    <col min="13578" max="13578" width="8.59765625" style="44" customWidth="1"/>
    <col min="13579" max="13579" width="10.9296875" style="44" customWidth="1"/>
    <col min="13580" max="13580" width="13" style="44" customWidth="1"/>
    <col min="13581" max="13581" width="9.06640625" style="44"/>
    <col min="13582" max="13582" width="12.9296875" style="44" customWidth="1"/>
    <col min="13583" max="13823" width="9.06640625" style="44"/>
    <col min="13824" max="13824" width="5.59765625" style="44" customWidth="1"/>
    <col min="13825" max="13825" width="27.33203125" style="44" customWidth="1"/>
    <col min="13826" max="13826" width="14.46484375" style="44" customWidth="1"/>
    <col min="13827" max="13827" width="11.06640625" style="44" customWidth="1"/>
    <col min="13828" max="13828" width="12.59765625" style="44" customWidth="1"/>
    <col min="13829" max="13829" width="9.53125" style="44" customWidth="1"/>
    <col min="13830" max="13830" width="9.9296875" style="44" customWidth="1"/>
    <col min="13831" max="13831" width="14.46484375" style="44" customWidth="1"/>
    <col min="13832" max="13832" width="9.53125" style="44" customWidth="1"/>
    <col min="13833" max="13833" width="10.9296875" style="44" customWidth="1"/>
    <col min="13834" max="13834" width="8.59765625" style="44" customWidth="1"/>
    <col min="13835" max="13835" width="10.9296875" style="44" customWidth="1"/>
    <col min="13836" max="13836" width="13" style="44" customWidth="1"/>
    <col min="13837" max="13837" width="9.06640625" style="44"/>
    <col min="13838" max="13838" width="12.9296875" style="44" customWidth="1"/>
    <col min="13839" max="14079" width="9.06640625" style="44"/>
    <col min="14080" max="14080" width="5.59765625" style="44" customWidth="1"/>
    <col min="14081" max="14081" width="27.33203125" style="44" customWidth="1"/>
    <col min="14082" max="14082" width="14.46484375" style="44" customWidth="1"/>
    <col min="14083" max="14083" width="11.06640625" style="44" customWidth="1"/>
    <col min="14084" max="14084" width="12.59765625" style="44" customWidth="1"/>
    <col min="14085" max="14085" width="9.53125" style="44" customWidth="1"/>
    <col min="14086" max="14086" width="9.9296875" style="44" customWidth="1"/>
    <col min="14087" max="14087" width="14.46484375" style="44" customWidth="1"/>
    <col min="14088" max="14088" width="9.53125" style="44" customWidth="1"/>
    <col min="14089" max="14089" width="10.9296875" style="44" customWidth="1"/>
    <col min="14090" max="14090" width="8.59765625" style="44" customWidth="1"/>
    <col min="14091" max="14091" width="10.9296875" style="44" customWidth="1"/>
    <col min="14092" max="14092" width="13" style="44" customWidth="1"/>
    <col min="14093" max="14093" width="9.06640625" style="44"/>
    <col min="14094" max="14094" width="12.9296875" style="44" customWidth="1"/>
    <col min="14095" max="14335" width="9.06640625" style="44"/>
    <col min="14336" max="14336" width="5.59765625" style="44" customWidth="1"/>
    <col min="14337" max="14337" width="27.33203125" style="44" customWidth="1"/>
    <col min="14338" max="14338" width="14.46484375" style="44" customWidth="1"/>
    <col min="14339" max="14339" width="11.06640625" style="44" customWidth="1"/>
    <col min="14340" max="14340" width="12.59765625" style="44" customWidth="1"/>
    <col min="14341" max="14341" width="9.53125" style="44" customWidth="1"/>
    <col min="14342" max="14342" width="9.9296875" style="44" customWidth="1"/>
    <col min="14343" max="14343" width="14.46484375" style="44" customWidth="1"/>
    <col min="14344" max="14344" width="9.53125" style="44" customWidth="1"/>
    <col min="14345" max="14345" width="10.9296875" style="44" customWidth="1"/>
    <col min="14346" max="14346" width="8.59765625" style="44" customWidth="1"/>
    <col min="14347" max="14347" width="10.9296875" style="44" customWidth="1"/>
    <col min="14348" max="14348" width="13" style="44" customWidth="1"/>
    <col min="14349" max="14349" width="9.06640625" style="44"/>
    <col min="14350" max="14350" width="12.9296875" style="44" customWidth="1"/>
    <col min="14351" max="14591" width="9.06640625" style="44"/>
    <col min="14592" max="14592" width="5.59765625" style="44" customWidth="1"/>
    <col min="14593" max="14593" width="27.33203125" style="44" customWidth="1"/>
    <col min="14594" max="14594" width="14.46484375" style="44" customWidth="1"/>
    <col min="14595" max="14595" width="11.06640625" style="44" customWidth="1"/>
    <col min="14596" max="14596" width="12.59765625" style="44" customWidth="1"/>
    <col min="14597" max="14597" width="9.53125" style="44" customWidth="1"/>
    <col min="14598" max="14598" width="9.9296875" style="44" customWidth="1"/>
    <col min="14599" max="14599" width="14.46484375" style="44" customWidth="1"/>
    <col min="14600" max="14600" width="9.53125" style="44" customWidth="1"/>
    <col min="14601" max="14601" width="10.9296875" style="44" customWidth="1"/>
    <col min="14602" max="14602" width="8.59765625" style="44" customWidth="1"/>
    <col min="14603" max="14603" width="10.9296875" style="44" customWidth="1"/>
    <col min="14604" max="14604" width="13" style="44" customWidth="1"/>
    <col min="14605" max="14605" width="9.06640625" style="44"/>
    <col min="14606" max="14606" width="12.9296875" style="44" customWidth="1"/>
    <col min="14607" max="14847" width="9.06640625" style="44"/>
    <col min="14848" max="14848" width="5.59765625" style="44" customWidth="1"/>
    <col min="14849" max="14849" width="27.33203125" style="44" customWidth="1"/>
    <col min="14850" max="14850" width="14.46484375" style="44" customWidth="1"/>
    <col min="14851" max="14851" width="11.06640625" style="44" customWidth="1"/>
    <col min="14852" max="14852" width="12.59765625" style="44" customWidth="1"/>
    <col min="14853" max="14853" width="9.53125" style="44" customWidth="1"/>
    <col min="14854" max="14854" width="9.9296875" style="44" customWidth="1"/>
    <col min="14855" max="14855" width="14.46484375" style="44" customWidth="1"/>
    <col min="14856" max="14856" width="9.53125" style="44" customWidth="1"/>
    <col min="14857" max="14857" width="10.9296875" style="44" customWidth="1"/>
    <col min="14858" max="14858" width="8.59765625" style="44" customWidth="1"/>
    <col min="14859" max="14859" width="10.9296875" style="44" customWidth="1"/>
    <col min="14860" max="14860" width="13" style="44" customWidth="1"/>
    <col min="14861" max="14861" width="9.06640625" style="44"/>
    <col min="14862" max="14862" width="12.9296875" style="44" customWidth="1"/>
    <col min="14863" max="15103" width="9.06640625" style="44"/>
    <col min="15104" max="15104" width="5.59765625" style="44" customWidth="1"/>
    <col min="15105" max="15105" width="27.33203125" style="44" customWidth="1"/>
    <col min="15106" max="15106" width="14.46484375" style="44" customWidth="1"/>
    <col min="15107" max="15107" width="11.06640625" style="44" customWidth="1"/>
    <col min="15108" max="15108" width="12.59765625" style="44" customWidth="1"/>
    <col min="15109" max="15109" width="9.53125" style="44" customWidth="1"/>
    <col min="15110" max="15110" width="9.9296875" style="44" customWidth="1"/>
    <col min="15111" max="15111" width="14.46484375" style="44" customWidth="1"/>
    <col min="15112" max="15112" width="9.53125" style="44" customWidth="1"/>
    <col min="15113" max="15113" width="10.9296875" style="44" customWidth="1"/>
    <col min="15114" max="15114" width="8.59765625" style="44" customWidth="1"/>
    <col min="15115" max="15115" width="10.9296875" style="44" customWidth="1"/>
    <col min="15116" max="15116" width="13" style="44" customWidth="1"/>
    <col min="15117" max="15117" width="9.06640625" style="44"/>
    <col min="15118" max="15118" width="12.9296875" style="44" customWidth="1"/>
    <col min="15119" max="15359" width="9.06640625" style="44"/>
    <col min="15360" max="15360" width="5.59765625" style="44" customWidth="1"/>
    <col min="15361" max="15361" width="27.33203125" style="44" customWidth="1"/>
    <col min="15362" max="15362" width="14.46484375" style="44" customWidth="1"/>
    <col min="15363" max="15363" width="11.06640625" style="44" customWidth="1"/>
    <col min="15364" max="15364" width="12.59765625" style="44" customWidth="1"/>
    <col min="15365" max="15365" width="9.53125" style="44" customWidth="1"/>
    <col min="15366" max="15366" width="9.9296875" style="44" customWidth="1"/>
    <col min="15367" max="15367" width="14.46484375" style="44" customWidth="1"/>
    <col min="15368" max="15368" width="9.53125" style="44" customWidth="1"/>
    <col min="15369" max="15369" width="10.9296875" style="44" customWidth="1"/>
    <col min="15370" max="15370" width="8.59765625" style="44" customWidth="1"/>
    <col min="15371" max="15371" width="10.9296875" style="44" customWidth="1"/>
    <col min="15372" max="15372" width="13" style="44" customWidth="1"/>
    <col min="15373" max="15373" width="9.06640625" style="44"/>
    <col min="15374" max="15374" width="12.9296875" style="44" customWidth="1"/>
    <col min="15375" max="15615" width="9.06640625" style="44"/>
    <col min="15616" max="15616" width="5.59765625" style="44" customWidth="1"/>
    <col min="15617" max="15617" width="27.33203125" style="44" customWidth="1"/>
    <col min="15618" max="15618" width="14.46484375" style="44" customWidth="1"/>
    <col min="15619" max="15619" width="11.06640625" style="44" customWidth="1"/>
    <col min="15620" max="15620" width="12.59765625" style="44" customWidth="1"/>
    <col min="15621" max="15621" width="9.53125" style="44" customWidth="1"/>
    <col min="15622" max="15622" width="9.9296875" style="44" customWidth="1"/>
    <col min="15623" max="15623" width="14.46484375" style="44" customWidth="1"/>
    <col min="15624" max="15624" width="9.53125" style="44" customWidth="1"/>
    <col min="15625" max="15625" width="10.9296875" style="44" customWidth="1"/>
    <col min="15626" max="15626" width="8.59765625" style="44" customWidth="1"/>
    <col min="15627" max="15627" width="10.9296875" style="44" customWidth="1"/>
    <col min="15628" max="15628" width="13" style="44" customWidth="1"/>
    <col min="15629" max="15629" width="9.06640625" style="44"/>
    <col min="15630" max="15630" width="12.9296875" style="44" customWidth="1"/>
    <col min="15631" max="15871" width="9.06640625" style="44"/>
    <col min="15872" max="15872" width="5.59765625" style="44" customWidth="1"/>
    <col min="15873" max="15873" width="27.33203125" style="44" customWidth="1"/>
    <col min="15874" max="15874" width="14.46484375" style="44" customWidth="1"/>
    <col min="15875" max="15875" width="11.06640625" style="44" customWidth="1"/>
    <col min="15876" max="15876" width="12.59765625" style="44" customWidth="1"/>
    <col min="15877" max="15877" width="9.53125" style="44" customWidth="1"/>
    <col min="15878" max="15878" width="9.9296875" style="44" customWidth="1"/>
    <col min="15879" max="15879" width="14.46484375" style="44" customWidth="1"/>
    <col min="15880" max="15880" width="9.53125" style="44" customWidth="1"/>
    <col min="15881" max="15881" width="10.9296875" style="44" customWidth="1"/>
    <col min="15882" max="15882" width="8.59765625" style="44" customWidth="1"/>
    <col min="15883" max="15883" width="10.9296875" style="44" customWidth="1"/>
    <col min="15884" max="15884" width="13" style="44" customWidth="1"/>
    <col min="15885" max="15885" width="9.06640625" style="44"/>
    <col min="15886" max="15886" width="12.9296875" style="44" customWidth="1"/>
    <col min="15887" max="16127" width="9.06640625" style="44"/>
    <col min="16128" max="16128" width="5.59765625" style="44" customWidth="1"/>
    <col min="16129" max="16129" width="27.33203125" style="44" customWidth="1"/>
    <col min="16130" max="16130" width="14.46484375" style="44" customWidth="1"/>
    <col min="16131" max="16131" width="11.06640625" style="44" customWidth="1"/>
    <col min="16132" max="16132" width="12.59765625" style="44" customWidth="1"/>
    <col min="16133" max="16133" width="9.53125" style="44" customWidth="1"/>
    <col min="16134" max="16134" width="9.9296875" style="44" customWidth="1"/>
    <col min="16135" max="16135" width="14.46484375" style="44" customWidth="1"/>
    <col min="16136" max="16136" width="9.53125" style="44" customWidth="1"/>
    <col min="16137" max="16137" width="10.9296875" style="44" customWidth="1"/>
    <col min="16138" max="16138" width="8.59765625" style="44" customWidth="1"/>
    <col min="16139" max="16139" width="10.9296875" style="44" customWidth="1"/>
    <col min="16140" max="16140" width="13" style="44" customWidth="1"/>
    <col min="16141" max="16141" width="9.06640625" style="44"/>
    <col min="16142" max="16142" width="12.9296875" style="44" customWidth="1"/>
    <col min="16143" max="16384" width="9.06640625" style="44"/>
  </cols>
  <sheetData>
    <row r="1" spans="1:14" s="42" customFormat="1" ht="23.25" customHeight="1">
      <c r="A1" s="761" t="s">
        <v>287</v>
      </c>
      <c r="B1" s="761"/>
      <c r="C1" s="761"/>
      <c r="D1" s="761"/>
      <c r="E1" s="761"/>
      <c r="F1" s="761"/>
      <c r="G1" s="761"/>
      <c r="H1" s="761"/>
      <c r="I1" s="761"/>
      <c r="J1" s="761"/>
      <c r="K1" s="761"/>
      <c r="L1" s="761"/>
    </row>
    <row r="2" spans="1:14" s="42" customFormat="1" ht="27.75" customHeight="1">
      <c r="A2" s="706" t="str">
        <f>"Name of the Work: "&amp;Cover!E21</f>
        <v>Name of the Work: Construction of CC Road in Bairanpalli(GP) of Maddur(M), Siddipet District.</v>
      </c>
      <c r="B2" s="705"/>
      <c r="C2" s="705"/>
      <c r="D2" s="705"/>
      <c r="E2" s="705"/>
      <c r="F2" s="705"/>
      <c r="G2" s="705"/>
      <c r="H2" s="705"/>
      <c r="I2" s="705"/>
      <c r="J2" s="705"/>
      <c r="K2" s="705"/>
      <c r="L2" s="705"/>
    </row>
    <row r="3" spans="1:14" s="43" customFormat="1" ht="58.8" customHeight="1">
      <c r="A3" s="47" t="s">
        <v>53</v>
      </c>
      <c r="B3" s="47" t="s">
        <v>288</v>
      </c>
      <c r="C3" s="47" t="s">
        <v>289</v>
      </c>
      <c r="D3" s="48" t="s">
        <v>290</v>
      </c>
      <c r="E3" s="47" t="s">
        <v>291</v>
      </c>
      <c r="F3" s="47" t="s">
        <v>292</v>
      </c>
      <c r="G3" s="47" t="s">
        <v>293</v>
      </c>
      <c r="H3" s="47" t="s">
        <v>294</v>
      </c>
      <c r="I3" s="47" t="s">
        <v>295</v>
      </c>
      <c r="J3" s="47" t="s">
        <v>296</v>
      </c>
      <c r="K3" s="47" t="s">
        <v>297</v>
      </c>
      <c r="L3" s="47" t="s">
        <v>298</v>
      </c>
    </row>
    <row r="4" spans="1:14" s="42" customFormat="1" ht="13.5">
      <c r="A4" s="49">
        <v>1</v>
      </c>
      <c r="B4" s="49">
        <v>2</v>
      </c>
      <c r="C4" s="49">
        <v>3</v>
      </c>
      <c r="D4" s="49"/>
      <c r="E4" s="49">
        <v>5</v>
      </c>
      <c r="F4" s="49">
        <v>7</v>
      </c>
      <c r="G4" s="49">
        <v>8</v>
      </c>
      <c r="H4" s="49">
        <v>9</v>
      </c>
      <c r="I4" s="49">
        <v>10</v>
      </c>
      <c r="J4" s="49">
        <v>11</v>
      </c>
      <c r="K4" s="49">
        <v>12</v>
      </c>
      <c r="L4" s="49">
        <v>14</v>
      </c>
    </row>
    <row r="5" spans="1:14" s="42" customFormat="1" ht="21.7" customHeight="1">
      <c r="A5" s="50">
        <v>1</v>
      </c>
      <c r="B5" s="51" t="s">
        <v>299</v>
      </c>
      <c r="C5" s="50" t="str">
        <f>INPUT!D13</f>
        <v>Yellamla</v>
      </c>
      <c r="D5" s="583">
        <f>INPUT!E13</f>
        <v>44</v>
      </c>
      <c r="E5" s="52">
        <f>VLOOKUP(D5,'Conv 2024-25'!A$5:C$155,3)</f>
        <v>630.4625269550678</v>
      </c>
      <c r="F5" s="52"/>
      <c r="G5" s="52"/>
      <c r="H5" s="52">
        <f t="shared" ref="H5:H11" si="0">SUM(E5:G5)</f>
        <v>630.4625269550678</v>
      </c>
      <c r="I5" s="52">
        <v>1208</v>
      </c>
      <c r="J5" s="52"/>
      <c r="K5" s="52"/>
      <c r="L5" s="52">
        <f t="shared" ref="L5:L10" si="1">SUM(H5:K5)</f>
        <v>1838.4625269550679</v>
      </c>
    </row>
    <row r="6" spans="1:14" s="42" customFormat="1" ht="21.7" customHeight="1">
      <c r="A6" s="50">
        <v>2</v>
      </c>
      <c r="B6" s="51" t="s">
        <v>300</v>
      </c>
      <c r="C6" s="53" t="str">
        <f t="shared" ref="C6:C7" si="2">C5</f>
        <v>Yellamla</v>
      </c>
      <c r="D6" s="583">
        <f>D5</f>
        <v>44</v>
      </c>
      <c r="E6" s="52">
        <f>VLOOKUP(D6,'Conv 2024-25'!A$5:C$155,3)</f>
        <v>630.4625269550678</v>
      </c>
      <c r="F6" s="52"/>
      <c r="G6" s="52"/>
      <c r="H6" s="52">
        <f t="shared" si="0"/>
        <v>630.4625269550678</v>
      </c>
      <c r="I6" s="52">
        <v>1057</v>
      </c>
      <c r="J6" s="52"/>
      <c r="K6" s="52"/>
      <c r="L6" s="52">
        <f t="shared" si="1"/>
        <v>1687.4625269550679</v>
      </c>
      <c r="M6" s="61"/>
      <c r="N6" s="62"/>
    </row>
    <row r="7" spans="1:14" s="42" customFormat="1" ht="21.7" customHeight="1">
      <c r="A7" s="50">
        <v>3</v>
      </c>
      <c r="B7" s="51" t="s">
        <v>301</v>
      </c>
      <c r="C7" s="53" t="str">
        <f t="shared" si="2"/>
        <v>Yellamla</v>
      </c>
      <c r="D7" s="583">
        <f>D5</f>
        <v>44</v>
      </c>
      <c r="E7" s="52">
        <f>VLOOKUP(D7,'Conv 2024-25'!A$5:C$155,3)</f>
        <v>630.4625269550678</v>
      </c>
      <c r="F7" s="52"/>
      <c r="G7" s="52"/>
      <c r="H7" s="52">
        <f t="shared" si="0"/>
        <v>630.4625269550678</v>
      </c>
      <c r="I7" s="52">
        <v>957</v>
      </c>
      <c r="J7" s="52"/>
      <c r="K7" s="52"/>
      <c r="L7" s="52">
        <f t="shared" si="1"/>
        <v>1587.4625269550679</v>
      </c>
    </row>
    <row r="8" spans="1:14" s="42" customFormat="1" ht="21.7" customHeight="1">
      <c r="A8" s="50">
        <v>4</v>
      </c>
      <c r="B8" s="54" t="s">
        <v>37</v>
      </c>
      <c r="C8" s="50" t="str">
        <f>INPUT!D16</f>
        <v>Local</v>
      </c>
      <c r="D8" s="583">
        <f>INPUT!E16</f>
        <v>5</v>
      </c>
      <c r="E8" s="52">
        <f>VLOOKUP(D8,'Conv 2024-25'!D5:F155,3)</f>
        <v>64.07604629670378</v>
      </c>
      <c r="F8" s="52"/>
      <c r="G8" s="52"/>
      <c r="H8" s="52">
        <f t="shared" si="0"/>
        <v>64.07604629670378</v>
      </c>
      <c r="I8" s="52">
        <v>109</v>
      </c>
      <c r="J8" s="52"/>
      <c r="K8" s="52"/>
      <c r="L8" s="52">
        <f t="shared" si="1"/>
        <v>173.07604629670379</v>
      </c>
    </row>
    <row r="9" spans="1:14" s="42" customFormat="1" ht="21.7" customHeight="1">
      <c r="A9" s="50">
        <v>5</v>
      </c>
      <c r="B9" s="54" t="s">
        <v>84</v>
      </c>
      <c r="C9" s="55" t="s">
        <v>273</v>
      </c>
      <c r="D9" s="584">
        <v>10</v>
      </c>
      <c r="E9" s="52">
        <f>VLOOKUP(D9,'Conv 2024-25'!D6:F156,3)</f>
        <v>141.09052501870352</v>
      </c>
      <c r="F9" s="52"/>
      <c r="G9" s="52"/>
      <c r="H9" s="52">
        <f t="shared" si="0"/>
        <v>141.09052501870352</v>
      </c>
      <c r="I9" s="52">
        <v>695</v>
      </c>
      <c r="J9" s="52"/>
      <c r="K9" s="52"/>
      <c r="L9" s="52">
        <f t="shared" si="1"/>
        <v>836.09052501870349</v>
      </c>
    </row>
    <row r="10" spans="1:14" s="42" customFormat="1" ht="26.45" customHeight="1">
      <c r="A10" s="50">
        <v>6</v>
      </c>
      <c r="B10" s="54" t="s">
        <v>302</v>
      </c>
      <c r="C10" s="55" t="s">
        <v>273</v>
      </c>
      <c r="D10" s="584">
        <v>10</v>
      </c>
      <c r="E10" s="52">
        <f>VLOOKUP(D10,'Conv 2024-25'!D7:F157,3)</f>
        <v>141.09052501870352</v>
      </c>
      <c r="F10" s="52"/>
      <c r="G10" s="52"/>
      <c r="H10" s="52">
        <f t="shared" si="0"/>
        <v>141.09052501870352</v>
      </c>
      <c r="I10" s="52">
        <v>915</v>
      </c>
      <c r="J10" s="52"/>
      <c r="K10" s="52"/>
      <c r="L10" s="52">
        <f t="shared" si="1"/>
        <v>1056.0905250187036</v>
      </c>
    </row>
    <row r="11" spans="1:14" s="42" customFormat="1" ht="27" customHeight="1">
      <c r="A11" s="50">
        <v>7</v>
      </c>
      <c r="B11" s="54" t="s">
        <v>303</v>
      </c>
      <c r="C11" s="55" t="str">
        <f>INPUT!D14</f>
        <v>Mahadevpur</v>
      </c>
      <c r="D11" s="584">
        <f>INPUT!E14</f>
        <v>156</v>
      </c>
      <c r="E11" s="52">
        <f>VLOOKUP(D11,'Conv 2024-25'!D8:F158,3)</f>
        <v>2029.7495929234635</v>
      </c>
      <c r="F11" s="52"/>
      <c r="G11" s="52"/>
      <c r="H11" s="52">
        <f t="shared" si="0"/>
        <v>2029.7495929234635</v>
      </c>
      <c r="I11" s="52">
        <v>695</v>
      </c>
      <c r="J11" s="52"/>
      <c r="K11" s="52"/>
      <c r="L11" s="52">
        <f>SUM(H11:K11)</f>
        <v>2724.7495929234638</v>
      </c>
    </row>
    <row r="12" spans="1:14" s="42" customFormat="1" ht="27" customHeight="1">
      <c r="A12" s="599">
        <v>8</v>
      </c>
      <c r="B12" s="600" t="s">
        <v>436</v>
      </c>
      <c r="C12" s="601" t="str">
        <f>INPUT!D18</f>
        <v>Keesara</v>
      </c>
      <c r="D12" s="602">
        <f>INPUT!E18</f>
        <v>81</v>
      </c>
      <c r="E12" s="52">
        <f>VLOOKUP(D12,'Conv 2024-25'!D9:F159,3)</f>
        <v>1104.5196496941419</v>
      </c>
      <c r="F12" s="52"/>
      <c r="G12" s="52"/>
      <c r="H12" s="52">
        <f t="shared" ref="H12" si="3">SUM(E12:G12)</f>
        <v>1104.5196496941419</v>
      </c>
      <c r="I12" s="52">
        <v>650</v>
      </c>
      <c r="J12" s="52"/>
      <c r="K12" s="52"/>
      <c r="L12" s="52">
        <f>SUM(H12:K12)</f>
        <v>1754.5196496941419</v>
      </c>
    </row>
    <row r="13" spans="1:14" s="42" customFormat="1" ht="21.7" customHeight="1">
      <c r="A13" s="50">
        <v>8</v>
      </c>
      <c r="B13" s="51" t="s">
        <v>304</v>
      </c>
      <c r="C13" s="586">
        <f>INPUT!I20</f>
        <v>45566</v>
      </c>
      <c r="D13" s="52"/>
      <c r="E13" s="52"/>
      <c r="F13" s="52"/>
      <c r="G13" s="52"/>
      <c r="H13" s="52"/>
      <c r="I13" s="52">
        <f>INPUT!I24</f>
        <v>5000</v>
      </c>
      <c r="J13" s="55" t="s">
        <v>305</v>
      </c>
      <c r="K13" s="63">
        <f>I13*0.28</f>
        <v>1400.0000000000002</v>
      </c>
      <c r="L13" s="52">
        <f>I13+K13</f>
        <v>6400</v>
      </c>
    </row>
    <row r="14" spans="1:14" s="42" customFormat="1" ht="23.25">
      <c r="A14" s="50">
        <v>9</v>
      </c>
      <c r="B14" s="51" t="s">
        <v>280</v>
      </c>
      <c r="C14" s="50"/>
      <c r="D14" s="52"/>
      <c r="E14" s="52"/>
      <c r="F14" s="52"/>
      <c r="G14" s="52"/>
      <c r="H14" s="52"/>
      <c r="I14" s="52">
        <v>52000</v>
      </c>
      <c r="J14" s="55" t="s">
        <v>306</v>
      </c>
      <c r="K14" s="63">
        <f>I14*0.18</f>
        <v>9360</v>
      </c>
      <c r="L14" s="52">
        <f>I14+K14</f>
        <v>61360</v>
      </c>
    </row>
    <row r="15" spans="1:14" s="42" customFormat="1" ht="13.5">
      <c r="A15" s="50"/>
      <c r="B15" s="56"/>
      <c r="C15" s="50"/>
      <c r="D15" s="52"/>
      <c r="E15" s="52"/>
      <c r="F15" s="52"/>
      <c r="G15" s="52"/>
      <c r="H15" s="52"/>
      <c r="I15" s="64"/>
      <c r="J15" s="52"/>
      <c r="K15" s="52"/>
      <c r="L15" s="52"/>
    </row>
    <row r="16" spans="1:14" s="42" customFormat="1" ht="25.5" customHeight="1">
      <c r="A16" s="57" t="s">
        <v>307</v>
      </c>
      <c r="B16" s="58"/>
      <c r="C16" s="59"/>
      <c r="D16" s="59"/>
      <c r="E16" s="59"/>
      <c r="F16" s="59"/>
      <c r="G16" s="59"/>
      <c r="H16" s="59"/>
      <c r="I16" s="59"/>
      <c r="J16" s="59"/>
      <c r="K16" s="59"/>
      <c r="L16" s="59"/>
    </row>
    <row r="17" spans="1:12" s="42" customFormat="1" ht="22.5" customHeight="1">
      <c r="A17" s="58"/>
      <c r="B17" s="60" t="s">
        <v>308</v>
      </c>
      <c r="C17" s="59"/>
      <c r="D17" s="59"/>
      <c r="E17" s="59"/>
      <c r="F17" s="59"/>
      <c r="G17" s="59"/>
      <c r="H17" s="59"/>
      <c r="I17" s="59"/>
      <c r="J17" s="59"/>
      <c r="K17" s="59"/>
      <c r="L17" s="59"/>
    </row>
    <row r="18" spans="1:12" s="42" customFormat="1" ht="22.5" customHeight="1">
      <c r="A18" s="58"/>
      <c r="B18" s="60" t="s">
        <v>309</v>
      </c>
      <c r="C18" s="59"/>
      <c r="D18" s="59"/>
      <c r="E18" s="59"/>
      <c r="F18" s="59"/>
      <c r="G18" s="59"/>
      <c r="H18" s="59"/>
      <c r="I18" s="59"/>
      <c r="J18" s="59"/>
      <c r="K18" s="65"/>
      <c r="L18" s="59"/>
    </row>
    <row r="19" spans="1:12" s="42" customFormat="1" ht="13.5">
      <c r="A19" s="58"/>
      <c r="B19" s="58"/>
      <c r="C19" s="59"/>
      <c r="D19" s="59"/>
      <c r="E19" s="59"/>
      <c r="F19" s="59"/>
      <c r="G19" s="59"/>
      <c r="H19" s="59"/>
      <c r="I19" s="59"/>
      <c r="J19" s="59"/>
      <c r="K19" s="65"/>
      <c r="L19" s="59"/>
    </row>
    <row r="20" spans="1:12" s="42" customFormat="1" ht="13.5">
      <c r="A20" s="58"/>
      <c r="B20" s="58"/>
      <c r="C20" s="59"/>
      <c r="D20" s="59"/>
      <c r="E20" s="59"/>
      <c r="F20" s="59"/>
      <c r="G20" s="59"/>
      <c r="H20" s="59"/>
      <c r="I20" s="59"/>
      <c r="J20" s="59"/>
      <c r="K20" s="65"/>
      <c r="L20" s="59"/>
    </row>
    <row r="21" spans="1:12" s="42" customFormat="1" ht="13.5">
      <c r="A21" s="58"/>
      <c r="B21" s="588" t="str">
        <f>'Data '!C114</f>
        <v>Asst. Exec.Engineer PR</v>
      </c>
      <c r="C21" s="59"/>
      <c r="D21" s="59"/>
      <c r="E21" s="762" t="str">
        <f>IF(Cover!E22&gt;5,"Dy.Executive Engineer"," ")</f>
        <v>Dy.Executive Engineer</v>
      </c>
      <c r="F21" s="763"/>
      <c r="G21" s="763"/>
      <c r="H21" s="59"/>
      <c r="I21" s="59"/>
      <c r="J21" s="59"/>
      <c r="K21" s="65"/>
      <c r="L21" s="59"/>
    </row>
    <row r="22" spans="1:12" s="42" customFormat="1" ht="13.5">
      <c r="A22" s="58"/>
      <c r="B22" s="588" t="str">
        <f>'Data '!C115</f>
        <v>MPP Maddur</v>
      </c>
      <c r="C22" s="59"/>
      <c r="D22" s="59"/>
      <c r="E22" s="763" t="str">
        <f>IF(Cover!E22&gt;5,"PR SD  Chennur"," ")</f>
        <v>PR SD  Chennur</v>
      </c>
      <c r="F22" s="763"/>
      <c r="G22" s="763"/>
      <c r="H22" s="59"/>
      <c r="I22" s="59"/>
      <c r="J22" s="59"/>
      <c r="K22" s="59"/>
      <c r="L22" s="59"/>
    </row>
    <row r="23" spans="1:12">
      <c r="B23" s="589"/>
    </row>
  </sheetData>
  <mergeCells count="4">
    <mergeCell ref="A1:L1"/>
    <mergeCell ref="A2:L2"/>
    <mergeCell ref="E21:G21"/>
    <mergeCell ref="E22:G22"/>
  </mergeCells>
  <printOptions horizontalCentered="1"/>
  <pageMargins left="0.7" right="0.7" top="0.75" bottom="0.75" header="0.3" footer="0.3"/>
  <pageSetup paperSize="9" orientation="landscape" verticalDpi="30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5"/>
  <sheetViews>
    <sheetView topLeftCell="A329" workbookViewId="0">
      <selection activeCell="E5" sqref="E5:F355"/>
    </sheetView>
  </sheetViews>
  <sheetFormatPr defaultColWidth="9" defaultRowHeight="12.75"/>
  <cols>
    <col min="1" max="1" width="5.46484375" style="4" customWidth="1"/>
    <col min="2" max="2" width="7.53125" style="5" customWidth="1"/>
    <col min="3" max="3" width="9.53125" style="5" customWidth="1"/>
    <col min="4" max="4" width="5.46484375" style="5" customWidth="1"/>
    <col min="5" max="5" width="12.46484375" style="5" customWidth="1"/>
    <col min="6" max="6" width="13.33203125" style="5" customWidth="1"/>
    <col min="7" max="10" width="9" style="5" hidden="1" customWidth="1"/>
    <col min="11" max="11" width="4.06640625" style="4" hidden="1" customWidth="1"/>
    <col min="12" max="13" width="8.33203125" style="4" hidden="1" customWidth="1"/>
    <col min="14" max="14" width="4" style="4" hidden="1" customWidth="1"/>
    <col min="15" max="16" width="9.06640625" style="4" hidden="1" customWidth="1"/>
    <col min="17" max="17" width="4" style="4" hidden="1" customWidth="1"/>
    <col min="18" max="25" width="10.33203125" style="4" hidden="1" customWidth="1"/>
    <col min="26" max="31" width="9.06640625" style="4" hidden="1" customWidth="1"/>
    <col min="32" max="256" width="9.06640625" style="4" customWidth="1"/>
    <col min="257" max="16384" width="9" style="3"/>
  </cols>
  <sheetData>
    <row r="1" spans="1:44" s="3" customFormat="1" ht="17.649999999999999">
      <c r="A1" s="764" t="s">
        <v>310</v>
      </c>
      <c r="B1" s="764"/>
      <c r="C1" s="764"/>
      <c r="D1" s="764"/>
      <c r="E1" s="764"/>
      <c r="F1" s="764"/>
      <c r="G1" s="764"/>
      <c r="H1" s="764"/>
      <c r="I1" s="764"/>
      <c r="J1" s="764"/>
      <c r="K1" s="764"/>
      <c r="L1" s="764"/>
      <c r="M1" s="764"/>
      <c r="N1" s="764"/>
      <c r="O1" s="764"/>
      <c r="P1" s="764"/>
      <c r="Q1" s="764"/>
      <c r="R1" s="764"/>
      <c r="S1" s="764"/>
      <c r="T1" s="6"/>
      <c r="U1" s="6"/>
      <c r="V1" s="6"/>
      <c r="W1" s="6"/>
      <c r="X1" s="6"/>
      <c r="Y1" s="6"/>
      <c r="Z1" s="4"/>
      <c r="AA1" s="4"/>
      <c r="AB1" s="4"/>
      <c r="AC1" s="4"/>
      <c r="AD1" s="4"/>
      <c r="AE1" s="4"/>
      <c r="AF1" s="4"/>
      <c r="AG1" s="4"/>
      <c r="AH1" s="4"/>
      <c r="AI1" s="4"/>
      <c r="AJ1" s="4"/>
      <c r="AK1" s="4"/>
      <c r="AL1" s="4"/>
      <c r="AM1" s="4"/>
      <c r="AN1" s="4"/>
      <c r="AO1" s="4"/>
      <c r="AP1" s="4"/>
      <c r="AQ1" s="4"/>
      <c r="AR1" s="4"/>
    </row>
    <row r="2" spans="1:44" s="3" customFormat="1" ht="13.15">
      <c r="A2" s="765" t="s">
        <v>256</v>
      </c>
      <c r="B2" s="765"/>
      <c r="C2" s="765"/>
      <c r="D2" s="766" t="s">
        <v>311</v>
      </c>
      <c r="E2" s="766"/>
      <c r="F2" s="766"/>
      <c r="G2" s="767" t="s">
        <v>312</v>
      </c>
      <c r="H2" s="767"/>
      <c r="I2" s="767"/>
      <c r="J2" s="767"/>
      <c r="K2" s="768" t="s">
        <v>313</v>
      </c>
      <c r="L2" s="768"/>
      <c r="M2" s="768"/>
      <c r="N2" s="769" t="s">
        <v>314</v>
      </c>
      <c r="O2" s="769"/>
      <c r="P2" s="769"/>
      <c r="Q2" s="770" t="s">
        <v>315</v>
      </c>
      <c r="R2" s="770"/>
      <c r="S2" s="770"/>
      <c r="T2" s="771" t="s">
        <v>316</v>
      </c>
      <c r="U2" s="772"/>
      <c r="V2" s="773"/>
      <c r="W2" s="771" t="s">
        <v>317</v>
      </c>
      <c r="X2" s="772"/>
      <c r="Y2" s="773"/>
      <c r="Z2" s="774" t="s">
        <v>318</v>
      </c>
      <c r="AA2" s="775"/>
      <c r="AB2" s="775"/>
      <c r="AC2" s="776" t="s">
        <v>319</v>
      </c>
      <c r="AD2" s="776"/>
      <c r="AE2" s="776"/>
      <c r="AF2" s="4"/>
      <c r="AG2" s="4"/>
      <c r="AH2" s="4"/>
      <c r="AI2" s="4"/>
      <c r="AJ2" s="4"/>
      <c r="AK2" s="777"/>
      <c r="AL2" s="777"/>
      <c r="AM2" s="777"/>
      <c r="AN2" s="4"/>
      <c r="AO2" s="4"/>
      <c r="AP2" s="4"/>
      <c r="AQ2" s="4"/>
      <c r="AR2" s="4"/>
    </row>
    <row r="3" spans="1:44" s="3" customFormat="1" ht="76.5">
      <c r="A3" s="9" t="s">
        <v>320</v>
      </c>
      <c r="B3" s="10" t="s">
        <v>321</v>
      </c>
      <c r="C3" s="11" t="s">
        <v>322</v>
      </c>
      <c r="D3" s="7" t="s">
        <v>320</v>
      </c>
      <c r="E3" s="12" t="s">
        <v>323</v>
      </c>
      <c r="F3" s="13" t="s">
        <v>322</v>
      </c>
      <c r="G3" s="8" t="s">
        <v>320</v>
      </c>
      <c r="H3" s="14" t="s">
        <v>324</v>
      </c>
      <c r="I3" s="14" t="s">
        <v>325</v>
      </c>
      <c r="J3" s="23"/>
      <c r="K3" s="21" t="s">
        <v>320</v>
      </c>
      <c r="L3" s="24" t="s">
        <v>324</v>
      </c>
      <c r="M3" s="24" t="s">
        <v>325</v>
      </c>
      <c r="N3" s="22" t="s">
        <v>320</v>
      </c>
      <c r="O3" s="25" t="s">
        <v>324</v>
      </c>
      <c r="P3" s="25" t="s">
        <v>325</v>
      </c>
      <c r="Q3" s="27" t="s">
        <v>320</v>
      </c>
      <c r="R3" s="28" t="s">
        <v>324</v>
      </c>
      <c r="S3" s="28" t="s">
        <v>325</v>
      </c>
      <c r="T3" s="22" t="s">
        <v>320</v>
      </c>
      <c r="U3" s="25" t="s">
        <v>324</v>
      </c>
      <c r="V3" s="25" t="s">
        <v>325</v>
      </c>
      <c r="W3" s="22" t="s">
        <v>320</v>
      </c>
      <c r="X3" s="25" t="s">
        <v>324</v>
      </c>
      <c r="Y3" s="25" t="s">
        <v>325</v>
      </c>
      <c r="Z3" s="29" t="s">
        <v>320</v>
      </c>
      <c r="AA3" s="30" t="s">
        <v>324</v>
      </c>
      <c r="AB3" s="30" t="s">
        <v>325</v>
      </c>
      <c r="AC3" s="31" t="s">
        <v>320</v>
      </c>
      <c r="AD3" s="32" t="s">
        <v>324</v>
      </c>
      <c r="AE3" s="32" t="s">
        <v>325</v>
      </c>
      <c r="AF3" s="4"/>
      <c r="AG3" s="4"/>
      <c r="AH3" s="4"/>
      <c r="AI3" s="4"/>
      <c r="AJ3" s="4"/>
      <c r="AK3" s="34"/>
      <c r="AL3" s="35"/>
      <c r="AM3" s="35"/>
      <c r="AN3" s="36"/>
      <c r="AO3" s="36"/>
      <c r="AP3" s="36"/>
      <c r="AQ3" s="36"/>
      <c r="AR3" s="36"/>
    </row>
    <row r="4" spans="1:44" s="3" customFormat="1">
      <c r="A4" s="15">
        <v>0</v>
      </c>
      <c r="B4" s="16">
        <v>0</v>
      </c>
      <c r="C4" s="16">
        <v>0</v>
      </c>
      <c r="D4" s="16">
        <v>0</v>
      </c>
      <c r="E4" s="16">
        <v>0</v>
      </c>
      <c r="F4" s="16">
        <v>0</v>
      </c>
      <c r="G4" s="16">
        <v>0</v>
      </c>
      <c r="H4" s="16">
        <v>0</v>
      </c>
      <c r="I4" s="16">
        <v>0</v>
      </c>
      <c r="J4" s="16">
        <v>0</v>
      </c>
      <c r="K4" s="16">
        <v>0</v>
      </c>
      <c r="L4" s="16">
        <v>0</v>
      </c>
      <c r="M4" s="16">
        <v>0</v>
      </c>
      <c r="N4" s="16">
        <v>0</v>
      </c>
      <c r="O4" s="16">
        <v>0</v>
      </c>
      <c r="P4" s="16">
        <v>0</v>
      </c>
      <c r="Q4" s="16">
        <v>0</v>
      </c>
      <c r="R4" s="16">
        <v>0</v>
      </c>
      <c r="S4" s="16">
        <v>0</v>
      </c>
      <c r="T4" s="16"/>
      <c r="U4" s="16"/>
      <c r="V4" s="16"/>
      <c r="W4" s="16"/>
      <c r="X4" s="16"/>
      <c r="Y4" s="16"/>
      <c r="Z4" s="16">
        <v>0</v>
      </c>
      <c r="AA4" s="16">
        <v>0</v>
      </c>
      <c r="AB4" s="16">
        <v>0</v>
      </c>
      <c r="AC4" s="16">
        <v>0</v>
      </c>
      <c r="AD4" s="16">
        <v>0</v>
      </c>
      <c r="AE4" s="16">
        <v>0</v>
      </c>
      <c r="AF4" s="4"/>
      <c r="AG4" s="4"/>
      <c r="AH4" s="4"/>
      <c r="AI4" s="4"/>
      <c r="AJ4" s="4"/>
      <c r="AK4" s="34"/>
      <c r="AL4" s="34"/>
      <c r="AM4" s="34"/>
      <c r="AN4" s="34"/>
      <c r="AO4" s="34"/>
      <c r="AP4" s="34"/>
      <c r="AQ4" s="34"/>
      <c r="AR4" s="34"/>
    </row>
    <row r="5" spans="1:44" s="3" customFormat="1" ht="13.5">
      <c r="A5" s="17">
        <v>0.5</v>
      </c>
      <c r="B5" s="505">
        <v>42.1</v>
      </c>
      <c r="C5" s="505">
        <f t="shared" ref="C5:C68" si="0">B5/$J$6</f>
        <v>37.054966333670734</v>
      </c>
      <c r="D5" s="503">
        <v>0.5</v>
      </c>
      <c r="E5" s="505">
        <v>43.7</v>
      </c>
      <c r="F5" s="506">
        <f t="shared" ref="F5:F68" si="1">E5/$J$6</f>
        <v>38.463231087444441</v>
      </c>
      <c r="G5" s="19">
        <v>0.5</v>
      </c>
      <c r="H5" s="20">
        <v>206.8</v>
      </c>
      <c r="I5" s="18">
        <f>H5</f>
        <v>206.8</v>
      </c>
      <c r="J5" s="18"/>
      <c r="K5" s="19">
        <v>0.5</v>
      </c>
      <c r="L5" s="20">
        <v>171.6</v>
      </c>
      <c r="M5" s="18">
        <f>L5</f>
        <v>171.6</v>
      </c>
      <c r="N5" s="19">
        <v>0.5</v>
      </c>
      <c r="O5" s="20">
        <v>97.9</v>
      </c>
      <c r="P5" s="18">
        <f>O5</f>
        <v>97.9</v>
      </c>
      <c r="Q5" s="19">
        <v>0.5</v>
      </c>
      <c r="R5" s="20">
        <v>42.9</v>
      </c>
      <c r="S5" s="18">
        <f>R5</f>
        <v>42.9</v>
      </c>
      <c r="T5" s="19">
        <v>0.5</v>
      </c>
      <c r="U5" s="20">
        <v>33</v>
      </c>
      <c r="V5" s="18">
        <f>U5</f>
        <v>33</v>
      </c>
      <c r="W5" s="19">
        <v>0.5</v>
      </c>
      <c r="X5" s="20">
        <v>9.9</v>
      </c>
      <c r="Y5" s="18">
        <f>X5</f>
        <v>9.9</v>
      </c>
      <c r="Z5" s="19">
        <v>0.5</v>
      </c>
      <c r="AA5" s="20">
        <v>70</v>
      </c>
      <c r="AB5" s="18">
        <f>AA5/$J$6</f>
        <v>61.611582977599788</v>
      </c>
      <c r="AC5" s="19">
        <v>0.5</v>
      </c>
      <c r="AD5" s="20">
        <v>44.7</v>
      </c>
      <c r="AE5" s="18">
        <f>AD5/$J$6</f>
        <v>39.34339655855301</v>
      </c>
      <c r="AF5" s="4"/>
      <c r="AG5" s="33"/>
      <c r="AH5" s="4"/>
      <c r="AI5" s="4"/>
      <c r="AJ5" s="4"/>
      <c r="AK5" s="4"/>
      <c r="AL5" s="37"/>
      <c r="AM5" s="33"/>
      <c r="AN5" s="33"/>
      <c r="AO5" s="33"/>
      <c r="AP5" s="33"/>
      <c r="AQ5" s="33"/>
      <c r="AR5" s="40"/>
    </row>
    <row r="6" spans="1:44" s="3" customFormat="1" ht="13.5">
      <c r="A6" s="17">
        <v>1</v>
      </c>
      <c r="B6" s="505">
        <v>42.1</v>
      </c>
      <c r="C6" s="505">
        <f t="shared" si="0"/>
        <v>37.054966333670734</v>
      </c>
      <c r="D6" s="503">
        <v>1</v>
      </c>
      <c r="E6" s="505">
        <v>43.7</v>
      </c>
      <c r="F6" s="506">
        <f t="shared" si="1"/>
        <v>38.463231087444441</v>
      </c>
      <c r="G6" s="19">
        <v>1</v>
      </c>
      <c r="H6" s="20">
        <f>H5</f>
        <v>206.8</v>
      </c>
      <c r="I6" s="18">
        <f t="shared" ref="I6:I69" si="2">H6</f>
        <v>206.8</v>
      </c>
      <c r="J6" s="26">
        <v>1.13615</v>
      </c>
      <c r="K6" s="19">
        <v>1</v>
      </c>
      <c r="L6" s="20">
        <f>L5</f>
        <v>171.6</v>
      </c>
      <c r="M6" s="18">
        <f t="shared" ref="M6:M69" si="3">L6</f>
        <v>171.6</v>
      </c>
      <c r="N6" s="19">
        <v>1</v>
      </c>
      <c r="O6" s="20">
        <f>O5</f>
        <v>97.9</v>
      </c>
      <c r="P6" s="18">
        <f t="shared" ref="P6:P69" si="4">O6</f>
        <v>97.9</v>
      </c>
      <c r="Q6" s="19">
        <v>1</v>
      </c>
      <c r="R6" s="20">
        <f>R5</f>
        <v>42.9</v>
      </c>
      <c r="S6" s="18">
        <f t="shared" ref="S6:S69" si="5">R6</f>
        <v>42.9</v>
      </c>
      <c r="T6" s="19">
        <v>1</v>
      </c>
      <c r="U6" s="20">
        <f>U5</f>
        <v>33</v>
      </c>
      <c r="V6" s="18">
        <f t="shared" ref="V6:V69" si="6">U6</f>
        <v>33</v>
      </c>
      <c r="W6" s="19">
        <v>1</v>
      </c>
      <c r="X6" s="20">
        <f>X5</f>
        <v>9.9</v>
      </c>
      <c r="Y6" s="18">
        <f t="shared" ref="Y6:Y69" si="7">X6</f>
        <v>9.9</v>
      </c>
      <c r="Z6" s="19">
        <v>1</v>
      </c>
      <c r="AA6" s="20">
        <v>70</v>
      </c>
      <c r="AB6" s="18">
        <f t="shared" ref="AB6:AB69" si="8">AA6/$J$6</f>
        <v>61.611582977599788</v>
      </c>
      <c r="AC6" s="19">
        <v>1</v>
      </c>
      <c r="AD6" s="20">
        <v>60.4</v>
      </c>
      <c r="AE6" s="18">
        <f t="shared" ref="AE6:AE69" si="9">AD6/$J$6</f>
        <v>53.161994454957529</v>
      </c>
      <c r="AF6" s="33"/>
      <c r="AG6" s="4"/>
      <c r="AH6" s="4"/>
      <c r="AI6" s="4"/>
      <c r="AJ6" s="4"/>
      <c r="AK6" s="4"/>
      <c r="AL6" s="37"/>
      <c r="AM6" s="33"/>
      <c r="AN6" s="33"/>
      <c r="AO6" s="33"/>
      <c r="AP6" s="33"/>
      <c r="AQ6" s="33"/>
      <c r="AR6" s="40"/>
    </row>
    <row r="7" spans="1:44" s="3" customFormat="1" ht="13.5">
      <c r="A7" s="17">
        <v>2</v>
      </c>
      <c r="B7" s="505">
        <f>59-B6</f>
        <v>16.899999999999999</v>
      </c>
      <c r="C7" s="505">
        <f t="shared" si="0"/>
        <v>14.874796461734805</v>
      </c>
      <c r="D7" s="503">
        <v>2</v>
      </c>
      <c r="E7" s="505">
        <f>61.1-E6</f>
        <v>17.399999999999999</v>
      </c>
      <c r="F7" s="506">
        <f t="shared" si="1"/>
        <v>15.314879197289089</v>
      </c>
      <c r="G7" s="19">
        <v>2</v>
      </c>
      <c r="H7" s="20">
        <f>H6</f>
        <v>206.8</v>
      </c>
      <c r="I7" s="18">
        <f t="shared" si="2"/>
        <v>206.8</v>
      </c>
      <c r="J7" s="18"/>
      <c r="K7" s="19">
        <v>2</v>
      </c>
      <c r="L7" s="20">
        <f>L6</f>
        <v>171.6</v>
      </c>
      <c r="M7" s="18">
        <f t="shared" si="3"/>
        <v>171.6</v>
      </c>
      <c r="N7" s="19">
        <v>2</v>
      </c>
      <c r="O7" s="20">
        <f>O6</f>
        <v>97.9</v>
      </c>
      <c r="P7" s="18">
        <f t="shared" si="4"/>
        <v>97.9</v>
      </c>
      <c r="Q7" s="19">
        <v>2</v>
      </c>
      <c r="R7" s="20">
        <f>R6</f>
        <v>42.9</v>
      </c>
      <c r="S7" s="18">
        <f t="shared" si="5"/>
        <v>42.9</v>
      </c>
      <c r="T7" s="19">
        <v>2</v>
      </c>
      <c r="U7" s="20">
        <f>U6</f>
        <v>33</v>
      </c>
      <c r="V7" s="18">
        <f t="shared" si="6"/>
        <v>33</v>
      </c>
      <c r="W7" s="19">
        <v>2</v>
      </c>
      <c r="X7" s="20">
        <f>X6</f>
        <v>9.9</v>
      </c>
      <c r="Y7" s="18">
        <f t="shared" si="7"/>
        <v>9.9</v>
      </c>
      <c r="Z7" s="19">
        <v>2</v>
      </c>
      <c r="AA7" s="20">
        <v>98</v>
      </c>
      <c r="AB7" s="18">
        <f t="shared" si="8"/>
        <v>86.25621616863971</v>
      </c>
      <c r="AC7" s="19">
        <v>2</v>
      </c>
      <c r="AD7" s="20">
        <v>84.6</v>
      </c>
      <c r="AE7" s="18">
        <f t="shared" si="9"/>
        <v>74.461998855784884</v>
      </c>
      <c r="AF7" s="4"/>
      <c r="AG7" s="4"/>
      <c r="AH7" s="4"/>
      <c r="AI7" s="4"/>
      <c r="AJ7" s="4"/>
      <c r="AK7" s="4"/>
      <c r="AL7" s="37"/>
      <c r="AM7" s="33"/>
      <c r="AN7" s="33"/>
      <c r="AO7" s="33"/>
      <c r="AP7" s="33"/>
      <c r="AQ7" s="33"/>
      <c r="AR7" s="40"/>
    </row>
    <row r="8" spans="1:44" s="3" customFormat="1" ht="13.5">
      <c r="A8" s="17">
        <v>3</v>
      </c>
      <c r="B8" s="505">
        <f>81.5-B5</f>
        <v>39.4</v>
      </c>
      <c r="C8" s="505">
        <f t="shared" si="0"/>
        <v>34.678519561677597</v>
      </c>
      <c r="D8" s="503">
        <v>3</v>
      </c>
      <c r="E8" s="505">
        <f>81.5-E6</f>
        <v>37.799999999999997</v>
      </c>
      <c r="F8" s="506">
        <f t="shared" si="1"/>
        <v>33.270254807903882</v>
      </c>
      <c r="G8" s="19">
        <v>3</v>
      </c>
      <c r="H8" s="20">
        <f>H7</f>
        <v>206.8</v>
      </c>
      <c r="I8" s="18">
        <f t="shared" si="2"/>
        <v>206.8</v>
      </c>
      <c r="J8" s="18"/>
      <c r="K8" s="19">
        <v>3</v>
      </c>
      <c r="L8" s="20">
        <f>L7</f>
        <v>171.6</v>
      </c>
      <c r="M8" s="18">
        <f t="shared" si="3"/>
        <v>171.6</v>
      </c>
      <c r="N8" s="19">
        <v>3</v>
      </c>
      <c r="O8" s="20">
        <f>O7</f>
        <v>97.9</v>
      </c>
      <c r="P8" s="18">
        <f t="shared" si="4"/>
        <v>97.9</v>
      </c>
      <c r="Q8" s="19">
        <v>3</v>
      </c>
      <c r="R8" s="20">
        <f>R7</f>
        <v>42.9</v>
      </c>
      <c r="S8" s="18">
        <f t="shared" si="5"/>
        <v>42.9</v>
      </c>
      <c r="T8" s="19">
        <v>3</v>
      </c>
      <c r="U8" s="20">
        <f>U7</f>
        <v>33</v>
      </c>
      <c r="V8" s="18">
        <f t="shared" si="6"/>
        <v>33</v>
      </c>
      <c r="W8" s="19">
        <v>3</v>
      </c>
      <c r="X8" s="20">
        <f>X7</f>
        <v>9.9</v>
      </c>
      <c r="Y8" s="18">
        <f t="shared" si="7"/>
        <v>9.9</v>
      </c>
      <c r="Z8" s="19">
        <v>3</v>
      </c>
      <c r="AA8" s="20">
        <v>130.69999999999999</v>
      </c>
      <c r="AB8" s="18">
        <f t="shared" si="8"/>
        <v>115.03762707388988</v>
      </c>
      <c r="AC8" s="19">
        <v>3</v>
      </c>
      <c r="AD8" s="20">
        <v>117</v>
      </c>
      <c r="AE8" s="18">
        <f t="shared" si="9"/>
        <v>102.97936011970251</v>
      </c>
      <c r="AF8" s="4"/>
      <c r="AG8" s="4"/>
      <c r="AH8" s="4"/>
      <c r="AI8" s="4"/>
      <c r="AJ8" s="4"/>
      <c r="AK8" s="4"/>
      <c r="AL8" s="37"/>
      <c r="AM8" s="33"/>
      <c r="AN8" s="33"/>
      <c r="AO8" s="33"/>
      <c r="AP8" s="33"/>
      <c r="AQ8" s="33"/>
      <c r="AR8" s="40"/>
    </row>
    <row r="9" spans="1:44" s="3" customFormat="1" ht="13.5">
      <c r="A9" s="17">
        <v>4</v>
      </c>
      <c r="B9" s="505">
        <f>99-B6</f>
        <v>56.9</v>
      </c>
      <c r="C9" s="505">
        <f t="shared" si="0"/>
        <v>50.081415306077538</v>
      </c>
      <c r="D9" s="503">
        <v>4</v>
      </c>
      <c r="E9" s="505">
        <f>99-E6</f>
        <v>55.3</v>
      </c>
      <c r="F9" s="506">
        <f t="shared" si="1"/>
        <v>48.673150552303831</v>
      </c>
      <c r="G9" s="19">
        <v>4</v>
      </c>
      <c r="H9" s="20">
        <f>H8</f>
        <v>206.8</v>
      </c>
      <c r="I9" s="18">
        <f t="shared" si="2"/>
        <v>206.8</v>
      </c>
      <c r="J9" s="18"/>
      <c r="K9" s="19">
        <v>4</v>
      </c>
      <c r="L9" s="20">
        <f>L8</f>
        <v>171.6</v>
      </c>
      <c r="M9" s="18">
        <f t="shared" si="3"/>
        <v>171.6</v>
      </c>
      <c r="N9" s="19">
        <v>4</v>
      </c>
      <c r="O9" s="20">
        <f>O8</f>
        <v>97.9</v>
      </c>
      <c r="P9" s="18">
        <f t="shared" si="4"/>
        <v>97.9</v>
      </c>
      <c r="Q9" s="19">
        <v>4</v>
      </c>
      <c r="R9" s="20">
        <f>R8</f>
        <v>42.9</v>
      </c>
      <c r="S9" s="18">
        <f t="shared" si="5"/>
        <v>42.9</v>
      </c>
      <c r="T9" s="19">
        <v>4</v>
      </c>
      <c r="U9" s="20">
        <f>U8</f>
        <v>33</v>
      </c>
      <c r="V9" s="18">
        <f t="shared" si="6"/>
        <v>33</v>
      </c>
      <c r="W9" s="19">
        <v>4</v>
      </c>
      <c r="X9" s="20">
        <f>X8</f>
        <v>9.9</v>
      </c>
      <c r="Y9" s="18">
        <f t="shared" si="7"/>
        <v>9.9</v>
      </c>
      <c r="Z9" s="19">
        <v>4</v>
      </c>
      <c r="AA9" s="20">
        <v>158.69999999999999</v>
      </c>
      <c r="AB9" s="18">
        <f t="shared" si="8"/>
        <v>139.68226026492979</v>
      </c>
      <c r="AC9" s="19">
        <v>4</v>
      </c>
      <c r="AD9" s="20">
        <v>142</v>
      </c>
      <c r="AE9" s="18">
        <f t="shared" si="9"/>
        <v>124.98349689741671</v>
      </c>
      <c r="AF9" s="4"/>
      <c r="AG9" s="4"/>
      <c r="AH9" s="4"/>
      <c r="AI9" s="4"/>
      <c r="AJ9" s="4"/>
      <c r="AK9" s="4"/>
      <c r="AL9" s="38"/>
      <c r="AM9" s="33"/>
      <c r="AN9" s="33"/>
      <c r="AO9" s="33"/>
      <c r="AP9" s="33"/>
      <c r="AQ9" s="33"/>
      <c r="AR9" s="41"/>
    </row>
    <row r="10" spans="1:44" s="3" customFormat="1" ht="13.5">
      <c r="A10" s="17">
        <v>5</v>
      </c>
      <c r="B10" s="505">
        <f>116.5-B6</f>
        <v>74.400000000000006</v>
      </c>
      <c r="C10" s="505">
        <f t="shared" si="0"/>
        <v>65.484311050477501</v>
      </c>
      <c r="D10" s="504">
        <v>5</v>
      </c>
      <c r="E10" s="505">
        <f>116.5-E6</f>
        <v>72.8</v>
      </c>
      <c r="F10" s="506">
        <f t="shared" si="1"/>
        <v>64.07604629670378</v>
      </c>
      <c r="G10" s="19">
        <v>5</v>
      </c>
      <c r="H10" s="20">
        <f>H9</f>
        <v>206.8</v>
      </c>
      <c r="I10" s="18">
        <f t="shared" si="2"/>
        <v>206.8</v>
      </c>
      <c r="J10" s="18"/>
      <c r="K10" s="19">
        <v>5</v>
      </c>
      <c r="L10" s="20">
        <f>L9</f>
        <v>171.6</v>
      </c>
      <c r="M10" s="18">
        <f t="shared" si="3"/>
        <v>171.6</v>
      </c>
      <c r="N10" s="19">
        <v>5</v>
      </c>
      <c r="O10" s="20">
        <f>O9</f>
        <v>97.9</v>
      </c>
      <c r="P10" s="18">
        <f t="shared" si="4"/>
        <v>97.9</v>
      </c>
      <c r="Q10" s="19">
        <v>5</v>
      </c>
      <c r="R10" s="20">
        <f>R9</f>
        <v>42.9</v>
      </c>
      <c r="S10" s="18">
        <f t="shared" si="5"/>
        <v>42.9</v>
      </c>
      <c r="T10" s="19">
        <v>5</v>
      </c>
      <c r="U10" s="20">
        <f>U9</f>
        <v>33</v>
      </c>
      <c r="V10" s="18">
        <f t="shared" si="6"/>
        <v>33</v>
      </c>
      <c r="W10" s="19">
        <v>5</v>
      </c>
      <c r="X10" s="20">
        <f>X9</f>
        <v>9.9</v>
      </c>
      <c r="Y10" s="18">
        <f t="shared" si="7"/>
        <v>9.9</v>
      </c>
      <c r="Z10" s="19">
        <v>5</v>
      </c>
      <c r="AA10" s="20">
        <v>186.7</v>
      </c>
      <c r="AB10" s="18">
        <f t="shared" si="8"/>
        <v>164.32689345596972</v>
      </c>
      <c r="AC10" s="19">
        <v>5</v>
      </c>
      <c r="AD10" s="20">
        <v>167.1</v>
      </c>
      <c r="AE10" s="18">
        <f t="shared" si="9"/>
        <v>147.07565022224179</v>
      </c>
      <c r="AF10" s="4"/>
      <c r="AG10" s="4"/>
      <c r="AH10" s="4"/>
      <c r="AI10" s="4"/>
      <c r="AJ10" s="4"/>
      <c r="AK10" s="4"/>
      <c r="AL10" s="38"/>
      <c r="AM10" s="33"/>
      <c r="AN10" s="33"/>
      <c r="AO10" s="33"/>
      <c r="AP10" s="33"/>
      <c r="AQ10" s="33"/>
      <c r="AR10" s="41"/>
    </row>
    <row r="11" spans="1:44" s="3" customFormat="1" ht="13.5">
      <c r="A11" s="17">
        <v>6</v>
      </c>
      <c r="B11" s="505">
        <f>B10+17.5</f>
        <v>91.9</v>
      </c>
      <c r="C11" s="505">
        <f t="shared" si="0"/>
        <v>80.887206794877443</v>
      </c>
      <c r="D11" s="504">
        <v>6</v>
      </c>
      <c r="E11" s="505">
        <f>E10+17.5</f>
        <v>90.3</v>
      </c>
      <c r="F11" s="506">
        <f t="shared" si="1"/>
        <v>79.478942041103721</v>
      </c>
      <c r="G11" s="19">
        <v>6</v>
      </c>
      <c r="H11" s="20">
        <f>H10+9.96</f>
        <v>216.76000000000002</v>
      </c>
      <c r="I11" s="18">
        <f t="shared" si="2"/>
        <v>216.76000000000002</v>
      </c>
      <c r="J11" s="18"/>
      <c r="K11" s="19">
        <v>6</v>
      </c>
      <c r="L11" s="20">
        <f>L10+9.96</f>
        <v>181.56</v>
      </c>
      <c r="M11" s="18">
        <f t="shared" si="3"/>
        <v>181.56</v>
      </c>
      <c r="N11" s="19">
        <v>6</v>
      </c>
      <c r="O11" s="20">
        <f>O10+4.54</f>
        <v>102.44000000000001</v>
      </c>
      <c r="P11" s="18">
        <f t="shared" si="4"/>
        <v>102.44000000000001</v>
      </c>
      <c r="Q11" s="19">
        <v>6</v>
      </c>
      <c r="R11" s="20">
        <f>R10+1.18</f>
        <v>44.08</v>
      </c>
      <c r="S11" s="18">
        <f t="shared" si="5"/>
        <v>44.08</v>
      </c>
      <c r="T11" s="19">
        <v>6</v>
      </c>
      <c r="U11" s="20">
        <f>U10+1.86</f>
        <v>34.86</v>
      </c>
      <c r="V11" s="18">
        <f t="shared" si="6"/>
        <v>34.86</v>
      </c>
      <c r="W11" s="19">
        <v>6</v>
      </c>
      <c r="X11" s="20">
        <f>X10+0.53</f>
        <v>10.43</v>
      </c>
      <c r="Y11" s="18">
        <f t="shared" si="7"/>
        <v>10.43</v>
      </c>
      <c r="Z11" s="19">
        <v>6</v>
      </c>
      <c r="AA11" s="20">
        <f>AA10+28</f>
        <v>214.7</v>
      </c>
      <c r="AB11" s="18">
        <f t="shared" si="8"/>
        <v>188.97152664700963</v>
      </c>
      <c r="AC11" s="19">
        <v>6</v>
      </c>
      <c r="AD11" s="20">
        <f>AD10+25.1</f>
        <v>192.2</v>
      </c>
      <c r="AE11" s="18">
        <f t="shared" si="9"/>
        <v>169.16780354706685</v>
      </c>
      <c r="AF11" s="4"/>
      <c r="AG11" s="4"/>
      <c r="AH11" s="4"/>
      <c r="AI11" s="4"/>
      <c r="AJ11" s="4"/>
      <c r="AK11" s="4"/>
      <c r="AL11" s="38"/>
      <c r="AM11" s="33"/>
      <c r="AN11" s="33"/>
      <c r="AO11" s="33"/>
      <c r="AP11" s="33"/>
      <c r="AQ11" s="33"/>
      <c r="AR11" s="41"/>
    </row>
    <row r="12" spans="1:44" s="3" customFormat="1" ht="13.5">
      <c r="A12" s="17">
        <v>7</v>
      </c>
      <c r="B12" s="505">
        <f t="shared" ref="B12:B34" si="10">B11+17.5</f>
        <v>109.4</v>
      </c>
      <c r="C12" s="505">
        <f t="shared" si="0"/>
        <v>96.290102539277385</v>
      </c>
      <c r="D12" s="504">
        <v>7</v>
      </c>
      <c r="E12" s="505">
        <f t="shared" ref="E12:E35" si="11">E11+17.5</f>
        <v>107.8</v>
      </c>
      <c r="F12" s="506">
        <f t="shared" si="1"/>
        <v>94.881837785503677</v>
      </c>
      <c r="G12" s="19">
        <v>7</v>
      </c>
      <c r="H12" s="20">
        <f t="shared" ref="H12:H75" si="12">H11+9.96</f>
        <v>226.72000000000003</v>
      </c>
      <c r="I12" s="18">
        <f t="shared" si="2"/>
        <v>226.72000000000003</v>
      </c>
      <c r="J12" s="18"/>
      <c r="K12" s="19">
        <v>7</v>
      </c>
      <c r="L12" s="20">
        <f t="shared" ref="L12:L75" si="13">L11+9.96</f>
        <v>191.52</v>
      </c>
      <c r="M12" s="18">
        <f t="shared" si="3"/>
        <v>191.52</v>
      </c>
      <c r="N12" s="19">
        <v>7</v>
      </c>
      <c r="O12" s="20">
        <f t="shared" ref="O12:O75" si="14">O11+4.54</f>
        <v>106.98000000000002</v>
      </c>
      <c r="P12" s="18">
        <f t="shared" si="4"/>
        <v>106.98000000000002</v>
      </c>
      <c r="Q12" s="19">
        <v>7</v>
      </c>
      <c r="R12" s="20">
        <f t="shared" ref="R12:R75" si="15">R11+1.18</f>
        <v>45.26</v>
      </c>
      <c r="S12" s="18">
        <f t="shared" si="5"/>
        <v>45.26</v>
      </c>
      <c r="T12" s="19">
        <v>7</v>
      </c>
      <c r="U12" s="20">
        <f t="shared" ref="U12:U75" si="16">U11+1.86</f>
        <v>36.72</v>
      </c>
      <c r="V12" s="18">
        <f t="shared" si="6"/>
        <v>36.72</v>
      </c>
      <c r="W12" s="19">
        <v>7</v>
      </c>
      <c r="X12" s="20">
        <f t="shared" ref="X12:X75" si="17">X11+0.53</f>
        <v>10.959999999999999</v>
      </c>
      <c r="Y12" s="18">
        <f t="shared" si="7"/>
        <v>10.959999999999999</v>
      </c>
      <c r="Z12" s="19">
        <v>7</v>
      </c>
      <c r="AA12" s="20">
        <f t="shared" ref="AA12:AA35" si="18">AA11+28</f>
        <v>242.7</v>
      </c>
      <c r="AB12" s="18">
        <f t="shared" si="8"/>
        <v>213.61615983804955</v>
      </c>
      <c r="AC12" s="19">
        <v>7</v>
      </c>
      <c r="AD12" s="20">
        <f t="shared" ref="AD12:AD35" si="19">AD11+25.1</f>
        <v>217.29999999999998</v>
      </c>
      <c r="AE12" s="18">
        <f t="shared" si="9"/>
        <v>191.25995687189192</v>
      </c>
      <c r="AF12" s="4"/>
      <c r="AG12" s="4"/>
      <c r="AH12" s="4"/>
      <c r="AI12" s="4"/>
      <c r="AJ12" s="4"/>
      <c r="AK12" s="4"/>
      <c r="AL12" s="38"/>
      <c r="AM12" s="33"/>
      <c r="AN12" s="33"/>
      <c r="AO12" s="33"/>
      <c r="AP12" s="33"/>
      <c r="AQ12" s="33"/>
      <c r="AR12" s="41"/>
    </row>
    <row r="13" spans="1:44" s="3" customFormat="1" ht="13.5">
      <c r="A13" s="17">
        <v>8</v>
      </c>
      <c r="B13" s="505">
        <f t="shared" si="10"/>
        <v>126.9</v>
      </c>
      <c r="C13" s="505">
        <f t="shared" si="0"/>
        <v>111.69299828367734</v>
      </c>
      <c r="D13" s="504">
        <v>8</v>
      </c>
      <c r="E13" s="505">
        <f t="shared" si="11"/>
        <v>125.3</v>
      </c>
      <c r="F13" s="506">
        <f t="shared" si="1"/>
        <v>110.28473352990362</v>
      </c>
      <c r="G13" s="19">
        <v>8</v>
      </c>
      <c r="H13" s="20">
        <f t="shared" si="12"/>
        <v>236.68000000000004</v>
      </c>
      <c r="I13" s="18">
        <f t="shared" si="2"/>
        <v>236.68000000000004</v>
      </c>
      <c r="J13" s="18"/>
      <c r="K13" s="19">
        <v>8</v>
      </c>
      <c r="L13" s="20">
        <f t="shared" si="13"/>
        <v>201.48000000000002</v>
      </c>
      <c r="M13" s="18">
        <f t="shared" si="3"/>
        <v>201.48000000000002</v>
      </c>
      <c r="N13" s="19">
        <v>8</v>
      </c>
      <c r="O13" s="20">
        <f t="shared" si="14"/>
        <v>111.52000000000002</v>
      </c>
      <c r="P13" s="18">
        <f t="shared" si="4"/>
        <v>111.52000000000002</v>
      </c>
      <c r="Q13" s="19">
        <v>8</v>
      </c>
      <c r="R13" s="20">
        <f t="shared" si="15"/>
        <v>46.44</v>
      </c>
      <c r="S13" s="18">
        <f t="shared" si="5"/>
        <v>46.44</v>
      </c>
      <c r="T13" s="19">
        <v>8</v>
      </c>
      <c r="U13" s="20">
        <f t="shared" si="16"/>
        <v>38.58</v>
      </c>
      <c r="V13" s="18">
        <f t="shared" si="6"/>
        <v>38.58</v>
      </c>
      <c r="W13" s="19">
        <v>8</v>
      </c>
      <c r="X13" s="20">
        <f t="shared" si="17"/>
        <v>11.489999999999998</v>
      </c>
      <c r="Y13" s="18">
        <f t="shared" si="7"/>
        <v>11.489999999999998</v>
      </c>
      <c r="Z13" s="19">
        <v>8</v>
      </c>
      <c r="AA13" s="20">
        <f t="shared" si="18"/>
        <v>270.7</v>
      </c>
      <c r="AB13" s="18">
        <f t="shared" si="8"/>
        <v>238.26079302908946</v>
      </c>
      <c r="AC13" s="19">
        <v>8</v>
      </c>
      <c r="AD13" s="20">
        <f t="shared" si="19"/>
        <v>242.39999999999998</v>
      </c>
      <c r="AE13" s="18">
        <f t="shared" si="9"/>
        <v>213.35211019671695</v>
      </c>
      <c r="AF13" s="4"/>
      <c r="AG13" s="4"/>
      <c r="AH13" s="4"/>
      <c r="AI13" s="4"/>
      <c r="AJ13" s="4"/>
      <c r="AK13" s="4"/>
      <c r="AL13" s="38"/>
      <c r="AM13" s="33"/>
      <c r="AN13" s="33"/>
      <c r="AO13" s="33"/>
      <c r="AP13" s="33"/>
      <c r="AQ13" s="33"/>
      <c r="AR13" s="41"/>
    </row>
    <row r="14" spans="1:44" s="3" customFormat="1" ht="13.5">
      <c r="A14" s="17">
        <v>9</v>
      </c>
      <c r="B14" s="505">
        <f t="shared" si="10"/>
        <v>144.4</v>
      </c>
      <c r="C14" s="505">
        <f t="shared" si="0"/>
        <v>127.09589402807728</v>
      </c>
      <c r="D14" s="504">
        <v>9</v>
      </c>
      <c r="E14" s="505">
        <f t="shared" si="11"/>
        <v>142.80000000000001</v>
      </c>
      <c r="F14" s="506">
        <f t="shared" si="1"/>
        <v>125.68762927430357</v>
      </c>
      <c r="G14" s="19">
        <v>9</v>
      </c>
      <c r="H14" s="20">
        <f t="shared" si="12"/>
        <v>246.64000000000004</v>
      </c>
      <c r="I14" s="18">
        <f t="shared" si="2"/>
        <v>246.64000000000004</v>
      </c>
      <c r="J14" s="18"/>
      <c r="K14" s="19">
        <v>9</v>
      </c>
      <c r="L14" s="20">
        <f t="shared" si="13"/>
        <v>211.44000000000003</v>
      </c>
      <c r="M14" s="18">
        <f t="shared" si="3"/>
        <v>211.44000000000003</v>
      </c>
      <c r="N14" s="19">
        <v>9</v>
      </c>
      <c r="O14" s="20">
        <f t="shared" si="14"/>
        <v>116.06000000000003</v>
      </c>
      <c r="P14" s="18">
        <f t="shared" si="4"/>
        <v>116.06000000000003</v>
      </c>
      <c r="Q14" s="19">
        <v>9</v>
      </c>
      <c r="R14" s="20">
        <f t="shared" si="15"/>
        <v>47.62</v>
      </c>
      <c r="S14" s="18">
        <f t="shared" si="5"/>
        <v>47.62</v>
      </c>
      <c r="T14" s="19">
        <v>9</v>
      </c>
      <c r="U14" s="20">
        <f t="shared" si="16"/>
        <v>40.44</v>
      </c>
      <c r="V14" s="18">
        <f t="shared" si="6"/>
        <v>40.44</v>
      </c>
      <c r="W14" s="19">
        <v>9</v>
      </c>
      <c r="X14" s="20">
        <f t="shared" si="17"/>
        <v>12.019999999999998</v>
      </c>
      <c r="Y14" s="18">
        <f t="shared" si="7"/>
        <v>12.019999999999998</v>
      </c>
      <c r="Z14" s="19">
        <v>9</v>
      </c>
      <c r="AA14" s="20">
        <f t="shared" si="18"/>
        <v>298.7</v>
      </c>
      <c r="AB14" s="18">
        <f t="shared" si="8"/>
        <v>262.90542622012936</v>
      </c>
      <c r="AC14" s="19">
        <v>9</v>
      </c>
      <c r="AD14" s="20">
        <f t="shared" si="19"/>
        <v>267.5</v>
      </c>
      <c r="AE14" s="18">
        <f t="shared" si="9"/>
        <v>235.44426352154204</v>
      </c>
      <c r="AF14" s="4"/>
      <c r="AG14" s="4"/>
      <c r="AH14" s="4"/>
      <c r="AI14" s="4"/>
      <c r="AJ14" s="4"/>
      <c r="AK14" s="4"/>
      <c r="AL14" s="38"/>
      <c r="AM14" s="33"/>
      <c r="AN14" s="33"/>
      <c r="AO14" s="33"/>
      <c r="AP14" s="33"/>
      <c r="AQ14" s="33"/>
      <c r="AR14" s="41"/>
    </row>
    <row r="15" spans="1:44" s="3" customFormat="1" ht="13.5">
      <c r="A15" s="17">
        <v>10</v>
      </c>
      <c r="B15" s="505">
        <f t="shared" si="10"/>
        <v>161.9</v>
      </c>
      <c r="C15" s="505">
        <f t="shared" si="0"/>
        <v>142.49878977247724</v>
      </c>
      <c r="D15" s="504">
        <v>10</v>
      </c>
      <c r="E15" s="505">
        <f t="shared" si="11"/>
        <v>160.30000000000001</v>
      </c>
      <c r="F15" s="506">
        <f t="shared" si="1"/>
        <v>141.09052501870352</v>
      </c>
      <c r="G15" s="19">
        <v>10</v>
      </c>
      <c r="H15" s="20">
        <f t="shared" si="12"/>
        <v>256.60000000000002</v>
      </c>
      <c r="I15" s="18">
        <f t="shared" si="2"/>
        <v>256.60000000000002</v>
      </c>
      <c r="J15" s="18"/>
      <c r="K15" s="19">
        <v>10</v>
      </c>
      <c r="L15" s="20">
        <f t="shared" si="13"/>
        <v>221.40000000000003</v>
      </c>
      <c r="M15" s="18">
        <f t="shared" si="3"/>
        <v>221.40000000000003</v>
      </c>
      <c r="N15" s="19">
        <v>10</v>
      </c>
      <c r="O15" s="20">
        <f t="shared" si="14"/>
        <v>120.60000000000004</v>
      </c>
      <c r="P15" s="18">
        <f t="shared" si="4"/>
        <v>120.60000000000004</v>
      </c>
      <c r="Q15" s="19">
        <v>10</v>
      </c>
      <c r="R15" s="20">
        <f t="shared" si="15"/>
        <v>48.8</v>
      </c>
      <c r="S15" s="18">
        <f t="shared" si="5"/>
        <v>48.8</v>
      </c>
      <c r="T15" s="19">
        <v>10</v>
      </c>
      <c r="U15" s="20">
        <f t="shared" si="16"/>
        <v>42.3</v>
      </c>
      <c r="V15" s="18">
        <f t="shared" si="6"/>
        <v>42.3</v>
      </c>
      <c r="W15" s="19">
        <v>10</v>
      </c>
      <c r="X15" s="20">
        <f t="shared" si="17"/>
        <v>12.549999999999997</v>
      </c>
      <c r="Y15" s="18">
        <f t="shared" si="7"/>
        <v>12.549999999999997</v>
      </c>
      <c r="Z15" s="19">
        <v>10</v>
      </c>
      <c r="AA15" s="20">
        <f t="shared" si="18"/>
        <v>326.7</v>
      </c>
      <c r="AB15" s="18">
        <f t="shared" si="8"/>
        <v>287.55005941116929</v>
      </c>
      <c r="AC15" s="19">
        <v>10</v>
      </c>
      <c r="AD15" s="20">
        <f t="shared" si="19"/>
        <v>292.60000000000002</v>
      </c>
      <c r="AE15" s="18">
        <f t="shared" si="9"/>
        <v>257.53641684636716</v>
      </c>
      <c r="AF15" s="4"/>
      <c r="AG15" s="4"/>
      <c r="AH15" s="4"/>
      <c r="AI15" s="4"/>
      <c r="AJ15" s="4"/>
      <c r="AK15" s="4"/>
      <c r="AL15" s="38"/>
      <c r="AM15" s="33"/>
      <c r="AN15" s="33"/>
      <c r="AO15" s="33"/>
      <c r="AP15" s="33"/>
      <c r="AQ15" s="33"/>
      <c r="AR15" s="41"/>
    </row>
    <row r="16" spans="1:44" s="3" customFormat="1" ht="13.5">
      <c r="A16" s="17">
        <v>11</v>
      </c>
      <c r="B16" s="505">
        <f t="shared" si="10"/>
        <v>179.4</v>
      </c>
      <c r="C16" s="505">
        <f t="shared" si="0"/>
        <v>157.90168551687717</v>
      </c>
      <c r="D16" s="504">
        <v>11</v>
      </c>
      <c r="E16" s="505">
        <f t="shared" si="11"/>
        <v>177.8</v>
      </c>
      <c r="F16" s="506">
        <f t="shared" si="1"/>
        <v>156.49342076310347</v>
      </c>
      <c r="G16" s="19">
        <v>11</v>
      </c>
      <c r="H16" s="20">
        <f t="shared" si="12"/>
        <v>266.56</v>
      </c>
      <c r="I16" s="18">
        <f t="shared" si="2"/>
        <v>266.56</v>
      </c>
      <c r="J16" s="18"/>
      <c r="K16" s="19">
        <v>11</v>
      </c>
      <c r="L16" s="20">
        <f t="shared" si="13"/>
        <v>231.36000000000004</v>
      </c>
      <c r="M16" s="18">
        <f t="shared" si="3"/>
        <v>231.36000000000004</v>
      </c>
      <c r="N16" s="19">
        <v>11</v>
      </c>
      <c r="O16" s="20">
        <f t="shared" si="14"/>
        <v>125.14000000000004</v>
      </c>
      <c r="P16" s="18">
        <f t="shared" si="4"/>
        <v>125.14000000000004</v>
      </c>
      <c r="Q16" s="19">
        <v>11</v>
      </c>
      <c r="R16" s="20">
        <f t="shared" si="15"/>
        <v>49.98</v>
      </c>
      <c r="S16" s="18">
        <f t="shared" si="5"/>
        <v>49.98</v>
      </c>
      <c r="T16" s="19">
        <v>11</v>
      </c>
      <c r="U16" s="20">
        <f t="shared" si="16"/>
        <v>44.16</v>
      </c>
      <c r="V16" s="18">
        <f t="shared" si="6"/>
        <v>44.16</v>
      </c>
      <c r="W16" s="19">
        <v>11</v>
      </c>
      <c r="X16" s="20">
        <f t="shared" si="17"/>
        <v>13.079999999999997</v>
      </c>
      <c r="Y16" s="18">
        <f t="shared" si="7"/>
        <v>13.079999999999997</v>
      </c>
      <c r="Z16" s="19">
        <v>11</v>
      </c>
      <c r="AA16" s="20">
        <f t="shared" si="18"/>
        <v>354.7</v>
      </c>
      <c r="AB16" s="18">
        <f t="shared" si="8"/>
        <v>312.19469260220922</v>
      </c>
      <c r="AC16" s="19">
        <v>11</v>
      </c>
      <c r="AD16" s="20">
        <f t="shared" si="19"/>
        <v>317.70000000000005</v>
      </c>
      <c r="AE16" s="18">
        <f t="shared" si="9"/>
        <v>279.62857017119222</v>
      </c>
      <c r="AF16" s="4"/>
      <c r="AG16" s="4"/>
      <c r="AH16" s="4"/>
      <c r="AI16" s="4"/>
      <c r="AJ16" s="4"/>
      <c r="AK16" s="4"/>
      <c r="AL16" s="38"/>
      <c r="AM16" s="33"/>
      <c r="AN16" s="33"/>
      <c r="AO16" s="33"/>
      <c r="AP16" s="33"/>
      <c r="AQ16" s="33"/>
      <c r="AR16" s="41"/>
    </row>
    <row r="17" spans="1:44" s="3" customFormat="1" ht="13.5">
      <c r="A17" s="17">
        <v>12</v>
      </c>
      <c r="B17" s="505">
        <f t="shared" si="10"/>
        <v>196.9</v>
      </c>
      <c r="C17" s="505">
        <f t="shared" si="0"/>
        <v>173.30458126127712</v>
      </c>
      <c r="D17" s="504">
        <v>12</v>
      </c>
      <c r="E17" s="505">
        <f t="shared" si="11"/>
        <v>195.3</v>
      </c>
      <c r="F17" s="506">
        <f t="shared" si="1"/>
        <v>171.89631650750343</v>
      </c>
      <c r="G17" s="19">
        <v>12</v>
      </c>
      <c r="H17" s="20">
        <f t="shared" si="12"/>
        <v>276.52</v>
      </c>
      <c r="I17" s="18">
        <f t="shared" si="2"/>
        <v>276.52</v>
      </c>
      <c r="J17" s="18"/>
      <c r="K17" s="19">
        <v>12</v>
      </c>
      <c r="L17" s="20">
        <f t="shared" si="13"/>
        <v>241.32000000000005</v>
      </c>
      <c r="M17" s="18">
        <f t="shared" si="3"/>
        <v>241.32000000000005</v>
      </c>
      <c r="N17" s="19">
        <v>12</v>
      </c>
      <c r="O17" s="20">
        <f t="shared" si="14"/>
        <v>129.68000000000004</v>
      </c>
      <c r="P17" s="18">
        <f t="shared" si="4"/>
        <v>129.68000000000004</v>
      </c>
      <c r="Q17" s="19">
        <v>12</v>
      </c>
      <c r="R17" s="20">
        <f t="shared" si="15"/>
        <v>51.16</v>
      </c>
      <c r="S17" s="18">
        <f t="shared" si="5"/>
        <v>51.16</v>
      </c>
      <c r="T17" s="19">
        <v>12</v>
      </c>
      <c r="U17" s="20">
        <f t="shared" si="16"/>
        <v>46.019999999999996</v>
      </c>
      <c r="V17" s="18">
        <f t="shared" si="6"/>
        <v>46.019999999999996</v>
      </c>
      <c r="W17" s="19">
        <v>12</v>
      </c>
      <c r="X17" s="20">
        <f t="shared" si="17"/>
        <v>13.609999999999996</v>
      </c>
      <c r="Y17" s="18">
        <f t="shared" si="7"/>
        <v>13.609999999999996</v>
      </c>
      <c r="Z17" s="19">
        <v>12</v>
      </c>
      <c r="AA17" s="20">
        <f t="shared" si="18"/>
        <v>382.7</v>
      </c>
      <c r="AB17" s="18">
        <f t="shared" si="8"/>
        <v>336.83932579324915</v>
      </c>
      <c r="AC17" s="19">
        <v>12</v>
      </c>
      <c r="AD17" s="20">
        <f t="shared" si="19"/>
        <v>342.80000000000007</v>
      </c>
      <c r="AE17" s="18">
        <f t="shared" si="9"/>
        <v>301.72072349601729</v>
      </c>
      <c r="AF17" s="4"/>
      <c r="AG17" s="4"/>
      <c r="AH17" s="4"/>
      <c r="AI17" s="4"/>
      <c r="AJ17" s="4"/>
      <c r="AK17" s="4"/>
      <c r="AL17" s="38"/>
      <c r="AM17" s="33"/>
      <c r="AN17" s="33"/>
      <c r="AO17" s="33"/>
      <c r="AP17" s="33"/>
      <c r="AQ17" s="33"/>
      <c r="AR17" s="41"/>
    </row>
    <row r="18" spans="1:44" s="3" customFormat="1" ht="13.5">
      <c r="A18" s="17">
        <v>13</v>
      </c>
      <c r="B18" s="505">
        <f t="shared" si="10"/>
        <v>214.4</v>
      </c>
      <c r="C18" s="505">
        <f t="shared" si="0"/>
        <v>188.70747700567708</v>
      </c>
      <c r="D18" s="504">
        <v>13</v>
      </c>
      <c r="E18" s="505">
        <f t="shared" si="11"/>
        <v>212.8</v>
      </c>
      <c r="F18" s="506">
        <f t="shared" si="1"/>
        <v>187.29921225190336</v>
      </c>
      <c r="G18" s="19">
        <v>13</v>
      </c>
      <c r="H18" s="20">
        <f t="shared" si="12"/>
        <v>286.47999999999996</v>
      </c>
      <c r="I18" s="18">
        <f t="shared" si="2"/>
        <v>286.47999999999996</v>
      </c>
      <c r="J18" s="18"/>
      <c r="K18" s="19">
        <v>13</v>
      </c>
      <c r="L18" s="20">
        <f t="shared" si="13"/>
        <v>251.28000000000006</v>
      </c>
      <c r="M18" s="18">
        <f t="shared" si="3"/>
        <v>251.28000000000006</v>
      </c>
      <c r="N18" s="19">
        <v>13</v>
      </c>
      <c r="O18" s="20">
        <f t="shared" si="14"/>
        <v>134.22000000000003</v>
      </c>
      <c r="P18" s="18">
        <f t="shared" si="4"/>
        <v>134.22000000000003</v>
      </c>
      <c r="Q18" s="19">
        <v>13</v>
      </c>
      <c r="R18" s="20">
        <f t="shared" si="15"/>
        <v>52.339999999999996</v>
      </c>
      <c r="S18" s="18">
        <f t="shared" si="5"/>
        <v>52.339999999999996</v>
      </c>
      <c r="T18" s="19">
        <v>13</v>
      </c>
      <c r="U18" s="20">
        <f t="shared" si="16"/>
        <v>47.879999999999995</v>
      </c>
      <c r="V18" s="18">
        <f t="shared" si="6"/>
        <v>47.879999999999995</v>
      </c>
      <c r="W18" s="19">
        <v>13</v>
      </c>
      <c r="X18" s="20">
        <f t="shared" si="17"/>
        <v>14.139999999999995</v>
      </c>
      <c r="Y18" s="18">
        <f t="shared" si="7"/>
        <v>14.139999999999995</v>
      </c>
      <c r="Z18" s="19">
        <v>13</v>
      </c>
      <c r="AA18" s="20">
        <f t="shared" si="18"/>
        <v>410.7</v>
      </c>
      <c r="AB18" s="18">
        <f t="shared" si="8"/>
        <v>361.48395898428902</v>
      </c>
      <c r="AC18" s="19">
        <v>13</v>
      </c>
      <c r="AD18" s="20">
        <f t="shared" si="19"/>
        <v>367.90000000000009</v>
      </c>
      <c r="AE18" s="18">
        <f t="shared" si="9"/>
        <v>323.8128768208424</v>
      </c>
      <c r="AF18" s="4"/>
      <c r="AG18" s="4"/>
      <c r="AH18" s="4"/>
      <c r="AI18" s="4"/>
      <c r="AJ18" s="4"/>
      <c r="AK18" s="4"/>
      <c r="AL18" s="38"/>
      <c r="AM18" s="33"/>
      <c r="AN18" s="33"/>
      <c r="AO18" s="33"/>
      <c r="AP18" s="33"/>
      <c r="AQ18" s="33"/>
      <c r="AR18" s="41"/>
    </row>
    <row r="19" spans="1:44" s="3" customFormat="1" ht="13.5">
      <c r="A19" s="17">
        <v>14</v>
      </c>
      <c r="B19" s="505">
        <f t="shared" si="10"/>
        <v>231.9</v>
      </c>
      <c r="C19" s="505">
        <f t="shared" si="0"/>
        <v>204.11037275007703</v>
      </c>
      <c r="D19" s="504">
        <v>14</v>
      </c>
      <c r="E19" s="505">
        <f t="shared" si="11"/>
        <v>230.3</v>
      </c>
      <c r="F19" s="506">
        <f t="shared" si="1"/>
        <v>202.70210799630331</v>
      </c>
      <c r="G19" s="19">
        <v>14</v>
      </c>
      <c r="H19" s="20">
        <f t="shared" si="12"/>
        <v>296.43999999999994</v>
      </c>
      <c r="I19" s="18">
        <f t="shared" si="2"/>
        <v>296.43999999999994</v>
      </c>
      <c r="J19" s="18"/>
      <c r="K19" s="19">
        <v>14</v>
      </c>
      <c r="L19" s="20">
        <f t="shared" si="13"/>
        <v>261.24000000000007</v>
      </c>
      <c r="M19" s="18">
        <f t="shared" si="3"/>
        <v>261.24000000000007</v>
      </c>
      <c r="N19" s="19">
        <v>14</v>
      </c>
      <c r="O19" s="20">
        <f t="shared" si="14"/>
        <v>138.76000000000002</v>
      </c>
      <c r="P19" s="18">
        <f t="shared" si="4"/>
        <v>138.76000000000002</v>
      </c>
      <c r="Q19" s="19">
        <v>14</v>
      </c>
      <c r="R19" s="20">
        <f t="shared" si="15"/>
        <v>53.519999999999996</v>
      </c>
      <c r="S19" s="18">
        <f t="shared" si="5"/>
        <v>53.519999999999996</v>
      </c>
      <c r="T19" s="19">
        <v>14</v>
      </c>
      <c r="U19" s="20">
        <f t="shared" si="16"/>
        <v>49.739999999999995</v>
      </c>
      <c r="V19" s="18">
        <f t="shared" si="6"/>
        <v>49.739999999999995</v>
      </c>
      <c r="W19" s="19">
        <v>14</v>
      </c>
      <c r="X19" s="20">
        <f t="shared" si="17"/>
        <v>14.669999999999995</v>
      </c>
      <c r="Y19" s="18">
        <f t="shared" si="7"/>
        <v>14.669999999999995</v>
      </c>
      <c r="Z19" s="19">
        <v>14</v>
      </c>
      <c r="AA19" s="20">
        <f t="shared" si="18"/>
        <v>438.7</v>
      </c>
      <c r="AB19" s="18">
        <f t="shared" si="8"/>
        <v>386.12859217532895</v>
      </c>
      <c r="AC19" s="19">
        <v>14</v>
      </c>
      <c r="AD19" s="20">
        <f t="shared" si="19"/>
        <v>393.00000000000011</v>
      </c>
      <c r="AE19" s="18">
        <f t="shared" si="9"/>
        <v>345.90503014566747</v>
      </c>
      <c r="AF19" s="4"/>
      <c r="AG19" s="4"/>
      <c r="AH19" s="4"/>
      <c r="AI19" s="4"/>
      <c r="AJ19" s="4"/>
      <c r="AK19" s="4"/>
      <c r="AL19" s="38"/>
      <c r="AM19" s="33"/>
      <c r="AN19" s="33"/>
      <c r="AO19" s="33"/>
      <c r="AP19" s="33"/>
      <c r="AQ19" s="33"/>
      <c r="AR19" s="41"/>
    </row>
    <row r="20" spans="1:44" s="3" customFormat="1" ht="13.5">
      <c r="A20" s="17">
        <v>15</v>
      </c>
      <c r="B20" s="505">
        <f t="shared" si="10"/>
        <v>249.4</v>
      </c>
      <c r="C20" s="505">
        <f t="shared" si="0"/>
        <v>219.51326849447696</v>
      </c>
      <c r="D20" s="504">
        <v>15</v>
      </c>
      <c r="E20" s="505">
        <f t="shared" si="11"/>
        <v>247.8</v>
      </c>
      <c r="F20" s="506">
        <f t="shared" si="1"/>
        <v>218.10500374070327</v>
      </c>
      <c r="G20" s="19">
        <v>15</v>
      </c>
      <c r="H20" s="20">
        <f t="shared" si="12"/>
        <v>306.39999999999992</v>
      </c>
      <c r="I20" s="18">
        <f t="shared" si="2"/>
        <v>306.39999999999992</v>
      </c>
      <c r="J20" s="18"/>
      <c r="K20" s="19">
        <v>15</v>
      </c>
      <c r="L20" s="20">
        <f t="shared" si="13"/>
        <v>271.20000000000005</v>
      </c>
      <c r="M20" s="18">
        <f t="shared" si="3"/>
        <v>271.20000000000005</v>
      </c>
      <c r="N20" s="19">
        <v>15</v>
      </c>
      <c r="O20" s="20">
        <f t="shared" si="14"/>
        <v>143.30000000000001</v>
      </c>
      <c r="P20" s="18">
        <f t="shared" si="4"/>
        <v>143.30000000000001</v>
      </c>
      <c r="Q20" s="19">
        <v>15</v>
      </c>
      <c r="R20" s="20">
        <f t="shared" si="15"/>
        <v>54.699999999999996</v>
      </c>
      <c r="S20" s="18">
        <f t="shared" si="5"/>
        <v>54.699999999999996</v>
      </c>
      <c r="T20" s="19">
        <v>15</v>
      </c>
      <c r="U20" s="20">
        <f t="shared" si="16"/>
        <v>51.599999999999994</v>
      </c>
      <c r="V20" s="18">
        <f t="shared" si="6"/>
        <v>51.599999999999994</v>
      </c>
      <c r="W20" s="19">
        <v>15</v>
      </c>
      <c r="X20" s="20">
        <f t="shared" si="17"/>
        <v>15.199999999999994</v>
      </c>
      <c r="Y20" s="18">
        <f t="shared" si="7"/>
        <v>15.199999999999994</v>
      </c>
      <c r="Z20" s="19">
        <v>15</v>
      </c>
      <c r="AA20" s="20">
        <f t="shared" si="18"/>
        <v>466.7</v>
      </c>
      <c r="AB20" s="18">
        <f t="shared" si="8"/>
        <v>410.77322536636888</v>
      </c>
      <c r="AC20" s="19">
        <v>15</v>
      </c>
      <c r="AD20" s="20">
        <f t="shared" si="19"/>
        <v>418.10000000000014</v>
      </c>
      <c r="AE20" s="18">
        <f t="shared" si="9"/>
        <v>367.99718347049259</v>
      </c>
      <c r="AF20" s="4"/>
      <c r="AG20" s="4"/>
      <c r="AH20" s="4"/>
      <c r="AI20" s="4"/>
      <c r="AJ20" s="4"/>
      <c r="AK20" s="4"/>
      <c r="AL20" s="38"/>
      <c r="AM20" s="33"/>
      <c r="AN20" s="33"/>
      <c r="AO20" s="33"/>
      <c r="AP20" s="33"/>
      <c r="AQ20" s="33"/>
      <c r="AR20" s="41"/>
    </row>
    <row r="21" spans="1:44" s="3" customFormat="1" ht="13.5">
      <c r="A21" s="17">
        <v>16</v>
      </c>
      <c r="B21" s="505">
        <f t="shared" si="10"/>
        <v>266.89999999999998</v>
      </c>
      <c r="C21" s="505">
        <f t="shared" si="0"/>
        <v>234.91616423887689</v>
      </c>
      <c r="D21" s="504">
        <v>16</v>
      </c>
      <c r="E21" s="505">
        <f t="shared" si="11"/>
        <v>265.3</v>
      </c>
      <c r="F21" s="506">
        <f t="shared" si="1"/>
        <v>233.50789948510322</v>
      </c>
      <c r="G21" s="19">
        <v>16</v>
      </c>
      <c r="H21" s="20">
        <f t="shared" si="12"/>
        <v>316.3599999999999</v>
      </c>
      <c r="I21" s="18">
        <f t="shared" si="2"/>
        <v>316.3599999999999</v>
      </c>
      <c r="J21" s="18"/>
      <c r="K21" s="19">
        <v>16</v>
      </c>
      <c r="L21" s="20">
        <f t="shared" si="13"/>
        <v>281.16000000000003</v>
      </c>
      <c r="M21" s="18">
        <f t="shared" si="3"/>
        <v>281.16000000000003</v>
      </c>
      <c r="N21" s="19">
        <v>16</v>
      </c>
      <c r="O21" s="20">
        <f t="shared" si="14"/>
        <v>147.84</v>
      </c>
      <c r="P21" s="18">
        <f t="shared" si="4"/>
        <v>147.84</v>
      </c>
      <c r="Q21" s="19">
        <v>16</v>
      </c>
      <c r="R21" s="20">
        <f t="shared" si="15"/>
        <v>55.879999999999995</v>
      </c>
      <c r="S21" s="18">
        <f t="shared" si="5"/>
        <v>55.879999999999995</v>
      </c>
      <c r="T21" s="19">
        <v>16</v>
      </c>
      <c r="U21" s="20">
        <f t="shared" si="16"/>
        <v>53.459999999999994</v>
      </c>
      <c r="V21" s="18">
        <f t="shared" si="6"/>
        <v>53.459999999999994</v>
      </c>
      <c r="W21" s="19">
        <v>16</v>
      </c>
      <c r="X21" s="20">
        <f t="shared" si="17"/>
        <v>15.729999999999993</v>
      </c>
      <c r="Y21" s="18">
        <f t="shared" si="7"/>
        <v>15.729999999999993</v>
      </c>
      <c r="Z21" s="19">
        <v>16</v>
      </c>
      <c r="AA21" s="20">
        <f t="shared" si="18"/>
        <v>494.7</v>
      </c>
      <c r="AB21" s="18">
        <f t="shared" si="8"/>
        <v>435.41785855740881</v>
      </c>
      <c r="AC21" s="19">
        <v>16</v>
      </c>
      <c r="AD21" s="20">
        <f t="shared" si="19"/>
        <v>443.20000000000016</v>
      </c>
      <c r="AE21" s="18">
        <f t="shared" si="9"/>
        <v>390.08933679531765</v>
      </c>
      <c r="AF21" s="4"/>
      <c r="AG21" s="4"/>
      <c r="AH21" s="4"/>
      <c r="AI21" s="4"/>
      <c r="AJ21" s="4"/>
      <c r="AK21" s="4"/>
      <c r="AL21" s="38"/>
      <c r="AM21" s="33"/>
      <c r="AN21" s="33"/>
      <c r="AO21" s="33"/>
      <c r="AP21" s="33"/>
      <c r="AQ21" s="33"/>
      <c r="AR21" s="41"/>
    </row>
    <row r="22" spans="1:44" s="3" customFormat="1" ht="13.5">
      <c r="A22" s="17">
        <v>17</v>
      </c>
      <c r="B22" s="505">
        <f t="shared" si="10"/>
        <v>284.39999999999998</v>
      </c>
      <c r="C22" s="505">
        <f t="shared" si="0"/>
        <v>250.31905998327684</v>
      </c>
      <c r="D22" s="504">
        <v>17</v>
      </c>
      <c r="E22" s="505">
        <f t="shared" si="11"/>
        <v>282.8</v>
      </c>
      <c r="F22" s="506">
        <f t="shared" si="1"/>
        <v>248.91079522950315</v>
      </c>
      <c r="G22" s="19">
        <v>17</v>
      </c>
      <c r="H22" s="20">
        <f t="shared" si="12"/>
        <v>326.31999999999988</v>
      </c>
      <c r="I22" s="18">
        <f t="shared" si="2"/>
        <v>326.31999999999988</v>
      </c>
      <c r="J22" s="18"/>
      <c r="K22" s="19">
        <v>17</v>
      </c>
      <c r="L22" s="20">
        <f t="shared" si="13"/>
        <v>291.12</v>
      </c>
      <c r="M22" s="18">
        <f t="shared" si="3"/>
        <v>291.12</v>
      </c>
      <c r="N22" s="19">
        <v>17</v>
      </c>
      <c r="O22" s="20">
        <f t="shared" si="14"/>
        <v>152.38</v>
      </c>
      <c r="P22" s="18">
        <f t="shared" si="4"/>
        <v>152.38</v>
      </c>
      <c r="Q22" s="19">
        <v>17</v>
      </c>
      <c r="R22" s="20">
        <f t="shared" si="15"/>
        <v>57.059999999999995</v>
      </c>
      <c r="S22" s="18">
        <f t="shared" si="5"/>
        <v>57.059999999999995</v>
      </c>
      <c r="T22" s="19">
        <v>17</v>
      </c>
      <c r="U22" s="20">
        <f t="shared" si="16"/>
        <v>55.319999999999993</v>
      </c>
      <c r="V22" s="18">
        <f t="shared" si="6"/>
        <v>55.319999999999993</v>
      </c>
      <c r="W22" s="19">
        <v>17</v>
      </c>
      <c r="X22" s="20">
        <f t="shared" si="17"/>
        <v>16.259999999999994</v>
      </c>
      <c r="Y22" s="18">
        <f t="shared" si="7"/>
        <v>16.259999999999994</v>
      </c>
      <c r="Z22" s="19">
        <v>17</v>
      </c>
      <c r="AA22" s="20">
        <f t="shared" si="18"/>
        <v>522.70000000000005</v>
      </c>
      <c r="AB22" s="18">
        <f t="shared" si="8"/>
        <v>460.06249174844874</v>
      </c>
      <c r="AC22" s="19">
        <v>17</v>
      </c>
      <c r="AD22" s="20">
        <f t="shared" si="19"/>
        <v>468.30000000000018</v>
      </c>
      <c r="AE22" s="18">
        <f t="shared" si="9"/>
        <v>412.18149012014277</v>
      </c>
      <c r="AF22" s="4"/>
      <c r="AG22" s="4"/>
      <c r="AH22" s="4"/>
      <c r="AI22" s="4"/>
      <c r="AJ22" s="4"/>
      <c r="AK22" s="4"/>
      <c r="AL22" s="4"/>
      <c r="AM22" s="4"/>
      <c r="AN22" s="4"/>
      <c r="AO22" s="4"/>
      <c r="AP22" s="4"/>
      <c r="AQ22" s="4"/>
      <c r="AR22" s="4"/>
    </row>
    <row r="23" spans="1:44" s="3" customFormat="1" ht="13.5">
      <c r="A23" s="17">
        <v>18</v>
      </c>
      <c r="B23" s="505">
        <f t="shared" si="10"/>
        <v>301.89999999999998</v>
      </c>
      <c r="C23" s="505">
        <f t="shared" si="0"/>
        <v>265.7219557276768</v>
      </c>
      <c r="D23" s="504">
        <v>18</v>
      </c>
      <c r="E23" s="505">
        <f t="shared" si="11"/>
        <v>300.3</v>
      </c>
      <c r="F23" s="506">
        <f t="shared" si="1"/>
        <v>264.31369097390308</v>
      </c>
      <c r="G23" s="19">
        <v>18</v>
      </c>
      <c r="H23" s="20">
        <f t="shared" si="12"/>
        <v>336.27999999999986</v>
      </c>
      <c r="I23" s="18">
        <f t="shared" si="2"/>
        <v>336.27999999999986</v>
      </c>
      <c r="J23" s="18"/>
      <c r="K23" s="19">
        <v>18</v>
      </c>
      <c r="L23" s="20">
        <f t="shared" si="13"/>
        <v>301.08</v>
      </c>
      <c r="M23" s="18">
        <f t="shared" si="3"/>
        <v>301.08</v>
      </c>
      <c r="N23" s="19">
        <v>18</v>
      </c>
      <c r="O23" s="20">
        <f t="shared" si="14"/>
        <v>156.91999999999999</v>
      </c>
      <c r="P23" s="18">
        <f t="shared" si="4"/>
        <v>156.91999999999999</v>
      </c>
      <c r="Q23" s="19">
        <v>18</v>
      </c>
      <c r="R23" s="20">
        <f t="shared" si="15"/>
        <v>58.239999999999995</v>
      </c>
      <c r="S23" s="18">
        <f t="shared" si="5"/>
        <v>58.239999999999995</v>
      </c>
      <c r="T23" s="19">
        <v>18</v>
      </c>
      <c r="U23" s="20">
        <f t="shared" si="16"/>
        <v>57.179999999999993</v>
      </c>
      <c r="V23" s="18">
        <f t="shared" si="6"/>
        <v>57.179999999999993</v>
      </c>
      <c r="W23" s="19">
        <v>18</v>
      </c>
      <c r="X23" s="20">
        <f t="shared" si="17"/>
        <v>16.789999999999996</v>
      </c>
      <c r="Y23" s="18">
        <f t="shared" si="7"/>
        <v>16.789999999999996</v>
      </c>
      <c r="Z23" s="19">
        <v>18</v>
      </c>
      <c r="AA23" s="20">
        <f t="shared" si="18"/>
        <v>550.70000000000005</v>
      </c>
      <c r="AB23" s="18">
        <f t="shared" si="8"/>
        <v>484.70712493948866</v>
      </c>
      <c r="AC23" s="19">
        <v>18</v>
      </c>
      <c r="AD23" s="20">
        <f t="shared" si="19"/>
        <v>493.4000000000002</v>
      </c>
      <c r="AE23" s="18">
        <f t="shared" si="9"/>
        <v>434.27364344496783</v>
      </c>
      <c r="AF23" s="4"/>
      <c r="AG23" s="4"/>
      <c r="AH23" s="4"/>
      <c r="AI23" s="4"/>
      <c r="AJ23" s="4"/>
      <c r="AK23" s="4"/>
      <c r="AL23" s="4"/>
      <c r="AM23" s="4"/>
      <c r="AN23" s="4"/>
      <c r="AO23" s="4"/>
      <c r="AP23" s="4"/>
      <c r="AQ23" s="4"/>
      <c r="AR23" s="4"/>
    </row>
    <row r="24" spans="1:44" s="3" customFormat="1" ht="13.5">
      <c r="A24" s="17">
        <v>19</v>
      </c>
      <c r="B24" s="505">
        <f t="shared" si="10"/>
        <v>319.39999999999998</v>
      </c>
      <c r="C24" s="505">
        <f t="shared" si="0"/>
        <v>281.12485147207673</v>
      </c>
      <c r="D24" s="504">
        <v>19</v>
      </c>
      <c r="E24" s="505">
        <f t="shared" si="11"/>
        <v>317.8</v>
      </c>
      <c r="F24" s="506">
        <f t="shared" si="1"/>
        <v>279.71658671830306</v>
      </c>
      <c r="G24" s="19">
        <v>19</v>
      </c>
      <c r="H24" s="20">
        <f t="shared" si="12"/>
        <v>346.23999999999984</v>
      </c>
      <c r="I24" s="18">
        <f t="shared" si="2"/>
        <v>346.23999999999984</v>
      </c>
      <c r="J24" s="18"/>
      <c r="K24" s="19">
        <v>19</v>
      </c>
      <c r="L24" s="20">
        <f t="shared" si="13"/>
        <v>311.03999999999996</v>
      </c>
      <c r="M24" s="18">
        <f t="shared" si="3"/>
        <v>311.03999999999996</v>
      </c>
      <c r="N24" s="19">
        <v>19</v>
      </c>
      <c r="O24" s="20">
        <f t="shared" si="14"/>
        <v>161.45999999999998</v>
      </c>
      <c r="P24" s="18">
        <f t="shared" si="4"/>
        <v>161.45999999999998</v>
      </c>
      <c r="Q24" s="19">
        <v>19</v>
      </c>
      <c r="R24" s="20">
        <f t="shared" si="15"/>
        <v>59.419999999999995</v>
      </c>
      <c r="S24" s="18">
        <f t="shared" si="5"/>
        <v>59.419999999999995</v>
      </c>
      <c r="T24" s="19">
        <v>19</v>
      </c>
      <c r="U24" s="20">
        <f t="shared" si="16"/>
        <v>59.039999999999992</v>
      </c>
      <c r="V24" s="18">
        <f t="shared" si="6"/>
        <v>59.039999999999992</v>
      </c>
      <c r="W24" s="19">
        <v>19</v>
      </c>
      <c r="X24" s="20">
        <f t="shared" si="17"/>
        <v>17.319999999999997</v>
      </c>
      <c r="Y24" s="18">
        <f t="shared" si="7"/>
        <v>17.319999999999997</v>
      </c>
      <c r="Z24" s="19">
        <v>19</v>
      </c>
      <c r="AA24" s="20">
        <f t="shared" si="18"/>
        <v>578.70000000000005</v>
      </c>
      <c r="AB24" s="18">
        <f t="shared" si="8"/>
        <v>509.35175813052859</v>
      </c>
      <c r="AC24" s="19">
        <v>19</v>
      </c>
      <c r="AD24" s="20">
        <f t="shared" si="19"/>
        <v>518.50000000000023</v>
      </c>
      <c r="AE24" s="18">
        <f t="shared" si="9"/>
        <v>456.36579676979295</v>
      </c>
      <c r="AF24" s="4"/>
      <c r="AG24" s="4"/>
      <c r="AH24" s="4"/>
      <c r="AI24" s="4"/>
      <c r="AJ24" s="4"/>
      <c r="AK24" s="4"/>
      <c r="AL24" s="4"/>
      <c r="AM24" s="39"/>
      <c r="AN24" s="36"/>
      <c r="AO24" s="36"/>
      <c r="AP24" s="36"/>
      <c r="AQ24" s="36"/>
      <c r="AR24" s="36"/>
    </row>
    <row r="25" spans="1:44" s="3" customFormat="1" ht="13.5">
      <c r="A25" s="17">
        <v>20</v>
      </c>
      <c r="B25" s="505">
        <f t="shared" si="10"/>
        <v>336.9</v>
      </c>
      <c r="C25" s="505">
        <f t="shared" si="0"/>
        <v>296.52774721647666</v>
      </c>
      <c r="D25" s="504">
        <v>20</v>
      </c>
      <c r="E25" s="505">
        <f t="shared" si="11"/>
        <v>335.3</v>
      </c>
      <c r="F25" s="506">
        <f t="shared" si="1"/>
        <v>295.11948246270299</v>
      </c>
      <c r="G25" s="19">
        <v>20</v>
      </c>
      <c r="H25" s="20">
        <f t="shared" si="12"/>
        <v>356.19999999999982</v>
      </c>
      <c r="I25" s="18">
        <f t="shared" si="2"/>
        <v>356.19999999999982</v>
      </c>
      <c r="J25" s="18"/>
      <c r="K25" s="19">
        <v>20</v>
      </c>
      <c r="L25" s="20">
        <f t="shared" si="13"/>
        <v>320.99999999999994</v>
      </c>
      <c r="M25" s="18">
        <f t="shared" si="3"/>
        <v>320.99999999999994</v>
      </c>
      <c r="N25" s="19">
        <v>20</v>
      </c>
      <c r="O25" s="20">
        <f t="shared" si="14"/>
        <v>165.99999999999997</v>
      </c>
      <c r="P25" s="18">
        <f t="shared" si="4"/>
        <v>165.99999999999997</v>
      </c>
      <c r="Q25" s="19">
        <v>20</v>
      </c>
      <c r="R25" s="20">
        <f t="shared" si="15"/>
        <v>60.599999999999994</v>
      </c>
      <c r="S25" s="18">
        <f t="shared" si="5"/>
        <v>60.599999999999994</v>
      </c>
      <c r="T25" s="19">
        <v>20</v>
      </c>
      <c r="U25" s="20">
        <f t="shared" si="16"/>
        <v>60.899999999999991</v>
      </c>
      <c r="V25" s="18">
        <f t="shared" si="6"/>
        <v>60.899999999999991</v>
      </c>
      <c r="W25" s="19">
        <v>20</v>
      </c>
      <c r="X25" s="20">
        <f t="shared" si="17"/>
        <v>17.849999999999998</v>
      </c>
      <c r="Y25" s="18">
        <f t="shared" si="7"/>
        <v>17.849999999999998</v>
      </c>
      <c r="Z25" s="19">
        <v>20</v>
      </c>
      <c r="AA25" s="20">
        <f t="shared" si="18"/>
        <v>606.70000000000005</v>
      </c>
      <c r="AB25" s="18">
        <f t="shared" si="8"/>
        <v>533.99639132156847</v>
      </c>
      <c r="AC25" s="19">
        <v>20</v>
      </c>
      <c r="AD25" s="20">
        <f t="shared" si="19"/>
        <v>543.60000000000025</v>
      </c>
      <c r="AE25" s="18">
        <f t="shared" si="9"/>
        <v>478.45795009461801</v>
      </c>
      <c r="AF25" s="4"/>
      <c r="AG25" s="4"/>
      <c r="AH25" s="4"/>
      <c r="AI25" s="4"/>
      <c r="AJ25" s="4"/>
      <c r="AK25" s="4"/>
      <c r="AL25" s="4"/>
      <c r="AM25" s="4"/>
      <c r="AN25" s="4"/>
      <c r="AO25" s="4"/>
      <c r="AP25" s="4"/>
      <c r="AQ25" s="4"/>
      <c r="AR25" s="4"/>
    </row>
    <row r="26" spans="1:44" s="3" customFormat="1" ht="13.5">
      <c r="A26" s="17">
        <v>21</v>
      </c>
      <c r="B26" s="505">
        <f t="shared" si="10"/>
        <v>354.4</v>
      </c>
      <c r="C26" s="505">
        <f t="shared" si="0"/>
        <v>311.93064296087664</v>
      </c>
      <c r="D26" s="504">
        <v>21</v>
      </c>
      <c r="E26" s="505">
        <f t="shared" si="11"/>
        <v>352.8</v>
      </c>
      <c r="F26" s="506">
        <f t="shared" si="1"/>
        <v>310.52237820710297</v>
      </c>
      <c r="G26" s="19">
        <v>21</v>
      </c>
      <c r="H26" s="20">
        <f t="shared" si="12"/>
        <v>366.1599999999998</v>
      </c>
      <c r="I26" s="18">
        <f t="shared" si="2"/>
        <v>366.1599999999998</v>
      </c>
      <c r="J26" s="18"/>
      <c r="K26" s="19">
        <v>21</v>
      </c>
      <c r="L26" s="20">
        <f t="shared" si="13"/>
        <v>330.95999999999992</v>
      </c>
      <c r="M26" s="18">
        <f t="shared" si="3"/>
        <v>330.95999999999992</v>
      </c>
      <c r="N26" s="19">
        <v>21</v>
      </c>
      <c r="O26" s="20">
        <f t="shared" si="14"/>
        <v>170.53999999999996</v>
      </c>
      <c r="P26" s="18">
        <f t="shared" si="4"/>
        <v>170.53999999999996</v>
      </c>
      <c r="Q26" s="19">
        <v>21</v>
      </c>
      <c r="R26" s="20">
        <f t="shared" si="15"/>
        <v>61.779999999999994</v>
      </c>
      <c r="S26" s="18">
        <f t="shared" si="5"/>
        <v>61.779999999999994</v>
      </c>
      <c r="T26" s="19">
        <v>21</v>
      </c>
      <c r="U26" s="20">
        <f t="shared" si="16"/>
        <v>62.759999999999991</v>
      </c>
      <c r="V26" s="18">
        <f t="shared" si="6"/>
        <v>62.759999999999991</v>
      </c>
      <c r="W26" s="19">
        <v>21</v>
      </c>
      <c r="X26" s="20">
        <f t="shared" si="17"/>
        <v>18.38</v>
      </c>
      <c r="Y26" s="18">
        <f t="shared" si="7"/>
        <v>18.38</v>
      </c>
      <c r="Z26" s="19">
        <v>21</v>
      </c>
      <c r="AA26" s="20">
        <f t="shared" si="18"/>
        <v>634.70000000000005</v>
      </c>
      <c r="AB26" s="18">
        <f t="shared" si="8"/>
        <v>558.6410245126084</v>
      </c>
      <c r="AC26" s="19">
        <v>21</v>
      </c>
      <c r="AD26" s="20">
        <f t="shared" si="19"/>
        <v>568.70000000000027</v>
      </c>
      <c r="AE26" s="18">
        <f t="shared" si="9"/>
        <v>500.55010341944308</v>
      </c>
      <c r="AF26" s="4"/>
      <c r="AG26" s="4"/>
      <c r="AH26" s="4"/>
      <c r="AI26" s="4"/>
      <c r="AJ26" s="4"/>
      <c r="AK26" s="4"/>
      <c r="AL26" s="4"/>
      <c r="AM26" s="4"/>
      <c r="AN26" s="4"/>
      <c r="AO26" s="4"/>
      <c r="AP26" s="4"/>
      <c r="AQ26" s="4"/>
      <c r="AR26" s="4"/>
    </row>
    <row r="27" spans="1:44" s="3" customFormat="1" ht="13.5">
      <c r="A27" s="17">
        <v>22</v>
      </c>
      <c r="B27" s="505">
        <f t="shared" si="10"/>
        <v>371.9</v>
      </c>
      <c r="C27" s="505">
        <f t="shared" si="0"/>
        <v>327.33353870527657</v>
      </c>
      <c r="D27" s="504">
        <v>22</v>
      </c>
      <c r="E27" s="505">
        <f t="shared" si="11"/>
        <v>370.3</v>
      </c>
      <c r="F27" s="506">
        <f t="shared" si="1"/>
        <v>325.9252739515029</v>
      </c>
      <c r="G27" s="19">
        <v>22</v>
      </c>
      <c r="H27" s="20">
        <f t="shared" si="12"/>
        <v>376.11999999999978</v>
      </c>
      <c r="I27" s="18">
        <f t="shared" si="2"/>
        <v>376.11999999999978</v>
      </c>
      <c r="J27" s="18"/>
      <c r="K27" s="19">
        <v>22</v>
      </c>
      <c r="L27" s="20">
        <f t="shared" si="13"/>
        <v>340.9199999999999</v>
      </c>
      <c r="M27" s="18">
        <f t="shared" si="3"/>
        <v>340.9199999999999</v>
      </c>
      <c r="N27" s="19">
        <v>22</v>
      </c>
      <c r="O27" s="20">
        <f t="shared" si="14"/>
        <v>175.07999999999996</v>
      </c>
      <c r="P27" s="18">
        <f t="shared" si="4"/>
        <v>175.07999999999996</v>
      </c>
      <c r="Q27" s="19">
        <v>22</v>
      </c>
      <c r="R27" s="20">
        <f t="shared" si="15"/>
        <v>62.959999999999994</v>
      </c>
      <c r="S27" s="18">
        <f t="shared" si="5"/>
        <v>62.959999999999994</v>
      </c>
      <c r="T27" s="19">
        <v>22</v>
      </c>
      <c r="U27" s="20">
        <f t="shared" si="16"/>
        <v>64.61999999999999</v>
      </c>
      <c r="V27" s="18">
        <f t="shared" si="6"/>
        <v>64.61999999999999</v>
      </c>
      <c r="W27" s="19">
        <v>22</v>
      </c>
      <c r="X27" s="20">
        <f t="shared" si="17"/>
        <v>18.91</v>
      </c>
      <c r="Y27" s="18">
        <f t="shared" si="7"/>
        <v>18.91</v>
      </c>
      <c r="Z27" s="19">
        <v>22</v>
      </c>
      <c r="AA27" s="20">
        <f t="shared" si="18"/>
        <v>662.7</v>
      </c>
      <c r="AB27" s="18">
        <f t="shared" si="8"/>
        <v>583.28565770364833</v>
      </c>
      <c r="AC27" s="19">
        <v>22</v>
      </c>
      <c r="AD27" s="20">
        <f t="shared" si="19"/>
        <v>593.8000000000003</v>
      </c>
      <c r="AE27" s="18">
        <f t="shared" si="9"/>
        <v>522.64225674426814</v>
      </c>
      <c r="AF27" s="4"/>
      <c r="AG27" s="4"/>
      <c r="AH27" s="4"/>
      <c r="AI27" s="4"/>
      <c r="AJ27" s="4"/>
      <c r="AK27" s="4"/>
      <c r="AL27" s="4"/>
      <c r="AM27" s="4"/>
      <c r="AN27" s="4"/>
      <c r="AO27" s="4"/>
      <c r="AP27" s="4"/>
      <c r="AQ27" s="4"/>
      <c r="AR27" s="4"/>
    </row>
    <row r="28" spans="1:44" s="3" customFormat="1" ht="13.5">
      <c r="A28" s="17">
        <v>23</v>
      </c>
      <c r="B28" s="505">
        <f t="shared" si="10"/>
        <v>389.4</v>
      </c>
      <c r="C28" s="505">
        <f t="shared" si="0"/>
        <v>342.73643444967649</v>
      </c>
      <c r="D28" s="504">
        <v>23</v>
      </c>
      <c r="E28" s="505">
        <f t="shared" si="11"/>
        <v>387.8</v>
      </c>
      <c r="F28" s="506">
        <f t="shared" si="1"/>
        <v>341.32816969590283</v>
      </c>
      <c r="G28" s="19">
        <v>23</v>
      </c>
      <c r="H28" s="20">
        <f t="shared" si="12"/>
        <v>386.07999999999976</v>
      </c>
      <c r="I28" s="18">
        <f t="shared" si="2"/>
        <v>386.07999999999976</v>
      </c>
      <c r="J28" s="18"/>
      <c r="K28" s="19">
        <v>23</v>
      </c>
      <c r="L28" s="20">
        <f t="shared" si="13"/>
        <v>350.87999999999988</v>
      </c>
      <c r="M28" s="18">
        <f t="shared" si="3"/>
        <v>350.87999999999988</v>
      </c>
      <c r="N28" s="19">
        <v>23</v>
      </c>
      <c r="O28" s="20">
        <f t="shared" si="14"/>
        <v>179.61999999999995</v>
      </c>
      <c r="P28" s="18">
        <f t="shared" si="4"/>
        <v>179.61999999999995</v>
      </c>
      <c r="Q28" s="19">
        <v>23</v>
      </c>
      <c r="R28" s="20">
        <f t="shared" si="15"/>
        <v>64.14</v>
      </c>
      <c r="S28" s="18">
        <f t="shared" si="5"/>
        <v>64.14</v>
      </c>
      <c r="T28" s="19">
        <v>23</v>
      </c>
      <c r="U28" s="20">
        <f t="shared" si="16"/>
        <v>66.47999999999999</v>
      </c>
      <c r="V28" s="18">
        <f t="shared" si="6"/>
        <v>66.47999999999999</v>
      </c>
      <c r="W28" s="19">
        <v>23</v>
      </c>
      <c r="X28" s="20">
        <f t="shared" si="17"/>
        <v>19.440000000000001</v>
      </c>
      <c r="Y28" s="18">
        <f t="shared" si="7"/>
        <v>19.440000000000001</v>
      </c>
      <c r="Z28" s="19">
        <v>23</v>
      </c>
      <c r="AA28" s="20">
        <f t="shared" si="18"/>
        <v>690.7</v>
      </c>
      <c r="AB28" s="18">
        <f t="shared" si="8"/>
        <v>607.93029089468826</v>
      </c>
      <c r="AC28" s="19">
        <v>23</v>
      </c>
      <c r="AD28" s="20">
        <f t="shared" si="19"/>
        <v>618.90000000000032</v>
      </c>
      <c r="AE28" s="18">
        <f t="shared" si="9"/>
        <v>544.73441006909331</v>
      </c>
      <c r="AF28" s="4"/>
      <c r="AG28" s="4"/>
      <c r="AH28" s="4"/>
      <c r="AI28" s="4"/>
      <c r="AJ28" s="4"/>
      <c r="AK28" s="4"/>
      <c r="AL28" s="4"/>
      <c r="AM28" s="4"/>
      <c r="AN28" s="4"/>
      <c r="AO28" s="4"/>
      <c r="AP28" s="4"/>
      <c r="AQ28" s="4"/>
      <c r="AR28" s="4"/>
    </row>
    <row r="29" spans="1:44" s="3" customFormat="1" ht="13.5">
      <c r="A29" s="17">
        <v>24</v>
      </c>
      <c r="B29" s="505">
        <f t="shared" si="10"/>
        <v>406.9</v>
      </c>
      <c r="C29" s="505">
        <f t="shared" si="0"/>
        <v>358.13933019407648</v>
      </c>
      <c r="D29" s="504">
        <v>24</v>
      </c>
      <c r="E29" s="505">
        <f t="shared" si="11"/>
        <v>405.3</v>
      </c>
      <c r="F29" s="506">
        <f t="shared" si="1"/>
        <v>356.73106544030281</v>
      </c>
      <c r="G29" s="19">
        <v>24</v>
      </c>
      <c r="H29" s="20">
        <f t="shared" si="12"/>
        <v>396.03999999999974</v>
      </c>
      <c r="I29" s="18">
        <f t="shared" si="2"/>
        <v>396.03999999999974</v>
      </c>
      <c r="J29" s="18"/>
      <c r="K29" s="19">
        <v>24</v>
      </c>
      <c r="L29" s="20">
        <f t="shared" si="13"/>
        <v>360.83999999999986</v>
      </c>
      <c r="M29" s="18">
        <f t="shared" si="3"/>
        <v>360.83999999999986</v>
      </c>
      <c r="N29" s="19">
        <v>24</v>
      </c>
      <c r="O29" s="20">
        <f t="shared" si="14"/>
        <v>184.15999999999994</v>
      </c>
      <c r="P29" s="18">
        <f t="shared" si="4"/>
        <v>184.15999999999994</v>
      </c>
      <c r="Q29" s="19">
        <v>24</v>
      </c>
      <c r="R29" s="20">
        <f t="shared" si="15"/>
        <v>65.320000000000007</v>
      </c>
      <c r="S29" s="18">
        <f t="shared" si="5"/>
        <v>65.320000000000007</v>
      </c>
      <c r="T29" s="19">
        <v>24</v>
      </c>
      <c r="U29" s="20">
        <f t="shared" si="16"/>
        <v>68.339999999999989</v>
      </c>
      <c r="V29" s="18">
        <f t="shared" si="6"/>
        <v>68.339999999999989</v>
      </c>
      <c r="W29" s="19">
        <v>24</v>
      </c>
      <c r="X29" s="20">
        <f t="shared" si="17"/>
        <v>19.970000000000002</v>
      </c>
      <c r="Y29" s="18">
        <f t="shared" si="7"/>
        <v>19.970000000000002</v>
      </c>
      <c r="Z29" s="19">
        <v>24</v>
      </c>
      <c r="AA29" s="20">
        <f t="shared" si="18"/>
        <v>718.7</v>
      </c>
      <c r="AB29" s="18">
        <f t="shared" si="8"/>
        <v>632.57492408572818</v>
      </c>
      <c r="AC29" s="19">
        <v>24</v>
      </c>
      <c r="AD29" s="20">
        <f t="shared" si="19"/>
        <v>644.00000000000034</v>
      </c>
      <c r="AE29" s="18">
        <f t="shared" si="9"/>
        <v>566.82656339391838</v>
      </c>
      <c r="AF29" s="4"/>
      <c r="AG29" s="4"/>
      <c r="AH29" s="4"/>
      <c r="AI29" s="4"/>
      <c r="AJ29" s="4"/>
      <c r="AK29" s="4"/>
      <c r="AL29" s="4"/>
      <c r="AM29" s="4"/>
      <c r="AN29" s="4"/>
      <c r="AO29" s="4"/>
      <c r="AP29" s="4"/>
      <c r="AQ29" s="4"/>
      <c r="AR29" s="4"/>
    </row>
    <row r="30" spans="1:44" s="3" customFormat="1" ht="13.5">
      <c r="A30" s="17">
        <v>25</v>
      </c>
      <c r="B30" s="505">
        <f t="shared" si="10"/>
        <v>424.4</v>
      </c>
      <c r="C30" s="505">
        <f t="shared" si="0"/>
        <v>373.54222593847641</v>
      </c>
      <c r="D30" s="504">
        <v>25</v>
      </c>
      <c r="E30" s="505">
        <f t="shared" si="11"/>
        <v>422.8</v>
      </c>
      <c r="F30" s="506">
        <f t="shared" si="1"/>
        <v>372.13396118470274</v>
      </c>
      <c r="G30" s="19">
        <v>25</v>
      </c>
      <c r="H30" s="20">
        <f t="shared" si="12"/>
        <v>405.99999999999972</v>
      </c>
      <c r="I30" s="18">
        <f t="shared" si="2"/>
        <v>405.99999999999972</v>
      </c>
      <c r="J30" s="18"/>
      <c r="K30" s="19">
        <v>25</v>
      </c>
      <c r="L30" s="20">
        <f t="shared" si="13"/>
        <v>370.79999999999984</v>
      </c>
      <c r="M30" s="18">
        <f t="shared" si="3"/>
        <v>370.79999999999984</v>
      </c>
      <c r="N30" s="19">
        <v>25</v>
      </c>
      <c r="O30" s="20">
        <f t="shared" si="14"/>
        <v>188.69999999999993</v>
      </c>
      <c r="P30" s="18">
        <f t="shared" si="4"/>
        <v>188.69999999999993</v>
      </c>
      <c r="Q30" s="19">
        <v>25</v>
      </c>
      <c r="R30" s="20">
        <f t="shared" si="15"/>
        <v>66.500000000000014</v>
      </c>
      <c r="S30" s="18">
        <f t="shared" si="5"/>
        <v>66.500000000000014</v>
      </c>
      <c r="T30" s="19">
        <v>25</v>
      </c>
      <c r="U30" s="20">
        <f t="shared" si="16"/>
        <v>70.199999999999989</v>
      </c>
      <c r="V30" s="18">
        <f t="shared" si="6"/>
        <v>70.199999999999989</v>
      </c>
      <c r="W30" s="19">
        <v>25</v>
      </c>
      <c r="X30" s="20">
        <f t="shared" si="17"/>
        <v>20.500000000000004</v>
      </c>
      <c r="Y30" s="18">
        <f t="shared" si="7"/>
        <v>20.500000000000004</v>
      </c>
      <c r="Z30" s="19">
        <v>25</v>
      </c>
      <c r="AA30" s="20">
        <f t="shared" si="18"/>
        <v>746.7</v>
      </c>
      <c r="AB30" s="18">
        <f t="shared" si="8"/>
        <v>657.21955727676811</v>
      </c>
      <c r="AC30" s="19">
        <v>25</v>
      </c>
      <c r="AD30" s="20">
        <f t="shared" si="19"/>
        <v>669.10000000000036</v>
      </c>
      <c r="AE30" s="18">
        <f t="shared" si="9"/>
        <v>588.91871671874344</v>
      </c>
      <c r="AF30" s="4"/>
      <c r="AG30" s="4"/>
      <c r="AH30" s="4"/>
      <c r="AI30" s="4"/>
      <c r="AJ30" s="4"/>
      <c r="AK30" s="4"/>
      <c r="AL30" s="4"/>
      <c r="AM30" s="4"/>
      <c r="AN30" s="4"/>
      <c r="AO30" s="4"/>
      <c r="AP30" s="4"/>
      <c r="AQ30" s="4"/>
      <c r="AR30" s="4"/>
    </row>
    <row r="31" spans="1:44" s="3" customFormat="1" ht="13.5">
      <c r="A31" s="17">
        <v>26</v>
      </c>
      <c r="B31" s="505">
        <f t="shared" si="10"/>
        <v>441.9</v>
      </c>
      <c r="C31" s="505">
        <f t="shared" si="0"/>
        <v>388.94512168287639</v>
      </c>
      <c r="D31" s="504">
        <v>26</v>
      </c>
      <c r="E31" s="505">
        <f t="shared" si="11"/>
        <v>440.3</v>
      </c>
      <c r="F31" s="506">
        <f t="shared" si="1"/>
        <v>387.53685692910267</v>
      </c>
      <c r="G31" s="19">
        <v>26</v>
      </c>
      <c r="H31" s="20">
        <f t="shared" si="12"/>
        <v>415.9599999999997</v>
      </c>
      <c r="I31" s="18">
        <f t="shared" si="2"/>
        <v>415.9599999999997</v>
      </c>
      <c r="J31" s="18"/>
      <c r="K31" s="19">
        <v>26</v>
      </c>
      <c r="L31" s="20">
        <f t="shared" si="13"/>
        <v>380.75999999999982</v>
      </c>
      <c r="M31" s="18">
        <f t="shared" si="3"/>
        <v>380.75999999999982</v>
      </c>
      <c r="N31" s="19">
        <v>26</v>
      </c>
      <c r="O31" s="20">
        <f t="shared" si="14"/>
        <v>193.23999999999992</v>
      </c>
      <c r="P31" s="18">
        <f t="shared" si="4"/>
        <v>193.23999999999992</v>
      </c>
      <c r="Q31" s="19">
        <v>26</v>
      </c>
      <c r="R31" s="20">
        <f t="shared" si="15"/>
        <v>67.680000000000021</v>
      </c>
      <c r="S31" s="18">
        <f t="shared" si="5"/>
        <v>67.680000000000021</v>
      </c>
      <c r="T31" s="19">
        <v>26</v>
      </c>
      <c r="U31" s="20">
        <f t="shared" si="16"/>
        <v>72.059999999999988</v>
      </c>
      <c r="V31" s="18">
        <f t="shared" si="6"/>
        <v>72.059999999999988</v>
      </c>
      <c r="W31" s="19">
        <v>26</v>
      </c>
      <c r="X31" s="20">
        <f t="shared" si="17"/>
        <v>21.030000000000005</v>
      </c>
      <c r="Y31" s="18">
        <f t="shared" si="7"/>
        <v>21.030000000000005</v>
      </c>
      <c r="Z31" s="19">
        <v>26</v>
      </c>
      <c r="AA31" s="20">
        <f t="shared" si="18"/>
        <v>774.7</v>
      </c>
      <c r="AB31" s="18">
        <f t="shared" si="8"/>
        <v>681.86419046780804</v>
      </c>
      <c r="AC31" s="19">
        <v>26</v>
      </c>
      <c r="AD31" s="20">
        <f t="shared" si="19"/>
        <v>694.20000000000039</v>
      </c>
      <c r="AE31" s="18">
        <f t="shared" si="9"/>
        <v>611.0108700435685</v>
      </c>
      <c r="AF31" s="4"/>
      <c r="AG31" s="4"/>
      <c r="AH31" s="4"/>
      <c r="AI31" s="4"/>
      <c r="AJ31" s="4"/>
      <c r="AK31" s="4"/>
      <c r="AL31" s="4"/>
      <c r="AM31" s="4"/>
      <c r="AN31" s="4"/>
      <c r="AO31" s="4"/>
      <c r="AP31" s="4"/>
      <c r="AQ31" s="4"/>
      <c r="AR31" s="4"/>
    </row>
    <row r="32" spans="1:44" s="3" customFormat="1" ht="13.5">
      <c r="A32" s="17">
        <v>27</v>
      </c>
      <c r="B32" s="505">
        <f t="shared" si="10"/>
        <v>459.4</v>
      </c>
      <c r="C32" s="505">
        <f t="shared" si="0"/>
        <v>404.34801742727632</v>
      </c>
      <c r="D32" s="504">
        <v>27</v>
      </c>
      <c r="E32" s="505">
        <f t="shared" si="11"/>
        <v>457.8</v>
      </c>
      <c r="F32" s="506">
        <f t="shared" si="1"/>
        <v>402.93975267350265</v>
      </c>
      <c r="G32" s="19">
        <v>27</v>
      </c>
      <c r="H32" s="20">
        <f t="shared" si="12"/>
        <v>425.91999999999967</v>
      </c>
      <c r="I32" s="18">
        <f t="shared" si="2"/>
        <v>425.91999999999967</v>
      </c>
      <c r="J32" s="18"/>
      <c r="K32" s="19">
        <v>27</v>
      </c>
      <c r="L32" s="20">
        <f t="shared" si="13"/>
        <v>390.7199999999998</v>
      </c>
      <c r="M32" s="18">
        <f t="shared" si="3"/>
        <v>390.7199999999998</v>
      </c>
      <c r="N32" s="19">
        <v>27</v>
      </c>
      <c r="O32" s="20">
        <f t="shared" si="14"/>
        <v>197.77999999999992</v>
      </c>
      <c r="P32" s="18">
        <f t="shared" si="4"/>
        <v>197.77999999999992</v>
      </c>
      <c r="Q32" s="19">
        <v>27</v>
      </c>
      <c r="R32" s="20">
        <f t="shared" si="15"/>
        <v>68.860000000000028</v>
      </c>
      <c r="S32" s="18">
        <f t="shared" si="5"/>
        <v>68.860000000000028</v>
      </c>
      <c r="T32" s="19">
        <v>27</v>
      </c>
      <c r="U32" s="20">
        <f t="shared" si="16"/>
        <v>73.919999999999987</v>
      </c>
      <c r="V32" s="18">
        <f t="shared" si="6"/>
        <v>73.919999999999987</v>
      </c>
      <c r="W32" s="19">
        <v>27</v>
      </c>
      <c r="X32" s="20">
        <f t="shared" si="17"/>
        <v>21.560000000000006</v>
      </c>
      <c r="Y32" s="18">
        <f t="shared" si="7"/>
        <v>21.560000000000006</v>
      </c>
      <c r="Z32" s="19">
        <v>27</v>
      </c>
      <c r="AA32" s="20">
        <f t="shared" si="18"/>
        <v>802.7</v>
      </c>
      <c r="AB32" s="18">
        <f t="shared" si="8"/>
        <v>706.50882365884786</v>
      </c>
      <c r="AC32" s="19">
        <v>27</v>
      </c>
      <c r="AD32" s="20">
        <f t="shared" si="19"/>
        <v>719.30000000000041</v>
      </c>
      <c r="AE32" s="18">
        <f t="shared" si="9"/>
        <v>633.10302336839368</v>
      </c>
      <c r="AF32" s="4"/>
      <c r="AG32" s="4"/>
      <c r="AH32" s="4"/>
      <c r="AI32" s="4"/>
      <c r="AJ32" s="4"/>
      <c r="AK32" s="4"/>
      <c r="AL32" s="4"/>
      <c r="AM32" s="4"/>
      <c r="AN32" s="4"/>
      <c r="AO32" s="4"/>
      <c r="AP32" s="4"/>
      <c r="AQ32" s="4"/>
      <c r="AR32" s="4"/>
    </row>
    <row r="33" spans="1:31" s="3" customFormat="1" ht="13.5">
      <c r="A33" s="17">
        <v>28</v>
      </c>
      <c r="B33" s="505">
        <f t="shared" si="10"/>
        <v>476.9</v>
      </c>
      <c r="C33" s="505">
        <f t="shared" si="0"/>
        <v>419.75091317167625</v>
      </c>
      <c r="D33" s="504">
        <v>28</v>
      </c>
      <c r="E33" s="505">
        <f t="shared" si="11"/>
        <v>475.3</v>
      </c>
      <c r="F33" s="506">
        <f t="shared" si="1"/>
        <v>418.34264841790258</v>
      </c>
      <c r="G33" s="19">
        <v>28</v>
      </c>
      <c r="H33" s="20">
        <f t="shared" si="12"/>
        <v>435.87999999999965</v>
      </c>
      <c r="I33" s="18">
        <f t="shared" si="2"/>
        <v>435.87999999999965</v>
      </c>
      <c r="J33" s="18"/>
      <c r="K33" s="19">
        <v>28</v>
      </c>
      <c r="L33" s="20">
        <f t="shared" si="13"/>
        <v>400.67999999999978</v>
      </c>
      <c r="M33" s="18">
        <f t="shared" si="3"/>
        <v>400.67999999999978</v>
      </c>
      <c r="N33" s="19">
        <v>28</v>
      </c>
      <c r="O33" s="20">
        <f t="shared" si="14"/>
        <v>202.31999999999991</v>
      </c>
      <c r="P33" s="18">
        <f t="shared" si="4"/>
        <v>202.31999999999991</v>
      </c>
      <c r="Q33" s="19">
        <v>28</v>
      </c>
      <c r="R33" s="20">
        <f t="shared" si="15"/>
        <v>70.040000000000035</v>
      </c>
      <c r="S33" s="18">
        <f t="shared" si="5"/>
        <v>70.040000000000035</v>
      </c>
      <c r="T33" s="19">
        <v>28</v>
      </c>
      <c r="U33" s="20">
        <f t="shared" si="16"/>
        <v>75.779999999999987</v>
      </c>
      <c r="V33" s="18">
        <f t="shared" si="6"/>
        <v>75.779999999999987</v>
      </c>
      <c r="W33" s="19">
        <v>28</v>
      </c>
      <c r="X33" s="20">
        <f t="shared" si="17"/>
        <v>22.090000000000007</v>
      </c>
      <c r="Y33" s="18">
        <f t="shared" si="7"/>
        <v>22.090000000000007</v>
      </c>
      <c r="Z33" s="19">
        <v>28</v>
      </c>
      <c r="AA33" s="20">
        <f t="shared" si="18"/>
        <v>830.7</v>
      </c>
      <c r="AB33" s="18">
        <f t="shared" si="8"/>
        <v>731.15345684988779</v>
      </c>
      <c r="AC33" s="19">
        <v>28</v>
      </c>
      <c r="AD33" s="20">
        <f t="shared" si="19"/>
        <v>744.40000000000043</v>
      </c>
      <c r="AE33" s="18">
        <f t="shared" si="9"/>
        <v>655.19517669321874</v>
      </c>
    </row>
    <row r="34" spans="1:31" s="3" customFormat="1" ht="13.5">
      <c r="A34" s="17">
        <v>29</v>
      </c>
      <c r="B34" s="505">
        <f t="shared" si="10"/>
        <v>494.4</v>
      </c>
      <c r="C34" s="505">
        <f t="shared" si="0"/>
        <v>435.15380891607623</v>
      </c>
      <c r="D34" s="504">
        <v>29</v>
      </c>
      <c r="E34" s="505">
        <f t="shared" si="11"/>
        <v>492.8</v>
      </c>
      <c r="F34" s="506">
        <f t="shared" si="1"/>
        <v>433.74554416230251</v>
      </c>
      <c r="G34" s="19">
        <v>29</v>
      </c>
      <c r="H34" s="20">
        <f t="shared" si="12"/>
        <v>445.83999999999963</v>
      </c>
      <c r="I34" s="18">
        <f t="shared" si="2"/>
        <v>445.83999999999963</v>
      </c>
      <c r="J34" s="18"/>
      <c r="K34" s="19">
        <v>29</v>
      </c>
      <c r="L34" s="20">
        <f t="shared" si="13"/>
        <v>410.63999999999976</v>
      </c>
      <c r="M34" s="18">
        <f t="shared" si="3"/>
        <v>410.63999999999976</v>
      </c>
      <c r="N34" s="19">
        <v>29</v>
      </c>
      <c r="O34" s="20">
        <f t="shared" si="14"/>
        <v>206.8599999999999</v>
      </c>
      <c r="P34" s="18">
        <f t="shared" si="4"/>
        <v>206.8599999999999</v>
      </c>
      <c r="Q34" s="19">
        <v>29</v>
      </c>
      <c r="R34" s="20">
        <f t="shared" si="15"/>
        <v>71.220000000000041</v>
      </c>
      <c r="S34" s="18">
        <f t="shared" si="5"/>
        <v>71.220000000000041</v>
      </c>
      <c r="T34" s="19">
        <v>29</v>
      </c>
      <c r="U34" s="20">
        <f t="shared" si="16"/>
        <v>77.639999999999986</v>
      </c>
      <c r="V34" s="18">
        <f t="shared" si="6"/>
        <v>77.639999999999986</v>
      </c>
      <c r="W34" s="19">
        <v>29</v>
      </c>
      <c r="X34" s="20">
        <f t="shared" si="17"/>
        <v>22.620000000000008</v>
      </c>
      <c r="Y34" s="18">
        <f t="shared" si="7"/>
        <v>22.620000000000008</v>
      </c>
      <c r="Z34" s="19">
        <v>29</v>
      </c>
      <c r="AA34" s="20">
        <f t="shared" si="18"/>
        <v>858.7</v>
      </c>
      <c r="AB34" s="18">
        <f t="shared" si="8"/>
        <v>755.79809004092772</v>
      </c>
      <c r="AC34" s="19">
        <v>29</v>
      </c>
      <c r="AD34" s="20">
        <f t="shared" si="19"/>
        <v>769.50000000000045</v>
      </c>
      <c r="AE34" s="18">
        <f t="shared" si="9"/>
        <v>677.2873300180438</v>
      </c>
    </row>
    <row r="35" spans="1:31" s="3" customFormat="1" ht="13.5">
      <c r="A35" s="17">
        <v>30</v>
      </c>
      <c r="B35" s="505">
        <f>B34+17.5</f>
        <v>511.9</v>
      </c>
      <c r="C35" s="505">
        <f t="shared" si="0"/>
        <v>450.55670466047616</v>
      </c>
      <c r="D35" s="504">
        <v>30</v>
      </c>
      <c r="E35" s="505">
        <f t="shared" si="11"/>
        <v>510.3</v>
      </c>
      <c r="F35" s="506">
        <f t="shared" si="1"/>
        <v>449.14843990670249</v>
      </c>
      <c r="G35" s="19">
        <v>30</v>
      </c>
      <c r="H35" s="20">
        <f t="shared" si="12"/>
        <v>455.79999999999961</v>
      </c>
      <c r="I35" s="18">
        <f t="shared" si="2"/>
        <v>455.79999999999961</v>
      </c>
      <c r="J35" s="18"/>
      <c r="K35" s="19">
        <v>30</v>
      </c>
      <c r="L35" s="20">
        <f t="shared" si="13"/>
        <v>420.59999999999974</v>
      </c>
      <c r="M35" s="18">
        <f t="shared" si="3"/>
        <v>420.59999999999974</v>
      </c>
      <c r="N35" s="19">
        <v>30</v>
      </c>
      <c r="O35" s="20">
        <f t="shared" si="14"/>
        <v>211.39999999999989</v>
      </c>
      <c r="P35" s="18">
        <f t="shared" si="4"/>
        <v>211.39999999999989</v>
      </c>
      <c r="Q35" s="19">
        <v>30</v>
      </c>
      <c r="R35" s="20">
        <f t="shared" si="15"/>
        <v>72.400000000000048</v>
      </c>
      <c r="S35" s="18">
        <f t="shared" si="5"/>
        <v>72.400000000000048</v>
      </c>
      <c r="T35" s="19">
        <v>30</v>
      </c>
      <c r="U35" s="20">
        <f t="shared" si="16"/>
        <v>79.499999999999986</v>
      </c>
      <c r="V35" s="18">
        <f t="shared" si="6"/>
        <v>79.499999999999986</v>
      </c>
      <c r="W35" s="19">
        <v>30</v>
      </c>
      <c r="X35" s="20">
        <f t="shared" si="17"/>
        <v>23.150000000000009</v>
      </c>
      <c r="Y35" s="18">
        <f t="shared" si="7"/>
        <v>23.150000000000009</v>
      </c>
      <c r="Z35" s="19">
        <v>30</v>
      </c>
      <c r="AA35" s="20">
        <f t="shared" si="18"/>
        <v>886.7</v>
      </c>
      <c r="AB35" s="18">
        <f t="shared" si="8"/>
        <v>780.44272323196765</v>
      </c>
      <c r="AC35" s="19">
        <v>30</v>
      </c>
      <c r="AD35" s="20">
        <f t="shared" si="19"/>
        <v>794.60000000000048</v>
      </c>
      <c r="AE35" s="18">
        <f t="shared" si="9"/>
        <v>699.37948334286887</v>
      </c>
    </row>
    <row r="36" spans="1:31" s="3" customFormat="1" ht="13.5">
      <c r="A36" s="17">
        <v>31</v>
      </c>
      <c r="B36" s="505">
        <f>B35+14.6</f>
        <v>526.5</v>
      </c>
      <c r="C36" s="505">
        <f t="shared" si="0"/>
        <v>463.40712053866127</v>
      </c>
      <c r="D36" s="504">
        <v>31</v>
      </c>
      <c r="E36" s="505">
        <f>E35+14.6</f>
        <v>524.9</v>
      </c>
      <c r="F36" s="506">
        <f t="shared" si="1"/>
        <v>461.99885578488755</v>
      </c>
      <c r="G36" s="19">
        <v>31</v>
      </c>
      <c r="H36" s="20">
        <f t="shared" si="12"/>
        <v>465.75999999999959</v>
      </c>
      <c r="I36" s="18">
        <f t="shared" si="2"/>
        <v>465.75999999999959</v>
      </c>
      <c r="J36" s="18"/>
      <c r="K36" s="19">
        <v>31</v>
      </c>
      <c r="L36" s="20">
        <f t="shared" si="13"/>
        <v>430.55999999999972</v>
      </c>
      <c r="M36" s="18">
        <f t="shared" si="3"/>
        <v>430.55999999999972</v>
      </c>
      <c r="N36" s="19">
        <v>31</v>
      </c>
      <c r="O36" s="20">
        <f t="shared" si="14"/>
        <v>215.93999999999988</v>
      </c>
      <c r="P36" s="18">
        <f t="shared" si="4"/>
        <v>215.93999999999988</v>
      </c>
      <c r="Q36" s="19">
        <v>31</v>
      </c>
      <c r="R36" s="20">
        <f t="shared" si="15"/>
        <v>73.580000000000055</v>
      </c>
      <c r="S36" s="18">
        <f t="shared" si="5"/>
        <v>73.580000000000055</v>
      </c>
      <c r="T36" s="19">
        <v>31</v>
      </c>
      <c r="U36" s="20">
        <f t="shared" si="16"/>
        <v>81.359999999999985</v>
      </c>
      <c r="V36" s="18">
        <f t="shared" si="6"/>
        <v>81.359999999999985</v>
      </c>
      <c r="W36" s="19">
        <v>31</v>
      </c>
      <c r="X36" s="20">
        <f t="shared" si="17"/>
        <v>23.68000000000001</v>
      </c>
      <c r="Y36" s="18">
        <f t="shared" si="7"/>
        <v>23.68000000000001</v>
      </c>
      <c r="Z36" s="19">
        <v>31</v>
      </c>
      <c r="AA36" s="20">
        <f>AA35+23.3</f>
        <v>910</v>
      </c>
      <c r="AB36" s="18">
        <f t="shared" si="8"/>
        <v>800.95057870879725</v>
      </c>
      <c r="AC36" s="19">
        <v>31</v>
      </c>
      <c r="AD36" s="20">
        <f>AD35+20.9</f>
        <v>815.50000000000045</v>
      </c>
      <c r="AE36" s="18">
        <f t="shared" si="9"/>
        <v>717.77494168903797</v>
      </c>
    </row>
    <row r="37" spans="1:31" s="3" customFormat="1" ht="13.5">
      <c r="A37" s="17">
        <v>32</v>
      </c>
      <c r="B37" s="505">
        <f t="shared" ref="B37:B100" si="20">B36+14.6</f>
        <v>541.1</v>
      </c>
      <c r="C37" s="505">
        <f t="shared" si="0"/>
        <v>476.25753641684639</v>
      </c>
      <c r="D37" s="504">
        <v>32</v>
      </c>
      <c r="E37" s="505">
        <f t="shared" ref="E37:E100" si="21">E36+14.6</f>
        <v>539.5</v>
      </c>
      <c r="F37" s="506">
        <f t="shared" si="1"/>
        <v>474.84927166307267</v>
      </c>
      <c r="G37" s="19">
        <v>32</v>
      </c>
      <c r="H37" s="20">
        <f t="shared" si="12"/>
        <v>475.71999999999957</v>
      </c>
      <c r="I37" s="18">
        <f t="shared" si="2"/>
        <v>475.71999999999957</v>
      </c>
      <c r="J37" s="18"/>
      <c r="K37" s="19">
        <v>32</v>
      </c>
      <c r="L37" s="20">
        <f t="shared" si="13"/>
        <v>440.5199999999997</v>
      </c>
      <c r="M37" s="18">
        <f t="shared" si="3"/>
        <v>440.5199999999997</v>
      </c>
      <c r="N37" s="19">
        <v>32</v>
      </c>
      <c r="O37" s="20">
        <f t="shared" si="14"/>
        <v>220.47999999999988</v>
      </c>
      <c r="P37" s="18">
        <f t="shared" si="4"/>
        <v>220.47999999999988</v>
      </c>
      <c r="Q37" s="19">
        <v>32</v>
      </c>
      <c r="R37" s="20">
        <f t="shared" si="15"/>
        <v>74.760000000000062</v>
      </c>
      <c r="S37" s="18">
        <f t="shared" si="5"/>
        <v>74.760000000000062</v>
      </c>
      <c r="T37" s="19">
        <v>32</v>
      </c>
      <c r="U37" s="20">
        <f t="shared" si="16"/>
        <v>83.219999999999985</v>
      </c>
      <c r="V37" s="18">
        <f t="shared" si="6"/>
        <v>83.219999999999985</v>
      </c>
      <c r="W37" s="19">
        <v>32</v>
      </c>
      <c r="X37" s="20">
        <f t="shared" si="17"/>
        <v>24.210000000000012</v>
      </c>
      <c r="Y37" s="18">
        <f t="shared" si="7"/>
        <v>24.210000000000012</v>
      </c>
      <c r="Z37" s="19">
        <v>32</v>
      </c>
      <c r="AA37" s="20">
        <f t="shared" ref="AA37:AA100" si="22">AA36+23.3</f>
        <v>933.3</v>
      </c>
      <c r="AB37" s="18">
        <f t="shared" si="8"/>
        <v>821.45843418562686</v>
      </c>
      <c r="AC37" s="19">
        <v>32</v>
      </c>
      <c r="AD37" s="20">
        <f t="shared" ref="AD37:AD100" si="23">AD36+20.9</f>
        <v>836.40000000000043</v>
      </c>
      <c r="AE37" s="18">
        <f t="shared" si="9"/>
        <v>736.17040003520697</v>
      </c>
    </row>
    <row r="38" spans="1:31" s="3" customFormat="1" ht="13.5">
      <c r="A38" s="17">
        <v>33</v>
      </c>
      <c r="B38" s="505">
        <f t="shared" si="20"/>
        <v>555.70000000000005</v>
      </c>
      <c r="C38" s="505">
        <f t="shared" si="0"/>
        <v>489.10795229503151</v>
      </c>
      <c r="D38" s="504">
        <v>33</v>
      </c>
      <c r="E38" s="505">
        <f t="shared" si="21"/>
        <v>554.1</v>
      </c>
      <c r="F38" s="506">
        <f t="shared" si="1"/>
        <v>487.69968754125779</v>
      </c>
      <c r="G38" s="19">
        <v>33</v>
      </c>
      <c r="H38" s="20">
        <f t="shared" si="12"/>
        <v>485.67999999999955</v>
      </c>
      <c r="I38" s="18">
        <f t="shared" si="2"/>
        <v>485.67999999999955</v>
      </c>
      <c r="J38" s="18"/>
      <c r="K38" s="19">
        <v>33</v>
      </c>
      <c r="L38" s="20">
        <f t="shared" si="13"/>
        <v>450.47999999999968</v>
      </c>
      <c r="M38" s="18">
        <f t="shared" si="3"/>
        <v>450.47999999999968</v>
      </c>
      <c r="N38" s="19">
        <v>33</v>
      </c>
      <c r="O38" s="20">
        <f t="shared" si="14"/>
        <v>225.01999999999987</v>
      </c>
      <c r="P38" s="18">
        <f t="shared" si="4"/>
        <v>225.01999999999987</v>
      </c>
      <c r="Q38" s="19">
        <v>33</v>
      </c>
      <c r="R38" s="20">
        <f t="shared" si="15"/>
        <v>75.940000000000069</v>
      </c>
      <c r="S38" s="18">
        <f t="shared" si="5"/>
        <v>75.940000000000069</v>
      </c>
      <c r="T38" s="19">
        <v>33</v>
      </c>
      <c r="U38" s="20">
        <f t="shared" si="16"/>
        <v>85.079999999999984</v>
      </c>
      <c r="V38" s="18">
        <f t="shared" si="6"/>
        <v>85.079999999999984</v>
      </c>
      <c r="W38" s="19">
        <v>33</v>
      </c>
      <c r="X38" s="20">
        <f t="shared" si="17"/>
        <v>24.740000000000013</v>
      </c>
      <c r="Y38" s="18">
        <f t="shared" si="7"/>
        <v>24.740000000000013</v>
      </c>
      <c r="Z38" s="19">
        <v>33</v>
      </c>
      <c r="AA38" s="20">
        <f t="shared" si="22"/>
        <v>956.59999999999991</v>
      </c>
      <c r="AB38" s="18">
        <f t="shared" si="8"/>
        <v>841.96628966245646</v>
      </c>
      <c r="AC38" s="19">
        <v>33</v>
      </c>
      <c r="AD38" s="20">
        <f t="shared" si="23"/>
        <v>857.30000000000041</v>
      </c>
      <c r="AE38" s="18">
        <f t="shared" si="9"/>
        <v>754.56585838137607</v>
      </c>
    </row>
    <row r="39" spans="1:31" s="3" customFormat="1" ht="13.5">
      <c r="A39" s="17">
        <v>34</v>
      </c>
      <c r="B39" s="505">
        <f t="shared" si="20"/>
        <v>570.30000000000007</v>
      </c>
      <c r="C39" s="505">
        <f t="shared" si="0"/>
        <v>501.95836817321663</v>
      </c>
      <c r="D39" s="504">
        <v>34</v>
      </c>
      <c r="E39" s="505">
        <f t="shared" si="21"/>
        <v>568.70000000000005</v>
      </c>
      <c r="F39" s="506">
        <f t="shared" si="1"/>
        <v>500.55010341944291</v>
      </c>
      <c r="G39" s="19">
        <v>34</v>
      </c>
      <c r="H39" s="20">
        <f t="shared" si="12"/>
        <v>495.63999999999953</v>
      </c>
      <c r="I39" s="18">
        <f t="shared" si="2"/>
        <v>495.63999999999953</v>
      </c>
      <c r="J39" s="18"/>
      <c r="K39" s="19">
        <v>34</v>
      </c>
      <c r="L39" s="20">
        <f t="shared" si="13"/>
        <v>460.43999999999966</v>
      </c>
      <c r="M39" s="18">
        <f t="shared" si="3"/>
        <v>460.43999999999966</v>
      </c>
      <c r="N39" s="19">
        <v>34</v>
      </c>
      <c r="O39" s="20">
        <f t="shared" si="14"/>
        <v>229.55999999999986</v>
      </c>
      <c r="P39" s="18">
        <f t="shared" si="4"/>
        <v>229.55999999999986</v>
      </c>
      <c r="Q39" s="19">
        <v>34</v>
      </c>
      <c r="R39" s="20">
        <f t="shared" si="15"/>
        <v>77.120000000000076</v>
      </c>
      <c r="S39" s="18">
        <f t="shared" si="5"/>
        <v>77.120000000000076</v>
      </c>
      <c r="T39" s="19">
        <v>34</v>
      </c>
      <c r="U39" s="20">
        <f t="shared" si="16"/>
        <v>86.939999999999984</v>
      </c>
      <c r="V39" s="18">
        <f t="shared" si="6"/>
        <v>86.939999999999984</v>
      </c>
      <c r="W39" s="19">
        <v>34</v>
      </c>
      <c r="X39" s="20">
        <f t="shared" si="17"/>
        <v>25.270000000000014</v>
      </c>
      <c r="Y39" s="18">
        <f t="shared" si="7"/>
        <v>25.270000000000014</v>
      </c>
      <c r="Z39" s="19">
        <v>34</v>
      </c>
      <c r="AA39" s="20">
        <f t="shared" si="22"/>
        <v>979.89999999999986</v>
      </c>
      <c r="AB39" s="18">
        <f t="shared" si="8"/>
        <v>862.47414513928607</v>
      </c>
      <c r="AC39" s="19">
        <v>34</v>
      </c>
      <c r="AD39" s="20">
        <f t="shared" si="23"/>
        <v>878.20000000000039</v>
      </c>
      <c r="AE39" s="18">
        <f t="shared" si="9"/>
        <v>772.96131672754507</v>
      </c>
    </row>
    <row r="40" spans="1:31" s="3" customFormat="1" ht="13.5">
      <c r="A40" s="17">
        <v>35</v>
      </c>
      <c r="B40" s="505">
        <f t="shared" si="20"/>
        <v>584.90000000000009</v>
      </c>
      <c r="C40" s="505">
        <f t="shared" si="0"/>
        <v>514.80878405140174</v>
      </c>
      <c r="D40" s="504">
        <v>35</v>
      </c>
      <c r="E40" s="505">
        <f t="shared" si="21"/>
        <v>583.30000000000007</v>
      </c>
      <c r="F40" s="506">
        <f t="shared" si="1"/>
        <v>513.40051929762797</v>
      </c>
      <c r="G40" s="19">
        <v>35</v>
      </c>
      <c r="H40" s="20">
        <f t="shared" si="12"/>
        <v>505.59999999999951</v>
      </c>
      <c r="I40" s="18">
        <f t="shared" si="2"/>
        <v>505.59999999999951</v>
      </c>
      <c r="J40" s="18"/>
      <c r="K40" s="19">
        <v>35</v>
      </c>
      <c r="L40" s="20">
        <f t="shared" si="13"/>
        <v>470.39999999999964</v>
      </c>
      <c r="M40" s="18">
        <f t="shared" si="3"/>
        <v>470.39999999999964</v>
      </c>
      <c r="N40" s="19">
        <v>35</v>
      </c>
      <c r="O40" s="20">
        <f t="shared" si="14"/>
        <v>234.09999999999985</v>
      </c>
      <c r="P40" s="18">
        <f t="shared" si="4"/>
        <v>234.09999999999985</v>
      </c>
      <c r="Q40" s="19">
        <v>35</v>
      </c>
      <c r="R40" s="20">
        <f t="shared" si="15"/>
        <v>78.300000000000082</v>
      </c>
      <c r="S40" s="18">
        <f t="shared" si="5"/>
        <v>78.300000000000082</v>
      </c>
      <c r="T40" s="19">
        <v>35</v>
      </c>
      <c r="U40" s="20">
        <f t="shared" si="16"/>
        <v>88.799999999999983</v>
      </c>
      <c r="V40" s="18">
        <f t="shared" si="6"/>
        <v>88.799999999999983</v>
      </c>
      <c r="W40" s="19">
        <v>35</v>
      </c>
      <c r="X40" s="20">
        <f t="shared" si="17"/>
        <v>25.800000000000015</v>
      </c>
      <c r="Y40" s="18">
        <f t="shared" si="7"/>
        <v>25.800000000000015</v>
      </c>
      <c r="Z40" s="19">
        <v>35</v>
      </c>
      <c r="AA40" s="20">
        <f t="shared" si="22"/>
        <v>1003.1999999999998</v>
      </c>
      <c r="AB40" s="18">
        <f t="shared" si="8"/>
        <v>882.98200061611567</v>
      </c>
      <c r="AC40" s="19">
        <v>35</v>
      </c>
      <c r="AD40" s="20">
        <f t="shared" si="23"/>
        <v>899.10000000000036</v>
      </c>
      <c r="AE40" s="18">
        <f t="shared" si="9"/>
        <v>791.35677507371418</v>
      </c>
    </row>
    <row r="41" spans="1:31" s="3" customFormat="1" ht="13.5">
      <c r="A41" s="17">
        <v>36</v>
      </c>
      <c r="B41" s="505">
        <f t="shared" si="20"/>
        <v>599.50000000000011</v>
      </c>
      <c r="C41" s="505">
        <f t="shared" si="0"/>
        <v>527.65919992958686</v>
      </c>
      <c r="D41" s="504">
        <v>36</v>
      </c>
      <c r="E41" s="505">
        <f t="shared" si="21"/>
        <v>597.90000000000009</v>
      </c>
      <c r="F41" s="506">
        <f t="shared" si="1"/>
        <v>526.25093517581308</v>
      </c>
      <c r="G41" s="19">
        <v>36</v>
      </c>
      <c r="H41" s="20">
        <f t="shared" si="12"/>
        <v>515.55999999999949</v>
      </c>
      <c r="I41" s="18">
        <f t="shared" si="2"/>
        <v>515.55999999999949</v>
      </c>
      <c r="J41" s="18"/>
      <c r="K41" s="19">
        <v>36</v>
      </c>
      <c r="L41" s="20">
        <f t="shared" si="13"/>
        <v>480.35999999999962</v>
      </c>
      <c r="M41" s="18">
        <f t="shared" si="3"/>
        <v>480.35999999999962</v>
      </c>
      <c r="N41" s="19">
        <v>36</v>
      </c>
      <c r="O41" s="20">
        <f t="shared" si="14"/>
        <v>238.63999999999984</v>
      </c>
      <c r="P41" s="18">
        <f t="shared" si="4"/>
        <v>238.63999999999984</v>
      </c>
      <c r="Q41" s="19">
        <v>36</v>
      </c>
      <c r="R41" s="20">
        <f t="shared" si="15"/>
        <v>79.480000000000089</v>
      </c>
      <c r="S41" s="18">
        <f t="shared" si="5"/>
        <v>79.480000000000089</v>
      </c>
      <c r="T41" s="19">
        <v>36</v>
      </c>
      <c r="U41" s="20">
        <f t="shared" si="16"/>
        <v>90.659999999999982</v>
      </c>
      <c r="V41" s="18">
        <f t="shared" si="6"/>
        <v>90.659999999999982</v>
      </c>
      <c r="W41" s="19">
        <v>36</v>
      </c>
      <c r="X41" s="20">
        <f t="shared" si="17"/>
        <v>26.330000000000016</v>
      </c>
      <c r="Y41" s="18">
        <f t="shared" si="7"/>
        <v>26.330000000000016</v>
      </c>
      <c r="Z41" s="19">
        <v>36</v>
      </c>
      <c r="AA41" s="20">
        <f t="shared" si="22"/>
        <v>1026.4999999999998</v>
      </c>
      <c r="AB41" s="18">
        <f t="shared" si="8"/>
        <v>903.48985609294527</v>
      </c>
      <c r="AC41" s="19">
        <v>36</v>
      </c>
      <c r="AD41" s="20">
        <f t="shared" si="23"/>
        <v>920.00000000000034</v>
      </c>
      <c r="AE41" s="18">
        <f t="shared" si="9"/>
        <v>809.75223341988328</v>
      </c>
    </row>
    <row r="42" spans="1:31" s="3" customFormat="1" ht="13.5">
      <c r="A42" s="17">
        <v>37</v>
      </c>
      <c r="B42" s="505">
        <f t="shared" si="20"/>
        <v>614.10000000000014</v>
      </c>
      <c r="C42" s="505">
        <f t="shared" si="0"/>
        <v>540.50961580777198</v>
      </c>
      <c r="D42" s="504">
        <v>37</v>
      </c>
      <c r="E42" s="505">
        <f t="shared" si="21"/>
        <v>612.50000000000011</v>
      </c>
      <c r="F42" s="506">
        <f t="shared" si="1"/>
        <v>539.1013510539982</v>
      </c>
      <c r="G42" s="19">
        <v>37</v>
      </c>
      <c r="H42" s="20">
        <f t="shared" si="12"/>
        <v>525.51999999999953</v>
      </c>
      <c r="I42" s="18">
        <f t="shared" si="2"/>
        <v>525.51999999999953</v>
      </c>
      <c r="J42" s="18"/>
      <c r="K42" s="19">
        <v>37</v>
      </c>
      <c r="L42" s="20">
        <f t="shared" si="13"/>
        <v>490.3199999999996</v>
      </c>
      <c r="M42" s="18">
        <f t="shared" si="3"/>
        <v>490.3199999999996</v>
      </c>
      <c r="N42" s="19">
        <v>37</v>
      </c>
      <c r="O42" s="20">
        <f t="shared" si="14"/>
        <v>243.17999999999984</v>
      </c>
      <c r="P42" s="18">
        <f t="shared" si="4"/>
        <v>243.17999999999984</v>
      </c>
      <c r="Q42" s="19">
        <v>37</v>
      </c>
      <c r="R42" s="20">
        <f t="shared" si="15"/>
        <v>80.660000000000096</v>
      </c>
      <c r="S42" s="18">
        <f t="shared" si="5"/>
        <v>80.660000000000096</v>
      </c>
      <c r="T42" s="19">
        <v>37</v>
      </c>
      <c r="U42" s="20">
        <f t="shared" si="16"/>
        <v>92.519999999999982</v>
      </c>
      <c r="V42" s="18">
        <f t="shared" si="6"/>
        <v>92.519999999999982</v>
      </c>
      <c r="W42" s="19">
        <v>37</v>
      </c>
      <c r="X42" s="20">
        <f t="shared" si="17"/>
        <v>26.860000000000017</v>
      </c>
      <c r="Y42" s="18">
        <f t="shared" si="7"/>
        <v>26.860000000000017</v>
      </c>
      <c r="Z42" s="19">
        <v>37</v>
      </c>
      <c r="AA42" s="20">
        <f t="shared" si="22"/>
        <v>1049.7999999999997</v>
      </c>
      <c r="AB42" s="18">
        <f t="shared" si="8"/>
        <v>923.99771156977488</v>
      </c>
      <c r="AC42" s="19">
        <v>37</v>
      </c>
      <c r="AD42" s="20">
        <f t="shared" si="23"/>
        <v>940.90000000000032</v>
      </c>
      <c r="AE42" s="18">
        <f t="shared" si="9"/>
        <v>828.14769176605228</v>
      </c>
    </row>
    <row r="43" spans="1:31" s="3" customFormat="1" ht="13.5">
      <c r="A43" s="17">
        <v>38</v>
      </c>
      <c r="B43" s="505">
        <f t="shared" si="20"/>
        <v>628.70000000000016</v>
      </c>
      <c r="C43" s="505">
        <f t="shared" si="0"/>
        <v>553.3600316859571</v>
      </c>
      <c r="D43" s="504">
        <v>38</v>
      </c>
      <c r="E43" s="505">
        <f t="shared" si="21"/>
        <v>627.10000000000014</v>
      </c>
      <c r="F43" s="506">
        <f t="shared" si="1"/>
        <v>551.95176693218332</v>
      </c>
      <c r="G43" s="19">
        <v>38</v>
      </c>
      <c r="H43" s="20">
        <f t="shared" si="12"/>
        <v>535.47999999999956</v>
      </c>
      <c r="I43" s="18">
        <f t="shared" si="2"/>
        <v>535.47999999999956</v>
      </c>
      <c r="J43" s="18"/>
      <c r="K43" s="19">
        <v>38</v>
      </c>
      <c r="L43" s="20">
        <f t="shared" si="13"/>
        <v>500.27999999999957</v>
      </c>
      <c r="M43" s="18">
        <f t="shared" si="3"/>
        <v>500.27999999999957</v>
      </c>
      <c r="N43" s="19">
        <v>38</v>
      </c>
      <c r="O43" s="20">
        <f t="shared" si="14"/>
        <v>247.71999999999983</v>
      </c>
      <c r="P43" s="18">
        <f t="shared" si="4"/>
        <v>247.71999999999983</v>
      </c>
      <c r="Q43" s="19">
        <v>38</v>
      </c>
      <c r="R43" s="20">
        <f t="shared" si="15"/>
        <v>81.840000000000103</v>
      </c>
      <c r="S43" s="18">
        <f t="shared" si="5"/>
        <v>81.840000000000103</v>
      </c>
      <c r="T43" s="19">
        <v>38</v>
      </c>
      <c r="U43" s="20">
        <f t="shared" si="16"/>
        <v>94.379999999999981</v>
      </c>
      <c r="V43" s="18">
        <f t="shared" si="6"/>
        <v>94.379999999999981</v>
      </c>
      <c r="W43" s="19">
        <v>38</v>
      </c>
      <c r="X43" s="20">
        <f t="shared" si="17"/>
        <v>27.390000000000018</v>
      </c>
      <c r="Y43" s="18">
        <f t="shared" si="7"/>
        <v>27.390000000000018</v>
      </c>
      <c r="Z43" s="19">
        <v>38</v>
      </c>
      <c r="AA43" s="20">
        <f t="shared" si="22"/>
        <v>1073.0999999999997</v>
      </c>
      <c r="AB43" s="18">
        <f t="shared" si="8"/>
        <v>944.50556704660448</v>
      </c>
      <c r="AC43" s="19">
        <v>38</v>
      </c>
      <c r="AD43" s="20">
        <f t="shared" si="23"/>
        <v>961.8000000000003</v>
      </c>
      <c r="AE43" s="18">
        <f t="shared" si="9"/>
        <v>846.54315011222138</v>
      </c>
    </row>
    <row r="44" spans="1:31" s="3" customFormat="1" ht="13.5">
      <c r="A44" s="17">
        <v>39</v>
      </c>
      <c r="B44" s="505">
        <f t="shared" si="20"/>
        <v>643.30000000000018</v>
      </c>
      <c r="C44" s="505">
        <f t="shared" si="0"/>
        <v>566.21044756414221</v>
      </c>
      <c r="D44" s="504">
        <v>39</v>
      </c>
      <c r="E44" s="505">
        <f t="shared" si="21"/>
        <v>641.70000000000016</v>
      </c>
      <c r="F44" s="506">
        <f t="shared" si="1"/>
        <v>564.80218281036855</v>
      </c>
      <c r="G44" s="19">
        <v>39</v>
      </c>
      <c r="H44" s="20">
        <f t="shared" si="12"/>
        <v>545.4399999999996</v>
      </c>
      <c r="I44" s="18">
        <f t="shared" si="2"/>
        <v>545.4399999999996</v>
      </c>
      <c r="J44" s="18"/>
      <c r="K44" s="19">
        <v>39</v>
      </c>
      <c r="L44" s="20">
        <f t="shared" si="13"/>
        <v>510.23999999999955</v>
      </c>
      <c r="M44" s="18">
        <f t="shared" si="3"/>
        <v>510.23999999999955</v>
      </c>
      <c r="N44" s="19">
        <v>39</v>
      </c>
      <c r="O44" s="20">
        <f t="shared" si="14"/>
        <v>252.25999999999982</v>
      </c>
      <c r="P44" s="18">
        <f t="shared" si="4"/>
        <v>252.25999999999982</v>
      </c>
      <c r="Q44" s="19">
        <v>39</v>
      </c>
      <c r="R44" s="20">
        <f t="shared" si="15"/>
        <v>83.02000000000011</v>
      </c>
      <c r="S44" s="18">
        <f t="shared" si="5"/>
        <v>83.02000000000011</v>
      </c>
      <c r="T44" s="19">
        <v>39</v>
      </c>
      <c r="U44" s="20">
        <f t="shared" si="16"/>
        <v>96.239999999999981</v>
      </c>
      <c r="V44" s="18">
        <f t="shared" si="6"/>
        <v>96.239999999999981</v>
      </c>
      <c r="W44" s="19">
        <v>39</v>
      </c>
      <c r="X44" s="20">
        <f t="shared" si="17"/>
        <v>27.920000000000019</v>
      </c>
      <c r="Y44" s="18">
        <f t="shared" si="7"/>
        <v>27.920000000000019</v>
      </c>
      <c r="Z44" s="19">
        <v>39</v>
      </c>
      <c r="AA44" s="20">
        <f t="shared" si="22"/>
        <v>1096.3999999999996</v>
      </c>
      <c r="AB44" s="18">
        <f t="shared" si="8"/>
        <v>965.01342252343409</v>
      </c>
      <c r="AC44" s="19">
        <v>39</v>
      </c>
      <c r="AD44" s="20">
        <f t="shared" si="23"/>
        <v>982.70000000000027</v>
      </c>
      <c r="AE44" s="18">
        <f t="shared" si="9"/>
        <v>864.93860845839038</v>
      </c>
    </row>
    <row r="45" spans="1:31" s="3" customFormat="1" ht="13.5">
      <c r="A45" s="17">
        <v>40</v>
      </c>
      <c r="B45" s="505">
        <f t="shared" si="20"/>
        <v>657.9000000000002</v>
      </c>
      <c r="C45" s="505">
        <f t="shared" si="0"/>
        <v>579.06086344232733</v>
      </c>
      <c r="D45" s="504">
        <v>40</v>
      </c>
      <c r="E45" s="505">
        <f t="shared" si="21"/>
        <v>656.30000000000018</v>
      </c>
      <c r="F45" s="506">
        <f t="shared" si="1"/>
        <v>577.65259868855367</v>
      </c>
      <c r="G45" s="19">
        <v>40</v>
      </c>
      <c r="H45" s="20">
        <f t="shared" si="12"/>
        <v>555.39999999999964</v>
      </c>
      <c r="I45" s="18">
        <f t="shared" si="2"/>
        <v>555.39999999999964</v>
      </c>
      <c r="J45" s="18"/>
      <c r="K45" s="19">
        <v>40</v>
      </c>
      <c r="L45" s="20">
        <f t="shared" si="13"/>
        <v>520.19999999999959</v>
      </c>
      <c r="M45" s="18">
        <f t="shared" si="3"/>
        <v>520.19999999999959</v>
      </c>
      <c r="N45" s="19">
        <v>40</v>
      </c>
      <c r="O45" s="20">
        <f t="shared" si="14"/>
        <v>256.79999999999984</v>
      </c>
      <c r="P45" s="18">
        <f t="shared" si="4"/>
        <v>256.79999999999984</v>
      </c>
      <c r="Q45" s="19">
        <v>40</v>
      </c>
      <c r="R45" s="20">
        <f t="shared" si="15"/>
        <v>84.200000000000117</v>
      </c>
      <c r="S45" s="18">
        <f t="shared" si="5"/>
        <v>84.200000000000117</v>
      </c>
      <c r="T45" s="19">
        <v>40</v>
      </c>
      <c r="U45" s="20">
        <f t="shared" si="16"/>
        <v>98.09999999999998</v>
      </c>
      <c r="V45" s="18">
        <f t="shared" si="6"/>
        <v>98.09999999999998</v>
      </c>
      <c r="W45" s="19">
        <v>40</v>
      </c>
      <c r="X45" s="20">
        <f t="shared" si="17"/>
        <v>28.450000000000021</v>
      </c>
      <c r="Y45" s="18">
        <f t="shared" si="7"/>
        <v>28.450000000000021</v>
      </c>
      <c r="Z45" s="19">
        <v>40</v>
      </c>
      <c r="AA45" s="20">
        <f t="shared" si="22"/>
        <v>1119.6999999999996</v>
      </c>
      <c r="AB45" s="18">
        <f t="shared" si="8"/>
        <v>985.52127800026369</v>
      </c>
      <c r="AC45" s="19">
        <v>40</v>
      </c>
      <c r="AD45" s="20">
        <f t="shared" si="23"/>
        <v>1003.6000000000003</v>
      </c>
      <c r="AE45" s="18">
        <f t="shared" si="9"/>
        <v>883.33406680455948</v>
      </c>
    </row>
    <row r="46" spans="1:31" s="3" customFormat="1" ht="13.5">
      <c r="A46" s="17">
        <v>41</v>
      </c>
      <c r="B46" s="505">
        <f t="shared" si="20"/>
        <v>672.50000000000023</v>
      </c>
      <c r="C46" s="505">
        <f t="shared" si="0"/>
        <v>591.91127932051245</v>
      </c>
      <c r="D46" s="504">
        <v>41</v>
      </c>
      <c r="E46" s="505">
        <f t="shared" si="21"/>
        <v>670.9000000000002</v>
      </c>
      <c r="F46" s="506">
        <f t="shared" si="1"/>
        <v>590.50301456673878</v>
      </c>
      <c r="G46" s="19">
        <v>41</v>
      </c>
      <c r="H46" s="20">
        <f t="shared" si="12"/>
        <v>565.35999999999967</v>
      </c>
      <c r="I46" s="18">
        <f t="shared" si="2"/>
        <v>565.35999999999967</v>
      </c>
      <c r="J46" s="18"/>
      <c r="K46" s="19">
        <v>41</v>
      </c>
      <c r="L46" s="20">
        <f t="shared" si="13"/>
        <v>530.15999999999963</v>
      </c>
      <c r="M46" s="18">
        <f t="shared" si="3"/>
        <v>530.15999999999963</v>
      </c>
      <c r="N46" s="19">
        <v>41</v>
      </c>
      <c r="O46" s="20">
        <f t="shared" si="14"/>
        <v>261.33999999999986</v>
      </c>
      <c r="P46" s="18">
        <f t="shared" si="4"/>
        <v>261.33999999999986</v>
      </c>
      <c r="Q46" s="19">
        <v>41</v>
      </c>
      <c r="R46" s="20">
        <f t="shared" si="15"/>
        <v>85.380000000000123</v>
      </c>
      <c r="S46" s="18">
        <f t="shared" si="5"/>
        <v>85.380000000000123</v>
      </c>
      <c r="T46" s="19">
        <v>41</v>
      </c>
      <c r="U46" s="20">
        <f t="shared" si="16"/>
        <v>99.95999999999998</v>
      </c>
      <c r="V46" s="18">
        <f t="shared" si="6"/>
        <v>99.95999999999998</v>
      </c>
      <c r="W46" s="19">
        <v>41</v>
      </c>
      <c r="X46" s="20">
        <f t="shared" si="17"/>
        <v>28.980000000000022</v>
      </c>
      <c r="Y46" s="18">
        <f t="shared" si="7"/>
        <v>28.980000000000022</v>
      </c>
      <c r="Z46" s="19">
        <v>41</v>
      </c>
      <c r="AA46" s="20">
        <f t="shared" si="22"/>
        <v>1142.9999999999995</v>
      </c>
      <c r="AB46" s="18">
        <f t="shared" si="8"/>
        <v>1006.0291334770933</v>
      </c>
      <c r="AC46" s="19">
        <v>41</v>
      </c>
      <c r="AD46" s="20">
        <f t="shared" si="23"/>
        <v>1024.5000000000002</v>
      </c>
      <c r="AE46" s="18">
        <f t="shared" si="9"/>
        <v>901.72952515072859</v>
      </c>
    </row>
    <row r="47" spans="1:31" s="3" customFormat="1" ht="13.5">
      <c r="A47" s="17">
        <v>42</v>
      </c>
      <c r="B47" s="505">
        <f t="shared" si="20"/>
        <v>687.10000000000025</v>
      </c>
      <c r="C47" s="505">
        <f t="shared" si="0"/>
        <v>604.76169519869757</v>
      </c>
      <c r="D47" s="504">
        <v>42</v>
      </c>
      <c r="E47" s="505">
        <f t="shared" si="21"/>
        <v>685.50000000000023</v>
      </c>
      <c r="F47" s="506">
        <f t="shared" si="1"/>
        <v>603.3534304449239</v>
      </c>
      <c r="G47" s="19">
        <v>42</v>
      </c>
      <c r="H47" s="20">
        <f t="shared" si="12"/>
        <v>575.31999999999971</v>
      </c>
      <c r="I47" s="18">
        <f t="shared" si="2"/>
        <v>575.31999999999971</v>
      </c>
      <c r="J47" s="18"/>
      <c r="K47" s="19">
        <v>42</v>
      </c>
      <c r="L47" s="20">
        <f t="shared" si="13"/>
        <v>540.11999999999966</v>
      </c>
      <c r="M47" s="18">
        <f t="shared" si="3"/>
        <v>540.11999999999966</v>
      </c>
      <c r="N47" s="19">
        <v>42</v>
      </c>
      <c r="O47" s="20">
        <f t="shared" si="14"/>
        <v>265.87999999999988</v>
      </c>
      <c r="P47" s="18">
        <f t="shared" si="4"/>
        <v>265.87999999999988</v>
      </c>
      <c r="Q47" s="19">
        <v>42</v>
      </c>
      <c r="R47" s="20">
        <f t="shared" si="15"/>
        <v>86.56000000000013</v>
      </c>
      <c r="S47" s="18">
        <f t="shared" si="5"/>
        <v>86.56000000000013</v>
      </c>
      <c r="T47" s="19">
        <v>42</v>
      </c>
      <c r="U47" s="20">
        <f t="shared" si="16"/>
        <v>101.81999999999998</v>
      </c>
      <c r="V47" s="18">
        <f t="shared" si="6"/>
        <v>101.81999999999998</v>
      </c>
      <c r="W47" s="19">
        <v>42</v>
      </c>
      <c r="X47" s="20">
        <f t="shared" si="17"/>
        <v>29.510000000000023</v>
      </c>
      <c r="Y47" s="18">
        <f t="shared" si="7"/>
        <v>29.510000000000023</v>
      </c>
      <c r="Z47" s="19">
        <v>42</v>
      </c>
      <c r="AA47" s="20">
        <f t="shared" si="22"/>
        <v>1166.2999999999995</v>
      </c>
      <c r="AB47" s="18">
        <f t="shared" si="8"/>
        <v>1026.5369889539229</v>
      </c>
      <c r="AC47" s="19">
        <v>42</v>
      </c>
      <c r="AD47" s="20">
        <f t="shared" si="23"/>
        <v>1045.4000000000003</v>
      </c>
      <c r="AE47" s="18">
        <f t="shared" si="9"/>
        <v>920.1249834968977</v>
      </c>
    </row>
    <row r="48" spans="1:31" s="3" customFormat="1" ht="13.5">
      <c r="A48" s="17">
        <v>43</v>
      </c>
      <c r="B48" s="505">
        <f t="shared" si="20"/>
        <v>701.70000000000027</v>
      </c>
      <c r="C48" s="505">
        <f t="shared" si="0"/>
        <v>617.61211107688268</v>
      </c>
      <c r="D48" s="504">
        <v>43</v>
      </c>
      <c r="E48" s="505">
        <f t="shared" si="21"/>
        <v>700.10000000000025</v>
      </c>
      <c r="F48" s="506">
        <f t="shared" si="1"/>
        <v>616.20384632310902</v>
      </c>
      <c r="G48" s="19">
        <v>43</v>
      </c>
      <c r="H48" s="20">
        <f t="shared" si="12"/>
        <v>585.27999999999975</v>
      </c>
      <c r="I48" s="18">
        <f t="shared" si="2"/>
        <v>585.27999999999975</v>
      </c>
      <c r="J48" s="18"/>
      <c r="K48" s="19">
        <v>43</v>
      </c>
      <c r="L48" s="20">
        <f t="shared" si="13"/>
        <v>550.0799999999997</v>
      </c>
      <c r="M48" s="18">
        <f t="shared" si="3"/>
        <v>550.0799999999997</v>
      </c>
      <c r="N48" s="19">
        <v>43</v>
      </c>
      <c r="O48" s="20">
        <f t="shared" si="14"/>
        <v>270.4199999999999</v>
      </c>
      <c r="P48" s="18">
        <f t="shared" si="4"/>
        <v>270.4199999999999</v>
      </c>
      <c r="Q48" s="19">
        <v>43</v>
      </c>
      <c r="R48" s="20">
        <f t="shared" si="15"/>
        <v>87.740000000000137</v>
      </c>
      <c r="S48" s="18">
        <f t="shared" si="5"/>
        <v>87.740000000000137</v>
      </c>
      <c r="T48" s="19">
        <v>43</v>
      </c>
      <c r="U48" s="20">
        <f t="shared" si="16"/>
        <v>103.67999999999998</v>
      </c>
      <c r="V48" s="18">
        <f t="shared" si="6"/>
        <v>103.67999999999998</v>
      </c>
      <c r="W48" s="19">
        <v>43</v>
      </c>
      <c r="X48" s="20">
        <f t="shared" si="17"/>
        <v>30.040000000000024</v>
      </c>
      <c r="Y48" s="18">
        <f t="shared" si="7"/>
        <v>30.040000000000024</v>
      </c>
      <c r="Z48" s="19">
        <v>43</v>
      </c>
      <c r="AA48" s="20">
        <f t="shared" si="22"/>
        <v>1189.5999999999995</v>
      </c>
      <c r="AB48" s="18">
        <f t="shared" si="8"/>
        <v>1047.0448444307526</v>
      </c>
      <c r="AC48" s="19">
        <v>43</v>
      </c>
      <c r="AD48" s="20">
        <f t="shared" si="23"/>
        <v>1066.3000000000004</v>
      </c>
      <c r="AE48" s="18">
        <f t="shared" si="9"/>
        <v>938.52044184306681</v>
      </c>
    </row>
    <row r="49" spans="1:31" s="3" customFormat="1" ht="13.5">
      <c r="A49" s="17">
        <v>44</v>
      </c>
      <c r="B49" s="505">
        <f t="shared" si="20"/>
        <v>716.3000000000003</v>
      </c>
      <c r="C49" s="505">
        <f t="shared" si="0"/>
        <v>630.4625269550678</v>
      </c>
      <c r="D49" s="504">
        <v>44</v>
      </c>
      <c r="E49" s="505">
        <f t="shared" si="21"/>
        <v>714.70000000000027</v>
      </c>
      <c r="F49" s="506">
        <f t="shared" si="1"/>
        <v>629.05426220129414</v>
      </c>
      <c r="G49" s="19">
        <v>44</v>
      </c>
      <c r="H49" s="20">
        <f t="shared" si="12"/>
        <v>595.23999999999978</v>
      </c>
      <c r="I49" s="18">
        <f t="shared" si="2"/>
        <v>595.23999999999978</v>
      </c>
      <c r="J49" s="18"/>
      <c r="K49" s="19">
        <v>44</v>
      </c>
      <c r="L49" s="20">
        <f t="shared" si="13"/>
        <v>560.03999999999974</v>
      </c>
      <c r="M49" s="18">
        <f t="shared" si="3"/>
        <v>560.03999999999974</v>
      </c>
      <c r="N49" s="19">
        <v>44</v>
      </c>
      <c r="O49" s="20">
        <f t="shared" si="14"/>
        <v>274.95999999999992</v>
      </c>
      <c r="P49" s="18">
        <f t="shared" si="4"/>
        <v>274.95999999999992</v>
      </c>
      <c r="Q49" s="19">
        <v>44</v>
      </c>
      <c r="R49" s="20">
        <f t="shared" si="15"/>
        <v>88.920000000000144</v>
      </c>
      <c r="S49" s="18">
        <f t="shared" si="5"/>
        <v>88.920000000000144</v>
      </c>
      <c r="T49" s="19">
        <v>44</v>
      </c>
      <c r="U49" s="20">
        <f t="shared" si="16"/>
        <v>105.53999999999998</v>
      </c>
      <c r="V49" s="18">
        <f t="shared" si="6"/>
        <v>105.53999999999998</v>
      </c>
      <c r="W49" s="19">
        <v>44</v>
      </c>
      <c r="X49" s="20">
        <f t="shared" si="17"/>
        <v>30.570000000000025</v>
      </c>
      <c r="Y49" s="18">
        <f t="shared" si="7"/>
        <v>30.570000000000025</v>
      </c>
      <c r="Z49" s="19">
        <v>44</v>
      </c>
      <c r="AA49" s="20">
        <f t="shared" si="22"/>
        <v>1212.8999999999994</v>
      </c>
      <c r="AB49" s="18">
        <f t="shared" si="8"/>
        <v>1067.5526999075821</v>
      </c>
      <c r="AC49" s="19">
        <v>44</v>
      </c>
      <c r="AD49" s="20">
        <f t="shared" si="23"/>
        <v>1087.2000000000005</v>
      </c>
      <c r="AE49" s="18">
        <f t="shared" si="9"/>
        <v>956.91590018923603</v>
      </c>
    </row>
    <row r="50" spans="1:31" s="3" customFormat="1" ht="13.5">
      <c r="A50" s="17">
        <v>45</v>
      </c>
      <c r="B50" s="505">
        <f t="shared" si="20"/>
        <v>730.90000000000032</v>
      </c>
      <c r="C50" s="505">
        <f t="shared" si="0"/>
        <v>643.31294283325292</v>
      </c>
      <c r="D50" s="504">
        <v>45</v>
      </c>
      <c r="E50" s="505">
        <f t="shared" si="21"/>
        <v>729.3000000000003</v>
      </c>
      <c r="F50" s="506">
        <f t="shared" si="1"/>
        <v>641.90467807947925</v>
      </c>
      <c r="G50" s="19">
        <v>45</v>
      </c>
      <c r="H50" s="20">
        <f t="shared" si="12"/>
        <v>605.19999999999982</v>
      </c>
      <c r="I50" s="18">
        <f t="shared" si="2"/>
        <v>605.19999999999982</v>
      </c>
      <c r="J50" s="18"/>
      <c r="K50" s="19">
        <v>45</v>
      </c>
      <c r="L50" s="20">
        <f t="shared" si="13"/>
        <v>569.99999999999977</v>
      </c>
      <c r="M50" s="18">
        <f t="shared" si="3"/>
        <v>569.99999999999977</v>
      </c>
      <c r="N50" s="19">
        <v>45</v>
      </c>
      <c r="O50" s="20">
        <f t="shared" si="14"/>
        <v>279.49999999999994</v>
      </c>
      <c r="P50" s="18">
        <f t="shared" si="4"/>
        <v>279.49999999999994</v>
      </c>
      <c r="Q50" s="19">
        <v>45</v>
      </c>
      <c r="R50" s="20">
        <f t="shared" si="15"/>
        <v>90.100000000000151</v>
      </c>
      <c r="S50" s="18">
        <f t="shared" si="5"/>
        <v>90.100000000000151</v>
      </c>
      <c r="T50" s="19">
        <v>45</v>
      </c>
      <c r="U50" s="20">
        <f t="shared" si="16"/>
        <v>107.39999999999998</v>
      </c>
      <c r="V50" s="18">
        <f t="shared" si="6"/>
        <v>107.39999999999998</v>
      </c>
      <c r="W50" s="19">
        <v>45</v>
      </c>
      <c r="X50" s="20">
        <f t="shared" si="17"/>
        <v>31.100000000000026</v>
      </c>
      <c r="Y50" s="18">
        <f t="shared" si="7"/>
        <v>31.100000000000026</v>
      </c>
      <c r="Z50" s="19">
        <v>45</v>
      </c>
      <c r="AA50" s="20">
        <f t="shared" si="22"/>
        <v>1236.1999999999994</v>
      </c>
      <c r="AB50" s="18">
        <f t="shared" si="8"/>
        <v>1088.0605553844118</v>
      </c>
      <c r="AC50" s="19">
        <v>45</v>
      </c>
      <c r="AD50" s="20">
        <f t="shared" si="23"/>
        <v>1108.1000000000006</v>
      </c>
      <c r="AE50" s="18">
        <f t="shared" si="9"/>
        <v>975.31135853540513</v>
      </c>
    </row>
    <row r="51" spans="1:31" s="3" customFormat="1" ht="13.5">
      <c r="A51" s="17">
        <v>46</v>
      </c>
      <c r="B51" s="505">
        <f t="shared" si="20"/>
        <v>745.50000000000034</v>
      </c>
      <c r="C51" s="505">
        <f t="shared" si="0"/>
        <v>656.16335871143804</v>
      </c>
      <c r="D51" s="504">
        <v>46</v>
      </c>
      <c r="E51" s="505">
        <f t="shared" si="21"/>
        <v>743.90000000000032</v>
      </c>
      <c r="F51" s="506">
        <f t="shared" si="1"/>
        <v>654.75509395766437</v>
      </c>
      <c r="G51" s="19">
        <v>46</v>
      </c>
      <c r="H51" s="20">
        <f t="shared" si="12"/>
        <v>615.15999999999985</v>
      </c>
      <c r="I51" s="18">
        <f t="shared" si="2"/>
        <v>615.15999999999985</v>
      </c>
      <c r="J51" s="18"/>
      <c r="K51" s="19">
        <v>46</v>
      </c>
      <c r="L51" s="20">
        <f t="shared" si="13"/>
        <v>579.95999999999981</v>
      </c>
      <c r="M51" s="18">
        <f t="shared" si="3"/>
        <v>579.95999999999981</v>
      </c>
      <c r="N51" s="19">
        <v>46</v>
      </c>
      <c r="O51" s="20">
        <f t="shared" si="14"/>
        <v>284.03999999999996</v>
      </c>
      <c r="P51" s="18">
        <f t="shared" si="4"/>
        <v>284.03999999999996</v>
      </c>
      <c r="Q51" s="19">
        <v>46</v>
      </c>
      <c r="R51" s="20">
        <f t="shared" si="15"/>
        <v>91.280000000000157</v>
      </c>
      <c r="S51" s="18">
        <f t="shared" si="5"/>
        <v>91.280000000000157</v>
      </c>
      <c r="T51" s="19">
        <v>46</v>
      </c>
      <c r="U51" s="20">
        <f t="shared" si="16"/>
        <v>109.25999999999998</v>
      </c>
      <c r="V51" s="18">
        <f t="shared" si="6"/>
        <v>109.25999999999998</v>
      </c>
      <c r="W51" s="19">
        <v>46</v>
      </c>
      <c r="X51" s="20">
        <f t="shared" si="17"/>
        <v>31.630000000000027</v>
      </c>
      <c r="Y51" s="18">
        <f t="shared" si="7"/>
        <v>31.630000000000027</v>
      </c>
      <c r="Z51" s="19">
        <v>46</v>
      </c>
      <c r="AA51" s="20">
        <f t="shared" si="22"/>
        <v>1259.4999999999993</v>
      </c>
      <c r="AB51" s="18">
        <f t="shared" si="8"/>
        <v>1108.5684108612413</v>
      </c>
      <c r="AC51" s="19">
        <v>46</v>
      </c>
      <c r="AD51" s="20">
        <f t="shared" si="23"/>
        <v>1129.0000000000007</v>
      </c>
      <c r="AE51" s="18">
        <f t="shared" si="9"/>
        <v>993.70681688157435</v>
      </c>
    </row>
    <row r="52" spans="1:31" s="3" customFormat="1" ht="13.5">
      <c r="A52" s="17">
        <v>47</v>
      </c>
      <c r="B52" s="505">
        <f t="shared" si="20"/>
        <v>760.10000000000036</v>
      </c>
      <c r="C52" s="505">
        <f t="shared" si="0"/>
        <v>669.01377458962315</v>
      </c>
      <c r="D52" s="504">
        <v>47</v>
      </c>
      <c r="E52" s="505">
        <f t="shared" si="21"/>
        <v>758.50000000000034</v>
      </c>
      <c r="F52" s="506">
        <f t="shared" si="1"/>
        <v>667.60550983584949</v>
      </c>
      <c r="G52" s="19">
        <v>47</v>
      </c>
      <c r="H52" s="20">
        <f t="shared" si="12"/>
        <v>625.11999999999989</v>
      </c>
      <c r="I52" s="18">
        <f t="shared" si="2"/>
        <v>625.11999999999989</v>
      </c>
      <c r="J52" s="18"/>
      <c r="K52" s="19">
        <v>47</v>
      </c>
      <c r="L52" s="20">
        <f t="shared" si="13"/>
        <v>589.91999999999985</v>
      </c>
      <c r="M52" s="18">
        <f t="shared" si="3"/>
        <v>589.91999999999985</v>
      </c>
      <c r="N52" s="19">
        <v>47</v>
      </c>
      <c r="O52" s="20">
        <f t="shared" si="14"/>
        <v>288.58</v>
      </c>
      <c r="P52" s="18">
        <f t="shared" si="4"/>
        <v>288.58</v>
      </c>
      <c r="Q52" s="19">
        <v>47</v>
      </c>
      <c r="R52" s="20">
        <f t="shared" si="15"/>
        <v>92.460000000000164</v>
      </c>
      <c r="S52" s="18">
        <f t="shared" si="5"/>
        <v>92.460000000000164</v>
      </c>
      <c r="T52" s="19">
        <v>47</v>
      </c>
      <c r="U52" s="20">
        <f t="shared" si="16"/>
        <v>111.11999999999998</v>
      </c>
      <c r="V52" s="18">
        <f t="shared" si="6"/>
        <v>111.11999999999998</v>
      </c>
      <c r="W52" s="19">
        <v>47</v>
      </c>
      <c r="X52" s="20">
        <f t="shared" si="17"/>
        <v>32.160000000000025</v>
      </c>
      <c r="Y52" s="18">
        <f t="shared" si="7"/>
        <v>32.160000000000025</v>
      </c>
      <c r="Z52" s="19">
        <v>47</v>
      </c>
      <c r="AA52" s="20">
        <f t="shared" si="22"/>
        <v>1282.7999999999993</v>
      </c>
      <c r="AB52" s="18">
        <f t="shared" si="8"/>
        <v>1129.076266338071</v>
      </c>
      <c r="AC52" s="19">
        <v>47</v>
      </c>
      <c r="AD52" s="20">
        <f t="shared" si="23"/>
        <v>1149.9000000000008</v>
      </c>
      <c r="AE52" s="18">
        <f t="shared" si="9"/>
        <v>1012.1022752277435</v>
      </c>
    </row>
    <row r="53" spans="1:31" s="3" customFormat="1" ht="13.5">
      <c r="A53" s="17">
        <v>48</v>
      </c>
      <c r="B53" s="505">
        <f t="shared" si="20"/>
        <v>774.70000000000039</v>
      </c>
      <c r="C53" s="505">
        <f t="shared" si="0"/>
        <v>681.86419046780827</v>
      </c>
      <c r="D53" s="504">
        <v>48</v>
      </c>
      <c r="E53" s="505">
        <f t="shared" si="21"/>
        <v>773.10000000000036</v>
      </c>
      <c r="F53" s="506">
        <f t="shared" si="1"/>
        <v>680.45592571403461</v>
      </c>
      <c r="G53" s="19">
        <v>48</v>
      </c>
      <c r="H53" s="20">
        <f t="shared" si="12"/>
        <v>635.07999999999993</v>
      </c>
      <c r="I53" s="18">
        <f t="shared" si="2"/>
        <v>635.07999999999993</v>
      </c>
      <c r="J53" s="18"/>
      <c r="K53" s="19">
        <v>48</v>
      </c>
      <c r="L53" s="20">
        <f t="shared" si="13"/>
        <v>599.87999999999988</v>
      </c>
      <c r="M53" s="18">
        <f t="shared" si="3"/>
        <v>599.87999999999988</v>
      </c>
      <c r="N53" s="19">
        <v>48</v>
      </c>
      <c r="O53" s="20">
        <f t="shared" si="14"/>
        <v>293.12</v>
      </c>
      <c r="P53" s="18">
        <f t="shared" si="4"/>
        <v>293.12</v>
      </c>
      <c r="Q53" s="19">
        <v>48</v>
      </c>
      <c r="R53" s="20">
        <f t="shared" si="15"/>
        <v>93.640000000000171</v>
      </c>
      <c r="S53" s="18">
        <f t="shared" si="5"/>
        <v>93.640000000000171</v>
      </c>
      <c r="T53" s="19">
        <v>48</v>
      </c>
      <c r="U53" s="20">
        <f t="shared" si="16"/>
        <v>112.97999999999998</v>
      </c>
      <c r="V53" s="18">
        <f t="shared" si="6"/>
        <v>112.97999999999998</v>
      </c>
      <c r="W53" s="19">
        <v>48</v>
      </c>
      <c r="X53" s="20">
        <f t="shared" si="17"/>
        <v>32.690000000000026</v>
      </c>
      <c r="Y53" s="18">
        <f t="shared" si="7"/>
        <v>32.690000000000026</v>
      </c>
      <c r="Z53" s="19">
        <v>48</v>
      </c>
      <c r="AA53" s="20">
        <f t="shared" si="22"/>
        <v>1306.0999999999992</v>
      </c>
      <c r="AB53" s="18">
        <f t="shared" si="8"/>
        <v>1149.5841218149005</v>
      </c>
      <c r="AC53" s="19">
        <v>48</v>
      </c>
      <c r="AD53" s="20">
        <f t="shared" si="23"/>
        <v>1170.8000000000009</v>
      </c>
      <c r="AE53" s="18">
        <f t="shared" si="9"/>
        <v>1030.4977335739127</v>
      </c>
    </row>
    <row r="54" spans="1:31" s="3" customFormat="1" ht="13.5">
      <c r="A54" s="17">
        <v>49</v>
      </c>
      <c r="B54" s="505">
        <f t="shared" si="20"/>
        <v>789.30000000000041</v>
      </c>
      <c r="C54" s="505">
        <f t="shared" si="0"/>
        <v>694.71460634599339</v>
      </c>
      <c r="D54" s="504">
        <v>49</v>
      </c>
      <c r="E54" s="505">
        <f t="shared" si="21"/>
        <v>787.70000000000039</v>
      </c>
      <c r="F54" s="506">
        <f t="shared" si="1"/>
        <v>693.30634159221972</v>
      </c>
      <c r="G54" s="19">
        <v>49</v>
      </c>
      <c r="H54" s="20">
        <f t="shared" si="12"/>
        <v>645.04</v>
      </c>
      <c r="I54" s="18">
        <f t="shared" si="2"/>
        <v>645.04</v>
      </c>
      <c r="J54" s="18"/>
      <c r="K54" s="19">
        <v>49</v>
      </c>
      <c r="L54" s="20">
        <f t="shared" si="13"/>
        <v>609.83999999999992</v>
      </c>
      <c r="M54" s="18">
        <f t="shared" si="3"/>
        <v>609.83999999999992</v>
      </c>
      <c r="N54" s="19">
        <v>49</v>
      </c>
      <c r="O54" s="20">
        <f t="shared" si="14"/>
        <v>297.66000000000003</v>
      </c>
      <c r="P54" s="18">
        <f t="shared" si="4"/>
        <v>297.66000000000003</v>
      </c>
      <c r="Q54" s="19">
        <v>49</v>
      </c>
      <c r="R54" s="20">
        <f t="shared" si="15"/>
        <v>94.820000000000178</v>
      </c>
      <c r="S54" s="18">
        <f t="shared" si="5"/>
        <v>94.820000000000178</v>
      </c>
      <c r="T54" s="19">
        <v>49</v>
      </c>
      <c r="U54" s="20">
        <f t="shared" si="16"/>
        <v>114.83999999999997</v>
      </c>
      <c r="V54" s="18">
        <f t="shared" si="6"/>
        <v>114.83999999999997</v>
      </c>
      <c r="W54" s="19">
        <v>49</v>
      </c>
      <c r="X54" s="20">
        <f t="shared" si="17"/>
        <v>33.220000000000027</v>
      </c>
      <c r="Y54" s="18">
        <f t="shared" si="7"/>
        <v>33.220000000000027</v>
      </c>
      <c r="Z54" s="19">
        <v>49</v>
      </c>
      <c r="AA54" s="20">
        <f t="shared" si="22"/>
        <v>1329.3999999999992</v>
      </c>
      <c r="AB54" s="18">
        <f t="shared" si="8"/>
        <v>1170.0919772917302</v>
      </c>
      <c r="AC54" s="19">
        <v>49</v>
      </c>
      <c r="AD54" s="20">
        <f t="shared" si="23"/>
        <v>1191.700000000001</v>
      </c>
      <c r="AE54" s="18">
        <f t="shared" si="9"/>
        <v>1048.8931919200818</v>
      </c>
    </row>
    <row r="55" spans="1:31" s="3" customFormat="1" ht="13.5">
      <c r="A55" s="17">
        <v>50</v>
      </c>
      <c r="B55" s="505">
        <f t="shared" si="20"/>
        <v>803.90000000000043</v>
      </c>
      <c r="C55" s="505">
        <f t="shared" si="0"/>
        <v>707.56502222417851</v>
      </c>
      <c r="D55" s="504">
        <v>50</v>
      </c>
      <c r="E55" s="505">
        <f t="shared" si="21"/>
        <v>802.30000000000041</v>
      </c>
      <c r="F55" s="506">
        <f t="shared" si="1"/>
        <v>706.15675747040484</v>
      </c>
      <c r="G55" s="19">
        <v>50</v>
      </c>
      <c r="H55" s="20">
        <f t="shared" si="12"/>
        <v>655</v>
      </c>
      <c r="I55" s="18">
        <f t="shared" si="2"/>
        <v>655</v>
      </c>
      <c r="J55" s="18"/>
      <c r="K55" s="19">
        <v>50</v>
      </c>
      <c r="L55" s="20">
        <f t="shared" si="13"/>
        <v>619.79999999999995</v>
      </c>
      <c r="M55" s="18">
        <f t="shared" si="3"/>
        <v>619.79999999999995</v>
      </c>
      <c r="N55" s="19">
        <v>50</v>
      </c>
      <c r="O55" s="20">
        <f t="shared" si="14"/>
        <v>302.20000000000005</v>
      </c>
      <c r="P55" s="18">
        <f t="shared" si="4"/>
        <v>302.20000000000005</v>
      </c>
      <c r="Q55" s="19">
        <v>50</v>
      </c>
      <c r="R55" s="20">
        <f t="shared" si="15"/>
        <v>96.000000000000185</v>
      </c>
      <c r="S55" s="18">
        <f t="shared" si="5"/>
        <v>96.000000000000185</v>
      </c>
      <c r="T55" s="19">
        <v>50</v>
      </c>
      <c r="U55" s="20">
        <f t="shared" si="16"/>
        <v>116.69999999999997</v>
      </c>
      <c r="V55" s="18">
        <f t="shared" si="6"/>
        <v>116.69999999999997</v>
      </c>
      <c r="W55" s="19">
        <v>50</v>
      </c>
      <c r="X55" s="20">
        <f t="shared" si="17"/>
        <v>33.750000000000028</v>
      </c>
      <c r="Y55" s="18">
        <f t="shared" si="7"/>
        <v>33.750000000000028</v>
      </c>
      <c r="Z55" s="19">
        <v>50</v>
      </c>
      <c r="AA55" s="20">
        <f t="shared" si="22"/>
        <v>1352.6999999999991</v>
      </c>
      <c r="AB55" s="18">
        <f t="shared" si="8"/>
        <v>1190.5998327685597</v>
      </c>
      <c r="AC55" s="19">
        <v>50</v>
      </c>
      <c r="AD55" s="20">
        <f t="shared" si="23"/>
        <v>1212.600000000001</v>
      </c>
      <c r="AE55" s="18">
        <f t="shared" si="9"/>
        <v>1067.2886502662509</v>
      </c>
    </row>
    <row r="56" spans="1:31" s="3" customFormat="1" ht="13.5">
      <c r="A56" s="17">
        <v>51</v>
      </c>
      <c r="B56" s="505">
        <f t="shared" si="20"/>
        <v>818.50000000000045</v>
      </c>
      <c r="C56" s="505">
        <f t="shared" si="0"/>
        <v>720.41543810236362</v>
      </c>
      <c r="D56" s="504">
        <v>51</v>
      </c>
      <c r="E56" s="505">
        <f t="shared" si="21"/>
        <v>816.90000000000043</v>
      </c>
      <c r="F56" s="506">
        <f t="shared" si="1"/>
        <v>719.00717334858996</v>
      </c>
      <c r="G56" s="19">
        <v>51</v>
      </c>
      <c r="H56" s="20">
        <f t="shared" si="12"/>
        <v>664.96</v>
      </c>
      <c r="I56" s="18">
        <f t="shared" si="2"/>
        <v>664.96</v>
      </c>
      <c r="J56" s="18"/>
      <c r="K56" s="19">
        <v>51</v>
      </c>
      <c r="L56" s="20">
        <f t="shared" si="13"/>
        <v>629.76</v>
      </c>
      <c r="M56" s="18">
        <f t="shared" si="3"/>
        <v>629.76</v>
      </c>
      <c r="N56" s="19">
        <v>51</v>
      </c>
      <c r="O56" s="20">
        <f t="shared" si="14"/>
        <v>306.74000000000007</v>
      </c>
      <c r="P56" s="18">
        <f t="shared" si="4"/>
        <v>306.74000000000007</v>
      </c>
      <c r="Q56" s="19">
        <v>51</v>
      </c>
      <c r="R56" s="20">
        <f t="shared" si="15"/>
        <v>97.180000000000192</v>
      </c>
      <c r="S56" s="18">
        <f t="shared" si="5"/>
        <v>97.180000000000192</v>
      </c>
      <c r="T56" s="19">
        <v>51</v>
      </c>
      <c r="U56" s="20">
        <f t="shared" si="16"/>
        <v>118.55999999999997</v>
      </c>
      <c r="V56" s="18">
        <f t="shared" si="6"/>
        <v>118.55999999999997</v>
      </c>
      <c r="W56" s="19">
        <v>51</v>
      </c>
      <c r="X56" s="20">
        <f t="shared" si="17"/>
        <v>34.28000000000003</v>
      </c>
      <c r="Y56" s="18">
        <f t="shared" si="7"/>
        <v>34.28000000000003</v>
      </c>
      <c r="Z56" s="19">
        <v>51</v>
      </c>
      <c r="AA56" s="20">
        <f t="shared" si="22"/>
        <v>1375.9999999999991</v>
      </c>
      <c r="AB56" s="18">
        <f t="shared" si="8"/>
        <v>1211.1076882453892</v>
      </c>
      <c r="AC56" s="19">
        <v>51</v>
      </c>
      <c r="AD56" s="20">
        <f t="shared" si="23"/>
        <v>1233.5000000000011</v>
      </c>
      <c r="AE56" s="18">
        <f t="shared" si="9"/>
        <v>1085.6841086124202</v>
      </c>
    </row>
    <row r="57" spans="1:31" s="3" customFormat="1" ht="13.5">
      <c r="A57" s="17">
        <v>52</v>
      </c>
      <c r="B57" s="505">
        <f t="shared" si="20"/>
        <v>833.10000000000048</v>
      </c>
      <c r="C57" s="505">
        <f t="shared" si="0"/>
        <v>733.26585398054874</v>
      </c>
      <c r="D57" s="504">
        <v>52</v>
      </c>
      <c r="E57" s="505">
        <f t="shared" si="21"/>
        <v>831.50000000000045</v>
      </c>
      <c r="F57" s="506">
        <f t="shared" si="1"/>
        <v>731.85758922677508</v>
      </c>
      <c r="G57" s="19">
        <v>52</v>
      </c>
      <c r="H57" s="20">
        <f t="shared" si="12"/>
        <v>674.92000000000007</v>
      </c>
      <c r="I57" s="18">
        <f t="shared" si="2"/>
        <v>674.92000000000007</v>
      </c>
      <c r="J57" s="18"/>
      <c r="K57" s="19">
        <v>52</v>
      </c>
      <c r="L57" s="20">
        <f t="shared" si="13"/>
        <v>639.72</v>
      </c>
      <c r="M57" s="18">
        <f t="shared" si="3"/>
        <v>639.72</v>
      </c>
      <c r="N57" s="19">
        <v>52</v>
      </c>
      <c r="O57" s="20">
        <f t="shared" si="14"/>
        <v>311.28000000000009</v>
      </c>
      <c r="P57" s="18">
        <f t="shared" si="4"/>
        <v>311.28000000000009</v>
      </c>
      <c r="Q57" s="19">
        <v>52</v>
      </c>
      <c r="R57" s="20">
        <f t="shared" si="15"/>
        <v>98.360000000000198</v>
      </c>
      <c r="S57" s="18">
        <f t="shared" si="5"/>
        <v>98.360000000000198</v>
      </c>
      <c r="T57" s="19">
        <v>52</v>
      </c>
      <c r="U57" s="20">
        <f t="shared" si="16"/>
        <v>120.41999999999997</v>
      </c>
      <c r="V57" s="18">
        <f t="shared" si="6"/>
        <v>120.41999999999997</v>
      </c>
      <c r="W57" s="19">
        <v>52</v>
      </c>
      <c r="X57" s="20">
        <f t="shared" si="17"/>
        <v>34.810000000000031</v>
      </c>
      <c r="Y57" s="18">
        <f t="shared" si="7"/>
        <v>34.810000000000031</v>
      </c>
      <c r="Z57" s="19">
        <v>52</v>
      </c>
      <c r="AA57" s="20">
        <f t="shared" si="22"/>
        <v>1399.299999999999</v>
      </c>
      <c r="AB57" s="18">
        <f t="shared" si="8"/>
        <v>1231.6155437222189</v>
      </c>
      <c r="AC57" s="19">
        <v>52</v>
      </c>
      <c r="AD57" s="20">
        <f t="shared" si="23"/>
        <v>1254.4000000000012</v>
      </c>
      <c r="AE57" s="18">
        <f t="shared" si="9"/>
        <v>1104.0795669585893</v>
      </c>
    </row>
    <row r="58" spans="1:31" s="3" customFormat="1" ht="13.5">
      <c r="A58" s="17">
        <v>53</v>
      </c>
      <c r="B58" s="505">
        <f t="shared" si="20"/>
        <v>847.7000000000005</v>
      </c>
      <c r="C58" s="505">
        <f t="shared" si="0"/>
        <v>746.11626985873386</v>
      </c>
      <c r="D58" s="504">
        <v>53</v>
      </c>
      <c r="E58" s="505">
        <f t="shared" si="21"/>
        <v>846.10000000000048</v>
      </c>
      <c r="F58" s="506">
        <f t="shared" si="1"/>
        <v>744.70800510496019</v>
      </c>
      <c r="G58" s="19">
        <v>53</v>
      </c>
      <c r="H58" s="20">
        <f t="shared" si="12"/>
        <v>684.88000000000011</v>
      </c>
      <c r="I58" s="18">
        <f t="shared" si="2"/>
        <v>684.88000000000011</v>
      </c>
      <c r="J58" s="18"/>
      <c r="K58" s="19">
        <v>53</v>
      </c>
      <c r="L58" s="20">
        <f t="shared" si="13"/>
        <v>649.68000000000006</v>
      </c>
      <c r="M58" s="18">
        <f t="shared" si="3"/>
        <v>649.68000000000006</v>
      </c>
      <c r="N58" s="19">
        <v>53</v>
      </c>
      <c r="O58" s="20">
        <f t="shared" si="14"/>
        <v>315.82000000000011</v>
      </c>
      <c r="P58" s="18">
        <f t="shared" si="4"/>
        <v>315.82000000000011</v>
      </c>
      <c r="Q58" s="19">
        <v>53</v>
      </c>
      <c r="R58" s="20">
        <f t="shared" si="15"/>
        <v>99.540000000000205</v>
      </c>
      <c r="S58" s="18">
        <f t="shared" si="5"/>
        <v>99.540000000000205</v>
      </c>
      <c r="T58" s="19">
        <v>53</v>
      </c>
      <c r="U58" s="20">
        <f t="shared" si="16"/>
        <v>122.27999999999997</v>
      </c>
      <c r="V58" s="18">
        <f t="shared" si="6"/>
        <v>122.27999999999997</v>
      </c>
      <c r="W58" s="19">
        <v>53</v>
      </c>
      <c r="X58" s="20">
        <f t="shared" si="17"/>
        <v>35.340000000000032</v>
      </c>
      <c r="Y58" s="18">
        <f t="shared" si="7"/>
        <v>35.340000000000032</v>
      </c>
      <c r="Z58" s="19">
        <v>53</v>
      </c>
      <c r="AA58" s="20">
        <f t="shared" si="22"/>
        <v>1422.599999999999</v>
      </c>
      <c r="AB58" s="18">
        <f t="shared" si="8"/>
        <v>1252.1233991990484</v>
      </c>
      <c r="AC58" s="19">
        <v>53</v>
      </c>
      <c r="AD58" s="20">
        <f t="shared" si="23"/>
        <v>1275.3000000000013</v>
      </c>
      <c r="AE58" s="18">
        <f t="shared" si="9"/>
        <v>1122.4750253047584</v>
      </c>
    </row>
    <row r="59" spans="1:31" s="3" customFormat="1" ht="13.5">
      <c r="A59" s="17">
        <v>54</v>
      </c>
      <c r="B59" s="505">
        <f t="shared" si="20"/>
        <v>862.30000000000052</v>
      </c>
      <c r="C59" s="505">
        <f t="shared" si="0"/>
        <v>758.96668573691898</v>
      </c>
      <c r="D59" s="504">
        <v>54</v>
      </c>
      <c r="E59" s="505">
        <f t="shared" si="21"/>
        <v>860.7000000000005</v>
      </c>
      <c r="F59" s="506">
        <f t="shared" si="1"/>
        <v>757.55842098314531</v>
      </c>
      <c r="G59" s="19">
        <v>54</v>
      </c>
      <c r="H59" s="20">
        <f t="shared" si="12"/>
        <v>694.84000000000015</v>
      </c>
      <c r="I59" s="18">
        <f t="shared" si="2"/>
        <v>694.84000000000015</v>
      </c>
      <c r="J59" s="18"/>
      <c r="K59" s="19">
        <v>54</v>
      </c>
      <c r="L59" s="20">
        <f t="shared" si="13"/>
        <v>659.6400000000001</v>
      </c>
      <c r="M59" s="18">
        <f t="shared" si="3"/>
        <v>659.6400000000001</v>
      </c>
      <c r="N59" s="19">
        <v>54</v>
      </c>
      <c r="O59" s="20">
        <f t="shared" si="14"/>
        <v>320.36000000000013</v>
      </c>
      <c r="P59" s="18">
        <f t="shared" si="4"/>
        <v>320.36000000000013</v>
      </c>
      <c r="Q59" s="19">
        <v>54</v>
      </c>
      <c r="R59" s="20">
        <f t="shared" si="15"/>
        <v>100.72000000000021</v>
      </c>
      <c r="S59" s="18">
        <f t="shared" si="5"/>
        <v>100.72000000000021</v>
      </c>
      <c r="T59" s="19">
        <v>54</v>
      </c>
      <c r="U59" s="20">
        <f t="shared" si="16"/>
        <v>124.13999999999997</v>
      </c>
      <c r="V59" s="18">
        <f t="shared" si="6"/>
        <v>124.13999999999997</v>
      </c>
      <c r="W59" s="19">
        <v>54</v>
      </c>
      <c r="X59" s="20">
        <f t="shared" si="17"/>
        <v>35.870000000000033</v>
      </c>
      <c r="Y59" s="18">
        <f t="shared" si="7"/>
        <v>35.870000000000033</v>
      </c>
      <c r="Z59" s="19">
        <v>54</v>
      </c>
      <c r="AA59" s="20">
        <f t="shared" si="22"/>
        <v>1445.899999999999</v>
      </c>
      <c r="AB59" s="18">
        <f t="shared" si="8"/>
        <v>1272.6312546758782</v>
      </c>
      <c r="AC59" s="19">
        <v>54</v>
      </c>
      <c r="AD59" s="20">
        <f t="shared" si="23"/>
        <v>1296.2000000000014</v>
      </c>
      <c r="AE59" s="18">
        <f t="shared" si="9"/>
        <v>1140.8704836509276</v>
      </c>
    </row>
    <row r="60" spans="1:31" s="3" customFormat="1" ht="13.5">
      <c r="A60" s="17">
        <v>55</v>
      </c>
      <c r="B60" s="505">
        <f t="shared" si="20"/>
        <v>876.90000000000055</v>
      </c>
      <c r="C60" s="505">
        <f t="shared" si="0"/>
        <v>771.81710161510409</v>
      </c>
      <c r="D60" s="504">
        <v>55</v>
      </c>
      <c r="E60" s="505">
        <f t="shared" si="21"/>
        <v>875.30000000000052</v>
      </c>
      <c r="F60" s="506">
        <f t="shared" si="1"/>
        <v>770.40883686133043</v>
      </c>
      <c r="G60" s="19">
        <v>55</v>
      </c>
      <c r="H60" s="20">
        <f t="shared" si="12"/>
        <v>704.80000000000018</v>
      </c>
      <c r="I60" s="18">
        <f t="shared" si="2"/>
        <v>704.80000000000018</v>
      </c>
      <c r="J60" s="18"/>
      <c r="K60" s="19">
        <v>55</v>
      </c>
      <c r="L60" s="20">
        <f t="shared" si="13"/>
        <v>669.60000000000014</v>
      </c>
      <c r="M60" s="18">
        <f t="shared" si="3"/>
        <v>669.60000000000014</v>
      </c>
      <c r="N60" s="19">
        <v>55</v>
      </c>
      <c r="O60" s="20">
        <f t="shared" si="14"/>
        <v>324.90000000000015</v>
      </c>
      <c r="P60" s="18">
        <f t="shared" si="4"/>
        <v>324.90000000000015</v>
      </c>
      <c r="Q60" s="19">
        <v>55</v>
      </c>
      <c r="R60" s="20">
        <f t="shared" si="15"/>
        <v>101.90000000000022</v>
      </c>
      <c r="S60" s="18">
        <f t="shared" si="5"/>
        <v>101.90000000000022</v>
      </c>
      <c r="T60" s="19">
        <v>55</v>
      </c>
      <c r="U60" s="20">
        <f t="shared" si="16"/>
        <v>125.99999999999997</v>
      </c>
      <c r="V60" s="18">
        <f t="shared" si="6"/>
        <v>125.99999999999997</v>
      </c>
      <c r="W60" s="19">
        <v>55</v>
      </c>
      <c r="X60" s="20">
        <f t="shared" si="17"/>
        <v>36.400000000000034</v>
      </c>
      <c r="Y60" s="18">
        <f t="shared" si="7"/>
        <v>36.400000000000034</v>
      </c>
      <c r="Z60" s="19">
        <v>55</v>
      </c>
      <c r="AA60" s="20">
        <f t="shared" si="22"/>
        <v>1469.1999999999989</v>
      </c>
      <c r="AB60" s="18">
        <f t="shared" si="8"/>
        <v>1293.1391101527076</v>
      </c>
      <c r="AC60" s="19">
        <v>55</v>
      </c>
      <c r="AD60" s="20">
        <f t="shared" si="23"/>
        <v>1317.1000000000015</v>
      </c>
      <c r="AE60" s="18">
        <f t="shared" si="9"/>
        <v>1159.2659419970969</v>
      </c>
    </row>
    <row r="61" spans="1:31" s="3" customFormat="1" ht="13.5">
      <c r="A61" s="17">
        <v>56</v>
      </c>
      <c r="B61" s="505">
        <f t="shared" si="20"/>
        <v>891.50000000000057</v>
      </c>
      <c r="C61" s="505">
        <f t="shared" si="0"/>
        <v>784.66751749328921</v>
      </c>
      <c r="D61" s="504">
        <v>56</v>
      </c>
      <c r="E61" s="505">
        <f t="shared" si="21"/>
        <v>889.90000000000055</v>
      </c>
      <c r="F61" s="506">
        <f t="shared" si="1"/>
        <v>783.25925273951555</v>
      </c>
      <c r="G61" s="19">
        <v>56</v>
      </c>
      <c r="H61" s="20">
        <f t="shared" si="12"/>
        <v>714.76000000000022</v>
      </c>
      <c r="I61" s="18">
        <f t="shared" si="2"/>
        <v>714.76000000000022</v>
      </c>
      <c r="J61" s="18"/>
      <c r="K61" s="19">
        <v>56</v>
      </c>
      <c r="L61" s="20">
        <f t="shared" si="13"/>
        <v>679.56000000000017</v>
      </c>
      <c r="M61" s="18">
        <f t="shared" si="3"/>
        <v>679.56000000000017</v>
      </c>
      <c r="N61" s="19">
        <v>56</v>
      </c>
      <c r="O61" s="20">
        <f t="shared" si="14"/>
        <v>329.44000000000017</v>
      </c>
      <c r="P61" s="18">
        <f t="shared" si="4"/>
        <v>329.44000000000017</v>
      </c>
      <c r="Q61" s="19">
        <v>56</v>
      </c>
      <c r="R61" s="20">
        <f t="shared" si="15"/>
        <v>103.08000000000023</v>
      </c>
      <c r="S61" s="18">
        <f t="shared" si="5"/>
        <v>103.08000000000023</v>
      </c>
      <c r="T61" s="19">
        <v>56</v>
      </c>
      <c r="U61" s="20">
        <f t="shared" si="16"/>
        <v>127.85999999999997</v>
      </c>
      <c r="V61" s="18">
        <f t="shared" si="6"/>
        <v>127.85999999999997</v>
      </c>
      <c r="W61" s="19">
        <v>56</v>
      </c>
      <c r="X61" s="20">
        <f t="shared" si="17"/>
        <v>36.930000000000035</v>
      </c>
      <c r="Y61" s="18">
        <f t="shared" si="7"/>
        <v>36.930000000000035</v>
      </c>
      <c r="Z61" s="19">
        <v>56</v>
      </c>
      <c r="AA61" s="20">
        <f t="shared" si="22"/>
        <v>1492.4999999999989</v>
      </c>
      <c r="AB61" s="18">
        <f t="shared" si="8"/>
        <v>1313.6469656295374</v>
      </c>
      <c r="AC61" s="19">
        <v>56</v>
      </c>
      <c r="AD61" s="20">
        <f t="shared" si="23"/>
        <v>1338.0000000000016</v>
      </c>
      <c r="AE61" s="18">
        <f t="shared" si="9"/>
        <v>1177.661400343266</v>
      </c>
    </row>
    <row r="62" spans="1:31" s="3" customFormat="1" ht="13.5">
      <c r="A62" s="17">
        <v>57</v>
      </c>
      <c r="B62" s="505">
        <f t="shared" si="20"/>
        <v>906.10000000000059</v>
      </c>
      <c r="C62" s="505">
        <f t="shared" si="0"/>
        <v>797.51793337147433</v>
      </c>
      <c r="D62" s="504">
        <v>57</v>
      </c>
      <c r="E62" s="505">
        <f t="shared" si="21"/>
        <v>904.50000000000057</v>
      </c>
      <c r="F62" s="506">
        <f t="shared" si="1"/>
        <v>796.10966861770066</v>
      </c>
      <c r="G62" s="19">
        <v>57</v>
      </c>
      <c r="H62" s="20">
        <f t="shared" si="12"/>
        <v>724.72000000000025</v>
      </c>
      <c r="I62" s="18">
        <f t="shared" si="2"/>
        <v>724.72000000000025</v>
      </c>
      <c r="J62" s="18"/>
      <c r="K62" s="19">
        <v>57</v>
      </c>
      <c r="L62" s="20">
        <f t="shared" si="13"/>
        <v>689.52000000000021</v>
      </c>
      <c r="M62" s="18">
        <f t="shared" si="3"/>
        <v>689.52000000000021</v>
      </c>
      <c r="N62" s="19">
        <v>57</v>
      </c>
      <c r="O62" s="20">
        <f t="shared" si="14"/>
        <v>333.98000000000019</v>
      </c>
      <c r="P62" s="18">
        <f t="shared" si="4"/>
        <v>333.98000000000019</v>
      </c>
      <c r="Q62" s="19">
        <v>57</v>
      </c>
      <c r="R62" s="20">
        <f t="shared" si="15"/>
        <v>104.26000000000023</v>
      </c>
      <c r="S62" s="18">
        <f t="shared" si="5"/>
        <v>104.26000000000023</v>
      </c>
      <c r="T62" s="19">
        <v>57</v>
      </c>
      <c r="U62" s="20">
        <f t="shared" si="16"/>
        <v>129.71999999999997</v>
      </c>
      <c r="V62" s="18">
        <f t="shared" si="6"/>
        <v>129.71999999999997</v>
      </c>
      <c r="W62" s="19">
        <v>57</v>
      </c>
      <c r="X62" s="20">
        <f t="shared" si="17"/>
        <v>37.460000000000036</v>
      </c>
      <c r="Y62" s="18">
        <f t="shared" si="7"/>
        <v>37.460000000000036</v>
      </c>
      <c r="Z62" s="19">
        <v>57</v>
      </c>
      <c r="AA62" s="20">
        <f t="shared" si="22"/>
        <v>1515.7999999999988</v>
      </c>
      <c r="AB62" s="18">
        <f t="shared" si="8"/>
        <v>1334.1548211063669</v>
      </c>
      <c r="AC62" s="19">
        <v>57</v>
      </c>
      <c r="AD62" s="20">
        <f t="shared" si="23"/>
        <v>1358.9000000000017</v>
      </c>
      <c r="AE62" s="18">
        <f t="shared" si="9"/>
        <v>1196.0568586894351</v>
      </c>
    </row>
    <row r="63" spans="1:31" s="3" customFormat="1" ht="13.5">
      <c r="A63" s="17">
        <v>58</v>
      </c>
      <c r="B63" s="505">
        <f t="shared" si="20"/>
        <v>920.70000000000061</v>
      </c>
      <c r="C63" s="505">
        <f t="shared" si="0"/>
        <v>810.36834924965945</v>
      </c>
      <c r="D63" s="504">
        <v>58</v>
      </c>
      <c r="E63" s="505">
        <f t="shared" si="21"/>
        <v>919.10000000000059</v>
      </c>
      <c r="F63" s="506">
        <f t="shared" si="1"/>
        <v>808.96008449588578</v>
      </c>
      <c r="G63" s="19">
        <v>58</v>
      </c>
      <c r="H63" s="20">
        <f t="shared" si="12"/>
        <v>734.68000000000029</v>
      </c>
      <c r="I63" s="18">
        <f t="shared" si="2"/>
        <v>734.68000000000029</v>
      </c>
      <c r="J63" s="18"/>
      <c r="K63" s="19">
        <v>58</v>
      </c>
      <c r="L63" s="20">
        <f t="shared" si="13"/>
        <v>699.48000000000025</v>
      </c>
      <c r="M63" s="18">
        <f t="shared" si="3"/>
        <v>699.48000000000025</v>
      </c>
      <c r="N63" s="19">
        <v>58</v>
      </c>
      <c r="O63" s="20">
        <f t="shared" si="14"/>
        <v>338.52000000000021</v>
      </c>
      <c r="P63" s="18">
        <f t="shared" si="4"/>
        <v>338.52000000000021</v>
      </c>
      <c r="Q63" s="19">
        <v>58</v>
      </c>
      <c r="R63" s="20">
        <f t="shared" si="15"/>
        <v>105.44000000000024</v>
      </c>
      <c r="S63" s="18">
        <f t="shared" si="5"/>
        <v>105.44000000000024</v>
      </c>
      <c r="T63" s="19">
        <v>58</v>
      </c>
      <c r="U63" s="20">
        <f t="shared" si="16"/>
        <v>131.57999999999998</v>
      </c>
      <c r="V63" s="18">
        <f t="shared" si="6"/>
        <v>131.57999999999998</v>
      </c>
      <c r="W63" s="19">
        <v>58</v>
      </c>
      <c r="X63" s="20">
        <f t="shared" si="17"/>
        <v>37.990000000000038</v>
      </c>
      <c r="Y63" s="18">
        <f t="shared" si="7"/>
        <v>37.990000000000038</v>
      </c>
      <c r="Z63" s="19">
        <v>58</v>
      </c>
      <c r="AA63" s="20">
        <f t="shared" si="22"/>
        <v>1539.0999999999988</v>
      </c>
      <c r="AB63" s="18">
        <f t="shared" si="8"/>
        <v>1354.6626765831966</v>
      </c>
      <c r="AC63" s="19">
        <v>58</v>
      </c>
      <c r="AD63" s="20">
        <f t="shared" si="23"/>
        <v>1379.8000000000018</v>
      </c>
      <c r="AE63" s="18">
        <f t="shared" si="9"/>
        <v>1214.4523170356042</v>
      </c>
    </row>
    <row r="64" spans="1:31" s="3" customFormat="1" ht="13.5">
      <c r="A64" s="17">
        <v>59</v>
      </c>
      <c r="B64" s="505">
        <f t="shared" si="20"/>
        <v>935.30000000000064</v>
      </c>
      <c r="C64" s="505">
        <f t="shared" si="0"/>
        <v>823.21876512784456</v>
      </c>
      <c r="D64" s="504">
        <v>59</v>
      </c>
      <c r="E64" s="505">
        <f t="shared" si="21"/>
        <v>933.70000000000061</v>
      </c>
      <c r="F64" s="506">
        <f t="shared" si="1"/>
        <v>821.8105003740709</v>
      </c>
      <c r="G64" s="19">
        <v>59</v>
      </c>
      <c r="H64" s="20">
        <f t="shared" si="12"/>
        <v>744.64000000000033</v>
      </c>
      <c r="I64" s="18">
        <f t="shared" si="2"/>
        <v>744.64000000000033</v>
      </c>
      <c r="J64" s="18"/>
      <c r="K64" s="19">
        <v>59</v>
      </c>
      <c r="L64" s="20">
        <f t="shared" si="13"/>
        <v>709.44000000000028</v>
      </c>
      <c r="M64" s="18">
        <f t="shared" si="3"/>
        <v>709.44000000000028</v>
      </c>
      <c r="N64" s="19">
        <v>59</v>
      </c>
      <c r="O64" s="20">
        <f t="shared" si="14"/>
        <v>343.06000000000023</v>
      </c>
      <c r="P64" s="18">
        <f t="shared" si="4"/>
        <v>343.06000000000023</v>
      </c>
      <c r="Q64" s="19">
        <v>59</v>
      </c>
      <c r="R64" s="20">
        <f t="shared" si="15"/>
        <v>106.62000000000025</v>
      </c>
      <c r="S64" s="18">
        <f t="shared" si="5"/>
        <v>106.62000000000025</v>
      </c>
      <c r="T64" s="19">
        <v>59</v>
      </c>
      <c r="U64" s="20">
        <f t="shared" si="16"/>
        <v>133.44</v>
      </c>
      <c r="V64" s="18">
        <f t="shared" si="6"/>
        <v>133.44</v>
      </c>
      <c r="W64" s="19">
        <v>59</v>
      </c>
      <c r="X64" s="20">
        <f t="shared" si="17"/>
        <v>38.520000000000039</v>
      </c>
      <c r="Y64" s="18">
        <f t="shared" si="7"/>
        <v>38.520000000000039</v>
      </c>
      <c r="Z64" s="19">
        <v>59</v>
      </c>
      <c r="AA64" s="20">
        <f t="shared" si="22"/>
        <v>1562.3999999999987</v>
      </c>
      <c r="AB64" s="18">
        <f t="shared" si="8"/>
        <v>1375.1705320600261</v>
      </c>
      <c r="AC64" s="19">
        <v>59</v>
      </c>
      <c r="AD64" s="20">
        <f t="shared" si="23"/>
        <v>1400.7000000000019</v>
      </c>
      <c r="AE64" s="18">
        <f t="shared" si="9"/>
        <v>1232.8477753817733</v>
      </c>
    </row>
    <row r="65" spans="1:31" s="3" customFormat="1" ht="13.5">
      <c r="A65" s="17">
        <v>60</v>
      </c>
      <c r="B65" s="505">
        <f t="shared" si="20"/>
        <v>949.90000000000066</v>
      </c>
      <c r="C65" s="505">
        <f t="shared" si="0"/>
        <v>836.06918100602968</v>
      </c>
      <c r="D65" s="504">
        <v>60</v>
      </c>
      <c r="E65" s="505">
        <f t="shared" si="21"/>
        <v>948.30000000000064</v>
      </c>
      <c r="F65" s="506">
        <f t="shared" si="1"/>
        <v>834.66091625225602</v>
      </c>
      <c r="G65" s="19">
        <v>60</v>
      </c>
      <c r="H65" s="20">
        <f t="shared" si="12"/>
        <v>754.60000000000036</v>
      </c>
      <c r="I65" s="18">
        <f t="shared" si="2"/>
        <v>754.60000000000036</v>
      </c>
      <c r="J65" s="18"/>
      <c r="K65" s="19">
        <v>60</v>
      </c>
      <c r="L65" s="20">
        <f t="shared" si="13"/>
        <v>719.40000000000032</v>
      </c>
      <c r="M65" s="18">
        <f t="shared" si="3"/>
        <v>719.40000000000032</v>
      </c>
      <c r="N65" s="19">
        <v>60</v>
      </c>
      <c r="O65" s="20">
        <f t="shared" si="14"/>
        <v>347.60000000000025</v>
      </c>
      <c r="P65" s="18">
        <f t="shared" si="4"/>
        <v>347.60000000000025</v>
      </c>
      <c r="Q65" s="19">
        <v>60</v>
      </c>
      <c r="R65" s="20">
        <f t="shared" si="15"/>
        <v>107.80000000000025</v>
      </c>
      <c r="S65" s="18">
        <f t="shared" si="5"/>
        <v>107.80000000000025</v>
      </c>
      <c r="T65" s="19">
        <v>60</v>
      </c>
      <c r="U65" s="20">
        <f t="shared" si="16"/>
        <v>135.30000000000001</v>
      </c>
      <c r="V65" s="18">
        <f t="shared" si="6"/>
        <v>135.30000000000001</v>
      </c>
      <c r="W65" s="19">
        <v>60</v>
      </c>
      <c r="X65" s="20">
        <f t="shared" si="17"/>
        <v>39.05000000000004</v>
      </c>
      <c r="Y65" s="18">
        <f t="shared" si="7"/>
        <v>39.05000000000004</v>
      </c>
      <c r="Z65" s="19">
        <v>60</v>
      </c>
      <c r="AA65" s="20">
        <f t="shared" si="22"/>
        <v>1585.6999999999987</v>
      </c>
      <c r="AB65" s="18">
        <f t="shared" si="8"/>
        <v>1395.6783875368558</v>
      </c>
      <c r="AC65" s="19">
        <v>60</v>
      </c>
      <c r="AD65" s="20">
        <f t="shared" si="23"/>
        <v>1421.600000000002</v>
      </c>
      <c r="AE65" s="18">
        <f t="shared" si="9"/>
        <v>1251.2432337279427</v>
      </c>
    </row>
    <row r="66" spans="1:31" s="3" customFormat="1" ht="13.5">
      <c r="A66" s="17">
        <v>61</v>
      </c>
      <c r="B66" s="505">
        <f t="shared" si="20"/>
        <v>964.50000000000068</v>
      </c>
      <c r="C66" s="505">
        <f t="shared" si="0"/>
        <v>848.9195968842148</v>
      </c>
      <c r="D66" s="504">
        <v>61</v>
      </c>
      <c r="E66" s="505">
        <f t="shared" si="21"/>
        <v>962.90000000000066</v>
      </c>
      <c r="F66" s="506">
        <f t="shared" si="1"/>
        <v>847.51133213044113</v>
      </c>
      <c r="G66" s="19">
        <v>61</v>
      </c>
      <c r="H66" s="20">
        <f t="shared" si="12"/>
        <v>764.5600000000004</v>
      </c>
      <c r="I66" s="18">
        <f t="shared" si="2"/>
        <v>764.5600000000004</v>
      </c>
      <c r="J66" s="18"/>
      <c r="K66" s="19">
        <v>61</v>
      </c>
      <c r="L66" s="20">
        <f t="shared" si="13"/>
        <v>729.36000000000035</v>
      </c>
      <c r="M66" s="18">
        <f t="shared" si="3"/>
        <v>729.36000000000035</v>
      </c>
      <c r="N66" s="19">
        <v>61</v>
      </c>
      <c r="O66" s="20">
        <f t="shared" si="14"/>
        <v>352.14000000000027</v>
      </c>
      <c r="P66" s="18">
        <f t="shared" si="4"/>
        <v>352.14000000000027</v>
      </c>
      <c r="Q66" s="19">
        <v>61</v>
      </c>
      <c r="R66" s="20">
        <f t="shared" si="15"/>
        <v>108.98000000000026</v>
      </c>
      <c r="S66" s="18">
        <f t="shared" si="5"/>
        <v>108.98000000000026</v>
      </c>
      <c r="T66" s="19">
        <v>61</v>
      </c>
      <c r="U66" s="20">
        <f t="shared" si="16"/>
        <v>137.16000000000003</v>
      </c>
      <c r="V66" s="18">
        <f t="shared" si="6"/>
        <v>137.16000000000003</v>
      </c>
      <c r="W66" s="19">
        <v>61</v>
      </c>
      <c r="X66" s="20">
        <f t="shared" si="17"/>
        <v>39.580000000000041</v>
      </c>
      <c r="Y66" s="18">
        <f t="shared" si="7"/>
        <v>39.580000000000041</v>
      </c>
      <c r="Z66" s="19">
        <v>61</v>
      </c>
      <c r="AA66" s="20">
        <f t="shared" si="22"/>
        <v>1608.9999999999986</v>
      </c>
      <c r="AB66" s="18">
        <f t="shared" si="8"/>
        <v>1416.1862430136853</v>
      </c>
      <c r="AC66" s="19">
        <v>61</v>
      </c>
      <c r="AD66" s="20">
        <f t="shared" si="23"/>
        <v>1442.500000000002</v>
      </c>
      <c r="AE66" s="18">
        <f t="shared" si="9"/>
        <v>1269.6386920741118</v>
      </c>
    </row>
    <row r="67" spans="1:31" s="3" customFormat="1" ht="13.5">
      <c r="A67" s="17">
        <v>62</v>
      </c>
      <c r="B67" s="505">
        <f t="shared" si="20"/>
        <v>979.1000000000007</v>
      </c>
      <c r="C67" s="505">
        <f t="shared" si="0"/>
        <v>861.77001276239992</v>
      </c>
      <c r="D67" s="504">
        <v>62</v>
      </c>
      <c r="E67" s="505">
        <f t="shared" si="21"/>
        <v>977.50000000000068</v>
      </c>
      <c r="F67" s="506">
        <f t="shared" si="1"/>
        <v>860.36174800862625</v>
      </c>
      <c r="G67" s="19">
        <v>62</v>
      </c>
      <c r="H67" s="20">
        <f t="shared" si="12"/>
        <v>774.52000000000044</v>
      </c>
      <c r="I67" s="18">
        <f t="shared" si="2"/>
        <v>774.52000000000044</v>
      </c>
      <c r="J67" s="18"/>
      <c r="K67" s="19">
        <v>62</v>
      </c>
      <c r="L67" s="20">
        <f t="shared" si="13"/>
        <v>739.32000000000039</v>
      </c>
      <c r="M67" s="18">
        <f t="shared" si="3"/>
        <v>739.32000000000039</v>
      </c>
      <c r="N67" s="19">
        <v>62</v>
      </c>
      <c r="O67" s="20">
        <f t="shared" si="14"/>
        <v>356.68000000000029</v>
      </c>
      <c r="P67" s="18">
        <f t="shared" si="4"/>
        <v>356.68000000000029</v>
      </c>
      <c r="Q67" s="19">
        <v>62</v>
      </c>
      <c r="R67" s="20">
        <f t="shared" si="15"/>
        <v>110.16000000000027</v>
      </c>
      <c r="S67" s="18">
        <f t="shared" si="5"/>
        <v>110.16000000000027</v>
      </c>
      <c r="T67" s="19">
        <v>62</v>
      </c>
      <c r="U67" s="20">
        <f t="shared" si="16"/>
        <v>139.02000000000004</v>
      </c>
      <c r="V67" s="18">
        <f t="shared" si="6"/>
        <v>139.02000000000004</v>
      </c>
      <c r="W67" s="19">
        <v>62</v>
      </c>
      <c r="X67" s="20">
        <f t="shared" si="17"/>
        <v>40.110000000000042</v>
      </c>
      <c r="Y67" s="18">
        <f t="shared" si="7"/>
        <v>40.110000000000042</v>
      </c>
      <c r="Z67" s="19">
        <v>62</v>
      </c>
      <c r="AA67" s="20">
        <f t="shared" si="22"/>
        <v>1632.2999999999986</v>
      </c>
      <c r="AB67" s="18">
        <f t="shared" si="8"/>
        <v>1436.694098490515</v>
      </c>
      <c r="AC67" s="19">
        <v>62</v>
      </c>
      <c r="AD67" s="20">
        <f t="shared" si="23"/>
        <v>1463.4000000000021</v>
      </c>
      <c r="AE67" s="18">
        <f t="shared" si="9"/>
        <v>1288.0341504202809</v>
      </c>
    </row>
    <row r="68" spans="1:31" s="3" customFormat="1" ht="13.5">
      <c r="A68" s="17">
        <v>63</v>
      </c>
      <c r="B68" s="505">
        <f t="shared" si="20"/>
        <v>993.70000000000073</v>
      </c>
      <c r="C68" s="505">
        <f t="shared" si="0"/>
        <v>874.62042864058503</v>
      </c>
      <c r="D68" s="504">
        <v>63</v>
      </c>
      <c r="E68" s="505">
        <f t="shared" si="21"/>
        <v>992.1000000000007</v>
      </c>
      <c r="F68" s="506">
        <f t="shared" si="1"/>
        <v>873.21216388681137</v>
      </c>
      <c r="G68" s="19">
        <v>63</v>
      </c>
      <c r="H68" s="20">
        <f t="shared" si="12"/>
        <v>784.48000000000047</v>
      </c>
      <c r="I68" s="18">
        <f t="shared" si="2"/>
        <v>784.48000000000047</v>
      </c>
      <c r="J68" s="18"/>
      <c r="K68" s="19">
        <v>63</v>
      </c>
      <c r="L68" s="20">
        <f t="shared" si="13"/>
        <v>749.28000000000043</v>
      </c>
      <c r="M68" s="18">
        <f t="shared" si="3"/>
        <v>749.28000000000043</v>
      </c>
      <c r="N68" s="19">
        <v>63</v>
      </c>
      <c r="O68" s="20">
        <f t="shared" si="14"/>
        <v>361.22000000000031</v>
      </c>
      <c r="P68" s="18">
        <f t="shared" si="4"/>
        <v>361.22000000000031</v>
      </c>
      <c r="Q68" s="19">
        <v>63</v>
      </c>
      <c r="R68" s="20">
        <f t="shared" si="15"/>
        <v>111.34000000000027</v>
      </c>
      <c r="S68" s="18">
        <f t="shared" si="5"/>
        <v>111.34000000000027</v>
      </c>
      <c r="T68" s="19">
        <v>63</v>
      </c>
      <c r="U68" s="20">
        <f t="shared" si="16"/>
        <v>140.88000000000005</v>
      </c>
      <c r="V68" s="18">
        <f t="shared" si="6"/>
        <v>140.88000000000005</v>
      </c>
      <c r="W68" s="19">
        <v>63</v>
      </c>
      <c r="X68" s="20">
        <f t="shared" si="17"/>
        <v>40.640000000000043</v>
      </c>
      <c r="Y68" s="18">
        <f t="shared" si="7"/>
        <v>40.640000000000043</v>
      </c>
      <c r="Z68" s="19">
        <v>63</v>
      </c>
      <c r="AA68" s="20">
        <f t="shared" si="22"/>
        <v>1655.5999999999985</v>
      </c>
      <c r="AB68" s="18">
        <f t="shared" si="8"/>
        <v>1457.2019539673445</v>
      </c>
      <c r="AC68" s="19">
        <v>63</v>
      </c>
      <c r="AD68" s="20">
        <f t="shared" si="23"/>
        <v>1484.3000000000022</v>
      </c>
      <c r="AE68" s="18">
        <f t="shared" si="9"/>
        <v>1306.42960876645</v>
      </c>
    </row>
    <row r="69" spans="1:31" s="3" customFormat="1" ht="13.5">
      <c r="A69" s="17">
        <v>64</v>
      </c>
      <c r="B69" s="505">
        <f t="shared" si="20"/>
        <v>1008.3000000000008</v>
      </c>
      <c r="C69" s="505">
        <f t="shared" ref="C69:C132" si="24">B69/$J$6</f>
        <v>887.47084451877015</v>
      </c>
      <c r="D69" s="504">
        <v>64</v>
      </c>
      <c r="E69" s="505">
        <f t="shared" si="21"/>
        <v>1006.7000000000007</v>
      </c>
      <c r="F69" s="506">
        <f t="shared" ref="F69:F132" si="25">E69/$J$6</f>
        <v>886.06257976499649</v>
      </c>
      <c r="G69" s="19">
        <v>64</v>
      </c>
      <c r="H69" s="20">
        <f t="shared" si="12"/>
        <v>794.44000000000051</v>
      </c>
      <c r="I69" s="18">
        <f t="shared" si="2"/>
        <v>794.44000000000051</v>
      </c>
      <c r="J69" s="18"/>
      <c r="K69" s="19">
        <v>64</v>
      </c>
      <c r="L69" s="20">
        <f t="shared" si="13"/>
        <v>759.24000000000046</v>
      </c>
      <c r="M69" s="18">
        <f t="shared" si="3"/>
        <v>759.24000000000046</v>
      </c>
      <c r="N69" s="19">
        <v>64</v>
      </c>
      <c r="O69" s="20">
        <f t="shared" si="14"/>
        <v>365.76000000000033</v>
      </c>
      <c r="P69" s="18">
        <f t="shared" si="4"/>
        <v>365.76000000000033</v>
      </c>
      <c r="Q69" s="19">
        <v>64</v>
      </c>
      <c r="R69" s="20">
        <f t="shared" si="15"/>
        <v>112.52000000000028</v>
      </c>
      <c r="S69" s="18">
        <f t="shared" si="5"/>
        <v>112.52000000000028</v>
      </c>
      <c r="T69" s="19">
        <v>64</v>
      </c>
      <c r="U69" s="20">
        <f t="shared" si="16"/>
        <v>142.74000000000007</v>
      </c>
      <c r="V69" s="18">
        <f t="shared" si="6"/>
        <v>142.74000000000007</v>
      </c>
      <c r="W69" s="19">
        <v>64</v>
      </c>
      <c r="X69" s="20">
        <f t="shared" si="17"/>
        <v>41.170000000000044</v>
      </c>
      <c r="Y69" s="18">
        <f t="shared" si="7"/>
        <v>41.170000000000044</v>
      </c>
      <c r="Z69" s="19">
        <v>64</v>
      </c>
      <c r="AA69" s="20">
        <f t="shared" si="22"/>
        <v>1678.8999999999985</v>
      </c>
      <c r="AB69" s="18">
        <f t="shared" si="8"/>
        <v>1477.7098094441742</v>
      </c>
      <c r="AC69" s="19">
        <v>64</v>
      </c>
      <c r="AD69" s="20">
        <f t="shared" si="23"/>
        <v>1505.2000000000023</v>
      </c>
      <c r="AE69" s="18">
        <f t="shared" si="9"/>
        <v>1324.8250671126193</v>
      </c>
    </row>
    <row r="70" spans="1:31" s="3" customFormat="1" ht="13.5">
      <c r="A70" s="17">
        <v>65</v>
      </c>
      <c r="B70" s="505">
        <f t="shared" si="20"/>
        <v>1022.9000000000008</v>
      </c>
      <c r="C70" s="505">
        <f t="shared" si="24"/>
        <v>900.32126039695527</v>
      </c>
      <c r="D70" s="504">
        <v>65</v>
      </c>
      <c r="E70" s="505">
        <f t="shared" si="21"/>
        <v>1021.3000000000008</v>
      </c>
      <c r="F70" s="506">
        <f t="shared" si="25"/>
        <v>898.9129956431816</v>
      </c>
      <c r="G70" s="19">
        <v>65</v>
      </c>
      <c r="H70" s="20">
        <f t="shared" si="12"/>
        <v>804.40000000000055</v>
      </c>
      <c r="I70" s="18">
        <f t="shared" ref="I70:I133" si="26">H70</f>
        <v>804.40000000000055</v>
      </c>
      <c r="J70" s="18"/>
      <c r="K70" s="19">
        <v>65</v>
      </c>
      <c r="L70" s="20">
        <f t="shared" si="13"/>
        <v>769.2000000000005</v>
      </c>
      <c r="M70" s="18">
        <f t="shared" ref="M70:M133" si="27">L70</f>
        <v>769.2000000000005</v>
      </c>
      <c r="N70" s="19">
        <v>65</v>
      </c>
      <c r="O70" s="20">
        <f t="shared" si="14"/>
        <v>370.30000000000035</v>
      </c>
      <c r="P70" s="18">
        <f t="shared" ref="P70:P133" si="28">O70</f>
        <v>370.30000000000035</v>
      </c>
      <c r="Q70" s="19">
        <v>65</v>
      </c>
      <c r="R70" s="20">
        <f t="shared" si="15"/>
        <v>113.70000000000029</v>
      </c>
      <c r="S70" s="18">
        <f t="shared" ref="S70:S133" si="29">R70</f>
        <v>113.70000000000029</v>
      </c>
      <c r="T70" s="19">
        <v>65</v>
      </c>
      <c r="U70" s="20">
        <f t="shared" si="16"/>
        <v>144.60000000000008</v>
      </c>
      <c r="V70" s="18">
        <f t="shared" ref="V70:V133" si="30">U70</f>
        <v>144.60000000000008</v>
      </c>
      <c r="W70" s="19">
        <v>65</v>
      </c>
      <c r="X70" s="20">
        <f t="shared" si="17"/>
        <v>41.700000000000045</v>
      </c>
      <c r="Y70" s="18">
        <f t="shared" ref="Y70:Y133" si="31">X70</f>
        <v>41.700000000000045</v>
      </c>
      <c r="Z70" s="19">
        <v>65</v>
      </c>
      <c r="AA70" s="20">
        <f t="shared" si="22"/>
        <v>1702.1999999999985</v>
      </c>
      <c r="AB70" s="18">
        <f t="shared" ref="AB70:AB133" si="32">AA70/$J$6</f>
        <v>1498.2176649210037</v>
      </c>
      <c r="AC70" s="19">
        <v>65</v>
      </c>
      <c r="AD70" s="20">
        <f t="shared" si="23"/>
        <v>1526.1000000000024</v>
      </c>
      <c r="AE70" s="18">
        <f t="shared" ref="AE70:AE133" si="33">AD70/$J$6</f>
        <v>1343.2205254587884</v>
      </c>
    </row>
    <row r="71" spans="1:31" s="3" customFormat="1" ht="13.5">
      <c r="A71" s="17">
        <v>66</v>
      </c>
      <c r="B71" s="505">
        <f t="shared" si="20"/>
        <v>1037.5000000000007</v>
      </c>
      <c r="C71" s="505">
        <f t="shared" si="24"/>
        <v>913.17167627514038</v>
      </c>
      <c r="D71" s="504">
        <v>66</v>
      </c>
      <c r="E71" s="505">
        <f t="shared" si="21"/>
        <v>1035.9000000000008</v>
      </c>
      <c r="F71" s="506">
        <f t="shared" si="25"/>
        <v>911.76341152136672</v>
      </c>
      <c r="G71" s="19">
        <v>66</v>
      </c>
      <c r="H71" s="20">
        <f t="shared" si="12"/>
        <v>814.36000000000058</v>
      </c>
      <c r="I71" s="18">
        <f t="shared" si="26"/>
        <v>814.36000000000058</v>
      </c>
      <c r="J71" s="18"/>
      <c r="K71" s="19">
        <v>66</v>
      </c>
      <c r="L71" s="20">
        <f t="shared" si="13"/>
        <v>779.16000000000054</v>
      </c>
      <c r="M71" s="18">
        <f t="shared" si="27"/>
        <v>779.16000000000054</v>
      </c>
      <c r="N71" s="19">
        <v>66</v>
      </c>
      <c r="O71" s="20">
        <f t="shared" si="14"/>
        <v>374.84000000000037</v>
      </c>
      <c r="P71" s="18">
        <f t="shared" si="28"/>
        <v>374.84000000000037</v>
      </c>
      <c r="Q71" s="19">
        <v>66</v>
      </c>
      <c r="R71" s="20">
        <f t="shared" si="15"/>
        <v>114.88000000000029</v>
      </c>
      <c r="S71" s="18">
        <f t="shared" si="29"/>
        <v>114.88000000000029</v>
      </c>
      <c r="T71" s="19">
        <v>66</v>
      </c>
      <c r="U71" s="20">
        <f t="shared" si="16"/>
        <v>146.46000000000009</v>
      </c>
      <c r="V71" s="18">
        <f t="shared" si="30"/>
        <v>146.46000000000009</v>
      </c>
      <c r="W71" s="19">
        <v>66</v>
      </c>
      <c r="X71" s="20">
        <f t="shared" si="17"/>
        <v>42.230000000000047</v>
      </c>
      <c r="Y71" s="18">
        <f t="shared" si="31"/>
        <v>42.230000000000047</v>
      </c>
      <c r="Z71" s="19">
        <v>66</v>
      </c>
      <c r="AA71" s="20">
        <f t="shared" si="22"/>
        <v>1725.4999999999984</v>
      </c>
      <c r="AB71" s="18">
        <f t="shared" si="32"/>
        <v>1518.7255203978334</v>
      </c>
      <c r="AC71" s="19">
        <v>66</v>
      </c>
      <c r="AD71" s="20">
        <f t="shared" si="23"/>
        <v>1547.0000000000025</v>
      </c>
      <c r="AE71" s="18">
        <f t="shared" si="33"/>
        <v>1361.6159838049575</v>
      </c>
    </row>
    <row r="72" spans="1:31" s="3" customFormat="1" ht="13.5">
      <c r="A72" s="17">
        <v>67</v>
      </c>
      <c r="B72" s="505">
        <f t="shared" si="20"/>
        <v>1052.1000000000006</v>
      </c>
      <c r="C72" s="505">
        <f t="shared" si="24"/>
        <v>926.02209215332539</v>
      </c>
      <c r="D72" s="504">
        <v>67</v>
      </c>
      <c r="E72" s="505">
        <f t="shared" si="21"/>
        <v>1050.5000000000007</v>
      </c>
      <c r="F72" s="506">
        <f t="shared" si="25"/>
        <v>924.61382739955172</v>
      </c>
      <c r="G72" s="19">
        <v>67</v>
      </c>
      <c r="H72" s="20">
        <f t="shared" si="12"/>
        <v>824.32000000000062</v>
      </c>
      <c r="I72" s="18">
        <f t="shared" si="26"/>
        <v>824.32000000000062</v>
      </c>
      <c r="J72" s="18"/>
      <c r="K72" s="19">
        <v>67</v>
      </c>
      <c r="L72" s="20">
        <f t="shared" si="13"/>
        <v>789.12000000000057</v>
      </c>
      <c r="M72" s="18">
        <f t="shared" si="27"/>
        <v>789.12000000000057</v>
      </c>
      <c r="N72" s="19">
        <v>67</v>
      </c>
      <c r="O72" s="20">
        <f t="shared" si="14"/>
        <v>379.38000000000039</v>
      </c>
      <c r="P72" s="18">
        <f t="shared" si="28"/>
        <v>379.38000000000039</v>
      </c>
      <c r="Q72" s="19">
        <v>67</v>
      </c>
      <c r="R72" s="20">
        <f t="shared" si="15"/>
        <v>116.0600000000003</v>
      </c>
      <c r="S72" s="18">
        <f t="shared" si="29"/>
        <v>116.0600000000003</v>
      </c>
      <c r="T72" s="19">
        <v>67</v>
      </c>
      <c r="U72" s="20">
        <f t="shared" si="16"/>
        <v>148.32000000000011</v>
      </c>
      <c r="V72" s="18">
        <f t="shared" si="30"/>
        <v>148.32000000000011</v>
      </c>
      <c r="W72" s="19">
        <v>67</v>
      </c>
      <c r="X72" s="20">
        <f t="shared" si="17"/>
        <v>42.760000000000048</v>
      </c>
      <c r="Y72" s="18">
        <f t="shared" si="31"/>
        <v>42.760000000000048</v>
      </c>
      <c r="Z72" s="19">
        <v>67</v>
      </c>
      <c r="AA72" s="20">
        <f t="shared" si="22"/>
        <v>1748.7999999999984</v>
      </c>
      <c r="AB72" s="18">
        <f t="shared" si="32"/>
        <v>1539.2333758746629</v>
      </c>
      <c r="AC72" s="19">
        <v>67</v>
      </c>
      <c r="AD72" s="20">
        <f t="shared" si="23"/>
        <v>1567.9000000000026</v>
      </c>
      <c r="AE72" s="18">
        <f t="shared" si="33"/>
        <v>1380.0114421511266</v>
      </c>
    </row>
    <row r="73" spans="1:31" s="3" customFormat="1" ht="13.5">
      <c r="A73" s="17">
        <v>68</v>
      </c>
      <c r="B73" s="505">
        <f t="shared" si="20"/>
        <v>1066.7000000000005</v>
      </c>
      <c r="C73" s="505">
        <f t="shared" si="24"/>
        <v>938.87250803151039</v>
      </c>
      <c r="D73" s="504">
        <v>68</v>
      </c>
      <c r="E73" s="505">
        <f t="shared" si="21"/>
        <v>1065.1000000000006</v>
      </c>
      <c r="F73" s="506">
        <f t="shared" si="25"/>
        <v>937.46424327773673</v>
      </c>
      <c r="G73" s="19">
        <v>68</v>
      </c>
      <c r="H73" s="20">
        <f t="shared" si="12"/>
        <v>834.28000000000065</v>
      </c>
      <c r="I73" s="18">
        <f t="shared" si="26"/>
        <v>834.28000000000065</v>
      </c>
      <c r="J73" s="18"/>
      <c r="K73" s="19">
        <v>68</v>
      </c>
      <c r="L73" s="20">
        <f t="shared" si="13"/>
        <v>799.08000000000061</v>
      </c>
      <c r="M73" s="18">
        <f t="shared" si="27"/>
        <v>799.08000000000061</v>
      </c>
      <c r="N73" s="19">
        <v>68</v>
      </c>
      <c r="O73" s="20">
        <f t="shared" si="14"/>
        <v>383.92000000000041</v>
      </c>
      <c r="P73" s="18">
        <f t="shared" si="28"/>
        <v>383.92000000000041</v>
      </c>
      <c r="Q73" s="19">
        <v>68</v>
      </c>
      <c r="R73" s="20">
        <f t="shared" si="15"/>
        <v>117.24000000000031</v>
      </c>
      <c r="S73" s="18">
        <f t="shared" si="29"/>
        <v>117.24000000000031</v>
      </c>
      <c r="T73" s="19">
        <v>68</v>
      </c>
      <c r="U73" s="20">
        <f t="shared" si="16"/>
        <v>150.18000000000012</v>
      </c>
      <c r="V73" s="18">
        <f t="shared" si="30"/>
        <v>150.18000000000012</v>
      </c>
      <c r="W73" s="19">
        <v>68</v>
      </c>
      <c r="X73" s="20">
        <f t="shared" si="17"/>
        <v>43.290000000000049</v>
      </c>
      <c r="Y73" s="18">
        <f t="shared" si="31"/>
        <v>43.290000000000049</v>
      </c>
      <c r="Z73" s="19">
        <v>68</v>
      </c>
      <c r="AA73" s="20">
        <f t="shared" si="22"/>
        <v>1772.0999999999983</v>
      </c>
      <c r="AB73" s="18">
        <f t="shared" si="32"/>
        <v>1559.7412313514926</v>
      </c>
      <c r="AC73" s="19">
        <v>68</v>
      </c>
      <c r="AD73" s="20">
        <f t="shared" si="23"/>
        <v>1588.8000000000027</v>
      </c>
      <c r="AE73" s="18">
        <f t="shared" si="33"/>
        <v>1398.406900497296</v>
      </c>
    </row>
    <row r="74" spans="1:31" s="3" customFormat="1" ht="13.5">
      <c r="A74" s="17">
        <v>69</v>
      </c>
      <c r="B74" s="505">
        <f t="shared" si="20"/>
        <v>1081.3000000000004</v>
      </c>
      <c r="C74" s="505">
        <f t="shared" si="24"/>
        <v>951.7229239096954</v>
      </c>
      <c r="D74" s="504">
        <v>69</v>
      </c>
      <c r="E74" s="505">
        <f t="shared" si="21"/>
        <v>1079.7000000000005</v>
      </c>
      <c r="F74" s="506">
        <f t="shared" si="25"/>
        <v>950.31465915592173</v>
      </c>
      <c r="G74" s="19">
        <v>69</v>
      </c>
      <c r="H74" s="20">
        <f t="shared" si="12"/>
        <v>844.24000000000069</v>
      </c>
      <c r="I74" s="18">
        <f t="shared" si="26"/>
        <v>844.24000000000069</v>
      </c>
      <c r="J74" s="18"/>
      <c r="K74" s="19">
        <v>69</v>
      </c>
      <c r="L74" s="20">
        <f t="shared" si="13"/>
        <v>809.04000000000065</v>
      </c>
      <c r="M74" s="18">
        <f t="shared" si="27"/>
        <v>809.04000000000065</v>
      </c>
      <c r="N74" s="19">
        <v>69</v>
      </c>
      <c r="O74" s="20">
        <f t="shared" si="14"/>
        <v>388.46000000000043</v>
      </c>
      <c r="P74" s="18">
        <f t="shared" si="28"/>
        <v>388.46000000000043</v>
      </c>
      <c r="Q74" s="19">
        <v>69</v>
      </c>
      <c r="R74" s="20">
        <f t="shared" si="15"/>
        <v>118.42000000000031</v>
      </c>
      <c r="S74" s="18">
        <f t="shared" si="29"/>
        <v>118.42000000000031</v>
      </c>
      <c r="T74" s="19">
        <v>69</v>
      </c>
      <c r="U74" s="20">
        <f t="shared" si="16"/>
        <v>152.04000000000013</v>
      </c>
      <c r="V74" s="18">
        <f t="shared" si="30"/>
        <v>152.04000000000013</v>
      </c>
      <c r="W74" s="19">
        <v>69</v>
      </c>
      <c r="X74" s="20">
        <f t="shared" si="17"/>
        <v>43.82000000000005</v>
      </c>
      <c r="Y74" s="18">
        <f t="shared" si="31"/>
        <v>43.82000000000005</v>
      </c>
      <c r="Z74" s="19">
        <v>69</v>
      </c>
      <c r="AA74" s="20">
        <f t="shared" si="22"/>
        <v>1795.3999999999983</v>
      </c>
      <c r="AB74" s="18">
        <f t="shared" si="32"/>
        <v>1580.2490868283221</v>
      </c>
      <c r="AC74" s="19">
        <v>69</v>
      </c>
      <c r="AD74" s="20">
        <f t="shared" si="23"/>
        <v>1609.7000000000028</v>
      </c>
      <c r="AE74" s="18">
        <f t="shared" si="33"/>
        <v>1416.8023588434651</v>
      </c>
    </row>
    <row r="75" spans="1:31" s="3" customFormat="1" ht="13.5">
      <c r="A75" s="17">
        <v>70</v>
      </c>
      <c r="B75" s="505">
        <f t="shared" si="20"/>
        <v>1095.9000000000003</v>
      </c>
      <c r="C75" s="505">
        <f t="shared" si="24"/>
        <v>964.5733397878804</v>
      </c>
      <c r="D75" s="504">
        <v>70</v>
      </c>
      <c r="E75" s="505">
        <f t="shared" si="21"/>
        <v>1094.3000000000004</v>
      </c>
      <c r="F75" s="506">
        <f t="shared" si="25"/>
        <v>963.16507503410674</v>
      </c>
      <c r="G75" s="19">
        <v>70</v>
      </c>
      <c r="H75" s="20">
        <f t="shared" si="12"/>
        <v>854.20000000000073</v>
      </c>
      <c r="I75" s="18">
        <f t="shared" si="26"/>
        <v>854.20000000000073</v>
      </c>
      <c r="J75" s="18"/>
      <c r="K75" s="19">
        <v>70</v>
      </c>
      <c r="L75" s="20">
        <f t="shared" si="13"/>
        <v>819.00000000000068</v>
      </c>
      <c r="M75" s="18">
        <f t="shared" si="27"/>
        <v>819.00000000000068</v>
      </c>
      <c r="N75" s="19">
        <v>70</v>
      </c>
      <c r="O75" s="20">
        <f t="shared" si="14"/>
        <v>393.00000000000045</v>
      </c>
      <c r="P75" s="18">
        <f t="shared" si="28"/>
        <v>393.00000000000045</v>
      </c>
      <c r="Q75" s="19">
        <v>70</v>
      </c>
      <c r="R75" s="20">
        <f t="shared" si="15"/>
        <v>119.60000000000032</v>
      </c>
      <c r="S75" s="18">
        <f t="shared" si="29"/>
        <v>119.60000000000032</v>
      </c>
      <c r="T75" s="19">
        <v>70</v>
      </c>
      <c r="U75" s="20">
        <f t="shared" si="16"/>
        <v>153.90000000000015</v>
      </c>
      <c r="V75" s="18">
        <f t="shared" si="30"/>
        <v>153.90000000000015</v>
      </c>
      <c r="W75" s="19">
        <v>70</v>
      </c>
      <c r="X75" s="20">
        <f t="shared" si="17"/>
        <v>44.350000000000051</v>
      </c>
      <c r="Y75" s="18">
        <f t="shared" si="31"/>
        <v>44.350000000000051</v>
      </c>
      <c r="Z75" s="19">
        <v>70</v>
      </c>
      <c r="AA75" s="20">
        <f t="shared" si="22"/>
        <v>1818.6999999999982</v>
      </c>
      <c r="AB75" s="18">
        <f t="shared" si="32"/>
        <v>1600.7569423051518</v>
      </c>
      <c r="AC75" s="19">
        <v>70</v>
      </c>
      <c r="AD75" s="20">
        <f t="shared" si="23"/>
        <v>1630.6000000000029</v>
      </c>
      <c r="AE75" s="18">
        <f t="shared" si="33"/>
        <v>1435.1978171896342</v>
      </c>
    </row>
    <row r="76" spans="1:31" s="3" customFormat="1" ht="13.5">
      <c r="A76" s="17">
        <v>71</v>
      </c>
      <c r="B76" s="505">
        <f t="shared" si="20"/>
        <v>1110.5000000000002</v>
      </c>
      <c r="C76" s="505">
        <f t="shared" si="24"/>
        <v>977.4237556660654</v>
      </c>
      <c r="D76" s="504">
        <v>71</v>
      </c>
      <c r="E76" s="505">
        <f t="shared" si="21"/>
        <v>1108.9000000000003</v>
      </c>
      <c r="F76" s="506">
        <f t="shared" si="25"/>
        <v>976.01549091229185</v>
      </c>
      <c r="G76" s="19">
        <v>71</v>
      </c>
      <c r="H76" s="20">
        <f t="shared" ref="H76:H139" si="34">H75+9.96</f>
        <v>864.16000000000076</v>
      </c>
      <c r="I76" s="18">
        <f t="shared" si="26"/>
        <v>864.16000000000076</v>
      </c>
      <c r="J76" s="18"/>
      <c r="K76" s="19">
        <v>71</v>
      </c>
      <c r="L76" s="20">
        <f t="shared" ref="L76:L139" si="35">L75+9.96</f>
        <v>828.96000000000072</v>
      </c>
      <c r="M76" s="18">
        <f t="shared" si="27"/>
        <v>828.96000000000072</v>
      </c>
      <c r="N76" s="19">
        <v>71</v>
      </c>
      <c r="O76" s="20">
        <f t="shared" ref="O76:O139" si="36">O75+4.54</f>
        <v>397.54000000000048</v>
      </c>
      <c r="P76" s="18">
        <f t="shared" si="28"/>
        <v>397.54000000000048</v>
      </c>
      <c r="Q76" s="19">
        <v>71</v>
      </c>
      <c r="R76" s="20">
        <f t="shared" ref="R76:R139" si="37">R75+1.18</f>
        <v>120.78000000000033</v>
      </c>
      <c r="S76" s="18">
        <f t="shared" si="29"/>
        <v>120.78000000000033</v>
      </c>
      <c r="T76" s="19">
        <v>71</v>
      </c>
      <c r="U76" s="20">
        <f t="shared" ref="U76:U139" si="38">U75+1.86</f>
        <v>155.76000000000016</v>
      </c>
      <c r="V76" s="18">
        <f t="shared" si="30"/>
        <v>155.76000000000016</v>
      </c>
      <c r="W76" s="19">
        <v>71</v>
      </c>
      <c r="X76" s="20">
        <f t="shared" ref="X76:X139" si="39">X75+0.53</f>
        <v>44.880000000000052</v>
      </c>
      <c r="Y76" s="18">
        <f t="shared" si="31"/>
        <v>44.880000000000052</v>
      </c>
      <c r="Z76" s="19">
        <v>71</v>
      </c>
      <c r="AA76" s="20">
        <f t="shared" si="22"/>
        <v>1841.9999999999982</v>
      </c>
      <c r="AB76" s="18">
        <f t="shared" si="32"/>
        <v>1621.2647977819813</v>
      </c>
      <c r="AC76" s="19">
        <v>71</v>
      </c>
      <c r="AD76" s="20">
        <f t="shared" si="23"/>
        <v>1651.500000000003</v>
      </c>
      <c r="AE76" s="18">
        <f t="shared" si="33"/>
        <v>1453.5932755358033</v>
      </c>
    </row>
    <row r="77" spans="1:31" s="3" customFormat="1" ht="13.5">
      <c r="A77" s="17">
        <v>72</v>
      </c>
      <c r="B77" s="505">
        <f t="shared" si="20"/>
        <v>1125.1000000000001</v>
      </c>
      <c r="C77" s="505">
        <f t="shared" si="24"/>
        <v>990.27417154425041</v>
      </c>
      <c r="D77" s="504">
        <v>72</v>
      </c>
      <c r="E77" s="505">
        <f t="shared" si="21"/>
        <v>1123.5000000000002</v>
      </c>
      <c r="F77" s="506">
        <f t="shared" si="25"/>
        <v>988.86590679047686</v>
      </c>
      <c r="G77" s="19">
        <v>72</v>
      </c>
      <c r="H77" s="20">
        <f t="shared" si="34"/>
        <v>874.1200000000008</v>
      </c>
      <c r="I77" s="18">
        <f t="shared" si="26"/>
        <v>874.1200000000008</v>
      </c>
      <c r="J77" s="18"/>
      <c r="K77" s="19">
        <v>72</v>
      </c>
      <c r="L77" s="20">
        <f t="shared" si="35"/>
        <v>838.92000000000075</v>
      </c>
      <c r="M77" s="18">
        <f t="shared" si="27"/>
        <v>838.92000000000075</v>
      </c>
      <c r="N77" s="19">
        <v>72</v>
      </c>
      <c r="O77" s="20">
        <f t="shared" si="36"/>
        <v>402.0800000000005</v>
      </c>
      <c r="P77" s="18">
        <f t="shared" si="28"/>
        <v>402.0800000000005</v>
      </c>
      <c r="Q77" s="19">
        <v>72</v>
      </c>
      <c r="R77" s="20">
        <f t="shared" si="37"/>
        <v>121.96000000000033</v>
      </c>
      <c r="S77" s="18">
        <f t="shared" si="29"/>
        <v>121.96000000000033</v>
      </c>
      <c r="T77" s="19">
        <v>72</v>
      </c>
      <c r="U77" s="20">
        <f t="shared" si="38"/>
        <v>157.62000000000018</v>
      </c>
      <c r="V77" s="18">
        <f t="shared" si="30"/>
        <v>157.62000000000018</v>
      </c>
      <c r="W77" s="19">
        <v>72</v>
      </c>
      <c r="X77" s="20">
        <f t="shared" si="39"/>
        <v>45.410000000000053</v>
      </c>
      <c r="Y77" s="18">
        <f t="shared" si="31"/>
        <v>45.410000000000053</v>
      </c>
      <c r="Z77" s="19">
        <v>72</v>
      </c>
      <c r="AA77" s="20">
        <f t="shared" si="22"/>
        <v>1865.2999999999981</v>
      </c>
      <c r="AB77" s="18">
        <f t="shared" si="32"/>
        <v>1641.772653258811</v>
      </c>
      <c r="AC77" s="19">
        <v>72</v>
      </c>
      <c r="AD77" s="20">
        <f t="shared" si="23"/>
        <v>1672.400000000003</v>
      </c>
      <c r="AE77" s="18">
        <f t="shared" si="33"/>
        <v>1471.9887338819724</v>
      </c>
    </row>
    <row r="78" spans="1:31" s="3" customFormat="1" ht="13.5">
      <c r="A78" s="17">
        <v>73</v>
      </c>
      <c r="B78" s="505">
        <f t="shared" si="20"/>
        <v>1139.7</v>
      </c>
      <c r="C78" s="505">
        <f t="shared" si="24"/>
        <v>1003.1245874224354</v>
      </c>
      <c r="D78" s="504">
        <v>73</v>
      </c>
      <c r="E78" s="505">
        <f t="shared" si="21"/>
        <v>1138.1000000000001</v>
      </c>
      <c r="F78" s="506">
        <f t="shared" si="25"/>
        <v>1001.7163226686619</v>
      </c>
      <c r="G78" s="19">
        <v>73</v>
      </c>
      <c r="H78" s="20">
        <f t="shared" si="34"/>
        <v>884.08000000000084</v>
      </c>
      <c r="I78" s="18">
        <f t="shared" si="26"/>
        <v>884.08000000000084</v>
      </c>
      <c r="J78" s="18"/>
      <c r="K78" s="19">
        <v>73</v>
      </c>
      <c r="L78" s="20">
        <f t="shared" si="35"/>
        <v>848.88000000000079</v>
      </c>
      <c r="M78" s="18">
        <f t="shared" si="27"/>
        <v>848.88000000000079</v>
      </c>
      <c r="N78" s="19">
        <v>73</v>
      </c>
      <c r="O78" s="20">
        <f t="shared" si="36"/>
        <v>406.62000000000052</v>
      </c>
      <c r="P78" s="18">
        <f t="shared" si="28"/>
        <v>406.62000000000052</v>
      </c>
      <c r="Q78" s="19">
        <v>73</v>
      </c>
      <c r="R78" s="20">
        <f t="shared" si="37"/>
        <v>123.14000000000034</v>
      </c>
      <c r="S78" s="18">
        <f t="shared" si="29"/>
        <v>123.14000000000034</v>
      </c>
      <c r="T78" s="19">
        <v>73</v>
      </c>
      <c r="U78" s="20">
        <f t="shared" si="38"/>
        <v>159.48000000000019</v>
      </c>
      <c r="V78" s="18">
        <f t="shared" si="30"/>
        <v>159.48000000000019</v>
      </c>
      <c r="W78" s="19">
        <v>73</v>
      </c>
      <c r="X78" s="20">
        <f t="shared" si="39"/>
        <v>45.940000000000055</v>
      </c>
      <c r="Y78" s="18">
        <f t="shared" si="31"/>
        <v>45.940000000000055</v>
      </c>
      <c r="Z78" s="19">
        <v>73</v>
      </c>
      <c r="AA78" s="20">
        <f t="shared" si="22"/>
        <v>1888.5999999999981</v>
      </c>
      <c r="AB78" s="18">
        <f t="shared" si="32"/>
        <v>1662.2805087356405</v>
      </c>
      <c r="AC78" s="19">
        <v>73</v>
      </c>
      <c r="AD78" s="20">
        <f t="shared" si="23"/>
        <v>1693.3000000000031</v>
      </c>
      <c r="AE78" s="18">
        <f t="shared" si="33"/>
        <v>1490.3841922281417</v>
      </c>
    </row>
    <row r="79" spans="1:31" s="3" customFormat="1" ht="13.5">
      <c r="A79" s="17">
        <v>74</v>
      </c>
      <c r="B79" s="505">
        <f t="shared" si="20"/>
        <v>1154.3</v>
      </c>
      <c r="C79" s="505">
        <f t="shared" si="24"/>
        <v>1015.9750033006205</v>
      </c>
      <c r="D79" s="504">
        <v>74</v>
      </c>
      <c r="E79" s="505">
        <f t="shared" si="21"/>
        <v>1152.7</v>
      </c>
      <c r="F79" s="506">
        <f t="shared" si="25"/>
        <v>1014.5667385468469</v>
      </c>
      <c r="G79" s="19">
        <v>74</v>
      </c>
      <c r="H79" s="20">
        <f t="shared" si="34"/>
        <v>894.04000000000087</v>
      </c>
      <c r="I79" s="18">
        <f t="shared" si="26"/>
        <v>894.04000000000087</v>
      </c>
      <c r="J79" s="18"/>
      <c r="K79" s="19">
        <v>74</v>
      </c>
      <c r="L79" s="20">
        <f t="shared" si="35"/>
        <v>858.84000000000083</v>
      </c>
      <c r="M79" s="18">
        <f t="shared" si="27"/>
        <v>858.84000000000083</v>
      </c>
      <c r="N79" s="19">
        <v>74</v>
      </c>
      <c r="O79" s="20">
        <f t="shared" si="36"/>
        <v>411.16000000000054</v>
      </c>
      <c r="P79" s="18">
        <f t="shared" si="28"/>
        <v>411.16000000000054</v>
      </c>
      <c r="Q79" s="19">
        <v>74</v>
      </c>
      <c r="R79" s="20">
        <f t="shared" si="37"/>
        <v>124.32000000000035</v>
      </c>
      <c r="S79" s="18">
        <f t="shared" si="29"/>
        <v>124.32000000000035</v>
      </c>
      <c r="T79" s="19">
        <v>74</v>
      </c>
      <c r="U79" s="20">
        <f t="shared" si="38"/>
        <v>161.3400000000002</v>
      </c>
      <c r="V79" s="18">
        <f t="shared" si="30"/>
        <v>161.3400000000002</v>
      </c>
      <c r="W79" s="19">
        <v>74</v>
      </c>
      <c r="X79" s="20">
        <f t="shared" si="39"/>
        <v>46.470000000000056</v>
      </c>
      <c r="Y79" s="18">
        <f t="shared" si="31"/>
        <v>46.470000000000056</v>
      </c>
      <c r="Z79" s="19">
        <v>74</v>
      </c>
      <c r="AA79" s="20">
        <f t="shared" si="22"/>
        <v>1911.899999999998</v>
      </c>
      <c r="AB79" s="18">
        <f t="shared" si="32"/>
        <v>1682.7883642124702</v>
      </c>
      <c r="AC79" s="19">
        <v>74</v>
      </c>
      <c r="AD79" s="20">
        <f t="shared" si="23"/>
        <v>1714.2000000000032</v>
      </c>
      <c r="AE79" s="18">
        <f t="shared" si="33"/>
        <v>1508.7796505743108</v>
      </c>
    </row>
    <row r="80" spans="1:31" s="3" customFormat="1" ht="13.5">
      <c r="A80" s="17">
        <v>75</v>
      </c>
      <c r="B80" s="505">
        <f t="shared" si="20"/>
        <v>1168.8999999999999</v>
      </c>
      <c r="C80" s="505">
        <f t="shared" si="24"/>
        <v>1028.8254191788055</v>
      </c>
      <c r="D80" s="504">
        <v>75</v>
      </c>
      <c r="E80" s="505">
        <f t="shared" si="21"/>
        <v>1167.3</v>
      </c>
      <c r="F80" s="506">
        <f t="shared" si="25"/>
        <v>1027.4171544250319</v>
      </c>
      <c r="G80" s="19">
        <v>75</v>
      </c>
      <c r="H80" s="20">
        <f t="shared" si="34"/>
        <v>904.00000000000091</v>
      </c>
      <c r="I80" s="18">
        <f t="shared" si="26"/>
        <v>904.00000000000091</v>
      </c>
      <c r="J80" s="18"/>
      <c r="K80" s="19">
        <v>75</v>
      </c>
      <c r="L80" s="20">
        <f t="shared" si="35"/>
        <v>868.80000000000086</v>
      </c>
      <c r="M80" s="18">
        <f t="shared" si="27"/>
        <v>868.80000000000086</v>
      </c>
      <c r="N80" s="19">
        <v>75</v>
      </c>
      <c r="O80" s="20">
        <f t="shared" si="36"/>
        <v>415.70000000000056</v>
      </c>
      <c r="P80" s="18">
        <f t="shared" si="28"/>
        <v>415.70000000000056</v>
      </c>
      <c r="Q80" s="19">
        <v>75</v>
      </c>
      <c r="R80" s="20">
        <f t="shared" si="37"/>
        <v>125.50000000000036</v>
      </c>
      <c r="S80" s="18">
        <f t="shared" si="29"/>
        <v>125.50000000000036</v>
      </c>
      <c r="T80" s="19">
        <v>75</v>
      </c>
      <c r="U80" s="20">
        <f t="shared" si="38"/>
        <v>163.20000000000022</v>
      </c>
      <c r="V80" s="18">
        <f t="shared" si="30"/>
        <v>163.20000000000022</v>
      </c>
      <c r="W80" s="19">
        <v>75</v>
      </c>
      <c r="X80" s="20">
        <f t="shared" si="39"/>
        <v>47.000000000000057</v>
      </c>
      <c r="Y80" s="18">
        <f t="shared" si="31"/>
        <v>47.000000000000057</v>
      </c>
      <c r="Z80" s="19">
        <v>75</v>
      </c>
      <c r="AA80" s="20">
        <f t="shared" si="22"/>
        <v>1935.199999999998</v>
      </c>
      <c r="AB80" s="18">
        <f t="shared" si="32"/>
        <v>1703.2962196892997</v>
      </c>
      <c r="AC80" s="19">
        <v>75</v>
      </c>
      <c r="AD80" s="20">
        <f t="shared" si="23"/>
        <v>1735.1000000000033</v>
      </c>
      <c r="AE80" s="18">
        <f t="shared" si="33"/>
        <v>1527.1751089204799</v>
      </c>
    </row>
    <row r="81" spans="1:31" s="3" customFormat="1" ht="13.5">
      <c r="A81" s="17">
        <v>76</v>
      </c>
      <c r="B81" s="505">
        <f t="shared" si="20"/>
        <v>1183.4999999999998</v>
      </c>
      <c r="C81" s="505">
        <f t="shared" si="24"/>
        <v>1041.6758350569905</v>
      </c>
      <c r="D81" s="504">
        <v>76</v>
      </c>
      <c r="E81" s="505">
        <f t="shared" si="21"/>
        <v>1181.8999999999999</v>
      </c>
      <c r="F81" s="506">
        <f t="shared" si="25"/>
        <v>1040.2675703032169</v>
      </c>
      <c r="G81" s="19">
        <v>76</v>
      </c>
      <c r="H81" s="20">
        <f t="shared" si="34"/>
        <v>913.96000000000095</v>
      </c>
      <c r="I81" s="18">
        <f t="shared" si="26"/>
        <v>913.96000000000095</v>
      </c>
      <c r="J81" s="18"/>
      <c r="K81" s="19">
        <v>76</v>
      </c>
      <c r="L81" s="20">
        <f t="shared" si="35"/>
        <v>878.7600000000009</v>
      </c>
      <c r="M81" s="18">
        <f t="shared" si="27"/>
        <v>878.7600000000009</v>
      </c>
      <c r="N81" s="19">
        <v>76</v>
      </c>
      <c r="O81" s="20">
        <f t="shared" si="36"/>
        <v>420.24000000000058</v>
      </c>
      <c r="P81" s="18">
        <f t="shared" si="28"/>
        <v>420.24000000000058</v>
      </c>
      <c r="Q81" s="19">
        <v>76</v>
      </c>
      <c r="R81" s="20">
        <f t="shared" si="37"/>
        <v>126.68000000000036</v>
      </c>
      <c r="S81" s="18">
        <f t="shared" si="29"/>
        <v>126.68000000000036</v>
      </c>
      <c r="T81" s="19">
        <v>76</v>
      </c>
      <c r="U81" s="20">
        <f t="shared" si="38"/>
        <v>165.06000000000023</v>
      </c>
      <c r="V81" s="18">
        <f t="shared" si="30"/>
        <v>165.06000000000023</v>
      </c>
      <c r="W81" s="19">
        <v>76</v>
      </c>
      <c r="X81" s="20">
        <f t="shared" si="39"/>
        <v>47.530000000000058</v>
      </c>
      <c r="Y81" s="18">
        <f t="shared" si="31"/>
        <v>47.530000000000058</v>
      </c>
      <c r="Z81" s="19">
        <v>76</v>
      </c>
      <c r="AA81" s="20">
        <f t="shared" si="22"/>
        <v>1958.499999999998</v>
      </c>
      <c r="AB81" s="18">
        <f t="shared" si="32"/>
        <v>1723.8040751661295</v>
      </c>
      <c r="AC81" s="19">
        <v>76</v>
      </c>
      <c r="AD81" s="20">
        <f t="shared" si="23"/>
        <v>1756.0000000000034</v>
      </c>
      <c r="AE81" s="18">
        <f t="shared" si="33"/>
        <v>1545.570567266649</v>
      </c>
    </row>
    <row r="82" spans="1:31" s="3" customFormat="1" ht="13.5">
      <c r="A82" s="17">
        <v>77</v>
      </c>
      <c r="B82" s="505">
        <f t="shared" si="20"/>
        <v>1198.0999999999997</v>
      </c>
      <c r="C82" s="505">
        <f t="shared" si="24"/>
        <v>1054.5262509351755</v>
      </c>
      <c r="D82" s="504">
        <v>77</v>
      </c>
      <c r="E82" s="505">
        <f t="shared" si="21"/>
        <v>1196.4999999999998</v>
      </c>
      <c r="F82" s="506">
        <f t="shared" si="25"/>
        <v>1053.1179861814019</v>
      </c>
      <c r="G82" s="19">
        <v>77</v>
      </c>
      <c r="H82" s="20">
        <f t="shared" si="34"/>
        <v>923.92000000000098</v>
      </c>
      <c r="I82" s="18">
        <f t="shared" si="26"/>
        <v>923.92000000000098</v>
      </c>
      <c r="J82" s="18"/>
      <c r="K82" s="19">
        <v>77</v>
      </c>
      <c r="L82" s="20">
        <f t="shared" si="35"/>
        <v>888.72000000000094</v>
      </c>
      <c r="M82" s="18">
        <f t="shared" si="27"/>
        <v>888.72000000000094</v>
      </c>
      <c r="N82" s="19">
        <v>77</v>
      </c>
      <c r="O82" s="20">
        <f t="shared" si="36"/>
        <v>424.7800000000006</v>
      </c>
      <c r="P82" s="18">
        <f t="shared" si="28"/>
        <v>424.7800000000006</v>
      </c>
      <c r="Q82" s="19">
        <v>77</v>
      </c>
      <c r="R82" s="20">
        <f t="shared" si="37"/>
        <v>127.86000000000037</v>
      </c>
      <c r="S82" s="18">
        <f t="shared" si="29"/>
        <v>127.86000000000037</v>
      </c>
      <c r="T82" s="19">
        <v>77</v>
      </c>
      <c r="U82" s="20">
        <f t="shared" si="38"/>
        <v>166.92000000000024</v>
      </c>
      <c r="V82" s="18">
        <f t="shared" si="30"/>
        <v>166.92000000000024</v>
      </c>
      <c r="W82" s="19">
        <v>77</v>
      </c>
      <c r="X82" s="20">
        <f t="shared" si="39"/>
        <v>48.060000000000059</v>
      </c>
      <c r="Y82" s="18">
        <f t="shared" si="31"/>
        <v>48.060000000000059</v>
      </c>
      <c r="Z82" s="19">
        <v>77</v>
      </c>
      <c r="AA82" s="20">
        <f t="shared" si="22"/>
        <v>1981.7999999999979</v>
      </c>
      <c r="AB82" s="18">
        <f t="shared" si="32"/>
        <v>1744.3119306429589</v>
      </c>
      <c r="AC82" s="19">
        <v>77</v>
      </c>
      <c r="AD82" s="20">
        <f t="shared" si="23"/>
        <v>1776.9000000000035</v>
      </c>
      <c r="AE82" s="18">
        <f t="shared" si="33"/>
        <v>1563.9660256128184</v>
      </c>
    </row>
    <row r="83" spans="1:31" s="3" customFormat="1" ht="13.5">
      <c r="A83" s="17">
        <v>78</v>
      </c>
      <c r="B83" s="505">
        <f t="shared" si="20"/>
        <v>1212.6999999999996</v>
      </c>
      <c r="C83" s="505">
        <f t="shared" si="24"/>
        <v>1067.3766668133605</v>
      </c>
      <c r="D83" s="504">
        <v>78</v>
      </c>
      <c r="E83" s="505">
        <f t="shared" si="21"/>
        <v>1211.0999999999997</v>
      </c>
      <c r="F83" s="506">
        <f t="shared" si="25"/>
        <v>1065.9684020595869</v>
      </c>
      <c r="G83" s="19">
        <v>78</v>
      </c>
      <c r="H83" s="20">
        <f t="shared" si="34"/>
        <v>933.88000000000102</v>
      </c>
      <c r="I83" s="18">
        <f t="shared" si="26"/>
        <v>933.88000000000102</v>
      </c>
      <c r="J83" s="18"/>
      <c r="K83" s="19">
        <v>78</v>
      </c>
      <c r="L83" s="20">
        <f t="shared" si="35"/>
        <v>898.68000000000097</v>
      </c>
      <c r="M83" s="18">
        <f t="shared" si="27"/>
        <v>898.68000000000097</v>
      </c>
      <c r="N83" s="19">
        <v>78</v>
      </c>
      <c r="O83" s="20">
        <f t="shared" si="36"/>
        <v>429.32000000000062</v>
      </c>
      <c r="P83" s="18">
        <f t="shared" si="28"/>
        <v>429.32000000000062</v>
      </c>
      <c r="Q83" s="19">
        <v>78</v>
      </c>
      <c r="R83" s="20">
        <f t="shared" si="37"/>
        <v>129.04000000000036</v>
      </c>
      <c r="S83" s="18">
        <f t="shared" si="29"/>
        <v>129.04000000000036</v>
      </c>
      <c r="T83" s="19">
        <v>78</v>
      </c>
      <c r="U83" s="20">
        <f t="shared" si="38"/>
        <v>168.78000000000026</v>
      </c>
      <c r="V83" s="18">
        <f t="shared" si="30"/>
        <v>168.78000000000026</v>
      </c>
      <c r="W83" s="19">
        <v>78</v>
      </c>
      <c r="X83" s="20">
        <f t="shared" si="39"/>
        <v>48.59000000000006</v>
      </c>
      <c r="Y83" s="18">
        <f t="shared" si="31"/>
        <v>48.59000000000006</v>
      </c>
      <c r="Z83" s="19">
        <v>78</v>
      </c>
      <c r="AA83" s="20">
        <f t="shared" si="22"/>
        <v>2005.0999999999979</v>
      </c>
      <c r="AB83" s="18">
        <f t="shared" si="32"/>
        <v>1764.8197861197887</v>
      </c>
      <c r="AC83" s="19">
        <v>78</v>
      </c>
      <c r="AD83" s="20">
        <f t="shared" si="23"/>
        <v>1797.8000000000036</v>
      </c>
      <c r="AE83" s="18">
        <f t="shared" si="33"/>
        <v>1582.3614839589875</v>
      </c>
    </row>
    <row r="84" spans="1:31" s="3" customFormat="1" ht="13.5">
      <c r="A84" s="17">
        <v>79</v>
      </c>
      <c r="B84" s="505">
        <f t="shared" si="20"/>
        <v>1227.2999999999995</v>
      </c>
      <c r="C84" s="505">
        <f t="shared" si="24"/>
        <v>1080.2270826915455</v>
      </c>
      <c r="D84" s="504">
        <v>79</v>
      </c>
      <c r="E84" s="505">
        <f t="shared" si="21"/>
        <v>1225.6999999999996</v>
      </c>
      <c r="F84" s="506">
        <f t="shared" si="25"/>
        <v>1078.8188179377719</v>
      </c>
      <c r="G84" s="19">
        <v>79</v>
      </c>
      <c r="H84" s="20">
        <f t="shared" si="34"/>
        <v>943.84000000000106</v>
      </c>
      <c r="I84" s="18">
        <f t="shared" si="26"/>
        <v>943.84000000000106</v>
      </c>
      <c r="J84" s="18"/>
      <c r="K84" s="19">
        <v>79</v>
      </c>
      <c r="L84" s="20">
        <f t="shared" si="35"/>
        <v>908.64000000000101</v>
      </c>
      <c r="M84" s="18">
        <f t="shared" si="27"/>
        <v>908.64000000000101</v>
      </c>
      <c r="N84" s="19">
        <v>79</v>
      </c>
      <c r="O84" s="20">
        <f t="shared" si="36"/>
        <v>433.86000000000064</v>
      </c>
      <c r="P84" s="18">
        <f t="shared" si="28"/>
        <v>433.86000000000064</v>
      </c>
      <c r="Q84" s="19">
        <v>79</v>
      </c>
      <c r="R84" s="20">
        <f t="shared" si="37"/>
        <v>130.22000000000037</v>
      </c>
      <c r="S84" s="18">
        <f t="shared" si="29"/>
        <v>130.22000000000037</v>
      </c>
      <c r="T84" s="19">
        <v>79</v>
      </c>
      <c r="U84" s="20">
        <f t="shared" si="38"/>
        <v>170.64000000000027</v>
      </c>
      <c r="V84" s="18">
        <f t="shared" si="30"/>
        <v>170.64000000000027</v>
      </c>
      <c r="W84" s="19">
        <v>79</v>
      </c>
      <c r="X84" s="20">
        <f t="shared" si="39"/>
        <v>49.120000000000061</v>
      </c>
      <c r="Y84" s="18">
        <f t="shared" si="31"/>
        <v>49.120000000000061</v>
      </c>
      <c r="Z84" s="19">
        <v>79</v>
      </c>
      <c r="AA84" s="20">
        <f t="shared" si="22"/>
        <v>2028.3999999999978</v>
      </c>
      <c r="AB84" s="18">
        <f t="shared" si="32"/>
        <v>1785.3276415966182</v>
      </c>
      <c r="AC84" s="19">
        <v>79</v>
      </c>
      <c r="AD84" s="20">
        <f t="shared" si="23"/>
        <v>1818.7000000000037</v>
      </c>
      <c r="AE84" s="18">
        <f t="shared" si="33"/>
        <v>1600.7569423051566</v>
      </c>
    </row>
    <row r="85" spans="1:31" s="3" customFormat="1" ht="13.5">
      <c r="A85" s="17">
        <v>80</v>
      </c>
      <c r="B85" s="505">
        <f t="shared" si="20"/>
        <v>1241.8999999999994</v>
      </c>
      <c r="C85" s="505">
        <f t="shared" si="24"/>
        <v>1093.0774985697306</v>
      </c>
      <c r="D85" s="504">
        <v>80</v>
      </c>
      <c r="E85" s="505">
        <f t="shared" si="21"/>
        <v>1240.2999999999995</v>
      </c>
      <c r="F85" s="506">
        <f t="shared" si="25"/>
        <v>1091.6692338159569</v>
      </c>
      <c r="G85" s="19">
        <v>80</v>
      </c>
      <c r="H85" s="20">
        <f t="shared" si="34"/>
        <v>953.80000000000109</v>
      </c>
      <c r="I85" s="18">
        <f t="shared" si="26"/>
        <v>953.80000000000109</v>
      </c>
      <c r="J85" s="18"/>
      <c r="K85" s="19">
        <v>80</v>
      </c>
      <c r="L85" s="20">
        <f t="shared" si="35"/>
        <v>918.60000000000105</v>
      </c>
      <c r="M85" s="18">
        <f t="shared" si="27"/>
        <v>918.60000000000105</v>
      </c>
      <c r="N85" s="19">
        <v>80</v>
      </c>
      <c r="O85" s="20">
        <f t="shared" si="36"/>
        <v>438.40000000000066</v>
      </c>
      <c r="P85" s="18">
        <f t="shared" si="28"/>
        <v>438.40000000000066</v>
      </c>
      <c r="Q85" s="19">
        <v>80</v>
      </c>
      <c r="R85" s="20">
        <f t="shared" si="37"/>
        <v>131.40000000000038</v>
      </c>
      <c r="S85" s="18">
        <f t="shared" si="29"/>
        <v>131.40000000000038</v>
      </c>
      <c r="T85" s="19">
        <v>80</v>
      </c>
      <c r="U85" s="20">
        <f t="shared" si="38"/>
        <v>172.50000000000028</v>
      </c>
      <c r="V85" s="18">
        <f t="shared" si="30"/>
        <v>172.50000000000028</v>
      </c>
      <c r="W85" s="19">
        <v>80</v>
      </c>
      <c r="X85" s="20">
        <f t="shared" si="39"/>
        <v>49.650000000000063</v>
      </c>
      <c r="Y85" s="18">
        <f t="shared" si="31"/>
        <v>49.650000000000063</v>
      </c>
      <c r="Z85" s="19">
        <v>80</v>
      </c>
      <c r="AA85" s="20">
        <f t="shared" si="22"/>
        <v>2051.699999999998</v>
      </c>
      <c r="AB85" s="18">
        <f t="shared" si="32"/>
        <v>1805.8354970734481</v>
      </c>
      <c r="AC85" s="19">
        <v>80</v>
      </c>
      <c r="AD85" s="20">
        <f t="shared" si="23"/>
        <v>1839.6000000000038</v>
      </c>
      <c r="AE85" s="18">
        <f t="shared" si="33"/>
        <v>1619.1524006513257</v>
      </c>
    </row>
    <row r="86" spans="1:31" s="3" customFormat="1" ht="13.5">
      <c r="A86" s="17">
        <v>81</v>
      </c>
      <c r="B86" s="505">
        <f t="shared" si="20"/>
        <v>1256.4999999999993</v>
      </c>
      <c r="C86" s="505">
        <f t="shared" si="24"/>
        <v>1105.9279144479156</v>
      </c>
      <c r="D86" s="504">
        <v>81</v>
      </c>
      <c r="E86" s="505">
        <f t="shared" si="21"/>
        <v>1254.8999999999994</v>
      </c>
      <c r="F86" s="506">
        <f t="shared" si="25"/>
        <v>1104.5196496941419</v>
      </c>
      <c r="G86" s="19">
        <v>81</v>
      </c>
      <c r="H86" s="20">
        <f t="shared" si="34"/>
        <v>963.76000000000113</v>
      </c>
      <c r="I86" s="18">
        <f t="shared" si="26"/>
        <v>963.76000000000113</v>
      </c>
      <c r="J86" s="18"/>
      <c r="K86" s="19">
        <v>81</v>
      </c>
      <c r="L86" s="20">
        <f t="shared" si="35"/>
        <v>928.56000000000108</v>
      </c>
      <c r="M86" s="18">
        <f t="shared" si="27"/>
        <v>928.56000000000108</v>
      </c>
      <c r="N86" s="19">
        <v>81</v>
      </c>
      <c r="O86" s="20">
        <f t="shared" si="36"/>
        <v>442.94000000000068</v>
      </c>
      <c r="P86" s="18">
        <f t="shared" si="28"/>
        <v>442.94000000000068</v>
      </c>
      <c r="Q86" s="19">
        <v>81</v>
      </c>
      <c r="R86" s="20">
        <f t="shared" si="37"/>
        <v>132.58000000000038</v>
      </c>
      <c r="S86" s="18">
        <f t="shared" si="29"/>
        <v>132.58000000000038</v>
      </c>
      <c r="T86" s="19">
        <v>81</v>
      </c>
      <c r="U86" s="20">
        <f t="shared" si="38"/>
        <v>174.3600000000003</v>
      </c>
      <c r="V86" s="18">
        <f t="shared" si="30"/>
        <v>174.3600000000003</v>
      </c>
      <c r="W86" s="19">
        <v>81</v>
      </c>
      <c r="X86" s="20">
        <f t="shared" si="39"/>
        <v>50.180000000000064</v>
      </c>
      <c r="Y86" s="18">
        <f t="shared" si="31"/>
        <v>50.180000000000064</v>
      </c>
      <c r="Z86" s="19">
        <v>81</v>
      </c>
      <c r="AA86" s="20">
        <f t="shared" si="22"/>
        <v>2074.9999999999982</v>
      </c>
      <c r="AB86" s="18">
        <f t="shared" si="32"/>
        <v>1826.3433525502778</v>
      </c>
      <c r="AC86" s="19">
        <v>81</v>
      </c>
      <c r="AD86" s="20">
        <f t="shared" si="23"/>
        <v>1860.5000000000039</v>
      </c>
      <c r="AE86" s="18">
        <f t="shared" si="33"/>
        <v>1637.547858997495</v>
      </c>
    </row>
    <row r="87" spans="1:31" s="3" customFormat="1" ht="13.5">
      <c r="A87" s="17">
        <v>82</v>
      </c>
      <c r="B87" s="505">
        <f t="shared" si="20"/>
        <v>1271.0999999999992</v>
      </c>
      <c r="C87" s="505">
        <f t="shared" si="24"/>
        <v>1118.7783303261006</v>
      </c>
      <c r="D87" s="504">
        <v>82</v>
      </c>
      <c r="E87" s="505">
        <f t="shared" si="21"/>
        <v>1269.4999999999993</v>
      </c>
      <c r="F87" s="506">
        <f t="shared" si="25"/>
        <v>1117.3700655723269</v>
      </c>
      <c r="G87" s="19">
        <v>82</v>
      </c>
      <c r="H87" s="20">
        <f t="shared" si="34"/>
        <v>973.72000000000116</v>
      </c>
      <c r="I87" s="18">
        <f t="shared" si="26"/>
        <v>973.72000000000116</v>
      </c>
      <c r="J87" s="18"/>
      <c r="K87" s="19">
        <v>82</v>
      </c>
      <c r="L87" s="20">
        <f t="shared" si="35"/>
        <v>938.52000000000112</v>
      </c>
      <c r="M87" s="18">
        <f t="shared" si="27"/>
        <v>938.52000000000112</v>
      </c>
      <c r="N87" s="19">
        <v>82</v>
      </c>
      <c r="O87" s="20">
        <f t="shared" si="36"/>
        <v>447.4800000000007</v>
      </c>
      <c r="P87" s="18">
        <f t="shared" si="28"/>
        <v>447.4800000000007</v>
      </c>
      <c r="Q87" s="19">
        <v>82</v>
      </c>
      <c r="R87" s="20">
        <f t="shared" si="37"/>
        <v>133.76000000000039</v>
      </c>
      <c r="S87" s="18">
        <f t="shared" si="29"/>
        <v>133.76000000000039</v>
      </c>
      <c r="T87" s="19">
        <v>82</v>
      </c>
      <c r="U87" s="20">
        <f t="shared" si="38"/>
        <v>176.22000000000031</v>
      </c>
      <c r="V87" s="18">
        <f t="shared" si="30"/>
        <v>176.22000000000031</v>
      </c>
      <c r="W87" s="19">
        <v>82</v>
      </c>
      <c r="X87" s="20">
        <f t="shared" si="39"/>
        <v>50.710000000000065</v>
      </c>
      <c r="Y87" s="18">
        <f t="shared" si="31"/>
        <v>50.710000000000065</v>
      </c>
      <c r="Z87" s="19">
        <v>82</v>
      </c>
      <c r="AA87" s="20">
        <f t="shared" si="22"/>
        <v>2098.2999999999984</v>
      </c>
      <c r="AB87" s="18">
        <f t="shared" si="32"/>
        <v>1846.8512080271078</v>
      </c>
      <c r="AC87" s="19">
        <v>82</v>
      </c>
      <c r="AD87" s="20">
        <f t="shared" si="23"/>
        <v>1881.400000000004</v>
      </c>
      <c r="AE87" s="18">
        <f t="shared" si="33"/>
        <v>1655.9433173436641</v>
      </c>
    </row>
    <row r="88" spans="1:31" s="3" customFormat="1" ht="13.5">
      <c r="A88" s="17">
        <v>83</v>
      </c>
      <c r="B88" s="505">
        <f t="shared" si="20"/>
        <v>1285.6999999999991</v>
      </c>
      <c r="C88" s="505">
        <f t="shared" si="24"/>
        <v>1131.6287462042856</v>
      </c>
      <c r="D88" s="504">
        <v>83</v>
      </c>
      <c r="E88" s="505">
        <f t="shared" si="21"/>
        <v>1284.0999999999992</v>
      </c>
      <c r="F88" s="506">
        <f t="shared" si="25"/>
        <v>1130.2204814505121</v>
      </c>
      <c r="G88" s="19">
        <v>83</v>
      </c>
      <c r="H88" s="20">
        <f t="shared" si="34"/>
        <v>983.6800000000012</v>
      </c>
      <c r="I88" s="18">
        <f t="shared" si="26"/>
        <v>983.6800000000012</v>
      </c>
      <c r="J88" s="18"/>
      <c r="K88" s="19">
        <v>83</v>
      </c>
      <c r="L88" s="20">
        <f t="shared" si="35"/>
        <v>948.48000000000116</v>
      </c>
      <c r="M88" s="18">
        <f t="shared" si="27"/>
        <v>948.48000000000116</v>
      </c>
      <c r="N88" s="19">
        <v>83</v>
      </c>
      <c r="O88" s="20">
        <f t="shared" si="36"/>
        <v>452.02000000000072</v>
      </c>
      <c r="P88" s="18">
        <f t="shared" si="28"/>
        <v>452.02000000000072</v>
      </c>
      <c r="Q88" s="19">
        <v>83</v>
      </c>
      <c r="R88" s="20">
        <f t="shared" si="37"/>
        <v>134.9400000000004</v>
      </c>
      <c r="S88" s="18">
        <f t="shared" si="29"/>
        <v>134.9400000000004</v>
      </c>
      <c r="T88" s="19">
        <v>83</v>
      </c>
      <c r="U88" s="20">
        <f t="shared" si="38"/>
        <v>178.08000000000033</v>
      </c>
      <c r="V88" s="18">
        <f t="shared" si="30"/>
        <v>178.08000000000033</v>
      </c>
      <c r="W88" s="19">
        <v>83</v>
      </c>
      <c r="X88" s="20">
        <f t="shared" si="39"/>
        <v>51.240000000000066</v>
      </c>
      <c r="Y88" s="18">
        <f t="shared" si="31"/>
        <v>51.240000000000066</v>
      </c>
      <c r="Z88" s="19">
        <v>83</v>
      </c>
      <c r="AA88" s="20">
        <f t="shared" si="22"/>
        <v>2121.5999999999985</v>
      </c>
      <c r="AB88" s="18">
        <f t="shared" si="32"/>
        <v>1867.3590635039375</v>
      </c>
      <c r="AC88" s="19">
        <v>83</v>
      </c>
      <c r="AD88" s="20">
        <f t="shared" si="23"/>
        <v>1902.300000000004</v>
      </c>
      <c r="AE88" s="18">
        <f t="shared" si="33"/>
        <v>1674.3387756898333</v>
      </c>
    </row>
    <row r="89" spans="1:31" s="3" customFormat="1" ht="13.5">
      <c r="A89" s="17">
        <v>84</v>
      </c>
      <c r="B89" s="505">
        <f t="shared" si="20"/>
        <v>1300.299999999999</v>
      </c>
      <c r="C89" s="505">
        <f t="shared" si="24"/>
        <v>1144.4791620824706</v>
      </c>
      <c r="D89" s="504">
        <v>84</v>
      </c>
      <c r="E89" s="505">
        <f t="shared" si="21"/>
        <v>1298.6999999999991</v>
      </c>
      <c r="F89" s="506">
        <f t="shared" si="25"/>
        <v>1143.0708973286971</v>
      </c>
      <c r="G89" s="19">
        <v>84</v>
      </c>
      <c r="H89" s="20">
        <f t="shared" si="34"/>
        <v>993.64000000000124</v>
      </c>
      <c r="I89" s="18">
        <f t="shared" si="26"/>
        <v>993.64000000000124</v>
      </c>
      <c r="J89" s="18"/>
      <c r="K89" s="19">
        <v>84</v>
      </c>
      <c r="L89" s="20">
        <f t="shared" si="35"/>
        <v>958.44000000000119</v>
      </c>
      <c r="M89" s="18">
        <f t="shared" si="27"/>
        <v>958.44000000000119</v>
      </c>
      <c r="N89" s="19">
        <v>84</v>
      </c>
      <c r="O89" s="20">
        <f t="shared" si="36"/>
        <v>456.56000000000074</v>
      </c>
      <c r="P89" s="18">
        <f t="shared" si="28"/>
        <v>456.56000000000074</v>
      </c>
      <c r="Q89" s="19">
        <v>84</v>
      </c>
      <c r="R89" s="20">
        <f t="shared" si="37"/>
        <v>136.1200000000004</v>
      </c>
      <c r="S89" s="18">
        <f t="shared" si="29"/>
        <v>136.1200000000004</v>
      </c>
      <c r="T89" s="19">
        <v>84</v>
      </c>
      <c r="U89" s="20">
        <f t="shared" si="38"/>
        <v>179.94000000000034</v>
      </c>
      <c r="V89" s="18">
        <f t="shared" si="30"/>
        <v>179.94000000000034</v>
      </c>
      <c r="W89" s="19">
        <v>84</v>
      </c>
      <c r="X89" s="20">
        <f t="shared" si="39"/>
        <v>51.770000000000067</v>
      </c>
      <c r="Y89" s="18">
        <f t="shared" si="31"/>
        <v>51.770000000000067</v>
      </c>
      <c r="Z89" s="19">
        <v>84</v>
      </c>
      <c r="AA89" s="20">
        <f t="shared" si="22"/>
        <v>2144.8999999999987</v>
      </c>
      <c r="AB89" s="18">
        <f t="shared" si="32"/>
        <v>1887.8669189807672</v>
      </c>
      <c r="AC89" s="19">
        <v>84</v>
      </c>
      <c r="AD89" s="20">
        <f t="shared" si="23"/>
        <v>1923.2000000000041</v>
      </c>
      <c r="AE89" s="18">
        <f t="shared" si="33"/>
        <v>1692.7342340360024</v>
      </c>
    </row>
    <row r="90" spans="1:31" s="3" customFormat="1" ht="13.5">
      <c r="A90" s="17">
        <v>85</v>
      </c>
      <c r="B90" s="505">
        <f t="shared" si="20"/>
        <v>1314.899999999999</v>
      </c>
      <c r="C90" s="505">
        <f t="shared" si="24"/>
        <v>1157.3295779606558</v>
      </c>
      <c r="D90" s="504">
        <v>85</v>
      </c>
      <c r="E90" s="505">
        <f t="shared" si="21"/>
        <v>1313.299999999999</v>
      </c>
      <c r="F90" s="506">
        <f t="shared" si="25"/>
        <v>1155.9213132068821</v>
      </c>
      <c r="G90" s="19">
        <v>85</v>
      </c>
      <c r="H90" s="20">
        <f t="shared" si="34"/>
        <v>1003.6000000000013</v>
      </c>
      <c r="I90" s="18">
        <f t="shared" si="26"/>
        <v>1003.6000000000013</v>
      </c>
      <c r="J90" s="18"/>
      <c r="K90" s="19">
        <v>85</v>
      </c>
      <c r="L90" s="20">
        <f t="shared" si="35"/>
        <v>968.40000000000123</v>
      </c>
      <c r="M90" s="18">
        <f t="shared" si="27"/>
        <v>968.40000000000123</v>
      </c>
      <c r="N90" s="19">
        <v>85</v>
      </c>
      <c r="O90" s="20">
        <f t="shared" si="36"/>
        <v>461.10000000000076</v>
      </c>
      <c r="P90" s="18">
        <f t="shared" si="28"/>
        <v>461.10000000000076</v>
      </c>
      <c r="Q90" s="19">
        <v>85</v>
      </c>
      <c r="R90" s="20">
        <f t="shared" si="37"/>
        <v>137.30000000000041</v>
      </c>
      <c r="S90" s="18">
        <f t="shared" si="29"/>
        <v>137.30000000000041</v>
      </c>
      <c r="T90" s="19">
        <v>85</v>
      </c>
      <c r="U90" s="20">
        <f t="shared" si="38"/>
        <v>181.80000000000035</v>
      </c>
      <c r="V90" s="18">
        <f t="shared" si="30"/>
        <v>181.80000000000035</v>
      </c>
      <c r="W90" s="19">
        <v>85</v>
      </c>
      <c r="X90" s="20">
        <f t="shared" si="39"/>
        <v>52.300000000000068</v>
      </c>
      <c r="Y90" s="18">
        <f t="shared" si="31"/>
        <v>52.300000000000068</v>
      </c>
      <c r="Z90" s="19">
        <v>85</v>
      </c>
      <c r="AA90" s="20">
        <f t="shared" si="22"/>
        <v>2168.1999999999989</v>
      </c>
      <c r="AB90" s="18">
        <f t="shared" si="32"/>
        <v>1908.3747744575971</v>
      </c>
      <c r="AC90" s="19">
        <v>85</v>
      </c>
      <c r="AD90" s="20">
        <f t="shared" si="23"/>
        <v>1944.1000000000042</v>
      </c>
      <c r="AE90" s="18">
        <f t="shared" si="33"/>
        <v>1711.1296923821715</v>
      </c>
    </row>
    <row r="91" spans="1:31" s="3" customFormat="1" ht="13.5">
      <c r="A91" s="17">
        <v>86</v>
      </c>
      <c r="B91" s="505">
        <f t="shared" si="20"/>
        <v>1329.4999999999989</v>
      </c>
      <c r="C91" s="505">
        <f t="shared" si="24"/>
        <v>1170.1799938388408</v>
      </c>
      <c r="D91" s="504">
        <v>86</v>
      </c>
      <c r="E91" s="505">
        <f t="shared" si="21"/>
        <v>1327.899999999999</v>
      </c>
      <c r="F91" s="506">
        <f t="shared" si="25"/>
        <v>1168.7717290850671</v>
      </c>
      <c r="G91" s="19">
        <v>86</v>
      </c>
      <c r="H91" s="20">
        <f t="shared" si="34"/>
        <v>1013.5600000000013</v>
      </c>
      <c r="I91" s="18">
        <f t="shared" si="26"/>
        <v>1013.5600000000013</v>
      </c>
      <c r="J91" s="18"/>
      <c r="K91" s="19">
        <v>86</v>
      </c>
      <c r="L91" s="20">
        <f t="shared" si="35"/>
        <v>978.36000000000126</v>
      </c>
      <c r="M91" s="18">
        <f t="shared" si="27"/>
        <v>978.36000000000126</v>
      </c>
      <c r="N91" s="19">
        <v>86</v>
      </c>
      <c r="O91" s="20">
        <f t="shared" si="36"/>
        <v>465.64000000000078</v>
      </c>
      <c r="P91" s="18">
        <f t="shared" si="28"/>
        <v>465.64000000000078</v>
      </c>
      <c r="Q91" s="19">
        <v>86</v>
      </c>
      <c r="R91" s="20">
        <f t="shared" si="37"/>
        <v>138.48000000000042</v>
      </c>
      <c r="S91" s="18">
        <f t="shared" si="29"/>
        <v>138.48000000000042</v>
      </c>
      <c r="T91" s="19">
        <v>86</v>
      </c>
      <c r="U91" s="20">
        <f t="shared" si="38"/>
        <v>183.66000000000037</v>
      </c>
      <c r="V91" s="18">
        <f t="shared" si="30"/>
        <v>183.66000000000037</v>
      </c>
      <c r="W91" s="19">
        <v>86</v>
      </c>
      <c r="X91" s="20">
        <f t="shared" si="39"/>
        <v>52.830000000000069</v>
      </c>
      <c r="Y91" s="18">
        <f t="shared" si="31"/>
        <v>52.830000000000069</v>
      </c>
      <c r="Z91" s="19">
        <v>86</v>
      </c>
      <c r="AA91" s="20">
        <f t="shared" si="22"/>
        <v>2191.4999999999991</v>
      </c>
      <c r="AB91" s="18">
        <f t="shared" si="32"/>
        <v>1928.8826299344269</v>
      </c>
      <c r="AC91" s="19">
        <v>86</v>
      </c>
      <c r="AD91" s="20">
        <f t="shared" si="23"/>
        <v>1965.0000000000043</v>
      </c>
      <c r="AE91" s="18">
        <f t="shared" si="33"/>
        <v>1729.5251507283408</v>
      </c>
    </row>
    <row r="92" spans="1:31" s="3" customFormat="1" ht="13.5">
      <c r="A92" s="17">
        <v>87</v>
      </c>
      <c r="B92" s="505">
        <f t="shared" si="20"/>
        <v>1344.0999999999988</v>
      </c>
      <c r="C92" s="505">
        <f t="shared" si="24"/>
        <v>1183.0304097170258</v>
      </c>
      <c r="D92" s="504">
        <v>87</v>
      </c>
      <c r="E92" s="505">
        <f t="shared" si="21"/>
        <v>1342.4999999999989</v>
      </c>
      <c r="F92" s="506">
        <f t="shared" si="25"/>
        <v>1181.6221449632521</v>
      </c>
      <c r="G92" s="19">
        <v>87</v>
      </c>
      <c r="H92" s="20">
        <f t="shared" si="34"/>
        <v>1023.5200000000013</v>
      </c>
      <c r="I92" s="18">
        <f t="shared" si="26"/>
        <v>1023.5200000000013</v>
      </c>
      <c r="J92" s="18"/>
      <c r="K92" s="19">
        <v>87</v>
      </c>
      <c r="L92" s="20">
        <f t="shared" si="35"/>
        <v>988.3200000000013</v>
      </c>
      <c r="M92" s="18">
        <f t="shared" si="27"/>
        <v>988.3200000000013</v>
      </c>
      <c r="N92" s="19">
        <v>87</v>
      </c>
      <c r="O92" s="20">
        <f t="shared" si="36"/>
        <v>470.1800000000008</v>
      </c>
      <c r="P92" s="18">
        <f t="shared" si="28"/>
        <v>470.1800000000008</v>
      </c>
      <c r="Q92" s="19">
        <v>87</v>
      </c>
      <c r="R92" s="20">
        <f t="shared" si="37"/>
        <v>139.66000000000042</v>
      </c>
      <c r="S92" s="18">
        <f t="shared" si="29"/>
        <v>139.66000000000042</v>
      </c>
      <c r="T92" s="19">
        <v>87</v>
      </c>
      <c r="U92" s="20">
        <f t="shared" si="38"/>
        <v>185.52000000000038</v>
      </c>
      <c r="V92" s="18">
        <f t="shared" si="30"/>
        <v>185.52000000000038</v>
      </c>
      <c r="W92" s="19">
        <v>87</v>
      </c>
      <c r="X92" s="20">
        <f t="shared" si="39"/>
        <v>53.36000000000007</v>
      </c>
      <c r="Y92" s="18">
        <f t="shared" si="31"/>
        <v>53.36000000000007</v>
      </c>
      <c r="Z92" s="19">
        <v>87</v>
      </c>
      <c r="AA92" s="20">
        <f t="shared" si="22"/>
        <v>2214.7999999999993</v>
      </c>
      <c r="AB92" s="18">
        <f t="shared" si="32"/>
        <v>1949.3904854112566</v>
      </c>
      <c r="AC92" s="19">
        <v>87</v>
      </c>
      <c r="AD92" s="20">
        <f t="shared" si="23"/>
        <v>1985.9000000000044</v>
      </c>
      <c r="AE92" s="18">
        <f t="shared" si="33"/>
        <v>1747.9206090745099</v>
      </c>
    </row>
    <row r="93" spans="1:31" s="3" customFormat="1" ht="13.5">
      <c r="A93" s="17">
        <v>88</v>
      </c>
      <c r="B93" s="505">
        <f t="shared" si="20"/>
        <v>1358.6999999999987</v>
      </c>
      <c r="C93" s="505">
        <f t="shared" si="24"/>
        <v>1195.8808255952108</v>
      </c>
      <c r="D93" s="504">
        <v>88</v>
      </c>
      <c r="E93" s="505">
        <f t="shared" si="21"/>
        <v>1357.0999999999988</v>
      </c>
      <c r="F93" s="506">
        <f t="shared" si="25"/>
        <v>1194.4725608414371</v>
      </c>
      <c r="G93" s="19">
        <v>88</v>
      </c>
      <c r="H93" s="20">
        <f t="shared" si="34"/>
        <v>1033.4800000000014</v>
      </c>
      <c r="I93" s="18">
        <f t="shared" si="26"/>
        <v>1033.4800000000014</v>
      </c>
      <c r="J93" s="18"/>
      <c r="K93" s="19">
        <v>88</v>
      </c>
      <c r="L93" s="20">
        <f t="shared" si="35"/>
        <v>998.28000000000134</v>
      </c>
      <c r="M93" s="18">
        <f t="shared" si="27"/>
        <v>998.28000000000134</v>
      </c>
      <c r="N93" s="19">
        <v>88</v>
      </c>
      <c r="O93" s="20">
        <f t="shared" si="36"/>
        <v>474.72000000000082</v>
      </c>
      <c r="P93" s="18">
        <f t="shared" si="28"/>
        <v>474.72000000000082</v>
      </c>
      <c r="Q93" s="19">
        <v>88</v>
      </c>
      <c r="R93" s="20">
        <f t="shared" si="37"/>
        <v>140.84000000000043</v>
      </c>
      <c r="S93" s="18">
        <f t="shared" si="29"/>
        <v>140.84000000000043</v>
      </c>
      <c r="T93" s="19">
        <v>88</v>
      </c>
      <c r="U93" s="20">
        <f t="shared" si="38"/>
        <v>187.38000000000039</v>
      </c>
      <c r="V93" s="18">
        <f t="shared" si="30"/>
        <v>187.38000000000039</v>
      </c>
      <c r="W93" s="19">
        <v>88</v>
      </c>
      <c r="X93" s="20">
        <f t="shared" si="39"/>
        <v>53.890000000000072</v>
      </c>
      <c r="Y93" s="18">
        <f t="shared" si="31"/>
        <v>53.890000000000072</v>
      </c>
      <c r="Z93" s="19">
        <v>88</v>
      </c>
      <c r="AA93" s="20">
        <f t="shared" si="22"/>
        <v>2238.0999999999995</v>
      </c>
      <c r="AB93" s="18">
        <f t="shared" si="32"/>
        <v>1969.8983408880865</v>
      </c>
      <c r="AC93" s="19">
        <v>88</v>
      </c>
      <c r="AD93" s="20">
        <f t="shared" si="23"/>
        <v>2006.8000000000045</v>
      </c>
      <c r="AE93" s="18">
        <f t="shared" si="33"/>
        <v>1766.316067420679</v>
      </c>
    </row>
    <row r="94" spans="1:31" s="3" customFormat="1" ht="13.5">
      <c r="A94" s="17">
        <v>89</v>
      </c>
      <c r="B94" s="505">
        <f t="shared" si="20"/>
        <v>1373.2999999999986</v>
      </c>
      <c r="C94" s="505">
        <f t="shared" si="24"/>
        <v>1208.7312414733958</v>
      </c>
      <c r="D94" s="504">
        <v>89</v>
      </c>
      <c r="E94" s="505">
        <f t="shared" si="21"/>
        <v>1371.6999999999987</v>
      </c>
      <c r="F94" s="506">
        <f t="shared" si="25"/>
        <v>1207.3229767196221</v>
      </c>
      <c r="G94" s="19">
        <v>89</v>
      </c>
      <c r="H94" s="20">
        <f t="shared" si="34"/>
        <v>1043.4400000000014</v>
      </c>
      <c r="I94" s="18">
        <f t="shared" si="26"/>
        <v>1043.4400000000014</v>
      </c>
      <c r="J94" s="18"/>
      <c r="K94" s="19">
        <v>89</v>
      </c>
      <c r="L94" s="20">
        <f t="shared" si="35"/>
        <v>1008.2400000000014</v>
      </c>
      <c r="M94" s="18">
        <f t="shared" si="27"/>
        <v>1008.2400000000014</v>
      </c>
      <c r="N94" s="19">
        <v>89</v>
      </c>
      <c r="O94" s="20">
        <f t="shared" si="36"/>
        <v>479.26000000000084</v>
      </c>
      <c r="P94" s="18">
        <f t="shared" si="28"/>
        <v>479.26000000000084</v>
      </c>
      <c r="Q94" s="19">
        <v>89</v>
      </c>
      <c r="R94" s="20">
        <f t="shared" si="37"/>
        <v>142.02000000000044</v>
      </c>
      <c r="S94" s="18">
        <f t="shared" si="29"/>
        <v>142.02000000000044</v>
      </c>
      <c r="T94" s="19">
        <v>89</v>
      </c>
      <c r="U94" s="20">
        <f t="shared" si="38"/>
        <v>189.24000000000041</v>
      </c>
      <c r="V94" s="18">
        <f t="shared" si="30"/>
        <v>189.24000000000041</v>
      </c>
      <c r="W94" s="19">
        <v>89</v>
      </c>
      <c r="X94" s="20">
        <f t="shared" si="39"/>
        <v>54.420000000000073</v>
      </c>
      <c r="Y94" s="18">
        <f t="shared" si="31"/>
        <v>54.420000000000073</v>
      </c>
      <c r="Z94" s="19">
        <v>89</v>
      </c>
      <c r="AA94" s="20">
        <f t="shared" si="22"/>
        <v>2261.3999999999996</v>
      </c>
      <c r="AB94" s="18">
        <f t="shared" si="32"/>
        <v>1990.4061963649162</v>
      </c>
      <c r="AC94" s="19">
        <v>89</v>
      </c>
      <c r="AD94" s="20">
        <f t="shared" si="23"/>
        <v>2027.7000000000046</v>
      </c>
      <c r="AE94" s="18">
        <f t="shared" si="33"/>
        <v>1784.7115257668481</v>
      </c>
    </row>
    <row r="95" spans="1:31" s="3" customFormat="1" ht="13.5">
      <c r="A95" s="17">
        <v>90</v>
      </c>
      <c r="B95" s="505">
        <f t="shared" si="20"/>
        <v>1387.8999999999985</v>
      </c>
      <c r="C95" s="505">
        <f t="shared" si="24"/>
        <v>1221.5816573515808</v>
      </c>
      <c r="D95" s="504">
        <v>90</v>
      </c>
      <c r="E95" s="505">
        <f t="shared" si="21"/>
        <v>1386.2999999999986</v>
      </c>
      <c r="F95" s="506">
        <f t="shared" si="25"/>
        <v>1220.1733925978072</v>
      </c>
      <c r="G95" s="19">
        <v>90</v>
      </c>
      <c r="H95" s="20">
        <f t="shared" si="34"/>
        <v>1053.4000000000015</v>
      </c>
      <c r="I95" s="18">
        <f t="shared" si="26"/>
        <v>1053.4000000000015</v>
      </c>
      <c r="J95" s="18"/>
      <c r="K95" s="19">
        <v>90</v>
      </c>
      <c r="L95" s="20">
        <f t="shared" si="35"/>
        <v>1018.2000000000014</v>
      </c>
      <c r="M95" s="18">
        <f t="shared" si="27"/>
        <v>1018.2000000000014</v>
      </c>
      <c r="N95" s="19">
        <v>90</v>
      </c>
      <c r="O95" s="20">
        <f t="shared" si="36"/>
        <v>483.80000000000086</v>
      </c>
      <c r="P95" s="18">
        <f t="shared" si="28"/>
        <v>483.80000000000086</v>
      </c>
      <c r="Q95" s="19">
        <v>90</v>
      </c>
      <c r="R95" s="20">
        <f t="shared" si="37"/>
        <v>143.20000000000044</v>
      </c>
      <c r="S95" s="18">
        <f t="shared" si="29"/>
        <v>143.20000000000044</v>
      </c>
      <c r="T95" s="19">
        <v>90</v>
      </c>
      <c r="U95" s="20">
        <f t="shared" si="38"/>
        <v>191.10000000000042</v>
      </c>
      <c r="V95" s="18">
        <f t="shared" si="30"/>
        <v>191.10000000000042</v>
      </c>
      <c r="W95" s="19">
        <v>90</v>
      </c>
      <c r="X95" s="20">
        <f t="shared" si="39"/>
        <v>54.950000000000074</v>
      </c>
      <c r="Y95" s="18">
        <f t="shared" si="31"/>
        <v>54.950000000000074</v>
      </c>
      <c r="Z95" s="19">
        <v>90</v>
      </c>
      <c r="AA95" s="20">
        <f t="shared" si="22"/>
        <v>2284.6999999999998</v>
      </c>
      <c r="AB95" s="18">
        <f t="shared" si="32"/>
        <v>2010.9140518417462</v>
      </c>
      <c r="AC95" s="19">
        <v>90</v>
      </c>
      <c r="AD95" s="20">
        <f t="shared" si="23"/>
        <v>2048.6000000000045</v>
      </c>
      <c r="AE95" s="18">
        <f t="shared" si="33"/>
        <v>1803.1069841130172</v>
      </c>
    </row>
    <row r="96" spans="1:31" s="3" customFormat="1" ht="13.5">
      <c r="A96" s="17">
        <v>91</v>
      </c>
      <c r="B96" s="505">
        <f t="shared" si="20"/>
        <v>1402.4999999999984</v>
      </c>
      <c r="C96" s="505">
        <f t="shared" si="24"/>
        <v>1234.4320732297658</v>
      </c>
      <c r="D96" s="504">
        <v>91</v>
      </c>
      <c r="E96" s="505">
        <f t="shared" si="21"/>
        <v>1400.8999999999985</v>
      </c>
      <c r="F96" s="506">
        <f t="shared" si="25"/>
        <v>1233.0238084759922</v>
      </c>
      <c r="G96" s="19">
        <v>91</v>
      </c>
      <c r="H96" s="20">
        <f t="shared" si="34"/>
        <v>1063.3600000000015</v>
      </c>
      <c r="I96" s="18">
        <f t="shared" si="26"/>
        <v>1063.3600000000015</v>
      </c>
      <c r="J96" s="18"/>
      <c r="K96" s="19">
        <v>91</v>
      </c>
      <c r="L96" s="20">
        <f t="shared" si="35"/>
        <v>1028.1600000000014</v>
      </c>
      <c r="M96" s="18">
        <f t="shared" si="27"/>
        <v>1028.1600000000014</v>
      </c>
      <c r="N96" s="19">
        <v>91</v>
      </c>
      <c r="O96" s="20">
        <f t="shared" si="36"/>
        <v>488.34000000000088</v>
      </c>
      <c r="P96" s="18">
        <f t="shared" si="28"/>
        <v>488.34000000000088</v>
      </c>
      <c r="Q96" s="19">
        <v>91</v>
      </c>
      <c r="R96" s="20">
        <f t="shared" si="37"/>
        <v>144.38000000000045</v>
      </c>
      <c r="S96" s="18">
        <f t="shared" si="29"/>
        <v>144.38000000000045</v>
      </c>
      <c r="T96" s="19">
        <v>91</v>
      </c>
      <c r="U96" s="20">
        <f t="shared" si="38"/>
        <v>192.96000000000043</v>
      </c>
      <c r="V96" s="18">
        <f t="shared" si="30"/>
        <v>192.96000000000043</v>
      </c>
      <c r="W96" s="19">
        <v>91</v>
      </c>
      <c r="X96" s="20">
        <f t="shared" si="39"/>
        <v>55.480000000000075</v>
      </c>
      <c r="Y96" s="18">
        <f t="shared" si="31"/>
        <v>55.480000000000075</v>
      </c>
      <c r="Z96" s="19">
        <v>91</v>
      </c>
      <c r="AA96" s="20">
        <f t="shared" si="22"/>
        <v>2308</v>
      </c>
      <c r="AB96" s="18">
        <f t="shared" si="32"/>
        <v>2031.4219073185759</v>
      </c>
      <c r="AC96" s="19">
        <v>91</v>
      </c>
      <c r="AD96" s="20">
        <f t="shared" si="23"/>
        <v>2069.5000000000045</v>
      </c>
      <c r="AE96" s="18">
        <f t="shared" si="33"/>
        <v>1821.5024424591863</v>
      </c>
    </row>
    <row r="97" spans="1:31" s="3" customFormat="1" ht="13.5">
      <c r="A97" s="17">
        <v>92</v>
      </c>
      <c r="B97" s="505">
        <f t="shared" si="20"/>
        <v>1417.0999999999983</v>
      </c>
      <c r="C97" s="505">
        <f t="shared" si="24"/>
        <v>1247.2824891079508</v>
      </c>
      <c r="D97" s="504">
        <v>92</v>
      </c>
      <c r="E97" s="505">
        <f t="shared" si="21"/>
        <v>1415.4999999999984</v>
      </c>
      <c r="F97" s="506">
        <f t="shared" si="25"/>
        <v>1245.8742243541772</v>
      </c>
      <c r="G97" s="19">
        <v>92</v>
      </c>
      <c r="H97" s="20">
        <f t="shared" si="34"/>
        <v>1073.3200000000015</v>
      </c>
      <c r="I97" s="18">
        <f t="shared" si="26"/>
        <v>1073.3200000000015</v>
      </c>
      <c r="J97" s="18"/>
      <c r="K97" s="19">
        <v>92</v>
      </c>
      <c r="L97" s="20">
        <f t="shared" si="35"/>
        <v>1038.1200000000015</v>
      </c>
      <c r="M97" s="18">
        <f t="shared" si="27"/>
        <v>1038.1200000000015</v>
      </c>
      <c r="N97" s="19">
        <v>92</v>
      </c>
      <c r="O97" s="20">
        <f t="shared" si="36"/>
        <v>492.8800000000009</v>
      </c>
      <c r="P97" s="18">
        <f t="shared" si="28"/>
        <v>492.8800000000009</v>
      </c>
      <c r="Q97" s="19">
        <v>92</v>
      </c>
      <c r="R97" s="20">
        <f t="shared" si="37"/>
        <v>145.56000000000046</v>
      </c>
      <c r="S97" s="18">
        <f t="shared" si="29"/>
        <v>145.56000000000046</v>
      </c>
      <c r="T97" s="19">
        <v>92</v>
      </c>
      <c r="U97" s="20">
        <f t="shared" si="38"/>
        <v>194.82000000000045</v>
      </c>
      <c r="V97" s="18">
        <f t="shared" si="30"/>
        <v>194.82000000000045</v>
      </c>
      <c r="W97" s="19">
        <v>92</v>
      </c>
      <c r="X97" s="20">
        <f t="shared" si="39"/>
        <v>56.010000000000076</v>
      </c>
      <c r="Y97" s="18">
        <f t="shared" si="31"/>
        <v>56.010000000000076</v>
      </c>
      <c r="Z97" s="19">
        <v>92</v>
      </c>
      <c r="AA97" s="20">
        <f t="shared" si="22"/>
        <v>2331.3000000000002</v>
      </c>
      <c r="AB97" s="18">
        <f t="shared" si="32"/>
        <v>2051.9297627954056</v>
      </c>
      <c r="AC97" s="19">
        <v>92</v>
      </c>
      <c r="AD97" s="20">
        <f t="shared" si="23"/>
        <v>2090.4000000000046</v>
      </c>
      <c r="AE97" s="18">
        <f t="shared" si="33"/>
        <v>1839.8979008053554</v>
      </c>
    </row>
    <row r="98" spans="1:31" s="3" customFormat="1" ht="13.5">
      <c r="A98" s="17">
        <v>93</v>
      </c>
      <c r="B98" s="505">
        <f t="shared" si="20"/>
        <v>1431.6999999999982</v>
      </c>
      <c r="C98" s="505">
        <f t="shared" si="24"/>
        <v>1260.1329049861358</v>
      </c>
      <c r="D98" s="504">
        <v>93</v>
      </c>
      <c r="E98" s="505">
        <f t="shared" si="21"/>
        <v>1430.0999999999983</v>
      </c>
      <c r="F98" s="506">
        <f t="shared" si="25"/>
        <v>1258.7246402323622</v>
      </c>
      <c r="G98" s="19">
        <v>93</v>
      </c>
      <c r="H98" s="20">
        <f t="shared" si="34"/>
        <v>1083.2800000000016</v>
      </c>
      <c r="I98" s="18">
        <f t="shared" si="26"/>
        <v>1083.2800000000016</v>
      </c>
      <c r="J98" s="18"/>
      <c r="K98" s="19">
        <v>93</v>
      </c>
      <c r="L98" s="20">
        <f t="shared" si="35"/>
        <v>1048.0800000000015</v>
      </c>
      <c r="M98" s="18">
        <f t="shared" si="27"/>
        <v>1048.0800000000015</v>
      </c>
      <c r="N98" s="19">
        <v>93</v>
      </c>
      <c r="O98" s="20">
        <f t="shared" si="36"/>
        <v>497.42000000000093</v>
      </c>
      <c r="P98" s="18">
        <f t="shared" si="28"/>
        <v>497.42000000000093</v>
      </c>
      <c r="Q98" s="19">
        <v>93</v>
      </c>
      <c r="R98" s="20">
        <f t="shared" si="37"/>
        <v>146.74000000000046</v>
      </c>
      <c r="S98" s="18">
        <f t="shared" si="29"/>
        <v>146.74000000000046</v>
      </c>
      <c r="T98" s="19">
        <v>93</v>
      </c>
      <c r="U98" s="20">
        <f t="shared" si="38"/>
        <v>196.68000000000046</v>
      </c>
      <c r="V98" s="18">
        <f t="shared" si="30"/>
        <v>196.68000000000046</v>
      </c>
      <c r="W98" s="19">
        <v>93</v>
      </c>
      <c r="X98" s="20">
        <f t="shared" si="39"/>
        <v>56.540000000000077</v>
      </c>
      <c r="Y98" s="18">
        <f t="shared" si="31"/>
        <v>56.540000000000077</v>
      </c>
      <c r="Z98" s="19">
        <v>93</v>
      </c>
      <c r="AA98" s="20">
        <f t="shared" si="22"/>
        <v>2354.6000000000004</v>
      </c>
      <c r="AB98" s="18">
        <f t="shared" si="32"/>
        <v>2072.4376182722353</v>
      </c>
      <c r="AC98" s="19">
        <v>93</v>
      </c>
      <c r="AD98" s="20">
        <f t="shared" si="23"/>
        <v>2111.3000000000047</v>
      </c>
      <c r="AE98" s="18">
        <f t="shared" si="33"/>
        <v>1858.2933591515246</v>
      </c>
    </row>
    <row r="99" spans="1:31" s="3" customFormat="1" ht="13.5">
      <c r="A99" s="17">
        <v>94</v>
      </c>
      <c r="B99" s="505">
        <f t="shared" si="20"/>
        <v>1446.2999999999981</v>
      </c>
      <c r="C99" s="505">
        <f t="shared" si="24"/>
        <v>1272.9833208643208</v>
      </c>
      <c r="D99" s="504">
        <v>94</v>
      </c>
      <c r="E99" s="505">
        <f t="shared" si="21"/>
        <v>1444.6999999999982</v>
      </c>
      <c r="F99" s="506">
        <f t="shared" si="25"/>
        <v>1271.5750561105472</v>
      </c>
      <c r="G99" s="19">
        <v>94</v>
      </c>
      <c r="H99" s="20">
        <f t="shared" si="34"/>
        <v>1093.2400000000016</v>
      </c>
      <c r="I99" s="18">
        <f t="shared" si="26"/>
        <v>1093.2400000000016</v>
      </c>
      <c r="J99" s="18"/>
      <c r="K99" s="19">
        <v>94</v>
      </c>
      <c r="L99" s="20">
        <f t="shared" si="35"/>
        <v>1058.0400000000016</v>
      </c>
      <c r="M99" s="18">
        <f t="shared" si="27"/>
        <v>1058.0400000000016</v>
      </c>
      <c r="N99" s="19">
        <v>94</v>
      </c>
      <c r="O99" s="20">
        <f t="shared" si="36"/>
        <v>501.96000000000095</v>
      </c>
      <c r="P99" s="18">
        <f t="shared" si="28"/>
        <v>501.96000000000095</v>
      </c>
      <c r="Q99" s="19">
        <v>94</v>
      </c>
      <c r="R99" s="20">
        <f t="shared" si="37"/>
        <v>147.92000000000047</v>
      </c>
      <c r="S99" s="18">
        <f t="shared" si="29"/>
        <v>147.92000000000047</v>
      </c>
      <c r="T99" s="19">
        <v>94</v>
      </c>
      <c r="U99" s="20">
        <f t="shared" si="38"/>
        <v>198.54000000000048</v>
      </c>
      <c r="V99" s="18">
        <f t="shared" si="30"/>
        <v>198.54000000000048</v>
      </c>
      <c r="W99" s="19">
        <v>94</v>
      </c>
      <c r="X99" s="20">
        <f t="shared" si="39"/>
        <v>57.070000000000078</v>
      </c>
      <c r="Y99" s="18">
        <f t="shared" si="31"/>
        <v>57.070000000000078</v>
      </c>
      <c r="Z99" s="19">
        <v>94</v>
      </c>
      <c r="AA99" s="20">
        <f t="shared" si="22"/>
        <v>2377.9000000000005</v>
      </c>
      <c r="AB99" s="18">
        <f t="shared" si="32"/>
        <v>2092.9454737490655</v>
      </c>
      <c r="AC99" s="19">
        <v>94</v>
      </c>
      <c r="AD99" s="20">
        <f t="shared" si="23"/>
        <v>2132.2000000000048</v>
      </c>
      <c r="AE99" s="18">
        <f t="shared" si="33"/>
        <v>1876.6888174976939</v>
      </c>
    </row>
    <row r="100" spans="1:31" s="3" customFormat="1" ht="13.5">
      <c r="A100" s="17">
        <v>95</v>
      </c>
      <c r="B100" s="505">
        <f t="shared" si="20"/>
        <v>1460.899999999998</v>
      </c>
      <c r="C100" s="505">
        <f t="shared" si="24"/>
        <v>1285.8337367425058</v>
      </c>
      <c r="D100" s="504">
        <v>95</v>
      </c>
      <c r="E100" s="505">
        <f t="shared" si="21"/>
        <v>1459.2999999999981</v>
      </c>
      <c r="F100" s="506">
        <f t="shared" si="25"/>
        <v>1284.4254719887322</v>
      </c>
      <c r="G100" s="19">
        <v>95</v>
      </c>
      <c r="H100" s="20">
        <f t="shared" si="34"/>
        <v>1103.2000000000016</v>
      </c>
      <c r="I100" s="18">
        <f t="shared" si="26"/>
        <v>1103.2000000000016</v>
      </c>
      <c r="J100" s="18"/>
      <c r="K100" s="19">
        <v>95</v>
      </c>
      <c r="L100" s="20">
        <f t="shared" si="35"/>
        <v>1068.0000000000016</v>
      </c>
      <c r="M100" s="18">
        <f t="shared" si="27"/>
        <v>1068.0000000000016</v>
      </c>
      <c r="N100" s="19">
        <v>95</v>
      </c>
      <c r="O100" s="20">
        <f t="shared" si="36"/>
        <v>506.50000000000097</v>
      </c>
      <c r="P100" s="18">
        <f t="shared" si="28"/>
        <v>506.50000000000097</v>
      </c>
      <c r="Q100" s="19">
        <v>95</v>
      </c>
      <c r="R100" s="20">
        <f t="shared" si="37"/>
        <v>149.10000000000048</v>
      </c>
      <c r="S100" s="18">
        <f t="shared" si="29"/>
        <v>149.10000000000048</v>
      </c>
      <c r="T100" s="19">
        <v>95</v>
      </c>
      <c r="U100" s="20">
        <f t="shared" si="38"/>
        <v>200.40000000000049</v>
      </c>
      <c r="V100" s="18">
        <f t="shared" si="30"/>
        <v>200.40000000000049</v>
      </c>
      <c r="W100" s="19">
        <v>95</v>
      </c>
      <c r="X100" s="20">
        <f t="shared" si="39"/>
        <v>57.60000000000008</v>
      </c>
      <c r="Y100" s="18">
        <f t="shared" si="31"/>
        <v>57.60000000000008</v>
      </c>
      <c r="Z100" s="19">
        <v>95</v>
      </c>
      <c r="AA100" s="20">
        <f t="shared" si="22"/>
        <v>2401.2000000000007</v>
      </c>
      <c r="AB100" s="18">
        <f t="shared" si="32"/>
        <v>2113.4533292258952</v>
      </c>
      <c r="AC100" s="19">
        <v>95</v>
      </c>
      <c r="AD100" s="20">
        <f t="shared" si="23"/>
        <v>2153.1000000000049</v>
      </c>
      <c r="AE100" s="18">
        <f t="shared" si="33"/>
        <v>1895.084275843863</v>
      </c>
    </row>
    <row r="101" spans="1:31" s="3" customFormat="1" ht="13.5">
      <c r="A101" s="17">
        <v>96</v>
      </c>
      <c r="B101" s="505">
        <f t="shared" ref="B101:B164" si="40">B100+14.6</f>
        <v>1475.499999999998</v>
      </c>
      <c r="C101" s="505">
        <f t="shared" si="24"/>
        <v>1298.6841526206908</v>
      </c>
      <c r="D101" s="504">
        <v>96</v>
      </c>
      <c r="E101" s="505">
        <f t="shared" ref="E101:E164" si="41">E100+14.6</f>
        <v>1473.899999999998</v>
      </c>
      <c r="F101" s="506">
        <f t="shared" si="25"/>
        <v>1297.2758878669172</v>
      </c>
      <c r="G101" s="19">
        <v>96</v>
      </c>
      <c r="H101" s="20">
        <f t="shared" si="34"/>
        <v>1113.1600000000017</v>
      </c>
      <c r="I101" s="18">
        <f t="shared" si="26"/>
        <v>1113.1600000000017</v>
      </c>
      <c r="J101" s="18"/>
      <c r="K101" s="19">
        <v>96</v>
      </c>
      <c r="L101" s="20">
        <f t="shared" si="35"/>
        <v>1077.9600000000016</v>
      </c>
      <c r="M101" s="18">
        <f t="shared" si="27"/>
        <v>1077.9600000000016</v>
      </c>
      <c r="N101" s="19">
        <v>96</v>
      </c>
      <c r="O101" s="20">
        <f t="shared" si="36"/>
        <v>511.04000000000099</v>
      </c>
      <c r="P101" s="18">
        <f t="shared" si="28"/>
        <v>511.04000000000099</v>
      </c>
      <c r="Q101" s="19">
        <v>96</v>
      </c>
      <c r="R101" s="20">
        <f t="shared" si="37"/>
        <v>150.28000000000048</v>
      </c>
      <c r="S101" s="18">
        <f t="shared" si="29"/>
        <v>150.28000000000048</v>
      </c>
      <c r="T101" s="19">
        <v>96</v>
      </c>
      <c r="U101" s="20">
        <f t="shared" si="38"/>
        <v>202.2600000000005</v>
      </c>
      <c r="V101" s="18">
        <f t="shared" si="30"/>
        <v>202.2600000000005</v>
      </c>
      <c r="W101" s="19">
        <v>96</v>
      </c>
      <c r="X101" s="20">
        <f t="shared" si="39"/>
        <v>58.130000000000081</v>
      </c>
      <c r="Y101" s="18">
        <f t="shared" si="31"/>
        <v>58.130000000000081</v>
      </c>
      <c r="Z101" s="19">
        <v>96</v>
      </c>
      <c r="AA101" s="20">
        <f t="shared" ref="AA101:AA164" si="42">AA100+23.3</f>
        <v>2424.5000000000009</v>
      </c>
      <c r="AB101" s="18">
        <f t="shared" si="32"/>
        <v>2133.9611847027249</v>
      </c>
      <c r="AC101" s="19">
        <v>96</v>
      </c>
      <c r="AD101" s="20">
        <f t="shared" ref="AD101:AD164" si="43">AD100+20.9</f>
        <v>2174.000000000005</v>
      </c>
      <c r="AE101" s="18">
        <f t="shared" si="33"/>
        <v>1913.4797341900321</v>
      </c>
    </row>
    <row r="102" spans="1:31" s="3" customFormat="1" ht="13.5">
      <c r="A102" s="17">
        <v>97</v>
      </c>
      <c r="B102" s="505">
        <f t="shared" si="40"/>
        <v>1490.0999999999979</v>
      </c>
      <c r="C102" s="505">
        <f t="shared" si="24"/>
        <v>1311.5345684988758</v>
      </c>
      <c r="D102" s="504">
        <v>97</v>
      </c>
      <c r="E102" s="505">
        <f t="shared" si="41"/>
        <v>1488.499999999998</v>
      </c>
      <c r="F102" s="506">
        <f t="shared" si="25"/>
        <v>1310.1263037451022</v>
      </c>
      <c r="G102" s="19">
        <v>97</v>
      </c>
      <c r="H102" s="20">
        <f t="shared" si="34"/>
        <v>1123.1200000000017</v>
      </c>
      <c r="I102" s="18">
        <f t="shared" si="26"/>
        <v>1123.1200000000017</v>
      </c>
      <c r="J102" s="18"/>
      <c r="K102" s="19">
        <v>97</v>
      </c>
      <c r="L102" s="20">
        <f t="shared" si="35"/>
        <v>1087.9200000000017</v>
      </c>
      <c r="M102" s="18">
        <f t="shared" si="27"/>
        <v>1087.9200000000017</v>
      </c>
      <c r="N102" s="19">
        <v>97</v>
      </c>
      <c r="O102" s="20">
        <f t="shared" si="36"/>
        <v>515.58000000000095</v>
      </c>
      <c r="P102" s="18">
        <f t="shared" si="28"/>
        <v>515.58000000000095</v>
      </c>
      <c r="Q102" s="19">
        <v>97</v>
      </c>
      <c r="R102" s="20">
        <f t="shared" si="37"/>
        <v>151.46000000000049</v>
      </c>
      <c r="S102" s="18">
        <f t="shared" si="29"/>
        <v>151.46000000000049</v>
      </c>
      <c r="T102" s="19">
        <v>97</v>
      </c>
      <c r="U102" s="20">
        <f t="shared" si="38"/>
        <v>204.12000000000052</v>
      </c>
      <c r="V102" s="18">
        <f t="shared" si="30"/>
        <v>204.12000000000052</v>
      </c>
      <c r="W102" s="19">
        <v>97</v>
      </c>
      <c r="X102" s="20">
        <f t="shared" si="39"/>
        <v>58.660000000000082</v>
      </c>
      <c r="Y102" s="18">
        <f t="shared" si="31"/>
        <v>58.660000000000082</v>
      </c>
      <c r="Z102" s="19">
        <v>97</v>
      </c>
      <c r="AA102" s="20">
        <f t="shared" si="42"/>
        <v>2447.8000000000011</v>
      </c>
      <c r="AB102" s="18">
        <f t="shared" si="32"/>
        <v>2154.4690401795547</v>
      </c>
      <c r="AC102" s="19">
        <v>97</v>
      </c>
      <c r="AD102" s="20">
        <f t="shared" si="43"/>
        <v>2194.9000000000051</v>
      </c>
      <c r="AE102" s="18">
        <f t="shared" si="33"/>
        <v>1931.8751925362012</v>
      </c>
    </row>
    <row r="103" spans="1:31" s="3" customFormat="1" ht="13.5">
      <c r="A103" s="17">
        <v>98</v>
      </c>
      <c r="B103" s="505">
        <f t="shared" si="40"/>
        <v>1504.6999999999978</v>
      </c>
      <c r="C103" s="505">
        <f t="shared" si="24"/>
        <v>1324.3849843770608</v>
      </c>
      <c r="D103" s="504">
        <v>98</v>
      </c>
      <c r="E103" s="505">
        <f t="shared" si="41"/>
        <v>1503.0999999999979</v>
      </c>
      <c r="F103" s="506">
        <f t="shared" si="25"/>
        <v>1322.9767196232874</v>
      </c>
      <c r="G103" s="19">
        <v>98</v>
      </c>
      <c r="H103" s="20">
        <f t="shared" si="34"/>
        <v>1133.0800000000017</v>
      </c>
      <c r="I103" s="18">
        <f t="shared" si="26"/>
        <v>1133.0800000000017</v>
      </c>
      <c r="J103" s="18"/>
      <c r="K103" s="19">
        <v>98</v>
      </c>
      <c r="L103" s="20">
        <f t="shared" si="35"/>
        <v>1097.8800000000017</v>
      </c>
      <c r="M103" s="18">
        <f t="shared" si="27"/>
        <v>1097.8800000000017</v>
      </c>
      <c r="N103" s="19">
        <v>98</v>
      </c>
      <c r="O103" s="20">
        <f t="shared" si="36"/>
        <v>520.12000000000091</v>
      </c>
      <c r="P103" s="18">
        <f t="shared" si="28"/>
        <v>520.12000000000091</v>
      </c>
      <c r="Q103" s="19">
        <v>98</v>
      </c>
      <c r="R103" s="20">
        <f t="shared" si="37"/>
        <v>152.6400000000005</v>
      </c>
      <c r="S103" s="18">
        <f t="shared" si="29"/>
        <v>152.6400000000005</v>
      </c>
      <c r="T103" s="19">
        <v>98</v>
      </c>
      <c r="U103" s="20">
        <f t="shared" si="38"/>
        <v>205.98000000000053</v>
      </c>
      <c r="V103" s="18">
        <f t="shared" si="30"/>
        <v>205.98000000000053</v>
      </c>
      <c r="W103" s="19">
        <v>98</v>
      </c>
      <c r="X103" s="20">
        <f t="shared" si="39"/>
        <v>59.190000000000083</v>
      </c>
      <c r="Y103" s="18">
        <f t="shared" si="31"/>
        <v>59.190000000000083</v>
      </c>
      <c r="Z103" s="19">
        <v>98</v>
      </c>
      <c r="AA103" s="20">
        <f t="shared" si="42"/>
        <v>2471.1000000000013</v>
      </c>
      <c r="AB103" s="18">
        <f t="shared" si="32"/>
        <v>2174.9768956563844</v>
      </c>
      <c r="AC103" s="19">
        <v>98</v>
      </c>
      <c r="AD103" s="20">
        <f t="shared" si="43"/>
        <v>2215.8000000000052</v>
      </c>
      <c r="AE103" s="18">
        <f t="shared" si="33"/>
        <v>1950.2706508823705</v>
      </c>
    </row>
    <row r="104" spans="1:31" s="3" customFormat="1" ht="13.5">
      <c r="A104" s="17">
        <v>99</v>
      </c>
      <c r="B104" s="505">
        <f t="shared" si="40"/>
        <v>1519.2999999999977</v>
      </c>
      <c r="C104" s="505">
        <f t="shared" si="24"/>
        <v>1337.2354002552458</v>
      </c>
      <c r="D104" s="504">
        <v>99</v>
      </c>
      <c r="E104" s="505">
        <f t="shared" si="41"/>
        <v>1517.6999999999978</v>
      </c>
      <c r="F104" s="506">
        <f t="shared" si="25"/>
        <v>1335.8271355014724</v>
      </c>
      <c r="G104" s="19">
        <v>99</v>
      </c>
      <c r="H104" s="20">
        <f t="shared" si="34"/>
        <v>1143.0400000000018</v>
      </c>
      <c r="I104" s="18">
        <f t="shared" si="26"/>
        <v>1143.0400000000018</v>
      </c>
      <c r="J104" s="18"/>
      <c r="K104" s="19">
        <v>99</v>
      </c>
      <c r="L104" s="20">
        <f t="shared" si="35"/>
        <v>1107.8400000000017</v>
      </c>
      <c r="M104" s="18">
        <f t="shared" si="27"/>
        <v>1107.8400000000017</v>
      </c>
      <c r="N104" s="19">
        <v>99</v>
      </c>
      <c r="O104" s="20">
        <f t="shared" si="36"/>
        <v>524.66000000000088</v>
      </c>
      <c r="P104" s="18">
        <f t="shared" si="28"/>
        <v>524.66000000000088</v>
      </c>
      <c r="Q104" s="19">
        <v>99</v>
      </c>
      <c r="R104" s="20">
        <f t="shared" si="37"/>
        <v>153.8200000000005</v>
      </c>
      <c r="S104" s="18">
        <f t="shared" si="29"/>
        <v>153.8200000000005</v>
      </c>
      <c r="T104" s="19">
        <v>99</v>
      </c>
      <c r="U104" s="20">
        <f t="shared" si="38"/>
        <v>207.84000000000054</v>
      </c>
      <c r="V104" s="18">
        <f t="shared" si="30"/>
        <v>207.84000000000054</v>
      </c>
      <c r="W104" s="19">
        <v>99</v>
      </c>
      <c r="X104" s="20">
        <f t="shared" si="39"/>
        <v>59.720000000000084</v>
      </c>
      <c r="Y104" s="18">
        <f t="shared" si="31"/>
        <v>59.720000000000084</v>
      </c>
      <c r="Z104" s="19">
        <v>99</v>
      </c>
      <c r="AA104" s="20">
        <f t="shared" si="42"/>
        <v>2494.4000000000015</v>
      </c>
      <c r="AB104" s="18">
        <f t="shared" si="32"/>
        <v>2195.4847511332146</v>
      </c>
      <c r="AC104" s="19">
        <v>99</v>
      </c>
      <c r="AD104" s="20">
        <f t="shared" si="43"/>
        <v>2236.7000000000053</v>
      </c>
      <c r="AE104" s="18">
        <f t="shared" si="33"/>
        <v>1968.6661092285397</v>
      </c>
    </row>
    <row r="105" spans="1:31" s="3" customFormat="1" ht="13.5">
      <c r="A105" s="17">
        <v>100</v>
      </c>
      <c r="B105" s="505">
        <f t="shared" si="40"/>
        <v>1533.8999999999976</v>
      </c>
      <c r="C105" s="505">
        <f t="shared" si="24"/>
        <v>1350.0858161334311</v>
      </c>
      <c r="D105" s="504">
        <v>100</v>
      </c>
      <c r="E105" s="505">
        <f t="shared" si="41"/>
        <v>1532.2999999999977</v>
      </c>
      <c r="F105" s="506">
        <f t="shared" si="25"/>
        <v>1348.6775513796574</v>
      </c>
      <c r="G105" s="19">
        <v>100</v>
      </c>
      <c r="H105" s="20">
        <f t="shared" si="34"/>
        <v>1153.0000000000018</v>
      </c>
      <c r="I105" s="18">
        <f t="shared" si="26"/>
        <v>1153.0000000000018</v>
      </c>
      <c r="J105" s="18"/>
      <c r="K105" s="19">
        <v>100</v>
      </c>
      <c r="L105" s="20">
        <f t="shared" si="35"/>
        <v>1117.8000000000018</v>
      </c>
      <c r="M105" s="18">
        <f t="shared" si="27"/>
        <v>1117.8000000000018</v>
      </c>
      <c r="N105" s="19">
        <v>100</v>
      </c>
      <c r="O105" s="20">
        <f t="shared" si="36"/>
        <v>529.20000000000084</v>
      </c>
      <c r="P105" s="18">
        <f t="shared" si="28"/>
        <v>529.20000000000084</v>
      </c>
      <c r="Q105" s="19">
        <v>100</v>
      </c>
      <c r="R105" s="20">
        <f t="shared" si="37"/>
        <v>155.00000000000051</v>
      </c>
      <c r="S105" s="18">
        <f t="shared" si="29"/>
        <v>155.00000000000051</v>
      </c>
      <c r="T105" s="19">
        <v>100</v>
      </c>
      <c r="U105" s="20">
        <f t="shared" si="38"/>
        <v>209.70000000000056</v>
      </c>
      <c r="V105" s="18">
        <f t="shared" si="30"/>
        <v>209.70000000000056</v>
      </c>
      <c r="W105" s="19">
        <v>100</v>
      </c>
      <c r="X105" s="20">
        <f t="shared" si="39"/>
        <v>60.250000000000085</v>
      </c>
      <c r="Y105" s="18">
        <f t="shared" si="31"/>
        <v>60.250000000000085</v>
      </c>
      <c r="Z105" s="19">
        <v>100</v>
      </c>
      <c r="AA105" s="20">
        <f t="shared" si="42"/>
        <v>2517.7000000000016</v>
      </c>
      <c r="AB105" s="18">
        <f t="shared" si="32"/>
        <v>2215.9926066100443</v>
      </c>
      <c r="AC105" s="19">
        <v>100</v>
      </c>
      <c r="AD105" s="20">
        <f t="shared" si="43"/>
        <v>2257.6000000000054</v>
      </c>
      <c r="AE105" s="18">
        <f t="shared" si="33"/>
        <v>1987.0615675747088</v>
      </c>
    </row>
    <row r="106" spans="1:31" s="3" customFormat="1" ht="13.5">
      <c r="A106" s="17">
        <v>101</v>
      </c>
      <c r="B106" s="505">
        <f t="shared" si="40"/>
        <v>1548.4999999999975</v>
      </c>
      <c r="C106" s="505">
        <f t="shared" si="24"/>
        <v>1362.9362320116161</v>
      </c>
      <c r="D106" s="504">
        <v>101</v>
      </c>
      <c r="E106" s="505">
        <f t="shared" si="41"/>
        <v>1546.8999999999976</v>
      </c>
      <c r="F106" s="506">
        <f t="shared" si="25"/>
        <v>1361.5279672578424</v>
      </c>
      <c r="G106" s="19">
        <v>101</v>
      </c>
      <c r="H106" s="20">
        <f t="shared" si="34"/>
        <v>1162.9600000000019</v>
      </c>
      <c r="I106" s="18">
        <f t="shared" si="26"/>
        <v>1162.9600000000019</v>
      </c>
      <c r="J106" s="18"/>
      <c r="K106" s="19">
        <v>101</v>
      </c>
      <c r="L106" s="20">
        <f t="shared" si="35"/>
        <v>1127.7600000000018</v>
      </c>
      <c r="M106" s="18">
        <f t="shared" si="27"/>
        <v>1127.7600000000018</v>
      </c>
      <c r="N106" s="19">
        <v>101</v>
      </c>
      <c r="O106" s="20">
        <f t="shared" si="36"/>
        <v>533.7400000000008</v>
      </c>
      <c r="P106" s="18">
        <f t="shared" si="28"/>
        <v>533.7400000000008</v>
      </c>
      <c r="Q106" s="19">
        <v>101</v>
      </c>
      <c r="R106" s="20">
        <f t="shared" si="37"/>
        <v>156.18000000000052</v>
      </c>
      <c r="S106" s="18">
        <f t="shared" si="29"/>
        <v>156.18000000000052</v>
      </c>
      <c r="T106" s="19">
        <v>101</v>
      </c>
      <c r="U106" s="20">
        <f t="shared" si="38"/>
        <v>211.56000000000057</v>
      </c>
      <c r="V106" s="18">
        <f t="shared" si="30"/>
        <v>211.56000000000057</v>
      </c>
      <c r="W106" s="19">
        <v>101</v>
      </c>
      <c r="X106" s="20">
        <f t="shared" si="39"/>
        <v>60.780000000000086</v>
      </c>
      <c r="Y106" s="18">
        <f t="shared" si="31"/>
        <v>60.780000000000086</v>
      </c>
      <c r="Z106" s="19">
        <v>101</v>
      </c>
      <c r="AA106" s="20">
        <f t="shared" si="42"/>
        <v>2541.0000000000018</v>
      </c>
      <c r="AB106" s="18">
        <f t="shared" si="32"/>
        <v>2236.500462086874</v>
      </c>
      <c r="AC106" s="19">
        <v>101</v>
      </c>
      <c r="AD106" s="20">
        <f t="shared" si="43"/>
        <v>2278.5000000000055</v>
      </c>
      <c r="AE106" s="18">
        <f t="shared" si="33"/>
        <v>2005.4570259208779</v>
      </c>
    </row>
    <row r="107" spans="1:31" s="3" customFormat="1" ht="13.5">
      <c r="A107" s="17">
        <v>102</v>
      </c>
      <c r="B107" s="505">
        <f t="shared" si="40"/>
        <v>1563.0999999999974</v>
      </c>
      <c r="C107" s="505">
        <f t="shared" si="24"/>
        <v>1375.7866478898011</v>
      </c>
      <c r="D107" s="504">
        <v>102</v>
      </c>
      <c r="E107" s="505">
        <f t="shared" si="41"/>
        <v>1561.4999999999975</v>
      </c>
      <c r="F107" s="506">
        <f t="shared" si="25"/>
        <v>1374.3783831360274</v>
      </c>
      <c r="G107" s="19">
        <v>102</v>
      </c>
      <c r="H107" s="20">
        <f t="shared" si="34"/>
        <v>1172.9200000000019</v>
      </c>
      <c r="I107" s="18">
        <f t="shared" si="26"/>
        <v>1172.9200000000019</v>
      </c>
      <c r="J107" s="18"/>
      <c r="K107" s="19">
        <v>102</v>
      </c>
      <c r="L107" s="20">
        <f t="shared" si="35"/>
        <v>1137.7200000000018</v>
      </c>
      <c r="M107" s="18">
        <f t="shared" si="27"/>
        <v>1137.7200000000018</v>
      </c>
      <c r="N107" s="19">
        <v>102</v>
      </c>
      <c r="O107" s="20">
        <f t="shared" si="36"/>
        <v>538.28000000000077</v>
      </c>
      <c r="P107" s="18">
        <f t="shared" si="28"/>
        <v>538.28000000000077</v>
      </c>
      <c r="Q107" s="19">
        <v>102</v>
      </c>
      <c r="R107" s="20">
        <f t="shared" si="37"/>
        <v>157.36000000000053</v>
      </c>
      <c r="S107" s="18">
        <f t="shared" si="29"/>
        <v>157.36000000000053</v>
      </c>
      <c r="T107" s="19">
        <v>102</v>
      </c>
      <c r="U107" s="20">
        <f t="shared" si="38"/>
        <v>213.42000000000058</v>
      </c>
      <c r="V107" s="18">
        <f t="shared" si="30"/>
        <v>213.42000000000058</v>
      </c>
      <c r="W107" s="19">
        <v>102</v>
      </c>
      <c r="X107" s="20">
        <f t="shared" si="39"/>
        <v>61.310000000000088</v>
      </c>
      <c r="Y107" s="18">
        <f t="shared" si="31"/>
        <v>61.310000000000088</v>
      </c>
      <c r="Z107" s="19">
        <v>102</v>
      </c>
      <c r="AA107" s="20">
        <f t="shared" si="42"/>
        <v>2564.300000000002</v>
      </c>
      <c r="AB107" s="18">
        <f t="shared" si="32"/>
        <v>2257.0083175637037</v>
      </c>
      <c r="AC107" s="19">
        <v>102</v>
      </c>
      <c r="AD107" s="20">
        <f t="shared" si="43"/>
        <v>2299.4000000000055</v>
      </c>
      <c r="AE107" s="18">
        <f t="shared" si="33"/>
        <v>2023.8524842670472</v>
      </c>
    </row>
    <row r="108" spans="1:31" s="3" customFormat="1" ht="13.5">
      <c r="A108" s="17">
        <v>103</v>
      </c>
      <c r="B108" s="505">
        <f t="shared" si="40"/>
        <v>1577.6999999999973</v>
      </c>
      <c r="C108" s="505">
        <f t="shared" si="24"/>
        <v>1388.6370637679861</v>
      </c>
      <c r="D108" s="504">
        <v>103</v>
      </c>
      <c r="E108" s="505">
        <f t="shared" si="41"/>
        <v>1576.0999999999974</v>
      </c>
      <c r="F108" s="506">
        <f t="shared" si="25"/>
        <v>1387.2287990142124</v>
      </c>
      <c r="G108" s="19">
        <v>103</v>
      </c>
      <c r="H108" s="20">
        <f t="shared" si="34"/>
        <v>1182.8800000000019</v>
      </c>
      <c r="I108" s="18">
        <f t="shared" si="26"/>
        <v>1182.8800000000019</v>
      </c>
      <c r="J108" s="18"/>
      <c r="K108" s="19">
        <v>103</v>
      </c>
      <c r="L108" s="20">
        <f t="shared" si="35"/>
        <v>1147.6800000000019</v>
      </c>
      <c r="M108" s="18">
        <f t="shared" si="27"/>
        <v>1147.6800000000019</v>
      </c>
      <c r="N108" s="19">
        <v>103</v>
      </c>
      <c r="O108" s="20">
        <f t="shared" si="36"/>
        <v>542.82000000000073</v>
      </c>
      <c r="P108" s="18">
        <f t="shared" si="28"/>
        <v>542.82000000000073</v>
      </c>
      <c r="Q108" s="19">
        <v>103</v>
      </c>
      <c r="R108" s="20">
        <f t="shared" si="37"/>
        <v>158.54000000000053</v>
      </c>
      <c r="S108" s="18">
        <f t="shared" si="29"/>
        <v>158.54000000000053</v>
      </c>
      <c r="T108" s="19">
        <v>103</v>
      </c>
      <c r="U108" s="20">
        <f t="shared" si="38"/>
        <v>215.2800000000006</v>
      </c>
      <c r="V108" s="18">
        <f t="shared" si="30"/>
        <v>215.2800000000006</v>
      </c>
      <c r="W108" s="19">
        <v>103</v>
      </c>
      <c r="X108" s="20">
        <f t="shared" si="39"/>
        <v>61.840000000000089</v>
      </c>
      <c r="Y108" s="18">
        <f t="shared" si="31"/>
        <v>61.840000000000089</v>
      </c>
      <c r="Z108" s="19">
        <v>103</v>
      </c>
      <c r="AA108" s="20">
        <f t="shared" si="42"/>
        <v>2587.6000000000022</v>
      </c>
      <c r="AB108" s="18">
        <f t="shared" si="32"/>
        <v>2277.5161730405334</v>
      </c>
      <c r="AC108" s="19">
        <v>103</v>
      </c>
      <c r="AD108" s="20">
        <f t="shared" si="43"/>
        <v>2320.3000000000056</v>
      </c>
      <c r="AE108" s="18">
        <f t="shared" si="33"/>
        <v>2042.2479426132163</v>
      </c>
    </row>
    <row r="109" spans="1:31" s="3" customFormat="1" ht="13.5">
      <c r="A109" s="17">
        <v>104</v>
      </c>
      <c r="B109" s="505">
        <f t="shared" si="40"/>
        <v>1592.2999999999972</v>
      </c>
      <c r="C109" s="505">
        <f t="shared" si="24"/>
        <v>1401.4874796461711</v>
      </c>
      <c r="D109" s="504">
        <v>104</v>
      </c>
      <c r="E109" s="505">
        <f t="shared" si="41"/>
        <v>1590.6999999999973</v>
      </c>
      <c r="F109" s="506">
        <f t="shared" si="25"/>
        <v>1400.0792148923974</v>
      </c>
      <c r="G109" s="19">
        <v>104</v>
      </c>
      <c r="H109" s="20">
        <f t="shared" si="34"/>
        <v>1192.840000000002</v>
      </c>
      <c r="I109" s="18">
        <f t="shared" si="26"/>
        <v>1192.840000000002</v>
      </c>
      <c r="J109" s="18"/>
      <c r="K109" s="19">
        <v>104</v>
      </c>
      <c r="L109" s="20">
        <f t="shared" si="35"/>
        <v>1157.6400000000019</v>
      </c>
      <c r="M109" s="18">
        <f t="shared" si="27"/>
        <v>1157.6400000000019</v>
      </c>
      <c r="N109" s="19">
        <v>104</v>
      </c>
      <c r="O109" s="20">
        <f t="shared" si="36"/>
        <v>547.3600000000007</v>
      </c>
      <c r="P109" s="18">
        <f t="shared" si="28"/>
        <v>547.3600000000007</v>
      </c>
      <c r="Q109" s="19">
        <v>104</v>
      </c>
      <c r="R109" s="20">
        <f t="shared" si="37"/>
        <v>159.72000000000054</v>
      </c>
      <c r="S109" s="18">
        <f t="shared" si="29"/>
        <v>159.72000000000054</v>
      </c>
      <c r="T109" s="19">
        <v>104</v>
      </c>
      <c r="U109" s="20">
        <f t="shared" si="38"/>
        <v>217.14000000000061</v>
      </c>
      <c r="V109" s="18">
        <f t="shared" si="30"/>
        <v>217.14000000000061</v>
      </c>
      <c r="W109" s="19">
        <v>104</v>
      </c>
      <c r="X109" s="20">
        <f t="shared" si="39"/>
        <v>62.37000000000009</v>
      </c>
      <c r="Y109" s="18">
        <f t="shared" si="31"/>
        <v>62.37000000000009</v>
      </c>
      <c r="Z109" s="19">
        <v>104</v>
      </c>
      <c r="AA109" s="20">
        <f t="shared" si="42"/>
        <v>2610.9000000000024</v>
      </c>
      <c r="AB109" s="18">
        <f t="shared" si="32"/>
        <v>2298.0240285173631</v>
      </c>
      <c r="AC109" s="19">
        <v>104</v>
      </c>
      <c r="AD109" s="20">
        <f t="shared" si="43"/>
        <v>2341.2000000000057</v>
      </c>
      <c r="AE109" s="18">
        <f t="shared" si="33"/>
        <v>2060.6434009593854</v>
      </c>
    </row>
    <row r="110" spans="1:31" s="3" customFormat="1" ht="13.5">
      <c r="A110" s="17">
        <v>105</v>
      </c>
      <c r="B110" s="505">
        <f t="shared" si="40"/>
        <v>1606.8999999999971</v>
      </c>
      <c r="C110" s="505">
        <f t="shared" si="24"/>
        <v>1414.3378955243561</v>
      </c>
      <c r="D110" s="504">
        <v>105</v>
      </c>
      <c r="E110" s="505">
        <f t="shared" si="41"/>
        <v>1605.2999999999972</v>
      </c>
      <c r="F110" s="506">
        <f t="shared" si="25"/>
        <v>1412.9296307705824</v>
      </c>
      <c r="G110" s="19">
        <v>105</v>
      </c>
      <c r="H110" s="20">
        <f t="shared" si="34"/>
        <v>1202.800000000002</v>
      </c>
      <c r="I110" s="18">
        <f t="shared" si="26"/>
        <v>1202.800000000002</v>
      </c>
      <c r="J110" s="18"/>
      <c r="K110" s="19">
        <v>105</v>
      </c>
      <c r="L110" s="20">
        <f t="shared" si="35"/>
        <v>1167.600000000002</v>
      </c>
      <c r="M110" s="18">
        <f t="shared" si="27"/>
        <v>1167.600000000002</v>
      </c>
      <c r="N110" s="19">
        <v>105</v>
      </c>
      <c r="O110" s="20">
        <f t="shared" si="36"/>
        <v>551.90000000000066</v>
      </c>
      <c r="P110" s="18">
        <f t="shared" si="28"/>
        <v>551.90000000000066</v>
      </c>
      <c r="Q110" s="19">
        <v>105</v>
      </c>
      <c r="R110" s="20">
        <f t="shared" si="37"/>
        <v>160.90000000000055</v>
      </c>
      <c r="S110" s="18">
        <f t="shared" si="29"/>
        <v>160.90000000000055</v>
      </c>
      <c r="T110" s="19">
        <v>105</v>
      </c>
      <c r="U110" s="20">
        <f t="shared" si="38"/>
        <v>219.00000000000063</v>
      </c>
      <c r="V110" s="18">
        <f t="shared" si="30"/>
        <v>219.00000000000063</v>
      </c>
      <c r="W110" s="19">
        <v>105</v>
      </c>
      <c r="X110" s="20">
        <f t="shared" si="39"/>
        <v>62.900000000000091</v>
      </c>
      <c r="Y110" s="18">
        <f t="shared" si="31"/>
        <v>62.900000000000091</v>
      </c>
      <c r="Z110" s="19">
        <v>105</v>
      </c>
      <c r="AA110" s="20">
        <f t="shared" si="42"/>
        <v>2634.2000000000025</v>
      </c>
      <c r="AB110" s="18">
        <f t="shared" si="32"/>
        <v>2318.5318839941933</v>
      </c>
      <c r="AC110" s="19">
        <v>105</v>
      </c>
      <c r="AD110" s="20">
        <f t="shared" si="43"/>
        <v>2362.1000000000058</v>
      </c>
      <c r="AE110" s="18">
        <f t="shared" si="33"/>
        <v>2079.0388593055545</v>
      </c>
    </row>
    <row r="111" spans="1:31" s="3" customFormat="1" ht="13.5">
      <c r="A111" s="17">
        <v>106</v>
      </c>
      <c r="B111" s="505">
        <f t="shared" si="40"/>
        <v>1621.499999999997</v>
      </c>
      <c r="C111" s="505">
        <f t="shared" si="24"/>
        <v>1427.1883114025411</v>
      </c>
      <c r="D111" s="504">
        <v>106</v>
      </c>
      <c r="E111" s="505">
        <f t="shared" si="41"/>
        <v>1619.8999999999971</v>
      </c>
      <c r="F111" s="506">
        <f t="shared" si="25"/>
        <v>1425.7800466487674</v>
      </c>
      <c r="G111" s="19">
        <v>106</v>
      </c>
      <c r="H111" s="20">
        <f t="shared" si="34"/>
        <v>1212.760000000002</v>
      </c>
      <c r="I111" s="18">
        <f t="shared" si="26"/>
        <v>1212.760000000002</v>
      </c>
      <c r="J111" s="18"/>
      <c r="K111" s="19">
        <v>106</v>
      </c>
      <c r="L111" s="20">
        <f t="shared" si="35"/>
        <v>1177.560000000002</v>
      </c>
      <c r="M111" s="18">
        <f t="shared" si="27"/>
        <v>1177.560000000002</v>
      </c>
      <c r="N111" s="19">
        <v>106</v>
      </c>
      <c r="O111" s="20">
        <f t="shared" si="36"/>
        <v>556.44000000000062</v>
      </c>
      <c r="P111" s="18">
        <f t="shared" si="28"/>
        <v>556.44000000000062</v>
      </c>
      <c r="Q111" s="19">
        <v>106</v>
      </c>
      <c r="R111" s="20">
        <f t="shared" si="37"/>
        <v>162.08000000000055</v>
      </c>
      <c r="S111" s="18">
        <f t="shared" si="29"/>
        <v>162.08000000000055</v>
      </c>
      <c r="T111" s="19">
        <v>106</v>
      </c>
      <c r="U111" s="20">
        <f t="shared" si="38"/>
        <v>220.86000000000064</v>
      </c>
      <c r="V111" s="18">
        <f t="shared" si="30"/>
        <v>220.86000000000064</v>
      </c>
      <c r="W111" s="19">
        <v>106</v>
      </c>
      <c r="X111" s="20">
        <f t="shared" si="39"/>
        <v>63.430000000000092</v>
      </c>
      <c r="Y111" s="18">
        <f t="shared" si="31"/>
        <v>63.430000000000092</v>
      </c>
      <c r="Z111" s="19">
        <v>106</v>
      </c>
      <c r="AA111" s="20">
        <f t="shared" si="42"/>
        <v>2657.5000000000027</v>
      </c>
      <c r="AB111" s="18">
        <f t="shared" si="32"/>
        <v>2339.039739471023</v>
      </c>
      <c r="AC111" s="19">
        <v>106</v>
      </c>
      <c r="AD111" s="20">
        <f t="shared" si="43"/>
        <v>2383.0000000000059</v>
      </c>
      <c r="AE111" s="18">
        <f t="shared" si="33"/>
        <v>2097.4343176517236</v>
      </c>
    </row>
    <row r="112" spans="1:31" s="3" customFormat="1" ht="13.5">
      <c r="A112" s="17">
        <v>107</v>
      </c>
      <c r="B112" s="505">
        <f t="shared" si="40"/>
        <v>1636.099999999997</v>
      </c>
      <c r="C112" s="505">
        <f t="shared" si="24"/>
        <v>1440.0387272807261</v>
      </c>
      <c r="D112" s="504">
        <v>107</v>
      </c>
      <c r="E112" s="505">
        <f t="shared" si="41"/>
        <v>1634.499999999997</v>
      </c>
      <c r="F112" s="506">
        <f t="shared" si="25"/>
        <v>1438.6304625269524</v>
      </c>
      <c r="G112" s="19">
        <v>107</v>
      </c>
      <c r="H112" s="20">
        <f t="shared" si="34"/>
        <v>1222.7200000000021</v>
      </c>
      <c r="I112" s="18">
        <f t="shared" si="26"/>
        <v>1222.7200000000021</v>
      </c>
      <c r="J112" s="18"/>
      <c r="K112" s="19">
        <v>107</v>
      </c>
      <c r="L112" s="20">
        <f t="shared" si="35"/>
        <v>1187.520000000002</v>
      </c>
      <c r="M112" s="18">
        <f t="shared" si="27"/>
        <v>1187.520000000002</v>
      </c>
      <c r="N112" s="19">
        <v>107</v>
      </c>
      <c r="O112" s="20">
        <f t="shared" si="36"/>
        <v>560.98000000000059</v>
      </c>
      <c r="P112" s="18">
        <f t="shared" si="28"/>
        <v>560.98000000000059</v>
      </c>
      <c r="Q112" s="19">
        <v>107</v>
      </c>
      <c r="R112" s="20">
        <f t="shared" si="37"/>
        <v>163.26000000000056</v>
      </c>
      <c r="S112" s="18">
        <f t="shared" si="29"/>
        <v>163.26000000000056</v>
      </c>
      <c r="T112" s="19">
        <v>107</v>
      </c>
      <c r="U112" s="20">
        <f t="shared" si="38"/>
        <v>222.72000000000065</v>
      </c>
      <c r="V112" s="18">
        <f t="shared" si="30"/>
        <v>222.72000000000065</v>
      </c>
      <c r="W112" s="19">
        <v>107</v>
      </c>
      <c r="X112" s="20">
        <f t="shared" si="39"/>
        <v>63.960000000000093</v>
      </c>
      <c r="Y112" s="18">
        <f t="shared" si="31"/>
        <v>63.960000000000093</v>
      </c>
      <c r="Z112" s="19">
        <v>107</v>
      </c>
      <c r="AA112" s="20">
        <f t="shared" si="42"/>
        <v>2680.8000000000029</v>
      </c>
      <c r="AB112" s="18">
        <f t="shared" si="32"/>
        <v>2359.5475949478528</v>
      </c>
      <c r="AC112" s="19">
        <v>107</v>
      </c>
      <c r="AD112" s="20">
        <f t="shared" si="43"/>
        <v>2403.900000000006</v>
      </c>
      <c r="AE112" s="18">
        <f t="shared" si="33"/>
        <v>2115.8297759978927</v>
      </c>
    </row>
    <row r="113" spans="1:31" s="3" customFormat="1" ht="13.5">
      <c r="A113" s="17">
        <v>108</v>
      </c>
      <c r="B113" s="505">
        <f t="shared" si="40"/>
        <v>1650.6999999999969</v>
      </c>
      <c r="C113" s="505">
        <f t="shared" si="24"/>
        <v>1452.8891431589111</v>
      </c>
      <c r="D113" s="504">
        <v>108</v>
      </c>
      <c r="E113" s="505">
        <f t="shared" si="41"/>
        <v>1649.099999999997</v>
      </c>
      <c r="F113" s="506">
        <f t="shared" si="25"/>
        <v>1451.4808784051374</v>
      </c>
      <c r="G113" s="19">
        <v>108</v>
      </c>
      <c r="H113" s="20">
        <f t="shared" si="34"/>
        <v>1232.6800000000021</v>
      </c>
      <c r="I113" s="18">
        <f t="shared" si="26"/>
        <v>1232.6800000000021</v>
      </c>
      <c r="J113" s="18"/>
      <c r="K113" s="19">
        <v>108</v>
      </c>
      <c r="L113" s="20">
        <f t="shared" si="35"/>
        <v>1197.4800000000021</v>
      </c>
      <c r="M113" s="18">
        <f t="shared" si="27"/>
        <v>1197.4800000000021</v>
      </c>
      <c r="N113" s="19">
        <v>108</v>
      </c>
      <c r="O113" s="20">
        <f t="shared" si="36"/>
        <v>565.52000000000055</v>
      </c>
      <c r="P113" s="18">
        <f t="shared" si="28"/>
        <v>565.52000000000055</v>
      </c>
      <c r="Q113" s="19">
        <v>108</v>
      </c>
      <c r="R113" s="20">
        <f t="shared" si="37"/>
        <v>164.44000000000057</v>
      </c>
      <c r="S113" s="18">
        <f t="shared" si="29"/>
        <v>164.44000000000057</v>
      </c>
      <c r="T113" s="19">
        <v>108</v>
      </c>
      <c r="U113" s="20">
        <f t="shared" si="38"/>
        <v>224.58000000000067</v>
      </c>
      <c r="V113" s="18">
        <f t="shared" si="30"/>
        <v>224.58000000000067</v>
      </c>
      <c r="W113" s="19">
        <v>108</v>
      </c>
      <c r="X113" s="20">
        <f t="shared" si="39"/>
        <v>64.490000000000094</v>
      </c>
      <c r="Y113" s="18">
        <f t="shared" si="31"/>
        <v>64.490000000000094</v>
      </c>
      <c r="Z113" s="19">
        <v>108</v>
      </c>
      <c r="AA113" s="20">
        <f t="shared" si="42"/>
        <v>2704.1000000000031</v>
      </c>
      <c r="AB113" s="18">
        <f t="shared" si="32"/>
        <v>2380.0554504246825</v>
      </c>
      <c r="AC113" s="19">
        <v>108</v>
      </c>
      <c r="AD113" s="20">
        <f t="shared" si="43"/>
        <v>2424.8000000000061</v>
      </c>
      <c r="AE113" s="18">
        <f t="shared" si="33"/>
        <v>2134.2252343440618</v>
      </c>
    </row>
    <row r="114" spans="1:31" s="3" customFormat="1" ht="13.5">
      <c r="A114" s="17">
        <v>109</v>
      </c>
      <c r="B114" s="505">
        <f t="shared" si="40"/>
        <v>1665.2999999999968</v>
      </c>
      <c r="C114" s="505">
        <f t="shared" si="24"/>
        <v>1465.7395590370961</v>
      </c>
      <c r="D114" s="504">
        <v>109</v>
      </c>
      <c r="E114" s="505">
        <f t="shared" si="41"/>
        <v>1663.6999999999969</v>
      </c>
      <c r="F114" s="506">
        <f t="shared" si="25"/>
        <v>1464.3312942833224</v>
      </c>
      <c r="G114" s="19">
        <v>109</v>
      </c>
      <c r="H114" s="20">
        <f t="shared" si="34"/>
        <v>1242.6400000000021</v>
      </c>
      <c r="I114" s="18">
        <f t="shared" si="26"/>
        <v>1242.6400000000021</v>
      </c>
      <c r="J114" s="18"/>
      <c r="K114" s="19">
        <v>109</v>
      </c>
      <c r="L114" s="20">
        <f t="shared" si="35"/>
        <v>1207.4400000000021</v>
      </c>
      <c r="M114" s="18">
        <f t="shared" si="27"/>
        <v>1207.4400000000021</v>
      </c>
      <c r="N114" s="19">
        <v>109</v>
      </c>
      <c r="O114" s="20">
        <f t="shared" si="36"/>
        <v>570.06000000000051</v>
      </c>
      <c r="P114" s="18">
        <f t="shared" si="28"/>
        <v>570.06000000000051</v>
      </c>
      <c r="Q114" s="19">
        <v>109</v>
      </c>
      <c r="R114" s="20">
        <f t="shared" si="37"/>
        <v>165.62000000000057</v>
      </c>
      <c r="S114" s="18">
        <f t="shared" si="29"/>
        <v>165.62000000000057</v>
      </c>
      <c r="T114" s="19">
        <v>109</v>
      </c>
      <c r="U114" s="20">
        <f t="shared" si="38"/>
        <v>226.44000000000068</v>
      </c>
      <c r="V114" s="18">
        <f t="shared" si="30"/>
        <v>226.44000000000068</v>
      </c>
      <c r="W114" s="19">
        <v>109</v>
      </c>
      <c r="X114" s="20">
        <f t="shared" si="39"/>
        <v>65.020000000000095</v>
      </c>
      <c r="Y114" s="18">
        <f t="shared" si="31"/>
        <v>65.020000000000095</v>
      </c>
      <c r="Z114" s="19">
        <v>109</v>
      </c>
      <c r="AA114" s="20">
        <f t="shared" si="42"/>
        <v>2727.4000000000033</v>
      </c>
      <c r="AB114" s="18">
        <f t="shared" si="32"/>
        <v>2400.5633059015122</v>
      </c>
      <c r="AC114" s="19">
        <v>109</v>
      </c>
      <c r="AD114" s="20">
        <f t="shared" si="43"/>
        <v>2445.7000000000062</v>
      </c>
      <c r="AE114" s="18">
        <f t="shared" si="33"/>
        <v>2152.6206926902314</v>
      </c>
    </row>
    <row r="115" spans="1:31" s="3" customFormat="1" ht="13.5">
      <c r="A115" s="17">
        <v>110</v>
      </c>
      <c r="B115" s="505">
        <f t="shared" si="40"/>
        <v>1679.8999999999967</v>
      </c>
      <c r="C115" s="505">
        <f t="shared" si="24"/>
        <v>1478.5899749152811</v>
      </c>
      <c r="D115" s="504">
        <v>110</v>
      </c>
      <c r="E115" s="505">
        <f t="shared" si="41"/>
        <v>1678.2999999999968</v>
      </c>
      <c r="F115" s="506">
        <f t="shared" si="25"/>
        <v>1477.1817101615075</v>
      </c>
      <c r="G115" s="19">
        <v>110</v>
      </c>
      <c r="H115" s="20">
        <f t="shared" si="34"/>
        <v>1252.6000000000022</v>
      </c>
      <c r="I115" s="18">
        <f t="shared" si="26"/>
        <v>1252.6000000000022</v>
      </c>
      <c r="J115" s="18"/>
      <c r="K115" s="19">
        <v>110</v>
      </c>
      <c r="L115" s="20">
        <f t="shared" si="35"/>
        <v>1217.4000000000021</v>
      </c>
      <c r="M115" s="18">
        <f t="shared" si="27"/>
        <v>1217.4000000000021</v>
      </c>
      <c r="N115" s="19">
        <v>110</v>
      </c>
      <c r="O115" s="20">
        <f t="shared" si="36"/>
        <v>574.60000000000048</v>
      </c>
      <c r="P115" s="18">
        <f t="shared" si="28"/>
        <v>574.60000000000048</v>
      </c>
      <c r="Q115" s="19">
        <v>110</v>
      </c>
      <c r="R115" s="20">
        <f t="shared" si="37"/>
        <v>166.80000000000058</v>
      </c>
      <c r="S115" s="18">
        <f t="shared" si="29"/>
        <v>166.80000000000058</v>
      </c>
      <c r="T115" s="19">
        <v>110</v>
      </c>
      <c r="U115" s="20">
        <f t="shared" si="38"/>
        <v>228.30000000000069</v>
      </c>
      <c r="V115" s="18">
        <f t="shared" si="30"/>
        <v>228.30000000000069</v>
      </c>
      <c r="W115" s="19">
        <v>110</v>
      </c>
      <c r="X115" s="20">
        <f t="shared" si="39"/>
        <v>65.550000000000097</v>
      </c>
      <c r="Y115" s="18">
        <f t="shared" si="31"/>
        <v>65.550000000000097</v>
      </c>
      <c r="Z115" s="19">
        <v>110</v>
      </c>
      <c r="AA115" s="20">
        <f t="shared" si="42"/>
        <v>2750.7000000000035</v>
      </c>
      <c r="AB115" s="18">
        <f t="shared" si="32"/>
        <v>2421.0711613783424</v>
      </c>
      <c r="AC115" s="19">
        <v>110</v>
      </c>
      <c r="AD115" s="20">
        <f t="shared" si="43"/>
        <v>2466.6000000000063</v>
      </c>
      <c r="AE115" s="18">
        <f t="shared" si="33"/>
        <v>2171.0161510364005</v>
      </c>
    </row>
    <row r="116" spans="1:31" s="3" customFormat="1" ht="13.5">
      <c r="A116" s="17">
        <v>111</v>
      </c>
      <c r="B116" s="505">
        <f t="shared" si="40"/>
        <v>1694.4999999999966</v>
      </c>
      <c r="C116" s="505">
        <f t="shared" si="24"/>
        <v>1491.4403907934661</v>
      </c>
      <c r="D116" s="504">
        <v>111</v>
      </c>
      <c r="E116" s="505">
        <f t="shared" si="41"/>
        <v>1692.8999999999967</v>
      </c>
      <c r="F116" s="506">
        <f t="shared" si="25"/>
        <v>1490.0321260396925</v>
      </c>
      <c r="G116" s="19">
        <v>111</v>
      </c>
      <c r="H116" s="20">
        <f t="shared" si="34"/>
        <v>1262.5600000000022</v>
      </c>
      <c r="I116" s="18">
        <f t="shared" si="26"/>
        <v>1262.5600000000022</v>
      </c>
      <c r="J116" s="18"/>
      <c r="K116" s="19">
        <v>111</v>
      </c>
      <c r="L116" s="20">
        <f t="shared" si="35"/>
        <v>1227.3600000000022</v>
      </c>
      <c r="M116" s="18">
        <f t="shared" si="27"/>
        <v>1227.3600000000022</v>
      </c>
      <c r="N116" s="19">
        <v>111</v>
      </c>
      <c r="O116" s="20">
        <f t="shared" si="36"/>
        <v>579.14000000000044</v>
      </c>
      <c r="P116" s="18">
        <f t="shared" si="28"/>
        <v>579.14000000000044</v>
      </c>
      <c r="Q116" s="19">
        <v>111</v>
      </c>
      <c r="R116" s="20">
        <f t="shared" si="37"/>
        <v>167.98000000000059</v>
      </c>
      <c r="S116" s="18">
        <f t="shared" si="29"/>
        <v>167.98000000000059</v>
      </c>
      <c r="T116" s="19">
        <v>111</v>
      </c>
      <c r="U116" s="20">
        <f t="shared" si="38"/>
        <v>230.16000000000071</v>
      </c>
      <c r="V116" s="18">
        <f t="shared" si="30"/>
        <v>230.16000000000071</v>
      </c>
      <c r="W116" s="19">
        <v>111</v>
      </c>
      <c r="X116" s="20">
        <f t="shared" si="39"/>
        <v>66.080000000000098</v>
      </c>
      <c r="Y116" s="18">
        <f t="shared" si="31"/>
        <v>66.080000000000098</v>
      </c>
      <c r="Z116" s="19">
        <v>111</v>
      </c>
      <c r="AA116" s="20">
        <f t="shared" si="42"/>
        <v>2774.0000000000036</v>
      </c>
      <c r="AB116" s="18">
        <f t="shared" si="32"/>
        <v>2441.5790168551721</v>
      </c>
      <c r="AC116" s="19">
        <v>111</v>
      </c>
      <c r="AD116" s="20">
        <f t="shared" si="43"/>
        <v>2487.5000000000064</v>
      </c>
      <c r="AE116" s="18">
        <f t="shared" si="33"/>
        <v>2189.4116093825696</v>
      </c>
    </row>
    <row r="117" spans="1:31" s="3" customFormat="1" ht="13.5">
      <c r="A117" s="17">
        <v>112</v>
      </c>
      <c r="B117" s="505">
        <f t="shared" si="40"/>
        <v>1709.0999999999965</v>
      </c>
      <c r="C117" s="505">
        <f t="shared" si="24"/>
        <v>1504.2908066716511</v>
      </c>
      <c r="D117" s="504">
        <v>112</v>
      </c>
      <c r="E117" s="505">
        <f t="shared" si="41"/>
        <v>1707.4999999999966</v>
      </c>
      <c r="F117" s="506">
        <f t="shared" si="25"/>
        <v>1502.8825419178775</v>
      </c>
      <c r="G117" s="19">
        <v>112</v>
      </c>
      <c r="H117" s="20">
        <f t="shared" si="34"/>
        <v>1272.5200000000023</v>
      </c>
      <c r="I117" s="18">
        <f t="shared" si="26"/>
        <v>1272.5200000000023</v>
      </c>
      <c r="J117" s="18"/>
      <c r="K117" s="19">
        <v>112</v>
      </c>
      <c r="L117" s="20">
        <f t="shared" si="35"/>
        <v>1237.3200000000022</v>
      </c>
      <c r="M117" s="18">
        <f t="shared" si="27"/>
        <v>1237.3200000000022</v>
      </c>
      <c r="N117" s="19">
        <v>112</v>
      </c>
      <c r="O117" s="20">
        <f t="shared" si="36"/>
        <v>583.6800000000004</v>
      </c>
      <c r="P117" s="18">
        <f t="shared" si="28"/>
        <v>583.6800000000004</v>
      </c>
      <c r="Q117" s="19">
        <v>112</v>
      </c>
      <c r="R117" s="20">
        <f t="shared" si="37"/>
        <v>169.16000000000059</v>
      </c>
      <c r="S117" s="18">
        <f t="shared" si="29"/>
        <v>169.16000000000059</v>
      </c>
      <c r="T117" s="19">
        <v>112</v>
      </c>
      <c r="U117" s="20">
        <f t="shared" si="38"/>
        <v>232.02000000000072</v>
      </c>
      <c r="V117" s="18">
        <f t="shared" si="30"/>
        <v>232.02000000000072</v>
      </c>
      <c r="W117" s="19">
        <v>112</v>
      </c>
      <c r="X117" s="20">
        <f t="shared" si="39"/>
        <v>66.610000000000099</v>
      </c>
      <c r="Y117" s="18">
        <f t="shared" si="31"/>
        <v>66.610000000000099</v>
      </c>
      <c r="Z117" s="19">
        <v>112</v>
      </c>
      <c r="AA117" s="20">
        <f t="shared" si="42"/>
        <v>2797.3000000000038</v>
      </c>
      <c r="AB117" s="18">
        <f t="shared" si="32"/>
        <v>2462.0868723320018</v>
      </c>
      <c r="AC117" s="19">
        <v>112</v>
      </c>
      <c r="AD117" s="20">
        <f t="shared" si="43"/>
        <v>2508.4000000000065</v>
      </c>
      <c r="AE117" s="18">
        <f t="shared" si="33"/>
        <v>2207.8070677287387</v>
      </c>
    </row>
    <row r="118" spans="1:31" s="3" customFormat="1" ht="13.5">
      <c r="A118" s="17">
        <v>113</v>
      </c>
      <c r="B118" s="505">
        <f t="shared" si="40"/>
        <v>1723.6999999999964</v>
      </c>
      <c r="C118" s="505">
        <f t="shared" si="24"/>
        <v>1517.1412225498361</v>
      </c>
      <c r="D118" s="504">
        <v>113</v>
      </c>
      <c r="E118" s="505">
        <f t="shared" si="41"/>
        <v>1722.0999999999965</v>
      </c>
      <c r="F118" s="506">
        <f t="shared" si="25"/>
        <v>1515.7329577960627</v>
      </c>
      <c r="G118" s="19">
        <v>113</v>
      </c>
      <c r="H118" s="20">
        <f t="shared" si="34"/>
        <v>1282.4800000000023</v>
      </c>
      <c r="I118" s="18">
        <f t="shared" si="26"/>
        <v>1282.4800000000023</v>
      </c>
      <c r="J118" s="18"/>
      <c r="K118" s="19">
        <v>113</v>
      </c>
      <c r="L118" s="20">
        <f t="shared" si="35"/>
        <v>1247.2800000000022</v>
      </c>
      <c r="M118" s="18">
        <f t="shared" si="27"/>
        <v>1247.2800000000022</v>
      </c>
      <c r="N118" s="19">
        <v>113</v>
      </c>
      <c r="O118" s="20">
        <f t="shared" si="36"/>
        <v>588.22000000000037</v>
      </c>
      <c r="P118" s="18">
        <f t="shared" si="28"/>
        <v>588.22000000000037</v>
      </c>
      <c r="Q118" s="19">
        <v>113</v>
      </c>
      <c r="R118" s="20">
        <f t="shared" si="37"/>
        <v>170.3400000000006</v>
      </c>
      <c r="S118" s="18">
        <f t="shared" si="29"/>
        <v>170.3400000000006</v>
      </c>
      <c r="T118" s="19">
        <v>113</v>
      </c>
      <c r="U118" s="20">
        <f t="shared" si="38"/>
        <v>233.88000000000073</v>
      </c>
      <c r="V118" s="18">
        <f t="shared" si="30"/>
        <v>233.88000000000073</v>
      </c>
      <c r="W118" s="19">
        <v>113</v>
      </c>
      <c r="X118" s="20">
        <f t="shared" si="39"/>
        <v>67.1400000000001</v>
      </c>
      <c r="Y118" s="18">
        <f t="shared" si="31"/>
        <v>67.1400000000001</v>
      </c>
      <c r="Z118" s="19">
        <v>113</v>
      </c>
      <c r="AA118" s="20">
        <f t="shared" si="42"/>
        <v>2820.600000000004</v>
      </c>
      <c r="AB118" s="18">
        <f t="shared" si="32"/>
        <v>2482.5947278088315</v>
      </c>
      <c r="AC118" s="19">
        <v>113</v>
      </c>
      <c r="AD118" s="20">
        <f t="shared" si="43"/>
        <v>2529.3000000000065</v>
      </c>
      <c r="AE118" s="18">
        <f t="shared" si="33"/>
        <v>2226.2025260749078</v>
      </c>
    </row>
    <row r="119" spans="1:31" s="3" customFormat="1" ht="13.5">
      <c r="A119" s="17">
        <v>114</v>
      </c>
      <c r="B119" s="505">
        <f t="shared" si="40"/>
        <v>1738.2999999999963</v>
      </c>
      <c r="C119" s="505">
        <f t="shared" si="24"/>
        <v>1529.9916384280211</v>
      </c>
      <c r="D119" s="504">
        <v>114</v>
      </c>
      <c r="E119" s="505">
        <f t="shared" si="41"/>
        <v>1736.6999999999964</v>
      </c>
      <c r="F119" s="506">
        <f t="shared" si="25"/>
        <v>1528.5833736742477</v>
      </c>
      <c r="G119" s="19">
        <v>114</v>
      </c>
      <c r="H119" s="20">
        <f t="shared" si="34"/>
        <v>1292.4400000000023</v>
      </c>
      <c r="I119" s="18">
        <f t="shared" si="26"/>
        <v>1292.4400000000023</v>
      </c>
      <c r="J119" s="18"/>
      <c r="K119" s="19">
        <v>114</v>
      </c>
      <c r="L119" s="20">
        <f t="shared" si="35"/>
        <v>1257.2400000000023</v>
      </c>
      <c r="M119" s="18">
        <f t="shared" si="27"/>
        <v>1257.2400000000023</v>
      </c>
      <c r="N119" s="19">
        <v>114</v>
      </c>
      <c r="O119" s="20">
        <f t="shared" si="36"/>
        <v>592.76000000000033</v>
      </c>
      <c r="P119" s="18">
        <f t="shared" si="28"/>
        <v>592.76000000000033</v>
      </c>
      <c r="Q119" s="19">
        <v>114</v>
      </c>
      <c r="R119" s="20">
        <f t="shared" si="37"/>
        <v>171.52000000000061</v>
      </c>
      <c r="S119" s="18">
        <f t="shared" si="29"/>
        <v>171.52000000000061</v>
      </c>
      <c r="T119" s="19">
        <v>114</v>
      </c>
      <c r="U119" s="20">
        <f t="shared" si="38"/>
        <v>235.74000000000075</v>
      </c>
      <c r="V119" s="18">
        <f t="shared" si="30"/>
        <v>235.74000000000075</v>
      </c>
      <c r="W119" s="19">
        <v>114</v>
      </c>
      <c r="X119" s="20">
        <f t="shared" si="39"/>
        <v>67.670000000000101</v>
      </c>
      <c r="Y119" s="18">
        <f t="shared" si="31"/>
        <v>67.670000000000101</v>
      </c>
      <c r="Z119" s="19">
        <v>114</v>
      </c>
      <c r="AA119" s="20">
        <f t="shared" si="42"/>
        <v>2843.9000000000042</v>
      </c>
      <c r="AB119" s="18">
        <f t="shared" si="32"/>
        <v>2503.1025832856612</v>
      </c>
      <c r="AC119" s="19">
        <v>114</v>
      </c>
      <c r="AD119" s="20">
        <f t="shared" si="43"/>
        <v>2550.2000000000066</v>
      </c>
      <c r="AE119" s="18">
        <f t="shared" si="33"/>
        <v>2244.5979844210769</v>
      </c>
    </row>
    <row r="120" spans="1:31" s="3" customFormat="1" ht="13.5">
      <c r="A120" s="17">
        <v>115</v>
      </c>
      <c r="B120" s="505">
        <f t="shared" si="40"/>
        <v>1752.8999999999962</v>
      </c>
      <c r="C120" s="505">
        <f t="shared" si="24"/>
        <v>1542.8420543062064</v>
      </c>
      <c r="D120" s="504">
        <v>115</v>
      </c>
      <c r="E120" s="505">
        <f t="shared" si="41"/>
        <v>1751.2999999999963</v>
      </c>
      <c r="F120" s="506">
        <f t="shared" si="25"/>
        <v>1541.4337895524327</v>
      </c>
      <c r="G120" s="19">
        <v>115</v>
      </c>
      <c r="H120" s="20">
        <f t="shared" si="34"/>
        <v>1302.4000000000024</v>
      </c>
      <c r="I120" s="18">
        <f t="shared" si="26"/>
        <v>1302.4000000000024</v>
      </c>
      <c r="J120" s="18"/>
      <c r="K120" s="19">
        <v>115</v>
      </c>
      <c r="L120" s="20">
        <f t="shared" si="35"/>
        <v>1267.2000000000023</v>
      </c>
      <c r="M120" s="18">
        <f t="shared" si="27"/>
        <v>1267.2000000000023</v>
      </c>
      <c r="N120" s="19">
        <v>115</v>
      </c>
      <c r="O120" s="20">
        <f t="shared" si="36"/>
        <v>597.3000000000003</v>
      </c>
      <c r="P120" s="18">
        <f t="shared" si="28"/>
        <v>597.3000000000003</v>
      </c>
      <c r="Q120" s="19">
        <v>115</v>
      </c>
      <c r="R120" s="20">
        <f t="shared" si="37"/>
        <v>172.70000000000061</v>
      </c>
      <c r="S120" s="18">
        <f t="shared" si="29"/>
        <v>172.70000000000061</v>
      </c>
      <c r="T120" s="19">
        <v>115</v>
      </c>
      <c r="U120" s="20">
        <f t="shared" si="38"/>
        <v>237.60000000000076</v>
      </c>
      <c r="V120" s="18">
        <f t="shared" si="30"/>
        <v>237.60000000000076</v>
      </c>
      <c r="W120" s="19">
        <v>115</v>
      </c>
      <c r="X120" s="20">
        <f t="shared" si="39"/>
        <v>68.200000000000102</v>
      </c>
      <c r="Y120" s="18">
        <f t="shared" si="31"/>
        <v>68.200000000000102</v>
      </c>
      <c r="Z120" s="19">
        <v>115</v>
      </c>
      <c r="AA120" s="20">
        <f t="shared" si="42"/>
        <v>2867.2000000000044</v>
      </c>
      <c r="AB120" s="18">
        <f t="shared" si="32"/>
        <v>2523.6104387624914</v>
      </c>
      <c r="AC120" s="19">
        <v>115</v>
      </c>
      <c r="AD120" s="20">
        <f t="shared" si="43"/>
        <v>2571.1000000000067</v>
      </c>
      <c r="AE120" s="18">
        <f t="shared" si="33"/>
        <v>2262.9934427672461</v>
      </c>
    </row>
    <row r="121" spans="1:31" s="3" customFormat="1" ht="13.5">
      <c r="A121" s="17">
        <v>116</v>
      </c>
      <c r="B121" s="505">
        <f t="shared" si="40"/>
        <v>1767.4999999999961</v>
      </c>
      <c r="C121" s="505">
        <f t="shared" si="24"/>
        <v>1555.6924701843914</v>
      </c>
      <c r="D121" s="504">
        <v>116</v>
      </c>
      <c r="E121" s="505">
        <f t="shared" si="41"/>
        <v>1765.8999999999962</v>
      </c>
      <c r="F121" s="506">
        <f t="shared" si="25"/>
        <v>1554.2842054306177</v>
      </c>
      <c r="G121" s="19">
        <v>116</v>
      </c>
      <c r="H121" s="20">
        <f t="shared" si="34"/>
        <v>1312.3600000000024</v>
      </c>
      <c r="I121" s="18">
        <f t="shared" si="26"/>
        <v>1312.3600000000024</v>
      </c>
      <c r="J121" s="18"/>
      <c r="K121" s="19">
        <v>116</v>
      </c>
      <c r="L121" s="20">
        <f t="shared" si="35"/>
        <v>1277.1600000000024</v>
      </c>
      <c r="M121" s="18">
        <f t="shared" si="27"/>
        <v>1277.1600000000024</v>
      </c>
      <c r="N121" s="19">
        <v>116</v>
      </c>
      <c r="O121" s="20">
        <f t="shared" si="36"/>
        <v>601.84000000000026</v>
      </c>
      <c r="P121" s="18">
        <f t="shared" si="28"/>
        <v>601.84000000000026</v>
      </c>
      <c r="Q121" s="19">
        <v>116</v>
      </c>
      <c r="R121" s="20">
        <f t="shared" si="37"/>
        <v>173.88000000000062</v>
      </c>
      <c r="S121" s="18">
        <f t="shared" si="29"/>
        <v>173.88000000000062</v>
      </c>
      <c r="T121" s="19">
        <v>116</v>
      </c>
      <c r="U121" s="20">
        <f t="shared" si="38"/>
        <v>239.46000000000078</v>
      </c>
      <c r="V121" s="18">
        <f t="shared" si="30"/>
        <v>239.46000000000078</v>
      </c>
      <c r="W121" s="19">
        <v>116</v>
      </c>
      <c r="X121" s="20">
        <f t="shared" si="39"/>
        <v>68.730000000000103</v>
      </c>
      <c r="Y121" s="18">
        <f t="shared" si="31"/>
        <v>68.730000000000103</v>
      </c>
      <c r="Z121" s="19">
        <v>116</v>
      </c>
      <c r="AA121" s="20">
        <f t="shared" si="42"/>
        <v>2890.5000000000045</v>
      </c>
      <c r="AB121" s="18">
        <f t="shared" si="32"/>
        <v>2544.1182942393211</v>
      </c>
      <c r="AC121" s="19">
        <v>116</v>
      </c>
      <c r="AD121" s="20">
        <f t="shared" si="43"/>
        <v>2592.0000000000068</v>
      </c>
      <c r="AE121" s="18">
        <f t="shared" si="33"/>
        <v>2281.3889011134152</v>
      </c>
    </row>
    <row r="122" spans="1:31" s="3" customFormat="1" ht="13.5">
      <c r="A122" s="17">
        <v>117</v>
      </c>
      <c r="B122" s="505">
        <f t="shared" si="40"/>
        <v>1782.099999999996</v>
      </c>
      <c r="C122" s="505">
        <f t="shared" si="24"/>
        <v>1568.5428860625764</v>
      </c>
      <c r="D122" s="504">
        <v>117</v>
      </c>
      <c r="E122" s="505">
        <f t="shared" si="41"/>
        <v>1780.4999999999961</v>
      </c>
      <c r="F122" s="506">
        <f t="shared" si="25"/>
        <v>1567.1346213088027</v>
      </c>
      <c r="G122" s="19">
        <v>117</v>
      </c>
      <c r="H122" s="20">
        <f t="shared" si="34"/>
        <v>1322.3200000000024</v>
      </c>
      <c r="I122" s="18">
        <f t="shared" si="26"/>
        <v>1322.3200000000024</v>
      </c>
      <c r="J122" s="18"/>
      <c r="K122" s="19">
        <v>117</v>
      </c>
      <c r="L122" s="20">
        <f t="shared" si="35"/>
        <v>1287.1200000000024</v>
      </c>
      <c r="M122" s="18">
        <f t="shared" si="27"/>
        <v>1287.1200000000024</v>
      </c>
      <c r="N122" s="19">
        <v>117</v>
      </c>
      <c r="O122" s="20">
        <f t="shared" si="36"/>
        <v>606.38000000000022</v>
      </c>
      <c r="P122" s="18">
        <f t="shared" si="28"/>
        <v>606.38000000000022</v>
      </c>
      <c r="Q122" s="19">
        <v>117</v>
      </c>
      <c r="R122" s="20">
        <f t="shared" si="37"/>
        <v>175.06000000000063</v>
      </c>
      <c r="S122" s="18">
        <f t="shared" si="29"/>
        <v>175.06000000000063</v>
      </c>
      <c r="T122" s="19">
        <v>117</v>
      </c>
      <c r="U122" s="20">
        <f t="shared" si="38"/>
        <v>241.32000000000079</v>
      </c>
      <c r="V122" s="18">
        <f t="shared" si="30"/>
        <v>241.32000000000079</v>
      </c>
      <c r="W122" s="19">
        <v>117</v>
      </c>
      <c r="X122" s="20">
        <f t="shared" si="39"/>
        <v>69.260000000000105</v>
      </c>
      <c r="Y122" s="18">
        <f t="shared" si="31"/>
        <v>69.260000000000105</v>
      </c>
      <c r="Z122" s="19">
        <v>117</v>
      </c>
      <c r="AA122" s="20">
        <f t="shared" si="42"/>
        <v>2913.8000000000047</v>
      </c>
      <c r="AB122" s="18">
        <f t="shared" si="32"/>
        <v>2564.6261497161508</v>
      </c>
      <c r="AC122" s="19">
        <v>117</v>
      </c>
      <c r="AD122" s="20">
        <f t="shared" si="43"/>
        <v>2612.9000000000069</v>
      </c>
      <c r="AE122" s="18">
        <f t="shared" si="33"/>
        <v>2299.7843594595847</v>
      </c>
    </row>
    <row r="123" spans="1:31" s="3" customFormat="1" ht="13.5">
      <c r="A123" s="17">
        <v>118</v>
      </c>
      <c r="B123" s="505">
        <f t="shared" si="40"/>
        <v>1796.699999999996</v>
      </c>
      <c r="C123" s="505">
        <f t="shared" si="24"/>
        <v>1581.3933019407614</v>
      </c>
      <c r="D123" s="504">
        <v>118</v>
      </c>
      <c r="E123" s="505">
        <f t="shared" si="41"/>
        <v>1795.099999999996</v>
      </c>
      <c r="F123" s="506">
        <f t="shared" si="25"/>
        <v>1579.9850371869877</v>
      </c>
      <c r="G123" s="19">
        <v>118</v>
      </c>
      <c r="H123" s="20">
        <f t="shared" si="34"/>
        <v>1332.2800000000025</v>
      </c>
      <c r="I123" s="18">
        <f t="shared" si="26"/>
        <v>1332.2800000000025</v>
      </c>
      <c r="J123" s="18"/>
      <c r="K123" s="19">
        <v>118</v>
      </c>
      <c r="L123" s="20">
        <f t="shared" si="35"/>
        <v>1297.0800000000024</v>
      </c>
      <c r="M123" s="18">
        <f t="shared" si="27"/>
        <v>1297.0800000000024</v>
      </c>
      <c r="N123" s="19">
        <v>118</v>
      </c>
      <c r="O123" s="20">
        <f t="shared" si="36"/>
        <v>610.92000000000019</v>
      </c>
      <c r="P123" s="18">
        <f t="shared" si="28"/>
        <v>610.92000000000019</v>
      </c>
      <c r="Q123" s="19">
        <v>118</v>
      </c>
      <c r="R123" s="20">
        <f t="shared" si="37"/>
        <v>176.24000000000063</v>
      </c>
      <c r="S123" s="18">
        <f t="shared" si="29"/>
        <v>176.24000000000063</v>
      </c>
      <c r="T123" s="19">
        <v>118</v>
      </c>
      <c r="U123" s="20">
        <f t="shared" si="38"/>
        <v>243.1800000000008</v>
      </c>
      <c r="V123" s="18">
        <f t="shared" si="30"/>
        <v>243.1800000000008</v>
      </c>
      <c r="W123" s="19">
        <v>118</v>
      </c>
      <c r="X123" s="20">
        <f t="shared" si="39"/>
        <v>69.790000000000106</v>
      </c>
      <c r="Y123" s="18">
        <f t="shared" si="31"/>
        <v>69.790000000000106</v>
      </c>
      <c r="Z123" s="19">
        <v>118</v>
      </c>
      <c r="AA123" s="20">
        <f t="shared" si="42"/>
        <v>2937.1000000000049</v>
      </c>
      <c r="AB123" s="18">
        <f t="shared" si="32"/>
        <v>2585.1340051929806</v>
      </c>
      <c r="AC123" s="19">
        <v>118</v>
      </c>
      <c r="AD123" s="20">
        <f t="shared" si="43"/>
        <v>2633.800000000007</v>
      </c>
      <c r="AE123" s="18">
        <f t="shared" si="33"/>
        <v>2318.1798178057538</v>
      </c>
    </row>
    <row r="124" spans="1:31" s="3" customFormat="1" ht="13.5">
      <c r="A124" s="17">
        <v>119</v>
      </c>
      <c r="B124" s="505">
        <f t="shared" si="40"/>
        <v>1811.2999999999959</v>
      </c>
      <c r="C124" s="505">
        <f t="shared" si="24"/>
        <v>1594.2437178189464</v>
      </c>
      <c r="D124" s="504">
        <v>119</v>
      </c>
      <c r="E124" s="505">
        <f t="shared" si="41"/>
        <v>1809.699999999996</v>
      </c>
      <c r="F124" s="506">
        <f t="shared" si="25"/>
        <v>1592.8354530651727</v>
      </c>
      <c r="G124" s="19">
        <v>119</v>
      </c>
      <c r="H124" s="20">
        <f t="shared" si="34"/>
        <v>1342.2400000000025</v>
      </c>
      <c r="I124" s="18">
        <f t="shared" si="26"/>
        <v>1342.2400000000025</v>
      </c>
      <c r="J124" s="18"/>
      <c r="K124" s="19">
        <v>119</v>
      </c>
      <c r="L124" s="20">
        <f t="shared" si="35"/>
        <v>1307.0400000000025</v>
      </c>
      <c r="M124" s="18">
        <f t="shared" si="27"/>
        <v>1307.0400000000025</v>
      </c>
      <c r="N124" s="19">
        <v>119</v>
      </c>
      <c r="O124" s="20">
        <f t="shared" si="36"/>
        <v>615.46000000000015</v>
      </c>
      <c r="P124" s="18">
        <f t="shared" si="28"/>
        <v>615.46000000000015</v>
      </c>
      <c r="Q124" s="19">
        <v>119</v>
      </c>
      <c r="R124" s="20">
        <f t="shared" si="37"/>
        <v>177.42000000000064</v>
      </c>
      <c r="S124" s="18">
        <f t="shared" si="29"/>
        <v>177.42000000000064</v>
      </c>
      <c r="T124" s="19">
        <v>119</v>
      </c>
      <c r="U124" s="20">
        <f t="shared" si="38"/>
        <v>245.04000000000082</v>
      </c>
      <c r="V124" s="18">
        <f t="shared" si="30"/>
        <v>245.04000000000082</v>
      </c>
      <c r="W124" s="19">
        <v>119</v>
      </c>
      <c r="X124" s="20">
        <f t="shared" si="39"/>
        <v>70.320000000000107</v>
      </c>
      <c r="Y124" s="18">
        <f t="shared" si="31"/>
        <v>70.320000000000107</v>
      </c>
      <c r="Z124" s="19">
        <v>119</v>
      </c>
      <c r="AA124" s="20">
        <f t="shared" si="42"/>
        <v>2960.4000000000051</v>
      </c>
      <c r="AB124" s="18">
        <f t="shared" si="32"/>
        <v>2605.6418606698103</v>
      </c>
      <c r="AC124" s="19">
        <v>119</v>
      </c>
      <c r="AD124" s="20">
        <f t="shared" si="43"/>
        <v>2654.7000000000071</v>
      </c>
      <c r="AE124" s="18">
        <f t="shared" si="33"/>
        <v>2336.5752761519229</v>
      </c>
    </row>
    <row r="125" spans="1:31" s="3" customFormat="1" ht="13.5">
      <c r="A125" s="17">
        <v>120</v>
      </c>
      <c r="B125" s="505">
        <f t="shared" si="40"/>
        <v>1825.8999999999958</v>
      </c>
      <c r="C125" s="505">
        <f t="shared" si="24"/>
        <v>1607.0941336971314</v>
      </c>
      <c r="D125" s="504">
        <v>120</v>
      </c>
      <c r="E125" s="505">
        <f t="shared" si="41"/>
        <v>1824.2999999999959</v>
      </c>
      <c r="F125" s="506">
        <f t="shared" si="25"/>
        <v>1605.6858689433577</v>
      </c>
      <c r="G125" s="19">
        <v>120</v>
      </c>
      <c r="H125" s="20">
        <f t="shared" si="34"/>
        <v>1352.2000000000025</v>
      </c>
      <c r="I125" s="18">
        <f t="shared" si="26"/>
        <v>1352.2000000000025</v>
      </c>
      <c r="J125" s="18"/>
      <c r="K125" s="19">
        <v>120</v>
      </c>
      <c r="L125" s="20">
        <f t="shared" si="35"/>
        <v>1317.0000000000025</v>
      </c>
      <c r="M125" s="18">
        <f t="shared" si="27"/>
        <v>1317.0000000000025</v>
      </c>
      <c r="N125" s="19">
        <v>120</v>
      </c>
      <c r="O125" s="20">
        <f t="shared" si="36"/>
        <v>620.00000000000011</v>
      </c>
      <c r="P125" s="18">
        <f t="shared" si="28"/>
        <v>620.00000000000011</v>
      </c>
      <c r="Q125" s="19">
        <v>120</v>
      </c>
      <c r="R125" s="20">
        <f t="shared" si="37"/>
        <v>178.60000000000065</v>
      </c>
      <c r="S125" s="18">
        <f t="shared" si="29"/>
        <v>178.60000000000065</v>
      </c>
      <c r="T125" s="19">
        <v>120</v>
      </c>
      <c r="U125" s="20">
        <f t="shared" si="38"/>
        <v>246.90000000000083</v>
      </c>
      <c r="V125" s="18">
        <f t="shared" si="30"/>
        <v>246.90000000000083</v>
      </c>
      <c r="W125" s="19">
        <v>120</v>
      </c>
      <c r="X125" s="20">
        <f t="shared" si="39"/>
        <v>70.850000000000108</v>
      </c>
      <c r="Y125" s="18">
        <f t="shared" si="31"/>
        <v>70.850000000000108</v>
      </c>
      <c r="Z125" s="19">
        <v>120</v>
      </c>
      <c r="AA125" s="20">
        <f t="shared" si="42"/>
        <v>2983.7000000000053</v>
      </c>
      <c r="AB125" s="18">
        <f t="shared" si="32"/>
        <v>2626.14971614664</v>
      </c>
      <c r="AC125" s="19">
        <v>120</v>
      </c>
      <c r="AD125" s="20">
        <f t="shared" si="43"/>
        <v>2675.6000000000072</v>
      </c>
      <c r="AE125" s="18">
        <f t="shared" si="33"/>
        <v>2354.970734498092</v>
      </c>
    </row>
    <row r="126" spans="1:31" s="3" customFormat="1" ht="13.5">
      <c r="A126" s="17">
        <v>121</v>
      </c>
      <c r="B126" s="505">
        <f t="shared" si="40"/>
        <v>1840.4999999999957</v>
      </c>
      <c r="C126" s="505">
        <f t="shared" si="24"/>
        <v>1619.9445495753164</v>
      </c>
      <c r="D126" s="504">
        <v>121</v>
      </c>
      <c r="E126" s="505">
        <f t="shared" si="41"/>
        <v>1838.8999999999958</v>
      </c>
      <c r="F126" s="506">
        <f t="shared" si="25"/>
        <v>1618.5362848215427</v>
      </c>
      <c r="G126" s="19">
        <v>121</v>
      </c>
      <c r="H126" s="20">
        <f t="shared" si="34"/>
        <v>1362.1600000000026</v>
      </c>
      <c r="I126" s="18">
        <f t="shared" si="26"/>
        <v>1362.1600000000026</v>
      </c>
      <c r="J126" s="18"/>
      <c r="K126" s="19">
        <v>121</v>
      </c>
      <c r="L126" s="20">
        <f t="shared" si="35"/>
        <v>1326.9600000000025</v>
      </c>
      <c r="M126" s="18">
        <f t="shared" si="27"/>
        <v>1326.9600000000025</v>
      </c>
      <c r="N126" s="19">
        <v>121</v>
      </c>
      <c r="O126" s="20">
        <f t="shared" si="36"/>
        <v>624.54000000000008</v>
      </c>
      <c r="P126" s="18">
        <f t="shared" si="28"/>
        <v>624.54000000000008</v>
      </c>
      <c r="Q126" s="19">
        <v>121</v>
      </c>
      <c r="R126" s="20">
        <f t="shared" si="37"/>
        <v>179.78000000000065</v>
      </c>
      <c r="S126" s="18">
        <f t="shared" si="29"/>
        <v>179.78000000000065</v>
      </c>
      <c r="T126" s="19">
        <v>121</v>
      </c>
      <c r="U126" s="20">
        <f t="shared" si="38"/>
        <v>248.76000000000084</v>
      </c>
      <c r="V126" s="18">
        <f t="shared" si="30"/>
        <v>248.76000000000084</v>
      </c>
      <c r="W126" s="19">
        <v>121</v>
      </c>
      <c r="X126" s="20">
        <f t="shared" si="39"/>
        <v>71.380000000000109</v>
      </c>
      <c r="Y126" s="18">
        <f t="shared" si="31"/>
        <v>71.380000000000109</v>
      </c>
      <c r="Z126" s="19">
        <v>121</v>
      </c>
      <c r="AA126" s="20">
        <f t="shared" si="42"/>
        <v>3007.0000000000055</v>
      </c>
      <c r="AB126" s="18">
        <f t="shared" si="32"/>
        <v>2646.6575716234702</v>
      </c>
      <c r="AC126" s="19">
        <v>121</v>
      </c>
      <c r="AD126" s="20">
        <f t="shared" si="43"/>
        <v>2696.5000000000073</v>
      </c>
      <c r="AE126" s="18">
        <f t="shared" si="33"/>
        <v>2373.3661928442611</v>
      </c>
    </row>
    <row r="127" spans="1:31" s="3" customFormat="1" ht="13.5">
      <c r="A127" s="17">
        <v>122</v>
      </c>
      <c r="B127" s="505">
        <f t="shared" si="40"/>
        <v>1855.0999999999956</v>
      </c>
      <c r="C127" s="505">
        <f t="shared" si="24"/>
        <v>1632.7949654535014</v>
      </c>
      <c r="D127" s="504">
        <v>122</v>
      </c>
      <c r="E127" s="505">
        <f t="shared" si="41"/>
        <v>1853.4999999999957</v>
      </c>
      <c r="F127" s="506">
        <f t="shared" si="25"/>
        <v>1631.3867006997277</v>
      </c>
      <c r="G127" s="19">
        <v>122</v>
      </c>
      <c r="H127" s="20">
        <f t="shared" si="34"/>
        <v>1372.1200000000026</v>
      </c>
      <c r="I127" s="18">
        <f t="shared" si="26"/>
        <v>1372.1200000000026</v>
      </c>
      <c r="J127" s="18"/>
      <c r="K127" s="19">
        <v>122</v>
      </c>
      <c r="L127" s="20">
        <f t="shared" si="35"/>
        <v>1336.9200000000026</v>
      </c>
      <c r="M127" s="18">
        <f t="shared" si="27"/>
        <v>1336.9200000000026</v>
      </c>
      <c r="N127" s="19">
        <v>122</v>
      </c>
      <c r="O127" s="20">
        <f t="shared" si="36"/>
        <v>629.08000000000004</v>
      </c>
      <c r="P127" s="18">
        <f t="shared" si="28"/>
        <v>629.08000000000004</v>
      </c>
      <c r="Q127" s="19">
        <v>122</v>
      </c>
      <c r="R127" s="20">
        <f t="shared" si="37"/>
        <v>180.96000000000066</v>
      </c>
      <c r="S127" s="18">
        <f t="shared" si="29"/>
        <v>180.96000000000066</v>
      </c>
      <c r="T127" s="19">
        <v>122</v>
      </c>
      <c r="U127" s="20">
        <f t="shared" si="38"/>
        <v>250.62000000000086</v>
      </c>
      <c r="V127" s="18">
        <f t="shared" si="30"/>
        <v>250.62000000000086</v>
      </c>
      <c r="W127" s="19">
        <v>122</v>
      </c>
      <c r="X127" s="20">
        <f t="shared" si="39"/>
        <v>71.91000000000011</v>
      </c>
      <c r="Y127" s="18">
        <f t="shared" si="31"/>
        <v>71.91000000000011</v>
      </c>
      <c r="Z127" s="19">
        <v>122</v>
      </c>
      <c r="AA127" s="20">
        <f t="shared" si="42"/>
        <v>3030.3000000000056</v>
      </c>
      <c r="AB127" s="18">
        <f t="shared" si="32"/>
        <v>2667.1654271002999</v>
      </c>
      <c r="AC127" s="19">
        <v>122</v>
      </c>
      <c r="AD127" s="20">
        <f t="shared" si="43"/>
        <v>2717.4000000000074</v>
      </c>
      <c r="AE127" s="18">
        <f t="shared" si="33"/>
        <v>2391.7616511904303</v>
      </c>
    </row>
    <row r="128" spans="1:31" s="3" customFormat="1" ht="13.5">
      <c r="A128" s="17">
        <v>123</v>
      </c>
      <c r="B128" s="505">
        <f t="shared" si="40"/>
        <v>1869.6999999999955</v>
      </c>
      <c r="C128" s="505">
        <f t="shared" si="24"/>
        <v>1645.6453813316864</v>
      </c>
      <c r="D128" s="504">
        <v>123</v>
      </c>
      <c r="E128" s="505">
        <f t="shared" si="41"/>
        <v>1868.0999999999956</v>
      </c>
      <c r="F128" s="506">
        <f t="shared" si="25"/>
        <v>1644.2371165779127</v>
      </c>
      <c r="G128" s="19">
        <v>123</v>
      </c>
      <c r="H128" s="20">
        <f t="shared" si="34"/>
        <v>1382.0800000000027</v>
      </c>
      <c r="I128" s="18">
        <f t="shared" si="26"/>
        <v>1382.0800000000027</v>
      </c>
      <c r="J128" s="18"/>
      <c r="K128" s="19">
        <v>123</v>
      </c>
      <c r="L128" s="20">
        <f t="shared" si="35"/>
        <v>1346.8800000000026</v>
      </c>
      <c r="M128" s="18">
        <f t="shared" si="27"/>
        <v>1346.8800000000026</v>
      </c>
      <c r="N128" s="19">
        <v>123</v>
      </c>
      <c r="O128" s="20">
        <f t="shared" si="36"/>
        <v>633.62</v>
      </c>
      <c r="P128" s="18">
        <f t="shared" si="28"/>
        <v>633.62</v>
      </c>
      <c r="Q128" s="19">
        <v>123</v>
      </c>
      <c r="R128" s="20">
        <f t="shared" si="37"/>
        <v>182.14000000000067</v>
      </c>
      <c r="S128" s="18">
        <f t="shared" si="29"/>
        <v>182.14000000000067</v>
      </c>
      <c r="T128" s="19">
        <v>123</v>
      </c>
      <c r="U128" s="20">
        <f t="shared" si="38"/>
        <v>252.48000000000087</v>
      </c>
      <c r="V128" s="18">
        <f t="shared" si="30"/>
        <v>252.48000000000087</v>
      </c>
      <c r="W128" s="19">
        <v>123</v>
      </c>
      <c r="X128" s="20">
        <f t="shared" si="39"/>
        <v>72.440000000000111</v>
      </c>
      <c r="Y128" s="18">
        <f t="shared" si="31"/>
        <v>72.440000000000111</v>
      </c>
      <c r="Z128" s="19">
        <v>123</v>
      </c>
      <c r="AA128" s="20">
        <f t="shared" si="42"/>
        <v>3053.6000000000058</v>
      </c>
      <c r="AB128" s="18">
        <f t="shared" si="32"/>
        <v>2687.6732825771296</v>
      </c>
      <c r="AC128" s="19">
        <v>123</v>
      </c>
      <c r="AD128" s="20">
        <f t="shared" si="43"/>
        <v>2738.3000000000075</v>
      </c>
      <c r="AE128" s="18">
        <f t="shared" si="33"/>
        <v>2410.1571095365994</v>
      </c>
    </row>
    <row r="129" spans="1:31" s="3" customFormat="1" ht="13.5">
      <c r="A129" s="17">
        <v>124</v>
      </c>
      <c r="B129" s="505">
        <f t="shared" si="40"/>
        <v>1884.2999999999954</v>
      </c>
      <c r="C129" s="505">
        <f t="shared" si="24"/>
        <v>1658.4957972098714</v>
      </c>
      <c r="D129" s="504">
        <v>124</v>
      </c>
      <c r="E129" s="505">
        <f t="shared" si="41"/>
        <v>1882.6999999999955</v>
      </c>
      <c r="F129" s="506">
        <f t="shared" si="25"/>
        <v>1657.0875324560977</v>
      </c>
      <c r="G129" s="19">
        <v>124</v>
      </c>
      <c r="H129" s="20">
        <f t="shared" si="34"/>
        <v>1392.0400000000027</v>
      </c>
      <c r="I129" s="18">
        <f t="shared" si="26"/>
        <v>1392.0400000000027</v>
      </c>
      <c r="J129" s="18"/>
      <c r="K129" s="19">
        <v>124</v>
      </c>
      <c r="L129" s="20">
        <f t="shared" si="35"/>
        <v>1356.8400000000026</v>
      </c>
      <c r="M129" s="18">
        <f t="shared" si="27"/>
        <v>1356.8400000000026</v>
      </c>
      <c r="N129" s="19">
        <v>124</v>
      </c>
      <c r="O129" s="20">
        <f t="shared" si="36"/>
        <v>638.16</v>
      </c>
      <c r="P129" s="18">
        <f t="shared" si="28"/>
        <v>638.16</v>
      </c>
      <c r="Q129" s="19">
        <v>124</v>
      </c>
      <c r="R129" s="20">
        <f t="shared" si="37"/>
        <v>183.32000000000068</v>
      </c>
      <c r="S129" s="18">
        <f t="shared" si="29"/>
        <v>183.32000000000068</v>
      </c>
      <c r="T129" s="19">
        <v>124</v>
      </c>
      <c r="U129" s="20">
        <f t="shared" si="38"/>
        <v>254.34000000000088</v>
      </c>
      <c r="V129" s="18">
        <f t="shared" si="30"/>
        <v>254.34000000000088</v>
      </c>
      <c r="W129" s="19">
        <v>124</v>
      </c>
      <c r="X129" s="20">
        <f t="shared" si="39"/>
        <v>72.970000000000113</v>
      </c>
      <c r="Y129" s="18">
        <f t="shared" si="31"/>
        <v>72.970000000000113</v>
      </c>
      <c r="Z129" s="19">
        <v>124</v>
      </c>
      <c r="AA129" s="20">
        <f t="shared" si="42"/>
        <v>3076.900000000006</v>
      </c>
      <c r="AB129" s="18">
        <f t="shared" si="32"/>
        <v>2708.1811380539593</v>
      </c>
      <c r="AC129" s="19">
        <v>124</v>
      </c>
      <c r="AD129" s="20">
        <f t="shared" si="43"/>
        <v>2759.2000000000075</v>
      </c>
      <c r="AE129" s="18">
        <f t="shared" si="33"/>
        <v>2428.5525678827685</v>
      </c>
    </row>
    <row r="130" spans="1:31" s="3" customFormat="1" ht="13.5">
      <c r="A130" s="17">
        <v>125</v>
      </c>
      <c r="B130" s="505">
        <f t="shared" si="40"/>
        <v>1898.8999999999953</v>
      </c>
      <c r="C130" s="505">
        <f t="shared" si="24"/>
        <v>1671.3462130880564</v>
      </c>
      <c r="D130" s="504">
        <v>125</v>
      </c>
      <c r="E130" s="505">
        <f t="shared" si="41"/>
        <v>1897.2999999999954</v>
      </c>
      <c r="F130" s="506">
        <f t="shared" si="25"/>
        <v>1669.9379483342827</v>
      </c>
      <c r="G130" s="19">
        <v>125</v>
      </c>
      <c r="H130" s="20">
        <f t="shared" si="34"/>
        <v>1402.0000000000027</v>
      </c>
      <c r="I130" s="18">
        <f t="shared" si="26"/>
        <v>1402.0000000000027</v>
      </c>
      <c r="J130" s="18"/>
      <c r="K130" s="19">
        <v>125</v>
      </c>
      <c r="L130" s="20">
        <f t="shared" si="35"/>
        <v>1366.8000000000027</v>
      </c>
      <c r="M130" s="18">
        <f t="shared" si="27"/>
        <v>1366.8000000000027</v>
      </c>
      <c r="N130" s="19">
        <v>125</v>
      </c>
      <c r="O130" s="20">
        <f t="shared" si="36"/>
        <v>642.69999999999993</v>
      </c>
      <c r="P130" s="18">
        <f t="shared" si="28"/>
        <v>642.69999999999993</v>
      </c>
      <c r="Q130" s="19">
        <v>125</v>
      </c>
      <c r="R130" s="20">
        <f t="shared" si="37"/>
        <v>184.50000000000068</v>
      </c>
      <c r="S130" s="18">
        <f t="shared" si="29"/>
        <v>184.50000000000068</v>
      </c>
      <c r="T130" s="19">
        <v>125</v>
      </c>
      <c r="U130" s="20">
        <f t="shared" si="38"/>
        <v>256.2000000000009</v>
      </c>
      <c r="V130" s="18">
        <f t="shared" si="30"/>
        <v>256.2000000000009</v>
      </c>
      <c r="W130" s="19">
        <v>125</v>
      </c>
      <c r="X130" s="20">
        <f t="shared" si="39"/>
        <v>73.500000000000114</v>
      </c>
      <c r="Y130" s="18">
        <f t="shared" si="31"/>
        <v>73.500000000000114</v>
      </c>
      <c r="Z130" s="19">
        <v>125</v>
      </c>
      <c r="AA130" s="20">
        <f t="shared" si="42"/>
        <v>3100.2000000000062</v>
      </c>
      <c r="AB130" s="18">
        <f t="shared" si="32"/>
        <v>2728.688993530789</v>
      </c>
      <c r="AC130" s="19">
        <v>125</v>
      </c>
      <c r="AD130" s="20">
        <f t="shared" si="43"/>
        <v>2780.1000000000076</v>
      </c>
      <c r="AE130" s="18">
        <f t="shared" si="33"/>
        <v>2446.9480262289376</v>
      </c>
    </row>
    <row r="131" spans="1:31" s="3" customFormat="1" ht="13.5">
      <c r="A131" s="17">
        <v>126</v>
      </c>
      <c r="B131" s="505">
        <f t="shared" si="40"/>
        <v>1913.4999999999952</v>
      </c>
      <c r="C131" s="505">
        <f t="shared" si="24"/>
        <v>1684.1966289662414</v>
      </c>
      <c r="D131" s="504">
        <v>126</v>
      </c>
      <c r="E131" s="505">
        <f t="shared" si="41"/>
        <v>1911.8999999999953</v>
      </c>
      <c r="F131" s="506">
        <f t="shared" si="25"/>
        <v>1682.7883642124677</v>
      </c>
      <c r="G131" s="19">
        <v>126</v>
      </c>
      <c r="H131" s="20">
        <f t="shared" si="34"/>
        <v>1411.9600000000028</v>
      </c>
      <c r="I131" s="18">
        <f t="shared" si="26"/>
        <v>1411.9600000000028</v>
      </c>
      <c r="J131" s="18"/>
      <c r="K131" s="19">
        <v>126</v>
      </c>
      <c r="L131" s="20">
        <f t="shared" si="35"/>
        <v>1376.7600000000027</v>
      </c>
      <c r="M131" s="18">
        <f t="shared" si="27"/>
        <v>1376.7600000000027</v>
      </c>
      <c r="N131" s="19">
        <v>126</v>
      </c>
      <c r="O131" s="20">
        <f t="shared" si="36"/>
        <v>647.2399999999999</v>
      </c>
      <c r="P131" s="18">
        <f t="shared" si="28"/>
        <v>647.2399999999999</v>
      </c>
      <c r="Q131" s="19">
        <v>126</v>
      </c>
      <c r="R131" s="20">
        <f t="shared" si="37"/>
        <v>185.68000000000069</v>
      </c>
      <c r="S131" s="18">
        <f t="shared" si="29"/>
        <v>185.68000000000069</v>
      </c>
      <c r="T131" s="19">
        <v>126</v>
      </c>
      <c r="U131" s="20">
        <f t="shared" si="38"/>
        <v>258.06000000000091</v>
      </c>
      <c r="V131" s="18">
        <f t="shared" si="30"/>
        <v>258.06000000000091</v>
      </c>
      <c r="W131" s="19">
        <v>126</v>
      </c>
      <c r="X131" s="20">
        <f t="shared" si="39"/>
        <v>74.030000000000115</v>
      </c>
      <c r="Y131" s="18">
        <f t="shared" si="31"/>
        <v>74.030000000000115</v>
      </c>
      <c r="Z131" s="19">
        <v>126</v>
      </c>
      <c r="AA131" s="20">
        <f t="shared" si="42"/>
        <v>3123.5000000000064</v>
      </c>
      <c r="AB131" s="18">
        <f t="shared" si="32"/>
        <v>2749.1968490076192</v>
      </c>
      <c r="AC131" s="19">
        <v>126</v>
      </c>
      <c r="AD131" s="20">
        <f t="shared" si="43"/>
        <v>2801.0000000000077</v>
      </c>
      <c r="AE131" s="18">
        <f t="shared" si="33"/>
        <v>2465.3434845751071</v>
      </c>
    </row>
    <row r="132" spans="1:31" s="3" customFormat="1" ht="13.5">
      <c r="A132" s="17">
        <v>127</v>
      </c>
      <c r="B132" s="505">
        <f t="shared" si="40"/>
        <v>1928.0999999999951</v>
      </c>
      <c r="C132" s="505">
        <f t="shared" si="24"/>
        <v>1697.0470448444264</v>
      </c>
      <c r="D132" s="504">
        <v>127</v>
      </c>
      <c r="E132" s="505">
        <f t="shared" si="41"/>
        <v>1926.4999999999952</v>
      </c>
      <c r="F132" s="506">
        <f t="shared" si="25"/>
        <v>1695.6387800906527</v>
      </c>
      <c r="G132" s="19">
        <v>127</v>
      </c>
      <c r="H132" s="20">
        <f t="shared" si="34"/>
        <v>1421.9200000000028</v>
      </c>
      <c r="I132" s="18">
        <f t="shared" si="26"/>
        <v>1421.9200000000028</v>
      </c>
      <c r="J132" s="18"/>
      <c r="K132" s="19">
        <v>127</v>
      </c>
      <c r="L132" s="20">
        <f t="shared" si="35"/>
        <v>1386.7200000000028</v>
      </c>
      <c r="M132" s="18">
        <f t="shared" si="27"/>
        <v>1386.7200000000028</v>
      </c>
      <c r="N132" s="19">
        <v>127</v>
      </c>
      <c r="O132" s="20">
        <f t="shared" si="36"/>
        <v>651.77999999999986</v>
      </c>
      <c r="P132" s="18">
        <f t="shared" si="28"/>
        <v>651.77999999999986</v>
      </c>
      <c r="Q132" s="19">
        <v>127</v>
      </c>
      <c r="R132" s="20">
        <f t="shared" si="37"/>
        <v>186.8600000000007</v>
      </c>
      <c r="S132" s="18">
        <f t="shared" si="29"/>
        <v>186.8600000000007</v>
      </c>
      <c r="T132" s="19">
        <v>127</v>
      </c>
      <c r="U132" s="20">
        <f t="shared" si="38"/>
        <v>259.92000000000093</v>
      </c>
      <c r="V132" s="18">
        <f t="shared" si="30"/>
        <v>259.92000000000093</v>
      </c>
      <c r="W132" s="19">
        <v>127</v>
      </c>
      <c r="X132" s="20">
        <f t="shared" si="39"/>
        <v>74.560000000000116</v>
      </c>
      <c r="Y132" s="18">
        <f t="shared" si="31"/>
        <v>74.560000000000116</v>
      </c>
      <c r="Z132" s="19">
        <v>127</v>
      </c>
      <c r="AA132" s="20">
        <f t="shared" si="42"/>
        <v>3146.8000000000065</v>
      </c>
      <c r="AB132" s="18">
        <f t="shared" si="32"/>
        <v>2769.7047044844489</v>
      </c>
      <c r="AC132" s="19">
        <v>127</v>
      </c>
      <c r="AD132" s="20">
        <f t="shared" si="43"/>
        <v>2821.9000000000078</v>
      </c>
      <c r="AE132" s="18">
        <f t="shared" si="33"/>
        <v>2483.7389429212762</v>
      </c>
    </row>
    <row r="133" spans="1:31" s="3" customFormat="1" ht="13.5">
      <c r="A133" s="17">
        <v>128</v>
      </c>
      <c r="B133" s="505">
        <f t="shared" si="40"/>
        <v>1942.699999999995</v>
      </c>
      <c r="C133" s="505">
        <f t="shared" ref="C133:C196" si="44">B133/$J$6</f>
        <v>1709.8974607226114</v>
      </c>
      <c r="D133" s="504">
        <v>128</v>
      </c>
      <c r="E133" s="505">
        <f t="shared" si="41"/>
        <v>1941.0999999999951</v>
      </c>
      <c r="F133" s="506">
        <f t="shared" ref="F133:F196" si="45">E133/$J$6</f>
        <v>1708.489195968838</v>
      </c>
      <c r="G133" s="19">
        <v>128</v>
      </c>
      <c r="H133" s="20">
        <f t="shared" si="34"/>
        <v>1431.8800000000028</v>
      </c>
      <c r="I133" s="18">
        <f t="shared" si="26"/>
        <v>1431.8800000000028</v>
      </c>
      <c r="J133" s="18"/>
      <c r="K133" s="19">
        <v>128</v>
      </c>
      <c r="L133" s="20">
        <f t="shared" si="35"/>
        <v>1396.6800000000028</v>
      </c>
      <c r="M133" s="18">
        <f t="shared" si="27"/>
        <v>1396.6800000000028</v>
      </c>
      <c r="N133" s="19">
        <v>128</v>
      </c>
      <c r="O133" s="20">
        <f t="shared" si="36"/>
        <v>656.31999999999982</v>
      </c>
      <c r="P133" s="18">
        <f t="shared" si="28"/>
        <v>656.31999999999982</v>
      </c>
      <c r="Q133" s="19">
        <v>128</v>
      </c>
      <c r="R133" s="20">
        <f t="shared" si="37"/>
        <v>188.0400000000007</v>
      </c>
      <c r="S133" s="18">
        <f t="shared" si="29"/>
        <v>188.0400000000007</v>
      </c>
      <c r="T133" s="19">
        <v>128</v>
      </c>
      <c r="U133" s="20">
        <f t="shared" si="38"/>
        <v>261.78000000000094</v>
      </c>
      <c r="V133" s="18">
        <f t="shared" si="30"/>
        <v>261.78000000000094</v>
      </c>
      <c r="W133" s="19">
        <v>128</v>
      </c>
      <c r="X133" s="20">
        <f t="shared" si="39"/>
        <v>75.090000000000117</v>
      </c>
      <c r="Y133" s="18">
        <f t="shared" si="31"/>
        <v>75.090000000000117</v>
      </c>
      <c r="Z133" s="19">
        <v>128</v>
      </c>
      <c r="AA133" s="20">
        <f t="shared" si="42"/>
        <v>3170.1000000000067</v>
      </c>
      <c r="AB133" s="18">
        <f t="shared" si="32"/>
        <v>2790.2125599612787</v>
      </c>
      <c r="AC133" s="19">
        <v>128</v>
      </c>
      <c r="AD133" s="20">
        <f t="shared" si="43"/>
        <v>2842.8000000000079</v>
      </c>
      <c r="AE133" s="18">
        <f t="shared" si="33"/>
        <v>2502.1344012674454</v>
      </c>
    </row>
    <row r="134" spans="1:31" s="3" customFormat="1" ht="13.5">
      <c r="A134" s="17">
        <v>129</v>
      </c>
      <c r="B134" s="505">
        <f t="shared" si="40"/>
        <v>1957.299999999995</v>
      </c>
      <c r="C134" s="505">
        <f t="shared" si="44"/>
        <v>1722.7478766007964</v>
      </c>
      <c r="D134" s="504">
        <v>129</v>
      </c>
      <c r="E134" s="505">
        <f t="shared" si="41"/>
        <v>1955.699999999995</v>
      </c>
      <c r="F134" s="506">
        <f t="shared" si="45"/>
        <v>1721.339611847023</v>
      </c>
      <c r="G134" s="19">
        <v>129</v>
      </c>
      <c r="H134" s="20">
        <f t="shared" si="34"/>
        <v>1441.8400000000029</v>
      </c>
      <c r="I134" s="18">
        <f t="shared" ref="I134:I197" si="46">H134</f>
        <v>1441.8400000000029</v>
      </c>
      <c r="J134" s="18"/>
      <c r="K134" s="19">
        <v>129</v>
      </c>
      <c r="L134" s="20">
        <f t="shared" si="35"/>
        <v>1406.6400000000028</v>
      </c>
      <c r="M134" s="18">
        <f t="shared" ref="M134:M197" si="47">L134</f>
        <v>1406.6400000000028</v>
      </c>
      <c r="N134" s="19">
        <v>129</v>
      </c>
      <c r="O134" s="20">
        <f t="shared" si="36"/>
        <v>660.85999999999979</v>
      </c>
      <c r="P134" s="18">
        <f t="shared" ref="P134:P197" si="48">O134</f>
        <v>660.85999999999979</v>
      </c>
      <c r="Q134" s="19">
        <v>129</v>
      </c>
      <c r="R134" s="20">
        <f t="shared" si="37"/>
        <v>189.22000000000071</v>
      </c>
      <c r="S134" s="18">
        <f t="shared" ref="S134:S197" si="49">R134</f>
        <v>189.22000000000071</v>
      </c>
      <c r="T134" s="19">
        <v>129</v>
      </c>
      <c r="U134" s="20">
        <f t="shared" si="38"/>
        <v>263.64000000000095</v>
      </c>
      <c r="V134" s="18">
        <f t="shared" ref="V134:V197" si="50">U134</f>
        <v>263.64000000000095</v>
      </c>
      <c r="W134" s="19">
        <v>129</v>
      </c>
      <c r="X134" s="20">
        <f t="shared" si="39"/>
        <v>75.620000000000118</v>
      </c>
      <c r="Y134" s="18">
        <f t="shared" ref="Y134:Y197" si="51">X134</f>
        <v>75.620000000000118</v>
      </c>
      <c r="Z134" s="19">
        <v>129</v>
      </c>
      <c r="AA134" s="20">
        <f t="shared" si="42"/>
        <v>3193.4000000000069</v>
      </c>
      <c r="AB134" s="18">
        <f t="shared" ref="AB134:AB197" si="52">AA134/$J$6</f>
        <v>2810.7204154381084</v>
      </c>
      <c r="AC134" s="19">
        <v>129</v>
      </c>
      <c r="AD134" s="20">
        <f t="shared" si="43"/>
        <v>2863.700000000008</v>
      </c>
      <c r="AE134" s="18">
        <f t="shared" ref="AE134:AE197" si="53">AD134/$J$6</f>
        <v>2520.5298596136145</v>
      </c>
    </row>
    <row r="135" spans="1:31" s="3" customFormat="1" ht="13.5">
      <c r="A135" s="17">
        <v>130</v>
      </c>
      <c r="B135" s="505">
        <f t="shared" si="40"/>
        <v>1971.8999999999949</v>
      </c>
      <c r="C135" s="505">
        <f t="shared" si="44"/>
        <v>1735.5982924789816</v>
      </c>
      <c r="D135" s="504">
        <v>130</v>
      </c>
      <c r="E135" s="505">
        <f t="shared" si="41"/>
        <v>1970.299999999995</v>
      </c>
      <c r="F135" s="506">
        <f t="shared" si="45"/>
        <v>1734.190027725208</v>
      </c>
      <c r="G135" s="19">
        <v>130</v>
      </c>
      <c r="H135" s="20">
        <f t="shared" si="34"/>
        <v>1451.8000000000029</v>
      </c>
      <c r="I135" s="18">
        <f t="shared" si="46"/>
        <v>1451.8000000000029</v>
      </c>
      <c r="J135" s="18"/>
      <c r="K135" s="19">
        <v>130</v>
      </c>
      <c r="L135" s="20">
        <f t="shared" si="35"/>
        <v>1416.6000000000029</v>
      </c>
      <c r="M135" s="18">
        <f t="shared" si="47"/>
        <v>1416.6000000000029</v>
      </c>
      <c r="N135" s="19">
        <v>130</v>
      </c>
      <c r="O135" s="20">
        <f t="shared" si="36"/>
        <v>665.39999999999975</v>
      </c>
      <c r="P135" s="18">
        <f t="shared" si="48"/>
        <v>665.39999999999975</v>
      </c>
      <c r="Q135" s="19">
        <v>130</v>
      </c>
      <c r="R135" s="20">
        <f t="shared" si="37"/>
        <v>190.40000000000072</v>
      </c>
      <c r="S135" s="18">
        <f t="shared" si="49"/>
        <v>190.40000000000072</v>
      </c>
      <c r="T135" s="19">
        <v>130</v>
      </c>
      <c r="U135" s="20">
        <f t="shared" si="38"/>
        <v>265.50000000000097</v>
      </c>
      <c r="V135" s="18">
        <f t="shared" si="50"/>
        <v>265.50000000000097</v>
      </c>
      <c r="W135" s="19">
        <v>130</v>
      </c>
      <c r="X135" s="20">
        <f t="shared" si="39"/>
        <v>76.150000000000119</v>
      </c>
      <c r="Y135" s="18">
        <f t="shared" si="51"/>
        <v>76.150000000000119</v>
      </c>
      <c r="Z135" s="19">
        <v>130</v>
      </c>
      <c r="AA135" s="20">
        <f t="shared" si="42"/>
        <v>3216.7000000000071</v>
      </c>
      <c r="AB135" s="18">
        <f t="shared" si="52"/>
        <v>2831.2282709149381</v>
      </c>
      <c r="AC135" s="19">
        <v>130</v>
      </c>
      <c r="AD135" s="20">
        <f t="shared" si="43"/>
        <v>2884.6000000000081</v>
      </c>
      <c r="AE135" s="18">
        <f t="shared" si="53"/>
        <v>2538.9253179597836</v>
      </c>
    </row>
    <row r="136" spans="1:31" s="3" customFormat="1" ht="13.5">
      <c r="A136" s="17">
        <v>131</v>
      </c>
      <c r="B136" s="505">
        <f t="shared" si="40"/>
        <v>1986.4999999999948</v>
      </c>
      <c r="C136" s="505">
        <f t="shared" si="44"/>
        <v>1748.4487083571667</v>
      </c>
      <c r="D136" s="504">
        <v>131</v>
      </c>
      <c r="E136" s="505">
        <f t="shared" si="41"/>
        <v>1984.8999999999949</v>
      </c>
      <c r="F136" s="506">
        <f t="shared" si="45"/>
        <v>1747.040443603393</v>
      </c>
      <c r="G136" s="19">
        <v>131</v>
      </c>
      <c r="H136" s="20">
        <f t="shared" si="34"/>
        <v>1461.7600000000029</v>
      </c>
      <c r="I136" s="18">
        <f t="shared" si="46"/>
        <v>1461.7600000000029</v>
      </c>
      <c r="J136" s="18"/>
      <c r="K136" s="19">
        <v>131</v>
      </c>
      <c r="L136" s="20">
        <f t="shared" si="35"/>
        <v>1426.5600000000029</v>
      </c>
      <c r="M136" s="18">
        <f t="shared" si="47"/>
        <v>1426.5600000000029</v>
      </c>
      <c r="N136" s="19">
        <v>131</v>
      </c>
      <c r="O136" s="20">
        <f t="shared" si="36"/>
        <v>669.93999999999971</v>
      </c>
      <c r="P136" s="18">
        <f t="shared" si="48"/>
        <v>669.93999999999971</v>
      </c>
      <c r="Q136" s="19">
        <v>131</v>
      </c>
      <c r="R136" s="20">
        <f t="shared" si="37"/>
        <v>191.58000000000072</v>
      </c>
      <c r="S136" s="18">
        <f t="shared" si="49"/>
        <v>191.58000000000072</v>
      </c>
      <c r="T136" s="19">
        <v>131</v>
      </c>
      <c r="U136" s="20">
        <f t="shared" si="38"/>
        <v>267.36000000000098</v>
      </c>
      <c r="V136" s="18">
        <f t="shared" si="50"/>
        <v>267.36000000000098</v>
      </c>
      <c r="W136" s="19">
        <v>131</v>
      </c>
      <c r="X136" s="20">
        <f t="shared" si="39"/>
        <v>76.680000000000121</v>
      </c>
      <c r="Y136" s="18">
        <f t="shared" si="51"/>
        <v>76.680000000000121</v>
      </c>
      <c r="Z136" s="19">
        <v>131</v>
      </c>
      <c r="AA136" s="20">
        <f t="shared" si="42"/>
        <v>3240.0000000000073</v>
      </c>
      <c r="AB136" s="18">
        <f t="shared" si="52"/>
        <v>2851.7361263917683</v>
      </c>
      <c r="AC136" s="19">
        <v>131</v>
      </c>
      <c r="AD136" s="20">
        <f t="shared" si="43"/>
        <v>2905.5000000000082</v>
      </c>
      <c r="AE136" s="18">
        <f t="shared" si="53"/>
        <v>2557.3207763059527</v>
      </c>
    </row>
    <row r="137" spans="1:31" s="3" customFormat="1" ht="13.5">
      <c r="A137" s="17">
        <v>132</v>
      </c>
      <c r="B137" s="505">
        <f t="shared" si="40"/>
        <v>2001.0999999999947</v>
      </c>
      <c r="C137" s="505">
        <f t="shared" si="44"/>
        <v>1761.2991242353517</v>
      </c>
      <c r="D137" s="504">
        <v>132</v>
      </c>
      <c r="E137" s="505">
        <f t="shared" si="41"/>
        <v>1999.4999999999948</v>
      </c>
      <c r="F137" s="506">
        <f t="shared" si="45"/>
        <v>1759.890859481578</v>
      </c>
      <c r="G137" s="19">
        <v>132</v>
      </c>
      <c r="H137" s="20">
        <f t="shared" si="34"/>
        <v>1471.720000000003</v>
      </c>
      <c r="I137" s="18">
        <f t="shared" si="46"/>
        <v>1471.720000000003</v>
      </c>
      <c r="J137" s="18"/>
      <c r="K137" s="19">
        <v>132</v>
      </c>
      <c r="L137" s="20">
        <f t="shared" si="35"/>
        <v>1436.5200000000029</v>
      </c>
      <c r="M137" s="18">
        <f t="shared" si="47"/>
        <v>1436.5200000000029</v>
      </c>
      <c r="N137" s="19">
        <v>132</v>
      </c>
      <c r="O137" s="20">
        <f t="shared" si="36"/>
        <v>674.47999999999968</v>
      </c>
      <c r="P137" s="18">
        <f t="shared" si="48"/>
        <v>674.47999999999968</v>
      </c>
      <c r="Q137" s="19">
        <v>132</v>
      </c>
      <c r="R137" s="20">
        <f t="shared" si="37"/>
        <v>192.76000000000073</v>
      </c>
      <c r="S137" s="18">
        <f t="shared" si="49"/>
        <v>192.76000000000073</v>
      </c>
      <c r="T137" s="19">
        <v>132</v>
      </c>
      <c r="U137" s="20">
        <f t="shared" si="38"/>
        <v>269.22000000000099</v>
      </c>
      <c r="V137" s="18">
        <f t="shared" si="50"/>
        <v>269.22000000000099</v>
      </c>
      <c r="W137" s="19">
        <v>132</v>
      </c>
      <c r="X137" s="20">
        <f t="shared" si="39"/>
        <v>77.210000000000122</v>
      </c>
      <c r="Y137" s="18">
        <f t="shared" si="51"/>
        <v>77.210000000000122</v>
      </c>
      <c r="Z137" s="19">
        <v>132</v>
      </c>
      <c r="AA137" s="20">
        <f t="shared" si="42"/>
        <v>3263.3000000000075</v>
      </c>
      <c r="AB137" s="18">
        <f t="shared" si="52"/>
        <v>2872.243981868598</v>
      </c>
      <c r="AC137" s="19">
        <v>132</v>
      </c>
      <c r="AD137" s="20">
        <f t="shared" si="43"/>
        <v>2926.4000000000083</v>
      </c>
      <c r="AE137" s="18">
        <f t="shared" si="53"/>
        <v>2575.7162346521218</v>
      </c>
    </row>
    <row r="138" spans="1:31" s="3" customFormat="1" ht="13.5">
      <c r="A138" s="17">
        <v>133</v>
      </c>
      <c r="B138" s="505">
        <f t="shared" si="40"/>
        <v>2015.6999999999946</v>
      </c>
      <c r="C138" s="505">
        <f t="shared" si="44"/>
        <v>1774.1495401135367</v>
      </c>
      <c r="D138" s="504">
        <v>133</v>
      </c>
      <c r="E138" s="505">
        <f t="shared" si="41"/>
        <v>2014.0999999999947</v>
      </c>
      <c r="F138" s="506">
        <f t="shared" si="45"/>
        <v>1772.741275359763</v>
      </c>
      <c r="G138" s="19">
        <v>133</v>
      </c>
      <c r="H138" s="20">
        <f t="shared" si="34"/>
        <v>1481.680000000003</v>
      </c>
      <c r="I138" s="18">
        <f t="shared" si="46"/>
        <v>1481.680000000003</v>
      </c>
      <c r="J138" s="18"/>
      <c r="K138" s="19">
        <v>133</v>
      </c>
      <c r="L138" s="20">
        <f t="shared" si="35"/>
        <v>1446.480000000003</v>
      </c>
      <c r="M138" s="18">
        <f t="shared" si="47"/>
        <v>1446.480000000003</v>
      </c>
      <c r="N138" s="19">
        <v>133</v>
      </c>
      <c r="O138" s="20">
        <f t="shared" si="36"/>
        <v>679.01999999999964</v>
      </c>
      <c r="P138" s="18">
        <f t="shared" si="48"/>
        <v>679.01999999999964</v>
      </c>
      <c r="Q138" s="19">
        <v>133</v>
      </c>
      <c r="R138" s="20">
        <f t="shared" si="37"/>
        <v>193.94000000000074</v>
      </c>
      <c r="S138" s="18">
        <f t="shared" si="49"/>
        <v>193.94000000000074</v>
      </c>
      <c r="T138" s="19">
        <v>133</v>
      </c>
      <c r="U138" s="20">
        <f t="shared" si="38"/>
        <v>271.08000000000101</v>
      </c>
      <c r="V138" s="18">
        <f t="shared" si="50"/>
        <v>271.08000000000101</v>
      </c>
      <c r="W138" s="19">
        <v>133</v>
      </c>
      <c r="X138" s="20">
        <f t="shared" si="39"/>
        <v>77.740000000000123</v>
      </c>
      <c r="Y138" s="18">
        <f t="shared" si="51"/>
        <v>77.740000000000123</v>
      </c>
      <c r="Z138" s="19">
        <v>133</v>
      </c>
      <c r="AA138" s="20">
        <f t="shared" si="42"/>
        <v>3286.6000000000076</v>
      </c>
      <c r="AB138" s="18">
        <f t="shared" si="52"/>
        <v>2892.7518373454277</v>
      </c>
      <c r="AC138" s="19">
        <v>133</v>
      </c>
      <c r="AD138" s="20">
        <f t="shared" si="43"/>
        <v>2947.3000000000084</v>
      </c>
      <c r="AE138" s="18">
        <f t="shared" si="53"/>
        <v>2594.1116929982909</v>
      </c>
    </row>
    <row r="139" spans="1:31" s="3" customFormat="1" ht="13.5">
      <c r="A139" s="17">
        <v>134</v>
      </c>
      <c r="B139" s="505">
        <f t="shared" si="40"/>
        <v>2030.2999999999945</v>
      </c>
      <c r="C139" s="505">
        <f t="shared" si="44"/>
        <v>1786.9999559917217</v>
      </c>
      <c r="D139" s="504">
        <v>134</v>
      </c>
      <c r="E139" s="505">
        <f t="shared" si="41"/>
        <v>2028.6999999999946</v>
      </c>
      <c r="F139" s="506">
        <f t="shared" si="45"/>
        <v>1785.591691237948</v>
      </c>
      <c r="G139" s="19">
        <v>134</v>
      </c>
      <c r="H139" s="20">
        <f t="shared" si="34"/>
        <v>1491.6400000000031</v>
      </c>
      <c r="I139" s="18">
        <f t="shared" si="46"/>
        <v>1491.6400000000031</v>
      </c>
      <c r="J139" s="18"/>
      <c r="K139" s="19">
        <v>134</v>
      </c>
      <c r="L139" s="20">
        <f t="shared" si="35"/>
        <v>1456.440000000003</v>
      </c>
      <c r="M139" s="18">
        <f t="shared" si="47"/>
        <v>1456.440000000003</v>
      </c>
      <c r="N139" s="19">
        <v>134</v>
      </c>
      <c r="O139" s="20">
        <f t="shared" si="36"/>
        <v>683.5599999999996</v>
      </c>
      <c r="P139" s="18">
        <f t="shared" si="48"/>
        <v>683.5599999999996</v>
      </c>
      <c r="Q139" s="19">
        <v>134</v>
      </c>
      <c r="R139" s="20">
        <f t="shared" si="37"/>
        <v>195.12000000000074</v>
      </c>
      <c r="S139" s="18">
        <f t="shared" si="49"/>
        <v>195.12000000000074</v>
      </c>
      <c r="T139" s="19">
        <v>134</v>
      </c>
      <c r="U139" s="20">
        <f t="shared" si="38"/>
        <v>272.94000000000102</v>
      </c>
      <c r="V139" s="18">
        <f t="shared" si="50"/>
        <v>272.94000000000102</v>
      </c>
      <c r="W139" s="19">
        <v>134</v>
      </c>
      <c r="X139" s="20">
        <f t="shared" si="39"/>
        <v>78.270000000000124</v>
      </c>
      <c r="Y139" s="18">
        <f t="shared" si="51"/>
        <v>78.270000000000124</v>
      </c>
      <c r="Z139" s="19">
        <v>134</v>
      </c>
      <c r="AA139" s="20">
        <f t="shared" si="42"/>
        <v>3309.9000000000078</v>
      </c>
      <c r="AB139" s="18">
        <f t="shared" si="52"/>
        <v>2913.2596928222574</v>
      </c>
      <c r="AC139" s="19">
        <v>134</v>
      </c>
      <c r="AD139" s="20">
        <f t="shared" si="43"/>
        <v>2968.2000000000085</v>
      </c>
      <c r="AE139" s="18">
        <f t="shared" si="53"/>
        <v>2612.50715134446</v>
      </c>
    </row>
    <row r="140" spans="1:31" s="3" customFormat="1" ht="13.5">
      <c r="A140" s="17">
        <v>135</v>
      </c>
      <c r="B140" s="505">
        <f t="shared" si="40"/>
        <v>2044.8999999999944</v>
      </c>
      <c r="C140" s="505">
        <f t="shared" si="44"/>
        <v>1799.8503718699067</v>
      </c>
      <c r="D140" s="504">
        <v>135</v>
      </c>
      <c r="E140" s="505">
        <f t="shared" si="41"/>
        <v>2043.2999999999945</v>
      </c>
      <c r="F140" s="506">
        <f t="shared" si="45"/>
        <v>1798.442107116133</v>
      </c>
      <c r="G140" s="19">
        <v>135</v>
      </c>
      <c r="H140" s="20">
        <f t="shared" ref="H140:H155" si="54">H139+9.96</f>
        <v>1501.6000000000031</v>
      </c>
      <c r="I140" s="18">
        <f t="shared" si="46"/>
        <v>1501.6000000000031</v>
      </c>
      <c r="J140" s="18"/>
      <c r="K140" s="19">
        <v>135</v>
      </c>
      <c r="L140" s="20">
        <f t="shared" ref="L140:L203" si="55">L139+9.96</f>
        <v>1466.400000000003</v>
      </c>
      <c r="M140" s="18">
        <f t="shared" si="47"/>
        <v>1466.400000000003</v>
      </c>
      <c r="N140" s="19">
        <v>135</v>
      </c>
      <c r="O140" s="20">
        <f t="shared" ref="O140:O203" si="56">O139+4.54</f>
        <v>688.09999999999957</v>
      </c>
      <c r="P140" s="18">
        <f t="shared" si="48"/>
        <v>688.09999999999957</v>
      </c>
      <c r="Q140" s="19">
        <v>135</v>
      </c>
      <c r="R140" s="20">
        <f t="shared" ref="R140:R203" si="57">R139+1.18</f>
        <v>196.30000000000075</v>
      </c>
      <c r="S140" s="18">
        <f t="shared" si="49"/>
        <v>196.30000000000075</v>
      </c>
      <c r="T140" s="19">
        <v>135</v>
      </c>
      <c r="U140" s="20">
        <f t="shared" ref="U140:U203" si="58">U139+1.86</f>
        <v>274.80000000000103</v>
      </c>
      <c r="V140" s="18">
        <f t="shared" si="50"/>
        <v>274.80000000000103</v>
      </c>
      <c r="W140" s="19">
        <v>135</v>
      </c>
      <c r="X140" s="20">
        <f t="shared" ref="X140:X203" si="59">X139+0.53</f>
        <v>78.800000000000125</v>
      </c>
      <c r="Y140" s="18">
        <f t="shared" si="51"/>
        <v>78.800000000000125</v>
      </c>
      <c r="Z140" s="19">
        <v>135</v>
      </c>
      <c r="AA140" s="20">
        <f t="shared" si="42"/>
        <v>3333.200000000008</v>
      </c>
      <c r="AB140" s="18">
        <f t="shared" si="52"/>
        <v>2933.7675482990871</v>
      </c>
      <c r="AC140" s="19">
        <v>135</v>
      </c>
      <c r="AD140" s="20">
        <f t="shared" si="43"/>
        <v>2989.1000000000085</v>
      </c>
      <c r="AE140" s="18">
        <f t="shared" si="53"/>
        <v>2630.9026096906296</v>
      </c>
    </row>
    <row r="141" spans="1:31" s="3" customFormat="1" ht="13.5">
      <c r="A141" s="17">
        <v>136</v>
      </c>
      <c r="B141" s="505">
        <f t="shared" si="40"/>
        <v>2059.4999999999945</v>
      </c>
      <c r="C141" s="505">
        <f t="shared" si="44"/>
        <v>1812.7007877480919</v>
      </c>
      <c r="D141" s="504">
        <v>136</v>
      </c>
      <c r="E141" s="505">
        <f t="shared" si="41"/>
        <v>2057.8999999999946</v>
      </c>
      <c r="F141" s="506">
        <f t="shared" si="45"/>
        <v>1811.2925229943182</v>
      </c>
      <c r="G141" s="19">
        <v>136</v>
      </c>
      <c r="H141" s="20">
        <f t="shared" si="54"/>
        <v>1511.5600000000031</v>
      </c>
      <c r="I141" s="18">
        <f t="shared" si="46"/>
        <v>1511.5600000000031</v>
      </c>
      <c r="J141" s="18"/>
      <c r="K141" s="19">
        <v>136</v>
      </c>
      <c r="L141" s="20">
        <f t="shared" si="55"/>
        <v>1476.3600000000031</v>
      </c>
      <c r="M141" s="18">
        <f t="shared" si="47"/>
        <v>1476.3600000000031</v>
      </c>
      <c r="N141" s="19">
        <v>136</v>
      </c>
      <c r="O141" s="20">
        <f t="shared" si="56"/>
        <v>692.63999999999953</v>
      </c>
      <c r="P141" s="18">
        <f t="shared" si="48"/>
        <v>692.63999999999953</v>
      </c>
      <c r="Q141" s="19">
        <v>136</v>
      </c>
      <c r="R141" s="20">
        <f t="shared" si="57"/>
        <v>197.48000000000076</v>
      </c>
      <c r="S141" s="18">
        <f t="shared" si="49"/>
        <v>197.48000000000076</v>
      </c>
      <c r="T141" s="19">
        <v>136</v>
      </c>
      <c r="U141" s="20">
        <f t="shared" si="58"/>
        <v>276.66000000000105</v>
      </c>
      <c r="V141" s="18">
        <f t="shared" si="50"/>
        <v>276.66000000000105</v>
      </c>
      <c r="W141" s="19">
        <v>136</v>
      </c>
      <c r="X141" s="20">
        <f t="shared" si="59"/>
        <v>79.330000000000126</v>
      </c>
      <c r="Y141" s="18">
        <f t="shared" si="51"/>
        <v>79.330000000000126</v>
      </c>
      <c r="Z141" s="19">
        <v>136</v>
      </c>
      <c r="AA141" s="20">
        <f t="shared" si="42"/>
        <v>3356.5000000000082</v>
      </c>
      <c r="AB141" s="18">
        <f t="shared" si="52"/>
        <v>2954.2754037759173</v>
      </c>
      <c r="AC141" s="19">
        <v>136</v>
      </c>
      <c r="AD141" s="20">
        <f t="shared" si="43"/>
        <v>3010.0000000000086</v>
      </c>
      <c r="AE141" s="18">
        <f t="shared" si="53"/>
        <v>2649.2980680367987</v>
      </c>
    </row>
    <row r="142" spans="1:31" s="3" customFormat="1" ht="13.5">
      <c r="A142" s="17">
        <v>137</v>
      </c>
      <c r="B142" s="505">
        <f t="shared" si="40"/>
        <v>2074.0999999999945</v>
      </c>
      <c r="C142" s="505">
        <f t="shared" si="44"/>
        <v>1825.5512036262769</v>
      </c>
      <c r="D142" s="504">
        <v>137</v>
      </c>
      <c r="E142" s="505">
        <f t="shared" si="41"/>
        <v>2072.4999999999945</v>
      </c>
      <c r="F142" s="506">
        <f t="shared" si="45"/>
        <v>1824.1429388725032</v>
      </c>
      <c r="G142" s="19">
        <v>137</v>
      </c>
      <c r="H142" s="20">
        <f t="shared" si="54"/>
        <v>1521.5200000000032</v>
      </c>
      <c r="I142" s="18">
        <f t="shared" si="46"/>
        <v>1521.5200000000032</v>
      </c>
      <c r="J142" s="18"/>
      <c r="K142" s="19">
        <v>137</v>
      </c>
      <c r="L142" s="20">
        <f t="shared" si="55"/>
        <v>1486.3200000000031</v>
      </c>
      <c r="M142" s="18">
        <f t="shared" si="47"/>
        <v>1486.3200000000031</v>
      </c>
      <c r="N142" s="19">
        <v>137</v>
      </c>
      <c r="O142" s="20">
        <f t="shared" si="56"/>
        <v>697.1799999999995</v>
      </c>
      <c r="P142" s="18">
        <f t="shared" si="48"/>
        <v>697.1799999999995</v>
      </c>
      <c r="Q142" s="19">
        <v>137</v>
      </c>
      <c r="R142" s="20">
        <f t="shared" si="57"/>
        <v>198.66000000000076</v>
      </c>
      <c r="S142" s="18">
        <f t="shared" si="49"/>
        <v>198.66000000000076</v>
      </c>
      <c r="T142" s="19">
        <v>137</v>
      </c>
      <c r="U142" s="20">
        <f t="shared" si="58"/>
        <v>278.52000000000106</v>
      </c>
      <c r="V142" s="18">
        <f t="shared" si="50"/>
        <v>278.52000000000106</v>
      </c>
      <c r="W142" s="19">
        <v>137</v>
      </c>
      <c r="X142" s="20">
        <f t="shared" si="59"/>
        <v>79.860000000000127</v>
      </c>
      <c r="Y142" s="18">
        <f t="shared" si="51"/>
        <v>79.860000000000127</v>
      </c>
      <c r="Z142" s="19">
        <v>137</v>
      </c>
      <c r="AA142" s="20">
        <f t="shared" si="42"/>
        <v>3379.8000000000084</v>
      </c>
      <c r="AB142" s="18">
        <f t="shared" si="52"/>
        <v>2974.783259252747</v>
      </c>
      <c r="AC142" s="19">
        <v>137</v>
      </c>
      <c r="AD142" s="20">
        <f t="shared" si="43"/>
        <v>3030.9000000000087</v>
      </c>
      <c r="AE142" s="18">
        <f t="shared" si="53"/>
        <v>2667.6935263829678</v>
      </c>
    </row>
    <row r="143" spans="1:31" s="3" customFormat="1" ht="13.5">
      <c r="A143" s="17">
        <v>138</v>
      </c>
      <c r="B143" s="505">
        <f t="shared" si="40"/>
        <v>2088.6999999999944</v>
      </c>
      <c r="C143" s="505">
        <f t="shared" si="44"/>
        <v>1838.4016195044619</v>
      </c>
      <c r="D143" s="504">
        <v>138</v>
      </c>
      <c r="E143" s="505">
        <f t="shared" si="41"/>
        <v>2087.0999999999945</v>
      </c>
      <c r="F143" s="506">
        <f t="shared" si="45"/>
        <v>1836.9933547506882</v>
      </c>
      <c r="G143" s="19">
        <v>138</v>
      </c>
      <c r="H143" s="20">
        <f t="shared" si="54"/>
        <v>1531.4800000000032</v>
      </c>
      <c r="I143" s="18">
        <f t="shared" si="46"/>
        <v>1531.4800000000032</v>
      </c>
      <c r="J143" s="18"/>
      <c r="K143" s="19">
        <v>138</v>
      </c>
      <c r="L143" s="20">
        <f t="shared" si="55"/>
        <v>1496.2800000000032</v>
      </c>
      <c r="M143" s="18">
        <f t="shared" si="47"/>
        <v>1496.2800000000032</v>
      </c>
      <c r="N143" s="19">
        <v>138</v>
      </c>
      <c r="O143" s="20">
        <f t="shared" si="56"/>
        <v>701.71999999999946</v>
      </c>
      <c r="P143" s="18">
        <f t="shared" si="48"/>
        <v>701.71999999999946</v>
      </c>
      <c r="Q143" s="19">
        <v>138</v>
      </c>
      <c r="R143" s="20">
        <f t="shared" si="57"/>
        <v>199.84000000000077</v>
      </c>
      <c r="S143" s="18">
        <f t="shared" si="49"/>
        <v>199.84000000000077</v>
      </c>
      <c r="T143" s="19">
        <v>138</v>
      </c>
      <c r="U143" s="20">
        <f t="shared" si="58"/>
        <v>280.38000000000108</v>
      </c>
      <c r="V143" s="18">
        <f t="shared" si="50"/>
        <v>280.38000000000108</v>
      </c>
      <c r="W143" s="19">
        <v>138</v>
      </c>
      <c r="X143" s="20">
        <f t="shared" si="59"/>
        <v>80.390000000000128</v>
      </c>
      <c r="Y143" s="18">
        <f t="shared" si="51"/>
        <v>80.390000000000128</v>
      </c>
      <c r="Z143" s="19">
        <v>138</v>
      </c>
      <c r="AA143" s="20">
        <f t="shared" si="42"/>
        <v>3403.1000000000085</v>
      </c>
      <c r="AB143" s="18">
        <f t="shared" si="52"/>
        <v>2995.2911147295767</v>
      </c>
      <c r="AC143" s="19">
        <v>138</v>
      </c>
      <c r="AD143" s="20">
        <f t="shared" si="43"/>
        <v>3051.8000000000088</v>
      </c>
      <c r="AE143" s="18">
        <f t="shared" si="53"/>
        <v>2686.0889847291369</v>
      </c>
    </row>
    <row r="144" spans="1:31" s="3" customFormat="1" ht="13.5">
      <c r="A144" s="17">
        <v>139</v>
      </c>
      <c r="B144" s="505">
        <f t="shared" si="40"/>
        <v>2103.2999999999943</v>
      </c>
      <c r="C144" s="505">
        <f t="shared" si="44"/>
        <v>1851.2520353826469</v>
      </c>
      <c r="D144" s="504">
        <v>139</v>
      </c>
      <c r="E144" s="505">
        <f t="shared" si="41"/>
        <v>2101.6999999999944</v>
      </c>
      <c r="F144" s="506">
        <f t="shared" si="45"/>
        <v>1849.8437706288732</v>
      </c>
      <c r="G144" s="19">
        <v>139</v>
      </c>
      <c r="H144" s="20">
        <f t="shared" si="54"/>
        <v>1541.4400000000032</v>
      </c>
      <c r="I144" s="18">
        <f t="shared" si="46"/>
        <v>1541.4400000000032</v>
      </c>
      <c r="J144" s="18"/>
      <c r="K144" s="19">
        <v>139</v>
      </c>
      <c r="L144" s="20">
        <f t="shared" si="55"/>
        <v>1506.2400000000032</v>
      </c>
      <c r="M144" s="18">
        <f t="shared" si="47"/>
        <v>1506.2400000000032</v>
      </c>
      <c r="N144" s="19">
        <v>139</v>
      </c>
      <c r="O144" s="20">
        <f t="shared" si="56"/>
        <v>706.25999999999942</v>
      </c>
      <c r="P144" s="18">
        <f t="shared" si="48"/>
        <v>706.25999999999942</v>
      </c>
      <c r="Q144" s="19">
        <v>139</v>
      </c>
      <c r="R144" s="20">
        <f t="shared" si="57"/>
        <v>201.02000000000078</v>
      </c>
      <c r="S144" s="18">
        <f t="shared" si="49"/>
        <v>201.02000000000078</v>
      </c>
      <c r="T144" s="19">
        <v>139</v>
      </c>
      <c r="U144" s="20">
        <f t="shared" si="58"/>
        <v>282.24000000000109</v>
      </c>
      <c r="V144" s="18">
        <f t="shared" si="50"/>
        <v>282.24000000000109</v>
      </c>
      <c r="W144" s="19">
        <v>139</v>
      </c>
      <c r="X144" s="20">
        <f t="shared" si="59"/>
        <v>80.92000000000013</v>
      </c>
      <c r="Y144" s="18">
        <f t="shared" si="51"/>
        <v>80.92000000000013</v>
      </c>
      <c r="Z144" s="19">
        <v>139</v>
      </c>
      <c r="AA144" s="20">
        <f t="shared" si="42"/>
        <v>3426.4000000000087</v>
      </c>
      <c r="AB144" s="18">
        <f t="shared" si="52"/>
        <v>3015.7989702064065</v>
      </c>
      <c r="AC144" s="19">
        <v>139</v>
      </c>
      <c r="AD144" s="20">
        <f t="shared" si="43"/>
        <v>3072.7000000000089</v>
      </c>
      <c r="AE144" s="18">
        <f t="shared" si="53"/>
        <v>2704.484443075306</v>
      </c>
    </row>
    <row r="145" spans="1:31" s="3" customFormat="1" ht="13.5">
      <c r="A145" s="17">
        <v>140</v>
      </c>
      <c r="B145" s="505">
        <f t="shared" si="40"/>
        <v>2117.8999999999942</v>
      </c>
      <c r="C145" s="505">
        <f t="shared" si="44"/>
        <v>1864.1024512608319</v>
      </c>
      <c r="D145" s="504">
        <v>140</v>
      </c>
      <c r="E145" s="505">
        <f t="shared" si="41"/>
        <v>2116.2999999999943</v>
      </c>
      <c r="F145" s="506">
        <f t="shared" si="45"/>
        <v>1862.6941865070582</v>
      </c>
      <c r="G145" s="19">
        <v>140</v>
      </c>
      <c r="H145" s="20">
        <f t="shared" si="54"/>
        <v>1551.4000000000033</v>
      </c>
      <c r="I145" s="18">
        <f t="shared" si="46"/>
        <v>1551.4000000000033</v>
      </c>
      <c r="J145" s="18"/>
      <c r="K145" s="19">
        <v>140</v>
      </c>
      <c r="L145" s="20">
        <f t="shared" si="55"/>
        <v>1516.2000000000032</v>
      </c>
      <c r="M145" s="18">
        <f t="shared" si="47"/>
        <v>1516.2000000000032</v>
      </c>
      <c r="N145" s="19">
        <v>140</v>
      </c>
      <c r="O145" s="20">
        <f t="shared" si="56"/>
        <v>710.79999999999939</v>
      </c>
      <c r="P145" s="18">
        <f t="shared" si="48"/>
        <v>710.79999999999939</v>
      </c>
      <c r="Q145" s="19">
        <v>140</v>
      </c>
      <c r="R145" s="20">
        <f t="shared" si="57"/>
        <v>202.20000000000078</v>
      </c>
      <c r="S145" s="18">
        <f t="shared" si="49"/>
        <v>202.20000000000078</v>
      </c>
      <c r="T145" s="19">
        <v>140</v>
      </c>
      <c r="U145" s="20">
        <f t="shared" si="58"/>
        <v>284.1000000000011</v>
      </c>
      <c r="V145" s="18">
        <f t="shared" si="50"/>
        <v>284.1000000000011</v>
      </c>
      <c r="W145" s="19">
        <v>140</v>
      </c>
      <c r="X145" s="20">
        <f t="shared" si="59"/>
        <v>81.450000000000131</v>
      </c>
      <c r="Y145" s="18">
        <f t="shared" si="51"/>
        <v>81.450000000000131</v>
      </c>
      <c r="Z145" s="19">
        <v>140</v>
      </c>
      <c r="AA145" s="20">
        <f t="shared" si="42"/>
        <v>3449.7000000000089</v>
      </c>
      <c r="AB145" s="18">
        <f t="shared" si="52"/>
        <v>3036.3068256832362</v>
      </c>
      <c r="AC145" s="19">
        <v>140</v>
      </c>
      <c r="AD145" s="20">
        <f t="shared" si="43"/>
        <v>3093.600000000009</v>
      </c>
      <c r="AE145" s="18">
        <f t="shared" si="53"/>
        <v>2722.8799014214751</v>
      </c>
    </row>
    <row r="146" spans="1:31" s="3" customFormat="1" ht="13.5">
      <c r="A146" s="17">
        <v>141</v>
      </c>
      <c r="B146" s="505">
        <f t="shared" si="40"/>
        <v>2132.4999999999941</v>
      </c>
      <c r="C146" s="505">
        <f t="shared" si="44"/>
        <v>1876.9528671390169</v>
      </c>
      <c r="D146" s="504">
        <v>141</v>
      </c>
      <c r="E146" s="505">
        <f t="shared" si="41"/>
        <v>2130.8999999999942</v>
      </c>
      <c r="F146" s="506">
        <f t="shared" si="45"/>
        <v>1875.5446023852433</v>
      </c>
      <c r="G146" s="19">
        <v>141</v>
      </c>
      <c r="H146" s="20">
        <f t="shared" si="54"/>
        <v>1561.3600000000033</v>
      </c>
      <c r="I146" s="18">
        <f t="shared" si="46"/>
        <v>1561.3600000000033</v>
      </c>
      <c r="J146" s="18"/>
      <c r="K146" s="19">
        <v>141</v>
      </c>
      <c r="L146" s="20">
        <f t="shared" si="55"/>
        <v>1526.1600000000033</v>
      </c>
      <c r="M146" s="18">
        <f t="shared" si="47"/>
        <v>1526.1600000000033</v>
      </c>
      <c r="N146" s="19">
        <v>141</v>
      </c>
      <c r="O146" s="20">
        <f t="shared" si="56"/>
        <v>715.33999999999935</v>
      </c>
      <c r="P146" s="18">
        <f t="shared" si="48"/>
        <v>715.33999999999935</v>
      </c>
      <c r="Q146" s="19">
        <v>141</v>
      </c>
      <c r="R146" s="20">
        <f t="shared" si="57"/>
        <v>203.38000000000079</v>
      </c>
      <c r="S146" s="18">
        <f t="shared" si="49"/>
        <v>203.38000000000079</v>
      </c>
      <c r="T146" s="19">
        <v>141</v>
      </c>
      <c r="U146" s="20">
        <f t="shared" si="58"/>
        <v>285.96000000000112</v>
      </c>
      <c r="V146" s="18">
        <f t="shared" si="50"/>
        <v>285.96000000000112</v>
      </c>
      <c r="W146" s="19">
        <v>141</v>
      </c>
      <c r="X146" s="20">
        <f t="shared" si="59"/>
        <v>81.980000000000132</v>
      </c>
      <c r="Y146" s="18">
        <f t="shared" si="51"/>
        <v>81.980000000000132</v>
      </c>
      <c r="Z146" s="19">
        <v>141</v>
      </c>
      <c r="AA146" s="20">
        <f t="shared" si="42"/>
        <v>3473.0000000000091</v>
      </c>
      <c r="AB146" s="18">
        <f t="shared" si="52"/>
        <v>3056.8146811600659</v>
      </c>
      <c r="AC146" s="19">
        <v>141</v>
      </c>
      <c r="AD146" s="20">
        <f t="shared" si="43"/>
        <v>3114.5000000000091</v>
      </c>
      <c r="AE146" s="18">
        <f t="shared" si="53"/>
        <v>2741.2753597676442</v>
      </c>
    </row>
    <row r="147" spans="1:31" s="3" customFormat="1" ht="13.5">
      <c r="A147" s="17">
        <v>142</v>
      </c>
      <c r="B147" s="505">
        <f t="shared" si="40"/>
        <v>2147.099999999994</v>
      </c>
      <c r="C147" s="505">
        <f t="shared" si="44"/>
        <v>1889.8032830172019</v>
      </c>
      <c r="D147" s="504">
        <v>142</v>
      </c>
      <c r="E147" s="505">
        <f t="shared" si="41"/>
        <v>2145.4999999999941</v>
      </c>
      <c r="F147" s="506">
        <f t="shared" si="45"/>
        <v>1888.3950182634283</v>
      </c>
      <c r="G147" s="19">
        <v>142</v>
      </c>
      <c r="H147" s="20">
        <f t="shared" si="54"/>
        <v>1571.3200000000033</v>
      </c>
      <c r="I147" s="18">
        <f t="shared" si="46"/>
        <v>1571.3200000000033</v>
      </c>
      <c r="J147" s="18"/>
      <c r="K147" s="19">
        <v>142</v>
      </c>
      <c r="L147" s="20">
        <f t="shared" si="55"/>
        <v>1536.1200000000033</v>
      </c>
      <c r="M147" s="18">
        <f t="shared" si="47"/>
        <v>1536.1200000000033</v>
      </c>
      <c r="N147" s="19">
        <v>142</v>
      </c>
      <c r="O147" s="20">
        <f t="shared" si="56"/>
        <v>719.87999999999931</v>
      </c>
      <c r="P147" s="18">
        <f t="shared" si="48"/>
        <v>719.87999999999931</v>
      </c>
      <c r="Q147" s="19">
        <v>142</v>
      </c>
      <c r="R147" s="20">
        <f t="shared" si="57"/>
        <v>204.5600000000008</v>
      </c>
      <c r="S147" s="18">
        <f t="shared" si="49"/>
        <v>204.5600000000008</v>
      </c>
      <c r="T147" s="19">
        <v>142</v>
      </c>
      <c r="U147" s="20">
        <f t="shared" si="58"/>
        <v>287.82000000000113</v>
      </c>
      <c r="V147" s="18">
        <f t="shared" si="50"/>
        <v>287.82000000000113</v>
      </c>
      <c r="W147" s="19">
        <v>142</v>
      </c>
      <c r="X147" s="20">
        <f t="shared" si="59"/>
        <v>82.510000000000133</v>
      </c>
      <c r="Y147" s="18">
        <f t="shared" si="51"/>
        <v>82.510000000000133</v>
      </c>
      <c r="Z147" s="19">
        <v>142</v>
      </c>
      <c r="AA147" s="20">
        <f t="shared" si="42"/>
        <v>3496.3000000000093</v>
      </c>
      <c r="AB147" s="18">
        <f t="shared" si="52"/>
        <v>3077.3225366368961</v>
      </c>
      <c r="AC147" s="19">
        <v>142</v>
      </c>
      <c r="AD147" s="20">
        <f t="shared" si="43"/>
        <v>3135.4000000000092</v>
      </c>
      <c r="AE147" s="18">
        <f t="shared" si="53"/>
        <v>2759.6708181138133</v>
      </c>
    </row>
    <row r="148" spans="1:31" s="3" customFormat="1" ht="13.5">
      <c r="A148" s="17">
        <v>143</v>
      </c>
      <c r="B148" s="505">
        <f t="shared" si="40"/>
        <v>2161.6999999999939</v>
      </c>
      <c r="C148" s="505">
        <f t="shared" si="44"/>
        <v>1902.6536988953869</v>
      </c>
      <c r="D148" s="504">
        <v>143</v>
      </c>
      <c r="E148" s="505">
        <f t="shared" si="41"/>
        <v>2160.099999999994</v>
      </c>
      <c r="F148" s="506">
        <f t="shared" si="45"/>
        <v>1901.2454341416133</v>
      </c>
      <c r="G148" s="19">
        <v>143</v>
      </c>
      <c r="H148" s="20">
        <f t="shared" si="54"/>
        <v>1581.2800000000034</v>
      </c>
      <c r="I148" s="18">
        <f t="shared" si="46"/>
        <v>1581.2800000000034</v>
      </c>
      <c r="J148" s="18"/>
      <c r="K148" s="19">
        <v>143</v>
      </c>
      <c r="L148" s="20">
        <f t="shared" si="55"/>
        <v>1546.0800000000033</v>
      </c>
      <c r="M148" s="18">
        <f t="shared" si="47"/>
        <v>1546.0800000000033</v>
      </c>
      <c r="N148" s="19">
        <v>143</v>
      </c>
      <c r="O148" s="20">
        <f t="shared" si="56"/>
        <v>724.41999999999928</v>
      </c>
      <c r="P148" s="18">
        <f t="shared" si="48"/>
        <v>724.41999999999928</v>
      </c>
      <c r="Q148" s="19">
        <v>143</v>
      </c>
      <c r="R148" s="20">
        <f t="shared" si="57"/>
        <v>205.7400000000008</v>
      </c>
      <c r="S148" s="18">
        <f t="shared" si="49"/>
        <v>205.7400000000008</v>
      </c>
      <c r="T148" s="19">
        <v>143</v>
      </c>
      <c r="U148" s="20">
        <f t="shared" si="58"/>
        <v>289.68000000000114</v>
      </c>
      <c r="V148" s="18">
        <f t="shared" si="50"/>
        <v>289.68000000000114</v>
      </c>
      <c r="W148" s="19">
        <v>143</v>
      </c>
      <c r="X148" s="20">
        <f t="shared" si="59"/>
        <v>83.040000000000134</v>
      </c>
      <c r="Y148" s="18">
        <f t="shared" si="51"/>
        <v>83.040000000000134</v>
      </c>
      <c r="Z148" s="19">
        <v>143</v>
      </c>
      <c r="AA148" s="20">
        <f t="shared" si="42"/>
        <v>3519.6000000000095</v>
      </c>
      <c r="AB148" s="18">
        <f t="shared" si="52"/>
        <v>3097.8303921137258</v>
      </c>
      <c r="AC148" s="19">
        <v>143</v>
      </c>
      <c r="AD148" s="20">
        <f t="shared" si="43"/>
        <v>3156.3000000000093</v>
      </c>
      <c r="AE148" s="18">
        <f t="shared" si="53"/>
        <v>2778.0662764599829</v>
      </c>
    </row>
    <row r="149" spans="1:31" s="3" customFormat="1" ht="13.5">
      <c r="A149" s="17">
        <v>144</v>
      </c>
      <c r="B149" s="505">
        <f t="shared" si="40"/>
        <v>2176.2999999999938</v>
      </c>
      <c r="C149" s="505">
        <f t="shared" si="44"/>
        <v>1915.5041147735719</v>
      </c>
      <c r="D149" s="504">
        <v>144</v>
      </c>
      <c r="E149" s="505">
        <f t="shared" si="41"/>
        <v>2174.6999999999939</v>
      </c>
      <c r="F149" s="506">
        <f t="shared" si="45"/>
        <v>1914.0958500197983</v>
      </c>
      <c r="G149" s="19">
        <v>144</v>
      </c>
      <c r="H149" s="20">
        <f t="shared" si="54"/>
        <v>1591.2400000000034</v>
      </c>
      <c r="I149" s="18">
        <f t="shared" si="46"/>
        <v>1591.2400000000034</v>
      </c>
      <c r="J149" s="18"/>
      <c r="K149" s="19">
        <v>144</v>
      </c>
      <c r="L149" s="20">
        <f t="shared" si="55"/>
        <v>1556.0400000000034</v>
      </c>
      <c r="M149" s="18">
        <f t="shared" si="47"/>
        <v>1556.0400000000034</v>
      </c>
      <c r="N149" s="19">
        <v>144</v>
      </c>
      <c r="O149" s="20">
        <f t="shared" si="56"/>
        <v>728.95999999999924</v>
      </c>
      <c r="P149" s="18">
        <f t="shared" si="48"/>
        <v>728.95999999999924</v>
      </c>
      <c r="Q149" s="19">
        <v>144</v>
      </c>
      <c r="R149" s="20">
        <f t="shared" si="57"/>
        <v>206.92000000000081</v>
      </c>
      <c r="S149" s="18">
        <f t="shared" si="49"/>
        <v>206.92000000000081</v>
      </c>
      <c r="T149" s="19">
        <v>144</v>
      </c>
      <c r="U149" s="20">
        <f t="shared" si="58"/>
        <v>291.54000000000116</v>
      </c>
      <c r="V149" s="18">
        <f t="shared" si="50"/>
        <v>291.54000000000116</v>
      </c>
      <c r="W149" s="19">
        <v>144</v>
      </c>
      <c r="X149" s="20">
        <f t="shared" si="59"/>
        <v>83.570000000000135</v>
      </c>
      <c r="Y149" s="18">
        <f t="shared" si="51"/>
        <v>83.570000000000135</v>
      </c>
      <c r="Z149" s="19">
        <v>144</v>
      </c>
      <c r="AA149" s="20">
        <f t="shared" si="42"/>
        <v>3542.9000000000096</v>
      </c>
      <c r="AB149" s="18">
        <f t="shared" si="52"/>
        <v>3118.3382475905555</v>
      </c>
      <c r="AC149" s="19">
        <v>144</v>
      </c>
      <c r="AD149" s="20">
        <f t="shared" si="43"/>
        <v>3177.2000000000094</v>
      </c>
      <c r="AE149" s="18">
        <f t="shared" si="53"/>
        <v>2796.461734806152</v>
      </c>
    </row>
    <row r="150" spans="1:31" s="3" customFormat="1" ht="13.5">
      <c r="A150" s="17">
        <v>145</v>
      </c>
      <c r="B150" s="505">
        <f t="shared" si="40"/>
        <v>2190.8999999999937</v>
      </c>
      <c r="C150" s="505">
        <f t="shared" si="44"/>
        <v>1928.3545306517569</v>
      </c>
      <c r="D150" s="504">
        <v>145</v>
      </c>
      <c r="E150" s="505">
        <f t="shared" si="41"/>
        <v>2189.2999999999938</v>
      </c>
      <c r="F150" s="506">
        <f t="shared" si="45"/>
        <v>1926.9462658979835</v>
      </c>
      <c r="G150" s="19">
        <v>145</v>
      </c>
      <c r="H150" s="20">
        <f t="shared" si="54"/>
        <v>1601.2000000000035</v>
      </c>
      <c r="I150" s="18">
        <f t="shared" si="46"/>
        <v>1601.2000000000035</v>
      </c>
      <c r="J150" s="18"/>
      <c r="K150" s="19">
        <v>145</v>
      </c>
      <c r="L150" s="20">
        <f t="shared" si="55"/>
        <v>1566.0000000000034</v>
      </c>
      <c r="M150" s="18">
        <f t="shared" si="47"/>
        <v>1566.0000000000034</v>
      </c>
      <c r="N150" s="19">
        <v>145</v>
      </c>
      <c r="O150" s="20">
        <f t="shared" si="56"/>
        <v>733.4999999999992</v>
      </c>
      <c r="P150" s="18">
        <f t="shared" si="48"/>
        <v>733.4999999999992</v>
      </c>
      <c r="Q150" s="19">
        <v>145</v>
      </c>
      <c r="R150" s="20">
        <f t="shared" si="57"/>
        <v>208.10000000000082</v>
      </c>
      <c r="S150" s="18">
        <f t="shared" si="49"/>
        <v>208.10000000000082</v>
      </c>
      <c r="T150" s="19">
        <v>145</v>
      </c>
      <c r="U150" s="20">
        <f t="shared" si="58"/>
        <v>293.40000000000117</v>
      </c>
      <c r="V150" s="18">
        <f t="shared" si="50"/>
        <v>293.40000000000117</v>
      </c>
      <c r="W150" s="19">
        <v>145</v>
      </c>
      <c r="X150" s="20">
        <f t="shared" si="59"/>
        <v>84.100000000000136</v>
      </c>
      <c r="Y150" s="18">
        <f t="shared" si="51"/>
        <v>84.100000000000136</v>
      </c>
      <c r="Z150" s="19">
        <v>145</v>
      </c>
      <c r="AA150" s="20">
        <f t="shared" si="42"/>
        <v>3566.2000000000098</v>
      </c>
      <c r="AB150" s="18">
        <f t="shared" si="52"/>
        <v>3138.8461030673852</v>
      </c>
      <c r="AC150" s="19">
        <v>145</v>
      </c>
      <c r="AD150" s="20">
        <f t="shared" si="43"/>
        <v>3198.1000000000095</v>
      </c>
      <c r="AE150" s="18">
        <f t="shared" si="53"/>
        <v>2814.8571931523211</v>
      </c>
    </row>
    <row r="151" spans="1:31" s="3" customFormat="1" ht="13.5">
      <c r="A151" s="17">
        <v>146</v>
      </c>
      <c r="B151" s="505">
        <f t="shared" si="40"/>
        <v>2205.4999999999936</v>
      </c>
      <c r="C151" s="505">
        <f t="shared" si="44"/>
        <v>1941.2049465299419</v>
      </c>
      <c r="D151" s="504">
        <v>146</v>
      </c>
      <c r="E151" s="505">
        <f t="shared" si="41"/>
        <v>2203.8999999999937</v>
      </c>
      <c r="F151" s="506">
        <f t="shared" si="45"/>
        <v>1939.7966817761685</v>
      </c>
      <c r="G151" s="19">
        <v>146</v>
      </c>
      <c r="H151" s="20">
        <f t="shared" si="54"/>
        <v>1611.1600000000035</v>
      </c>
      <c r="I151" s="18">
        <f t="shared" si="46"/>
        <v>1611.1600000000035</v>
      </c>
      <c r="J151" s="18"/>
      <c r="K151" s="19">
        <v>146</v>
      </c>
      <c r="L151" s="20">
        <f t="shared" si="55"/>
        <v>1575.9600000000034</v>
      </c>
      <c r="M151" s="18">
        <f t="shared" si="47"/>
        <v>1575.9600000000034</v>
      </c>
      <c r="N151" s="19">
        <v>146</v>
      </c>
      <c r="O151" s="20">
        <f t="shared" si="56"/>
        <v>738.03999999999917</v>
      </c>
      <c r="P151" s="18">
        <f t="shared" si="48"/>
        <v>738.03999999999917</v>
      </c>
      <c r="Q151" s="19">
        <v>146</v>
      </c>
      <c r="R151" s="20">
        <f t="shared" si="57"/>
        <v>209.28000000000083</v>
      </c>
      <c r="S151" s="18">
        <f t="shared" si="49"/>
        <v>209.28000000000083</v>
      </c>
      <c r="T151" s="19">
        <v>146</v>
      </c>
      <c r="U151" s="20">
        <f t="shared" si="58"/>
        <v>295.26000000000118</v>
      </c>
      <c r="V151" s="18">
        <f t="shared" si="50"/>
        <v>295.26000000000118</v>
      </c>
      <c r="W151" s="19">
        <v>146</v>
      </c>
      <c r="X151" s="20">
        <f t="shared" si="59"/>
        <v>84.630000000000138</v>
      </c>
      <c r="Y151" s="18">
        <f t="shared" si="51"/>
        <v>84.630000000000138</v>
      </c>
      <c r="Z151" s="19">
        <v>146</v>
      </c>
      <c r="AA151" s="20">
        <f t="shared" si="42"/>
        <v>3589.50000000001</v>
      </c>
      <c r="AB151" s="18">
        <f t="shared" si="52"/>
        <v>3159.3539585442149</v>
      </c>
      <c r="AC151" s="19">
        <v>146</v>
      </c>
      <c r="AD151" s="20">
        <f t="shared" si="43"/>
        <v>3219.0000000000095</v>
      </c>
      <c r="AE151" s="18">
        <f t="shared" si="53"/>
        <v>2833.2526514984902</v>
      </c>
    </row>
    <row r="152" spans="1:31" s="3" customFormat="1" ht="13.5">
      <c r="A152" s="17">
        <v>147</v>
      </c>
      <c r="B152" s="505">
        <f t="shared" si="40"/>
        <v>2220.0999999999935</v>
      </c>
      <c r="C152" s="505">
        <f t="shared" si="44"/>
        <v>1954.0553624081272</v>
      </c>
      <c r="D152" s="504">
        <v>147</v>
      </c>
      <c r="E152" s="505">
        <f t="shared" si="41"/>
        <v>2218.4999999999936</v>
      </c>
      <c r="F152" s="506">
        <f t="shared" si="45"/>
        <v>1952.6470976543535</v>
      </c>
      <c r="G152" s="19">
        <v>147</v>
      </c>
      <c r="H152" s="20">
        <f t="shared" si="54"/>
        <v>1621.1200000000035</v>
      </c>
      <c r="I152" s="18">
        <f t="shared" si="46"/>
        <v>1621.1200000000035</v>
      </c>
      <c r="J152" s="18"/>
      <c r="K152" s="19">
        <v>147</v>
      </c>
      <c r="L152" s="20">
        <f t="shared" si="55"/>
        <v>1585.9200000000035</v>
      </c>
      <c r="M152" s="18">
        <f t="shared" si="47"/>
        <v>1585.9200000000035</v>
      </c>
      <c r="N152" s="19">
        <v>147</v>
      </c>
      <c r="O152" s="20">
        <f t="shared" si="56"/>
        <v>742.57999999999913</v>
      </c>
      <c r="P152" s="18">
        <f t="shared" si="48"/>
        <v>742.57999999999913</v>
      </c>
      <c r="Q152" s="19">
        <v>147</v>
      </c>
      <c r="R152" s="20">
        <f t="shared" si="57"/>
        <v>210.46000000000083</v>
      </c>
      <c r="S152" s="18">
        <f t="shared" si="49"/>
        <v>210.46000000000083</v>
      </c>
      <c r="T152" s="19">
        <v>147</v>
      </c>
      <c r="U152" s="20">
        <f t="shared" si="58"/>
        <v>297.1200000000012</v>
      </c>
      <c r="V152" s="18">
        <f t="shared" si="50"/>
        <v>297.1200000000012</v>
      </c>
      <c r="W152" s="19">
        <v>147</v>
      </c>
      <c r="X152" s="20">
        <f t="shared" si="59"/>
        <v>85.160000000000139</v>
      </c>
      <c r="Y152" s="18">
        <f t="shared" si="51"/>
        <v>85.160000000000139</v>
      </c>
      <c r="Z152" s="19">
        <v>147</v>
      </c>
      <c r="AA152" s="20">
        <f t="shared" si="42"/>
        <v>3612.8000000000102</v>
      </c>
      <c r="AB152" s="18">
        <f t="shared" si="52"/>
        <v>3179.8618140210451</v>
      </c>
      <c r="AC152" s="19">
        <v>147</v>
      </c>
      <c r="AD152" s="20">
        <f t="shared" si="43"/>
        <v>3239.9000000000096</v>
      </c>
      <c r="AE152" s="18">
        <f t="shared" si="53"/>
        <v>2851.6481098446593</v>
      </c>
    </row>
    <row r="153" spans="1:31" s="3" customFormat="1" ht="13.5">
      <c r="A153" s="17">
        <v>148</v>
      </c>
      <c r="B153" s="505">
        <f t="shared" si="40"/>
        <v>2234.6999999999935</v>
      </c>
      <c r="C153" s="505">
        <f t="shared" si="44"/>
        <v>1966.9057782863122</v>
      </c>
      <c r="D153" s="504">
        <v>148</v>
      </c>
      <c r="E153" s="505">
        <f t="shared" si="41"/>
        <v>2233.0999999999935</v>
      </c>
      <c r="F153" s="506">
        <f t="shared" si="45"/>
        <v>1965.4975135325385</v>
      </c>
      <c r="G153" s="19">
        <v>148</v>
      </c>
      <c r="H153" s="20">
        <f t="shared" si="54"/>
        <v>1631.0800000000036</v>
      </c>
      <c r="I153" s="18">
        <f t="shared" si="46"/>
        <v>1631.0800000000036</v>
      </c>
      <c r="J153" s="18"/>
      <c r="K153" s="19">
        <v>148</v>
      </c>
      <c r="L153" s="20">
        <f t="shared" si="55"/>
        <v>1595.8800000000035</v>
      </c>
      <c r="M153" s="18">
        <f t="shared" si="47"/>
        <v>1595.8800000000035</v>
      </c>
      <c r="N153" s="19">
        <v>148</v>
      </c>
      <c r="O153" s="20">
        <f t="shared" si="56"/>
        <v>747.1199999999991</v>
      </c>
      <c r="P153" s="18">
        <f t="shared" si="48"/>
        <v>747.1199999999991</v>
      </c>
      <c r="Q153" s="19">
        <v>148</v>
      </c>
      <c r="R153" s="20">
        <f t="shared" si="57"/>
        <v>211.64000000000084</v>
      </c>
      <c r="S153" s="18">
        <f t="shared" si="49"/>
        <v>211.64000000000084</v>
      </c>
      <c r="T153" s="19">
        <v>148</v>
      </c>
      <c r="U153" s="20">
        <f t="shared" si="58"/>
        <v>298.98000000000121</v>
      </c>
      <c r="V153" s="18">
        <f t="shared" si="50"/>
        <v>298.98000000000121</v>
      </c>
      <c r="W153" s="19">
        <v>148</v>
      </c>
      <c r="X153" s="20">
        <f t="shared" si="59"/>
        <v>85.69000000000014</v>
      </c>
      <c r="Y153" s="18">
        <f t="shared" si="51"/>
        <v>85.69000000000014</v>
      </c>
      <c r="Z153" s="19">
        <v>148</v>
      </c>
      <c r="AA153" s="20">
        <f t="shared" si="42"/>
        <v>3636.1000000000104</v>
      </c>
      <c r="AB153" s="18">
        <f t="shared" si="52"/>
        <v>3200.3696694978748</v>
      </c>
      <c r="AC153" s="19">
        <v>148</v>
      </c>
      <c r="AD153" s="20">
        <f t="shared" si="43"/>
        <v>3260.8000000000097</v>
      </c>
      <c r="AE153" s="18">
        <f t="shared" si="53"/>
        <v>2870.0435681908284</v>
      </c>
    </row>
    <row r="154" spans="1:31" s="3" customFormat="1" ht="13.5">
      <c r="A154" s="17">
        <v>149</v>
      </c>
      <c r="B154" s="505">
        <f t="shared" si="40"/>
        <v>2249.2999999999934</v>
      </c>
      <c r="C154" s="505">
        <f t="shared" si="44"/>
        <v>1979.7561941644972</v>
      </c>
      <c r="D154" s="504">
        <v>149</v>
      </c>
      <c r="E154" s="505">
        <f t="shared" si="41"/>
        <v>2247.6999999999935</v>
      </c>
      <c r="F154" s="506">
        <f t="shared" si="45"/>
        <v>1978.3479294107235</v>
      </c>
      <c r="G154" s="19">
        <v>149</v>
      </c>
      <c r="H154" s="20">
        <f t="shared" si="54"/>
        <v>1641.0400000000036</v>
      </c>
      <c r="I154" s="18">
        <f t="shared" si="46"/>
        <v>1641.0400000000036</v>
      </c>
      <c r="J154" s="18"/>
      <c r="K154" s="19">
        <v>149</v>
      </c>
      <c r="L154" s="20">
        <f t="shared" si="55"/>
        <v>1605.8400000000036</v>
      </c>
      <c r="M154" s="18">
        <f t="shared" si="47"/>
        <v>1605.8400000000036</v>
      </c>
      <c r="N154" s="19">
        <v>149</v>
      </c>
      <c r="O154" s="20">
        <f t="shared" si="56"/>
        <v>751.65999999999906</v>
      </c>
      <c r="P154" s="18">
        <f t="shared" si="48"/>
        <v>751.65999999999906</v>
      </c>
      <c r="Q154" s="19">
        <v>149</v>
      </c>
      <c r="R154" s="20">
        <f t="shared" si="57"/>
        <v>212.82000000000085</v>
      </c>
      <c r="S154" s="18">
        <f t="shared" si="49"/>
        <v>212.82000000000085</v>
      </c>
      <c r="T154" s="19">
        <v>149</v>
      </c>
      <c r="U154" s="20">
        <f t="shared" si="58"/>
        <v>300.84000000000123</v>
      </c>
      <c r="V154" s="18">
        <f t="shared" si="50"/>
        <v>300.84000000000123</v>
      </c>
      <c r="W154" s="19">
        <v>149</v>
      </c>
      <c r="X154" s="20">
        <f t="shared" si="59"/>
        <v>86.220000000000141</v>
      </c>
      <c r="Y154" s="18">
        <f t="shared" si="51"/>
        <v>86.220000000000141</v>
      </c>
      <c r="Z154" s="19">
        <v>149</v>
      </c>
      <c r="AA154" s="20">
        <f t="shared" si="42"/>
        <v>3659.4000000000106</v>
      </c>
      <c r="AB154" s="18">
        <f t="shared" si="52"/>
        <v>3220.8775249747046</v>
      </c>
      <c r="AC154" s="19">
        <v>149</v>
      </c>
      <c r="AD154" s="20">
        <f t="shared" si="43"/>
        <v>3281.7000000000098</v>
      </c>
      <c r="AE154" s="18">
        <f t="shared" si="53"/>
        <v>2888.4390265369975</v>
      </c>
    </row>
    <row r="155" spans="1:31" s="3" customFormat="1" ht="13.5">
      <c r="A155" s="17">
        <v>150</v>
      </c>
      <c r="B155" s="505">
        <f t="shared" si="40"/>
        <v>2263.8999999999933</v>
      </c>
      <c r="C155" s="505">
        <f t="shared" si="44"/>
        <v>1992.6066100426822</v>
      </c>
      <c r="D155" s="504">
        <v>150</v>
      </c>
      <c r="E155" s="505">
        <f t="shared" si="41"/>
        <v>2262.2999999999934</v>
      </c>
      <c r="F155" s="506">
        <f t="shared" si="45"/>
        <v>1991.1983452889085</v>
      </c>
      <c r="G155" s="19">
        <v>150</v>
      </c>
      <c r="H155" s="20">
        <f t="shared" si="54"/>
        <v>1651.0000000000036</v>
      </c>
      <c r="I155" s="18">
        <f t="shared" si="46"/>
        <v>1651.0000000000036</v>
      </c>
      <c r="J155" s="18"/>
      <c r="K155" s="19">
        <v>150</v>
      </c>
      <c r="L155" s="20">
        <f t="shared" si="55"/>
        <v>1615.8000000000036</v>
      </c>
      <c r="M155" s="18">
        <f t="shared" si="47"/>
        <v>1615.8000000000036</v>
      </c>
      <c r="N155" s="19">
        <v>150</v>
      </c>
      <c r="O155" s="20">
        <f t="shared" si="56"/>
        <v>756.19999999999902</v>
      </c>
      <c r="P155" s="18">
        <f t="shared" si="48"/>
        <v>756.19999999999902</v>
      </c>
      <c r="Q155" s="19">
        <v>150</v>
      </c>
      <c r="R155" s="20">
        <f t="shared" si="57"/>
        <v>214.00000000000085</v>
      </c>
      <c r="S155" s="18">
        <f t="shared" si="49"/>
        <v>214.00000000000085</v>
      </c>
      <c r="T155" s="19">
        <v>150</v>
      </c>
      <c r="U155" s="20">
        <f t="shared" si="58"/>
        <v>302.70000000000124</v>
      </c>
      <c r="V155" s="18">
        <f t="shared" si="50"/>
        <v>302.70000000000124</v>
      </c>
      <c r="W155" s="19">
        <v>150</v>
      </c>
      <c r="X155" s="20">
        <f t="shared" si="59"/>
        <v>86.750000000000142</v>
      </c>
      <c r="Y155" s="18">
        <f t="shared" si="51"/>
        <v>86.750000000000142</v>
      </c>
      <c r="Z155" s="19">
        <v>150</v>
      </c>
      <c r="AA155" s="20">
        <f t="shared" si="42"/>
        <v>3682.7000000000107</v>
      </c>
      <c r="AB155" s="18">
        <f t="shared" si="52"/>
        <v>3241.3853804515343</v>
      </c>
      <c r="AC155" s="19">
        <v>150</v>
      </c>
      <c r="AD155" s="20">
        <f t="shared" si="43"/>
        <v>3302.6000000000099</v>
      </c>
      <c r="AE155" s="18">
        <f t="shared" si="53"/>
        <v>2906.8344848831666</v>
      </c>
    </row>
    <row r="156" spans="1:31" s="3" customFormat="1" ht="13.5">
      <c r="A156" s="17">
        <v>151</v>
      </c>
      <c r="B156" s="505">
        <f t="shared" si="40"/>
        <v>2278.4999999999932</v>
      </c>
      <c r="C156" s="505">
        <f t="shared" si="44"/>
        <v>2005.4570259208672</v>
      </c>
      <c r="D156" s="504">
        <v>151</v>
      </c>
      <c r="E156" s="505">
        <f t="shared" si="41"/>
        <v>2276.8999999999933</v>
      </c>
      <c r="F156" s="506">
        <f t="shared" si="45"/>
        <v>2004.0487611670935</v>
      </c>
      <c r="G156" s="19">
        <v>151</v>
      </c>
      <c r="H156" s="20">
        <f t="shared" ref="H156:H219" si="60">H155+9.05</f>
        <v>1660.0500000000036</v>
      </c>
      <c r="I156" s="18">
        <f t="shared" si="46"/>
        <v>1660.0500000000036</v>
      </c>
      <c r="J156" s="18"/>
      <c r="K156" s="19">
        <v>151</v>
      </c>
      <c r="L156" s="20">
        <f t="shared" si="55"/>
        <v>1625.7600000000036</v>
      </c>
      <c r="M156" s="18">
        <f t="shared" si="47"/>
        <v>1625.7600000000036</v>
      </c>
      <c r="N156" s="19">
        <v>151</v>
      </c>
      <c r="O156" s="20">
        <f t="shared" si="56"/>
        <v>760.73999999999899</v>
      </c>
      <c r="P156" s="18">
        <f t="shared" si="48"/>
        <v>760.73999999999899</v>
      </c>
      <c r="Q156" s="19">
        <v>151</v>
      </c>
      <c r="R156" s="20">
        <f t="shared" si="57"/>
        <v>215.18000000000086</v>
      </c>
      <c r="S156" s="18">
        <f t="shared" si="49"/>
        <v>215.18000000000086</v>
      </c>
      <c r="T156" s="19">
        <v>151</v>
      </c>
      <c r="U156" s="20">
        <f t="shared" si="58"/>
        <v>304.56000000000125</v>
      </c>
      <c r="V156" s="18">
        <f t="shared" si="50"/>
        <v>304.56000000000125</v>
      </c>
      <c r="W156" s="19">
        <v>151</v>
      </c>
      <c r="X156" s="20">
        <f t="shared" si="59"/>
        <v>87.280000000000143</v>
      </c>
      <c r="Y156" s="18">
        <f t="shared" si="51"/>
        <v>87.280000000000143</v>
      </c>
      <c r="Z156" s="19">
        <v>151</v>
      </c>
      <c r="AA156" s="20">
        <f t="shared" si="42"/>
        <v>3706.0000000000109</v>
      </c>
      <c r="AB156" s="18">
        <f t="shared" si="52"/>
        <v>3261.893235928364</v>
      </c>
      <c r="AC156" s="19">
        <v>151</v>
      </c>
      <c r="AD156" s="20">
        <f t="shared" si="43"/>
        <v>3323.50000000001</v>
      </c>
      <c r="AE156" s="18">
        <f t="shared" si="53"/>
        <v>2925.2299432293357</v>
      </c>
    </row>
    <row r="157" spans="1:31" s="3" customFormat="1" ht="13.5">
      <c r="A157" s="17">
        <v>152</v>
      </c>
      <c r="B157" s="505">
        <f t="shared" si="40"/>
        <v>2293.0999999999931</v>
      </c>
      <c r="C157" s="505">
        <f t="shared" si="44"/>
        <v>2018.3074417990522</v>
      </c>
      <c r="D157" s="504">
        <v>152</v>
      </c>
      <c r="E157" s="505">
        <f t="shared" si="41"/>
        <v>2291.4999999999932</v>
      </c>
      <c r="F157" s="506">
        <f t="shared" si="45"/>
        <v>2016.8991770452785</v>
      </c>
      <c r="G157" s="19">
        <v>152</v>
      </c>
      <c r="H157" s="20">
        <f t="shared" si="60"/>
        <v>1669.1000000000035</v>
      </c>
      <c r="I157" s="18">
        <f t="shared" si="46"/>
        <v>1669.1000000000035</v>
      </c>
      <c r="J157" s="18"/>
      <c r="K157" s="19">
        <v>152</v>
      </c>
      <c r="L157" s="20">
        <f t="shared" si="55"/>
        <v>1635.7200000000037</v>
      </c>
      <c r="M157" s="18">
        <f t="shared" si="47"/>
        <v>1635.7200000000037</v>
      </c>
      <c r="N157" s="19">
        <v>152</v>
      </c>
      <c r="O157" s="20">
        <f t="shared" si="56"/>
        <v>765.27999999999895</v>
      </c>
      <c r="P157" s="18">
        <f t="shared" si="48"/>
        <v>765.27999999999895</v>
      </c>
      <c r="Q157" s="19">
        <v>152</v>
      </c>
      <c r="R157" s="20">
        <f t="shared" si="57"/>
        <v>216.36000000000087</v>
      </c>
      <c r="S157" s="18">
        <f t="shared" si="49"/>
        <v>216.36000000000087</v>
      </c>
      <c r="T157" s="19">
        <v>152</v>
      </c>
      <c r="U157" s="20">
        <f t="shared" si="58"/>
        <v>306.42000000000127</v>
      </c>
      <c r="V157" s="18">
        <f t="shared" si="50"/>
        <v>306.42000000000127</v>
      </c>
      <c r="W157" s="19">
        <v>152</v>
      </c>
      <c r="X157" s="20">
        <f t="shared" si="59"/>
        <v>87.810000000000144</v>
      </c>
      <c r="Y157" s="18">
        <f t="shared" si="51"/>
        <v>87.810000000000144</v>
      </c>
      <c r="Z157" s="19">
        <v>152</v>
      </c>
      <c r="AA157" s="20">
        <f t="shared" si="42"/>
        <v>3729.3000000000111</v>
      </c>
      <c r="AB157" s="18">
        <f t="shared" si="52"/>
        <v>3282.4010914051942</v>
      </c>
      <c r="AC157" s="19">
        <v>152</v>
      </c>
      <c r="AD157" s="20">
        <f t="shared" si="43"/>
        <v>3344.4000000000101</v>
      </c>
      <c r="AE157" s="18">
        <f t="shared" si="53"/>
        <v>2943.6254015755053</v>
      </c>
    </row>
    <row r="158" spans="1:31" s="3" customFormat="1" ht="13.5">
      <c r="A158" s="17">
        <v>153</v>
      </c>
      <c r="B158" s="505">
        <f t="shared" si="40"/>
        <v>2307.699999999993</v>
      </c>
      <c r="C158" s="505">
        <f t="shared" si="44"/>
        <v>2031.1578576772372</v>
      </c>
      <c r="D158" s="504">
        <v>153</v>
      </c>
      <c r="E158" s="505">
        <f t="shared" si="41"/>
        <v>2306.0999999999931</v>
      </c>
      <c r="F158" s="506">
        <f t="shared" si="45"/>
        <v>2029.7495929234635</v>
      </c>
      <c r="G158" s="19">
        <v>153</v>
      </c>
      <c r="H158" s="20">
        <f t="shared" si="60"/>
        <v>1678.1500000000035</v>
      </c>
      <c r="I158" s="18">
        <f t="shared" si="46"/>
        <v>1678.1500000000035</v>
      </c>
      <c r="J158" s="18"/>
      <c r="K158" s="19">
        <v>153</v>
      </c>
      <c r="L158" s="20">
        <f t="shared" si="55"/>
        <v>1645.6800000000037</v>
      </c>
      <c r="M158" s="18">
        <f t="shared" si="47"/>
        <v>1645.6800000000037</v>
      </c>
      <c r="N158" s="19">
        <v>153</v>
      </c>
      <c r="O158" s="20">
        <f t="shared" si="56"/>
        <v>769.81999999999891</v>
      </c>
      <c r="P158" s="18">
        <f t="shared" si="48"/>
        <v>769.81999999999891</v>
      </c>
      <c r="Q158" s="19">
        <v>153</v>
      </c>
      <c r="R158" s="20">
        <f t="shared" si="57"/>
        <v>217.54000000000087</v>
      </c>
      <c r="S158" s="18">
        <f t="shared" si="49"/>
        <v>217.54000000000087</v>
      </c>
      <c r="T158" s="19">
        <v>153</v>
      </c>
      <c r="U158" s="20">
        <f t="shared" si="58"/>
        <v>308.28000000000128</v>
      </c>
      <c r="V158" s="18">
        <f t="shared" si="50"/>
        <v>308.28000000000128</v>
      </c>
      <c r="W158" s="19">
        <v>153</v>
      </c>
      <c r="X158" s="20">
        <f t="shared" si="59"/>
        <v>88.340000000000146</v>
      </c>
      <c r="Y158" s="18">
        <f t="shared" si="51"/>
        <v>88.340000000000146</v>
      </c>
      <c r="Z158" s="19">
        <v>153</v>
      </c>
      <c r="AA158" s="20">
        <f t="shared" si="42"/>
        <v>3752.6000000000113</v>
      </c>
      <c r="AB158" s="18">
        <f t="shared" si="52"/>
        <v>3302.9089468820239</v>
      </c>
      <c r="AC158" s="19">
        <v>153</v>
      </c>
      <c r="AD158" s="20">
        <f t="shared" si="43"/>
        <v>3365.3000000000102</v>
      </c>
      <c r="AE158" s="18">
        <f t="shared" si="53"/>
        <v>2962.0208599216744</v>
      </c>
    </row>
    <row r="159" spans="1:31" s="3" customFormat="1" ht="13.5">
      <c r="A159" s="17">
        <v>154</v>
      </c>
      <c r="B159" s="505">
        <f t="shared" si="40"/>
        <v>2322.2999999999929</v>
      </c>
      <c r="C159" s="505">
        <f t="shared" si="44"/>
        <v>2044.0082735554222</v>
      </c>
      <c r="D159" s="504">
        <v>154</v>
      </c>
      <c r="E159" s="505">
        <f t="shared" si="41"/>
        <v>2320.699999999993</v>
      </c>
      <c r="F159" s="506">
        <f t="shared" si="45"/>
        <v>2042.6000088016485</v>
      </c>
      <c r="G159" s="19">
        <v>154</v>
      </c>
      <c r="H159" s="20">
        <f t="shared" si="60"/>
        <v>1687.2000000000035</v>
      </c>
      <c r="I159" s="18">
        <f t="shared" si="46"/>
        <v>1687.2000000000035</v>
      </c>
      <c r="J159" s="18"/>
      <c r="K159" s="19">
        <v>154</v>
      </c>
      <c r="L159" s="20">
        <f t="shared" si="55"/>
        <v>1655.6400000000037</v>
      </c>
      <c r="M159" s="18">
        <f t="shared" si="47"/>
        <v>1655.6400000000037</v>
      </c>
      <c r="N159" s="19">
        <v>154</v>
      </c>
      <c r="O159" s="20">
        <f t="shared" si="56"/>
        <v>774.35999999999888</v>
      </c>
      <c r="P159" s="18">
        <f t="shared" si="48"/>
        <v>774.35999999999888</v>
      </c>
      <c r="Q159" s="19">
        <v>154</v>
      </c>
      <c r="R159" s="20">
        <f t="shared" si="57"/>
        <v>218.72000000000088</v>
      </c>
      <c r="S159" s="18">
        <f t="shared" si="49"/>
        <v>218.72000000000088</v>
      </c>
      <c r="T159" s="19">
        <v>154</v>
      </c>
      <c r="U159" s="20">
        <f t="shared" si="58"/>
        <v>310.14000000000129</v>
      </c>
      <c r="V159" s="18">
        <f t="shared" si="50"/>
        <v>310.14000000000129</v>
      </c>
      <c r="W159" s="19">
        <v>154</v>
      </c>
      <c r="X159" s="20">
        <f t="shared" si="59"/>
        <v>88.870000000000147</v>
      </c>
      <c r="Y159" s="18">
        <f t="shared" si="51"/>
        <v>88.870000000000147</v>
      </c>
      <c r="Z159" s="19">
        <v>154</v>
      </c>
      <c r="AA159" s="20">
        <f t="shared" si="42"/>
        <v>3775.9000000000115</v>
      </c>
      <c r="AB159" s="18">
        <f t="shared" si="52"/>
        <v>3323.4168023588536</v>
      </c>
      <c r="AC159" s="19">
        <v>154</v>
      </c>
      <c r="AD159" s="20">
        <f t="shared" si="43"/>
        <v>3386.2000000000103</v>
      </c>
      <c r="AE159" s="18">
        <f t="shared" si="53"/>
        <v>2980.4163182678435</v>
      </c>
    </row>
    <row r="160" spans="1:31" s="3" customFormat="1" ht="13.5">
      <c r="A160" s="17">
        <v>155</v>
      </c>
      <c r="B160" s="505">
        <f t="shared" si="40"/>
        <v>2336.8999999999928</v>
      </c>
      <c r="C160" s="505">
        <f t="shared" si="44"/>
        <v>2056.8586894336072</v>
      </c>
      <c r="D160" s="504">
        <v>155</v>
      </c>
      <c r="E160" s="505">
        <f t="shared" si="41"/>
        <v>2335.2999999999929</v>
      </c>
      <c r="F160" s="506">
        <f t="shared" si="45"/>
        <v>2055.4504246798338</v>
      </c>
      <c r="G160" s="19">
        <v>155</v>
      </c>
      <c r="H160" s="20">
        <f t="shared" si="60"/>
        <v>1696.2500000000034</v>
      </c>
      <c r="I160" s="18">
        <f t="shared" si="46"/>
        <v>1696.2500000000034</v>
      </c>
      <c r="J160" s="18"/>
      <c r="K160" s="19">
        <v>155</v>
      </c>
      <c r="L160" s="20">
        <f t="shared" si="55"/>
        <v>1665.6000000000038</v>
      </c>
      <c r="M160" s="18">
        <f t="shared" si="47"/>
        <v>1665.6000000000038</v>
      </c>
      <c r="N160" s="19">
        <v>155</v>
      </c>
      <c r="O160" s="20">
        <f t="shared" si="56"/>
        <v>778.89999999999884</v>
      </c>
      <c r="P160" s="18">
        <f t="shared" si="48"/>
        <v>778.89999999999884</v>
      </c>
      <c r="Q160" s="19">
        <v>155</v>
      </c>
      <c r="R160" s="20">
        <f t="shared" si="57"/>
        <v>219.90000000000089</v>
      </c>
      <c r="S160" s="18">
        <f t="shared" si="49"/>
        <v>219.90000000000089</v>
      </c>
      <c r="T160" s="19">
        <v>155</v>
      </c>
      <c r="U160" s="20">
        <f t="shared" si="58"/>
        <v>312.00000000000131</v>
      </c>
      <c r="V160" s="18">
        <f t="shared" si="50"/>
        <v>312.00000000000131</v>
      </c>
      <c r="W160" s="19">
        <v>155</v>
      </c>
      <c r="X160" s="20">
        <f t="shared" si="59"/>
        <v>89.400000000000148</v>
      </c>
      <c r="Y160" s="18">
        <f t="shared" si="51"/>
        <v>89.400000000000148</v>
      </c>
      <c r="Z160" s="19">
        <v>155</v>
      </c>
      <c r="AA160" s="20">
        <f t="shared" si="42"/>
        <v>3799.2000000000116</v>
      </c>
      <c r="AB160" s="18">
        <f t="shared" si="52"/>
        <v>3343.9246578356833</v>
      </c>
      <c r="AC160" s="19">
        <v>155</v>
      </c>
      <c r="AD160" s="20">
        <f t="shared" si="43"/>
        <v>3407.1000000000104</v>
      </c>
      <c r="AE160" s="18">
        <f t="shared" si="53"/>
        <v>2998.8117766140126</v>
      </c>
    </row>
    <row r="161" spans="1:31" s="3" customFormat="1" ht="13.5">
      <c r="A161" s="17">
        <v>156</v>
      </c>
      <c r="B161" s="505">
        <f t="shared" si="40"/>
        <v>2351.4999999999927</v>
      </c>
      <c r="C161" s="505">
        <f t="shared" si="44"/>
        <v>2069.7091053117924</v>
      </c>
      <c r="D161" s="504">
        <v>156</v>
      </c>
      <c r="E161" s="505">
        <f t="shared" si="41"/>
        <v>2349.8999999999928</v>
      </c>
      <c r="F161" s="506">
        <f t="shared" si="45"/>
        <v>2068.3008405580185</v>
      </c>
      <c r="G161" s="19">
        <v>156</v>
      </c>
      <c r="H161" s="20">
        <f t="shared" si="60"/>
        <v>1705.3000000000034</v>
      </c>
      <c r="I161" s="18">
        <f t="shared" si="46"/>
        <v>1705.3000000000034</v>
      </c>
      <c r="J161" s="18"/>
      <c r="K161" s="19">
        <v>156</v>
      </c>
      <c r="L161" s="20">
        <f t="shared" si="55"/>
        <v>1675.5600000000038</v>
      </c>
      <c r="M161" s="18">
        <f t="shared" si="47"/>
        <v>1675.5600000000038</v>
      </c>
      <c r="N161" s="19">
        <v>156</v>
      </c>
      <c r="O161" s="20">
        <f t="shared" si="56"/>
        <v>783.4399999999988</v>
      </c>
      <c r="P161" s="18">
        <f t="shared" si="48"/>
        <v>783.4399999999988</v>
      </c>
      <c r="Q161" s="19">
        <v>156</v>
      </c>
      <c r="R161" s="20">
        <f t="shared" si="57"/>
        <v>221.08000000000089</v>
      </c>
      <c r="S161" s="18">
        <f t="shared" si="49"/>
        <v>221.08000000000089</v>
      </c>
      <c r="T161" s="19">
        <v>156</v>
      </c>
      <c r="U161" s="20">
        <f t="shared" si="58"/>
        <v>313.86000000000132</v>
      </c>
      <c r="V161" s="18">
        <f t="shared" si="50"/>
        <v>313.86000000000132</v>
      </c>
      <c r="W161" s="19">
        <v>156</v>
      </c>
      <c r="X161" s="20">
        <f t="shared" si="59"/>
        <v>89.930000000000149</v>
      </c>
      <c r="Y161" s="18">
        <f t="shared" si="51"/>
        <v>89.930000000000149</v>
      </c>
      <c r="Z161" s="19">
        <v>156</v>
      </c>
      <c r="AA161" s="20">
        <f t="shared" si="42"/>
        <v>3822.5000000000118</v>
      </c>
      <c r="AB161" s="18">
        <f t="shared" si="52"/>
        <v>3364.432513312513</v>
      </c>
      <c r="AC161" s="19">
        <v>156</v>
      </c>
      <c r="AD161" s="20">
        <f t="shared" si="43"/>
        <v>3428.0000000000105</v>
      </c>
      <c r="AE161" s="18">
        <f t="shared" si="53"/>
        <v>3017.2072349601817</v>
      </c>
    </row>
    <row r="162" spans="1:31" s="3" customFormat="1" ht="13.5">
      <c r="A162" s="17">
        <v>157</v>
      </c>
      <c r="B162" s="505">
        <f t="shared" si="40"/>
        <v>2366.0999999999926</v>
      </c>
      <c r="C162" s="505">
        <f t="shared" si="44"/>
        <v>2082.5595211899772</v>
      </c>
      <c r="D162" s="504">
        <v>157</v>
      </c>
      <c r="E162" s="505">
        <f t="shared" si="41"/>
        <v>2364.4999999999927</v>
      </c>
      <c r="F162" s="506">
        <f t="shared" si="45"/>
        <v>2081.1512564362038</v>
      </c>
      <c r="G162" s="19">
        <v>157</v>
      </c>
      <c r="H162" s="20">
        <f t="shared" si="60"/>
        <v>1714.3500000000033</v>
      </c>
      <c r="I162" s="18">
        <f t="shared" si="46"/>
        <v>1714.3500000000033</v>
      </c>
      <c r="J162" s="18"/>
      <c r="K162" s="19">
        <v>157</v>
      </c>
      <c r="L162" s="20">
        <f t="shared" si="55"/>
        <v>1685.5200000000038</v>
      </c>
      <c r="M162" s="18">
        <f t="shared" si="47"/>
        <v>1685.5200000000038</v>
      </c>
      <c r="N162" s="19">
        <v>157</v>
      </c>
      <c r="O162" s="20">
        <f t="shared" si="56"/>
        <v>787.97999999999877</v>
      </c>
      <c r="P162" s="18">
        <f t="shared" si="48"/>
        <v>787.97999999999877</v>
      </c>
      <c r="Q162" s="19">
        <v>157</v>
      </c>
      <c r="R162" s="20">
        <f t="shared" si="57"/>
        <v>222.2600000000009</v>
      </c>
      <c r="S162" s="18">
        <f t="shared" si="49"/>
        <v>222.2600000000009</v>
      </c>
      <c r="T162" s="19">
        <v>157</v>
      </c>
      <c r="U162" s="20">
        <f t="shared" si="58"/>
        <v>315.72000000000133</v>
      </c>
      <c r="V162" s="18">
        <f t="shared" si="50"/>
        <v>315.72000000000133</v>
      </c>
      <c r="W162" s="19">
        <v>157</v>
      </c>
      <c r="X162" s="20">
        <f t="shared" si="59"/>
        <v>90.46000000000015</v>
      </c>
      <c r="Y162" s="18">
        <f t="shared" si="51"/>
        <v>90.46000000000015</v>
      </c>
      <c r="Z162" s="19">
        <v>157</v>
      </c>
      <c r="AA162" s="20">
        <f t="shared" si="42"/>
        <v>3845.800000000012</v>
      </c>
      <c r="AB162" s="18">
        <f t="shared" si="52"/>
        <v>3384.9403687893428</v>
      </c>
      <c r="AC162" s="19">
        <v>157</v>
      </c>
      <c r="AD162" s="20">
        <f t="shared" si="43"/>
        <v>3448.9000000000106</v>
      </c>
      <c r="AE162" s="18">
        <f t="shared" si="53"/>
        <v>3035.6026933063508</v>
      </c>
    </row>
    <row r="163" spans="1:31" s="3" customFormat="1" ht="13.5">
      <c r="A163" s="17">
        <v>158</v>
      </c>
      <c r="B163" s="505">
        <f t="shared" si="40"/>
        <v>2380.6999999999925</v>
      </c>
      <c r="C163" s="505">
        <f t="shared" si="44"/>
        <v>2095.4099370681624</v>
      </c>
      <c r="D163" s="504">
        <v>158</v>
      </c>
      <c r="E163" s="505">
        <f t="shared" si="41"/>
        <v>2379.0999999999926</v>
      </c>
      <c r="F163" s="506">
        <f t="shared" si="45"/>
        <v>2094.0016723143885</v>
      </c>
      <c r="G163" s="19">
        <v>158</v>
      </c>
      <c r="H163" s="20">
        <f t="shared" si="60"/>
        <v>1723.4000000000033</v>
      </c>
      <c r="I163" s="18">
        <f t="shared" si="46"/>
        <v>1723.4000000000033</v>
      </c>
      <c r="J163" s="18"/>
      <c r="K163" s="19">
        <v>158</v>
      </c>
      <c r="L163" s="20">
        <f t="shared" si="55"/>
        <v>1695.4800000000039</v>
      </c>
      <c r="M163" s="18">
        <f t="shared" si="47"/>
        <v>1695.4800000000039</v>
      </c>
      <c r="N163" s="19">
        <v>158</v>
      </c>
      <c r="O163" s="20">
        <f t="shared" si="56"/>
        <v>792.51999999999873</v>
      </c>
      <c r="P163" s="18">
        <f t="shared" si="48"/>
        <v>792.51999999999873</v>
      </c>
      <c r="Q163" s="19">
        <v>158</v>
      </c>
      <c r="R163" s="20">
        <f t="shared" si="57"/>
        <v>223.44000000000091</v>
      </c>
      <c r="S163" s="18">
        <f t="shared" si="49"/>
        <v>223.44000000000091</v>
      </c>
      <c r="T163" s="19">
        <v>158</v>
      </c>
      <c r="U163" s="20">
        <f t="shared" si="58"/>
        <v>317.58000000000135</v>
      </c>
      <c r="V163" s="18">
        <f t="shared" si="50"/>
        <v>317.58000000000135</v>
      </c>
      <c r="W163" s="19">
        <v>158</v>
      </c>
      <c r="X163" s="20">
        <f t="shared" si="59"/>
        <v>90.990000000000151</v>
      </c>
      <c r="Y163" s="18">
        <f t="shared" si="51"/>
        <v>90.990000000000151</v>
      </c>
      <c r="Z163" s="19">
        <v>158</v>
      </c>
      <c r="AA163" s="20">
        <f t="shared" si="42"/>
        <v>3869.1000000000122</v>
      </c>
      <c r="AB163" s="18">
        <f t="shared" si="52"/>
        <v>3405.4482242661729</v>
      </c>
      <c r="AC163" s="19">
        <v>158</v>
      </c>
      <c r="AD163" s="20">
        <f t="shared" si="43"/>
        <v>3469.8000000000106</v>
      </c>
      <c r="AE163" s="18">
        <f t="shared" si="53"/>
        <v>3053.9981516525199</v>
      </c>
    </row>
    <row r="164" spans="1:31" s="3" customFormat="1" ht="13.5">
      <c r="A164" s="17">
        <v>159</v>
      </c>
      <c r="B164" s="505">
        <f t="shared" si="40"/>
        <v>2395.2999999999925</v>
      </c>
      <c r="C164" s="505">
        <f t="shared" si="44"/>
        <v>2108.2603529463472</v>
      </c>
      <c r="D164" s="504">
        <v>159</v>
      </c>
      <c r="E164" s="505">
        <f t="shared" si="41"/>
        <v>2393.6999999999925</v>
      </c>
      <c r="F164" s="506">
        <f t="shared" si="45"/>
        <v>2106.8520881925738</v>
      </c>
      <c r="G164" s="19">
        <v>159</v>
      </c>
      <c r="H164" s="20">
        <f t="shared" si="60"/>
        <v>1732.4500000000032</v>
      </c>
      <c r="I164" s="18">
        <f t="shared" si="46"/>
        <v>1732.4500000000032</v>
      </c>
      <c r="J164" s="18"/>
      <c r="K164" s="19">
        <v>159</v>
      </c>
      <c r="L164" s="20">
        <f t="shared" si="55"/>
        <v>1705.4400000000039</v>
      </c>
      <c r="M164" s="18">
        <f t="shared" si="47"/>
        <v>1705.4400000000039</v>
      </c>
      <c r="N164" s="19">
        <v>159</v>
      </c>
      <c r="O164" s="20">
        <f t="shared" si="56"/>
        <v>797.05999999999869</v>
      </c>
      <c r="P164" s="18">
        <f t="shared" si="48"/>
        <v>797.05999999999869</v>
      </c>
      <c r="Q164" s="19">
        <v>159</v>
      </c>
      <c r="R164" s="20">
        <f t="shared" si="57"/>
        <v>224.62000000000091</v>
      </c>
      <c r="S164" s="18">
        <f t="shared" si="49"/>
        <v>224.62000000000091</v>
      </c>
      <c r="T164" s="19">
        <v>159</v>
      </c>
      <c r="U164" s="20">
        <f t="shared" si="58"/>
        <v>319.44000000000136</v>
      </c>
      <c r="V164" s="18">
        <f t="shared" si="50"/>
        <v>319.44000000000136</v>
      </c>
      <c r="W164" s="19">
        <v>159</v>
      </c>
      <c r="X164" s="20">
        <f t="shared" si="59"/>
        <v>91.520000000000152</v>
      </c>
      <c r="Y164" s="18">
        <f t="shared" si="51"/>
        <v>91.520000000000152</v>
      </c>
      <c r="Z164" s="19">
        <v>159</v>
      </c>
      <c r="AA164" s="20">
        <f t="shared" si="42"/>
        <v>3892.4000000000124</v>
      </c>
      <c r="AB164" s="18">
        <f t="shared" si="52"/>
        <v>3425.9560797430026</v>
      </c>
      <c r="AC164" s="19">
        <v>159</v>
      </c>
      <c r="AD164" s="20">
        <f t="shared" si="43"/>
        <v>3490.7000000000107</v>
      </c>
      <c r="AE164" s="18">
        <f t="shared" si="53"/>
        <v>3072.393609998689</v>
      </c>
    </row>
    <row r="165" spans="1:31" s="3" customFormat="1" ht="13.5">
      <c r="A165" s="17">
        <v>160</v>
      </c>
      <c r="B165" s="505">
        <f t="shared" ref="B165:B228" si="61">B164+14.6</f>
        <v>2409.8999999999924</v>
      </c>
      <c r="C165" s="505">
        <f t="shared" si="44"/>
        <v>2121.1107688245324</v>
      </c>
      <c r="D165" s="504">
        <v>160</v>
      </c>
      <c r="E165" s="505">
        <f t="shared" ref="E165:E228" si="62">E164+14.6</f>
        <v>2408.2999999999925</v>
      </c>
      <c r="F165" s="506">
        <f t="shared" si="45"/>
        <v>2119.7025040707586</v>
      </c>
      <c r="G165" s="19">
        <v>160</v>
      </c>
      <c r="H165" s="20">
        <f t="shared" si="60"/>
        <v>1741.5000000000032</v>
      </c>
      <c r="I165" s="18">
        <f t="shared" si="46"/>
        <v>1741.5000000000032</v>
      </c>
      <c r="J165" s="18"/>
      <c r="K165" s="19">
        <v>160</v>
      </c>
      <c r="L165" s="20">
        <f t="shared" si="55"/>
        <v>1715.400000000004</v>
      </c>
      <c r="M165" s="18">
        <f t="shared" si="47"/>
        <v>1715.400000000004</v>
      </c>
      <c r="N165" s="19">
        <v>160</v>
      </c>
      <c r="O165" s="20">
        <f t="shared" si="56"/>
        <v>801.59999999999866</v>
      </c>
      <c r="P165" s="18">
        <f t="shared" si="48"/>
        <v>801.59999999999866</v>
      </c>
      <c r="Q165" s="19">
        <v>160</v>
      </c>
      <c r="R165" s="20">
        <f t="shared" si="57"/>
        <v>225.80000000000092</v>
      </c>
      <c r="S165" s="18">
        <f t="shared" si="49"/>
        <v>225.80000000000092</v>
      </c>
      <c r="T165" s="19">
        <v>160</v>
      </c>
      <c r="U165" s="20">
        <f t="shared" si="58"/>
        <v>321.30000000000138</v>
      </c>
      <c r="V165" s="18">
        <f t="shared" si="50"/>
        <v>321.30000000000138</v>
      </c>
      <c r="W165" s="19">
        <v>160</v>
      </c>
      <c r="X165" s="20">
        <f t="shared" si="59"/>
        <v>92.050000000000153</v>
      </c>
      <c r="Y165" s="18">
        <f t="shared" si="51"/>
        <v>92.050000000000153</v>
      </c>
      <c r="Z165" s="19">
        <v>160</v>
      </c>
      <c r="AA165" s="20">
        <f t="shared" ref="AA165:AA228" si="63">AA164+23.3</f>
        <v>3915.7000000000126</v>
      </c>
      <c r="AB165" s="18">
        <f t="shared" si="52"/>
        <v>3446.4639352198324</v>
      </c>
      <c r="AC165" s="19">
        <v>160</v>
      </c>
      <c r="AD165" s="20">
        <f t="shared" ref="AD165:AD228" si="64">AD164+20.9</f>
        <v>3511.6000000000108</v>
      </c>
      <c r="AE165" s="18">
        <f t="shared" si="53"/>
        <v>3090.7890683448582</v>
      </c>
    </row>
    <row r="166" spans="1:31" s="3" customFormat="1" ht="13.5">
      <c r="A166" s="17">
        <v>161</v>
      </c>
      <c r="B166" s="505">
        <f t="shared" si="61"/>
        <v>2424.4999999999923</v>
      </c>
      <c r="C166" s="505">
        <f t="shared" si="44"/>
        <v>2133.9611847027172</v>
      </c>
      <c r="D166" s="504">
        <v>161</v>
      </c>
      <c r="E166" s="505">
        <f t="shared" si="62"/>
        <v>2422.8999999999924</v>
      </c>
      <c r="F166" s="506">
        <f t="shared" si="45"/>
        <v>2132.5529199489438</v>
      </c>
      <c r="G166" s="19">
        <v>161</v>
      </c>
      <c r="H166" s="20">
        <f t="shared" si="60"/>
        <v>1750.5500000000031</v>
      </c>
      <c r="I166" s="18">
        <f t="shared" si="46"/>
        <v>1750.5500000000031</v>
      </c>
      <c r="J166" s="18"/>
      <c r="K166" s="19">
        <v>161</v>
      </c>
      <c r="L166" s="20">
        <f t="shared" si="55"/>
        <v>1725.360000000004</v>
      </c>
      <c r="M166" s="18">
        <f t="shared" si="47"/>
        <v>1725.360000000004</v>
      </c>
      <c r="N166" s="19">
        <v>161</v>
      </c>
      <c r="O166" s="20">
        <f t="shared" si="56"/>
        <v>806.13999999999862</v>
      </c>
      <c r="P166" s="18">
        <f t="shared" si="48"/>
        <v>806.13999999999862</v>
      </c>
      <c r="Q166" s="19">
        <v>161</v>
      </c>
      <c r="R166" s="20">
        <f t="shared" si="57"/>
        <v>226.98000000000093</v>
      </c>
      <c r="S166" s="18">
        <f t="shared" si="49"/>
        <v>226.98000000000093</v>
      </c>
      <c r="T166" s="19">
        <v>161</v>
      </c>
      <c r="U166" s="20">
        <f t="shared" si="58"/>
        <v>323.16000000000139</v>
      </c>
      <c r="V166" s="18">
        <f t="shared" si="50"/>
        <v>323.16000000000139</v>
      </c>
      <c r="W166" s="19">
        <v>161</v>
      </c>
      <c r="X166" s="20">
        <f t="shared" si="59"/>
        <v>92.580000000000155</v>
      </c>
      <c r="Y166" s="18">
        <f t="shared" si="51"/>
        <v>92.580000000000155</v>
      </c>
      <c r="Z166" s="19">
        <v>161</v>
      </c>
      <c r="AA166" s="20">
        <f t="shared" si="63"/>
        <v>3939.0000000000127</v>
      </c>
      <c r="AB166" s="18">
        <f t="shared" si="52"/>
        <v>3466.9717906966621</v>
      </c>
      <c r="AC166" s="19">
        <v>161</v>
      </c>
      <c r="AD166" s="20">
        <f t="shared" si="64"/>
        <v>3532.5000000000109</v>
      </c>
      <c r="AE166" s="18">
        <f t="shared" si="53"/>
        <v>3109.1845266910277</v>
      </c>
    </row>
    <row r="167" spans="1:31" s="3" customFormat="1" ht="13.5">
      <c r="A167" s="17">
        <v>162</v>
      </c>
      <c r="B167" s="505">
        <f t="shared" si="61"/>
        <v>2439.0999999999922</v>
      </c>
      <c r="C167" s="505">
        <f t="shared" si="44"/>
        <v>2146.8116005809025</v>
      </c>
      <c r="D167" s="504">
        <v>162</v>
      </c>
      <c r="E167" s="505">
        <f t="shared" si="62"/>
        <v>2437.4999999999923</v>
      </c>
      <c r="F167" s="506">
        <f t="shared" si="45"/>
        <v>2145.4033358271286</v>
      </c>
      <c r="G167" s="19">
        <v>162</v>
      </c>
      <c r="H167" s="20">
        <f t="shared" si="60"/>
        <v>1759.6000000000031</v>
      </c>
      <c r="I167" s="18">
        <f t="shared" si="46"/>
        <v>1759.6000000000031</v>
      </c>
      <c r="J167" s="18"/>
      <c r="K167" s="19">
        <v>162</v>
      </c>
      <c r="L167" s="20">
        <f t="shared" si="55"/>
        <v>1735.320000000004</v>
      </c>
      <c r="M167" s="18">
        <f t="shared" si="47"/>
        <v>1735.320000000004</v>
      </c>
      <c r="N167" s="19">
        <v>162</v>
      </c>
      <c r="O167" s="20">
        <f t="shared" si="56"/>
        <v>810.67999999999859</v>
      </c>
      <c r="P167" s="18">
        <f t="shared" si="48"/>
        <v>810.67999999999859</v>
      </c>
      <c r="Q167" s="19">
        <v>162</v>
      </c>
      <c r="R167" s="20">
        <f t="shared" si="57"/>
        <v>228.16000000000093</v>
      </c>
      <c r="S167" s="18">
        <f t="shared" si="49"/>
        <v>228.16000000000093</v>
      </c>
      <c r="T167" s="19">
        <v>162</v>
      </c>
      <c r="U167" s="20">
        <f t="shared" si="58"/>
        <v>325.0200000000014</v>
      </c>
      <c r="V167" s="18">
        <f t="shared" si="50"/>
        <v>325.0200000000014</v>
      </c>
      <c r="W167" s="19">
        <v>162</v>
      </c>
      <c r="X167" s="20">
        <f t="shared" si="59"/>
        <v>93.110000000000156</v>
      </c>
      <c r="Y167" s="18">
        <f t="shared" si="51"/>
        <v>93.110000000000156</v>
      </c>
      <c r="Z167" s="19">
        <v>162</v>
      </c>
      <c r="AA167" s="20">
        <f t="shared" si="63"/>
        <v>3962.3000000000129</v>
      </c>
      <c r="AB167" s="18">
        <f t="shared" si="52"/>
        <v>3487.4796461734918</v>
      </c>
      <c r="AC167" s="19">
        <v>162</v>
      </c>
      <c r="AD167" s="20">
        <f t="shared" si="64"/>
        <v>3553.400000000011</v>
      </c>
      <c r="AE167" s="18">
        <f t="shared" si="53"/>
        <v>3127.5799850371968</v>
      </c>
    </row>
    <row r="168" spans="1:31" s="3" customFormat="1" ht="13.5">
      <c r="A168" s="17">
        <v>163</v>
      </c>
      <c r="B168" s="505">
        <f t="shared" si="61"/>
        <v>2453.6999999999921</v>
      </c>
      <c r="C168" s="505">
        <f t="shared" si="44"/>
        <v>2159.6620164590872</v>
      </c>
      <c r="D168" s="504">
        <v>163</v>
      </c>
      <c r="E168" s="505">
        <f t="shared" si="62"/>
        <v>2452.0999999999922</v>
      </c>
      <c r="F168" s="506">
        <f t="shared" si="45"/>
        <v>2158.2537517053138</v>
      </c>
      <c r="G168" s="19">
        <v>163</v>
      </c>
      <c r="H168" s="20">
        <f t="shared" si="60"/>
        <v>1768.650000000003</v>
      </c>
      <c r="I168" s="18">
        <f t="shared" si="46"/>
        <v>1768.650000000003</v>
      </c>
      <c r="J168" s="18"/>
      <c r="K168" s="19">
        <v>163</v>
      </c>
      <c r="L168" s="20">
        <f t="shared" si="55"/>
        <v>1745.2800000000041</v>
      </c>
      <c r="M168" s="18">
        <f t="shared" si="47"/>
        <v>1745.2800000000041</v>
      </c>
      <c r="N168" s="19">
        <v>163</v>
      </c>
      <c r="O168" s="20">
        <f t="shared" si="56"/>
        <v>815.21999999999855</v>
      </c>
      <c r="P168" s="18">
        <f t="shared" si="48"/>
        <v>815.21999999999855</v>
      </c>
      <c r="Q168" s="19">
        <v>163</v>
      </c>
      <c r="R168" s="20">
        <f t="shared" si="57"/>
        <v>229.34000000000094</v>
      </c>
      <c r="S168" s="18">
        <f t="shared" si="49"/>
        <v>229.34000000000094</v>
      </c>
      <c r="T168" s="19">
        <v>163</v>
      </c>
      <c r="U168" s="20">
        <f t="shared" si="58"/>
        <v>326.88000000000142</v>
      </c>
      <c r="V168" s="18">
        <f t="shared" si="50"/>
        <v>326.88000000000142</v>
      </c>
      <c r="W168" s="19">
        <v>163</v>
      </c>
      <c r="X168" s="20">
        <f t="shared" si="59"/>
        <v>93.640000000000157</v>
      </c>
      <c r="Y168" s="18">
        <f t="shared" si="51"/>
        <v>93.640000000000157</v>
      </c>
      <c r="Z168" s="19">
        <v>163</v>
      </c>
      <c r="AA168" s="20">
        <f t="shared" si="63"/>
        <v>3985.6000000000131</v>
      </c>
      <c r="AB168" s="18">
        <f t="shared" si="52"/>
        <v>3507.987501650322</v>
      </c>
      <c r="AC168" s="19">
        <v>163</v>
      </c>
      <c r="AD168" s="20">
        <f t="shared" si="64"/>
        <v>3574.3000000000111</v>
      </c>
      <c r="AE168" s="18">
        <f t="shared" si="53"/>
        <v>3145.9754433833659</v>
      </c>
    </row>
    <row r="169" spans="1:31" s="3" customFormat="1" ht="13.5">
      <c r="A169" s="17">
        <v>164</v>
      </c>
      <c r="B169" s="505">
        <f t="shared" si="61"/>
        <v>2468.299999999992</v>
      </c>
      <c r="C169" s="505">
        <f t="shared" si="44"/>
        <v>2172.5124323372725</v>
      </c>
      <c r="D169" s="504">
        <v>164</v>
      </c>
      <c r="E169" s="505">
        <f t="shared" si="62"/>
        <v>2466.6999999999921</v>
      </c>
      <c r="F169" s="506">
        <f t="shared" si="45"/>
        <v>2171.1041675834986</v>
      </c>
      <c r="G169" s="19">
        <v>164</v>
      </c>
      <c r="H169" s="20">
        <f t="shared" si="60"/>
        <v>1777.700000000003</v>
      </c>
      <c r="I169" s="18">
        <f t="shared" si="46"/>
        <v>1777.700000000003</v>
      </c>
      <c r="J169" s="18"/>
      <c r="K169" s="19">
        <v>164</v>
      </c>
      <c r="L169" s="20">
        <f t="shared" si="55"/>
        <v>1755.2400000000041</v>
      </c>
      <c r="M169" s="18">
        <f t="shared" si="47"/>
        <v>1755.2400000000041</v>
      </c>
      <c r="N169" s="19">
        <v>164</v>
      </c>
      <c r="O169" s="20">
        <f t="shared" si="56"/>
        <v>819.75999999999851</v>
      </c>
      <c r="P169" s="18">
        <f t="shared" si="48"/>
        <v>819.75999999999851</v>
      </c>
      <c r="Q169" s="19">
        <v>164</v>
      </c>
      <c r="R169" s="20">
        <f t="shared" si="57"/>
        <v>230.52000000000095</v>
      </c>
      <c r="S169" s="18">
        <f t="shared" si="49"/>
        <v>230.52000000000095</v>
      </c>
      <c r="T169" s="19">
        <v>164</v>
      </c>
      <c r="U169" s="20">
        <f t="shared" si="58"/>
        <v>328.74000000000143</v>
      </c>
      <c r="V169" s="18">
        <f t="shared" si="50"/>
        <v>328.74000000000143</v>
      </c>
      <c r="W169" s="19">
        <v>164</v>
      </c>
      <c r="X169" s="20">
        <f t="shared" si="59"/>
        <v>94.170000000000158</v>
      </c>
      <c r="Y169" s="18">
        <f t="shared" si="51"/>
        <v>94.170000000000158</v>
      </c>
      <c r="Z169" s="19">
        <v>164</v>
      </c>
      <c r="AA169" s="20">
        <f t="shared" si="63"/>
        <v>4008.9000000000133</v>
      </c>
      <c r="AB169" s="18">
        <f t="shared" si="52"/>
        <v>3528.4953571271517</v>
      </c>
      <c r="AC169" s="19">
        <v>164</v>
      </c>
      <c r="AD169" s="20">
        <f t="shared" si="64"/>
        <v>3595.2000000000112</v>
      </c>
      <c r="AE169" s="18">
        <f t="shared" si="53"/>
        <v>3164.370901729535</v>
      </c>
    </row>
    <row r="170" spans="1:31" s="3" customFormat="1" ht="13.5">
      <c r="A170" s="17">
        <v>165</v>
      </c>
      <c r="B170" s="505">
        <f t="shared" si="61"/>
        <v>2482.8999999999919</v>
      </c>
      <c r="C170" s="505">
        <f t="shared" si="44"/>
        <v>2185.3628482154572</v>
      </c>
      <c r="D170" s="504">
        <v>165</v>
      </c>
      <c r="E170" s="505">
        <f t="shared" si="62"/>
        <v>2481.299999999992</v>
      </c>
      <c r="F170" s="506">
        <f t="shared" si="45"/>
        <v>2183.9545834616838</v>
      </c>
      <c r="G170" s="19">
        <v>165</v>
      </c>
      <c r="H170" s="20">
        <f t="shared" si="60"/>
        <v>1786.750000000003</v>
      </c>
      <c r="I170" s="18">
        <f t="shared" si="46"/>
        <v>1786.750000000003</v>
      </c>
      <c r="J170" s="18"/>
      <c r="K170" s="19">
        <v>165</v>
      </c>
      <c r="L170" s="20">
        <f t="shared" si="55"/>
        <v>1765.2000000000041</v>
      </c>
      <c r="M170" s="18">
        <f t="shared" si="47"/>
        <v>1765.2000000000041</v>
      </c>
      <c r="N170" s="19">
        <v>165</v>
      </c>
      <c r="O170" s="20">
        <f t="shared" si="56"/>
        <v>824.29999999999848</v>
      </c>
      <c r="P170" s="18">
        <f t="shared" si="48"/>
        <v>824.29999999999848</v>
      </c>
      <c r="Q170" s="19">
        <v>165</v>
      </c>
      <c r="R170" s="20">
        <f t="shared" si="57"/>
        <v>231.70000000000095</v>
      </c>
      <c r="S170" s="18">
        <f t="shared" si="49"/>
        <v>231.70000000000095</v>
      </c>
      <c r="T170" s="19">
        <v>165</v>
      </c>
      <c r="U170" s="20">
        <f t="shared" si="58"/>
        <v>330.60000000000144</v>
      </c>
      <c r="V170" s="18">
        <f t="shared" si="50"/>
        <v>330.60000000000144</v>
      </c>
      <c r="W170" s="19">
        <v>165</v>
      </c>
      <c r="X170" s="20">
        <f t="shared" si="59"/>
        <v>94.700000000000159</v>
      </c>
      <c r="Y170" s="18">
        <f t="shared" si="51"/>
        <v>94.700000000000159</v>
      </c>
      <c r="Z170" s="19">
        <v>165</v>
      </c>
      <c r="AA170" s="20">
        <f t="shared" si="63"/>
        <v>4032.2000000000135</v>
      </c>
      <c r="AB170" s="18">
        <f t="shared" si="52"/>
        <v>3549.0032126039814</v>
      </c>
      <c r="AC170" s="19">
        <v>165</v>
      </c>
      <c r="AD170" s="20">
        <f t="shared" si="64"/>
        <v>3616.1000000000113</v>
      </c>
      <c r="AE170" s="18">
        <f t="shared" si="53"/>
        <v>3182.7663600757041</v>
      </c>
    </row>
    <row r="171" spans="1:31" s="3" customFormat="1" ht="13.5">
      <c r="A171" s="17">
        <v>166</v>
      </c>
      <c r="B171" s="505">
        <f t="shared" si="61"/>
        <v>2497.4999999999918</v>
      </c>
      <c r="C171" s="505">
        <f t="shared" si="44"/>
        <v>2198.2132640936425</v>
      </c>
      <c r="D171" s="504">
        <v>166</v>
      </c>
      <c r="E171" s="505">
        <f t="shared" si="62"/>
        <v>2495.8999999999919</v>
      </c>
      <c r="F171" s="506">
        <f t="shared" si="45"/>
        <v>2196.8049993398686</v>
      </c>
      <c r="G171" s="19">
        <v>166</v>
      </c>
      <c r="H171" s="20">
        <f t="shared" si="60"/>
        <v>1795.8000000000029</v>
      </c>
      <c r="I171" s="18">
        <f t="shared" si="46"/>
        <v>1795.8000000000029</v>
      </c>
      <c r="J171" s="18"/>
      <c r="K171" s="19">
        <v>166</v>
      </c>
      <c r="L171" s="20">
        <f t="shared" si="55"/>
        <v>1775.1600000000042</v>
      </c>
      <c r="M171" s="18">
        <f t="shared" si="47"/>
        <v>1775.1600000000042</v>
      </c>
      <c r="N171" s="19">
        <v>166</v>
      </c>
      <c r="O171" s="20">
        <f t="shared" si="56"/>
        <v>828.83999999999844</v>
      </c>
      <c r="P171" s="18">
        <f t="shared" si="48"/>
        <v>828.83999999999844</v>
      </c>
      <c r="Q171" s="19">
        <v>166</v>
      </c>
      <c r="R171" s="20">
        <f t="shared" si="57"/>
        <v>232.88000000000096</v>
      </c>
      <c r="S171" s="18">
        <f t="shared" si="49"/>
        <v>232.88000000000096</v>
      </c>
      <c r="T171" s="19">
        <v>166</v>
      </c>
      <c r="U171" s="20">
        <f t="shared" si="58"/>
        <v>332.46000000000146</v>
      </c>
      <c r="V171" s="18">
        <f t="shared" si="50"/>
        <v>332.46000000000146</v>
      </c>
      <c r="W171" s="19">
        <v>166</v>
      </c>
      <c r="X171" s="20">
        <f t="shared" si="59"/>
        <v>95.23000000000016</v>
      </c>
      <c r="Y171" s="18">
        <f t="shared" si="51"/>
        <v>95.23000000000016</v>
      </c>
      <c r="Z171" s="19">
        <v>166</v>
      </c>
      <c r="AA171" s="20">
        <f t="shared" si="63"/>
        <v>4055.5000000000136</v>
      </c>
      <c r="AB171" s="18">
        <f t="shared" si="52"/>
        <v>3569.5110680808111</v>
      </c>
      <c r="AC171" s="19">
        <v>166</v>
      </c>
      <c r="AD171" s="20">
        <f t="shared" si="64"/>
        <v>3637.0000000000114</v>
      </c>
      <c r="AE171" s="18">
        <f t="shared" si="53"/>
        <v>3201.1618184218732</v>
      </c>
    </row>
    <row r="172" spans="1:31" s="3" customFormat="1" ht="13.5">
      <c r="A172" s="17">
        <v>167</v>
      </c>
      <c r="B172" s="505">
        <f t="shared" si="61"/>
        <v>2512.0999999999917</v>
      </c>
      <c r="C172" s="505">
        <f t="shared" si="44"/>
        <v>2211.0636799718272</v>
      </c>
      <c r="D172" s="504">
        <v>167</v>
      </c>
      <c r="E172" s="505">
        <f t="shared" si="62"/>
        <v>2510.4999999999918</v>
      </c>
      <c r="F172" s="506">
        <f t="shared" si="45"/>
        <v>2209.6554152180538</v>
      </c>
      <c r="G172" s="19">
        <v>167</v>
      </c>
      <c r="H172" s="20">
        <f t="shared" si="60"/>
        <v>1804.8500000000029</v>
      </c>
      <c r="I172" s="18">
        <f t="shared" si="46"/>
        <v>1804.8500000000029</v>
      </c>
      <c r="J172" s="18"/>
      <c r="K172" s="19">
        <v>167</v>
      </c>
      <c r="L172" s="20">
        <f t="shared" si="55"/>
        <v>1785.1200000000042</v>
      </c>
      <c r="M172" s="18">
        <f t="shared" si="47"/>
        <v>1785.1200000000042</v>
      </c>
      <c r="N172" s="19">
        <v>167</v>
      </c>
      <c r="O172" s="20">
        <f t="shared" si="56"/>
        <v>833.3799999999984</v>
      </c>
      <c r="P172" s="18">
        <f t="shared" si="48"/>
        <v>833.3799999999984</v>
      </c>
      <c r="Q172" s="19">
        <v>167</v>
      </c>
      <c r="R172" s="20">
        <f t="shared" si="57"/>
        <v>234.06000000000097</v>
      </c>
      <c r="S172" s="18">
        <f t="shared" si="49"/>
        <v>234.06000000000097</v>
      </c>
      <c r="T172" s="19">
        <v>167</v>
      </c>
      <c r="U172" s="20">
        <f t="shared" si="58"/>
        <v>334.32000000000147</v>
      </c>
      <c r="V172" s="18">
        <f t="shared" si="50"/>
        <v>334.32000000000147</v>
      </c>
      <c r="W172" s="19">
        <v>167</v>
      </c>
      <c r="X172" s="20">
        <f t="shared" si="59"/>
        <v>95.760000000000161</v>
      </c>
      <c r="Y172" s="18">
        <f t="shared" si="51"/>
        <v>95.760000000000161</v>
      </c>
      <c r="Z172" s="19">
        <v>167</v>
      </c>
      <c r="AA172" s="20">
        <f t="shared" si="63"/>
        <v>4078.8000000000138</v>
      </c>
      <c r="AB172" s="18">
        <f t="shared" si="52"/>
        <v>3590.0189235576408</v>
      </c>
      <c r="AC172" s="19">
        <v>167</v>
      </c>
      <c r="AD172" s="20">
        <f t="shared" si="64"/>
        <v>3657.9000000000115</v>
      </c>
      <c r="AE172" s="18">
        <f t="shared" si="53"/>
        <v>3219.5572767680424</v>
      </c>
    </row>
    <row r="173" spans="1:31" s="3" customFormat="1" ht="13.5">
      <c r="A173" s="17">
        <v>168</v>
      </c>
      <c r="B173" s="505">
        <f t="shared" si="61"/>
        <v>2526.6999999999916</v>
      </c>
      <c r="C173" s="505">
        <f t="shared" si="44"/>
        <v>2223.9140958500125</v>
      </c>
      <c r="D173" s="504">
        <v>168</v>
      </c>
      <c r="E173" s="505">
        <f t="shared" si="62"/>
        <v>2525.0999999999917</v>
      </c>
      <c r="F173" s="506">
        <f t="shared" si="45"/>
        <v>2222.505831096239</v>
      </c>
      <c r="G173" s="19">
        <v>168</v>
      </c>
      <c r="H173" s="20">
        <f t="shared" si="60"/>
        <v>1813.9000000000028</v>
      </c>
      <c r="I173" s="18">
        <f t="shared" si="46"/>
        <v>1813.9000000000028</v>
      </c>
      <c r="J173" s="18"/>
      <c r="K173" s="19">
        <v>168</v>
      </c>
      <c r="L173" s="20">
        <f t="shared" si="55"/>
        <v>1795.0800000000042</v>
      </c>
      <c r="M173" s="18">
        <f t="shared" si="47"/>
        <v>1795.0800000000042</v>
      </c>
      <c r="N173" s="19">
        <v>168</v>
      </c>
      <c r="O173" s="20">
        <f t="shared" si="56"/>
        <v>837.91999999999837</v>
      </c>
      <c r="P173" s="18">
        <f t="shared" si="48"/>
        <v>837.91999999999837</v>
      </c>
      <c r="Q173" s="19">
        <v>168</v>
      </c>
      <c r="R173" s="20">
        <f t="shared" si="57"/>
        <v>235.24000000000098</v>
      </c>
      <c r="S173" s="18">
        <f t="shared" si="49"/>
        <v>235.24000000000098</v>
      </c>
      <c r="T173" s="19">
        <v>168</v>
      </c>
      <c r="U173" s="20">
        <f t="shared" si="58"/>
        <v>336.18000000000148</v>
      </c>
      <c r="V173" s="18">
        <f t="shared" si="50"/>
        <v>336.18000000000148</v>
      </c>
      <c r="W173" s="19">
        <v>168</v>
      </c>
      <c r="X173" s="20">
        <f t="shared" si="59"/>
        <v>96.290000000000163</v>
      </c>
      <c r="Y173" s="18">
        <f t="shared" si="51"/>
        <v>96.290000000000163</v>
      </c>
      <c r="Z173" s="19">
        <v>168</v>
      </c>
      <c r="AA173" s="20">
        <f t="shared" si="63"/>
        <v>4102.100000000014</v>
      </c>
      <c r="AB173" s="18">
        <f t="shared" si="52"/>
        <v>3610.526779034471</v>
      </c>
      <c r="AC173" s="19">
        <v>168</v>
      </c>
      <c r="AD173" s="20">
        <f t="shared" si="64"/>
        <v>3678.8000000000116</v>
      </c>
      <c r="AE173" s="18">
        <f t="shared" si="53"/>
        <v>3237.9527351142115</v>
      </c>
    </row>
    <row r="174" spans="1:31" s="3" customFormat="1" ht="13.5">
      <c r="A174" s="17">
        <v>169</v>
      </c>
      <c r="B174" s="505">
        <f t="shared" si="61"/>
        <v>2541.2999999999915</v>
      </c>
      <c r="C174" s="505">
        <f t="shared" si="44"/>
        <v>2236.7645117281972</v>
      </c>
      <c r="D174" s="504">
        <v>169</v>
      </c>
      <c r="E174" s="505">
        <f t="shared" si="62"/>
        <v>2539.6999999999916</v>
      </c>
      <c r="F174" s="506">
        <f t="shared" si="45"/>
        <v>2235.3562469744238</v>
      </c>
      <c r="G174" s="19">
        <v>169</v>
      </c>
      <c r="H174" s="20">
        <f t="shared" si="60"/>
        <v>1822.9500000000028</v>
      </c>
      <c r="I174" s="18">
        <f t="shared" si="46"/>
        <v>1822.9500000000028</v>
      </c>
      <c r="J174" s="18"/>
      <c r="K174" s="19">
        <v>169</v>
      </c>
      <c r="L174" s="20">
        <f t="shared" si="55"/>
        <v>1805.0400000000043</v>
      </c>
      <c r="M174" s="18">
        <f t="shared" si="47"/>
        <v>1805.0400000000043</v>
      </c>
      <c r="N174" s="19">
        <v>169</v>
      </c>
      <c r="O174" s="20">
        <f t="shared" si="56"/>
        <v>842.45999999999833</v>
      </c>
      <c r="P174" s="18">
        <f t="shared" si="48"/>
        <v>842.45999999999833</v>
      </c>
      <c r="Q174" s="19">
        <v>169</v>
      </c>
      <c r="R174" s="20">
        <f t="shared" si="57"/>
        <v>236.42000000000098</v>
      </c>
      <c r="S174" s="18">
        <f t="shared" si="49"/>
        <v>236.42000000000098</v>
      </c>
      <c r="T174" s="19">
        <v>169</v>
      </c>
      <c r="U174" s="20">
        <f t="shared" si="58"/>
        <v>338.0400000000015</v>
      </c>
      <c r="V174" s="18">
        <f t="shared" si="50"/>
        <v>338.0400000000015</v>
      </c>
      <c r="W174" s="19">
        <v>169</v>
      </c>
      <c r="X174" s="20">
        <f t="shared" si="59"/>
        <v>96.820000000000164</v>
      </c>
      <c r="Y174" s="18">
        <f t="shared" si="51"/>
        <v>96.820000000000164</v>
      </c>
      <c r="Z174" s="19">
        <v>169</v>
      </c>
      <c r="AA174" s="20">
        <f t="shared" si="63"/>
        <v>4125.4000000000142</v>
      </c>
      <c r="AB174" s="18">
        <f t="shared" si="52"/>
        <v>3631.0346345113007</v>
      </c>
      <c r="AC174" s="19">
        <v>169</v>
      </c>
      <c r="AD174" s="20">
        <f t="shared" si="64"/>
        <v>3699.7000000000116</v>
      </c>
      <c r="AE174" s="18">
        <f t="shared" si="53"/>
        <v>3256.348193460381</v>
      </c>
    </row>
    <row r="175" spans="1:31" s="3" customFormat="1" ht="13.5">
      <c r="A175" s="17">
        <v>170</v>
      </c>
      <c r="B175" s="505">
        <f t="shared" si="61"/>
        <v>2555.8999999999915</v>
      </c>
      <c r="C175" s="505">
        <f t="shared" si="44"/>
        <v>2249.6149276063825</v>
      </c>
      <c r="D175" s="504">
        <v>170</v>
      </c>
      <c r="E175" s="505">
        <f t="shared" si="62"/>
        <v>2554.2999999999915</v>
      </c>
      <c r="F175" s="506">
        <f t="shared" si="45"/>
        <v>2248.206662852609</v>
      </c>
      <c r="G175" s="19">
        <v>170</v>
      </c>
      <c r="H175" s="20">
        <f t="shared" si="60"/>
        <v>1832.0000000000027</v>
      </c>
      <c r="I175" s="18">
        <f t="shared" si="46"/>
        <v>1832.0000000000027</v>
      </c>
      <c r="J175" s="18"/>
      <c r="K175" s="19">
        <v>170</v>
      </c>
      <c r="L175" s="20">
        <f t="shared" si="55"/>
        <v>1815.0000000000043</v>
      </c>
      <c r="M175" s="18">
        <f t="shared" si="47"/>
        <v>1815.0000000000043</v>
      </c>
      <c r="N175" s="19">
        <v>170</v>
      </c>
      <c r="O175" s="20">
        <f t="shared" si="56"/>
        <v>846.99999999999829</v>
      </c>
      <c r="P175" s="18">
        <f t="shared" si="48"/>
        <v>846.99999999999829</v>
      </c>
      <c r="Q175" s="19">
        <v>170</v>
      </c>
      <c r="R175" s="20">
        <f t="shared" si="57"/>
        <v>237.60000000000099</v>
      </c>
      <c r="S175" s="18">
        <f t="shared" si="49"/>
        <v>237.60000000000099</v>
      </c>
      <c r="T175" s="19">
        <v>170</v>
      </c>
      <c r="U175" s="20">
        <f t="shared" si="58"/>
        <v>339.90000000000151</v>
      </c>
      <c r="V175" s="18">
        <f t="shared" si="50"/>
        <v>339.90000000000151</v>
      </c>
      <c r="W175" s="19">
        <v>170</v>
      </c>
      <c r="X175" s="20">
        <f t="shared" si="59"/>
        <v>97.350000000000165</v>
      </c>
      <c r="Y175" s="18">
        <f t="shared" si="51"/>
        <v>97.350000000000165</v>
      </c>
      <c r="Z175" s="19">
        <v>170</v>
      </c>
      <c r="AA175" s="20">
        <f t="shared" si="63"/>
        <v>4148.7000000000144</v>
      </c>
      <c r="AB175" s="18">
        <f t="shared" si="52"/>
        <v>3651.5424899881305</v>
      </c>
      <c r="AC175" s="19">
        <v>170</v>
      </c>
      <c r="AD175" s="20">
        <f t="shared" si="64"/>
        <v>3720.6000000000117</v>
      </c>
      <c r="AE175" s="18">
        <f t="shared" si="53"/>
        <v>3274.7436518065501</v>
      </c>
    </row>
    <row r="176" spans="1:31" s="3" customFormat="1" ht="13.5">
      <c r="A176" s="17">
        <v>171</v>
      </c>
      <c r="B176" s="505">
        <f t="shared" si="61"/>
        <v>2570.4999999999914</v>
      </c>
      <c r="C176" s="505">
        <f t="shared" si="44"/>
        <v>2262.4653434845677</v>
      </c>
      <c r="D176" s="504">
        <v>171</v>
      </c>
      <c r="E176" s="505">
        <f t="shared" si="62"/>
        <v>2568.8999999999915</v>
      </c>
      <c r="F176" s="506">
        <f t="shared" si="45"/>
        <v>2261.0570787307938</v>
      </c>
      <c r="G176" s="19">
        <v>171</v>
      </c>
      <c r="H176" s="20">
        <f t="shared" si="60"/>
        <v>1841.0500000000027</v>
      </c>
      <c r="I176" s="18">
        <f t="shared" si="46"/>
        <v>1841.0500000000027</v>
      </c>
      <c r="J176" s="18"/>
      <c r="K176" s="19">
        <v>171</v>
      </c>
      <c r="L176" s="20">
        <f t="shared" si="55"/>
        <v>1824.9600000000044</v>
      </c>
      <c r="M176" s="18">
        <f t="shared" si="47"/>
        <v>1824.9600000000044</v>
      </c>
      <c r="N176" s="19">
        <v>171</v>
      </c>
      <c r="O176" s="20">
        <f t="shared" si="56"/>
        <v>851.53999999999826</v>
      </c>
      <c r="P176" s="18">
        <f t="shared" si="48"/>
        <v>851.53999999999826</v>
      </c>
      <c r="Q176" s="19">
        <v>171</v>
      </c>
      <c r="R176" s="20">
        <f t="shared" si="57"/>
        <v>238.780000000001</v>
      </c>
      <c r="S176" s="18">
        <f t="shared" si="49"/>
        <v>238.780000000001</v>
      </c>
      <c r="T176" s="19">
        <v>171</v>
      </c>
      <c r="U176" s="20">
        <f t="shared" si="58"/>
        <v>341.76000000000153</v>
      </c>
      <c r="V176" s="18">
        <f t="shared" si="50"/>
        <v>341.76000000000153</v>
      </c>
      <c r="W176" s="19">
        <v>171</v>
      </c>
      <c r="X176" s="20">
        <f t="shared" si="59"/>
        <v>97.880000000000166</v>
      </c>
      <c r="Y176" s="18">
        <f t="shared" si="51"/>
        <v>97.880000000000166</v>
      </c>
      <c r="Z176" s="19">
        <v>171</v>
      </c>
      <c r="AA176" s="20">
        <f t="shared" si="63"/>
        <v>4172.0000000000146</v>
      </c>
      <c r="AB176" s="18">
        <f t="shared" si="52"/>
        <v>3672.0503454649602</v>
      </c>
      <c r="AC176" s="19">
        <v>171</v>
      </c>
      <c r="AD176" s="20">
        <f t="shared" si="64"/>
        <v>3741.5000000000118</v>
      </c>
      <c r="AE176" s="18">
        <f t="shared" si="53"/>
        <v>3293.1391101527192</v>
      </c>
    </row>
    <row r="177" spans="1:31" s="3" customFormat="1" ht="13.5">
      <c r="A177" s="17">
        <v>172</v>
      </c>
      <c r="B177" s="505">
        <f t="shared" si="61"/>
        <v>2585.0999999999913</v>
      </c>
      <c r="C177" s="505">
        <f t="shared" si="44"/>
        <v>2275.3157593627525</v>
      </c>
      <c r="D177" s="504">
        <v>172</v>
      </c>
      <c r="E177" s="505">
        <f t="shared" si="62"/>
        <v>2583.4999999999914</v>
      </c>
      <c r="F177" s="506">
        <f t="shared" si="45"/>
        <v>2273.9074946089791</v>
      </c>
      <c r="G177" s="19">
        <v>172</v>
      </c>
      <c r="H177" s="20">
        <f t="shared" si="60"/>
        <v>1850.1000000000026</v>
      </c>
      <c r="I177" s="18">
        <f t="shared" si="46"/>
        <v>1850.1000000000026</v>
      </c>
      <c r="J177" s="18"/>
      <c r="K177" s="19">
        <v>172</v>
      </c>
      <c r="L177" s="20">
        <f t="shared" si="55"/>
        <v>1834.9200000000044</v>
      </c>
      <c r="M177" s="18">
        <f t="shared" si="47"/>
        <v>1834.9200000000044</v>
      </c>
      <c r="N177" s="19">
        <v>172</v>
      </c>
      <c r="O177" s="20">
        <f t="shared" si="56"/>
        <v>856.07999999999822</v>
      </c>
      <c r="P177" s="18">
        <f t="shared" si="48"/>
        <v>856.07999999999822</v>
      </c>
      <c r="Q177" s="19">
        <v>172</v>
      </c>
      <c r="R177" s="20">
        <f t="shared" si="57"/>
        <v>239.960000000001</v>
      </c>
      <c r="S177" s="18">
        <f t="shared" si="49"/>
        <v>239.960000000001</v>
      </c>
      <c r="T177" s="19">
        <v>172</v>
      </c>
      <c r="U177" s="20">
        <f t="shared" si="58"/>
        <v>343.62000000000154</v>
      </c>
      <c r="V177" s="18">
        <f t="shared" si="50"/>
        <v>343.62000000000154</v>
      </c>
      <c r="W177" s="19">
        <v>172</v>
      </c>
      <c r="X177" s="20">
        <f t="shared" si="59"/>
        <v>98.410000000000167</v>
      </c>
      <c r="Y177" s="18">
        <f t="shared" si="51"/>
        <v>98.410000000000167</v>
      </c>
      <c r="Z177" s="19">
        <v>172</v>
      </c>
      <c r="AA177" s="20">
        <f t="shared" si="63"/>
        <v>4195.3000000000147</v>
      </c>
      <c r="AB177" s="18">
        <f t="shared" si="52"/>
        <v>3692.5582009417899</v>
      </c>
      <c r="AC177" s="19">
        <v>172</v>
      </c>
      <c r="AD177" s="20">
        <f t="shared" si="64"/>
        <v>3762.4000000000119</v>
      </c>
      <c r="AE177" s="18">
        <f t="shared" si="53"/>
        <v>3311.5345684988883</v>
      </c>
    </row>
    <row r="178" spans="1:31" s="3" customFormat="1" ht="13.5">
      <c r="A178" s="17">
        <v>173</v>
      </c>
      <c r="B178" s="505">
        <f t="shared" si="61"/>
        <v>2599.6999999999912</v>
      </c>
      <c r="C178" s="505">
        <f t="shared" si="44"/>
        <v>2288.1661752409377</v>
      </c>
      <c r="D178" s="504">
        <v>173</v>
      </c>
      <c r="E178" s="505">
        <f t="shared" si="62"/>
        <v>2598.0999999999913</v>
      </c>
      <c r="F178" s="506">
        <f t="shared" si="45"/>
        <v>2286.7579104871638</v>
      </c>
      <c r="G178" s="19">
        <v>173</v>
      </c>
      <c r="H178" s="20">
        <f t="shared" si="60"/>
        <v>1859.1500000000026</v>
      </c>
      <c r="I178" s="18">
        <f t="shared" si="46"/>
        <v>1859.1500000000026</v>
      </c>
      <c r="J178" s="18"/>
      <c r="K178" s="19">
        <v>173</v>
      </c>
      <c r="L178" s="20">
        <f t="shared" si="55"/>
        <v>1844.8800000000044</v>
      </c>
      <c r="M178" s="18">
        <f t="shared" si="47"/>
        <v>1844.8800000000044</v>
      </c>
      <c r="N178" s="19">
        <v>173</v>
      </c>
      <c r="O178" s="20">
        <f t="shared" si="56"/>
        <v>860.61999999999819</v>
      </c>
      <c r="P178" s="18">
        <f t="shared" si="48"/>
        <v>860.61999999999819</v>
      </c>
      <c r="Q178" s="19">
        <v>173</v>
      </c>
      <c r="R178" s="20">
        <f t="shared" si="57"/>
        <v>241.14000000000101</v>
      </c>
      <c r="S178" s="18">
        <f t="shared" si="49"/>
        <v>241.14000000000101</v>
      </c>
      <c r="T178" s="19">
        <v>173</v>
      </c>
      <c r="U178" s="20">
        <f t="shared" si="58"/>
        <v>345.48000000000155</v>
      </c>
      <c r="V178" s="18">
        <f t="shared" si="50"/>
        <v>345.48000000000155</v>
      </c>
      <c r="W178" s="19">
        <v>173</v>
      </c>
      <c r="X178" s="20">
        <f t="shared" si="59"/>
        <v>98.940000000000168</v>
      </c>
      <c r="Y178" s="18">
        <f t="shared" si="51"/>
        <v>98.940000000000168</v>
      </c>
      <c r="Z178" s="19">
        <v>173</v>
      </c>
      <c r="AA178" s="20">
        <f t="shared" si="63"/>
        <v>4218.6000000000149</v>
      </c>
      <c r="AB178" s="18">
        <f t="shared" si="52"/>
        <v>3713.0660564186201</v>
      </c>
      <c r="AC178" s="19">
        <v>173</v>
      </c>
      <c r="AD178" s="20">
        <f t="shared" si="64"/>
        <v>3783.300000000012</v>
      </c>
      <c r="AE178" s="18">
        <f t="shared" si="53"/>
        <v>3329.9300268450575</v>
      </c>
    </row>
    <row r="179" spans="1:31" s="3" customFormat="1" ht="13.5">
      <c r="A179" s="17">
        <v>174</v>
      </c>
      <c r="B179" s="505">
        <f t="shared" si="61"/>
        <v>2614.2999999999911</v>
      </c>
      <c r="C179" s="505">
        <f t="shared" si="44"/>
        <v>2301.0165911191225</v>
      </c>
      <c r="D179" s="504">
        <v>174</v>
      </c>
      <c r="E179" s="505">
        <f t="shared" si="62"/>
        <v>2612.6999999999912</v>
      </c>
      <c r="F179" s="506">
        <f t="shared" si="45"/>
        <v>2299.6083263653491</v>
      </c>
      <c r="G179" s="19">
        <v>174</v>
      </c>
      <c r="H179" s="20">
        <f t="shared" si="60"/>
        <v>1868.2000000000025</v>
      </c>
      <c r="I179" s="18">
        <f t="shared" si="46"/>
        <v>1868.2000000000025</v>
      </c>
      <c r="J179" s="18"/>
      <c r="K179" s="19">
        <v>174</v>
      </c>
      <c r="L179" s="20">
        <f t="shared" si="55"/>
        <v>1854.8400000000045</v>
      </c>
      <c r="M179" s="18">
        <f t="shared" si="47"/>
        <v>1854.8400000000045</v>
      </c>
      <c r="N179" s="19">
        <v>174</v>
      </c>
      <c r="O179" s="20">
        <f t="shared" si="56"/>
        <v>865.15999999999815</v>
      </c>
      <c r="P179" s="18">
        <f t="shared" si="48"/>
        <v>865.15999999999815</v>
      </c>
      <c r="Q179" s="19">
        <v>174</v>
      </c>
      <c r="R179" s="20">
        <f t="shared" si="57"/>
        <v>242.32000000000102</v>
      </c>
      <c r="S179" s="18">
        <f t="shared" si="49"/>
        <v>242.32000000000102</v>
      </c>
      <c r="T179" s="19">
        <v>174</v>
      </c>
      <c r="U179" s="20">
        <f t="shared" si="58"/>
        <v>347.34000000000157</v>
      </c>
      <c r="V179" s="18">
        <f t="shared" si="50"/>
        <v>347.34000000000157</v>
      </c>
      <c r="W179" s="19">
        <v>174</v>
      </c>
      <c r="X179" s="20">
        <f t="shared" si="59"/>
        <v>99.470000000000169</v>
      </c>
      <c r="Y179" s="18">
        <f t="shared" si="51"/>
        <v>99.470000000000169</v>
      </c>
      <c r="Z179" s="19">
        <v>174</v>
      </c>
      <c r="AA179" s="20">
        <f t="shared" si="63"/>
        <v>4241.9000000000151</v>
      </c>
      <c r="AB179" s="18">
        <f t="shared" si="52"/>
        <v>3733.5739118954498</v>
      </c>
      <c r="AC179" s="19">
        <v>174</v>
      </c>
      <c r="AD179" s="20">
        <f t="shared" si="64"/>
        <v>3804.2000000000121</v>
      </c>
      <c r="AE179" s="18">
        <f t="shared" si="53"/>
        <v>3348.3254851912266</v>
      </c>
    </row>
    <row r="180" spans="1:31" s="3" customFormat="1" ht="13.5">
      <c r="A180" s="17">
        <v>175</v>
      </c>
      <c r="B180" s="505">
        <f t="shared" si="61"/>
        <v>2628.899999999991</v>
      </c>
      <c r="C180" s="505">
        <f t="shared" si="44"/>
        <v>2313.8670069973077</v>
      </c>
      <c r="D180" s="504">
        <v>175</v>
      </c>
      <c r="E180" s="505">
        <f t="shared" si="62"/>
        <v>2627.2999999999911</v>
      </c>
      <c r="F180" s="506">
        <f t="shared" si="45"/>
        <v>2312.4587422435338</v>
      </c>
      <c r="G180" s="19">
        <v>175</v>
      </c>
      <c r="H180" s="20">
        <f t="shared" si="60"/>
        <v>1877.2500000000025</v>
      </c>
      <c r="I180" s="18">
        <f t="shared" si="46"/>
        <v>1877.2500000000025</v>
      </c>
      <c r="J180" s="18"/>
      <c r="K180" s="19">
        <v>175</v>
      </c>
      <c r="L180" s="20">
        <f t="shared" si="55"/>
        <v>1864.8000000000045</v>
      </c>
      <c r="M180" s="18">
        <f t="shared" si="47"/>
        <v>1864.8000000000045</v>
      </c>
      <c r="N180" s="19">
        <v>175</v>
      </c>
      <c r="O180" s="20">
        <f t="shared" si="56"/>
        <v>869.69999999999811</v>
      </c>
      <c r="P180" s="18">
        <f t="shared" si="48"/>
        <v>869.69999999999811</v>
      </c>
      <c r="Q180" s="19">
        <v>175</v>
      </c>
      <c r="R180" s="20">
        <f t="shared" si="57"/>
        <v>243.50000000000102</v>
      </c>
      <c r="S180" s="18">
        <f t="shared" si="49"/>
        <v>243.50000000000102</v>
      </c>
      <c r="T180" s="19">
        <v>175</v>
      </c>
      <c r="U180" s="20">
        <f t="shared" si="58"/>
        <v>349.20000000000158</v>
      </c>
      <c r="V180" s="18">
        <f t="shared" si="50"/>
        <v>349.20000000000158</v>
      </c>
      <c r="W180" s="19">
        <v>175</v>
      </c>
      <c r="X180" s="20">
        <f t="shared" si="59"/>
        <v>100.00000000000017</v>
      </c>
      <c r="Y180" s="18">
        <f t="shared" si="51"/>
        <v>100.00000000000017</v>
      </c>
      <c r="Z180" s="19">
        <v>175</v>
      </c>
      <c r="AA180" s="20">
        <f t="shared" si="63"/>
        <v>4265.2000000000153</v>
      </c>
      <c r="AB180" s="18">
        <f t="shared" si="52"/>
        <v>3754.0817673722795</v>
      </c>
      <c r="AC180" s="19">
        <v>175</v>
      </c>
      <c r="AD180" s="20">
        <f t="shared" si="64"/>
        <v>3825.1000000000122</v>
      </c>
      <c r="AE180" s="18">
        <f t="shared" si="53"/>
        <v>3366.7209435373957</v>
      </c>
    </row>
    <row r="181" spans="1:31" s="3" customFormat="1" ht="13.5">
      <c r="A181" s="17">
        <v>176</v>
      </c>
      <c r="B181" s="505">
        <f t="shared" si="61"/>
        <v>2643.4999999999909</v>
      </c>
      <c r="C181" s="505">
        <f t="shared" si="44"/>
        <v>2326.7174228754925</v>
      </c>
      <c r="D181" s="504">
        <v>176</v>
      </c>
      <c r="E181" s="505">
        <f t="shared" si="62"/>
        <v>2641.899999999991</v>
      </c>
      <c r="F181" s="506">
        <f t="shared" si="45"/>
        <v>2325.3091581217191</v>
      </c>
      <c r="G181" s="19">
        <v>176</v>
      </c>
      <c r="H181" s="20">
        <f t="shared" si="60"/>
        <v>1886.3000000000025</v>
      </c>
      <c r="I181" s="18">
        <f t="shared" si="46"/>
        <v>1886.3000000000025</v>
      </c>
      <c r="J181" s="18"/>
      <c r="K181" s="19">
        <v>176</v>
      </c>
      <c r="L181" s="20">
        <f t="shared" si="55"/>
        <v>1874.7600000000045</v>
      </c>
      <c r="M181" s="18">
        <f t="shared" si="47"/>
        <v>1874.7600000000045</v>
      </c>
      <c r="N181" s="19">
        <v>176</v>
      </c>
      <c r="O181" s="20">
        <f t="shared" si="56"/>
        <v>874.23999999999808</v>
      </c>
      <c r="P181" s="18">
        <f t="shared" si="48"/>
        <v>874.23999999999808</v>
      </c>
      <c r="Q181" s="19">
        <v>176</v>
      </c>
      <c r="R181" s="20">
        <f t="shared" si="57"/>
        <v>244.68000000000103</v>
      </c>
      <c r="S181" s="18">
        <f t="shared" si="49"/>
        <v>244.68000000000103</v>
      </c>
      <c r="T181" s="19">
        <v>176</v>
      </c>
      <c r="U181" s="20">
        <f t="shared" si="58"/>
        <v>351.06000000000159</v>
      </c>
      <c r="V181" s="18">
        <f t="shared" si="50"/>
        <v>351.06000000000159</v>
      </c>
      <c r="W181" s="19">
        <v>176</v>
      </c>
      <c r="X181" s="20">
        <f t="shared" si="59"/>
        <v>100.53000000000017</v>
      </c>
      <c r="Y181" s="18">
        <f t="shared" si="51"/>
        <v>100.53000000000017</v>
      </c>
      <c r="Z181" s="19">
        <v>176</v>
      </c>
      <c r="AA181" s="20">
        <f t="shared" si="63"/>
        <v>4288.5000000000155</v>
      </c>
      <c r="AB181" s="18">
        <f t="shared" si="52"/>
        <v>3774.5896228491092</v>
      </c>
      <c r="AC181" s="19">
        <v>176</v>
      </c>
      <c r="AD181" s="20">
        <f t="shared" si="64"/>
        <v>3846.0000000000123</v>
      </c>
      <c r="AE181" s="18">
        <f t="shared" si="53"/>
        <v>3385.1164018835648</v>
      </c>
    </row>
    <row r="182" spans="1:31" s="3" customFormat="1" ht="13.5">
      <c r="A182" s="17">
        <v>177</v>
      </c>
      <c r="B182" s="505">
        <f t="shared" si="61"/>
        <v>2658.0999999999908</v>
      </c>
      <c r="C182" s="505">
        <f t="shared" si="44"/>
        <v>2339.5678387536777</v>
      </c>
      <c r="D182" s="504">
        <v>177</v>
      </c>
      <c r="E182" s="505">
        <f t="shared" si="62"/>
        <v>2656.4999999999909</v>
      </c>
      <c r="F182" s="506">
        <f t="shared" si="45"/>
        <v>2338.1595739999038</v>
      </c>
      <c r="G182" s="19">
        <v>177</v>
      </c>
      <c r="H182" s="20">
        <f t="shared" si="60"/>
        <v>1895.3500000000024</v>
      </c>
      <c r="I182" s="18">
        <f t="shared" si="46"/>
        <v>1895.3500000000024</v>
      </c>
      <c r="J182" s="18"/>
      <c r="K182" s="19">
        <v>177</v>
      </c>
      <c r="L182" s="20">
        <f t="shared" si="55"/>
        <v>1884.7200000000046</v>
      </c>
      <c r="M182" s="18">
        <f t="shared" si="47"/>
        <v>1884.7200000000046</v>
      </c>
      <c r="N182" s="19">
        <v>177</v>
      </c>
      <c r="O182" s="20">
        <f t="shared" si="56"/>
        <v>878.77999999999804</v>
      </c>
      <c r="P182" s="18">
        <f t="shared" si="48"/>
        <v>878.77999999999804</v>
      </c>
      <c r="Q182" s="19">
        <v>177</v>
      </c>
      <c r="R182" s="20">
        <f t="shared" si="57"/>
        <v>245.86000000000104</v>
      </c>
      <c r="S182" s="18">
        <f t="shared" si="49"/>
        <v>245.86000000000104</v>
      </c>
      <c r="T182" s="19">
        <v>177</v>
      </c>
      <c r="U182" s="20">
        <f t="shared" si="58"/>
        <v>352.92000000000161</v>
      </c>
      <c r="V182" s="18">
        <f t="shared" si="50"/>
        <v>352.92000000000161</v>
      </c>
      <c r="W182" s="19">
        <v>177</v>
      </c>
      <c r="X182" s="20">
        <f t="shared" si="59"/>
        <v>101.06000000000017</v>
      </c>
      <c r="Y182" s="18">
        <f t="shared" si="51"/>
        <v>101.06000000000017</v>
      </c>
      <c r="Z182" s="19">
        <v>177</v>
      </c>
      <c r="AA182" s="20">
        <f t="shared" si="63"/>
        <v>4311.8000000000156</v>
      </c>
      <c r="AB182" s="18">
        <f t="shared" si="52"/>
        <v>3795.0974783259389</v>
      </c>
      <c r="AC182" s="19">
        <v>177</v>
      </c>
      <c r="AD182" s="20">
        <f t="shared" si="64"/>
        <v>3866.9000000000124</v>
      </c>
      <c r="AE182" s="18">
        <f t="shared" si="53"/>
        <v>3403.5118602297339</v>
      </c>
    </row>
    <row r="183" spans="1:31" s="3" customFormat="1" ht="13.5">
      <c r="A183" s="17">
        <v>178</v>
      </c>
      <c r="B183" s="505">
        <f t="shared" si="61"/>
        <v>2672.6999999999907</v>
      </c>
      <c r="C183" s="505">
        <f t="shared" si="44"/>
        <v>2352.4182546318625</v>
      </c>
      <c r="D183" s="504">
        <v>178</v>
      </c>
      <c r="E183" s="505">
        <f t="shared" si="62"/>
        <v>2671.0999999999908</v>
      </c>
      <c r="F183" s="506">
        <f t="shared" si="45"/>
        <v>2351.0099898780891</v>
      </c>
      <c r="G183" s="19">
        <v>178</v>
      </c>
      <c r="H183" s="20">
        <f t="shared" si="60"/>
        <v>1904.4000000000024</v>
      </c>
      <c r="I183" s="18">
        <f t="shared" si="46"/>
        <v>1904.4000000000024</v>
      </c>
      <c r="J183" s="18"/>
      <c r="K183" s="19">
        <v>178</v>
      </c>
      <c r="L183" s="20">
        <f t="shared" si="55"/>
        <v>1894.6800000000046</v>
      </c>
      <c r="M183" s="18">
        <f t="shared" si="47"/>
        <v>1894.6800000000046</v>
      </c>
      <c r="N183" s="19">
        <v>178</v>
      </c>
      <c r="O183" s="20">
        <f t="shared" si="56"/>
        <v>883.319999999998</v>
      </c>
      <c r="P183" s="18">
        <f t="shared" si="48"/>
        <v>883.319999999998</v>
      </c>
      <c r="Q183" s="19">
        <v>178</v>
      </c>
      <c r="R183" s="20">
        <f t="shared" si="57"/>
        <v>247.04000000000104</v>
      </c>
      <c r="S183" s="18">
        <f t="shared" si="49"/>
        <v>247.04000000000104</v>
      </c>
      <c r="T183" s="19">
        <v>178</v>
      </c>
      <c r="U183" s="20">
        <f t="shared" si="58"/>
        <v>354.78000000000162</v>
      </c>
      <c r="V183" s="18">
        <f t="shared" si="50"/>
        <v>354.78000000000162</v>
      </c>
      <c r="W183" s="19">
        <v>178</v>
      </c>
      <c r="X183" s="20">
        <f t="shared" si="59"/>
        <v>101.59000000000017</v>
      </c>
      <c r="Y183" s="18">
        <f t="shared" si="51"/>
        <v>101.59000000000017</v>
      </c>
      <c r="Z183" s="19">
        <v>178</v>
      </c>
      <c r="AA183" s="20">
        <f t="shared" si="63"/>
        <v>4335.1000000000158</v>
      </c>
      <c r="AB183" s="18">
        <f t="shared" si="52"/>
        <v>3815.6053338027687</v>
      </c>
      <c r="AC183" s="19">
        <v>178</v>
      </c>
      <c r="AD183" s="20">
        <f t="shared" si="64"/>
        <v>3887.8000000000125</v>
      </c>
      <c r="AE183" s="18">
        <f t="shared" si="53"/>
        <v>3421.9073185759034</v>
      </c>
    </row>
    <row r="184" spans="1:31" s="3" customFormat="1" ht="13.5">
      <c r="A184" s="17">
        <v>179</v>
      </c>
      <c r="B184" s="505">
        <f t="shared" si="61"/>
        <v>2687.2999999999906</v>
      </c>
      <c r="C184" s="505">
        <f t="shared" si="44"/>
        <v>2365.2686705100477</v>
      </c>
      <c r="D184" s="504">
        <v>179</v>
      </c>
      <c r="E184" s="505">
        <f t="shared" si="62"/>
        <v>2685.6999999999907</v>
      </c>
      <c r="F184" s="506">
        <f t="shared" si="45"/>
        <v>2363.8604057562738</v>
      </c>
      <c r="G184" s="19">
        <v>179</v>
      </c>
      <c r="H184" s="20">
        <f t="shared" si="60"/>
        <v>1913.4500000000023</v>
      </c>
      <c r="I184" s="18">
        <f t="shared" si="46"/>
        <v>1913.4500000000023</v>
      </c>
      <c r="J184" s="18"/>
      <c r="K184" s="19">
        <v>179</v>
      </c>
      <c r="L184" s="20">
        <f t="shared" si="55"/>
        <v>1904.6400000000046</v>
      </c>
      <c r="M184" s="18">
        <f t="shared" si="47"/>
        <v>1904.6400000000046</v>
      </c>
      <c r="N184" s="19">
        <v>179</v>
      </c>
      <c r="O184" s="20">
        <f t="shared" si="56"/>
        <v>887.85999999999797</v>
      </c>
      <c r="P184" s="18">
        <f t="shared" si="48"/>
        <v>887.85999999999797</v>
      </c>
      <c r="Q184" s="19">
        <v>179</v>
      </c>
      <c r="R184" s="20">
        <f t="shared" si="57"/>
        <v>248.22000000000105</v>
      </c>
      <c r="S184" s="18">
        <f t="shared" si="49"/>
        <v>248.22000000000105</v>
      </c>
      <c r="T184" s="19">
        <v>179</v>
      </c>
      <c r="U184" s="20">
        <f t="shared" si="58"/>
        <v>356.64000000000163</v>
      </c>
      <c r="V184" s="18">
        <f t="shared" si="50"/>
        <v>356.64000000000163</v>
      </c>
      <c r="W184" s="19">
        <v>179</v>
      </c>
      <c r="X184" s="20">
        <f t="shared" si="59"/>
        <v>102.12000000000018</v>
      </c>
      <c r="Y184" s="18">
        <f t="shared" si="51"/>
        <v>102.12000000000018</v>
      </c>
      <c r="Z184" s="19">
        <v>179</v>
      </c>
      <c r="AA184" s="20">
        <f t="shared" si="63"/>
        <v>4358.400000000016</v>
      </c>
      <c r="AB184" s="18">
        <f t="shared" si="52"/>
        <v>3836.1131892795988</v>
      </c>
      <c r="AC184" s="19">
        <v>179</v>
      </c>
      <c r="AD184" s="20">
        <f t="shared" si="64"/>
        <v>3908.7000000000126</v>
      </c>
      <c r="AE184" s="18">
        <f t="shared" si="53"/>
        <v>3440.3027769220726</v>
      </c>
    </row>
    <row r="185" spans="1:31" s="3" customFormat="1" ht="13.5">
      <c r="A185" s="17">
        <v>180</v>
      </c>
      <c r="B185" s="505">
        <f t="shared" si="61"/>
        <v>2701.8999999999905</v>
      </c>
      <c r="C185" s="505">
        <f t="shared" si="44"/>
        <v>2378.1190863882325</v>
      </c>
      <c r="D185" s="504">
        <v>180</v>
      </c>
      <c r="E185" s="505">
        <f t="shared" si="62"/>
        <v>2700.2999999999906</v>
      </c>
      <c r="F185" s="506">
        <f t="shared" si="45"/>
        <v>2376.7108216344591</v>
      </c>
      <c r="G185" s="19">
        <v>180</v>
      </c>
      <c r="H185" s="20">
        <f t="shared" si="60"/>
        <v>1922.5000000000023</v>
      </c>
      <c r="I185" s="18">
        <f t="shared" si="46"/>
        <v>1922.5000000000023</v>
      </c>
      <c r="J185" s="18"/>
      <c r="K185" s="19">
        <v>180</v>
      </c>
      <c r="L185" s="20">
        <f t="shared" si="55"/>
        <v>1914.6000000000047</v>
      </c>
      <c r="M185" s="18">
        <f t="shared" si="47"/>
        <v>1914.6000000000047</v>
      </c>
      <c r="N185" s="19">
        <v>180</v>
      </c>
      <c r="O185" s="20">
        <f t="shared" si="56"/>
        <v>892.39999999999793</v>
      </c>
      <c r="P185" s="18">
        <f t="shared" si="48"/>
        <v>892.39999999999793</v>
      </c>
      <c r="Q185" s="19">
        <v>180</v>
      </c>
      <c r="R185" s="20">
        <f t="shared" si="57"/>
        <v>249.40000000000106</v>
      </c>
      <c r="S185" s="18">
        <f t="shared" si="49"/>
        <v>249.40000000000106</v>
      </c>
      <c r="T185" s="19">
        <v>180</v>
      </c>
      <c r="U185" s="20">
        <f t="shared" si="58"/>
        <v>358.50000000000165</v>
      </c>
      <c r="V185" s="18">
        <f t="shared" si="50"/>
        <v>358.50000000000165</v>
      </c>
      <c r="W185" s="19">
        <v>180</v>
      </c>
      <c r="X185" s="20">
        <f t="shared" si="59"/>
        <v>102.65000000000018</v>
      </c>
      <c r="Y185" s="18">
        <f t="shared" si="51"/>
        <v>102.65000000000018</v>
      </c>
      <c r="Z185" s="19">
        <v>180</v>
      </c>
      <c r="AA185" s="20">
        <f t="shared" si="63"/>
        <v>4381.7000000000162</v>
      </c>
      <c r="AB185" s="18">
        <f t="shared" si="52"/>
        <v>3856.6210447564285</v>
      </c>
      <c r="AC185" s="19">
        <v>180</v>
      </c>
      <c r="AD185" s="20">
        <f t="shared" si="64"/>
        <v>3929.6000000000126</v>
      </c>
      <c r="AE185" s="18">
        <f t="shared" si="53"/>
        <v>3458.6982352682417</v>
      </c>
    </row>
    <row r="186" spans="1:31" s="3" customFormat="1" ht="13.5">
      <c r="A186" s="17">
        <v>181</v>
      </c>
      <c r="B186" s="505">
        <f t="shared" si="61"/>
        <v>2716.4999999999905</v>
      </c>
      <c r="C186" s="505">
        <f t="shared" si="44"/>
        <v>2390.9695022664177</v>
      </c>
      <c r="D186" s="504">
        <v>181</v>
      </c>
      <c r="E186" s="505">
        <f t="shared" si="62"/>
        <v>2714.8999999999905</v>
      </c>
      <c r="F186" s="506">
        <f t="shared" si="45"/>
        <v>2389.5612375126439</v>
      </c>
      <c r="G186" s="19">
        <v>181</v>
      </c>
      <c r="H186" s="20">
        <f t="shared" si="60"/>
        <v>1931.5500000000022</v>
      </c>
      <c r="I186" s="18">
        <f t="shared" si="46"/>
        <v>1931.5500000000022</v>
      </c>
      <c r="J186" s="18"/>
      <c r="K186" s="19">
        <v>181</v>
      </c>
      <c r="L186" s="20">
        <f t="shared" si="55"/>
        <v>1924.5600000000047</v>
      </c>
      <c r="M186" s="18">
        <f t="shared" si="47"/>
        <v>1924.5600000000047</v>
      </c>
      <c r="N186" s="19">
        <v>181</v>
      </c>
      <c r="O186" s="20">
        <f t="shared" si="56"/>
        <v>896.93999999999789</v>
      </c>
      <c r="P186" s="18">
        <f t="shared" si="48"/>
        <v>896.93999999999789</v>
      </c>
      <c r="Q186" s="19">
        <v>181</v>
      </c>
      <c r="R186" s="20">
        <f t="shared" si="57"/>
        <v>250.58000000000106</v>
      </c>
      <c r="S186" s="18">
        <f t="shared" si="49"/>
        <v>250.58000000000106</v>
      </c>
      <c r="T186" s="19">
        <v>181</v>
      </c>
      <c r="U186" s="20">
        <f t="shared" si="58"/>
        <v>360.36000000000166</v>
      </c>
      <c r="V186" s="18">
        <f t="shared" si="50"/>
        <v>360.36000000000166</v>
      </c>
      <c r="W186" s="19">
        <v>181</v>
      </c>
      <c r="X186" s="20">
        <f t="shared" si="59"/>
        <v>103.18000000000018</v>
      </c>
      <c r="Y186" s="18">
        <f t="shared" si="51"/>
        <v>103.18000000000018</v>
      </c>
      <c r="Z186" s="19">
        <v>181</v>
      </c>
      <c r="AA186" s="20">
        <f t="shared" si="63"/>
        <v>4405.0000000000164</v>
      </c>
      <c r="AB186" s="18">
        <f t="shared" si="52"/>
        <v>3877.1289002332583</v>
      </c>
      <c r="AC186" s="19">
        <v>181</v>
      </c>
      <c r="AD186" s="20">
        <f t="shared" si="64"/>
        <v>3950.5000000000127</v>
      </c>
      <c r="AE186" s="18">
        <f t="shared" si="53"/>
        <v>3477.0936936144108</v>
      </c>
    </row>
    <row r="187" spans="1:31" s="3" customFormat="1" ht="13.5">
      <c r="A187" s="17">
        <v>182</v>
      </c>
      <c r="B187" s="505">
        <f t="shared" si="61"/>
        <v>2731.0999999999904</v>
      </c>
      <c r="C187" s="505">
        <f t="shared" si="44"/>
        <v>2403.8199181446025</v>
      </c>
      <c r="D187" s="504">
        <v>182</v>
      </c>
      <c r="E187" s="505">
        <f t="shared" si="62"/>
        <v>2729.4999999999905</v>
      </c>
      <c r="F187" s="506">
        <f t="shared" si="45"/>
        <v>2402.4116533908291</v>
      </c>
      <c r="G187" s="19">
        <v>182</v>
      </c>
      <c r="H187" s="20">
        <f t="shared" si="60"/>
        <v>1940.6000000000022</v>
      </c>
      <c r="I187" s="18">
        <f t="shared" si="46"/>
        <v>1940.6000000000022</v>
      </c>
      <c r="J187" s="18"/>
      <c r="K187" s="19">
        <v>182</v>
      </c>
      <c r="L187" s="20">
        <f t="shared" si="55"/>
        <v>1934.5200000000048</v>
      </c>
      <c r="M187" s="18">
        <f t="shared" si="47"/>
        <v>1934.5200000000048</v>
      </c>
      <c r="N187" s="19">
        <v>182</v>
      </c>
      <c r="O187" s="20">
        <f t="shared" si="56"/>
        <v>901.47999999999786</v>
      </c>
      <c r="P187" s="18">
        <f t="shared" si="48"/>
        <v>901.47999999999786</v>
      </c>
      <c r="Q187" s="19">
        <v>182</v>
      </c>
      <c r="R187" s="20">
        <f t="shared" si="57"/>
        <v>251.76000000000107</v>
      </c>
      <c r="S187" s="18">
        <f t="shared" si="49"/>
        <v>251.76000000000107</v>
      </c>
      <c r="T187" s="19">
        <v>182</v>
      </c>
      <c r="U187" s="20">
        <f t="shared" si="58"/>
        <v>362.22000000000168</v>
      </c>
      <c r="V187" s="18">
        <f t="shared" si="50"/>
        <v>362.22000000000168</v>
      </c>
      <c r="W187" s="19">
        <v>182</v>
      </c>
      <c r="X187" s="20">
        <f t="shared" si="59"/>
        <v>103.71000000000018</v>
      </c>
      <c r="Y187" s="18">
        <f t="shared" si="51"/>
        <v>103.71000000000018</v>
      </c>
      <c r="Z187" s="19">
        <v>182</v>
      </c>
      <c r="AA187" s="20">
        <f t="shared" si="63"/>
        <v>4428.3000000000166</v>
      </c>
      <c r="AB187" s="18">
        <f t="shared" si="52"/>
        <v>3897.636755710088</v>
      </c>
      <c r="AC187" s="19">
        <v>182</v>
      </c>
      <c r="AD187" s="20">
        <f t="shared" si="64"/>
        <v>3971.4000000000128</v>
      </c>
      <c r="AE187" s="18">
        <f t="shared" si="53"/>
        <v>3495.4891519605799</v>
      </c>
    </row>
    <row r="188" spans="1:31" s="3" customFormat="1" ht="13.5">
      <c r="A188" s="17">
        <v>183</v>
      </c>
      <c r="B188" s="505">
        <f t="shared" si="61"/>
        <v>2745.6999999999903</v>
      </c>
      <c r="C188" s="505">
        <f t="shared" si="44"/>
        <v>2416.6703340227878</v>
      </c>
      <c r="D188" s="504">
        <v>183</v>
      </c>
      <c r="E188" s="505">
        <f t="shared" si="62"/>
        <v>2744.0999999999904</v>
      </c>
      <c r="F188" s="506">
        <f t="shared" si="45"/>
        <v>2415.2620692690143</v>
      </c>
      <c r="G188" s="19">
        <v>183</v>
      </c>
      <c r="H188" s="20">
        <f t="shared" si="60"/>
        <v>1949.6500000000021</v>
      </c>
      <c r="I188" s="18">
        <f t="shared" si="46"/>
        <v>1949.6500000000021</v>
      </c>
      <c r="J188" s="18"/>
      <c r="K188" s="19">
        <v>183</v>
      </c>
      <c r="L188" s="20">
        <f t="shared" si="55"/>
        <v>1944.4800000000048</v>
      </c>
      <c r="M188" s="18">
        <f t="shared" si="47"/>
        <v>1944.4800000000048</v>
      </c>
      <c r="N188" s="19">
        <v>183</v>
      </c>
      <c r="O188" s="20">
        <f t="shared" si="56"/>
        <v>906.01999999999782</v>
      </c>
      <c r="P188" s="18">
        <f t="shared" si="48"/>
        <v>906.01999999999782</v>
      </c>
      <c r="Q188" s="19">
        <v>183</v>
      </c>
      <c r="R188" s="20">
        <f t="shared" si="57"/>
        <v>252.94000000000108</v>
      </c>
      <c r="S188" s="18">
        <f t="shared" si="49"/>
        <v>252.94000000000108</v>
      </c>
      <c r="T188" s="19">
        <v>183</v>
      </c>
      <c r="U188" s="20">
        <f t="shared" si="58"/>
        <v>364.08000000000169</v>
      </c>
      <c r="V188" s="18">
        <f t="shared" si="50"/>
        <v>364.08000000000169</v>
      </c>
      <c r="W188" s="19">
        <v>183</v>
      </c>
      <c r="X188" s="20">
        <f t="shared" si="59"/>
        <v>104.24000000000018</v>
      </c>
      <c r="Y188" s="18">
        <f t="shared" si="51"/>
        <v>104.24000000000018</v>
      </c>
      <c r="Z188" s="19">
        <v>183</v>
      </c>
      <c r="AA188" s="20">
        <f t="shared" si="63"/>
        <v>4451.6000000000167</v>
      </c>
      <c r="AB188" s="18">
        <f t="shared" si="52"/>
        <v>3918.1446111869177</v>
      </c>
      <c r="AC188" s="19">
        <v>183</v>
      </c>
      <c r="AD188" s="20">
        <f t="shared" si="64"/>
        <v>3992.3000000000129</v>
      </c>
      <c r="AE188" s="18">
        <f t="shared" si="53"/>
        <v>3513.884610306749</v>
      </c>
    </row>
    <row r="189" spans="1:31" s="3" customFormat="1" ht="13.5">
      <c r="A189" s="17">
        <v>184</v>
      </c>
      <c r="B189" s="505">
        <f t="shared" si="61"/>
        <v>2760.2999999999902</v>
      </c>
      <c r="C189" s="505">
        <f t="shared" si="44"/>
        <v>2429.5207499009725</v>
      </c>
      <c r="D189" s="504">
        <v>184</v>
      </c>
      <c r="E189" s="505">
        <f t="shared" si="62"/>
        <v>2758.6999999999903</v>
      </c>
      <c r="F189" s="506">
        <f t="shared" si="45"/>
        <v>2428.1124851471991</v>
      </c>
      <c r="G189" s="19">
        <v>184</v>
      </c>
      <c r="H189" s="20">
        <f t="shared" si="60"/>
        <v>1958.7000000000021</v>
      </c>
      <c r="I189" s="18">
        <f t="shared" si="46"/>
        <v>1958.7000000000021</v>
      </c>
      <c r="J189" s="18"/>
      <c r="K189" s="19">
        <v>184</v>
      </c>
      <c r="L189" s="20">
        <f t="shared" si="55"/>
        <v>1954.4400000000048</v>
      </c>
      <c r="M189" s="18">
        <f t="shared" si="47"/>
        <v>1954.4400000000048</v>
      </c>
      <c r="N189" s="19">
        <v>184</v>
      </c>
      <c r="O189" s="20">
        <f t="shared" si="56"/>
        <v>910.55999999999779</v>
      </c>
      <c r="P189" s="18">
        <f t="shared" si="48"/>
        <v>910.55999999999779</v>
      </c>
      <c r="Q189" s="19">
        <v>184</v>
      </c>
      <c r="R189" s="20">
        <f t="shared" si="57"/>
        <v>254.12000000000108</v>
      </c>
      <c r="S189" s="18">
        <f t="shared" si="49"/>
        <v>254.12000000000108</v>
      </c>
      <c r="T189" s="19">
        <v>184</v>
      </c>
      <c r="U189" s="20">
        <f t="shared" si="58"/>
        <v>365.9400000000017</v>
      </c>
      <c r="V189" s="18">
        <f t="shared" si="50"/>
        <v>365.9400000000017</v>
      </c>
      <c r="W189" s="19">
        <v>184</v>
      </c>
      <c r="X189" s="20">
        <f t="shared" si="59"/>
        <v>104.77000000000018</v>
      </c>
      <c r="Y189" s="18">
        <f t="shared" si="51"/>
        <v>104.77000000000018</v>
      </c>
      <c r="Z189" s="19">
        <v>184</v>
      </c>
      <c r="AA189" s="20">
        <f t="shared" si="63"/>
        <v>4474.9000000000169</v>
      </c>
      <c r="AB189" s="18">
        <f t="shared" si="52"/>
        <v>3938.6524666637479</v>
      </c>
      <c r="AC189" s="19">
        <v>184</v>
      </c>
      <c r="AD189" s="20">
        <f t="shared" si="64"/>
        <v>4013.200000000013</v>
      </c>
      <c r="AE189" s="18">
        <f t="shared" si="53"/>
        <v>3532.2800686529181</v>
      </c>
    </row>
    <row r="190" spans="1:31" s="3" customFormat="1" ht="13.5">
      <c r="A190" s="17">
        <v>185</v>
      </c>
      <c r="B190" s="505">
        <f t="shared" si="61"/>
        <v>2774.8999999999901</v>
      </c>
      <c r="C190" s="505">
        <f t="shared" si="44"/>
        <v>2442.3711657791578</v>
      </c>
      <c r="D190" s="504">
        <v>185</v>
      </c>
      <c r="E190" s="505">
        <f t="shared" si="62"/>
        <v>2773.2999999999902</v>
      </c>
      <c r="F190" s="506">
        <f t="shared" si="45"/>
        <v>2440.9629010253843</v>
      </c>
      <c r="G190" s="19">
        <v>185</v>
      </c>
      <c r="H190" s="20">
        <f t="shared" si="60"/>
        <v>1967.750000000002</v>
      </c>
      <c r="I190" s="18">
        <f t="shared" si="46"/>
        <v>1967.750000000002</v>
      </c>
      <c r="J190" s="18"/>
      <c r="K190" s="19">
        <v>185</v>
      </c>
      <c r="L190" s="20">
        <f t="shared" si="55"/>
        <v>1964.4000000000049</v>
      </c>
      <c r="M190" s="18">
        <f t="shared" si="47"/>
        <v>1964.4000000000049</v>
      </c>
      <c r="N190" s="19">
        <v>185</v>
      </c>
      <c r="O190" s="20">
        <f t="shared" si="56"/>
        <v>915.09999999999775</v>
      </c>
      <c r="P190" s="18">
        <f t="shared" si="48"/>
        <v>915.09999999999775</v>
      </c>
      <c r="Q190" s="19">
        <v>185</v>
      </c>
      <c r="R190" s="20">
        <f t="shared" si="57"/>
        <v>255.30000000000109</v>
      </c>
      <c r="S190" s="18">
        <f t="shared" si="49"/>
        <v>255.30000000000109</v>
      </c>
      <c r="T190" s="19">
        <v>185</v>
      </c>
      <c r="U190" s="20">
        <f t="shared" si="58"/>
        <v>367.80000000000172</v>
      </c>
      <c r="V190" s="18">
        <f t="shared" si="50"/>
        <v>367.80000000000172</v>
      </c>
      <c r="W190" s="19">
        <v>185</v>
      </c>
      <c r="X190" s="20">
        <f t="shared" si="59"/>
        <v>105.30000000000018</v>
      </c>
      <c r="Y190" s="18">
        <f t="shared" si="51"/>
        <v>105.30000000000018</v>
      </c>
      <c r="Z190" s="19">
        <v>185</v>
      </c>
      <c r="AA190" s="20">
        <f t="shared" si="63"/>
        <v>4498.2000000000171</v>
      </c>
      <c r="AB190" s="18">
        <f t="shared" si="52"/>
        <v>3959.1603221405776</v>
      </c>
      <c r="AC190" s="19">
        <v>185</v>
      </c>
      <c r="AD190" s="20">
        <f t="shared" si="64"/>
        <v>4034.1000000000131</v>
      </c>
      <c r="AE190" s="18">
        <f t="shared" si="53"/>
        <v>3550.6755269990872</v>
      </c>
    </row>
    <row r="191" spans="1:31" s="3" customFormat="1" ht="13.5">
      <c r="A191" s="17">
        <v>186</v>
      </c>
      <c r="B191" s="505">
        <f t="shared" si="61"/>
        <v>2789.49999999999</v>
      </c>
      <c r="C191" s="505">
        <f t="shared" si="44"/>
        <v>2455.221581657343</v>
      </c>
      <c r="D191" s="504">
        <v>186</v>
      </c>
      <c r="E191" s="505">
        <f t="shared" si="62"/>
        <v>2787.8999999999901</v>
      </c>
      <c r="F191" s="506">
        <f t="shared" si="45"/>
        <v>2453.8133169035691</v>
      </c>
      <c r="G191" s="19">
        <v>186</v>
      </c>
      <c r="H191" s="20">
        <f t="shared" si="60"/>
        <v>1976.800000000002</v>
      </c>
      <c r="I191" s="18">
        <f t="shared" si="46"/>
        <v>1976.800000000002</v>
      </c>
      <c r="J191" s="18"/>
      <c r="K191" s="19">
        <v>186</v>
      </c>
      <c r="L191" s="20">
        <f t="shared" si="55"/>
        <v>1974.3600000000049</v>
      </c>
      <c r="M191" s="18">
        <f t="shared" si="47"/>
        <v>1974.3600000000049</v>
      </c>
      <c r="N191" s="19">
        <v>186</v>
      </c>
      <c r="O191" s="20">
        <f t="shared" si="56"/>
        <v>919.63999999999771</v>
      </c>
      <c r="P191" s="18">
        <f t="shared" si="48"/>
        <v>919.63999999999771</v>
      </c>
      <c r="Q191" s="19">
        <v>186</v>
      </c>
      <c r="R191" s="20">
        <f t="shared" si="57"/>
        <v>256.4800000000011</v>
      </c>
      <c r="S191" s="18">
        <f t="shared" si="49"/>
        <v>256.4800000000011</v>
      </c>
      <c r="T191" s="19">
        <v>186</v>
      </c>
      <c r="U191" s="20">
        <f t="shared" si="58"/>
        <v>369.66000000000173</v>
      </c>
      <c r="V191" s="18">
        <f t="shared" si="50"/>
        <v>369.66000000000173</v>
      </c>
      <c r="W191" s="19">
        <v>186</v>
      </c>
      <c r="X191" s="20">
        <f t="shared" si="59"/>
        <v>105.83000000000018</v>
      </c>
      <c r="Y191" s="18">
        <f t="shared" si="51"/>
        <v>105.83000000000018</v>
      </c>
      <c r="Z191" s="19">
        <v>186</v>
      </c>
      <c r="AA191" s="20">
        <f t="shared" si="63"/>
        <v>4521.5000000000173</v>
      </c>
      <c r="AB191" s="18">
        <f t="shared" si="52"/>
        <v>3979.6681776174073</v>
      </c>
      <c r="AC191" s="19">
        <v>186</v>
      </c>
      <c r="AD191" s="20">
        <f t="shared" si="64"/>
        <v>4055.0000000000132</v>
      </c>
      <c r="AE191" s="18">
        <f t="shared" si="53"/>
        <v>3569.0709853452568</v>
      </c>
    </row>
    <row r="192" spans="1:31" s="3" customFormat="1" ht="13.5">
      <c r="A192" s="17">
        <v>187</v>
      </c>
      <c r="B192" s="505">
        <f t="shared" si="61"/>
        <v>2804.0999999999899</v>
      </c>
      <c r="C192" s="505">
        <f t="shared" si="44"/>
        <v>2468.0719975355278</v>
      </c>
      <c r="D192" s="504">
        <v>187</v>
      </c>
      <c r="E192" s="505">
        <f t="shared" si="62"/>
        <v>2802.49999999999</v>
      </c>
      <c r="F192" s="506">
        <f t="shared" si="45"/>
        <v>2466.6637327817543</v>
      </c>
      <c r="G192" s="19">
        <v>187</v>
      </c>
      <c r="H192" s="20">
        <f t="shared" si="60"/>
        <v>1985.850000000002</v>
      </c>
      <c r="I192" s="18">
        <f t="shared" si="46"/>
        <v>1985.850000000002</v>
      </c>
      <c r="J192" s="18"/>
      <c r="K192" s="19">
        <v>187</v>
      </c>
      <c r="L192" s="20">
        <f t="shared" si="55"/>
        <v>1984.3200000000049</v>
      </c>
      <c r="M192" s="18">
        <f t="shared" si="47"/>
        <v>1984.3200000000049</v>
      </c>
      <c r="N192" s="19">
        <v>187</v>
      </c>
      <c r="O192" s="20">
        <f t="shared" si="56"/>
        <v>924.17999999999768</v>
      </c>
      <c r="P192" s="18">
        <f t="shared" si="48"/>
        <v>924.17999999999768</v>
      </c>
      <c r="Q192" s="19">
        <v>187</v>
      </c>
      <c r="R192" s="20">
        <f t="shared" si="57"/>
        <v>257.66000000000111</v>
      </c>
      <c r="S192" s="18">
        <f t="shared" si="49"/>
        <v>257.66000000000111</v>
      </c>
      <c r="T192" s="19">
        <v>187</v>
      </c>
      <c r="U192" s="20">
        <f t="shared" si="58"/>
        <v>371.52000000000174</v>
      </c>
      <c r="V192" s="18">
        <f t="shared" si="50"/>
        <v>371.52000000000174</v>
      </c>
      <c r="W192" s="19">
        <v>187</v>
      </c>
      <c r="X192" s="20">
        <f t="shared" si="59"/>
        <v>106.36000000000018</v>
      </c>
      <c r="Y192" s="18">
        <f t="shared" si="51"/>
        <v>106.36000000000018</v>
      </c>
      <c r="Z192" s="19">
        <v>187</v>
      </c>
      <c r="AA192" s="20">
        <f t="shared" si="63"/>
        <v>4544.8000000000175</v>
      </c>
      <c r="AB192" s="18">
        <f t="shared" si="52"/>
        <v>4000.176033094237</v>
      </c>
      <c r="AC192" s="19">
        <v>187</v>
      </c>
      <c r="AD192" s="20">
        <f t="shared" si="64"/>
        <v>4075.9000000000133</v>
      </c>
      <c r="AE192" s="18">
        <f t="shared" si="53"/>
        <v>3587.4664436914259</v>
      </c>
    </row>
    <row r="193" spans="1:31" s="3" customFormat="1" ht="13.5">
      <c r="A193" s="17">
        <v>188</v>
      </c>
      <c r="B193" s="505">
        <f t="shared" si="61"/>
        <v>2818.6999999999898</v>
      </c>
      <c r="C193" s="505">
        <f t="shared" si="44"/>
        <v>2480.922413413713</v>
      </c>
      <c r="D193" s="504">
        <v>188</v>
      </c>
      <c r="E193" s="505">
        <f t="shared" si="62"/>
        <v>2817.0999999999899</v>
      </c>
      <c r="F193" s="506">
        <f t="shared" si="45"/>
        <v>2479.5141486599391</v>
      </c>
      <c r="G193" s="19">
        <v>188</v>
      </c>
      <c r="H193" s="20">
        <f t="shared" si="60"/>
        <v>1994.9000000000019</v>
      </c>
      <c r="I193" s="18">
        <f t="shared" si="46"/>
        <v>1994.9000000000019</v>
      </c>
      <c r="J193" s="18"/>
      <c r="K193" s="19">
        <v>188</v>
      </c>
      <c r="L193" s="20">
        <f t="shared" si="55"/>
        <v>1994.280000000005</v>
      </c>
      <c r="M193" s="18">
        <f t="shared" si="47"/>
        <v>1994.280000000005</v>
      </c>
      <c r="N193" s="19">
        <v>188</v>
      </c>
      <c r="O193" s="20">
        <f t="shared" si="56"/>
        <v>928.71999999999764</v>
      </c>
      <c r="P193" s="18">
        <f t="shared" si="48"/>
        <v>928.71999999999764</v>
      </c>
      <c r="Q193" s="19">
        <v>188</v>
      </c>
      <c r="R193" s="20">
        <f t="shared" si="57"/>
        <v>258.84000000000111</v>
      </c>
      <c r="S193" s="18">
        <f t="shared" si="49"/>
        <v>258.84000000000111</v>
      </c>
      <c r="T193" s="19">
        <v>188</v>
      </c>
      <c r="U193" s="20">
        <f t="shared" si="58"/>
        <v>373.38000000000176</v>
      </c>
      <c r="V193" s="18">
        <f t="shared" si="50"/>
        <v>373.38000000000176</v>
      </c>
      <c r="W193" s="19">
        <v>188</v>
      </c>
      <c r="X193" s="20">
        <f t="shared" si="59"/>
        <v>106.89000000000019</v>
      </c>
      <c r="Y193" s="18">
        <f t="shared" si="51"/>
        <v>106.89000000000019</v>
      </c>
      <c r="Z193" s="19">
        <v>188</v>
      </c>
      <c r="AA193" s="20">
        <f t="shared" si="63"/>
        <v>4568.1000000000176</v>
      </c>
      <c r="AB193" s="18">
        <f t="shared" si="52"/>
        <v>4020.6838885710667</v>
      </c>
      <c r="AC193" s="19">
        <v>188</v>
      </c>
      <c r="AD193" s="20">
        <f t="shared" si="64"/>
        <v>4096.8000000000129</v>
      </c>
      <c r="AE193" s="18">
        <f t="shared" si="53"/>
        <v>3605.8619020375945</v>
      </c>
    </row>
    <row r="194" spans="1:31" s="3" customFormat="1" ht="13.5">
      <c r="A194" s="17">
        <v>189</v>
      </c>
      <c r="B194" s="505">
        <f t="shared" si="61"/>
        <v>2833.2999999999897</v>
      </c>
      <c r="C194" s="505">
        <f t="shared" si="44"/>
        <v>2493.7728292918978</v>
      </c>
      <c r="D194" s="504">
        <v>189</v>
      </c>
      <c r="E194" s="505">
        <f t="shared" si="62"/>
        <v>2831.6999999999898</v>
      </c>
      <c r="F194" s="506">
        <f t="shared" si="45"/>
        <v>2492.3645645381243</v>
      </c>
      <c r="G194" s="19">
        <v>189</v>
      </c>
      <c r="H194" s="20">
        <f t="shared" si="60"/>
        <v>2003.9500000000019</v>
      </c>
      <c r="I194" s="18">
        <f t="shared" si="46"/>
        <v>2003.9500000000019</v>
      </c>
      <c r="J194" s="18"/>
      <c r="K194" s="19">
        <v>189</v>
      </c>
      <c r="L194" s="20">
        <f t="shared" si="55"/>
        <v>2004.240000000005</v>
      </c>
      <c r="M194" s="18">
        <f t="shared" si="47"/>
        <v>2004.240000000005</v>
      </c>
      <c r="N194" s="19">
        <v>189</v>
      </c>
      <c r="O194" s="20">
        <f t="shared" si="56"/>
        <v>933.2599999999976</v>
      </c>
      <c r="P194" s="18">
        <f t="shared" si="48"/>
        <v>933.2599999999976</v>
      </c>
      <c r="Q194" s="19">
        <v>189</v>
      </c>
      <c r="R194" s="20">
        <f t="shared" si="57"/>
        <v>260.02000000000112</v>
      </c>
      <c r="S194" s="18">
        <f t="shared" si="49"/>
        <v>260.02000000000112</v>
      </c>
      <c r="T194" s="19">
        <v>189</v>
      </c>
      <c r="U194" s="20">
        <f t="shared" si="58"/>
        <v>375.24000000000177</v>
      </c>
      <c r="V194" s="18">
        <f t="shared" si="50"/>
        <v>375.24000000000177</v>
      </c>
      <c r="W194" s="19">
        <v>189</v>
      </c>
      <c r="X194" s="20">
        <f t="shared" si="59"/>
        <v>107.42000000000019</v>
      </c>
      <c r="Y194" s="18">
        <f t="shared" si="51"/>
        <v>107.42000000000019</v>
      </c>
      <c r="Z194" s="19">
        <v>189</v>
      </c>
      <c r="AA194" s="20">
        <f t="shared" si="63"/>
        <v>4591.4000000000178</v>
      </c>
      <c r="AB194" s="18">
        <f t="shared" si="52"/>
        <v>4041.1917440478969</v>
      </c>
      <c r="AC194" s="19">
        <v>189</v>
      </c>
      <c r="AD194" s="20">
        <f t="shared" si="64"/>
        <v>4117.7000000000126</v>
      </c>
      <c r="AE194" s="18">
        <f t="shared" si="53"/>
        <v>3624.2573603837632</v>
      </c>
    </row>
    <row r="195" spans="1:31" s="3" customFormat="1" ht="13.5">
      <c r="A195" s="17">
        <v>190</v>
      </c>
      <c r="B195" s="505">
        <f t="shared" si="61"/>
        <v>2847.8999999999896</v>
      </c>
      <c r="C195" s="505">
        <f t="shared" si="44"/>
        <v>2506.623245170083</v>
      </c>
      <c r="D195" s="504">
        <v>190</v>
      </c>
      <c r="E195" s="505">
        <f t="shared" si="62"/>
        <v>2846.2999999999897</v>
      </c>
      <c r="F195" s="506">
        <f t="shared" si="45"/>
        <v>2505.2149804163091</v>
      </c>
      <c r="G195" s="19">
        <v>190</v>
      </c>
      <c r="H195" s="20">
        <f t="shared" si="60"/>
        <v>2013.0000000000018</v>
      </c>
      <c r="I195" s="18">
        <f t="shared" si="46"/>
        <v>2013.0000000000018</v>
      </c>
      <c r="J195" s="18"/>
      <c r="K195" s="19">
        <v>190</v>
      </c>
      <c r="L195" s="20">
        <f t="shared" si="55"/>
        <v>2014.200000000005</v>
      </c>
      <c r="M195" s="18">
        <f t="shared" si="47"/>
        <v>2014.200000000005</v>
      </c>
      <c r="N195" s="19">
        <v>190</v>
      </c>
      <c r="O195" s="20">
        <f t="shared" si="56"/>
        <v>937.79999999999757</v>
      </c>
      <c r="P195" s="18">
        <f t="shared" si="48"/>
        <v>937.79999999999757</v>
      </c>
      <c r="Q195" s="19">
        <v>190</v>
      </c>
      <c r="R195" s="20">
        <f t="shared" si="57"/>
        <v>261.20000000000113</v>
      </c>
      <c r="S195" s="18">
        <f t="shared" si="49"/>
        <v>261.20000000000113</v>
      </c>
      <c r="T195" s="19">
        <v>190</v>
      </c>
      <c r="U195" s="20">
        <f t="shared" si="58"/>
        <v>377.10000000000178</v>
      </c>
      <c r="V195" s="18">
        <f t="shared" si="50"/>
        <v>377.10000000000178</v>
      </c>
      <c r="W195" s="19">
        <v>190</v>
      </c>
      <c r="X195" s="20">
        <f t="shared" si="59"/>
        <v>107.95000000000019</v>
      </c>
      <c r="Y195" s="18">
        <f t="shared" si="51"/>
        <v>107.95000000000019</v>
      </c>
      <c r="Z195" s="19">
        <v>190</v>
      </c>
      <c r="AA195" s="20">
        <f t="shared" si="63"/>
        <v>4614.700000000018</v>
      </c>
      <c r="AB195" s="18">
        <f t="shared" si="52"/>
        <v>4061.6995995247266</v>
      </c>
      <c r="AC195" s="19">
        <v>190</v>
      </c>
      <c r="AD195" s="20">
        <f t="shared" si="64"/>
        <v>4138.6000000000122</v>
      </c>
      <c r="AE195" s="18">
        <f t="shared" si="53"/>
        <v>3642.6528187299318</v>
      </c>
    </row>
    <row r="196" spans="1:31" s="3" customFormat="1" ht="13.5">
      <c r="A196" s="17">
        <v>191</v>
      </c>
      <c r="B196" s="505">
        <f t="shared" si="61"/>
        <v>2862.4999999999895</v>
      </c>
      <c r="C196" s="505">
        <f t="shared" si="44"/>
        <v>2519.4736610482678</v>
      </c>
      <c r="D196" s="504">
        <v>191</v>
      </c>
      <c r="E196" s="505">
        <f t="shared" si="62"/>
        <v>2860.8999999999896</v>
      </c>
      <c r="F196" s="506">
        <f t="shared" si="45"/>
        <v>2518.0653962944943</v>
      </c>
      <c r="G196" s="19">
        <v>191</v>
      </c>
      <c r="H196" s="20">
        <f t="shared" si="60"/>
        <v>2022.0500000000018</v>
      </c>
      <c r="I196" s="18">
        <f t="shared" si="46"/>
        <v>2022.0500000000018</v>
      </c>
      <c r="J196" s="18"/>
      <c r="K196" s="19">
        <v>191</v>
      </c>
      <c r="L196" s="20">
        <f t="shared" si="55"/>
        <v>2024.1600000000051</v>
      </c>
      <c r="M196" s="18">
        <f t="shared" si="47"/>
        <v>2024.1600000000051</v>
      </c>
      <c r="N196" s="19">
        <v>191</v>
      </c>
      <c r="O196" s="20">
        <f t="shared" si="56"/>
        <v>942.33999999999753</v>
      </c>
      <c r="P196" s="18">
        <f t="shared" si="48"/>
        <v>942.33999999999753</v>
      </c>
      <c r="Q196" s="19">
        <v>191</v>
      </c>
      <c r="R196" s="20">
        <f t="shared" si="57"/>
        <v>262.38000000000113</v>
      </c>
      <c r="S196" s="18">
        <f t="shared" si="49"/>
        <v>262.38000000000113</v>
      </c>
      <c r="T196" s="19">
        <v>191</v>
      </c>
      <c r="U196" s="20">
        <f t="shared" si="58"/>
        <v>378.9600000000018</v>
      </c>
      <c r="V196" s="18">
        <f t="shared" si="50"/>
        <v>378.9600000000018</v>
      </c>
      <c r="W196" s="19">
        <v>191</v>
      </c>
      <c r="X196" s="20">
        <f t="shared" si="59"/>
        <v>108.48000000000019</v>
      </c>
      <c r="Y196" s="18">
        <f t="shared" si="51"/>
        <v>108.48000000000019</v>
      </c>
      <c r="Z196" s="19">
        <v>191</v>
      </c>
      <c r="AA196" s="20">
        <f t="shared" si="63"/>
        <v>4638.0000000000182</v>
      </c>
      <c r="AB196" s="18">
        <f t="shared" si="52"/>
        <v>4082.2074550015564</v>
      </c>
      <c r="AC196" s="19">
        <v>191</v>
      </c>
      <c r="AD196" s="20">
        <f t="shared" si="64"/>
        <v>4159.5000000000118</v>
      </c>
      <c r="AE196" s="18">
        <f t="shared" si="53"/>
        <v>3661.0482770761009</v>
      </c>
    </row>
    <row r="197" spans="1:31" s="3" customFormat="1" ht="13.5">
      <c r="A197" s="17">
        <v>192</v>
      </c>
      <c r="B197" s="505">
        <f t="shared" si="61"/>
        <v>2877.0999999999894</v>
      </c>
      <c r="C197" s="505">
        <f t="shared" ref="C197:C260" si="65">B197/$J$6</f>
        <v>2532.324076926453</v>
      </c>
      <c r="D197" s="504">
        <v>192</v>
      </c>
      <c r="E197" s="505">
        <f t="shared" si="62"/>
        <v>2875.4999999999895</v>
      </c>
      <c r="F197" s="506">
        <f t="shared" ref="F197:F260" si="66">E197/$J$6</f>
        <v>2530.9158121726791</v>
      </c>
      <c r="G197" s="19">
        <v>192</v>
      </c>
      <c r="H197" s="20">
        <f t="shared" si="60"/>
        <v>2031.1000000000017</v>
      </c>
      <c r="I197" s="18">
        <f t="shared" si="46"/>
        <v>2031.1000000000017</v>
      </c>
      <c r="J197" s="18"/>
      <c r="K197" s="19">
        <v>192</v>
      </c>
      <c r="L197" s="20">
        <f t="shared" si="55"/>
        <v>2034.1200000000051</v>
      </c>
      <c r="M197" s="18">
        <f t="shared" si="47"/>
        <v>2034.1200000000051</v>
      </c>
      <c r="N197" s="19">
        <v>192</v>
      </c>
      <c r="O197" s="20">
        <f t="shared" si="56"/>
        <v>946.87999999999749</v>
      </c>
      <c r="P197" s="18">
        <f t="shared" si="48"/>
        <v>946.87999999999749</v>
      </c>
      <c r="Q197" s="19">
        <v>192</v>
      </c>
      <c r="R197" s="20">
        <f t="shared" si="57"/>
        <v>263.56000000000114</v>
      </c>
      <c r="S197" s="18">
        <f t="shared" si="49"/>
        <v>263.56000000000114</v>
      </c>
      <c r="T197" s="19">
        <v>192</v>
      </c>
      <c r="U197" s="20">
        <f t="shared" si="58"/>
        <v>380.82000000000181</v>
      </c>
      <c r="V197" s="18">
        <f t="shared" si="50"/>
        <v>380.82000000000181</v>
      </c>
      <c r="W197" s="19">
        <v>192</v>
      </c>
      <c r="X197" s="20">
        <f t="shared" si="59"/>
        <v>109.01000000000019</v>
      </c>
      <c r="Y197" s="18">
        <f t="shared" si="51"/>
        <v>109.01000000000019</v>
      </c>
      <c r="Z197" s="19">
        <v>192</v>
      </c>
      <c r="AA197" s="20">
        <f t="shared" si="63"/>
        <v>4661.3000000000184</v>
      </c>
      <c r="AB197" s="18">
        <f t="shared" si="52"/>
        <v>4102.7153104783865</v>
      </c>
      <c r="AC197" s="19">
        <v>192</v>
      </c>
      <c r="AD197" s="20">
        <f t="shared" si="64"/>
        <v>4180.4000000000115</v>
      </c>
      <c r="AE197" s="18">
        <f t="shared" si="53"/>
        <v>3679.4437354222696</v>
      </c>
    </row>
    <row r="198" spans="1:31" s="3" customFormat="1" ht="13.5">
      <c r="A198" s="17">
        <v>193</v>
      </c>
      <c r="B198" s="505">
        <f t="shared" si="61"/>
        <v>2891.6999999999894</v>
      </c>
      <c r="C198" s="505">
        <f t="shared" si="65"/>
        <v>2545.1744928046378</v>
      </c>
      <c r="D198" s="504">
        <v>193</v>
      </c>
      <c r="E198" s="505">
        <f t="shared" si="62"/>
        <v>2890.0999999999894</v>
      </c>
      <c r="F198" s="506">
        <f t="shared" si="66"/>
        <v>2543.7662280508644</v>
      </c>
      <c r="G198" s="19">
        <v>193</v>
      </c>
      <c r="H198" s="20">
        <f t="shared" si="60"/>
        <v>2040.1500000000017</v>
      </c>
      <c r="I198" s="18">
        <f t="shared" ref="I198:I261" si="67">H198</f>
        <v>2040.1500000000017</v>
      </c>
      <c r="J198" s="18"/>
      <c r="K198" s="19">
        <v>193</v>
      </c>
      <c r="L198" s="20">
        <f t="shared" si="55"/>
        <v>2044.0800000000052</v>
      </c>
      <c r="M198" s="18">
        <f t="shared" ref="M198:M261" si="68">L198</f>
        <v>2044.0800000000052</v>
      </c>
      <c r="N198" s="19">
        <v>193</v>
      </c>
      <c r="O198" s="20">
        <f t="shared" si="56"/>
        <v>951.41999999999746</v>
      </c>
      <c r="P198" s="18">
        <f t="shared" ref="P198:P261" si="69">O198</f>
        <v>951.41999999999746</v>
      </c>
      <c r="Q198" s="19">
        <v>193</v>
      </c>
      <c r="R198" s="20">
        <f t="shared" si="57"/>
        <v>264.74000000000115</v>
      </c>
      <c r="S198" s="18">
        <f t="shared" ref="S198:S261" si="70">R198</f>
        <v>264.74000000000115</v>
      </c>
      <c r="T198" s="19">
        <v>193</v>
      </c>
      <c r="U198" s="20">
        <f t="shared" si="58"/>
        <v>382.68000000000183</v>
      </c>
      <c r="V198" s="18">
        <f t="shared" ref="V198:V261" si="71">U198</f>
        <v>382.68000000000183</v>
      </c>
      <c r="W198" s="19">
        <v>193</v>
      </c>
      <c r="X198" s="20">
        <f t="shared" si="59"/>
        <v>109.54000000000019</v>
      </c>
      <c r="Y198" s="18">
        <f t="shared" ref="Y198:Y261" si="72">X198</f>
        <v>109.54000000000019</v>
      </c>
      <c r="Z198" s="19">
        <v>193</v>
      </c>
      <c r="AA198" s="20">
        <f t="shared" si="63"/>
        <v>4684.6000000000186</v>
      </c>
      <c r="AB198" s="18">
        <f t="shared" ref="AB198:AB261" si="73">AA198/$J$6</f>
        <v>4123.2231659552162</v>
      </c>
      <c r="AC198" s="19">
        <v>193</v>
      </c>
      <c r="AD198" s="20">
        <f t="shared" si="64"/>
        <v>4201.3000000000111</v>
      </c>
      <c r="AE198" s="18">
        <f t="shared" ref="AE198:AE261" si="74">AD198/$J$6</f>
        <v>3697.8391937684382</v>
      </c>
    </row>
    <row r="199" spans="1:31" s="3" customFormat="1" ht="13.5">
      <c r="A199" s="17">
        <v>194</v>
      </c>
      <c r="B199" s="505">
        <f t="shared" si="61"/>
        <v>2906.2999999999893</v>
      </c>
      <c r="C199" s="505">
        <f t="shared" si="65"/>
        <v>2558.024908682823</v>
      </c>
      <c r="D199" s="504">
        <v>194</v>
      </c>
      <c r="E199" s="505">
        <f t="shared" si="62"/>
        <v>2904.6999999999894</v>
      </c>
      <c r="F199" s="506">
        <f t="shared" si="66"/>
        <v>2556.6166439290491</v>
      </c>
      <c r="G199" s="19">
        <v>194</v>
      </c>
      <c r="H199" s="20">
        <f t="shared" si="60"/>
        <v>2049.2000000000016</v>
      </c>
      <c r="I199" s="18">
        <f t="shared" si="67"/>
        <v>2049.2000000000016</v>
      </c>
      <c r="J199" s="18"/>
      <c r="K199" s="19">
        <v>194</v>
      </c>
      <c r="L199" s="20">
        <f t="shared" si="55"/>
        <v>2054.040000000005</v>
      </c>
      <c r="M199" s="18">
        <f t="shared" si="68"/>
        <v>2054.040000000005</v>
      </c>
      <c r="N199" s="19">
        <v>194</v>
      </c>
      <c r="O199" s="20">
        <f t="shared" si="56"/>
        <v>955.95999999999742</v>
      </c>
      <c r="P199" s="18">
        <f t="shared" si="69"/>
        <v>955.95999999999742</v>
      </c>
      <c r="Q199" s="19">
        <v>194</v>
      </c>
      <c r="R199" s="20">
        <f t="shared" si="57"/>
        <v>265.92000000000115</v>
      </c>
      <c r="S199" s="18">
        <f t="shared" si="70"/>
        <v>265.92000000000115</v>
      </c>
      <c r="T199" s="19">
        <v>194</v>
      </c>
      <c r="U199" s="20">
        <f t="shared" si="58"/>
        <v>384.54000000000184</v>
      </c>
      <c r="V199" s="18">
        <f t="shared" si="71"/>
        <v>384.54000000000184</v>
      </c>
      <c r="W199" s="19">
        <v>194</v>
      </c>
      <c r="X199" s="20">
        <f t="shared" si="59"/>
        <v>110.07000000000019</v>
      </c>
      <c r="Y199" s="18">
        <f t="shared" si="72"/>
        <v>110.07000000000019</v>
      </c>
      <c r="Z199" s="19">
        <v>194</v>
      </c>
      <c r="AA199" s="20">
        <f t="shared" si="63"/>
        <v>4707.9000000000187</v>
      </c>
      <c r="AB199" s="18">
        <f t="shared" si="73"/>
        <v>4143.731021432046</v>
      </c>
      <c r="AC199" s="19">
        <v>194</v>
      </c>
      <c r="AD199" s="20">
        <f t="shared" si="64"/>
        <v>4222.2000000000107</v>
      </c>
      <c r="AE199" s="18">
        <f t="shared" si="74"/>
        <v>3716.2346521146069</v>
      </c>
    </row>
    <row r="200" spans="1:31" s="3" customFormat="1" ht="13.5">
      <c r="A200" s="17">
        <v>195</v>
      </c>
      <c r="B200" s="505">
        <f t="shared" si="61"/>
        <v>2920.8999999999892</v>
      </c>
      <c r="C200" s="505">
        <f t="shared" si="65"/>
        <v>2570.8753245610078</v>
      </c>
      <c r="D200" s="504">
        <v>195</v>
      </c>
      <c r="E200" s="505">
        <f t="shared" si="62"/>
        <v>2919.2999999999893</v>
      </c>
      <c r="F200" s="506">
        <f t="shared" si="66"/>
        <v>2569.4670598072344</v>
      </c>
      <c r="G200" s="19">
        <v>195</v>
      </c>
      <c r="H200" s="20">
        <f t="shared" si="60"/>
        <v>2058.2500000000018</v>
      </c>
      <c r="I200" s="18">
        <f t="shared" si="67"/>
        <v>2058.2500000000018</v>
      </c>
      <c r="J200" s="18"/>
      <c r="K200" s="19">
        <v>195</v>
      </c>
      <c r="L200" s="20">
        <f t="shared" si="55"/>
        <v>2064.000000000005</v>
      </c>
      <c r="M200" s="18">
        <f t="shared" si="68"/>
        <v>2064.000000000005</v>
      </c>
      <c r="N200" s="19">
        <v>195</v>
      </c>
      <c r="O200" s="20">
        <f t="shared" si="56"/>
        <v>960.49999999999739</v>
      </c>
      <c r="P200" s="18">
        <f t="shared" si="69"/>
        <v>960.49999999999739</v>
      </c>
      <c r="Q200" s="19">
        <v>195</v>
      </c>
      <c r="R200" s="20">
        <f t="shared" si="57"/>
        <v>267.10000000000116</v>
      </c>
      <c r="S200" s="18">
        <f t="shared" si="70"/>
        <v>267.10000000000116</v>
      </c>
      <c r="T200" s="19">
        <v>195</v>
      </c>
      <c r="U200" s="20">
        <f t="shared" si="58"/>
        <v>386.40000000000185</v>
      </c>
      <c r="V200" s="18">
        <f t="shared" si="71"/>
        <v>386.40000000000185</v>
      </c>
      <c r="W200" s="19">
        <v>195</v>
      </c>
      <c r="X200" s="20">
        <f t="shared" si="59"/>
        <v>110.60000000000019</v>
      </c>
      <c r="Y200" s="18">
        <f t="shared" si="72"/>
        <v>110.60000000000019</v>
      </c>
      <c r="Z200" s="19">
        <v>195</v>
      </c>
      <c r="AA200" s="20">
        <f t="shared" si="63"/>
        <v>4731.2000000000189</v>
      </c>
      <c r="AB200" s="18">
        <f t="shared" si="73"/>
        <v>4164.2388769088757</v>
      </c>
      <c r="AC200" s="19">
        <v>195</v>
      </c>
      <c r="AD200" s="20">
        <f t="shared" si="64"/>
        <v>4243.1000000000104</v>
      </c>
      <c r="AE200" s="18">
        <f t="shared" si="74"/>
        <v>3734.630110460776</v>
      </c>
    </row>
    <row r="201" spans="1:31" s="3" customFormat="1" ht="13.5">
      <c r="A201" s="17">
        <v>196</v>
      </c>
      <c r="B201" s="505">
        <f t="shared" si="61"/>
        <v>2935.4999999999891</v>
      </c>
      <c r="C201" s="505">
        <f t="shared" si="65"/>
        <v>2583.725740439193</v>
      </c>
      <c r="D201" s="504">
        <v>196</v>
      </c>
      <c r="E201" s="505">
        <f t="shared" si="62"/>
        <v>2933.8999999999892</v>
      </c>
      <c r="F201" s="506">
        <f t="shared" si="66"/>
        <v>2582.3174756854191</v>
      </c>
      <c r="G201" s="19">
        <v>196</v>
      </c>
      <c r="H201" s="20">
        <f t="shared" si="60"/>
        <v>2067.300000000002</v>
      </c>
      <c r="I201" s="18">
        <f t="shared" si="67"/>
        <v>2067.300000000002</v>
      </c>
      <c r="J201" s="18"/>
      <c r="K201" s="19">
        <v>196</v>
      </c>
      <c r="L201" s="20">
        <f t="shared" si="55"/>
        <v>2073.960000000005</v>
      </c>
      <c r="M201" s="18">
        <f t="shared" si="68"/>
        <v>2073.960000000005</v>
      </c>
      <c r="N201" s="19">
        <v>196</v>
      </c>
      <c r="O201" s="20">
        <f t="shared" si="56"/>
        <v>965.03999999999735</v>
      </c>
      <c r="P201" s="18">
        <f t="shared" si="69"/>
        <v>965.03999999999735</v>
      </c>
      <c r="Q201" s="19">
        <v>196</v>
      </c>
      <c r="R201" s="20">
        <f t="shared" si="57"/>
        <v>268.28000000000117</v>
      </c>
      <c r="S201" s="18">
        <f t="shared" si="70"/>
        <v>268.28000000000117</v>
      </c>
      <c r="T201" s="19">
        <v>196</v>
      </c>
      <c r="U201" s="20">
        <f t="shared" si="58"/>
        <v>388.26000000000187</v>
      </c>
      <c r="V201" s="18">
        <f t="shared" si="71"/>
        <v>388.26000000000187</v>
      </c>
      <c r="W201" s="19">
        <v>196</v>
      </c>
      <c r="X201" s="20">
        <f t="shared" si="59"/>
        <v>111.13000000000019</v>
      </c>
      <c r="Y201" s="18">
        <f t="shared" si="72"/>
        <v>111.13000000000019</v>
      </c>
      <c r="Z201" s="19">
        <v>196</v>
      </c>
      <c r="AA201" s="20">
        <f t="shared" si="63"/>
        <v>4754.5000000000191</v>
      </c>
      <c r="AB201" s="18">
        <f t="shared" si="73"/>
        <v>4184.7467323857054</v>
      </c>
      <c r="AC201" s="19">
        <v>196</v>
      </c>
      <c r="AD201" s="20">
        <f t="shared" si="64"/>
        <v>4264.00000000001</v>
      </c>
      <c r="AE201" s="18">
        <f t="shared" si="74"/>
        <v>3753.0255688069446</v>
      </c>
    </row>
    <row r="202" spans="1:31" s="3" customFormat="1" ht="13.5">
      <c r="A202" s="17">
        <v>197</v>
      </c>
      <c r="B202" s="505">
        <f t="shared" si="61"/>
        <v>2950.099999999989</v>
      </c>
      <c r="C202" s="505">
        <f t="shared" si="65"/>
        <v>2596.5761563173778</v>
      </c>
      <c r="D202" s="504">
        <v>197</v>
      </c>
      <c r="E202" s="505">
        <f t="shared" si="62"/>
        <v>2948.4999999999891</v>
      </c>
      <c r="F202" s="506">
        <f t="shared" si="66"/>
        <v>2595.1678915636044</v>
      </c>
      <c r="G202" s="19">
        <v>197</v>
      </c>
      <c r="H202" s="20">
        <f t="shared" si="60"/>
        <v>2076.3500000000022</v>
      </c>
      <c r="I202" s="18">
        <f t="shared" si="67"/>
        <v>2076.3500000000022</v>
      </c>
      <c r="J202" s="18"/>
      <c r="K202" s="19">
        <v>197</v>
      </c>
      <c r="L202" s="20">
        <f t="shared" si="55"/>
        <v>2083.9200000000051</v>
      </c>
      <c r="M202" s="18">
        <f t="shared" si="68"/>
        <v>2083.9200000000051</v>
      </c>
      <c r="N202" s="19">
        <v>197</v>
      </c>
      <c r="O202" s="20">
        <f t="shared" si="56"/>
        <v>969.57999999999731</v>
      </c>
      <c r="P202" s="18">
        <f t="shared" si="69"/>
        <v>969.57999999999731</v>
      </c>
      <c r="Q202" s="19">
        <v>197</v>
      </c>
      <c r="R202" s="20">
        <f t="shared" si="57"/>
        <v>269.46000000000117</v>
      </c>
      <c r="S202" s="18">
        <f t="shared" si="70"/>
        <v>269.46000000000117</v>
      </c>
      <c r="T202" s="19">
        <v>197</v>
      </c>
      <c r="U202" s="20">
        <f t="shared" si="58"/>
        <v>390.12000000000188</v>
      </c>
      <c r="V202" s="18">
        <f t="shared" si="71"/>
        <v>390.12000000000188</v>
      </c>
      <c r="W202" s="19">
        <v>197</v>
      </c>
      <c r="X202" s="20">
        <f t="shared" si="59"/>
        <v>111.6600000000002</v>
      </c>
      <c r="Y202" s="18">
        <f t="shared" si="72"/>
        <v>111.6600000000002</v>
      </c>
      <c r="Z202" s="19">
        <v>197</v>
      </c>
      <c r="AA202" s="20">
        <f t="shared" si="63"/>
        <v>4777.8000000000193</v>
      </c>
      <c r="AB202" s="18">
        <f t="shared" si="73"/>
        <v>4205.2545878625351</v>
      </c>
      <c r="AC202" s="19">
        <v>197</v>
      </c>
      <c r="AD202" s="20">
        <f t="shared" si="64"/>
        <v>4284.9000000000096</v>
      </c>
      <c r="AE202" s="18">
        <f t="shared" si="74"/>
        <v>3771.4210271531133</v>
      </c>
    </row>
    <row r="203" spans="1:31" s="3" customFormat="1" ht="13.5">
      <c r="A203" s="17">
        <v>198</v>
      </c>
      <c r="B203" s="505">
        <f t="shared" si="61"/>
        <v>2964.6999999999889</v>
      </c>
      <c r="C203" s="505">
        <f t="shared" si="65"/>
        <v>2609.426572195563</v>
      </c>
      <c r="D203" s="504">
        <v>198</v>
      </c>
      <c r="E203" s="505">
        <f t="shared" si="62"/>
        <v>2963.099999999989</v>
      </c>
      <c r="F203" s="506">
        <f t="shared" si="66"/>
        <v>2608.0183074417896</v>
      </c>
      <c r="G203" s="19">
        <v>198</v>
      </c>
      <c r="H203" s="20">
        <f t="shared" si="60"/>
        <v>2085.4000000000024</v>
      </c>
      <c r="I203" s="18">
        <f t="shared" si="67"/>
        <v>2085.4000000000024</v>
      </c>
      <c r="J203" s="18"/>
      <c r="K203" s="19">
        <v>198</v>
      </c>
      <c r="L203" s="20">
        <f t="shared" si="55"/>
        <v>2093.8800000000051</v>
      </c>
      <c r="M203" s="18">
        <f t="shared" si="68"/>
        <v>2093.8800000000051</v>
      </c>
      <c r="N203" s="19">
        <v>198</v>
      </c>
      <c r="O203" s="20">
        <f t="shared" si="56"/>
        <v>974.11999999999728</v>
      </c>
      <c r="P203" s="18">
        <f t="shared" si="69"/>
        <v>974.11999999999728</v>
      </c>
      <c r="Q203" s="19">
        <v>198</v>
      </c>
      <c r="R203" s="20">
        <f t="shared" si="57"/>
        <v>270.64000000000118</v>
      </c>
      <c r="S203" s="18">
        <f t="shared" si="70"/>
        <v>270.64000000000118</v>
      </c>
      <c r="T203" s="19">
        <v>198</v>
      </c>
      <c r="U203" s="20">
        <f t="shared" si="58"/>
        <v>391.98000000000189</v>
      </c>
      <c r="V203" s="18">
        <f t="shared" si="71"/>
        <v>391.98000000000189</v>
      </c>
      <c r="W203" s="19">
        <v>198</v>
      </c>
      <c r="X203" s="20">
        <f t="shared" si="59"/>
        <v>112.1900000000002</v>
      </c>
      <c r="Y203" s="18">
        <f t="shared" si="72"/>
        <v>112.1900000000002</v>
      </c>
      <c r="Z203" s="19">
        <v>198</v>
      </c>
      <c r="AA203" s="20">
        <f t="shared" si="63"/>
        <v>4801.1000000000195</v>
      </c>
      <c r="AB203" s="18">
        <f t="shared" si="73"/>
        <v>4225.7624433393648</v>
      </c>
      <c r="AC203" s="19">
        <v>198</v>
      </c>
      <c r="AD203" s="20">
        <f t="shared" si="64"/>
        <v>4305.8000000000093</v>
      </c>
      <c r="AE203" s="18">
        <f t="shared" si="74"/>
        <v>3789.816485499282</v>
      </c>
    </row>
    <row r="204" spans="1:31" s="3" customFormat="1" ht="13.5">
      <c r="A204" s="17">
        <v>199</v>
      </c>
      <c r="B204" s="505">
        <f t="shared" si="61"/>
        <v>2979.2999999999888</v>
      </c>
      <c r="C204" s="505">
        <f t="shared" si="65"/>
        <v>2622.2769880737478</v>
      </c>
      <c r="D204" s="504">
        <v>199</v>
      </c>
      <c r="E204" s="505">
        <f t="shared" si="62"/>
        <v>2977.6999999999889</v>
      </c>
      <c r="F204" s="506">
        <f t="shared" si="66"/>
        <v>2620.8687233199744</v>
      </c>
      <c r="G204" s="19">
        <v>199</v>
      </c>
      <c r="H204" s="20">
        <f t="shared" si="60"/>
        <v>2094.4500000000025</v>
      </c>
      <c r="I204" s="18">
        <f t="shared" si="67"/>
        <v>2094.4500000000025</v>
      </c>
      <c r="J204" s="18"/>
      <c r="K204" s="19">
        <v>199</v>
      </c>
      <c r="L204" s="20">
        <f t="shared" ref="L204:L267" si="75">L203+9.96</f>
        <v>2103.8400000000051</v>
      </c>
      <c r="M204" s="18">
        <f t="shared" si="68"/>
        <v>2103.8400000000051</v>
      </c>
      <c r="N204" s="19">
        <v>199</v>
      </c>
      <c r="O204" s="20">
        <f t="shared" ref="O204:O267" si="76">O203+4.54</f>
        <v>978.65999999999724</v>
      </c>
      <c r="P204" s="18">
        <f t="shared" si="69"/>
        <v>978.65999999999724</v>
      </c>
      <c r="Q204" s="19">
        <v>199</v>
      </c>
      <c r="R204" s="20">
        <f t="shared" ref="R204:R267" si="77">R203+1.18</f>
        <v>271.82000000000119</v>
      </c>
      <c r="S204" s="18">
        <f t="shared" si="70"/>
        <v>271.82000000000119</v>
      </c>
      <c r="T204" s="19">
        <v>199</v>
      </c>
      <c r="U204" s="20">
        <f t="shared" ref="U204:U267" si="78">U203+1.86</f>
        <v>393.84000000000191</v>
      </c>
      <c r="V204" s="18">
        <f t="shared" si="71"/>
        <v>393.84000000000191</v>
      </c>
      <c r="W204" s="19">
        <v>199</v>
      </c>
      <c r="X204" s="20">
        <f t="shared" ref="X204:X267" si="79">X203+0.53</f>
        <v>112.7200000000002</v>
      </c>
      <c r="Y204" s="18">
        <f t="shared" si="72"/>
        <v>112.7200000000002</v>
      </c>
      <c r="Z204" s="19">
        <v>199</v>
      </c>
      <c r="AA204" s="20">
        <f t="shared" si="63"/>
        <v>4824.4000000000196</v>
      </c>
      <c r="AB204" s="18">
        <f t="shared" si="73"/>
        <v>4246.2702988161946</v>
      </c>
      <c r="AC204" s="19">
        <v>199</v>
      </c>
      <c r="AD204" s="20">
        <f t="shared" si="64"/>
        <v>4326.7000000000089</v>
      </c>
      <c r="AE204" s="18">
        <f t="shared" si="74"/>
        <v>3808.2119438454506</v>
      </c>
    </row>
    <row r="205" spans="1:31" s="3" customFormat="1" ht="13.5">
      <c r="A205" s="17">
        <v>200</v>
      </c>
      <c r="B205" s="505">
        <f t="shared" si="61"/>
        <v>2993.8999999999887</v>
      </c>
      <c r="C205" s="505">
        <f t="shared" si="65"/>
        <v>2635.127403951933</v>
      </c>
      <c r="D205" s="504">
        <v>200</v>
      </c>
      <c r="E205" s="505">
        <f t="shared" si="62"/>
        <v>2992.2999999999888</v>
      </c>
      <c r="F205" s="506">
        <f t="shared" si="66"/>
        <v>2633.7191391981596</v>
      </c>
      <c r="G205" s="19">
        <v>200</v>
      </c>
      <c r="H205" s="20">
        <f t="shared" si="60"/>
        <v>2103.5000000000027</v>
      </c>
      <c r="I205" s="18">
        <f t="shared" si="67"/>
        <v>2103.5000000000027</v>
      </c>
      <c r="J205" s="18"/>
      <c r="K205" s="19">
        <v>200</v>
      </c>
      <c r="L205" s="20">
        <f t="shared" si="75"/>
        <v>2113.8000000000052</v>
      </c>
      <c r="M205" s="18">
        <f t="shared" si="68"/>
        <v>2113.8000000000052</v>
      </c>
      <c r="N205" s="19">
        <v>200</v>
      </c>
      <c r="O205" s="20">
        <f t="shared" si="76"/>
        <v>983.1999999999972</v>
      </c>
      <c r="P205" s="18">
        <f t="shared" si="69"/>
        <v>983.1999999999972</v>
      </c>
      <c r="Q205" s="19">
        <v>200</v>
      </c>
      <c r="R205" s="20">
        <f t="shared" si="77"/>
        <v>273.00000000000119</v>
      </c>
      <c r="S205" s="18">
        <f t="shared" si="70"/>
        <v>273.00000000000119</v>
      </c>
      <c r="T205" s="19">
        <v>200</v>
      </c>
      <c r="U205" s="20">
        <f t="shared" si="78"/>
        <v>395.70000000000192</v>
      </c>
      <c r="V205" s="18">
        <f t="shared" si="71"/>
        <v>395.70000000000192</v>
      </c>
      <c r="W205" s="19">
        <v>200</v>
      </c>
      <c r="X205" s="20">
        <f t="shared" si="79"/>
        <v>113.2500000000002</v>
      </c>
      <c r="Y205" s="18">
        <f t="shared" si="72"/>
        <v>113.2500000000002</v>
      </c>
      <c r="Z205" s="19">
        <v>200</v>
      </c>
      <c r="AA205" s="20">
        <f t="shared" si="63"/>
        <v>4847.7000000000198</v>
      </c>
      <c r="AB205" s="18">
        <f t="shared" si="73"/>
        <v>4266.7781542930243</v>
      </c>
      <c r="AC205" s="19">
        <v>200</v>
      </c>
      <c r="AD205" s="20">
        <f t="shared" si="64"/>
        <v>4347.6000000000085</v>
      </c>
      <c r="AE205" s="18">
        <f t="shared" si="74"/>
        <v>3826.6074021916197</v>
      </c>
    </row>
    <row r="206" spans="1:31" s="3" customFormat="1" ht="13.5">
      <c r="A206" s="17">
        <v>201</v>
      </c>
      <c r="B206" s="505">
        <f t="shared" si="61"/>
        <v>3008.4999999999886</v>
      </c>
      <c r="C206" s="505">
        <f t="shared" si="65"/>
        <v>2647.9778198301183</v>
      </c>
      <c r="D206" s="504">
        <v>201</v>
      </c>
      <c r="E206" s="505">
        <f t="shared" si="62"/>
        <v>3006.8999999999887</v>
      </c>
      <c r="F206" s="506">
        <f t="shared" si="66"/>
        <v>2646.5695550763444</v>
      </c>
      <c r="G206" s="19">
        <v>201</v>
      </c>
      <c r="H206" s="20">
        <f t="shared" si="60"/>
        <v>2112.5500000000029</v>
      </c>
      <c r="I206" s="18">
        <f t="shared" si="67"/>
        <v>2112.5500000000029</v>
      </c>
      <c r="J206" s="18"/>
      <c r="K206" s="19">
        <v>201</v>
      </c>
      <c r="L206" s="20">
        <f t="shared" si="75"/>
        <v>2123.7600000000052</v>
      </c>
      <c r="M206" s="18">
        <f t="shared" si="68"/>
        <v>2123.7600000000052</v>
      </c>
      <c r="N206" s="19">
        <v>201</v>
      </c>
      <c r="O206" s="20">
        <f t="shared" si="76"/>
        <v>987.73999999999717</v>
      </c>
      <c r="P206" s="18">
        <f t="shared" si="69"/>
        <v>987.73999999999717</v>
      </c>
      <c r="Q206" s="19">
        <v>201</v>
      </c>
      <c r="R206" s="20">
        <f t="shared" si="77"/>
        <v>274.1800000000012</v>
      </c>
      <c r="S206" s="18">
        <f t="shared" si="70"/>
        <v>274.1800000000012</v>
      </c>
      <c r="T206" s="19">
        <v>201</v>
      </c>
      <c r="U206" s="20">
        <f t="shared" si="78"/>
        <v>397.56000000000193</v>
      </c>
      <c r="V206" s="18">
        <f t="shared" si="71"/>
        <v>397.56000000000193</v>
      </c>
      <c r="W206" s="19">
        <v>201</v>
      </c>
      <c r="X206" s="20">
        <f t="shared" si="79"/>
        <v>113.7800000000002</v>
      </c>
      <c r="Y206" s="18">
        <f t="shared" si="72"/>
        <v>113.7800000000002</v>
      </c>
      <c r="Z206" s="19">
        <v>201</v>
      </c>
      <c r="AA206" s="20">
        <f t="shared" si="63"/>
        <v>4871.00000000002</v>
      </c>
      <c r="AB206" s="18">
        <f t="shared" si="73"/>
        <v>4287.286009769854</v>
      </c>
      <c r="AC206" s="19">
        <v>201</v>
      </c>
      <c r="AD206" s="20">
        <f t="shared" si="64"/>
        <v>4368.5000000000082</v>
      </c>
      <c r="AE206" s="18">
        <f t="shared" si="74"/>
        <v>3845.0028605377884</v>
      </c>
    </row>
    <row r="207" spans="1:31" s="3" customFormat="1" ht="13.5">
      <c r="A207" s="17">
        <v>202</v>
      </c>
      <c r="B207" s="505">
        <f t="shared" si="61"/>
        <v>3023.0999999999885</v>
      </c>
      <c r="C207" s="505">
        <f t="shared" si="65"/>
        <v>2660.8282357083031</v>
      </c>
      <c r="D207" s="504">
        <v>202</v>
      </c>
      <c r="E207" s="505">
        <f t="shared" si="62"/>
        <v>3021.4999999999886</v>
      </c>
      <c r="F207" s="506">
        <f t="shared" si="66"/>
        <v>2659.4199709545296</v>
      </c>
      <c r="G207" s="19">
        <v>202</v>
      </c>
      <c r="H207" s="20">
        <f t="shared" si="60"/>
        <v>2121.6000000000031</v>
      </c>
      <c r="I207" s="18">
        <f t="shared" si="67"/>
        <v>2121.6000000000031</v>
      </c>
      <c r="J207" s="18"/>
      <c r="K207" s="19">
        <v>202</v>
      </c>
      <c r="L207" s="20">
        <f t="shared" si="75"/>
        <v>2133.7200000000053</v>
      </c>
      <c r="M207" s="18">
        <f t="shared" si="68"/>
        <v>2133.7200000000053</v>
      </c>
      <c r="N207" s="19">
        <v>202</v>
      </c>
      <c r="O207" s="20">
        <f t="shared" si="76"/>
        <v>992.27999999999713</v>
      </c>
      <c r="P207" s="18">
        <f t="shared" si="69"/>
        <v>992.27999999999713</v>
      </c>
      <c r="Q207" s="19">
        <v>202</v>
      </c>
      <c r="R207" s="20">
        <f t="shared" si="77"/>
        <v>275.36000000000121</v>
      </c>
      <c r="S207" s="18">
        <f t="shared" si="70"/>
        <v>275.36000000000121</v>
      </c>
      <c r="T207" s="19">
        <v>202</v>
      </c>
      <c r="U207" s="20">
        <f t="shared" si="78"/>
        <v>399.42000000000195</v>
      </c>
      <c r="V207" s="18">
        <f t="shared" si="71"/>
        <v>399.42000000000195</v>
      </c>
      <c r="W207" s="19">
        <v>202</v>
      </c>
      <c r="X207" s="20">
        <f t="shared" si="79"/>
        <v>114.3100000000002</v>
      </c>
      <c r="Y207" s="18">
        <f t="shared" si="72"/>
        <v>114.3100000000002</v>
      </c>
      <c r="Z207" s="19">
        <v>202</v>
      </c>
      <c r="AA207" s="20">
        <f t="shared" si="63"/>
        <v>4894.3000000000202</v>
      </c>
      <c r="AB207" s="18">
        <f t="shared" si="73"/>
        <v>4307.7938652466846</v>
      </c>
      <c r="AC207" s="19">
        <v>202</v>
      </c>
      <c r="AD207" s="20">
        <f t="shared" si="64"/>
        <v>4389.4000000000078</v>
      </c>
      <c r="AE207" s="18">
        <f t="shared" si="74"/>
        <v>3863.398318883957</v>
      </c>
    </row>
    <row r="208" spans="1:31" s="3" customFormat="1" ht="13.5">
      <c r="A208" s="17">
        <v>203</v>
      </c>
      <c r="B208" s="505">
        <f t="shared" si="61"/>
        <v>3037.6999999999884</v>
      </c>
      <c r="C208" s="505">
        <f t="shared" si="65"/>
        <v>2673.6786515864883</v>
      </c>
      <c r="D208" s="504">
        <v>203</v>
      </c>
      <c r="E208" s="505">
        <f t="shared" si="62"/>
        <v>3036.0999999999885</v>
      </c>
      <c r="F208" s="506">
        <f t="shared" si="66"/>
        <v>2672.2703868327144</v>
      </c>
      <c r="G208" s="19">
        <v>203</v>
      </c>
      <c r="H208" s="20">
        <f t="shared" si="60"/>
        <v>2130.6500000000033</v>
      </c>
      <c r="I208" s="18">
        <f t="shared" si="67"/>
        <v>2130.6500000000033</v>
      </c>
      <c r="J208" s="18"/>
      <c r="K208" s="19">
        <v>203</v>
      </c>
      <c r="L208" s="20">
        <f t="shared" si="75"/>
        <v>2143.6800000000053</v>
      </c>
      <c r="M208" s="18">
        <f t="shared" si="68"/>
        <v>2143.6800000000053</v>
      </c>
      <c r="N208" s="19">
        <v>203</v>
      </c>
      <c r="O208" s="20">
        <f t="shared" si="76"/>
        <v>996.81999999999709</v>
      </c>
      <c r="P208" s="18">
        <f t="shared" si="69"/>
        <v>996.81999999999709</v>
      </c>
      <c r="Q208" s="19">
        <v>203</v>
      </c>
      <c r="R208" s="20">
        <f t="shared" si="77"/>
        <v>276.54000000000121</v>
      </c>
      <c r="S208" s="18">
        <f t="shared" si="70"/>
        <v>276.54000000000121</v>
      </c>
      <c r="T208" s="19">
        <v>203</v>
      </c>
      <c r="U208" s="20">
        <f t="shared" si="78"/>
        <v>401.28000000000196</v>
      </c>
      <c r="V208" s="18">
        <f t="shared" si="71"/>
        <v>401.28000000000196</v>
      </c>
      <c r="W208" s="19">
        <v>203</v>
      </c>
      <c r="X208" s="20">
        <f t="shared" si="79"/>
        <v>114.8400000000002</v>
      </c>
      <c r="Y208" s="18">
        <f t="shared" si="72"/>
        <v>114.8400000000002</v>
      </c>
      <c r="Z208" s="19">
        <v>203</v>
      </c>
      <c r="AA208" s="20">
        <f t="shared" si="63"/>
        <v>4917.6000000000204</v>
      </c>
      <c r="AB208" s="18">
        <f t="shared" si="73"/>
        <v>4328.3017207235143</v>
      </c>
      <c r="AC208" s="19">
        <v>203</v>
      </c>
      <c r="AD208" s="20">
        <f t="shared" si="64"/>
        <v>4410.3000000000075</v>
      </c>
      <c r="AE208" s="18">
        <f t="shared" si="74"/>
        <v>3881.7937772301257</v>
      </c>
    </row>
    <row r="209" spans="1:31" s="3" customFormat="1" ht="13.5">
      <c r="A209" s="17">
        <v>204</v>
      </c>
      <c r="B209" s="505">
        <f t="shared" si="61"/>
        <v>3052.2999999999884</v>
      </c>
      <c r="C209" s="505">
        <f t="shared" si="65"/>
        <v>2686.5290674646731</v>
      </c>
      <c r="D209" s="504">
        <v>204</v>
      </c>
      <c r="E209" s="505">
        <f t="shared" si="62"/>
        <v>3050.6999999999884</v>
      </c>
      <c r="F209" s="506">
        <f t="shared" si="66"/>
        <v>2685.1208027108996</v>
      </c>
      <c r="G209" s="19">
        <v>204</v>
      </c>
      <c r="H209" s="20">
        <f t="shared" si="60"/>
        <v>2139.7000000000035</v>
      </c>
      <c r="I209" s="18">
        <f t="shared" si="67"/>
        <v>2139.7000000000035</v>
      </c>
      <c r="J209" s="18"/>
      <c r="K209" s="19">
        <v>204</v>
      </c>
      <c r="L209" s="20">
        <f t="shared" si="75"/>
        <v>2153.6400000000053</v>
      </c>
      <c r="M209" s="18">
        <f t="shared" si="68"/>
        <v>2153.6400000000053</v>
      </c>
      <c r="N209" s="19">
        <v>204</v>
      </c>
      <c r="O209" s="20">
        <f t="shared" si="76"/>
        <v>1001.3599999999971</v>
      </c>
      <c r="P209" s="18">
        <f t="shared" si="69"/>
        <v>1001.3599999999971</v>
      </c>
      <c r="Q209" s="19">
        <v>204</v>
      </c>
      <c r="R209" s="20">
        <f t="shared" si="77"/>
        <v>277.72000000000122</v>
      </c>
      <c r="S209" s="18">
        <f t="shared" si="70"/>
        <v>277.72000000000122</v>
      </c>
      <c r="T209" s="19">
        <v>204</v>
      </c>
      <c r="U209" s="20">
        <f t="shared" si="78"/>
        <v>403.14000000000198</v>
      </c>
      <c r="V209" s="18">
        <f t="shared" si="71"/>
        <v>403.14000000000198</v>
      </c>
      <c r="W209" s="19">
        <v>204</v>
      </c>
      <c r="X209" s="20">
        <f t="shared" si="79"/>
        <v>115.3700000000002</v>
      </c>
      <c r="Y209" s="18">
        <f t="shared" si="72"/>
        <v>115.3700000000002</v>
      </c>
      <c r="Z209" s="19">
        <v>204</v>
      </c>
      <c r="AA209" s="20">
        <f t="shared" si="63"/>
        <v>4940.9000000000206</v>
      </c>
      <c r="AB209" s="18">
        <f t="shared" si="73"/>
        <v>4348.8095762003441</v>
      </c>
      <c r="AC209" s="19">
        <v>204</v>
      </c>
      <c r="AD209" s="20">
        <f t="shared" si="64"/>
        <v>4431.2000000000071</v>
      </c>
      <c r="AE209" s="18">
        <f t="shared" si="74"/>
        <v>3900.1892355762948</v>
      </c>
    </row>
    <row r="210" spans="1:31" s="3" customFormat="1" ht="13.5">
      <c r="A210" s="17">
        <v>205</v>
      </c>
      <c r="B210" s="505">
        <f t="shared" si="61"/>
        <v>3066.8999999999883</v>
      </c>
      <c r="C210" s="505">
        <f t="shared" si="65"/>
        <v>2699.3794833428583</v>
      </c>
      <c r="D210" s="504">
        <v>205</v>
      </c>
      <c r="E210" s="505">
        <f t="shared" si="62"/>
        <v>3065.2999999999884</v>
      </c>
      <c r="F210" s="506">
        <f t="shared" si="66"/>
        <v>2697.9712185890844</v>
      </c>
      <c r="G210" s="19">
        <v>205</v>
      </c>
      <c r="H210" s="20">
        <f t="shared" si="60"/>
        <v>2148.7500000000036</v>
      </c>
      <c r="I210" s="18">
        <f t="shared" si="67"/>
        <v>2148.7500000000036</v>
      </c>
      <c r="J210" s="18"/>
      <c r="K210" s="19">
        <v>205</v>
      </c>
      <c r="L210" s="20">
        <f t="shared" si="75"/>
        <v>2163.6000000000054</v>
      </c>
      <c r="M210" s="18">
        <f t="shared" si="68"/>
        <v>2163.6000000000054</v>
      </c>
      <c r="N210" s="19">
        <v>205</v>
      </c>
      <c r="O210" s="20">
        <f t="shared" si="76"/>
        <v>1005.899999999997</v>
      </c>
      <c r="P210" s="18">
        <f t="shared" si="69"/>
        <v>1005.899999999997</v>
      </c>
      <c r="Q210" s="19">
        <v>205</v>
      </c>
      <c r="R210" s="20">
        <f t="shared" si="77"/>
        <v>278.90000000000123</v>
      </c>
      <c r="S210" s="18">
        <f t="shared" si="70"/>
        <v>278.90000000000123</v>
      </c>
      <c r="T210" s="19">
        <v>205</v>
      </c>
      <c r="U210" s="20">
        <f t="shared" si="78"/>
        <v>405.00000000000199</v>
      </c>
      <c r="V210" s="18">
        <f t="shared" si="71"/>
        <v>405.00000000000199</v>
      </c>
      <c r="W210" s="19">
        <v>205</v>
      </c>
      <c r="X210" s="20">
        <f t="shared" si="79"/>
        <v>115.9000000000002</v>
      </c>
      <c r="Y210" s="18">
        <f t="shared" si="72"/>
        <v>115.9000000000002</v>
      </c>
      <c r="Z210" s="19">
        <v>205</v>
      </c>
      <c r="AA210" s="20">
        <f t="shared" si="63"/>
        <v>4964.2000000000207</v>
      </c>
      <c r="AB210" s="18">
        <f t="shared" si="73"/>
        <v>4369.3174316771738</v>
      </c>
      <c r="AC210" s="19">
        <v>205</v>
      </c>
      <c r="AD210" s="20">
        <f t="shared" si="64"/>
        <v>4452.1000000000067</v>
      </c>
      <c r="AE210" s="18">
        <f t="shared" si="74"/>
        <v>3918.5846939224634</v>
      </c>
    </row>
    <row r="211" spans="1:31" s="3" customFormat="1" ht="13.5">
      <c r="A211" s="17">
        <v>206</v>
      </c>
      <c r="B211" s="505">
        <f t="shared" si="61"/>
        <v>3081.4999999999882</v>
      </c>
      <c r="C211" s="505">
        <f t="shared" si="65"/>
        <v>2712.2298992210431</v>
      </c>
      <c r="D211" s="504">
        <v>206</v>
      </c>
      <c r="E211" s="505">
        <f t="shared" si="62"/>
        <v>3079.8999999999883</v>
      </c>
      <c r="F211" s="506">
        <f t="shared" si="66"/>
        <v>2710.8216344672696</v>
      </c>
      <c r="G211" s="19">
        <v>206</v>
      </c>
      <c r="H211" s="20">
        <f t="shared" si="60"/>
        <v>2157.8000000000038</v>
      </c>
      <c r="I211" s="18">
        <f t="shared" si="67"/>
        <v>2157.8000000000038</v>
      </c>
      <c r="J211" s="18"/>
      <c r="K211" s="19">
        <v>206</v>
      </c>
      <c r="L211" s="20">
        <f t="shared" si="75"/>
        <v>2173.5600000000054</v>
      </c>
      <c r="M211" s="18">
        <f t="shared" si="68"/>
        <v>2173.5600000000054</v>
      </c>
      <c r="N211" s="19">
        <v>206</v>
      </c>
      <c r="O211" s="20">
        <f t="shared" si="76"/>
        <v>1010.439999999997</v>
      </c>
      <c r="P211" s="18">
        <f t="shared" si="69"/>
        <v>1010.439999999997</v>
      </c>
      <c r="Q211" s="19">
        <v>206</v>
      </c>
      <c r="R211" s="20">
        <f t="shared" si="77"/>
        <v>280.08000000000123</v>
      </c>
      <c r="S211" s="18">
        <f t="shared" si="70"/>
        <v>280.08000000000123</v>
      </c>
      <c r="T211" s="19">
        <v>206</v>
      </c>
      <c r="U211" s="20">
        <f t="shared" si="78"/>
        <v>406.860000000002</v>
      </c>
      <c r="V211" s="18">
        <f t="shared" si="71"/>
        <v>406.860000000002</v>
      </c>
      <c r="W211" s="19">
        <v>206</v>
      </c>
      <c r="X211" s="20">
        <f t="shared" si="79"/>
        <v>116.43000000000021</v>
      </c>
      <c r="Y211" s="18">
        <f t="shared" si="72"/>
        <v>116.43000000000021</v>
      </c>
      <c r="Z211" s="19">
        <v>206</v>
      </c>
      <c r="AA211" s="20">
        <f t="shared" si="63"/>
        <v>4987.5000000000209</v>
      </c>
      <c r="AB211" s="18">
        <f t="shared" si="73"/>
        <v>4389.8252871540035</v>
      </c>
      <c r="AC211" s="19">
        <v>206</v>
      </c>
      <c r="AD211" s="20">
        <f t="shared" si="64"/>
        <v>4473.0000000000064</v>
      </c>
      <c r="AE211" s="18">
        <f t="shared" si="74"/>
        <v>3936.9801522686321</v>
      </c>
    </row>
    <row r="212" spans="1:31" s="3" customFormat="1" ht="13.5">
      <c r="A212" s="17">
        <v>207</v>
      </c>
      <c r="B212" s="505">
        <f t="shared" si="61"/>
        <v>3096.0999999999881</v>
      </c>
      <c r="C212" s="505">
        <f t="shared" si="65"/>
        <v>2725.0803150992283</v>
      </c>
      <c r="D212" s="504">
        <v>207</v>
      </c>
      <c r="E212" s="505">
        <f t="shared" si="62"/>
        <v>3094.4999999999882</v>
      </c>
      <c r="F212" s="506">
        <f t="shared" si="66"/>
        <v>2723.6720503454544</v>
      </c>
      <c r="G212" s="19">
        <v>207</v>
      </c>
      <c r="H212" s="20">
        <f t="shared" si="60"/>
        <v>2166.850000000004</v>
      </c>
      <c r="I212" s="18">
        <f t="shared" si="67"/>
        <v>2166.850000000004</v>
      </c>
      <c r="J212" s="18"/>
      <c r="K212" s="19">
        <v>207</v>
      </c>
      <c r="L212" s="20">
        <f t="shared" si="75"/>
        <v>2183.5200000000054</v>
      </c>
      <c r="M212" s="18">
        <f t="shared" si="68"/>
        <v>2183.5200000000054</v>
      </c>
      <c r="N212" s="19">
        <v>207</v>
      </c>
      <c r="O212" s="20">
        <f t="shared" si="76"/>
        <v>1014.9799999999969</v>
      </c>
      <c r="P212" s="18">
        <f t="shared" si="69"/>
        <v>1014.9799999999969</v>
      </c>
      <c r="Q212" s="19">
        <v>207</v>
      </c>
      <c r="R212" s="20">
        <f t="shared" si="77"/>
        <v>281.26000000000124</v>
      </c>
      <c r="S212" s="18">
        <f t="shared" si="70"/>
        <v>281.26000000000124</v>
      </c>
      <c r="T212" s="19">
        <v>207</v>
      </c>
      <c r="U212" s="20">
        <f t="shared" si="78"/>
        <v>408.72000000000202</v>
      </c>
      <c r="V212" s="18">
        <f t="shared" si="71"/>
        <v>408.72000000000202</v>
      </c>
      <c r="W212" s="19">
        <v>207</v>
      </c>
      <c r="X212" s="20">
        <f t="shared" si="79"/>
        <v>116.96000000000021</v>
      </c>
      <c r="Y212" s="18">
        <f t="shared" si="72"/>
        <v>116.96000000000021</v>
      </c>
      <c r="Z212" s="19">
        <v>207</v>
      </c>
      <c r="AA212" s="20">
        <f t="shared" si="63"/>
        <v>5010.8000000000211</v>
      </c>
      <c r="AB212" s="18">
        <f t="shared" si="73"/>
        <v>4410.3331426308332</v>
      </c>
      <c r="AC212" s="19">
        <v>207</v>
      </c>
      <c r="AD212" s="20">
        <f t="shared" si="64"/>
        <v>4493.900000000006</v>
      </c>
      <c r="AE212" s="18">
        <f t="shared" si="74"/>
        <v>3955.3756106148007</v>
      </c>
    </row>
    <row r="213" spans="1:31" s="3" customFormat="1" ht="13.5">
      <c r="A213" s="17">
        <v>208</v>
      </c>
      <c r="B213" s="505">
        <f t="shared" si="61"/>
        <v>3110.699999999988</v>
      </c>
      <c r="C213" s="505">
        <f t="shared" si="65"/>
        <v>2737.9307309774131</v>
      </c>
      <c r="D213" s="504">
        <v>208</v>
      </c>
      <c r="E213" s="505">
        <f t="shared" si="62"/>
        <v>3109.0999999999881</v>
      </c>
      <c r="F213" s="506">
        <f t="shared" si="66"/>
        <v>2736.5224662236396</v>
      </c>
      <c r="G213" s="19">
        <v>208</v>
      </c>
      <c r="H213" s="20">
        <f t="shared" si="60"/>
        <v>2175.9000000000042</v>
      </c>
      <c r="I213" s="18">
        <f t="shared" si="67"/>
        <v>2175.9000000000042</v>
      </c>
      <c r="J213" s="18"/>
      <c r="K213" s="19">
        <v>208</v>
      </c>
      <c r="L213" s="20">
        <f t="shared" si="75"/>
        <v>2193.4800000000055</v>
      </c>
      <c r="M213" s="18">
        <f t="shared" si="68"/>
        <v>2193.4800000000055</v>
      </c>
      <c r="N213" s="19">
        <v>208</v>
      </c>
      <c r="O213" s="20">
        <f t="shared" si="76"/>
        <v>1019.5199999999969</v>
      </c>
      <c r="P213" s="18">
        <f t="shared" si="69"/>
        <v>1019.5199999999969</v>
      </c>
      <c r="Q213" s="19">
        <v>208</v>
      </c>
      <c r="R213" s="20">
        <f t="shared" si="77"/>
        <v>282.44000000000125</v>
      </c>
      <c r="S213" s="18">
        <f t="shared" si="70"/>
        <v>282.44000000000125</v>
      </c>
      <c r="T213" s="19">
        <v>208</v>
      </c>
      <c r="U213" s="20">
        <f t="shared" si="78"/>
        <v>410.58000000000203</v>
      </c>
      <c r="V213" s="18">
        <f t="shared" si="71"/>
        <v>410.58000000000203</v>
      </c>
      <c r="W213" s="19">
        <v>208</v>
      </c>
      <c r="X213" s="20">
        <f t="shared" si="79"/>
        <v>117.49000000000021</v>
      </c>
      <c r="Y213" s="18">
        <f t="shared" si="72"/>
        <v>117.49000000000021</v>
      </c>
      <c r="Z213" s="19">
        <v>208</v>
      </c>
      <c r="AA213" s="20">
        <f t="shared" si="63"/>
        <v>5034.1000000000213</v>
      </c>
      <c r="AB213" s="18">
        <f t="shared" si="73"/>
        <v>4430.8409981076629</v>
      </c>
      <c r="AC213" s="19">
        <v>208</v>
      </c>
      <c r="AD213" s="20">
        <f t="shared" si="64"/>
        <v>4514.8000000000056</v>
      </c>
      <c r="AE213" s="18">
        <f t="shared" si="74"/>
        <v>3973.7710689609698</v>
      </c>
    </row>
    <row r="214" spans="1:31" s="3" customFormat="1" ht="13.5">
      <c r="A214" s="17">
        <v>209</v>
      </c>
      <c r="B214" s="505">
        <f t="shared" si="61"/>
        <v>3125.2999999999879</v>
      </c>
      <c r="C214" s="505">
        <f t="shared" si="65"/>
        <v>2750.7811468555983</v>
      </c>
      <c r="D214" s="504">
        <v>209</v>
      </c>
      <c r="E214" s="505">
        <f t="shared" si="62"/>
        <v>3123.699999999988</v>
      </c>
      <c r="F214" s="506">
        <f t="shared" si="66"/>
        <v>2749.3728821018244</v>
      </c>
      <c r="G214" s="19">
        <v>209</v>
      </c>
      <c r="H214" s="20">
        <f t="shared" si="60"/>
        <v>2184.9500000000044</v>
      </c>
      <c r="I214" s="18">
        <f t="shared" si="67"/>
        <v>2184.9500000000044</v>
      </c>
      <c r="J214" s="18"/>
      <c r="K214" s="19">
        <v>209</v>
      </c>
      <c r="L214" s="20">
        <f t="shared" si="75"/>
        <v>2203.4400000000055</v>
      </c>
      <c r="M214" s="18">
        <f t="shared" si="68"/>
        <v>2203.4400000000055</v>
      </c>
      <c r="N214" s="19">
        <v>209</v>
      </c>
      <c r="O214" s="20">
        <f t="shared" si="76"/>
        <v>1024.059999999997</v>
      </c>
      <c r="P214" s="18">
        <f t="shared" si="69"/>
        <v>1024.059999999997</v>
      </c>
      <c r="Q214" s="19">
        <v>209</v>
      </c>
      <c r="R214" s="20">
        <f t="shared" si="77"/>
        <v>283.62000000000126</v>
      </c>
      <c r="S214" s="18">
        <f t="shared" si="70"/>
        <v>283.62000000000126</v>
      </c>
      <c r="T214" s="19">
        <v>209</v>
      </c>
      <c r="U214" s="20">
        <f t="shared" si="78"/>
        <v>412.44000000000204</v>
      </c>
      <c r="V214" s="18">
        <f t="shared" si="71"/>
        <v>412.44000000000204</v>
      </c>
      <c r="W214" s="19">
        <v>209</v>
      </c>
      <c r="X214" s="20">
        <f t="shared" si="79"/>
        <v>118.02000000000021</v>
      </c>
      <c r="Y214" s="18">
        <f t="shared" si="72"/>
        <v>118.02000000000021</v>
      </c>
      <c r="Z214" s="19">
        <v>209</v>
      </c>
      <c r="AA214" s="20">
        <f t="shared" si="63"/>
        <v>5057.4000000000215</v>
      </c>
      <c r="AB214" s="18">
        <f t="shared" si="73"/>
        <v>4451.3488535844926</v>
      </c>
      <c r="AC214" s="19">
        <v>209</v>
      </c>
      <c r="AD214" s="20">
        <f t="shared" si="64"/>
        <v>4535.7000000000053</v>
      </c>
      <c r="AE214" s="18">
        <f t="shared" si="74"/>
        <v>3992.1665273071385</v>
      </c>
    </row>
    <row r="215" spans="1:31" s="3" customFormat="1" ht="13.5">
      <c r="A215" s="17">
        <v>210</v>
      </c>
      <c r="B215" s="505">
        <f t="shared" si="61"/>
        <v>3139.8999999999878</v>
      </c>
      <c r="C215" s="505">
        <f t="shared" si="65"/>
        <v>2763.6315627337831</v>
      </c>
      <c r="D215" s="504">
        <v>210</v>
      </c>
      <c r="E215" s="505">
        <f t="shared" si="62"/>
        <v>3138.2999999999879</v>
      </c>
      <c r="F215" s="506">
        <f t="shared" si="66"/>
        <v>2762.2232979800096</v>
      </c>
      <c r="G215" s="19">
        <v>210</v>
      </c>
      <c r="H215" s="20">
        <f t="shared" si="60"/>
        <v>2194.0000000000045</v>
      </c>
      <c r="I215" s="18">
        <f t="shared" si="67"/>
        <v>2194.0000000000045</v>
      </c>
      <c r="J215" s="18"/>
      <c r="K215" s="19">
        <v>210</v>
      </c>
      <c r="L215" s="20">
        <f t="shared" si="75"/>
        <v>2213.4000000000055</v>
      </c>
      <c r="M215" s="18">
        <f t="shared" si="68"/>
        <v>2213.4000000000055</v>
      </c>
      <c r="N215" s="19">
        <v>210</v>
      </c>
      <c r="O215" s="20">
        <f t="shared" si="76"/>
        <v>1028.599999999997</v>
      </c>
      <c r="P215" s="18">
        <f t="shared" si="69"/>
        <v>1028.599999999997</v>
      </c>
      <c r="Q215" s="19">
        <v>210</v>
      </c>
      <c r="R215" s="20">
        <f t="shared" si="77"/>
        <v>284.80000000000126</v>
      </c>
      <c r="S215" s="18">
        <f t="shared" si="70"/>
        <v>284.80000000000126</v>
      </c>
      <c r="T215" s="19">
        <v>210</v>
      </c>
      <c r="U215" s="20">
        <f t="shared" si="78"/>
        <v>414.30000000000206</v>
      </c>
      <c r="V215" s="18">
        <f t="shared" si="71"/>
        <v>414.30000000000206</v>
      </c>
      <c r="W215" s="19">
        <v>210</v>
      </c>
      <c r="X215" s="20">
        <f t="shared" si="79"/>
        <v>118.55000000000021</v>
      </c>
      <c r="Y215" s="18">
        <f t="shared" si="72"/>
        <v>118.55000000000021</v>
      </c>
      <c r="Z215" s="19">
        <v>210</v>
      </c>
      <c r="AA215" s="20">
        <f t="shared" si="63"/>
        <v>5080.7000000000216</v>
      </c>
      <c r="AB215" s="18">
        <f t="shared" si="73"/>
        <v>4471.8567090613224</v>
      </c>
      <c r="AC215" s="19">
        <v>210</v>
      </c>
      <c r="AD215" s="20">
        <f t="shared" si="64"/>
        <v>4556.6000000000049</v>
      </c>
      <c r="AE215" s="18">
        <f t="shared" si="74"/>
        <v>4010.5619856533071</v>
      </c>
    </row>
    <row r="216" spans="1:31" s="3" customFormat="1" ht="13.5">
      <c r="A216" s="17">
        <v>211</v>
      </c>
      <c r="B216" s="505">
        <f t="shared" si="61"/>
        <v>3154.4999999999877</v>
      </c>
      <c r="C216" s="505">
        <f t="shared" si="65"/>
        <v>2776.4819786119683</v>
      </c>
      <c r="D216" s="504">
        <v>211</v>
      </c>
      <c r="E216" s="505">
        <f t="shared" si="62"/>
        <v>3152.8999999999878</v>
      </c>
      <c r="F216" s="506">
        <f t="shared" si="66"/>
        <v>2775.0737138581944</v>
      </c>
      <c r="G216" s="19">
        <v>211</v>
      </c>
      <c r="H216" s="20">
        <f t="shared" si="60"/>
        <v>2203.0500000000047</v>
      </c>
      <c r="I216" s="18">
        <f t="shared" si="67"/>
        <v>2203.0500000000047</v>
      </c>
      <c r="J216" s="18"/>
      <c r="K216" s="19">
        <v>211</v>
      </c>
      <c r="L216" s="20">
        <f t="shared" si="75"/>
        <v>2223.3600000000056</v>
      </c>
      <c r="M216" s="18">
        <f t="shared" si="68"/>
        <v>2223.3600000000056</v>
      </c>
      <c r="N216" s="19">
        <v>211</v>
      </c>
      <c r="O216" s="20">
        <f t="shared" si="76"/>
        <v>1033.1399999999969</v>
      </c>
      <c r="P216" s="18">
        <f t="shared" si="69"/>
        <v>1033.1399999999969</v>
      </c>
      <c r="Q216" s="19">
        <v>211</v>
      </c>
      <c r="R216" s="20">
        <f t="shared" si="77"/>
        <v>285.98000000000127</v>
      </c>
      <c r="S216" s="18">
        <f t="shared" si="70"/>
        <v>285.98000000000127</v>
      </c>
      <c r="T216" s="19">
        <v>211</v>
      </c>
      <c r="U216" s="20">
        <f t="shared" si="78"/>
        <v>416.16000000000207</v>
      </c>
      <c r="V216" s="18">
        <f t="shared" si="71"/>
        <v>416.16000000000207</v>
      </c>
      <c r="W216" s="19">
        <v>211</v>
      </c>
      <c r="X216" s="20">
        <f t="shared" si="79"/>
        <v>119.08000000000021</v>
      </c>
      <c r="Y216" s="18">
        <f t="shared" si="72"/>
        <v>119.08000000000021</v>
      </c>
      <c r="Z216" s="19">
        <v>211</v>
      </c>
      <c r="AA216" s="20">
        <f t="shared" si="63"/>
        <v>5104.0000000000218</v>
      </c>
      <c r="AB216" s="18">
        <f t="shared" si="73"/>
        <v>4492.3645645381521</v>
      </c>
      <c r="AC216" s="19">
        <v>211</v>
      </c>
      <c r="AD216" s="20">
        <f t="shared" si="64"/>
        <v>4577.5000000000045</v>
      </c>
      <c r="AE216" s="18">
        <f t="shared" si="74"/>
        <v>4028.9574439994758</v>
      </c>
    </row>
    <row r="217" spans="1:31" s="3" customFormat="1" ht="13.5">
      <c r="A217" s="17">
        <v>212</v>
      </c>
      <c r="B217" s="505">
        <f t="shared" si="61"/>
        <v>3169.0999999999876</v>
      </c>
      <c r="C217" s="505">
        <f t="shared" si="65"/>
        <v>2789.3323944901531</v>
      </c>
      <c r="D217" s="504">
        <v>212</v>
      </c>
      <c r="E217" s="505">
        <f t="shared" si="62"/>
        <v>3167.4999999999877</v>
      </c>
      <c r="F217" s="506">
        <f t="shared" si="66"/>
        <v>2787.9241297363797</v>
      </c>
      <c r="G217" s="19">
        <v>212</v>
      </c>
      <c r="H217" s="20">
        <f t="shared" si="60"/>
        <v>2212.1000000000049</v>
      </c>
      <c r="I217" s="18">
        <f t="shared" si="67"/>
        <v>2212.1000000000049</v>
      </c>
      <c r="J217" s="18"/>
      <c r="K217" s="19">
        <v>212</v>
      </c>
      <c r="L217" s="20">
        <f t="shared" si="75"/>
        <v>2233.3200000000056</v>
      </c>
      <c r="M217" s="18">
        <f t="shared" si="68"/>
        <v>2233.3200000000056</v>
      </c>
      <c r="N217" s="19">
        <v>212</v>
      </c>
      <c r="O217" s="20">
        <f t="shared" si="76"/>
        <v>1037.6799999999969</v>
      </c>
      <c r="P217" s="18">
        <f t="shared" si="69"/>
        <v>1037.6799999999969</v>
      </c>
      <c r="Q217" s="19">
        <v>212</v>
      </c>
      <c r="R217" s="20">
        <f t="shared" si="77"/>
        <v>287.16000000000128</v>
      </c>
      <c r="S217" s="18">
        <f t="shared" si="70"/>
        <v>287.16000000000128</v>
      </c>
      <c r="T217" s="19">
        <v>212</v>
      </c>
      <c r="U217" s="20">
        <f t="shared" si="78"/>
        <v>418.02000000000209</v>
      </c>
      <c r="V217" s="18">
        <f t="shared" si="71"/>
        <v>418.02000000000209</v>
      </c>
      <c r="W217" s="19">
        <v>212</v>
      </c>
      <c r="X217" s="20">
        <f t="shared" si="79"/>
        <v>119.61000000000021</v>
      </c>
      <c r="Y217" s="18">
        <f t="shared" si="72"/>
        <v>119.61000000000021</v>
      </c>
      <c r="Z217" s="19">
        <v>212</v>
      </c>
      <c r="AA217" s="20">
        <f t="shared" si="63"/>
        <v>5127.300000000022</v>
      </c>
      <c r="AB217" s="18">
        <f t="shared" si="73"/>
        <v>4512.8724200149818</v>
      </c>
      <c r="AC217" s="19">
        <v>212</v>
      </c>
      <c r="AD217" s="20">
        <f t="shared" si="64"/>
        <v>4598.4000000000042</v>
      </c>
      <c r="AE217" s="18">
        <f t="shared" si="74"/>
        <v>4047.3529023456449</v>
      </c>
    </row>
    <row r="218" spans="1:31" s="3" customFormat="1" ht="13.5">
      <c r="A218" s="17">
        <v>213</v>
      </c>
      <c r="B218" s="505">
        <f t="shared" si="61"/>
        <v>3183.6999999999875</v>
      </c>
      <c r="C218" s="505">
        <f t="shared" si="65"/>
        <v>2802.1828103683383</v>
      </c>
      <c r="D218" s="504">
        <v>213</v>
      </c>
      <c r="E218" s="505">
        <f t="shared" si="62"/>
        <v>3182.0999999999876</v>
      </c>
      <c r="F218" s="506">
        <f t="shared" si="66"/>
        <v>2800.7745456145649</v>
      </c>
      <c r="G218" s="19">
        <v>213</v>
      </c>
      <c r="H218" s="20">
        <f t="shared" si="60"/>
        <v>2221.1500000000051</v>
      </c>
      <c r="I218" s="18">
        <f t="shared" si="67"/>
        <v>2221.1500000000051</v>
      </c>
      <c r="J218" s="18"/>
      <c r="K218" s="19">
        <v>213</v>
      </c>
      <c r="L218" s="20">
        <f t="shared" si="75"/>
        <v>2243.2800000000057</v>
      </c>
      <c r="M218" s="18">
        <f t="shared" si="68"/>
        <v>2243.2800000000057</v>
      </c>
      <c r="N218" s="19">
        <v>213</v>
      </c>
      <c r="O218" s="20">
        <f t="shared" si="76"/>
        <v>1042.2199999999968</v>
      </c>
      <c r="P218" s="18">
        <f t="shared" si="69"/>
        <v>1042.2199999999968</v>
      </c>
      <c r="Q218" s="19">
        <v>213</v>
      </c>
      <c r="R218" s="20">
        <f t="shared" si="77"/>
        <v>288.34000000000128</v>
      </c>
      <c r="S218" s="18">
        <f t="shared" si="70"/>
        <v>288.34000000000128</v>
      </c>
      <c r="T218" s="19">
        <v>213</v>
      </c>
      <c r="U218" s="20">
        <f t="shared" si="78"/>
        <v>419.8800000000021</v>
      </c>
      <c r="V218" s="18">
        <f t="shared" si="71"/>
        <v>419.8800000000021</v>
      </c>
      <c r="W218" s="19">
        <v>213</v>
      </c>
      <c r="X218" s="20">
        <f t="shared" si="79"/>
        <v>120.14000000000021</v>
      </c>
      <c r="Y218" s="18">
        <f t="shared" si="72"/>
        <v>120.14000000000021</v>
      </c>
      <c r="Z218" s="19">
        <v>213</v>
      </c>
      <c r="AA218" s="20">
        <f t="shared" si="63"/>
        <v>5150.6000000000222</v>
      </c>
      <c r="AB218" s="18">
        <f t="shared" si="73"/>
        <v>4533.3802754918124</v>
      </c>
      <c r="AC218" s="19">
        <v>213</v>
      </c>
      <c r="AD218" s="20">
        <f t="shared" si="64"/>
        <v>4619.3000000000038</v>
      </c>
      <c r="AE218" s="18">
        <f t="shared" si="74"/>
        <v>4065.7483606918136</v>
      </c>
    </row>
    <row r="219" spans="1:31" s="3" customFormat="1" ht="13.5">
      <c r="A219" s="17">
        <v>214</v>
      </c>
      <c r="B219" s="505">
        <f t="shared" si="61"/>
        <v>3198.2999999999874</v>
      </c>
      <c r="C219" s="505">
        <f t="shared" si="65"/>
        <v>2815.0332262465231</v>
      </c>
      <c r="D219" s="504">
        <v>214</v>
      </c>
      <c r="E219" s="505">
        <f t="shared" si="62"/>
        <v>3196.6999999999875</v>
      </c>
      <c r="F219" s="506">
        <f t="shared" si="66"/>
        <v>2813.6249614927497</v>
      </c>
      <c r="G219" s="19">
        <v>214</v>
      </c>
      <c r="H219" s="20">
        <f t="shared" si="60"/>
        <v>2230.2000000000053</v>
      </c>
      <c r="I219" s="18">
        <f t="shared" si="67"/>
        <v>2230.2000000000053</v>
      </c>
      <c r="J219" s="18"/>
      <c r="K219" s="19">
        <v>214</v>
      </c>
      <c r="L219" s="20">
        <f t="shared" si="75"/>
        <v>2253.2400000000057</v>
      </c>
      <c r="M219" s="18">
        <f t="shared" si="68"/>
        <v>2253.2400000000057</v>
      </c>
      <c r="N219" s="19">
        <v>214</v>
      </c>
      <c r="O219" s="20">
        <f t="shared" si="76"/>
        <v>1046.7599999999968</v>
      </c>
      <c r="P219" s="18">
        <f t="shared" si="69"/>
        <v>1046.7599999999968</v>
      </c>
      <c r="Q219" s="19">
        <v>214</v>
      </c>
      <c r="R219" s="20">
        <f t="shared" si="77"/>
        <v>289.52000000000129</v>
      </c>
      <c r="S219" s="18">
        <f t="shared" si="70"/>
        <v>289.52000000000129</v>
      </c>
      <c r="T219" s="19">
        <v>214</v>
      </c>
      <c r="U219" s="20">
        <f t="shared" si="78"/>
        <v>421.74000000000211</v>
      </c>
      <c r="V219" s="18">
        <f t="shared" si="71"/>
        <v>421.74000000000211</v>
      </c>
      <c r="W219" s="19">
        <v>214</v>
      </c>
      <c r="X219" s="20">
        <f t="shared" si="79"/>
        <v>120.67000000000021</v>
      </c>
      <c r="Y219" s="18">
        <f t="shared" si="72"/>
        <v>120.67000000000021</v>
      </c>
      <c r="Z219" s="19">
        <v>214</v>
      </c>
      <c r="AA219" s="20">
        <f t="shared" si="63"/>
        <v>5173.9000000000224</v>
      </c>
      <c r="AB219" s="18">
        <f t="shared" si="73"/>
        <v>4553.8881309686421</v>
      </c>
      <c r="AC219" s="19">
        <v>214</v>
      </c>
      <c r="AD219" s="20">
        <f t="shared" si="64"/>
        <v>4640.2000000000035</v>
      </c>
      <c r="AE219" s="18">
        <f t="shared" si="74"/>
        <v>4084.1438190379822</v>
      </c>
    </row>
    <row r="220" spans="1:31" s="3" customFormat="1" ht="13.5">
      <c r="A220" s="17">
        <v>215</v>
      </c>
      <c r="B220" s="505">
        <f t="shared" si="61"/>
        <v>3212.8999999999874</v>
      </c>
      <c r="C220" s="505">
        <f t="shared" si="65"/>
        <v>2827.8836421247083</v>
      </c>
      <c r="D220" s="504">
        <v>215</v>
      </c>
      <c r="E220" s="505">
        <f t="shared" si="62"/>
        <v>3211.2999999999874</v>
      </c>
      <c r="F220" s="506">
        <f t="shared" si="66"/>
        <v>2826.4753773709349</v>
      </c>
      <c r="G220" s="19">
        <v>215</v>
      </c>
      <c r="H220" s="20">
        <f t="shared" ref="H220:H283" si="80">H219+9.05</f>
        <v>2239.2500000000055</v>
      </c>
      <c r="I220" s="18">
        <f t="shared" si="67"/>
        <v>2239.2500000000055</v>
      </c>
      <c r="J220" s="18"/>
      <c r="K220" s="19">
        <v>215</v>
      </c>
      <c r="L220" s="20">
        <f t="shared" si="75"/>
        <v>2263.2000000000057</v>
      </c>
      <c r="M220" s="18">
        <f t="shared" si="68"/>
        <v>2263.2000000000057</v>
      </c>
      <c r="N220" s="19">
        <v>215</v>
      </c>
      <c r="O220" s="20">
        <f t="shared" si="76"/>
        <v>1051.2999999999968</v>
      </c>
      <c r="P220" s="18">
        <f t="shared" si="69"/>
        <v>1051.2999999999968</v>
      </c>
      <c r="Q220" s="19">
        <v>215</v>
      </c>
      <c r="R220" s="20">
        <f t="shared" si="77"/>
        <v>290.7000000000013</v>
      </c>
      <c r="S220" s="18">
        <f t="shared" si="70"/>
        <v>290.7000000000013</v>
      </c>
      <c r="T220" s="19">
        <v>215</v>
      </c>
      <c r="U220" s="20">
        <f t="shared" si="78"/>
        <v>423.60000000000213</v>
      </c>
      <c r="V220" s="18">
        <f t="shared" si="71"/>
        <v>423.60000000000213</v>
      </c>
      <c r="W220" s="19">
        <v>215</v>
      </c>
      <c r="X220" s="20">
        <f t="shared" si="79"/>
        <v>121.20000000000022</v>
      </c>
      <c r="Y220" s="18">
        <f t="shared" si="72"/>
        <v>121.20000000000022</v>
      </c>
      <c r="Z220" s="19">
        <v>215</v>
      </c>
      <c r="AA220" s="20">
        <f t="shared" si="63"/>
        <v>5197.2000000000226</v>
      </c>
      <c r="AB220" s="18">
        <f t="shared" si="73"/>
        <v>4574.3959864454719</v>
      </c>
      <c r="AC220" s="19">
        <v>215</v>
      </c>
      <c r="AD220" s="20">
        <f t="shared" si="64"/>
        <v>4661.1000000000031</v>
      </c>
      <c r="AE220" s="18">
        <f t="shared" si="74"/>
        <v>4102.5392773841513</v>
      </c>
    </row>
    <row r="221" spans="1:31" s="3" customFormat="1" ht="13.5">
      <c r="A221" s="17">
        <v>216</v>
      </c>
      <c r="B221" s="505">
        <f t="shared" si="61"/>
        <v>3227.4999999999873</v>
      </c>
      <c r="C221" s="505">
        <f t="shared" si="65"/>
        <v>2840.7340580028936</v>
      </c>
      <c r="D221" s="504">
        <v>216</v>
      </c>
      <c r="E221" s="505">
        <f t="shared" si="62"/>
        <v>3225.8999999999874</v>
      </c>
      <c r="F221" s="506">
        <f t="shared" si="66"/>
        <v>2839.3257932491197</v>
      </c>
      <c r="G221" s="19">
        <v>216</v>
      </c>
      <c r="H221" s="20">
        <f t="shared" si="80"/>
        <v>2248.3000000000056</v>
      </c>
      <c r="I221" s="18">
        <f t="shared" si="67"/>
        <v>2248.3000000000056</v>
      </c>
      <c r="J221" s="18"/>
      <c r="K221" s="19">
        <v>216</v>
      </c>
      <c r="L221" s="20">
        <f t="shared" si="75"/>
        <v>2273.1600000000058</v>
      </c>
      <c r="M221" s="18">
        <f t="shared" si="68"/>
        <v>2273.1600000000058</v>
      </c>
      <c r="N221" s="19">
        <v>216</v>
      </c>
      <c r="O221" s="20">
        <f t="shared" si="76"/>
        <v>1055.8399999999967</v>
      </c>
      <c r="P221" s="18">
        <f t="shared" si="69"/>
        <v>1055.8399999999967</v>
      </c>
      <c r="Q221" s="19">
        <v>216</v>
      </c>
      <c r="R221" s="20">
        <f t="shared" si="77"/>
        <v>291.8800000000013</v>
      </c>
      <c r="S221" s="18">
        <f t="shared" si="70"/>
        <v>291.8800000000013</v>
      </c>
      <c r="T221" s="19">
        <v>216</v>
      </c>
      <c r="U221" s="20">
        <f t="shared" si="78"/>
        <v>425.46000000000214</v>
      </c>
      <c r="V221" s="18">
        <f t="shared" si="71"/>
        <v>425.46000000000214</v>
      </c>
      <c r="W221" s="19">
        <v>216</v>
      </c>
      <c r="X221" s="20">
        <f t="shared" si="79"/>
        <v>121.73000000000022</v>
      </c>
      <c r="Y221" s="18">
        <f t="shared" si="72"/>
        <v>121.73000000000022</v>
      </c>
      <c r="Z221" s="19">
        <v>216</v>
      </c>
      <c r="AA221" s="20">
        <f t="shared" si="63"/>
        <v>5220.5000000000227</v>
      </c>
      <c r="AB221" s="18">
        <f t="shared" si="73"/>
        <v>4594.9038419223016</v>
      </c>
      <c r="AC221" s="19">
        <v>216</v>
      </c>
      <c r="AD221" s="20">
        <f t="shared" si="64"/>
        <v>4682.0000000000027</v>
      </c>
      <c r="AE221" s="18">
        <f t="shared" si="74"/>
        <v>4120.9347357303195</v>
      </c>
    </row>
    <row r="222" spans="1:31" s="3" customFormat="1" ht="13.5">
      <c r="A222" s="17">
        <v>217</v>
      </c>
      <c r="B222" s="505">
        <f t="shared" si="61"/>
        <v>3242.0999999999872</v>
      </c>
      <c r="C222" s="505">
        <f t="shared" si="65"/>
        <v>2853.5844738810783</v>
      </c>
      <c r="D222" s="504">
        <v>217</v>
      </c>
      <c r="E222" s="505">
        <f t="shared" si="62"/>
        <v>3240.4999999999873</v>
      </c>
      <c r="F222" s="506">
        <f t="shared" si="66"/>
        <v>2852.1762091273049</v>
      </c>
      <c r="G222" s="19">
        <v>217</v>
      </c>
      <c r="H222" s="20">
        <f t="shared" si="80"/>
        <v>2257.3500000000058</v>
      </c>
      <c r="I222" s="18">
        <f t="shared" si="67"/>
        <v>2257.3500000000058</v>
      </c>
      <c r="J222" s="18"/>
      <c r="K222" s="19">
        <v>217</v>
      </c>
      <c r="L222" s="20">
        <f t="shared" si="75"/>
        <v>2283.1200000000058</v>
      </c>
      <c r="M222" s="18">
        <f t="shared" si="68"/>
        <v>2283.1200000000058</v>
      </c>
      <c r="N222" s="19">
        <v>217</v>
      </c>
      <c r="O222" s="20">
        <f t="shared" si="76"/>
        <v>1060.3799999999967</v>
      </c>
      <c r="P222" s="18">
        <f t="shared" si="69"/>
        <v>1060.3799999999967</v>
      </c>
      <c r="Q222" s="19">
        <v>217</v>
      </c>
      <c r="R222" s="20">
        <f t="shared" si="77"/>
        <v>293.06000000000131</v>
      </c>
      <c r="S222" s="18">
        <f t="shared" si="70"/>
        <v>293.06000000000131</v>
      </c>
      <c r="T222" s="19">
        <v>217</v>
      </c>
      <c r="U222" s="20">
        <f t="shared" si="78"/>
        <v>427.32000000000215</v>
      </c>
      <c r="V222" s="18">
        <f t="shared" si="71"/>
        <v>427.32000000000215</v>
      </c>
      <c r="W222" s="19">
        <v>217</v>
      </c>
      <c r="X222" s="20">
        <f t="shared" si="79"/>
        <v>122.26000000000022</v>
      </c>
      <c r="Y222" s="18">
        <f t="shared" si="72"/>
        <v>122.26000000000022</v>
      </c>
      <c r="Z222" s="19">
        <v>217</v>
      </c>
      <c r="AA222" s="20">
        <f t="shared" si="63"/>
        <v>5243.8000000000229</v>
      </c>
      <c r="AB222" s="18">
        <f t="shared" si="73"/>
        <v>4615.4116973991313</v>
      </c>
      <c r="AC222" s="19">
        <v>217</v>
      </c>
      <c r="AD222" s="20">
        <f t="shared" si="64"/>
        <v>4702.9000000000024</v>
      </c>
      <c r="AE222" s="18">
        <f t="shared" si="74"/>
        <v>4139.3301940764886</v>
      </c>
    </row>
    <row r="223" spans="1:31" s="3" customFormat="1" ht="13.5">
      <c r="A223" s="17">
        <v>218</v>
      </c>
      <c r="B223" s="505">
        <f t="shared" si="61"/>
        <v>3256.6999999999871</v>
      </c>
      <c r="C223" s="505">
        <f t="shared" si="65"/>
        <v>2866.4348897592636</v>
      </c>
      <c r="D223" s="504">
        <v>218</v>
      </c>
      <c r="E223" s="505">
        <f t="shared" si="62"/>
        <v>3255.0999999999872</v>
      </c>
      <c r="F223" s="506">
        <f t="shared" si="66"/>
        <v>2865.0266250054897</v>
      </c>
      <c r="G223" s="19">
        <v>218</v>
      </c>
      <c r="H223" s="20">
        <f t="shared" si="80"/>
        <v>2266.400000000006</v>
      </c>
      <c r="I223" s="18">
        <f t="shared" si="67"/>
        <v>2266.400000000006</v>
      </c>
      <c r="J223" s="18"/>
      <c r="K223" s="19">
        <v>218</v>
      </c>
      <c r="L223" s="20">
        <f t="shared" si="75"/>
        <v>2293.0800000000058</v>
      </c>
      <c r="M223" s="18">
        <f t="shared" si="68"/>
        <v>2293.0800000000058</v>
      </c>
      <c r="N223" s="19">
        <v>218</v>
      </c>
      <c r="O223" s="20">
        <f t="shared" si="76"/>
        <v>1064.9199999999967</v>
      </c>
      <c r="P223" s="18">
        <f t="shared" si="69"/>
        <v>1064.9199999999967</v>
      </c>
      <c r="Q223" s="19">
        <v>218</v>
      </c>
      <c r="R223" s="20">
        <f t="shared" si="77"/>
        <v>294.24000000000132</v>
      </c>
      <c r="S223" s="18">
        <f t="shared" si="70"/>
        <v>294.24000000000132</v>
      </c>
      <c r="T223" s="19">
        <v>218</v>
      </c>
      <c r="U223" s="20">
        <f t="shared" si="78"/>
        <v>429.18000000000217</v>
      </c>
      <c r="V223" s="18">
        <f t="shared" si="71"/>
        <v>429.18000000000217</v>
      </c>
      <c r="W223" s="19">
        <v>218</v>
      </c>
      <c r="X223" s="20">
        <f t="shared" si="79"/>
        <v>122.79000000000022</v>
      </c>
      <c r="Y223" s="18">
        <f t="shared" si="72"/>
        <v>122.79000000000022</v>
      </c>
      <c r="Z223" s="19">
        <v>218</v>
      </c>
      <c r="AA223" s="20">
        <f t="shared" si="63"/>
        <v>5267.1000000000231</v>
      </c>
      <c r="AB223" s="18">
        <f t="shared" si="73"/>
        <v>4635.919552875961</v>
      </c>
      <c r="AC223" s="19">
        <v>218</v>
      </c>
      <c r="AD223" s="20">
        <f t="shared" si="64"/>
        <v>4723.800000000002</v>
      </c>
      <c r="AE223" s="18">
        <f t="shared" si="74"/>
        <v>4157.7256524226568</v>
      </c>
    </row>
    <row r="224" spans="1:31" s="3" customFormat="1" ht="13.5">
      <c r="A224" s="17">
        <v>219</v>
      </c>
      <c r="B224" s="505">
        <f t="shared" si="61"/>
        <v>3271.299999999987</v>
      </c>
      <c r="C224" s="505">
        <f t="shared" si="65"/>
        <v>2879.2853056374483</v>
      </c>
      <c r="D224" s="504">
        <v>219</v>
      </c>
      <c r="E224" s="505">
        <f t="shared" si="62"/>
        <v>3269.6999999999871</v>
      </c>
      <c r="F224" s="506">
        <f t="shared" si="66"/>
        <v>2877.8770408836749</v>
      </c>
      <c r="G224" s="19">
        <v>219</v>
      </c>
      <c r="H224" s="20">
        <f t="shared" si="80"/>
        <v>2275.4500000000062</v>
      </c>
      <c r="I224" s="18">
        <f t="shared" si="67"/>
        <v>2275.4500000000062</v>
      </c>
      <c r="J224" s="18"/>
      <c r="K224" s="19">
        <v>219</v>
      </c>
      <c r="L224" s="20">
        <f t="shared" si="75"/>
        <v>2303.0400000000059</v>
      </c>
      <c r="M224" s="18">
        <f t="shared" si="68"/>
        <v>2303.0400000000059</v>
      </c>
      <c r="N224" s="19">
        <v>219</v>
      </c>
      <c r="O224" s="20">
        <f t="shared" si="76"/>
        <v>1069.4599999999966</v>
      </c>
      <c r="P224" s="18">
        <f t="shared" si="69"/>
        <v>1069.4599999999966</v>
      </c>
      <c r="Q224" s="19">
        <v>219</v>
      </c>
      <c r="R224" s="20">
        <f t="shared" si="77"/>
        <v>295.42000000000132</v>
      </c>
      <c r="S224" s="18">
        <f t="shared" si="70"/>
        <v>295.42000000000132</v>
      </c>
      <c r="T224" s="19">
        <v>219</v>
      </c>
      <c r="U224" s="20">
        <f t="shared" si="78"/>
        <v>431.04000000000218</v>
      </c>
      <c r="V224" s="18">
        <f t="shared" si="71"/>
        <v>431.04000000000218</v>
      </c>
      <c r="W224" s="19">
        <v>219</v>
      </c>
      <c r="X224" s="20">
        <f t="shared" si="79"/>
        <v>123.32000000000022</v>
      </c>
      <c r="Y224" s="18">
        <f t="shared" si="72"/>
        <v>123.32000000000022</v>
      </c>
      <c r="Z224" s="19">
        <v>219</v>
      </c>
      <c r="AA224" s="20">
        <f t="shared" si="63"/>
        <v>5290.4000000000233</v>
      </c>
      <c r="AB224" s="18">
        <f t="shared" si="73"/>
        <v>4656.4274083527907</v>
      </c>
      <c r="AC224" s="19">
        <v>219</v>
      </c>
      <c r="AD224" s="20">
        <f t="shared" si="64"/>
        <v>4744.7000000000016</v>
      </c>
      <c r="AE224" s="18">
        <f t="shared" si="74"/>
        <v>4176.1211107688259</v>
      </c>
    </row>
    <row r="225" spans="1:31" s="3" customFormat="1" ht="13.5">
      <c r="A225" s="17">
        <v>220</v>
      </c>
      <c r="B225" s="505">
        <f t="shared" si="61"/>
        <v>3285.8999999999869</v>
      </c>
      <c r="C225" s="505">
        <f t="shared" si="65"/>
        <v>2892.1357215156336</v>
      </c>
      <c r="D225" s="504">
        <v>220</v>
      </c>
      <c r="E225" s="505">
        <f t="shared" si="62"/>
        <v>3284.299999999987</v>
      </c>
      <c r="F225" s="506">
        <f t="shared" si="66"/>
        <v>2890.7274567618597</v>
      </c>
      <c r="G225" s="19">
        <v>220</v>
      </c>
      <c r="H225" s="20">
        <f t="shared" si="80"/>
        <v>2284.5000000000064</v>
      </c>
      <c r="I225" s="18">
        <f t="shared" si="67"/>
        <v>2284.5000000000064</v>
      </c>
      <c r="J225" s="18"/>
      <c r="K225" s="19">
        <v>220</v>
      </c>
      <c r="L225" s="20">
        <f t="shared" si="75"/>
        <v>2313.0000000000059</v>
      </c>
      <c r="M225" s="18">
        <f t="shared" si="68"/>
        <v>2313.0000000000059</v>
      </c>
      <c r="N225" s="19">
        <v>220</v>
      </c>
      <c r="O225" s="20">
        <f t="shared" si="76"/>
        <v>1073.9999999999966</v>
      </c>
      <c r="P225" s="18">
        <f t="shared" si="69"/>
        <v>1073.9999999999966</v>
      </c>
      <c r="Q225" s="19">
        <v>220</v>
      </c>
      <c r="R225" s="20">
        <f t="shared" si="77"/>
        <v>296.60000000000133</v>
      </c>
      <c r="S225" s="18">
        <f t="shared" si="70"/>
        <v>296.60000000000133</v>
      </c>
      <c r="T225" s="19">
        <v>220</v>
      </c>
      <c r="U225" s="20">
        <f t="shared" si="78"/>
        <v>432.90000000000219</v>
      </c>
      <c r="V225" s="18">
        <f t="shared" si="71"/>
        <v>432.90000000000219</v>
      </c>
      <c r="W225" s="19">
        <v>220</v>
      </c>
      <c r="X225" s="20">
        <f t="shared" si="79"/>
        <v>123.85000000000022</v>
      </c>
      <c r="Y225" s="18">
        <f t="shared" si="72"/>
        <v>123.85000000000022</v>
      </c>
      <c r="Z225" s="19">
        <v>220</v>
      </c>
      <c r="AA225" s="20">
        <f t="shared" si="63"/>
        <v>5313.7000000000235</v>
      </c>
      <c r="AB225" s="18">
        <f t="shared" si="73"/>
        <v>4676.9352638296205</v>
      </c>
      <c r="AC225" s="19">
        <v>220</v>
      </c>
      <c r="AD225" s="20">
        <f t="shared" si="64"/>
        <v>4765.6000000000013</v>
      </c>
      <c r="AE225" s="18">
        <f t="shared" si="74"/>
        <v>4194.516569114995</v>
      </c>
    </row>
    <row r="226" spans="1:31" s="3" customFormat="1" ht="13.5">
      <c r="A226" s="17">
        <v>221</v>
      </c>
      <c r="B226" s="505">
        <f t="shared" si="61"/>
        <v>3300.4999999999868</v>
      </c>
      <c r="C226" s="505">
        <f t="shared" si="65"/>
        <v>2904.9861373938184</v>
      </c>
      <c r="D226" s="504">
        <v>221</v>
      </c>
      <c r="E226" s="505">
        <f t="shared" si="62"/>
        <v>3298.8999999999869</v>
      </c>
      <c r="F226" s="506">
        <f t="shared" si="66"/>
        <v>2903.5778726400449</v>
      </c>
      <c r="G226" s="19">
        <v>221</v>
      </c>
      <c r="H226" s="20">
        <f t="shared" si="80"/>
        <v>2293.5500000000065</v>
      </c>
      <c r="I226" s="18">
        <f t="shared" si="67"/>
        <v>2293.5500000000065</v>
      </c>
      <c r="J226" s="18"/>
      <c r="K226" s="19">
        <v>221</v>
      </c>
      <c r="L226" s="20">
        <f t="shared" si="75"/>
        <v>2322.9600000000059</v>
      </c>
      <c r="M226" s="18">
        <f t="shared" si="68"/>
        <v>2322.9600000000059</v>
      </c>
      <c r="N226" s="19">
        <v>221</v>
      </c>
      <c r="O226" s="20">
        <f t="shared" si="76"/>
        <v>1078.5399999999966</v>
      </c>
      <c r="P226" s="18">
        <f t="shared" si="69"/>
        <v>1078.5399999999966</v>
      </c>
      <c r="Q226" s="19">
        <v>221</v>
      </c>
      <c r="R226" s="20">
        <f t="shared" si="77"/>
        <v>297.78000000000134</v>
      </c>
      <c r="S226" s="18">
        <f t="shared" si="70"/>
        <v>297.78000000000134</v>
      </c>
      <c r="T226" s="19">
        <v>221</v>
      </c>
      <c r="U226" s="20">
        <f t="shared" si="78"/>
        <v>434.76000000000221</v>
      </c>
      <c r="V226" s="18">
        <f t="shared" si="71"/>
        <v>434.76000000000221</v>
      </c>
      <c r="W226" s="19">
        <v>221</v>
      </c>
      <c r="X226" s="20">
        <f t="shared" si="79"/>
        <v>124.38000000000022</v>
      </c>
      <c r="Y226" s="18">
        <f t="shared" si="72"/>
        <v>124.38000000000022</v>
      </c>
      <c r="Z226" s="19">
        <v>221</v>
      </c>
      <c r="AA226" s="20">
        <f t="shared" si="63"/>
        <v>5337.0000000000236</v>
      </c>
      <c r="AB226" s="18">
        <f t="shared" si="73"/>
        <v>4697.4431193064502</v>
      </c>
      <c r="AC226" s="19">
        <v>221</v>
      </c>
      <c r="AD226" s="20">
        <f t="shared" si="64"/>
        <v>4786.5000000000009</v>
      </c>
      <c r="AE226" s="18">
        <f t="shared" si="74"/>
        <v>4212.9120274611632</v>
      </c>
    </row>
    <row r="227" spans="1:31" s="3" customFormat="1" ht="13.5">
      <c r="A227" s="17">
        <v>222</v>
      </c>
      <c r="B227" s="505">
        <f t="shared" si="61"/>
        <v>3315.0999999999867</v>
      </c>
      <c r="C227" s="505">
        <f t="shared" si="65"/>
        <v>2917.8365532720036</v>
      </c>
      <c r="D227" s="504">
        <v>222</v>
      </c>
      <c r="E227" s="505">
        <f t="shared" si="62"/>
        <v>3313.4999999999868</v>
      </c>
      <c r="F227" s="506">
        <f t="shared" si="66"/>
        <v>2916.4282885182297</v>
      </c>
      <c r="G227" s="19">
        <v>222</v>
      </c>
      <c r="H227" s="20">
        <f t="shared" si="80"/>
        <v>2302.6000000000067</v>
      </c>
      <c r="I227" s="18">
        <f t="shared" si="67"/>
        <v>2302.6000000000067</v>
      </c>
      <c r="J227" s="18"/>
      <c r="K227" s="19">
        <v>222</v>
      </c>
      <c r="L227" s="20">
        <f t="shared" si="75"/>
        <v>2332.920000000006</v>
      </c>
      <c r="M227" s="18">
        <f t="shared" si="68"/>
        <v>2332.920000000006</v>
      </c>
      <c r="N227" s="19">
        <v>222</v>
      </c>
      <c r="O227" s="20">
        <f t="shared" si="76"/>
        <v>1083.0799999999965</v>
      </c>
      <c r="P227" s="18">
        <f t="shared" si="69"/>
        <v>1083.0799999999965</v>
      </c>
      <c r="Q227" s="19">
        <v>222</v>
      </c>
      <c r="R227" s="20">
        <f t="shared" si="77"/>
        <v>298.96000000000134</v>
      </c>
      <c r="S227" s="18">
        <f t="shared" si="70"/>
        <v>298.96000000000134</v>
      </c>
      <c r="T227" s="19">
        <v>222</v>
      </c>
      <c r="U227" s="20">
        <f t="shared" si="78"/>
        <v>436.62000000000222</v>
      </c>
      <c r="V227" s="18">
        <f t="shared" si="71"/>
        <v>436.62000000000222</v>
      </c>
      <c r="W227" s="19">
        <v>222</v>
      </c>
      <c r="X227" s="20">
        <f t="shared" si="79"/>
        <v>124.91000000000022</v>
      </c>
      <c r="Y227" s="18">
        <f t="shared" si="72"/>
        <v>124.91000000000022</v>
      </c>
      <c r="Z227" s="19">
        <v>222</v>
      </c>
      <c r="AA227" s="20">
        <f t="shared" si="63"/>
        <v>5360.3000000000238</v>
      </c>
      <c r="AB227" s="18">
        <f t="shared" si="73"/>
        <v>4717.9509747832799</v>
      </c>
      <c r="AC227" s="19">
        <v>222</v>
      </c>
      <c r="AD227" s="20">
        <f t="shared" si="64"/>
        <v>4807.4000000000005</v>
      </c>
      <c r="AE227" s="18">
        <f t="shared" si="74"/>
        <v>4231.3074858073323</v>
      </c>
    </row>
    <row r="228" spans="1:31" s="3" customFormat="1" ht="13.5">
      <c r="A228" s="17">
        <v>223</v>
      </c>
      <c r="B228" s="505">
        <f t="shared" si="61"/>
        <v>3329.6999999999866</v>
      </c>
      <c r="C228" s="505">
        <f t="shared" si="65"/>
        <v>2930.6869691501884</v>
      </c>
      <c r="D228" s="504">
        <v>223</v>
      </c>
      <c r="E228" s="505">
        <f t="shared" si="62"/>
        <v>3328.0999999999867</v>
      </c>
      <c r="F228" s="506">
        <f t="shared" si="66"/>
        <v>2929.2787043964149</v>
      </c>
      <c r="G228" s="19">
        <v>223</v>
      </c>
      <c r="H228" s="20">
        <f t="shared" si="80"/>
        <v>2311.6500000000069</v>
      </c>
      <c r="I228" s="18">
        <f t="shared" si="67"/>
        <v>2311.6500000000069</v>
      </c>
      <c r="J228" s="18"/>
      <c r="K228" s="19">
        <v>223</v>
      </c>
      <c r="L228" s="20">
        <f t="shared" si="75"/>
        <v>2342.880000000006</v>
      </c>
      <c r="M228" s="18">
        <f t="shared" si="68"/>
        <v>2342.880000000006</v>
      </c>
      <c r="N228" s="19">
        <v>223</v>
      </c>
      <c r="O228" s="20">
        <f t="shared" si="76"/>
        <v>1087.6199999999965</v>
      </c>
      <c r="P228" s="18">
        <f t="shared" si="69"/>
        <v>1087.6199999999965</v>
      </c>
      <c r="Q228" s="19">
        <v>223</v>
      </c>
      <c r="R228" s="20">
        <f t="shared" si="77"/>
        <v>300.14000000000135</v>
      </c>
      <c r="S228" s="18">
        <f t="shared" si="70"/>
        <v>300.14000000000135</v>
      </c>
      <c r="T228" s="19">
        <v>223</v>
      </c>
      <c r="U228" s="20">
        <f t="shared" si="78"/>
        <v>438.48000000000224</v>
      </c>
      <c r="V228" s="18">
        <f t="shared" si="71"/>
        <v>438.48000000000224</v>
      </c>
      <c r="W228" s="19">
        <v>223</v>
      </c>
      <c r="X228" s="20">
        <f t="shared" si="79"/>
        <v>125.44000000000023</v>
      </c>
      <c r="Y228" s="18">
        <f t="shared" si="72"/>
        <v>125.44000000000023</v>
      </c>
      <c r="Z228" s="19">
        <v>223</v>
      </c>
      <c r="AA228" s="20">
        <f t="shared" si="63"/>
        <v>5383.600000000024</v>
      </c>
      <c r="AB228" s="18">
        <f t="shared" si="73"/>
        <v>4738.4588302601096</v>
      </c>
      <c r="AC228" s="19">
        <v>223</v>
      </c>
      <c r="AD228" s="20">
        <f t="shared" si="64"/>
        <v>4828.3</v>
      </c>
      <c r="AE228" s="18">
        <f t="shared" si="74"/>
        <v>4249.7029441535014</v>
      </c>
    </row>
    <row r="229" spans="1:31" s="3" customFormat="1" ht="13.5">
      <c r="A229" s="17">
        <v>224</v>
      </c>
      <c r="B229" s="505">
        <f t="shared" ref="B229:B292" si="81">B228+14.6</f>
        <v>3344.2999999999865</v>
      </c>
      <c r="C229" s="505">
        <f t="shared" si="65"/>
        <v>2943.5373850283736</v>
      </c>
      <c r="D229" s="504">
        <v>224</v>
      </c>
      <c r="E229" s="505">
        <f t="shared" ref="E229:E292" si="82">E228+14.6</f>
        <v>3342.6999999999866</v>
      </c>
      <c r="F229" s="506">
        <f t="shared" si="66"/>
        <v>2942.1291202745997</v>
      </c>
      <c r="G229" s="19">
        <v>224</v>
      </c>
      <c r="H229" s="20">
        <f t="shared" si="80"/>
        <v>2320.7000000000071</v>
      </c>
      <c r="I229" s="18">
        <f t="shared" si="67"/>
        <v>2320.7000000000071</v>
      </c>
      <c r="J229" s="18"/>
      <c r="K229" s="19">
        <v>224</v>
      </c>
      <c r="L229" s="20">
        <f t="shared" si="75"/>
        <v>2352.8400000000061</v>
      </c>
      <c r="M229" s="18">
        <f t="shared" si="68"/>
        <v>2352.8400000000061</v>
      </c>
      <c r="N229" s="19">
        <v>224</v>
      </c>
      <c r="O229" s="20">
        <f t="shared" si="76"/>
        <v>1092.1599999999964</v>
      </c>
      <c r="P229" s="18">
        <f t="shared" si="69"/>
        <v>1092.1599999999964</v>
      </c>
      <c r="Q229" s="19">
        <v>224</v>
      </c>
      <c r="R229" s="20">
        <f t="shared" si="77"/>
        <v>301.32000000000136</v>
      </c>
      <c r="S229" s="18">
        <f t="shared" si="70"/>
        <v>301.32000000000136</v>
      </c>
      <c r="T229" s="19">
        <v>224</v>
      </c>
      <c r="U229" s="20">
        <f t="shared" si="78"/>
        <v>440.34000000000225</v>
      </c>
      <c r="V229" s="18">
        <f t="shared" si="71"/>
        <v>440.34000000000225</v>
      </c>
      <c r="W229" s="19">
        <v>224</v>
      </c>
      <c r="X229" s="20">
        <f t="shared" si="79"/>
        <v>125.97000000000023</v>
      </c>
      <c r="Y229" s="18">
        <f t="shared" si="72"/>
        <v>125.97000000000023</v>
      </c>
      <c r="Z229" s="19">
        <v>224</v>
      </c>
      <c r="AA229" s="20">
        <f t="shared" ref="AA229:AA292" si="83">AA228+23.3</f>
        <v>5406.9000000000242</v>
      </c>
      <c r="AB229" s="18">
        <f t="shared" si="73"/>
        <v>4758.9666857369402</v>
      </c>
      <c r="AC229" s="19">
        <v>224</v>
      </c>
      <c r="AD229" s="20">
        <f t="shared" ref="AD229:AD292" si="84">AD228+20.9</f>
        <v>4849.2</v>
      </c>
      <c r="AE229" s="18">
        <f t="shared" si="74"/>
        <v>4268.0984024996696</v>
      </c>
    </row>
    <row r="230" spans="1:31" s="3" customFormat="1" ht="13.5">
      <c r="A230" s="17">
        <v>225</v>
      </c>
      <c r="B230" s="505">
        <f t="shared" si="81"/>
        <v>3358.8999999999864</v>
      </c>
      <c r="C230" s="505">
        <f t="shared" si="65"/>
        <v>2956.3878009065584</v>
      </c>
      <c r="D230" s="504">
        <v>225</v>
      </c>
      <c r="E230" s="505">
        <f t="shared" si="82"/>
        <v>3357.2999999999865</v>
      </c>
      <c r="F230" s="506">
        <f t="shared" si="66"/>
        <v>2954.9795361527849</v>
      </c>
      <c r="G230" s="19">
        <v>225</v>
      </c>
      <c r="H230" s="20">
        <f t="shared" si="80"/>
        <v>2329.7500000000073</v>
      </c>
      <c r="I230" s="18">
        <f t="shared" si="67"/>
        <v>2329.7500000000073</v>
      </c>
      <c r="J230" s="18"/>
      <c r="K230" s="19">
        <v>225</v>
      </c>
      <c r="L230" s="20">
        <f t="shared" si="75"/>
        <v>2362.8000000000061</v>
      </c>
      <c r="M230" s="18">
        <f t="shared" si="68"/>
        <v>2362.8000000000061</v>
      </c>
      <c r="N230" s="19">
        <v>225</v>
      </c>
      <c r="O230" s="20">
        <f t="shared" si="76"/>
        <v>1096.6999999999964</v>
      </c>
      <c r="P230" s="18">
        <f t="shared" si="69"/>
        <v>1096.6999999999964</v>
      </c>
      <c r="Q230" s="19">
        <v>225</v>
      </c>
      <c r="R230" s="20">
        <f t="shared" si="77"/>
        <v>302.50000000000136</v>
      </c>
      <c r="S230" s="18">
        <f t="shared" si="70"/>
        <v>302.50000000000136</v>
      </c>
      <c r="T230" s="19">
        <v>225</v>
      </c>
      <c r="U230" s="20">
        <f t="shared" si="78"/>
        <v>442.20000000000226</v>
      </c>
      <c r="V230" s="18">
        <f t="shared" si="71"/>
        <v>442.20000000000226</v>
      </c>
      <c r="W230" s="19">
        <v>225</v>
      </c>
      <c r="X230" s="20">
        <f t="shared" si="79"/>
        <v>126.50000000000023</v>
      </c>
      <c r="Y230" s="18">
        <f t="shared" si="72"/>
        <v>126.50000000000023</v>
      </c>
      <c r="Z230" s="19">
        <v>225</v>
      </c>
      <c r="AA230" s="20">
        <f t="shared" si="83"/>
        <v>5430.2000000000244</v>
      </c>
      <c r="AB230" s="18">
        <f t="shared" si="73"/>
        <v>4779.47454121377</v>
      </c>
      <c r="AC230" s="19">
        <v>225</v>
      </c>
      <c r="AD230" s="20">
        <f t="shared" si="84"/>
        <v>4870.0999999999995</v>
      </c>
      <c r="AE230" s="18">
        <f t="shared" si="74"/>
        <v>4286.4938608458388</v>
      </c>
    </row>
    <row r="231" spans="1:31" s="3" customFormat="1" ht="13.5">
      <c r="A231" s="17">
        <v>226</v>
      </c>
      <c r="B231" s="505">
        <f t="shared" si="81"/>
        <v>3373.4999999999864</v>
      </c>
      <c r="C231" s="505">
        <f t="shared" si="65"/>
        <v>2969.2382167847436</v>
      </c>
      <c r="D231" s="504">
        <v>226</v>
      </c>
      <c r="E231" s="505">
        <f t="shared" si="82"/>
        <v>3371.8999999999864</v>
      </c>
      <c r="F231" s="506">
        <f t="shared" si="66"/>
        <v>2967.8299520309697</v>
      </c>
      <c r="G231" s="19">
        <v>226</v>
      </c>
      <c r="H231" s="20">
        <f t="shared" si="80"/>
        <v>2338.8000000000075</v>
      </c>
      <c r="I231" s="18">
        <f t="shared" si="67"/>
        <v>2338.8000000000075</v>
      </c>
      <c r="J231" s="18"/>
      <c r="K231" s="19">
        <v>226</v>
      </c>
      <c r="L231" s="20">
        <f t="shared" si="75"/>
        <v>2372.7600000000061</v>
      </c>
      <c r="M231" s="18">
        <f t="shared" si="68"/>
        <v>2372.7600000000061</v>
      </c>
      <c r="N231" s="19">
        <v>226</v>
      </c>
      <c r="O231" s="20">
        <f t="shared" si="76"/>
        <v>1101.2399999999964</v>
      </c>
      <c r="P231" s="18">
        <f t="shared" si="69"/>
        <v>1101.2399999999964</v>
      </c>
      <c r="Q231" s="19">
        <v>226</v>
      </c>
      <c r="R231" s="20">
        <f t="shared" si="77"/>
        <v>303.68000000000137</v>
      </c>
      <c r="S231" s="18">
        <f t="shared" si="70"/>
        <v>303.68000000000137</v>
      </c>
      <c r="T231" s="19">
        <v>226</v>
      </c>
      <c r="U231" s="20">
        <f t="shared" si="78"/>
        <v>444.06000000000228</v>
      </c>
      <c r="V231" s="18">
        <f t="shared" si="71"/>
        <v>444.06000000000228</v>
      </c>
      <c r="W231" s="19">
        <v>226</v>
      </c>
      <c r="X231" s="20">
        <f t="shared" si="79"/>
        <v>127.03000000000023</v>
      </c>
      <c r="Y231" s="18">
        <f t="shared" si="72"/>
        <v>127.03000000000023</v>
      </c>
      <c r="Z231" s="19">
        <v>226</v>
      </c>
      <c r="AA231" s="20">
        <f t="shared" si="83"/>
        <v>5453.5000000000246</v>
      </c>
      <c r="AB231" s="18">
        <f t="shared" si="73"/>
        <v>4799.9823966905997</v>
      </c>
      <c r="AC231" s="19">
        <v>226</v>
      </c>
      <c r="AD231" s="20">
        <f t="shared" si="84"/>
        <v>4890.9999999999991</v>
      </c>
      <c r="AE231" s="18">
        <f t="shared" si="74"/>
        <v>4304.889319192007</v>
      </c>
    </row>
    <row r="232" spans="1:31" s="3" customFormat="1" ht="13.5">
      <c r="A232" s="17">
        <v>227</v>
      </c>
      <c r="B232" s="505">
        <f t="shared" si="81"/>
        <v>3388.0999999999863</v>
      </c>
      <c r="C232" s="505">
        <f t="shared" si="65"/>
        <v>2982.0886326629284</v>
      </c>
      <c r="D232" s="504">
        <v>227</v>
      </c>
      <c r="E232" s="505">
        <f t="shared" si="82"/>
        <v>3386.4999999999864</v>
      </c>
      <c r="F232" s="506">
        <f t="shared" si="66"/>
        <v>2980.6803679091549</v>
      </c>
      <c r="G232" s="19">
        <v>227</v>
      </c>
      <c r="H232" s="20">
        <f t="shared" si="80"/>
        <v>2347.8500000000076</v>
      </c>
      <c r="I232" s="18">
        <f t="shared" si="67"/>
        <v>2347.8500000000076</v>
      </c>
      <c r="J232" s="18"/>
      <c r="K232" s="19">
        <v>227</v>
      </c>
      <c r="L232" s="20">
        <f t="shared" si="75"/>
        <v>2382.7200000000062</v>
      </c>
      <c r="M232" s="18">
        <f t="shared" si="68"/>
        <v>2382.7200000000062</v>
      </c>
      <c r="N232" s="19">
        <v>227</v>
      </c>
      <c r="O232" s="20">
        <f t="shared" si="76"/>
        <v>1105.7799999999963</v>
      </c>
      <c r="P232" s="18">
        <f t="shared" si="69"/>
        <v>1105.7799999999963</v>
      </c>
      <c r="Q232" s="19">
        <v>227</v>
      </c>
      <c r="R232" s="20">
        <f t="shared" si="77"/>
        <v>304.86000000000138</v>
      </c>
      <c r="S232" s="18">
        <f t="shared" si="70"/>
        <v>304.86000000000138</v>
      </c>
      <c r="T232" s="19">
        <v>227</v>
      </c>
      <c r="U232" s="20">
        <f t="shared" si="78"/>
        <v>445.92000000000229</v>
      </c>
      <c r="V232" s="18">
        <f t="shared" si="71"/>
        <v>445.92000000000229</v>
      </c>
      <c r="W232" s="19">
        <v>227</v>
      </c>
      <c r="X232" s="20">
        <f t="shared" si="79"/>
        <v>127.56000000000023</v>
      </c>
      <c r="Y232" s="18">
        <f t="shared" si="72"/>
        <v>127.56000000000023</v>
      </c>
      <c r="Z232" s="19">
        <v>227</v>
      </c>
      <c r="AA232" s="20">
        <f t="shared" si="83"/>
        <v>5476.8000000000247</v>
      </c>
      <c r="AB232" s="18">
        <f t="shared" si="73"/>
        <v>4820.4902521674294</v>
      </c>
      <c r="AC232" s="19">
        <v>227</v>
      </c>
      <c r="AD232" s="20">
        <f t="shared" si="84"/>
        <v>4911.8999999999987</v>
      </c>
      <c r="AE232" s="18">
        <f t="shared" si="74"/>
        <v>4323.2847775381761</v>
      </c>
    </row>
    <row r="233" spans="1:31" s="3" customFormat="1" ht="13.5">
      <c r="A233" s="17">
        <v>228</v>
      </c>
      <c r="B233" s="505">
        <f t="shared" si="81"/>
        <v>3402.6999999999862</v>
      </c>
      <c r="C233" s="505">
        <f t="shared" si="65"/>
        <v>2994.9390485411136</v>
      </c>
      <c r="D233" s="504">
        <v>228</v>
      </c>
      <c r="E233" s="505">
        <f t="shared" si="82"/>
        <v>3401.0999999999863</v>
      </c>
      <c r="F233" s="506">
        <f t="shared" si="66"/>
        <v>2993.5307837873402</v>
      </c>
      <c r="G233" s="19">
        <v>228</v>
      </c>
      <c r="H233" s="20">
        <f t="shared" si="80"/>
        <v>2356.9000000000078</v>
      </c>
      <c r="I233" s="18">
        <f t="shared" si="67"/>
        <v>2356.9000000000078</v>
      </c>
      <c r="J233" s="18"/>
      <c r="K233" s="19">
        <v>228</v>
      </c>
      <c r="L233" s="20">
        <f t="shared" si="75"/>
        <v>2392.6800000000062</v>
      </c>
      <c r="M233" s="18">
        <f t="shared" si="68"/>
        <v>2392.6800000000062</v>
      </c>
      <c r="N233" s="19">
        <v>228</v>
      </c>
      <c r="O233" s="20">
        <f t="shared" si="76"/>
        <v>1110.3199999999963</v>
      </c>
      <c r="P233" s="18">
        <f t="shared" si="69"/>
        <v>1110.3199999999963</v>
      </c>
      <c r="Q233" s="19">
        <v>228</v>
      </c>
      <c r="R233" s="20">
        <f t="shared" si="77"/>
        <v>306.04000000000138</v>
      </c>
      <c r="S233" s="18">
        <f t="shared" si="70"/>
        <v>306.04000000000138</v>
      </c>
      <c r="T233" s="19">
        <v>228</v>
      </c>
      <c r="U233" s="20">
        <f t="shared" si="78"/>
        <v>447.7800000000023</v>
      </c>
      <c r="V233" s="18">
        <f t="shared" si="71"/>
        <v>447.7800000000023</v>
      </c>
      <c r="W233" s="19">
        <v>228</v>
      </c>
      <c r="X233" s="20">
        <f t="shared" si="79"/>
        <v>128.09000000000023</v>
      </c>
      <c r="Y233" s="18">
        <f t="shared" si="72"/>
        <v>128.09000000000023</v>
      </c>
      <c r="Z233" s="19">
        <v>228</v>
      </c>
      <c r="AA233" s="20">
        <f t="shared" si="83"/>
        <v>5500.1000000000249</v>
      </c>
      <c r="AB233" s="18">
        <f t="shared" si="73"/>
        <v>4840.9981076442591</v>
      </c>
      <c r="AC233" s="19">
        <v>228</v>
      </c>
      <c r="AD233" s="20">
        <f t="shared" si="84"/>
        <v>4932.7999999999984</v>
      </c>
      <c r="AE233" s="18">
        <f t="shared" si="74"/>
        <v>4341.6802358843452</v>
      </c>
    </row>
    <row r="234" spans="1:31" s="3" customFormat="1" ht="13.5">
      <c r="A234" s="17">
        <v>229</v>
      </c>
      <c r="B234" s="505">
        <f t="shared" si="81"/>
        <v>3417.2999999999861</v>
      </c>
      <c r="C234" s="505">
        <f t="shared" si="65"/>
        <v>3007.7894644192984</v>
      </c>
      <c r="D234" s="504">
        <v>229</v>
      </c>
      <c r="E234" s="505">
        <f t="shared" si="82"/>
        <v>3415.6999999999862</v>
      </c>
      <c r="F234" s="506">
        <f t="shared" si="66"/>
        <v>3006.3811996655249</v>
      </c>
      <c r="G234" s="19">
        <v>229</v>
      </c>
      <c r="H234" s="20">
        <f t="shared" si="80"/>
        <v>2365.950000000008</v>
      </c>
      <c r="I234" s="18">
        <f t="shared" si="67"/>
        <v>2365.950000000008</v>
      </c>
      <c r="J234" s="18"/>
      <c r="K234" s="19">
        <v>229</v>
      </c>
      <c r="L234" s="20">
        <f t="shared" si="75"/>
        <v>2402.6400000000062</v>
      </c>
      <c r="M234" s="18">
        <f t="shared" si="68"/>
        <v>2402.6400000000062</v>
      </c>
      <c r="N234" s="19">
        <v>229</v>
      </c>
      <c r="O234" s="20">
        <f t="shared" si="76"/>
        <v>1114.8599999999963</v>
      </c>
      <c r="P234" s="18">
        <f t="shared" si="69"/>
        <v>1114.8599999999963</v>
      </c>
      <c r="Q234" s="19">
        <v>229</v>
      </c>
      <c r="R234" s="20">
        <f t="shared" si="77"/>
        <v>307.22000000000139</v>
      </c>
      <c r="S234" s="18">
        <f t="shared" si="70"/>
        <v>307.22000000000139</v>
      </c>
      <c r="T234" s="19">
        <v>229</v>
      </c>
      <c r="U234" s="20">
        <f t="shared" si="78"/>
        <v>449.64000000000232</v>
      </c>
      <c r="V234" s="18">
        <f t="shared" si="71"/>
        <v>449.64000000000232</v>
      </c>
      <c r="W234" s="19">
        <v>229</v>
      </c>
      <c r="X234" s="20">
        <f t="shared" si="79"/>
        <v>128.62000000000023</v>
      </c>
      <c r="Y234" s="18">
        <f t="shared" si="72"/>
        <v>128.62000000000023</v>
      </c>
      <c r="Z234" s="19">
        <v>229</v>
      </c>
      <c r="AA234" s="20">
        <f t="shared" si="83"/>
        <v>5523.4000000000251</v>
      </c>
      <c r="AB234" s="18">
        <f t="shared" si="73"/>
        <v>4861.5059631210888</v>
      </c>
      <c r="AC234" s="19">
        <v>229</v>
      </c>
      <c r="AD234" s="20">
        <f t="shared" si="84"/>
        <v>4953.699999999998</v>
      </c>
      <c r="AE234" s="18">
        <f t="shared" si="74"/>
        <v>4360.0756942305134</v>
      </c>
    </row>
    <row r="235" spans="1:31" s="3" customFormat="1" ht="13.5">
      <c r="A235" s="17">
        <v>230</v>
      </c>
      <c r="B235" s="505">
        <f t="shared" si="81"/>
        <v>3431.899999999986</v>
      </c>
      <c r="C235" s="505">
        <f t="shared" si="65"/>
        <v>3020.6398802974836</v>
      </c>
      <c r="D235" s="504">
        <v>230</v>
      </c>
      <c r="E235" s="505">
        <f t="shared" si="82"/>
        <v>3430.2999999999861</v>
      </c>
      <c r="F235" s="506">
        <f t="shared" si="66"/>
        <v>3019.2316155437102</v>
      </c>
      <c r="G235" s="19">
        <v>230</v>
      </c>
      <c r="H235" s="20">
        <f t="shared" si="80"/>
        <v>2375.0000000000082</v>
      </c>
      <c r="I235" s="18">
        <f t="shared" si="67"/>
        <v>2375.0000000000082</v>
      </c>
      <c r="J235" s="18"/>
      <c r="K235" s="19">
        <v>230</v>
      </c>
      <c r="L235" s="20">
        <f t="shared" si="75"/>
        <v>2412.6000000000063</v>
      </c>
      <c r="M235" s="18">
        <f t="shared" si="68"/>
        <v>2412.6000000000063</v>
      </c>
      <c r="N235" s="19">
        <v>230</v>
      </c>
      <c r="O235" s="20">
        <f t="shared" si="76"/>
        <v>1119.3999999999962</v>
      </c>
      <c r="P235" s="18">
        <f t="shared" si="69"/>
        <v>1119.3999999999962</v>
      </c>
      <c r="Q235" s="19">
        <v>230</v>
      </c>
      <c r="R235" s="20">
        <f t="shared" si="77"/>
        <v>308.4000000000014</v>
      </c>
      <c r="S235" s="18">
        <f t="shared" si="70"/>
        <v>308.4000000000014</v>
      </c>
      <c r="T235" s="19">
        <v>230</v>
      </c>
      <c r="U235" s="20">
        <f t="shared" si="78"/>
        <v>451.50000000000233</v>
      </c>
      <c r="V235" s="18">
        <f t="shared" si="71"/>
        <v>451.50000000000233</v>
      </c>
      <c r="W235" s="19">
        <v>230</v>
      </c>
      <c r="X235" s="20">
        <f t="shared" si="79"/>
        <v>129.15000000000023</v>
      </c>
      <c r="Y235" s="18">
        <f t="shared" si="72"/>
        <v>129.15000000000023</v>
      </c>
      <c r="Z235" s="19">
        <v>230</v>
      </c>
      <c r="AA235" s="20">
        <f t="shared" si="83"/>
        <v>5546.7000000000253</v>
      </c>
      <c r="AB235" s="18">
        <f t="shared" si="73"/>
        <v>4882.0138185979185</v>
      </c>
      <c r="AC235" s="19">
        <v>230</v>
      </c>
      <c r="AD235" s="20">
        <f t="shared" si="84"/>
        <v>4974.5999999999976</v>
      </c>
      <c r="AE235" s="18">
        <f t="shared" si="74"/>
        <v>4378.4711525766825</v>
      </c>
    </row>
    <row r="236" spans="1:31" s="3" customFormat="1" ht="13.5">
      <c r="A236" s="17">
        <v>231</v>
      </c>
      <c r="B236" s="505">
        <f t="shared" si="81"/>
        <v>3446.4999999999859</v>
      </c>
      <c r="C236" s="505">
        <f t="shared" si="65"/>
        <v>3033.4902961756688</v>
      </c>
      <c r="D236" s="504">
        <v>231</v>
      </c>
      <c r="E236" s="505">
        <f t="shared" si="82"/>
        <v>3444.899999999986</v>
      </c>
      <c r="F236" s="506">
        <f t="shared" si="66"/>
        <v>3032.082031421895</v>
      </c>
      <c r="G236" s="19">
        <v>231</v>
      </c>
      <c r="H236" s="20">
        <f t="shared" si="80"/>
        <v>2384.0500000000084</v>
      </c>
      <c r="I236" s="18">
        <f t="shared" si="67"/>
        <v>2384.0500000000084</v>
      </c>
      <c r="J236" s="18"/>
      <c r="K236" s="19">
        <v>231</v>
      </c>
      <c r="L236" s="20">
        <f t="shared" si="75"/>
        <v>2422.5600000000063</v>
      </c>
      <c r="M236" s="18">
        <f t="shared" si="68"/>
        <v>2422.5600000000063</v>
      </c>
      <c r="N236" s="19">
        <v>231</v>
      </c>
      <c r="O236" s="20">
        <f t="shared" si="76"/>
        <v>1123.9399999999962</v>
      </c>
      <c r="P236" s="18">
        <f t="shared" si="69"/>
        <v>1123.9399999999962</v>
      </c>
      <c r="Q236" s="19">
        <v>231</v>
      </c>
      <c r="R236" s="20">
        <f t="shared" si="77"/>
        <v>309.58000000000141</v>
      </c>
      <c r="S236" s="18">
        <f t="shared" si="70"/>
        <v>309.58000000000141</v>
      </c>
      <c r="T236" s="19">
        <v>231</v>
      </c>
      <c r="U236" s="20">
        <f t="shared" si="78"/>
        <v>453.36000000000234</v>
      </c>
      <c r="V236" s="18">
        <f t="shared" si="71"/>
        <v>453.36000000000234</v>
      </c>
      <c r="W236" s="19">
        <v>231</v>
      </c>
      <c r="X236" s="20">
        <f t="shared" si="79"/>
        <v>129.68000000000023</v>
      </c>
      <c r="Y236" s="18">
        <f t="shared" si="72"/>
        <v>129.68000000000023</v>
      </c>
      <c r="Z236" s="19">
        <v>231</v>
      </c>
      <c r="AA236" s="20">
        <f t="shared" si="83"/>
        <v>5570.0000000000255</v>
      </c>
      <c r="AB236" s="18">
        <f t="shared" si="73"/>
        <v>4902.5216740747483</v>
      </c>
      <c r="AC236" s="19">
        <v>231</v>
      </c>
      <c r="AD236" s="20">
        <f t="shared" si="84"/>
        <v>4995.4999999999973</v>
      </c>
      <c r="AE236" s="18">
        <f t="shared" si="74"/>
        <v>4396.8666109228507</v>
      </c>
    </row>
    <row r="237" spans="1:31" s="3" customFormat="1" ht="13.5">
      <c r="A237" s="17">
        <v>232</v>
      </c>
      <c r="B237" s="505">
        <f t="shared" si="81"/>
        <v>3461.0999999999858</v>
      </c>
      <c r="C237" s="505">
        <f t="shared" si="65"/>
        <v>3046.3407120538536</v>
      </c>
      <c r="D237" s="504">
        <v>232</v>
      </c>
      <c r="E237" s="505">
        <f t="shared" si="82"/>
        <v>3459.4999999999859</v>
      </c>
      <c r="F237" s="506">
        <f t="shared" si="66"/>
        <v>3044.9324473000802</v>
      </c>
      <c r="G237" s="19">
        <v>232</v>
      </c>
      <c r="H237" s="20">
        <f t="shared" si="80"/>
        <v>2393.1000000000085</v>
      </c>
      <c r="I237" s="18">
        <f t="shared" si="67"/>
        <v>2393.1000000000085</v>
      </c>
      <c r="J237" s="18"/>
      <c r="K237" s="19">
        <v>232</v>
      </c>
      <c r="L237" s="20">
        <f t="shared" si="75"/>
        <v>2432.5200000000063</v>
      </c>
      <c r="M237" s="18">
        <f t="shared" si="68"/>
        <v>2432.5200000000063</v>
      </c>
      <c r="N237" s="19">
        <v>232</v>
      </c>
      <c r="O237" s="20">
        <f t="shared" si="76"/>
        <v>1128.4799999999962</v>
      </c>
      <c r="P237" s="18">
        <f t="shared" si="69"/>
        <v>1128.4799999999962</v>
      </c>
      <c r="Q237" s="19">
        <v>232</v>
      </c>
      <c r="R237" s="20">
        <f t="shared" si="77"/>
        <v>310.76000000000141</v>
      </c>
      <c r="S237" s="18">
        <f t="shared" si="70"/>
        <v>310.76000000000141</v>
      </c>
      <c r="T237" s="19">
        <v>232</v>
      </c>
      <c r="U237" s="20">
        <f t="shared" si="78"/>
        <v>455.22000000000236</v>
      </c>
      <c r="V237" s="18">
        <f t="shared" si="71"/>
        <v>455.22000000000236</v>
      </c>
      <c r="W237" s="19">
        <v>232</v>
      </c>
      <c r="X237" s="20">
        <f t="shared" si="79"/>
        <v>130.21000000000024</v>
      </c>
      <c r="Y237" s="18">
        <f t="shared" si="72"/>
        <v>130.21000000000024</v>
      </c>
      <c r="Z237" s="19">
        <v>232</v>
      </c>
      <c r="AA237" s="20">
        <f t="shared" si="83"/>
        <v>5593.3000000000256</v>
      </c>
      <c r="AB237" s="18">
        <f t="shared" si="73"/>
        <v>4923.029529551578</v>
      </c>
      <c r="AC237" s="19">
        <v>232</v>
      </c>
      <c r="AD237" s="20">
        <f t="shared" si="84"/>
        <v>5016.3999999999969</v>
      </c>
      <c r="AE237" s="18">
        <f t="shared" si="74"/>
        <v>4415.2620692690198</v>
      </c>
    </row>
    <row r="238" spans="1:31" s="3" customFormat="1" ht="13.5">
      <c r="A238" s="17">
        <v>233</v>
      </c>
      <c r="B238" s="505">
        <f t="shared" si="81"/>
        <v>3475.6999999999857</v>
      </c>
      <c r="C238" s="505">
        <f t="shared" si="65"/>
        <v>3059.1911279320389</v>
      </c>
      <c r="D238" s="504">
        <v>233</v>
      </c>
      <c r="E238" s="505">
        <f t="shared" si="82"/>
        <v>3474.0999999999858</v>
      </c>
      <c r="F238" s="506">
        <f t="shared" si="66"/>
        <v>3057.782863178265</v>
      </c>
      <c r="G238" s="19">
        <v>233</v>
      </c>
      <c r="H238" s="20">
        <f t="shared" si="80"/>
        <v>2402.1500000000087</v>
      </c>
      <c r="I238" s="18">
        <f t="shared" si="67"/>
        <v>2402.1500000000087</v>
      </c>
      <c r="J238" s="18"/>
      <c r="K238" s="19">
        <v>233</v>
      </c>
      <c r="L238" s="20">
        <f t="shared" si="75"/>
        <v>2442.4800000000064</v>
      </c>
      <c r="M238" s="18">
        <f t="shared" si="68"/>
        <v>2442.4800000000064</v>
      </c>
      <c r="N238" s="19">
        <v>233</v>
      </c>
      <c r="O238" s="20">
        <f t="shared" si="76"/>
        <v>1133.0199999999961</v>
      </c>
      <c r="P238" s="18">
        <f t="shared" si="69"/>
        <v>1133.0199999999961</v>
      </c>
      <c r="Q238" s="19">
        <v>233</v>
      </c>
      <c r="R238" s="20">
        <f t="shared" si="77"/>
        <v>311.94000000000142</v>
      </c>
      <c r="S238" s="18">
        <f t="shared" si="70"/>
        <v>311.94000000000142</v>
      </c>
      <c r="T238" s="19">
        <v>233</v>
      </c>
      <c r="U238" s="20">
        <f t="shared" si="78"/>
        <v>457.08000000000237</v>
      </c>
      <c r="V238" s="18">
        <f t="shared" si="71"/>
        <v>457.08000000000237</v>
      </c>
      <c r="W238" s="19">
        <v>233</v>
      </c>
      <c r="X238" s="20">
        <f t="shared" si="79"/>
        <v>130.74000000000024</v>
      </c>
      <c r="Y238" s="18">
        <f t="shared" si="72"/>
        <v>130.74000000000024</v>
      </c>
      <c r="Z238" s="19">
        <v>233</v>
      </c>
      <c r="AA238" s="20">
        <f t="shared" si="83"/>
        <v>5616.6000000000258</v>
      </c>
      <c r="AB238" s="18">
        <f t="shared" si="73"/>
        <v>4943.5373850284077</v>
      </c>
      <c r="AC238" s="19">
        <v>233</v>
      </c>
      <c r="AD238" s="20">
        <f t="shared" si="84"/>
        <v>5037.2999999999965</v>
      </c>
      <c r="AE238" s="18">
        <f t="shared" si="74"/>
        <v>4433.6575276151889</v>
      </c>
    </row>
    <row r="239" spans="1:31" s="3" customFormat="1" ht="13.5">
      <c r="A239" s="17">
        <v>234</v>
      </c>
      <c r="B239" s="505">
        <f t="shared" si="81"/>
        <v>3490.2999999999856</v>
      </c>
      <c r="C239" s="505">
        <f t="shared" si="65"/>
        <v>3072.0415438102236</v>
      </c>
      <c r="D239" s="504">
        <v>234</v>
      </c>
      <c r="E239" s="505">
        <f t="shared" si="82"/>
        <v>3488.6999999999857</v>
      </c>
      <c r="F239" s="506">
        <f t="shared" si="66"/>
        <v>3070.6332790564502</v>
      </c>
      <c r="G239" s="19">
        <v>234</v>
      </c>
      <c r="H239" s="20">
        <f t="shared" si="80"/>
        <v>2411.2000000000089</v>
      </c>
      <c r="I239" s="18">
        <f t="shared" si="67"/>
        <v>2411.2000000000089</v>
      </c>
      <c r="J239" s="18"/>
      <c r="K239" s="19">
        <v>234</v>
      </c>
      <c r="L239" s="20">
        <f t="shared" si="75"/>
        <v>2452.4400000000064</v>
      </c>
      <c r="M239" s="18">
        <f t="shared" si="68"/>
        <v>2452.4400000000064</v>
      </c>
      <c r="N239" s="19">
        <v>234</v>
      </c>
      <c r="O239" s="20">
        <f t="shared" si="76"/>
        <v>1137.5599999999961</v>
      </c>
      <c r="P239" s="18">
        <f t="shared" si="69"/>
        <v>1137.5599999999961</v>
      </c>
      <c r="Q239" s="19">
        <v>234</v>
      </c>
      <c r="R239" s="20">
        <f t="shared" si="77"/>
        <v>313.12000000000143</v>
      </c>
      <c r="S239" s="18">
        <f t="shared" si="70"/>
        <v>313.12000000000143</v>
      </c>
      <c r="T239" s="19">
        <v>234</v>
      </c>
      <c r="U239" s="20">
        <f t="shared" si="78"/>
        <v>458.94000000000239</v>
      </c>
      <c r="V239" s="18">
        <f t="shared" si="71"/>
        <v>458.94000000000239</v>
      </c>
      <c r="W239" s="19">
        <v>234</v>
      </c>
      <c r="X239" s="20">
        <f t="shared" si="79"/>
        <v>131.27000000000024</v>
      </c>
      <c r="Y239" s="18">
        <f t="shared" si="72"/>
        <v>131.27000000000024</v>
      </c>
      <c r="Z239" s="19">
        <v>234</v>
      </c>
      <c r="AA239" s="20">
        <f t="shared" si="83"/>
        <v>5639.900000000026</v>
      </c>
      <c r="AB239" s="18">
        <f t="shared" si="73"/>
        <v>4964.0452405052383</v>
      </c>
      <c r="AC239" s="19">
        <v>234</v>
      </c>
      <c r="AD239" s="20">
        <f t="shared" si="84"/>
        <v>5058.1999999999962</v>
      </c>
      <c r="AE239" s="18">
        <f t="shared" si="74"/>
        <v>4452.0529859613571</v>
      </c>
    </row>
    <row r="240" spans="1:31" s="3" customFormat="1" ht="13.5">
      <c r="A240" s="17">
        <v>235</v>
      </c>
      <c r="B240" s="505">
        <f t="shared" si="81"/>
        <v>3504.8999999999855</v>
      </c>
      <c r="C240" s="505">
        <f t="shared" si="65"/>
        <v>3084.8919596884089</v>
      </c>
      <c r="D240" s="504">
        <v>235</v>
      </c>
      <c r="E240" s="505">
        <f t="shared" si="82"/>
        <v>3503.2999999999856</v>
      </c>
      <c r="F240" s="506">
        <f t="shared" si="66"/>
        <v>3083.483694934635</v>
      </c>
      <c r="G240" s="19">
        <v>235</v>
      </c>
      <c r="H240" s="20">
        <f t="shared" si="80"/>
        <v>2420.2500000000091</v>
      </c>
      <c r="I240" s="18">
        <f t="shared" si="67"/>
        <v>2420.2500000000091</v>
      </c>
      <c r="J240" s="18"/>
      <c r="K240" s="19">
        <v>235</v>
      </c>
      <c r="L240" s="20">
        <f t="shared" si="75"/>
        <v>2462.4000000000065</v>
      </c>
      <c r="M240" s="18">
        <f t="shared" si="68"/>
        <v>2462.4000000000065</v>
      </c>
      <c r="N240" s="19">
        <v>235</v>
      </c>
      <c r="O240" s="20">
        <f t="shared" si="76"/>
        <v>1142.099999999996</v>
      </c>
      <c r="P240" s="18">
        <f t="shared" si="69"/>
        <v>1142.099999999996</v>
      </c>
      <c r="Q240" s="19">
        <v>235</v>
      </c>
      <c r="R240" s="20">
        <f t="shared" si="77"/>
        <v>314.30000000000143</v>
      </c>
      <c r="S240" s="18">
        <f t="shared" si="70"/>
        <v>314.30000000000143</v>
      </c>
      <c r="T240" s="19">
        <v>235</v>
      </c>
      <c r="U240" s="20">
        <f t="shared" si="78"/>
        <v>460.8000000000024</v>
      </c>
      <c r="V240" s="18">
        <f t="shared" si="71"/>
        <v>460.8000000000024</v>
      </c>
      <c r="W240" s="19">
        <v>235</v>
      </c>
      <c r="X240" s="20">
        <f t="shared" si="79"/>
        <v>131.80000000000024</v>
      </c>
      <c r="Y240" s="18">
        <f t="shared" si="72"/>
        <v>131.80000000000024</v>
      </c>
      <c r="Z240" s="19">
        <v>235</v>
      </c>
      <c r="AA240" s="20">
        <f t="shared" si="83"/>
        <v>5663.2000000000262</v>
      </c>
      <c r="AB240" s="18">
        <f t="shared" si="73"/>
        <v>4984.553095982068</v>
      </c>
      <c r="AC240" s="19">
        <v>235</v>
      </c>
      <c r="AD240" s="20">
        <f t="shared" si="84"/>
        <v>5079.0999999999958</v>
      </c>
      <c r="AE240" s="18">
        <f t="shared" si="74"/>
        <v>4470.4484443075262</v>
      </c>
    </row>
    <row r="241" spans="1:31" s="3" customFormat="1" ht="13.5">
      <c r="A241" s="17">
        <v>236</v>
      </c>
      <c r="B241" s="505">
        <f t="shared" si="81"/>
        <v>3519.4999999999854</v>
      </c>
      <c r="C241" s="505">
        <f t="shared" si="65"/>
        <v>3097.7423755665936</v>
      </c>
      <c r="D241" s="504">
        <v>236</v>
      </c>
      <c r="E241" s="505">
        <f t="shared" si="82"/>
        <v>3517.8999999999855</v>
      </c>
      <c r="F241" s="506">
        <f t="shared" si="66"/>
        <v>3096.3341108128202</v>
      </c>
      <c r="G241" s="19">
        <v>236</v>
      </c>
      <c r="H241" s="20">
        <f t="shared" si="80"/>
        <v>2429.3000000000093</v>
      </c>
      <c r="I241" s="18">
        <f t="shared" si="67"/>
        <v>2429.3000000000093</v>
      </c>
      <c r="J241" s="18"/>
      <c r="K241" s="19">
        <v>236</v>
      </c>
      <c r="L241" s="20">
        <f t="shared" si="75"/>
        <v>2472.3600000000065</v>
      </c>
      <c r="M241" s="18">
        <f t="shared" si="68"/>
        <v>2472.3600000000065</v>
      </c>
      <c r="N241" s="19">
        <v>236</v>
      </c>
      <c r="O241" s="20">
        <f t="shared" si="76"/>
        <v>1146.639999999996</v>
      </c>
      <c r="P241" s="18">
        <f t="shared" si="69"/>
        <v>1146.639999999996</v>
      </c>
      <c r="Q241" s="19">
        <v>236</v>
      </c>
      <c r="R241" s="20">
        <f t="shared" si="77"/>
        <v>315.48000000000144</v>
      </c>
      <c r="S241" s="18">
        <f t="shared" si="70"/>
        <v>315.48000000000144</v>
      </c>
      <c r="T241" s="19">
        <v>236</v>
      </c>
      <c r="U241" s="20">
        <f t="shared" si="78"/>
        <v>462.66000000000241</v>
      </c>
      <c r="V241" s="18">
        <f t="shared" si="71"/>
        <v>462.66000000000241</v>
      </c>
      <c r="W241" s="19">
        <v>236</v>
      </c>
      <c r="X241" s="20">
        <f t="shared" si="79"/>
        <v>132.33000000000024</v>
      </c>
      <c r="Y241" s="18">
        <f t="shared" si="72"/>
        <v>132.33000000000024</v>
      </c>
      <c r="Z241" s="19">
        <v>236</v>
      </c>
      <c r="AA241" s="20">
        <f t="shared" si="83"/>
        <v>5686.5000000000264</v>
      </c>
      <c r="AB241" s="18">
        <f t="shared" si="73"/>
        <v>5005.0609514588978</v>
      </c>
      <c r="AC241" s="19">
        <v>236</v>
      </c>
      <c r="AD241" s="20">
        <f t="shared" si="84"/>
        <v>5099.9999999999955</v>
      </c>
      <c r="AE241" s="18">
        <f t="shared" si="74"/>
        <v>4488.8439026536953</v>
      </c>
    </row>
    <row r="242" spans="1:31" s="3" customFormat="1" ht="13.5">
      <c r="A242" s="17">
        <v>237</v>
      </c>
      <c r="B242" s="505">
        <f t="shared" si="81"/>
        <v>3534.0999999999854</v>
      </c>
      <c r="C242" s="505">
        <f t="shared" si="65"/>
        <v>3110.5927914447789</v>
      </c>
      <c r="D242" s="504">
        <v>237</v>
      </c>
      <c r="E242" s="505">
        <f t="shared" si="82"/>
        <v>3532.4999999999854</v>
      </c>
      <c r="F242" s="506">
        <f t="shared" si="66"/>
        <v>3109.184526691005</v>
      </c>
      <c r="G242" s="19">
        <v>237</v>
      </c>
      <c r="H242" s="20">
        <f t="shared" si="80"/>
        <v>2438.3500000000095</v>
      </c>
      <c r="I242" s="18">
        <f t="shared" si="67"/>
        <v>2438.3500000000095</v>
      </c>
      <c r="J242" s="18"/>
      <c r="K242" s="19">
        <v>237</v>
      </c>
      <c r="L242" s="20">
        <f t="shared" si="75"/>
        <v>2482.3200000000065</v>
      </c>
      <c r="M242" s="18">
        <f t="shared" si="68"/>
        <v>2482.3200000000065</v>
      </c>
      <c r="N242" s="19">
        <v>237</v>
      </c>
      <c r="O242" s="20">
        <f t="shared" si="76"/>
        <v>1151.179999999996</v>
      </c>
      <c r="P242" s="18">
        <f t="shared" si="69"/>
        <v>1151.179999999996</v>
      </c>
      <c r="Q242" s="19">
        <v>237</v>
      </c>
      <c r="R242" s="20">
        <f t="shared" si="77"/>
        <v>316.66000000000145</v>
      </c>
      <c r="S242" s="18">
        <f t="shared" si="70"/>
        <v>316.66000000000145</v>
      </c>
      <c r="T242" s="19">
        <v>237</v>
      </c>
      <c r="U242" s="20">
        <f t="shared" si="78"/>
        <v>464.52000000000243</v>
      </c>
      <c r="V242" s="18">
        <f t="shared" si="71"/>
        <v>464.52000000000243</v>
      </c>
      <c r="W242" s="19">
        <v>237</v>
      </c>
      <c r="X242" s="20">
        <f t="shared" si="79"/>
        <v>132.86000000000024</v>
      </c>
      <c r="Y242" s="18">
        <f t="shared" si="72"/>
        <v>132.86000000000024</v>
      </c>
      <c r="Z242" s="19">
        <v>237</v>
      </c>
      <c r="AA242" s="20">
        <f t="shared" si="83"/>
        <v>5709.8000000000266</v>
      </c>
      <c r="AB242" s="18">
        <f t="shared" si="73"/>
        <v>5025.5688069357275</v>
      </c>
      <c r="AC242" s="19">
        <v>237</v>
      </c>
      <c r="AD242" s="20">
        <f t="shared" si="84"/>
        <v>5120.8999999999951</v>
      </c>
      <c r="AE242" s="18">
        <f t="shared" si="74"/>
        <v>4507.2393609998635</v>
      </c>
    </row>
    <row r="243" spans="1:31" s="3" customFormat="1" ht="13.5">
      <c r="A243" s="17">
        <v>238</v>
      </c>
      <c r="B243" s="505">
        <f t="shared" si="81"/>
        <v>3548.6999999999853</v>
      </c>
      <c r="C243" s="505">
        <f t="shared" si="65"/>
        <v>3123.4432073229636</v>
      </c>
      <c r="D243" s="504">
        <v>238</v>
      </c>
      <c r="E243" s="505">
        <f t="shared" si="82"/>
        <v>3547.0999999999854</v>
      </c>
      <c r="F243" s="506">
        <f t="shared" si="66"/>
        <v>3122.0349425691902</v>
      </c>
      <c r="G243" s="19">
        <v>238</v>
      </c>
      <c r="H243" s="20">
        <f t="shared" si="80"/>
        <v>2447.4000000000096</v>
      </c>
      <c r="I243" s="18">
        <f t="shared" si="67"/>
        <v>2447.4000000000096</v>
      </c>
      <c r="J243" s="18"/>
      <c r="K243" s="19">
        <v>238</v>
      </c>
      <c r="L243" s="20">
        <f t="shared" si="75"/>
        <v>2492.2800000000066</v>
      </c>
      <c r="M243" s="18">
        <f t="shared" si="68"/>
        <v>2492.2800000000066</v>
      </c>
      <c r="N243" s="19">
        <v>238</v>
      </c>
      <c r="O243" s="20">
        <f t="shared" si="76"/>
        <v>1155.7199999999959</v>
      </c>
      <c r="P243" s="18">
        <f t="shared" si="69"/>
        <v>1155.7199999999959</v>
      </c>
      <c r="Q243" s="19">
        <v>238</v>
      </c>
      <c r="R243" s="20">
        <f t="shared" si="77"/>
        <v>317.84000000000145</v>
      </c>
      <c r="S243" s="18">
        <f t="shared" si="70"/>
        <v>317.84000000000145</v>
      </c>
      <c r="T243" s="19">
        <v>238</v>
      </c>
      <c r="U243" s="20">
        <f t="shared" si="78"/>
        <v>466.38000000000244</v>
      </c>
      <c r="V243" s="18">
        <f t="shared" si="71"/>
        <v>466.38000000000244</v>
      </c>
      <c r="W243" s="19">
        <v>238</v>
      </c>
      <c r="X243" s="20">
        <f t="shared" si="79"/>
        <v>133.39000000000024</v>
      </c>
      <c r="Y243" s="18">
        <f t="shared" si="72"/>
        <v>133.39000000000024</v>
      </c>
      <c r="Z243" s="19">
        <v>238</v>
      </c>
      <c r="AA243" s="20">
        <f t="shared" si="83"/>
        <v>5733.1000000000267</v>
      </c>
      <c r="AB243" s="18">
        <f t="shared" si="73"/>
        <v>5046.0766624125572</v>
      </c>
      <c r="AC243" s="19">
        <v>238</v>
      </c>
      <c r="AD243" s="20">
        <f t="shared" si="84"/>
        <v>5141.7999999999947</v>
      </c>
      <c r="AE243" s="18">
        <f t="shared" si="74"/>
        <v>4525.6348193460326</v>
      </c>
    </row>
    <row r="244" spans="1:31" s="3" customFormat="1" ht="13.5">
      <c r="A244" s="17">
        <v>239</v>
      </c>
      <c r="B244" s="505">
        <f t="shared" si="81"/>
        <v>3563.2999999999852</v>
      </c>
      <c r="C244" s="505">
        <f t="shared" si="65"/>
        <v>3136.2936232011489</v>
      </c>
      <c r="D244" s="504">
        <v>239</v>
      </c>
      <c r="E244" s="505">
        <f t="shared" si="82"/>
        <v>3561.6999999999853</v>
      </c>
      <c r="F244" s="506">
        <f t="shared" si="66"/>
        <v>3134.885358447375</v>
      </c>
      <c r="G244" s="19">
        <v>239</v>
      </c>
      <c r="H244" s="20">
        <f t="shared" si="80"/>
        <v>2456.4500000000098</v>
      </c>
      <c r="I244" s="18">
        <f t="shared" si="67"/>
        <v>2456.4500000000098</v>
      </c>
      <c r="J244" s="18"/>
      <c r="K244" s="19">
        <v>239</v>
      </c>
      <c r="L244" s="20">
        <f t="shared" si="75"/>
        <v>2502.2400000000066</v>
      </c>
      <c r="M244" s="18">
        <f t="shared" si="68"/>
        <v>2502.2400000000066</v>
      </c>
      <c r="N244" s="19">
        <v>239</v>
      </c>
      <c r="O244" s="20">
        <f t="shared" si="76"/>
        <v>1160.2599999999959</v>
      </c>
      <c r="P244" s="18">
        <f t="shared" si="69"/>
        <v>1160.2599999999959</v>
      </c>
      <c r="Q244" s="19">
        <v>239</v>
      </c>
      <c r="R244" s="20">
        <f t="shared" si="77"/>
        <v>319.02000000000146</v>
      </c>
      <c r="S244" s="18">
        <f t="shared" si="70"/>
        <v>319.02000000000146</v>
      </c>
      <c r="T244" s="19">
        <v>239</v>
      </c>
      <c r="U244" s="20">
        <f t="shared" si="78"/>
        <v>468.24000000000245</v>
      </c>
      <c r="V244" s="18">
        <f t="shared" si="71"/>
        <v>468.24000000000245</v>
      </c>
      <c r="W244" s="19">
        <v>239</v>
      </c>
      <c r="X244" s="20">
        <f t="shared" si="79"/>
        <v>133.92000000000024</v>
      </c>
      <c r="Y244" s="18">
        <f t="shared" si="72"/>
        <v>133.92000000000024</v>
      </c>
      <c r="Z244" s="19">
        <v>239</v>
      </c>
      <c r="AA244" s="20">
        <f t="shared" si="83"/>
        <v>5756.4000000000269</v>
      </c>
      <c r="AB244" s="18">
        <f t="shared" si="73"/>
        <v>5066.5845178893869</v>
      </c>
      <c r="AC244" s="19">
        <v>239</v>
      </c>
      <c r="AD244" s="20">
        <f t="shared" si="84"/>
        <v>5162.6999999999944</v>
      </c>
      <c r="AE244" s="18">
        <f t="shared" si="74"/>
        <v>4544.0302776922008</v>
      </c>
    </row>
    <row r="245" spans="1:31" s="3" customFormat="1" ht="13.5">
      <c r="A245" s="17">
        <v>240</v>
      </c>
      <c r="B245" s="505">
        <f t="shared" si="81"/>
        <v>3577.8999999999851</v>
      </c>
      <c r="C245" s="505">
        <f t="shared" si="65"/>
        <v>3149.1440390793337</v>
      </c>
      <c r="D245" s="504">
        <v>240</v>
      </c>
      <c r="E245" s="505">
        <f t="shared" si="82"/>
        <v>3576.2999999999852</v>
      </c>
      <c r="F245" s="506">
        <f t="shared" si="66"/>
        <v>3147.7357743255602</v>
      </c>
      <c r="G245" s="19">
        <v>240</v>
      </c>
      <c r="H245" s="20">
        <f t="shared" si="80"/>
        <v>2465.50000000001</v>
      </c>
      <c r="I245" s="18">
        <f t="shared" si="67"/>
        <v>2465.50000000001</v>
      </c>
      <c r="J245" s="18"/>
      <c r="K245" s="19">
        <v>240</v>
      </c>
      <c r="L245" s="20">
        <f t="shared" si="75"/>
        <v>2512.2000000000066</v>
      </c>
      <c r="M245" s="18">
        <f t="shared" si="68"/>
        <v>2512.2000000000066</v>
      </c>
      <c r="N245" s="19">
        <v>240</v>
      </c>
      <c r="O245" s="20">
        <f t="shared" si="76"/>
        <v>1164.7999999999959</v>
      </c>
      <c r="P245" s="18">
        <f t="shared" si="69"/>
        <v>1164.7999999999959</v>
      </c>
      <c r="Q245" s="19">
        <v>240</v>
      </c>
      <c r="R245" s="20">
        <f t="shared" si="77"/>
        <v>320.20000000000147</v>
      </c>
      <c r="S245" s="18">
        <f t="shared" si="70"/>
        <v>320.20000000000147</v>
      </c>
      <c r="T245" s="19">
        <v>240</v>
      </c>
      <c r="U245" s="20">
        <f t="shared" si="78"/>
        <v>470.10000000000247</v>
      </c>
      <c r="V245" s="18">
        <f t="shared" si="71"/>
        <v>470.10000000000247</v>
      </c>
      <c r="W245" s="19">
        <v>240</v>
      </c>
      <c r="X245" s="20">
        <f t="shared" si="79"/>
        <v>134.45000000000024</v>
      </c>
      <c r="Y245" s="18">
        <f t="shared" si="72"/>
        <v>134.45000000000024</v>
      </c>
      <c r="Z245" s="19">
        <v>240</v>
      </c>
      <c r="AA245" s="20">
        <f t="shared" si="83"/>
        <v>5779.7000000000271</v>
      </c>
      <c r="AB245" s="18">
        <f t="shared" si="73"/>
        <v>5087.0923733662166</v>
      </c>
      <c r="AC245" s="19">
        <v>240</v>
      </c>
      <c r="AD245" s="20">
        <f t="shared" si="84"/>
        <v>5183.599999999994</v>
      </c>
      <c r="AE245" s="18">
        <f t="shared" si="74"/>
        <v>4562.4257360383699</v>
      </c>
    </row>
    <row r="246" spans="1:31" s="3" customFormat="1" ht="13.5">
      <c r="A246" s="17">
        <v>241</v>
      </c>
      <c r="B246" s="505">
        <f t="shared" si="81"/>
        <v>3592.499999999985</v>
      </c>
      <c r="C246" s="505">
        <f t="shared" si="65"/>
        <v>3161.9944549575189</v>
      </c>
      <c r="D246" s="504">
        <v>241</v>
      </c>
      <c r="E246" s="505">
        <f t="shared" si="82"/>
        <v>3590.8999999999851</v>
      </c>
      <c r="F246" s="506">
        <f t="shared" si="66"/>
        <v>3160.586190203745</v>
      </c>
      <c r="G246" s="19">
        <v>241</v>
      </c>
      <c r="H246" s="20">
        <f t="shared" si="80"/>
        <v>2474.5500000000102</v>
      </c>
      <c r="I246" s="18">
        <f t="shared" si="67"/>
        <v>2474.5500000000102</v>
      </c>
      <c r="J246" s="18"/>
      <c r="K246" s="19">
        <v>241</v>
      </c>
      <c r="L246" s="20">
        <f t="shared" si="75"/>
        <v>2522.1600000000067</v>
      </c>
      <c r="M246" s="18">
        <f t="shared" si="68"/>
        <v>2522.1600000000067</v>
      </c>
      <c r="N246" s="19">
        <v>241</v>
      </c>
      <c r="O246" s="20">
        <f t="shared" si="76"/>
        <v>1169.3399999999958</v>
      </c>
      <c r="P246" s="18">
        <f t="shared" si="69"/>
        <v>1169.3399999999958</v>
      </c>
      <c r="Q246" s="19">
        <v>241</v>
      </c>
      <c r="R246" s="20">
        <f t="shared" si="77"/>
        <v>321.38000000000147</v>
      </c>
      <c r="S246" s="18">
        <f t="shared" si="70"/>
        <v>321.38000000000147</v>
      </c>
      <c r="T246" s="19">
        <v>241</v>
      </c>
      <c r="U246" s="20">
        <f t="shared" si="78"/>
        <v>471.96000000000248</v>
      </c>
      <c r="V246" s="18">
        <f t="shared" si="71"/>
        <v>471.96000000000248</v>
      </c>
      <c r="W246" s="19">
        <v>241</v>
      </c>
      <c r="X246" s="20">
        <f t="shared" si="79"/>
        <v>134.98000000000025</v>
      </c>
      <c r="Y246" s="18">
        <f t="shared" si="72"/>
        <v>134.98000000000025</v>
      </c>
      <c r="Z246" s="19">
        <v>241</v>
      </c>
      <c r="AA246" s="20">
        <f t="shared" si="83"/>
        <v>5803.0000000000273</v>
      </c>
      <c r="AB246" s="18">
        <f t="shared" si="73"/>
        <v>5107.6002288430464</v>
      </c>
      <c r="AC246" s="19">
        <v>241</v>
      </c>
      <c r="AD246" s="20">
        <f t="shared" si="84"/>
        <v>5204.4999999999936</v>
      </c>
      <c r="AE246" s="18">
        <f t="shared" si="74"/>
        <v>4580.821194384539</v>
      </c>
    </row>
    <row r="247" spans="1:31" s="3" customFormat="1" ht="13.5">
      <c r="A247" s="17">
        <v>242</v>
      </c>
      <c r="B247" s="505">
        <f t="shared" si="81"/>
        <v>3607.0999999999849</v>
      </c>
      <c r="C247" s="505">
        <f t="shared" si="65"/>
        <v>3174.8448708357037</v>
      </c>
      <c r="D247" s="504">
        <v>242</v>
      </c>
      <c r="E247" s="505">
        <f t="shared" si="82"/>
        <v>3605.499999999985</v>
      </c>
      <c r="F247" s="506">
        <f t="shared" si="66"/>
        <v>3173.4366060819302</v>
      </c>
      <c r="G247" s="19">
        <v>242</v>
      </c>
      <c r="H247" s="20">
        <f t="shared" si="80"/>
        <v>2483.6000000000104</v>
      </c>
      <c r="I247" s="18">
        <f t="shared" si="67"/>
        <v>2483.6000000000104</v>
      </c>
      <c r="J247" s="18"/>
      <c r="K247" s="19">
        <v>242</v>
      </c>
      <c r="L247" s="20">
        <f t="shared" si="75"/>
        <v>2532.1200000000067</v>
      </c>
      <c r="M247" s="18">
        <f t="shared" si="68"/>
        <v>2532.1200000000067</v>
      </c>
      <c r="N247" s="19">
        <v>242</v>
      </c>
      <c r="O247" s="20">
        <f t="shared" si="76"/>
        <v>1173.8799999999958</v>
      </c>
      <c r="P247" s="18">
        <f t="shared" si="69"/>
        <v>1173.8799999999958</v>
      </c>
      <c r="Q247" s="19">
        <v>242</v>
      </c>
      <c r="R247" s="20">
        <f t="shared" si="77"/>
        <v>322.56000000000148</v>
      </c>
      <c r="S247" s="18">
        <f t="shared" si="70"/>
        <v>322.56000000000148</v>
      </c>
      <c r="T247" s="19">
        <v>242</v>
      </c>
      <c r="U247" s="20">
        <f t="shared" si="78"/>
        <v>473.82000000000249</v>
      </c>
      <c r="V247" s="18">
        <f t="shared" si="71"/>
        <v>473.82000000000249</v>
      </c>
      <c r="W247" s="19">
        <v>242</v>
      </c>
      <c r="X247" s="20">
        <f t="shared" si="79"/>
        <v>135.51000000000025</v>
      </c>
      <c r="Y247" s="18">
        <f t="shared" si="72"/>
        <v>135.51000000000025</v>
      </c>
      <c r="Z247" s="19">
        <v>242</v>
      </c>
      <c r="AA247" s="20">
        <f t="shared" si="83"/>
        <v>5826.3000000000275</v>
      </c>
      <c r="AB247" s="18">
        <f t="shared" si="73"/>
        <v>5128.1080843198761</v>
      </c>
      <c r="AC247" s="19">
        <v>242</v>
      </c>
      <c r="AD247" s="20">
        <f t="shared" si="84"/>
        <v>5225.3999999999933</v>
      </c>
      <c r="AE247" s="18">
        <f t="shared" si="74"/>
        <v>4599.2166527307072</v>
      </c>
    </row>
    <row r="248" spans="1:31" s="3" customFormat="1" ht="13.5">
      <c r="A248" s="17">
        <v>243</v>
      </c>
      <c r="B248" s="505">
        <f t="shared" si="81"/>
        <v>3621.6999999999848</v>
      </c>
      <c r="C248" s="505">
        <f t="shared" si="65"/>
        <v>3187.6952867138889</v>
      </c>
      <c r="D248" s="504">
        <v>243</v>
      </c>
      <c r="E248" s="505">
        <f t="shared" si="82"/>
        <v>3620.0999999999849</v>
      </c>
      <c r="F248" s="506">
        <f t="shared" si="66"/>
        <v>3186.2870219601155</v>
      </c>
      <c r="G248" s="19">
        <v>243</v>
      </c>
      <c r="H248" s="20">
        <f t="shared" si="80"/>
        <v>2492.6500000000106</v>
      </c>
      <c r="I248" s="18">
        <f t="shared" si="67"/>
        <v>2492.6500000000106</v>
      </c>
      <c r="J248" s="18"/>
      <c r="K248" s="19">
        <v>243</v>
      </c>
      <c r="L248" s="20">
        <f t="shared" si="75"/>
        <v>2542.0800000000067</v>
      </c>
      <c r="M248" s="18">
        <f t="shared" si="68"/>
        <v>2542.0800000000067</v>
      </c>
      <c r="N248" s="19">
        <v>243</v>
      </c>
      <c r="O248" s="20">
        <f t="shared" si="76"/>
        <v>1178.4199999999958</v>
      </c>
      <c r="P248" s="18">
        <f t="shared" si="69"/>
        <v>1178.4199999999958</v>
      </c>
      <c r="Q248" s="19">
        <v>243</v>
      </c>
      <c r="R248" s="20">
        <f t="shared" si="77"/>
        <v>323.74000000000149</v>
      </c>
      <c r="S248" s="18">
        <f t="shared" si="70"/>
        <v>323.74000000000149</v>
      </c>
      <c r="T248" s="19">
        <v>243</v>
      </c>
      <c r="U248" s="20">
        <f t="shared" si="78"/>
        <v>475.68000000000251</v>
      </c>
      <c r="V248" s="18">
        <f t="shared" si="71"/>
        <v>475.68000000000251</v>
      </c>
      <c r="W248" s="19">
        <v>243</v>
      </c>
      <c r="X248" s="20">
        <f t="shared" si="79"/>
        <v>136.04000000000025</v>
      </c>
      <c r="Y248" s="18">
        <f t="shared" si="72"/>
        <v>136.04000000000025</v>
      </c>
      <c r="Z248" s="19">
        <v>243</v>
      </c>
      <c r="AA248" s="20">
        <f t="shared" si="83"/>
        <v>5849.6000000000276</v>
      </c>
      <c r="AB248" s="18">
        <f t="shared" si="73"/>
        <v>5148.6159397967058</v>
      </c>
      <c r="AC248" s="19">
        <v>243</v>
      </c>
      <c r="AD248" s="20">
        <f t="shared" si="84"/>
        <v>5246.2999999999929</v>
      </c>
      <c r="AE248" s="18">
        <f t="shared" si="74"/>
        <v>4617.6121110768763</v>
      </c>
    </row>
    <row r="249" spans="1:31" s="3" customFormat="1" ht="13.5">
      <c r="A249" s="17">
        <v>244</v>
      </c>
      <c r="B249" s="505">
        <f t="shared" si="81"/>
        <v>3636.2999999999847</v>
      </c>
      <c r="C249" s="505">
        <f t="shared" si="65"/>
        <v>3200.5457025920737</v>
      </c>
      <c r="D249" s="504">
        <v>244</v>
      </c>
      <c r="E249" s="505">
        <f t="shared" si="82"/>
        <v>3634.6999999999848</v>
      </c>
      <c r="F249" s="506">
        <f t="shared" si="66"/>
        <v>3199.1374378383002</v>
      </c>
      <c r="G249" s="19">
        <v>244</v>
      </c>
      <c r="H249" s="20">
        <f t="shared" si="80"/>
        <v>2501.7000000000107</v>
      </c>
      <c r="I249" s="18">
        <f t="shared" si="67"/>
        <v>2501.7000000000107</v>
      </c>
      <c r="J249" s="18"/>
      <c r="K249" s="19">
        <v>244</v>
      </c>
      <c r="L249" s="20">
        <f t="shared" si="75"/>
        <v>2552.0400000000068</v>
      </c>
      <c r="M249" s="18">
        <f t="shared" si="68"/>
        <v>2552.0400000000068</v>
      </c>
      <c r="N249" s="19">
        <v>244</v>
      </c>
      <c r="O249" s="20">
        <f t="shared" si="76"/>
        <v>1182.9599999999957</v>
      </c>
      <c r="P249" s="18">
        <f t="shared" si="69"/>
        <v>1182.9599999999957</v>
      </c>
      <c r="Q249" s="19">
        <v>244</v>
      </c>
      <c r="R249" s="20">
        <f t="shared" si="77"/>
        <v>324.92000000000149</v>
      </c>
      <c r="S249" s="18">
        <f t="shared" si="70"/>
        <v>324.92000000000149</v>
      </c>
      <c r="T249" s="19">
        <v>244</v>
      </c>
      <c r="U249" s="20">
        <f t="shared" si="78"/>
        <v>477.54000000000252</v>
      </c>
      <c r="V249" s="18">
        <f t="shared" si="71"/>
        <v>477.54000000000252</v>
      </c>
      <c r="W249" s="19">
        <v>244</v>
      </c>
      <c r="X249" s="20">
        <f t="shared" si="79"/>
        <v>136.57000000000025</v>
      </c>
      <c r="Y249" s="18">
        <f t="shared" si="72"/>
        <v>136.57000000000025</v>
      </c>
      <c r="Z249" s="19">
        <v>244</v>
      </c>
      <c r="AA249" s="20">
        <f t="shared" si="83"/>
        <v>5872.9000000000278</v>
      </c>
      <c r="AB249" s="18">
        <f t="shared" si="73"/>
        <v>5169.1237952735355</v>
      </c>
      <c r="AC249" s="19">
        <v>244</v>
      </c>
      <c r="AD249" s="20">
        <f t="shared" si="84"/>
        <v>5267.1999999999925</v>
      </c>
      <c r="AE249" s="18">
        <f t="shared" si="74"/>
        <v>4636.0075694230454</v>
      </c>
    </row>
    <row r="250" spans="1:31" s="3" customFormat="1" ht="13.5">
      <c r="A250" s="17">
        <v>245</v>
      </c>
      <c r="B250" s="505">
        <f t="shared" si="81"/>
        <v>3650.8999999999846</v>
      </c>
      <c r="C250" s="505">
        <f t="shared" si="65"/>
        <v>3213.3961184702589</v>
      </c>
      <c r="D250" s="504">
        <v>245</v>
      </c>
      <c r="E250" s="505">
        <f t="shared" si="82"/>
        <v>3649.2999999999847</v>
      </c>
      <c r="F250" s="506">
        <f t="shared" si="66"/>
        <v>3211.9878537164855</v>
      </c>
      <c r="G250" s="19">
        <v>245</v>
      </c>
      <c r="H250" s="20">
        <f t="shared" si="80"/>
        <v>2510.7500000000109</v>
      </c>
      <c r="I250" s="18">
        <f t="shared" si="67"/>
        <v>2510.7500000000109</v>
      </c>
      <c r="J250" s="18"/>
      <c r="K250" s="19">
        <v>245</v>
      </c>
      <c r="L250" s="20">
        <f t="shared" si="75"/>
        <v>2562.0000000000068</v>
      </c>
      <c r="M250" s="18">
        <f t="shared" si="68"/>
        <v>2562.0000000000068</v>
      </c>
      <c r="N250" s="19">
        <v>245</v>
      </c>
      <c r="O250" s="20">
        <f t="shared" si="76"/>
        <v>1187.4999999999957</v>
      </c>
      <c r="P250" s="18">
        <f t="shared" si="69"/>
        <v>1187.4999999999957</v>
      </c>
      <c r="Q250" s="19">
        <v>245</v>
      </c>
      <c r="R250" s="20">
        <f t="shared" si="77"/>
        <v>326.1000000000015</v>
      </c>
      <c r="S250" s="18">
        <f t="shared" si="70"/>
        <v>326.1000000000015</v>
      </c>
      <c r="T250" s="19">
        <v>245</v>
      </c>
      <c r="U250" s="20">
        <f t="shared" si="78"/>
        <v>479.40000000000254</v>
      </c>
      <c r="V250" s="18">
        <f t="shared" si="71"/>
        <v>479.40000000000254</v>
      </c>
      <c r="W250" s="19">
        <v>245</v>
      </c>
      <c r="X250" s="20">
        <f t="shared" si="79"/>
        <v>137.10000000000025</v>
      </c>
      <c r="Y250" s="18">
        <f t="shared" si="72"/>
        <v>137.10000000000025</v>
      </c>
      <c r="Z250" s="19">
        <v>245</v>
      </c>
      <c r="AA250" s="20">
        <f t="shared" si="83"/>
        <v>5896.200000000028</v>
      </c>
      <c r="AB250" s="18">
        <f t="shared" si="73"/>
        <v>5189.6316507503661</v>
      </c>
      <c r="AC250" s="19">
        <v>245</v>
      </c>
      <c r="AD250" s="20">
        <f t="shared" si="84"/>
        <v>5288.0999999999922</v>
      </c>
      <c r="AE250" s="18">
        <f t="shared" si="74"/>
        <v>4654.4030277692136</v>
      </c>
    </row>
    <row r="251" spans="1:31" s="3" customFormat="1" ht="13.5">
      <c r="A251" s="17">
        <v>246</v>
      </c>
      <c r="B251" s="505">
        <f t="shared" si="81"/>
        <v>3665.4999999999845</v>
      </c>
      <c r="C251" s="505">
        <f t="shared" si="65"/>
        <v>3226.2465343484441</v>
      </c>
      <c r="D251" s="504">
        <v>246</v>
      </c>
      <c r="E251" s="505">
        <f t="shared" si="82"/>
        <v>3663.8999999999846</v>
      </c>
      <c r="F251" s="506">
        <f t="shared" si="66"/>
        <v>3224.8382695946702</v>
      </c>
      <c r="G251" s="19">
        <v>246</v>
      </c>
      <c r="H251" s="20">
        <f t="shared" si="80"/>
        <v>2519.8000000000111</v>
      </c>
      <c r="I251" s="18">
        <f t="shared" si="67"/>
        <v>2519.8000000000111</v>
      </c>
      <c r="J251" s="18"/>
      <c r="K251" s="19">
        <v>246</v>
      </c>
      <c r="L251" s="20">
        <f t="shared" si="75"/>
        <v>2571.9600000000069</v>
      </c>
      <c r="M251" s="18">
        <f t="shared" si="68"/>
        <v>2571.9600000000069</v>
      </c>
      <c r="N251" s="19">
        <v>246</v>
      </c>
      <c r="O251" s="20">
        <f t="shared" si="76"/>
        <v>1192.0399999999956</v>
      </c>
      <c r="P251" s="18">
        <f t="shared" si="69"/>
        <v>1192.0399999999956</v>
      </c>
      <c r="Q251" s="19">
        <v>246</v>
      </c>
      <c r="R251" s="20">
        <f t="shared" si="77"/>
        <v>327.28000000000151</v>
      </c>
      <c r="S251" s="18">
        <f t="shared" si="70"/>
        <v>327.28000000000151</v>
      </c>
      <c r="T251" s="19">
        <v>246</v>
      </c>
      <c r="U251" s="20">
        <f t="shared" si="78"/>
        <v>481.26000000000255</v>
      </c>
      <c r="V251" s="18">
        <f t="shared" si="71"/>
        <v>481.26000000000255</v>
      </c>
      <c r="W251" s="19">
        <v>246</v>
      </c>
      <c r="X251" s="20">
        <f t="shared" si="79"/>
        <v>137.63000000000025</v>
      </c>
      <c r="Y251" s="18">
        <f t="shared" si="72"/>
        <v>137.63000000000025</v>
      </c>
      <c r="Z251" s="19">
        <v>246</v>
      </c>
      <c r="AA251" s="20">
        <f t="shared" si="83"/>
        <v>5919.5000000000282</v>
      </c>
      <c r="AB251" s="18">
        <f t="shared" si="73"/>
        <v>5210.1395062271959</v>
      </c>
      <c r="AC251" s="19">
        <v>246</v>
      </c>
      <c r="AD251" s="20">
        <f t="shared" si="84"/>
        <v>5308.9999999999918</v>
      </c>
      <c r="AE251" s="18">
        <f t="shared" si="74"/>
        <v>4672.7984861153827</v>
      </c>
    </row>
    <row r="252" spans="1:31" s="3" customFormat="1" ht="13.5">
      <c r="A252" s="17">
        <v>247</v>
      </c>
      <c r="B252" s="505">
        <f t="shared" si="81"/>
        <v>3680.0999999999844</v>
      </c>
      <c r="C252" s="505">
        <f t="shared" si="65"/>
        <v>3239.0969502266289</v>
      </c>
      <c r="D252" s="504">
        <v>247</v>
      </c>
      <c r="E252" s="505">
        <f t="shared" si="82"/>
        <v>3678.4999999999845</v>
      </c>
      <c r="F252" s="506">
        <f t="shared" si="66"/>
        <v>3237.6886854728555</v>
      </c>
      <c r="G252" s="19">
        <v>247</v>
      </c>
      <c r="H252" s="20">
        <f t="shared" si="80"/>
        <v>2528.8500000000113</v>
      </c>
      <c r="I252" s="18">
        <f t="shared" si="67"/>
        <v>2528.8500000000113</v>
      </c>
      <c r="J252" s="18"/>
      <c r="K252" s="19">
        <v>247</v>
      </c>
      <c r="L252" s="20">
        <f t="shared" si="75"/>
        <v>2581.9200000000069</v>
      </c>
      <c r="M252" s="18">
        <f t="shared" si="68"/>
        <v>2581.9200000000069</v>
      </c>
      <c r="N252" s="19">
        <v>247</v>
      </c>
      <c r="O252" s="20">
        <f t="shared" si="76"/>
        <v>1196.5799999999956</v>
      </c>
      <c r="P252" s="18">
        <f t="shared" si="69"/>
        <v>1196.5799999999956</v>
      </c>
      <c r="Q252" s="19">
        <v>247</v>
      </c>
      <c r="R252" s="20">
        <f t="shared" si="77"/>
        <v>328.46000000000151</v>
      </c>
      <c r="S252" s="18">
        <f t="shared" si="70"/>
        <v>328.46000000000151</v>
      </c>
      <c r="T252" s="19">
        <v>247</v>
      </c>
      <c r="U252" s="20">
        <f t="shared" si="78"/>
        <v>483.12000000000256</v>
      </c>
      <c r="V252" s="18">
        <f t="shared" si="71"/>
        <v>483.12000000000256</v>
      </c>
      <c r="W252" s="19">
        <v>247</v>
      </c>
      <c r="X252" s="20">
        <f t="shared" si="79"/>
        <v>138.16000000000025</v>
      </c>
      <c r="Y252" s="18">
        <f t="shared" si="72"/>
        <v>138.16000000000025</v>
      </c>
      <c r="Z252" s="19">
        <v>247</v>
      </c>
      <c r="AA252" s="20">
        <f t="shared" si="83"/>
        <v>5942.8000000000284</v>
      </c>
      <c r="AB252" s="18">
        <f t="shared" si="73"/>
        <v>5230.6473617040256</v>
      </c>
      <c r="AC252" s="19">
        <v>247</v>
      </c>
      <c r="AD252" s="20">
        <f t="shared" si="84"/>
        <v>5329.8999999999915</v>
      </c>
      <c r="AE252" s="18">
        <f t="shared" si="74"/>
        <v>4691.1939444615509</v>
      </c>
    </row>
    <row r="253" spans="1:31" s="3" customFormat="1" ht="13.5">
      <c r="A253" s="17">
        <v>248</v>
      </c>
      <c r="B253" s="505">
        <f t="shared" si="81"/>
        <v>3694.6999999999844</v>
      </c>
      <c r="C253" s="505">
        <f t="shared" si="65"/>
        <v>3251.9473661048141</v>
      </c>
      <c r="D253" s="504">
        <v>248</v>
      </c>
      <c r="E253" s="505">
        <f t="shared" si="82"/>
        <v>3693.0999999999844</v>
      </c>
      <c r="F253" s="506">
        <f t="shared" si="66"/>
        <v>3250.5391013510402</v>
      </c>
      <c r="G253" s="19">
        <v>248</v>
      </c>
      <c r="H253" s="20">
        <f t="shared" si="80"/>
        <v>2537.9000000000115</v>
      </c>
      <c r="I253" s="18">
        <f t="shared" si="67"/>
        <v>2537.9000000000115</v>
      </c>
      <c r="J253" s="18"/>
      <c r="K253" s="19">
        <v>248</v>
      </c>
      <c r="L253" s="20">
        <f t="shared" si="75"/>
        <v>2591.8800000000069</v>
      </c>
      <c r="M253" s="18">
        <f t="shared" si="68"/>
        <v>2591.8800000000069</v>
      </c>
      <c r="N253" s="19">
        <v>248</v>
      </c>
      <c r="O253" s="20">
        <f t="shared" si="76"/>
        <v>1201.1199999999956</v>
      </c>
      <c r="P253" s="18">
        <f t="shared" si="69"/>
        <v>1201.1199999999956</v>
      </c>
      <c r="Q253" s="19">
        <v>248</v>
      </c>
      <c r="R253" s="20">
        <f t="shared" si="77"/>
        <v>329.64000000000152</v>
      </c>
      <c r="S253" s="18">
        <f t="shared" si="70"/>
        <v>329.64000000000152</v>
      </c>
      <c r="T253" s="19">
        <v>248</v>
      </c>
      <c r="U253" s="20">
        <f t="shared" si="78"/>
        <v>484.98000000000258</v>
      </c>
      <c r="V253" s="18">
        <f t="shared" si="71"/>
        <v>484.98000000000258</v>
      </c>
      <c r="W253" s="19">
        <v>248</v>
      </c>
      <c r="X253" s="20">
        <f t="shared" si="79"/>
        <v>138.69000000000025</v>
      </c>
      <c r="Y253" s="18">
        <f t="shared" si="72"/>
        <v>138.69000000000025</v>
      </c>
      <c r="Z253" s="19">
        <v>248</v>
      </c>
      <c r="AA253" s="20">
        <f t="shared" si="83"/>
        <v>5966.1000000000286</v>
      </c>
      <c r="AB253" s="18">
        <f t="shared" si="73"/>
        <v>5251.1552171808553</v>
      </c>
      <c r="AC253" s="19">
        <v>248</v>
      </c>
      <c r="AD253" s="20">
        <f t="shared" si="84"/>
        <v>5350.7999999999911</v>
      </c>
      <c r="AE253" s="18">
        <f t="shared" si="74"/>
        <v>4709.58940280772</v>
      </c>
    </row>
    <row r="254" spans="1:31" s="3" customFormat="1" ht="13.5">
      <c r="A254" s="17">
        <v>249</v>
      </c>
      <c r="B254" s="505">
        <f t="shared" si="81"/>
        <v>3709.2999999999843</v>
      </c>
      <c r="C254" s="505">
        <f t="shared" si="65"/>
        <v>3264.7977819829989</v>
      </c>
      <c r="D254" s="504">
        <v>249</v>
      </c>
      <c r="E254" s="505">
        <f t="shared" si="82"/>
        <v>3707.6999999999844</v>
      </c>
      <c r="F254" s="506">
        <f t="shared" si="66"/>
        <v>3263.3895172292255</v>
      </c>
      <c r="G254" s="19">
        <v>249</v>
      </c>
      <c r="H254" s="20">
        <f t="shared" si="80"/>
        <v>2546.9500000000116</v>
      </c>
      <c r="I254" s="18">
        <f t="shared" si="67"/>
        <v>2546.9500000000116</v>
      </c>
      <c r="J254" s="18"/>
      <c r="K254" s="19">
        <v>249</v>
      </c>
      <c r="L254" s="20">
        <f t="shared" si="75"/>
        <v>2601.840000000007</v>
      </c>
      <c r="M254" s="18">
        <f t="shared" si="68"/>
        <v>2601.840000000007</v>
      </c>
      <c r="N254" s="19">
        <v>249</v>
      </c>
      <c r="O254" s="20">
        <f t="shared" si="76"/>
        <v>1205.6599999999955</v>
      </c>
      <c r="P254" s="18">
        <f t="shared" si="69"/>
        <v>1205.6599999999955</v>
      </c>
      <c r="Q254" s="19">
        <v>249</v>
      </c>
      <c r="R254" s="20">
        <f t="shared" si="77"/>
        <v>330.82000000000153</v>
      </c>
      <c r="S254" s="18">
        <f t="shared" si="70"/>
        <v>330.82000000000153</v>
      </c>
      <c r="T254" s="19">
        <v>249</v>
      </c>
      <c r="U254" s="20">
        <f t="shared" si="78"/>
        <v>486.84000000000259</v>
      </c>
      <c r="V254" s="18">
        <f t="shared" si="71"/>
        <v>486.84000000000259</v>
      </c>
      <c r="W254" s="19">
        <v>249</v>
      </c>
      <c r="X254" s="20">
        <f t="shared" si="79"/>
        <v>139.22000000000025</v>
      </c>
      <c r="Y254" s="18">
        <f t="shared" si="72"/>
        <v>139.22000000000025</v>
      </c>
      <c r="Z254" s="19">
        <v>249</v>
      </c>
      <c r="AA254" s="20">
        <f t="shared" si="83"/>
        <v>5989.4000000000287</v>
      </c>
      <c r="AB254" s="18">
        <f t="shared" si="73"/>
        <v>5271.663072657685</v>
      </c>
      <c r="AC254" s="19">
        <v>249</v>
      </c>
      <c r="AD254" s="20">
        <f t="shared" si="84"/>
        <v>5371.6999999999907</v>
      </c>
      <c r="AE254" s="18">
        <f t="shared" si="74"/>
        <v>4727.9848611538891</v>
      </c>
    </row>
    <row r="255" spans="1:31" s="3" customFormat="1" ht="13.5">
      <c r="A255" s="17">
        <v>250</v>
      </c>
      <c r="B255" s="505">
        <f t="shared" si="81"/>
        <v>3723.8999999999842</v>
      </c>
      <c r="C255" s="505">
        <f t="shared" si="65"/>
        <v>3277.6481978611841</v>
      </c>
      <c r="D255" s="504">
        <v>250</v>
      </c>
      <c r="E255" s="505">
        <f t="shared" si="82"/>
        <v>3722.2999999999843</v>
      </c>
      <c r="F255" s="506">
        <f t="shared" si="66"/>
        <v>3276.2399331074103</v>
      </c>
      <c r="G255" s="19">
        <v>250</v>
      </c>
      <c r="H255" s="20">
        <f t="shared" si="80"/>
        <v>2556.0000000000118</v>
      </c>
      <c r="I255" s="18">
        <f t="shared" si="67"/>
        <v>2556.0000000000118</v>
      </c>
      <c r="J255" s="18"/>
      <c r="K255" s="19">
        <v>250</v>
      </c>
      <c r="L255" s="20">
        <f t="shared" si="75"/>
        <v>2611.800000000007</v>
      </c>
      <c r="M255" s="18">
        <f t="shared" si="68"/>
        <v>2611.800000000007</v>
      </c>
      <c r="N255" s="19">
        <v>250</v>
      </c>
      <c r="O255" s="20">
        <f t="shared" si="76"/>
        <v>1210.1999999999955</v>
      </c>
      <c r="P255" s="18">
        <f t="shared" si="69"/>
        <v>1210.1999999999955</v>
      </c>
      <c r="Q255" s="19">
        <v>250</v>
      </c>
      <c r="R255" s="20">
        <f t="shared" si="77"/>
        <v>332.00000000000153</v>
      </c>
      <c r="S255" s="18">
        <f t="shared" si="70"/>
        <v>332.00000000000153</v>
      </c>
      <c r="T255" s="19">
        <v>250</v>
      </c>
      <c r="U255" s="20">
        <f t="shared" si="78"/>
        <v>488.7000000000026</v>
      </c>
      <c r="V255" s="18">
        <f t="shared" si="71"/>
        <v>488.7000000000026</v>
      </c>
      <c r="W255" s="19">
        <v>250</v>
      </c>
      <c r="X255" s="20">
        <f t="shared" si="79"/>
        <v>139.75000000000026</v>
      </c>
      <c r="Y255" s="18">
        <f t="shared" si="72"/>
        <v>139.75000000000026</v>
      </c>
      <c r="Z255" s="19">
        <v>250</v>
      </c>
      <c r="AA255" s="20">
        <f t="shared" si="83"/>
        <v>6012.7000000000289</v>
      </c>
      <c r="AB255" s="18">
        <f t="shared" si="73"/>
        <v>5292.1709281345147</v>
      </c>
      <c r="AC255" s="19">
        <v>250</v>
      </c>
      <c r="AD255" s="20">
        <f t="shared" si="84"/>
        <v>5392.5999999999904</v>
      </c>
      <c r="AE255" s="18">
        <f t="shared" si="74"/>
        <v>4746.3803195000573</v>
      </c>
    </row>
    <row r="256" spans="1:31" s="3" customFormat="1" ht="13.5">
      <c r="A256" s="17">
        <v>251</v>
      </c>
      <c r="B256" s="505">
        <f t="shared" si="81"/>
        <v>3738.4999999999841</v>
      </c>
      <c r="C256" s="505">
        <f t="shared" si="65"/>
        <v>3290.4986137393689</v>
      </c>
      <c r="D256" s="504">
        <v>251</v>
      </c>
      <c r="E256" s="505">
        <f t="shared" si="82"/>
        <v>3736.8999999999842</v>
      </c>
      <c r="F256" s="506">
        <f t="shared" si="66"/>
        <v>3289.0903489855955</v>
      </c>
      <c r="G256" s="19">
        <v>251</v>
      </c>
      <c r="H256" s="20">
        <f t="shared" si="80"/>
        <v>2565.050000000012</v>
      </c>
      <c r="I256" s="18">
        <f t="shared" si="67"/>
        <v>2565.050000000012</v>
      </c>
      <c r="J256" s="18"/>
      <c r="K256" s="19">
        <v>251</v>
      </c>
      <c r="L256" s="20">
        <f t="shared" si="75"/>
        <v>2621.760000000007</v>
      </c>
      <c r="M256" s="18">
        <f t="shared" si="68"/>
        <v>2621.760000000007</v>
      </c>
      <c r="N256" s="19">
        <v>251</v>
      </c>
      <c r="O256" s="20">
        <f t="shared" si="76"/>
        <v>1214.7399999999955</v>
      </c>
      <c r="P256" s="18">
        <f t="shared" si="69"/>
        <v>1214.7399999999955</v>
      </c>
      <c r="Q256" s="19">
        <v>251</v>
      </c>
      <c r="R256" s="20">
        <f t="shared" si="77"/>
        <v>333.18000000000154</v>
      </c>
      <c r="S256" s="18">
        <f t="shared" si="70"/>
        <v>333.18000000000154</v>
      </c>
      <c r="T256" s="19">
        <v>251</v>
      </c>
      <c r="U256" s="20">
        <f t="shared" si="78"/>
        <v>490.56000000000262</v>
      </c>
      <c r="V256" s="18">
        <f t="shared" si="71"/>
        <v>490.56000000000262</v>
      </c>
      <c r="W256" s="19">
        <v>251</v>
      </c>
      <c r="X256" s="20">
        <f t="shared" si="79"/>
        <v>140.28000000000026</v>
      </c>
      <c r="Y256" s="18">
        <f t="shared" si="72"/>
        <v>140.28000000000026</v>
      </c>
      <c r="Z256" s="19">
        <v>251</v>
      </c>
      <c r="AA256" s="20">
        <f t="shared" si="83"/>
        <v>6036.0000000000291</v>
      </c>
      <c r="AB256" s="18">
        <f t="shared" si="73"/>
        <v>5312.6787836113444</v>
      </c>
      <c r="AC256" s="19">
        <v>251</v>
      </c>
      <c r="AD256" s="20">
        <f t="shared" si="84"/>
        <v>5413.49999999999</v>
      </c>
      <c r="AE256" s="18">
        <f t="shared" si="74"/>
        <v>4764.7757778462264</v>
      </c>
    </row>
    <row r="257" spans="1:31" s="3" customFormat="1" ht="13.5">
      <c r="A257" s="17">
        <v>252</v>
      </c>
      <c r="B257" s="505">
        <f t="shared" si="81"/>
        <v>3753.099999999984</v>
      </c>
      <c r="C257" s="505">
        <f t="shared" si="65"/>
        <v>3303.3490296175542</v>
      </c>
      <c r="D257" s="504">
        <v>252</v>
      </c>
      <c r="E257" s="505">
        <f t="shared" si="82"/>
        <v>3751.4999999999841</v>
      </c>
      <c r="F257" s="506">
        <f t="shared" si="66"/>
        <v>3301.9407648637803</v>
      </c>
      <c r="G257" s="19">
        <v>252</v>
      </c>
      <c r="H257" s="20">
        <f t="shared" si="80"/>
        <v>2574.1000000000122</v>
      </c>
      <c r="I257" s="18">
        <f t="shared" si="67"/>
        <v>2574.1000000000122</v>
      </c>
      <c r="J257" s="18"/>
      <c r="K257" s="19">
        <v>252</v>
      </c>
      <c r="L257" s="20">
        <f t="shared" si="75"/>
        <v>2631.7200000000071</v>
      </c>
      <c r="M257" s="18">
        <f t="shared" si="68"/>
        <v>2631.7200000000071</v>
      </c>
      <c r="N257" s="19">
        <v>252</v>
      </c>
      <c r="O257" s="20">
        <f t="shared" si="76"/>
        <v>1219.2799999999954</v>
      </c>
      <c r="P257" s="18">
        <f t="shared" si="69"/>
        <v>1219.2799999999954</v>
      </c>
      <c r="Q257" s="19">
        <v>252</v>
      </c>
      <c r="R257" s="20">
        <f t="shared" si="77"/>
        <v>334.36000000000155</v>
      </c>
      <c r="S257" s="18">
        <f t="shared" si="70"/>
        <v>334.36000000000155</v>
      </c>
      <c r="T257" s="19">
        <v>252</v>
      </c>
      <c r="U257" s="20">
        <f t="shared" si="78"/>
        <v>492.42000000000263</v>
      </c>
      <c r="V257" s="18">
        <f t="shared" si="71"/>
        <v>492.42000000000263</v>
      </c>
      <c r="W257" s="19">
        <v>252</v>
      </c>
      <c r="X257" s="20">
        <f t="shared" si="79"/>
        <v>140.81000000000026</v>
      </c>
      <c r="Y257" s="18">
        <f t="shared" si="72"/>
        <v>140.81000000000026</v>
      </c>
      <c r="Z257" s="19">
        <v>252</v>
      </c>
      <c r="AA257" s="20">
        <f t="shared" si="83"/>
        <v>6059.3000000000293</v>
      </c>
      <c r="AB257" s="18">
        <f t="shared" si="73"/>
        <v>5333.1866390881742</v>
      </c>
      <c r="AC257" s="19">
        <v>252</v>
      </c>
      <c r="AD257" s="20">
        <f t="shared" si="84"/>
        <v>5434.3999999999896</v>
      </c>
      <c r="AE257" s="18">
        <f t="shared" si="74"/>
        <v>4783.1712361923946</v>
      </c>
    </row>
    <row r="258" spans="1:31" s="3" customFormat="1" ht="13.5">
      <c r="A258" s="17">
        <v>253</v>
      </c>
      <c r="B258" s="505">
        <f t="shared" si="81"/>
        <v>3767.6999999999839</v>
      </c>
      <c r="C258" s="505">
        <f t="shared" si="65"/>
        <v>3316.1994454957389</v>
      </c>
      <c r="D258" s="504">
        <v>253</v>
      </c>
      <c r="E258" s="505">
        <f t="shared" si="82"/>
        <v>3766.099999999984</v>
      </c>
      <c r="F258" s="506">
        <f t="shared" si="66"/>
        <v>3314.7911807419655</v>
      </c>
      <c r="G258" s="19">
        <v>253</v>
      </c>
      <c r="H258" s="20">
        <f t="shared" si="80"/>
        <v>2583.1500000000124</v>
      </c>
      <c r="I258" s="18">
        <f t="shared" si="67"/>
        <v>2583.1500000000124</v>
      </c>
      <c r="J258" s="18"/>
      <c r="K258" s="19">
        <v>253</v>
      </c>
      <c r="L258" s="20">
        <f t="shared" si="75"/>
        <v>2641.6800000000071</v>
      </c>
      <c r="M258" s="18">
        <f t="shared" si="68"/>
        <v>2641.6800000000071</v>
      </c>
      <c r="N258" s="19">
        <v>253</v>
      </c>
      <c r="O258" s="20">
        <f t="shared" si="76"/>
        <v>1223.8199999999954</v>
      </c>
      <c r="P258" s="18">
        <f t="shared" si="69"/>
        <v>1223.8199999999954</v>
      </c>
      <c r="Q258" s="19">
        <v>253</v>
      </c>
      <c r="R258" s="20">
        <f t="shared" si="77"/>
        <v>335.54000000000156</v>
      </c>
      <c r="S258" s="18">
        <f t="shared" si="70"/>
        <v>335.54000000000156</v>
      </c>
      <c r="T258" s="19">
        <v>253</v>
      </c>
      <c r="U258" s="20">
        <f t="shared" si="78"/>
        <v>494.28000000000264</v>
      </c>
      <c r="V258" s="18">
        <f t="shared" si="71"/>
        <v>494.28000000000264</v>
      </c>
      <c r="W258" s="19">
        <v>253</v>
      </c>
      <c r="X258" s="20">
        <f t="shared" si="79"/>
        <v>141.34000000000026</v>
      </c>
      <c r="Y258" s="18">
        <f t="shared" si="72"/>
        <v>141.34000000000026</v>
      </c>
      <c r="Z258" s="19">
        <v>253</v>
      </c>
      <c r="AA258" s="20">
        <f t="shared" si="83"/>
        <v>6082.6000000000295</v>
      </c>
      <c r="AB258" s="18">
        <f t="shared" si="73"/>
        <v>5353.6944945650039</v>
      </c>
      <c r="AC258" s="19">
        <v>253</v>
      </c>
      <c r="AD258" s="20">
        <f t="shared" si="84"/>
        <v>5455.2999999999893</v>
      </c>
      <c r="AE258" s="18">
        <f t="shared" si="74"/>
        <v>4801.5666945385638</v>
      </c>
    </row>
    <row r="259" spans="1:31" s="3" customFormat="1" ht="13.5">
      <c r="A259" s="17">
        <v>254</v>
      </c>
      <c r="B259" s="505">
        <f t="shared" si="81"/>
        <v>3782.2999999999838</v>
      </c>
      <c r="C259" s="505">
        <f t="shared" si="65"/>
        <v>3329.0498613739242</v>
      </c>
      <c r="D259" s="504">
        <v>254</v>
      </c>
      <c r="E259" s="505">
        <f t="shared" si="82"/>
        <v>3780.6999999999839</v>
      </c>
      <c r="F259" s="506">
        <f t="shared" si="66"/>
        <v>3327.6415966201503</v>
      </c>
      <c r="G259" s="19">
        <v>254</v>
      </c>
      <c r="H259" s="20">
        <f t="shared" si="80"/>
        <v>2592.2000000000126</v>
      </c>
      <c r="I259" s="18">
        <f t="shared" si="67"/>
        <v>2592.2000000000126</v>
      </c>
      <c r="J259" s="18"/>
      <c r="K259" s="19">
        <v>254</v>
      </c>
      <c r="L259" s="20">
        <f t="shared" si="75"/>
        <v>2651.6400000000071</v>
      </c>
      <c r="M259" s="18">
        <f t="shared" si="68"/>
        <v>2651.6400000000071</v>
      </c>
      <c r="N259" s="19">
        <v>254</v>
      </c>
      <c r="O259" s="20">
        <f t="shared" si="76"/>
        <v>1228.3599999999954</v>
      </c>
      <c r="P259" s="18">
        <f t="shared" si="69"/>
        <v>1228.3599999999954</v>
      </c>
      <c r="Q259" s="19">
        <v>254</v>
      </c>
      <c r="R259" s="20">
        <f t="shared" si="77"/>
        <v>336.72000000000156</v>
      </c>
      <c r="S259" s="18">
        <f t="shared" si="70"/>
        <v>336.72000000000156</v>
      </c>
      <c r="T259" s="19">
        <v>254</v>
      </c>
      <c r="U259" s="20">
        <f t="shared" si="78"/>
        <v>496.14000000000266</v>
      </c>
      <c r="V259" s="18">
        <f t="shared" si="71"/>
        <v>496.14000000000266</v>
      </c>
      <c r="W259" s="19">
        <v>254</v>
      </c>
      <c r="X259" s="20">
        <f t="shared" si="79"/>
        <v>141.87000000000026</v>
      </c>
      <c r="Y259" s="18">
        <f t="shared" si="72"/>
        <v>141.87000000000026</v>
      </c>
      <c r="Z259" s="19">
        <v>254</v>
      </c>
      <c r="AA259" s="20">
        <f t="shared" si="83"/>
        <v>6105.9000000000296</v>
      </c>
      <c r="AB259" s="18">
        <f t="shared" si="73"/>
        <v>5374.2023500418336</v>
      </c>
      <c r="AC259" s="19">
        <v>254</v>
      </c>
      <c r="AD259" s="20">
        <f t="shared" si="84"/>
        <v>5476.1999999999889</v>
      </c>
      <c r="AE259" s="18">
        <f t="shared" si="74"/>
        <v>4819.9621528847329</v>
      </c>
    </row>
    <row r="260" spans="1:31" s="3" customFormat="1" ht="13.5">
      <c r="A260" s="17">
        <v>255</v>
      </c>
      <c r="B260" s="505">
        <f t="shared" si="81"/>
        <v>3796.8999999999837</v>
      </c>
      <c r="C260" s="505">
        <f t="shared" si="65"/>
        <v>3341.9002772521089</v>
      </c>
      <c r="D260" s="504">
        <v>255</v>
      </c>
      <c r="E260" s="505">
        <f t="shared" si="82"/>
        <v>3795.2999999999838</v>
      </c>
      <c r="F260" s="506">
        <f t="shared" si="66"/>
        <v>3340.4920124983355</v>
      </c>
      <c r="G260" s="19">
        <v>255</v>
      </c>
      <c r="H260" s="20">
        <f t="shared" si="80"/>
        <v>2601.2500000000127</v>
      </c>
      <c r="I260" s="18">
        <f t="shared" si="67"/>
        <v>2601.2500000000127</v>
      </c>
      <c r="J260" s="18"/>
      <c r="K260" s="19">
        <v>255</v>
      </c>
      <c r="L260" s="20">
        <f t="shared" si="75"/>
        <v>2661.6000000000072</v>
      </c>
      <c r="M260" s="18">
        <f t="shared" si="68"/>
        <v>2661.6000000000072</v>
      </c>
      <c r="N260" s="19">
        <v>255</v>
      </c>
      <c r="O260" s="20">
        <f t="shared" si="76"/>
        <v>1232.8999999999953</v>
      </c>
      <c r="P260" s="18">
        <f t="shared" si="69"/>
        <v>1232.8999999999953</v>
      </c>
      <c r="Q260" s="19">
        <v>255</v>
      </c>
      <c r="R260" s="20">
        <f t="shared" si="77"/>
        <v>337.90000000000157</v>
      </c>
      <c r="S260" s="18">
        <f t="shared" si="70"/>
        <v>337.90000000000157</v>
      </c>
      <c r="T260" s="19">
        <v>255</v>
      </c>
      <c r="U260" s="20">
        <f t="shared" si="78"/>
        <v>498.00000000000267</v>
      </c>
      <c r="V260" s="18">
        <f t="shared" si="71"/>
        <v>498.00000000000267</v>
      </c>
      <c r="W260" s="19">
        <v>255</v>
      </c>
      <c r="X260" s="20">
        <f t="shared" si="79"/>
        <v>142.40000000000026</v>
      </c>
      <c r="Y260" s="18">
        <f t="shared" si="72"/>
        <v>142.40000000000026</v>
      </c>
      <c r="Z260" s="19">
        <v>255</v>
      </c>
      <c r="AA260" s="20">
        <f t="shared" si="83"/>
        <v>6129.2000000000298</v>
      </c>
      <c r="AB260" s="18">
        <f t="shared" si="73"/>
        <v>5394.7102055186642</v>
      </c>
      <c r="AC260" s="19">
        <v>255</v>
      </c>
      <c r="AD260" s="20">
        <f t="shared" si="84"/>
        <v>5497.0999999999885</v>
      </c>
      <c r="AE260" s="18">
        <f t="shared" si="74"/>
        <v>4838.3576112309011</v>
      </c>
    </row>
    <row r="261" spans="1:31" s="3" customFormat="1" ht="13.5">
      <c r="A261" s="17">
        <v>256</v>
      </c>
      <c r="B261" s="505">
        <f t="shared" si="81"/>
        <v>3811.4999999999836</v>
      </c>
      <c r="C261" s="505">
        <f t="shared" ref="C261:C324" si="85">B261/$J$6</f>
        <v>3354.7506931302942</v>
      </c>
      <c r="D261" s="504">
        <v>256</v>
      </c>
      <c r="E261" s="505">
        <f t="shared" si="82"/>
        <v>3809.8999999999837</v>
      </c>
      <c r="F261" s="506">
        <f t="shared" ref="F261:F324" si="86">E261/$J$6</f>
        <v>3353.3424283765203</v>
      </c>
      <c r="G261" s="19">
        <v>256</v>
      </c>
      <c r="H261" s="20">
        <f t="shared" si="80"/>
        <v>2610.3000000000129</v>
      </c>
      <c r="I261" s="18">
        <f t="shared" si="67"/>
        <v>2610.3000000000129</v>
      </c>
      <c r="J261" s="18"/>
      <c r="K261" s="19">
        <v>256</v>
      </c>
      <c r="L261" s="20">
        <f t="shared" si="75"/>
        <v>2671.5600000000072</v>
      </c>
      <c r="M261" s="18">
        <f t="shared" si="68"/>
        <v>2671.5600000000072</v>
      </c>
      <c r="N261" s="19">
        <v>256</v>
      </c>
      <c r="O261" s="20">
        <f t="shared" si="76"/>
        <v>1237.4399999999953</v>
      </c>
      <c r="P261" s="18">
        <f t="shared" si="69"/>
        <v>1237.4399999999953</v>
      </c>
      <c r="Q261" s="19">
        <v>256</v>
      </c>
      <c r="R261" s="20">
        <f t="shared" si="77"/>
        <v>339.08000000000158</v>
      </c>
      <c r="S261" s="18">
        <f t="shared" si="70"/>
        <v>339.08000000000158</v>
      </c>
      <c r="T261" s="19">
        <v>256</v>
      </c>
      <c r="U261" s="20">
        <f t="shared" si="78"/>
        <v>499.86000000000269</v>
      </c>
      <c r="V261" s="18">
        <f t="shared" si="71"/>
        <v>499.86000000000269</v>
      </c>
      <c r="W261" s="19">
        <v>256</v>
      </c>
      <c r="X261" s="20">
        <f t="shared" si="79"/>
        <v>142.93000000000026</v>
      </c>
      <c r="Y261" s="18">
        <f t="shared" si="72"/>
        <v>142.93000000000026</v>
      </c>
      <c r="Z261" s="19">
        <v>256</v>
      </c>
      <c r="AA261" s="20">
        <f t="shared" si="83"/>
        <v>6152.50000000003</v>
      </c>
      <c r="AB261" s="18">
        <f t="shared" si="73"/>
        <v>5415.2180609954939</v>
      </c>
      <c r="AC261" s="19">
        <v>256</v>
      </c>
      <c r="AD261" s="20">
        <f t="shared" si="84"/>
        <v>5517.9999999999882</v>
      </c>
      <c r="AE261" s="18">
        <f t="shared" si="74"/>
        <v>4856.7530695770702</v>
      </c>
    </row>
    <row r="262" spans="1:31" s="3" customFormat="1" ht="13.5">
      <c r="A262" s="17">
        <v>257</v>
      </c>
      <c r="B262" s="505">
        <f t="shared" si="81"/>
        <v>3826.0999999999835</v>
      </c>
      <c r="C262" s="505">
        <f t="shared" si="85"/>
        <v>3367.6011090084789</v>
      </c>
      <c r="D262" s="504">
        <v>257</v>
      </c>
      <c r="E262" s="505">
        <f t="shared" si="82"/>
        <v>3824.4999999999836</v>
      </c>
      <c r="F262" s="506">
        <f t="shared" si="86"/>
        <v>3366.1928442547055</v>
      </c>
      <c r="G262" s="19">
        <v>257</v>
      </c>
      <c r="H262" s="20">
        <f t="shared" si="80"/>
        <v>2619.3500000000131</v>
      </c>
      <c r="I262" s="18">
        <f t="shared" ref="I262:I325" si="87">H262</f>
        <v>2619.3500000000131</v>
      </c>
      <c r="J262" s="18"/>
      <c r="K262" s="19">
        <v>257</v>
      </c>
      <c r="L262" s="20">
        <f t="shared" si="75"/>
        <v>2681.5200000000073</v>
      </c>
      <c r="M262" s="18">
        <f t="shared" ref="M262:M325" si="88">L262</f>
        <v>2681.5200000000073</v>
      </c>
      <c r="N262" s="19">
        <v>257</v>
      </c>
      <c r="O262" s="20">
        <f t="shared" si="76"/>
        <v>1241.9799999999952</v>
      </c>
      <c r="P262" s="18">
        <f t="shared" ref="P262:P325" si="89">O262</f>
        <v>1241.9799999999952</v>
      </c>
      <c r="Q262" s="19">
        <v>257</v>
      </c>
      <c r="R262" s="20">
        <f t="shared" si="77"/>
        <v>340.26000000000158</v>
      </c>
      <c r="S262" s="18">
        <f t="shared" ref="S262:S325" si="90">R262</f>
        <v>340.26000000000158</v>
      </c>
      <c r="T262" s="19">
        <v>257</v>
      </c>
      <c r="U262" s="20">
        <f t="shared" si="78"/>
        <v>501.7200000000027</v>
      </c>
      <c r="V262" s="18">
        <f t="shared" ref="V262:V325" si="91">U262</f>
        <v>501.7200000000027</v>
      </c>
      <c r="W262" s="19">
        <v>257</v>
      </c>
      <c r="X262" s="20">
        <f t="shared" si="79"/>
        <v>143.46000000000026</v>
      </c>
      <c r="Y262" s="18">
        <f t="shared" ref="Y262:Y325" si="92">X262</f>
        <v>143.46000000000026</v>
      </c>
      <c r="Z262" s="19">
        <v>257</v>
      </c>
      <c r="AA262" s="20">
        <f t="shared" si="83"/>
        <v>6175.8000000000302</v>
      </c>
      <c r="AB262" s="18">
        <f t="shared" ref="AB262:AB325" si="93">AA262/$J$6</f>
        <v>5435.7259164723237</v>
      </c>
      <c r="AC262" s="19">
        <v>257</v>
      </c>
      <c r="AD262" s="20">
        <f t="shared" si="84"/>
        <v>5538.8999999999878</v>
      </c>
      <c r="AE262" s="18">
        <f t="shared" ref="AE262:AE325" si="94">AD262/$J$6</f>
        <v>4875.1485279232393</v>
      </c>
    </row>
    <row r="263" spans="1:31" s="3" customFormat="1" ht="13.5">
      <c r="A263" s="17">
        <v>258</v>
      </c>
      <c r="B263" s="505">
        <f t="shared" si="81"/>
        <v>3840.6999999999834</v>
      </c>
      <c r="C263" s="505">
        <f t="shared" si="85"/>
        <v>3380.4515248866642</v>
      </c>
      <c r="D263" s="504">
        <v>258</v>
      </c>
      <c r="E263" s="505">
        <f t="shared" si="82"/>
        <v>3839.0999999999835</v>
      </c>
      <c r="F263" s="506">
        <f t="shared" si="86"/>
        <v>3379.0432601328907</v>
      </c>
      <c r="G263" s="19">
        <v>258</v>
      </c>
      <c r="H263" s="20">
        <f t="shared" si="80"/>
        <v>2628.4000000000133</v>
      </c>
      <c r="I263" s="18">
        <f t="shared" si="87"/>
        <v>2628.4000000000133</v>
      </c>
      <c r="J263" s="18"/>
      <c r="K263" s="19">
        <v>258</v>
      </c>
      <c r="L263" s="20">
        <f t="shared" si="75"/>
        <v>2691.4800000000073</v>
      </c>
      <c r="M263" s="18">
        <f t="shared" si="88"/>
        <v>2691.4800000000073</v>
      </c>
      <c r="N263" s="19">
        <v>258</v>
      </c>
      <c r="O263" s="20">
        <f t="shared" si="76"/>
        <v>1246.5199999999952</v>
      </c>
      <c r="P263" s="18">
        <f t="shared" si="89"/>
        <v>1246.5199999999952</v>
      </c>
      <c r="Q263" s="19">
        <v>258</v>
      </c>
      <c r="R263" s="20">
        <f t="shared" si="77"/>
        <v>341.44000000000159</v>
      </c>
      <c r="S263" s="18">
        <f t="shared" si="90"/>
        <v>341.44000000000159</v>
      </c>
      <c r="T263" s="19">
        <v>258</v>
      </c>
      <c r="U263" s="20">
        <f t="shared" si="78"/>
        <v>503.58000000000271</v>
      </c>
      <c r="V263" s="18">
        <f t="shared" si="91"/>
        <v>503.58000000000271</v>
      </c>
      <c r="W263" s="19">
        <v>258</v>
      </c>
      <c r="X263" s="20">
        <f t="shared" si="79"/>
        <v>143.99000000000026</v>
      </c>
      <c r="Y263" s="18">
        <f t="shared" si="92"/>
        <v>143.99000000000026</v>
      </c>
      <c r="Z263" s="19">
        <v>258</v>
      </c>
      <c r="AA263" s="20">
        <f t="shared" si="83"/>
        <v>6199.1000000000304</v>
      </c>
      <c r="AB263" s="18">
        <f t="shared" si="93"/>
        <v>5456.2337719491534</v>
      </c>
      <c r="AC263" s="19">
        <v>258</v>
      </c>
      <c r="AD263" s="20">
        <f t="shared" si="84"/>
        <v>5559.7999999999874</v>
      </c>
      <c r="AE263" s="18">
        <f t="shared" si="94"/>
        <v>4893.5439862694075</v>
      </c>
    </row>
    <row r="264" spans="1:31" s="3" customFormat="1" ht="13.5">
      <c r="A264" s="17">
        <v>259</v>
      </c>
      <c r="B264" s="505">
        <f t="shared" si="81"/>
        <v>3855.2999999999834</v>
      </c>
      <c r="C264" s="505">
        <f t="shared" si="85"/>
        <v>3393.301940764849</v>
      </c>
      <c r="D264" s="504">
        <v>259</v>
      </c>
      <c r="E264" s="505">
        <f t="shared" si="82"/>
        <v>3853.6999999999834</v>
      </c>
      <c r="F264" s="506">
        <f t="shared" si="86"/>
        <v>3391.8936760110755</v>
      </c>
      <c r="G264" s="19">
        <v>259</v>
      </c>
      <c r="H264" s="20">
        <f t="shared" si="80"/>
        <v>2637.4500000000135</v>
      </c>
      <c r="I264" s="18">
        <f t="shared" si="87"/>
        <v>2637.4500000000135</v>
      </c>
      <c r="J264" s="18"/>
      <c r="K264" s="19">
        <v>259</v>
      </c>
      <c r="L264" s="20">
        <f t="shared" si="75"/>
        <v>2701.4400000000073</v>
      </c>
      <c r="M264" s="18">
        <f t="shared" si="88"/>
        <v>2701.4400000000073</v>
      </c>
      <c r="N264" s="19">
        <v>259</v>
      </c>
      <c r="O264" s="20">
        <f t="shared" si="76"/>
        <v>1251.0599999999952</v>
      </c>
      <c r="P264" s="18">
        <f t="shared" si="89"/>
        <v>1251.0599999999952</v>
      </c>
      <c r="Q264" s="19">
        <v>259</v>
      </c>
      <c r="R264" s="20">
        <f t="shared" si="77"/>
        <v>342.6200000000016</v>
      </c>
      <c r="S264" s="18">
        <f t="shared" si="90"/>
        <v>342.6200000000016</v>
      </c>
      <c r="T264" s="19">
        <v>259</v>
      </c>
      <c r="U264" s="20">
        <f t="shared" si="78"/>
        <v>505.44000000000273</v>
      </c>
      <c r="V264" s="18">
        <f t="shared" si="91"/>
        <v>505.44000000000273</v>
      </c>
      <c r="W264" s="19">
        <v>259</v>
      </c>
      <c r="X264" s="20">
        <f t="shared" si="79"/>
        <v>144.52000000000027</v>
      </c>
      <c r="Y264" s="18">
        <f t="shared" si="92"/>
        <v>144.52000000000027</v>
      </c>
      <c r="Z264" s="19">
        <v>259</v>
      </c>
      <c r="AA264" s="20">
        <f t="shared" si="83"/>
        <v>6222.4000000000306</v>
      </c>
      <c r="AB264" s="18">
        <f t="shared" si="93"/>
        <v>5476.7416274259831</v>
      </c>
      <c r="AC264" s="19">
        <v>259</v>
      </c>
      <c r="AD264" s="20">
        <f t="shared" si="84"/>
        <v>5580.6999999999871</v>
      </c>
      <c r="AE264" s="18">
        <f t="shared" si="94"/>
        <v>4911.9394446155766</v>
      </c>
    </row>
    <row r="265" spans="1:31" s="3" customFormat="1" ht="13.5">
      <c r="A265" s="17">
        <v>260</v>
      </c>
      <c r="B265" s="505">
        <f t="shared" si="81"/>
        <v>3869.8999999999833</v>
      </c>
      <c r="C265" s="505">
        <f t="shared" si="85"/>
        <v>3406.1523566430342</v>
      </c>
      <c r="D265" s="504">
        <v>260</v>
      </c>
      <c r="E265" s="505">
        <f t="shared" si="82"/>
        <v>3868.2999999999834</v>
      </c>
      <c r="F265" s="506">
        <f t="shared" si="86"/>
        <v>3404.7440918892607</v>
      </c>
      <c r="G265" s="19">
        <v>260</v>
      </c>
      <c r="H265" s="20">
        <f t="shared" si="80"/>
        <v>2646.5000000000136</v>
      </c>
      <c r="I265" s="18">
        <f t="shared" si="87"/>
        <v>2646.5000000000136</v>
      </c>
      <c r="J265" s="18"/>
      <c r="K265" s="19">
        <v>260</v>
      </c>
      <c r="L265" s="20">
        <f t="shared" si="75"/>
        <v>2711.4000000000074</v>
      </c>
      <c r="M265" s="18">
        <f t="shared" si="88"/>
        <v>2711.4000000000074</v>
      </c>
      <c r="N265" s="19">
        <v>260</v>
      </c>
      <c r="O265" s="20">
        <f t="shared" si="76"/>
        <v>1255.5999999999951</v>
      </c>
      <c r="P265" s="18">
        <f t="shared" si="89"/>
        <v>1255.5999999999951</v>
      </c>
      <c r="Q265" s="19">
        <v>260</v>
      </c>
      <c r="R265" s="20">
        <f t="shared" si="77"/>
        <v>343.8000000000016</v>
      </c>
      <c r="S265" s="18">
        <f t="shared" si="90"/>
        <v>343.8000000000016</v>
      </c>
      <c r="T265" s="19">
        <v>260</v>
      </c>
      <c r="U265" s="20">
        <f t="shared" si="78"/>
        <v>507.30000000000274</v>
      </c>
      <c r="V265" s="18">
        <f t="shared" si="91"/>
        <v>507.30000000000274</v>
      </c>
      <c r="W265" s="19">
        <v>260</v>
      </c>
      <c r="X265" s="20">
        <f t="shared" si="79"/>
        <v>145.05000000000027</v>
      </c>
      <c r="Y265" s="18">
        <f t="shared" si="92"/>
        <v>145.05000000000027</v>
      </c>
      <c r="Z265" s="19">
        <v>260</v>
      </c>
      <c r="AA265" s="20">
        <f t="shared" si="83"/>
        <v>6245.7000000000307</v>
      </c>
      <c r="AB265" s="18">
        <f t="shared" si="93"/>
        <v>5497.2494829028128</v>
      </c>
      <c r="AC265" s="19">
        <v>260</v>
      </c>
      <c r="AD265" s="20">
        <f t="shared" si="84"/>
        <v>5601.5999999999867</v>
      </c>
      <c r="AE265" s="18">
        <f t="shared" si="94"/>
        <v>4930.3349029617448</v>
      </c>
    </row>
    <row r="266" spans="1:31" s="3" customFormat="1" ht="13.5">
      <c r="A266" s="17">
        <v>261</v>
      </c>
      <c r="B266" s="505">
        <f t="shared" si="81"/>
        <v>3884.4999999999832</v>
      </c>
      <c r="C266" s="505">
        <f t="shared" si="85"/>
        <v>3419.0027725212194</v>
      </c>
      <c r="D266" s="504">
        <v>261</v>
      </c>
      <c r="E266" s="505">
        <f t="shared" si="82"/>
        <v>3882.8999999999833</v>
      </c>
      <c r="F266" s="506">
        <f t="shared" si="86"/>
        <v>3417.5945077674455</v>
      </c>
      <c r="G266" s="19">
        <v>261</v>
      </c>
      <c r="H266" s="20">
        <f t="shared" si="80"/>
        <v>2655.5500000000138</v>
      </c>
      <c r="I266" s="18">
        <f t="shared" si="87"/>
        <v>2655.5500000000138</v>
      </c>
      <c r="J266" s="18"/>
      <c r="K266" s="19">
        <v>261</v>
      </c>
      <c r="L266" s="20">
        <f t="shared" si="75"/>
        <v>2721.3600000000074</v>
      </c>
      <c r="M266" s="18">
        <f t="shared" si="88"/>
        <v>2721.3600000000074</v>
      </c>
      <c r="N266" s="19">
        <v>261</v>
      </c>
      <c r="O266" s="20">
        <f t="shared" si="76"/>
        <v>1260.1399999999951</v>
      </c>
      <c r="P266" s="18">
        <f t="shared" si="89"/>
        <v>1260.1399999999951</v>
      </c>
      <c r="Q266" s="19">
        <v>261</v>
      </c>
      <c r="R266" s="20">
        <f t="shared" si="77"/>
        <v>344.98000000000161</v>
      </c>
      <c r="S266" s="18">
        <f t="shared" si="90"/>
        <v>344.98000000000161</v>
      </c>
      <c r="T266" s="19">
        <v>261</v>
      </c>
      <c r="U266" s="20">
        <f t="shared" si="78"/>
        <v>509.16000000000275</v>
      </c>
      <c r="V266" s="18">
        <f t="shared" si="91"/>
        <v>509.16000000000275</v>
      </c>
      <c r="W266" s="19">
        <v>261</v>
      </c>
      <c r="X266" s="20">
        <f t="shared" si="79"/>
        <v>145.58000000000027</v>
      </c>
      <c r="Y266" s="18">
        <f t="shared" si="92"/>
        <v>145.58000000000027</v>
      </c>
      <c r="Z266" s="19">
        <v>261</v>
      </c>
      <c r="AA266" s="20">
        <f t="shared" si="83"/>
        <v>6269.0000000000309</v>
      </c>
      <c r="AB266" s="18">
        <f t="shared" si="93"/>
        <v>5517.7573383796425</v>
      </c>
      <c r="AC266" s="19">
        <v>261</v>
      </c>
      <c r="AD266" s="20">
        <f t="shared" si="84"/>
        <v>5622.4999999999864</v>
      </c>
      <c r="AE266" s="18">
        <f t="shared" si="94"/>
        <v>4948.7303613079139</v>
      </c>
    </row>
    <row r="267" spans="1:31" s="3" customFormat="1" ht="13.5">
      <c r="A267" s="17">
        <v>262</v>
      </c>
      <c r="B267" s="505">
        <f t="shared" si="81"/>
        <v>3899.0999999999831</v>
      </c>
      <c r="C267" s="505">
        <f t="shared" si="85"/>
        <v>3431.8531883994042</v>
      </c>
      <c r="D267" s="504">
        <v>262</v>
      </c>
      <c r="E267" s="505">
        <f t="shared" si="82"/>
        <v>3897.4999999999832</v>
      </c>
      <c r="F267" s="506">
        <f t="shared" si="86"/>
        <v>3430.4449236456308</v>
      </c>
      <c r="G267" s="19">
        <v>262</v>
      </c>
      <c r="H267" s="20">
        <f t="shared" si="80"/>
        <v>2664.600000000014</v>
      </c>
      <c r="I267" s="18">
        <f t="shared" si="87"/>
        <v>2664.600000000014</v>
      </c>
      <c r="J267" s="18"/>
      <c r="K267" s="19">
        <v>262</v>
      </c>
      <c r="L267" s="20">
        <f t="shared" si="75"/>
        <v>2731.3200000000074</v>
      </c>
      <c r="M267" s="18">
        <f t="shared" si="88"/>
        <v>2731.3200000000074</v>
      </c>
      <c r="N267" s="19">
        <v>262</v>
      </c>
      <c r="O267" s="20">
        <f t="shared" si="76"/>
        <v>1264.6799999999951</v>
      </c>
      <c r="P267" s="18">
        <f t="shared" si="89"/>
        <v>1264.6799999999951</v>
      </c>
      <c r="Q267" s="19">
        <v>262</v>
      </c>
      <c r="R267" s="20">
        <f t="shared" si="77"/>
        <v>346.16000000000162</v>
      </c>
      <c r="S267" s="18">
        <f t="shared" si="90"/>
        <v>346.16000000000162</v>
      </c>
      <c r="T267" s="19">
        <v>262</v>
      </c>
      <c r="U267" s="20">
        <f t="shared" si="78"/>
        <v>511.02000000000277</v>
      </c>
      <c r="V267" s="18">
        <f t="shared" si="91"/>
        <v>511.02000000000277</v>
      </c>
      <c r="W267" s="19">
        <v>262</v>
      </c>
      <c r="X267" s="20">
        <f t="shared" si="79"/>
        <v>146.11000000000027</v>
      </c>
      <c r="Y267" s="18">
        <f t="shared" si="92"/>
        <v>146.11000000000027</v>
      </c>
      <c r="Z267" s="19">
        <v>262</v>
      </c>
      <c r="AA267" s="20">
        <f t="shared" si="83"/>
        <v>6292.3000000000311</v>
      </c>
      <c r="AB267" s="18">
        <f t="shared" si="93"/>
        <v>5538.2651938564723</v>
      </c>
      <c r="AC267" s="19">
        <v>262</v>
      </c>
      <c r="AD267" s="20">
        <f t="shared" si="84"/>
        <v>5643.399999999986</v>
      </c>
      <c r="AE267" s="18">
        <f t="shared" si="94"/>
        <v>4967.125819654083</v>
      </c>
    </row>
    <row r="268" spans="1:31" s="3" customFormat="1" ht="13.5">
      <c r="A268" s="17">
        <v>263</v>
      </c>
      <c r="B268" s="505">
        <f t="shared" si="81"/>
        <v>3913.699999999983</v>
      </c>
      <c r="C268" s="505">
        <f t="shared" si="85"/>
        <v>3444.7036042775894</v>
      </c>
      <c r="D268" s="504">
        <v>263</v>
      </c>
      <c r="E268" s="505">
        <f t="shared" si="82"/>
        <v>3912.0999999999831</v>
      </c>
      <c r="F268" s="506">
        <f t="shared" si="86"/>
        <v>3443.2953395238155</v>
      </c>
      <c r="G268" s="19">
        <v>263</v>
      </c>
      <c r="H268" s="20">
        <f t="shared" si="80"/>
        <v>2673.6500000000142</v>
      </c>
      <c r="I268" s="18">
        <f t="shared" si="87"/>
        <v>2673.6500000000142</v>
      </c>
      <c r="J268" s="18"/>
      <c r="K268" s="19">
        <v>263</v>
      </c>
      <c r="L268" s="20">
        <f t="shared" ref="L268:L331" si="95">L267+9.96</f>
        <v>2741.2800000000075</v>
      </c>
      <c r="M268" s="18">
        <f t="shared" si="88"/>
        <v>2741.2800000000075</v>
      </c>
      <c r="N268" s="19">
        <v>263</v>
      </c>
      <c r="O268" s="20">
        <f t="shared" ref="O268:O331" si="96">O267+4.54</f>
        <v>1269.219999999995</v>
      </c>
      <c r="P268" s="18">
        <f t="shared" si="89"/>
        <v>1269.219999999995</v>
      </c>
      <c r="Q268" s="19">
        <v>263</v>
      </c>
      <c r="R268" s="20">
        <f t="shared" ref="R268:R331" si="97">R267+1.18</f>
        <v>347.34000000000162</v>
      </c>
      <c r="S268" s="18">
        <f t="shared" si="90"/>
        <v>347.34000000000162</v>
      </c>
      <c r="T268" s="19">
        <v>263</v>
      </c>
      <c r="U268" s="20">
        <f t="shared" ref="U268:U331" si="98">U267+1.86</f>
        <v>512.88000000000272</v>
      </c>
      <c r="V268" s="18">
        <f t="shared" si="91"/>
        <v>512.88000000000272</v>
      </c>
      <c r="W268" s="19">
        <v>263</v>
      </c>
      <c r="X268" s="20">
        <f t="shared" ref="X268:X331" si="99">X267+0.53</f>
        <v>146.64000000000027</v>
      </c>
      <c r="Y268" s="18">
        <f t="shared" si="92"/>
        <v>146.64000000000027</v>
      </c>
      <c r="Z268" s="19">
        <v>263</v>
      </c>
      <c r="AA268" s="20">
        <f t="shared" si="83"/>
        <v>6315.6000000000313</v>
      </c>
      <c r="AB268" s="18">
        <f t="shared" si="93"/>
        <v>5558.773049333302</v>
      </c>
      <c r="AC268" s="19">
        <v>263</v>
      </c>
      <c r="AD268" s="20">
        <f t="shared" si="84"/>
        <v>5664.2999999999856</v>
      </c>
      <c r="AE268" s="18">
        <f t="shared" si="94"/>
        <v>4985.5212780002512</v>
      </c>
    </row>
    <row r="269" spans="1:31" s="3" customFormat="1" ht="13.5">
      <c r="A269" s="17">
        <v>264</v>
      </c>
      <c r="B269" s="505">
        <f t="shared" si="81"/>
        <v>3928.2999999999829</v>
      </c>
      <c r="C269" s="505">
        <f t="shared" si="85"/>
        <v>3457.5540201557742</v>
      </c>
      <c r="D269" s="504">
        <v>264</v>
      </c>
      <c r="E269" s="505">
        <f t="shared" si="82"/>
        <v>3926.699999999983</v>
      </c>
      <c r="F269" s="506">
        <f t="shared" si="86"/>
        <v>3456.1457554020008</v>
      </c>
      <c r="G269" s="19">
        <v>264</v>
      </c>
      <c r="H269" s="20">
        <f t="shared" si="80"/>
        <v>2682.7000000000144</v>
      </c>
      <c r="I269" s="18">
        <f t="shared" si="87"/>
        <v>2682.7000000000144</v>
      </c>
      <c r="J269" s="18"/>
      <c r="K269" s="19">
        <v>264</v>
      </c>
      <c r="L269" s="20">
        <f t="shared" si="95"/>
        <v>2751.2400000000075</v>
      </c>
      <c r="M269" s="18">
        <f t="shared" si="88"/>
        <v>2751.2400000000075</v>
      </c>
      <c r="N269" s="19">
        <v>264</v>
      </c>
      <c r="O269" s="20">
        <f t="shared" si="96"/>
        <v>1273.759999999995</v>
      </c>
      <c r="P269" s="18">
        <f t="shared" si="89"/>
        <v>1273.759999999995</v>
      </c>
      <c r="Q269" s="19">
        <v>264</v>
      </c>
      <c r="R269" s="20">
        <f t="shared" si="97"/>
        <v>348.52000000000163</v>
      </c>
      <c r="S269" s="18">
        <f t="shared" si="90"/>
        <v>348.52000000000163</v>
      </c>
      <c r="T269" s="19">
        <v>264</v>
      </c>
      <c r="U269" s="20">
        <f t="shared" si="98"/>
        <v>514.74000000000274</v>
      </c>
      <c r="V269" s="18">
        <f t="shared" si="91"/>
        <v>514.74000000000274</v>
      </c>
      <c r="W269" s="19">
        <v>264</v>
      </c>
      <c r="X269" s="20">
        <f t="shared" si="99"/>
        <v>147.17000000000027</v>
      </c>
      <c r="Y269" s="18">
        <f t="shared" si="92"/>
        <v>147.17000000000027</v>
      </c>
      <c r="Z269" s="19">
        <v>264</v>
      </c>
      <c r="AA269" s="20">
        <f t="shared" si="83"/>
        <v>6338.9000000000315</v>
      </c>
      <c r="AB269" s="18">
        <f t="shared" si="93"/>
        <v>5579.2809048101317</v>
      </c>
      <c r="AC269" s="19">
        <v>264</v>
      </c>
      <c r="AD269" s="20">
        <f t="shared" si="84"/>
        <v>5685.1999999999853</v>
      </c>
      <c r="AE269" s="18">
        <f t="shared" si="94"/>
        <v>5003.9167363464203</v>
      </c>
    </row>
    <row r="270" spans="1:31" s="3" customFormat="1" ht="13.5">
      <c r="A270" s="17">
        <v>265</v>
      </c>
      <c r="B270" s="505">
        <f t="shared" si="81"/>
        <v>3942.8999999999828</v>
      </c>
      <c r="C270" s="505">
        <f t="shared" si="85"/>
        <v>3470.4044360339594</v>
      </c>
      <c r="D270" s="504">
        <v>265</v>
      </c>
      <c r="E270" s="505">
        <f t="shared" si="82"/>
        <v>3941.2999999999829</v>
      </c>
      <c r="F270" s="506">
        <f t="shared" si="86"/>
        <v>3468.9961712801855</v>
      </c>
      <c r="G270" s="19">
        <v>265</v>
      </c>
      <c r="H270" s="20">
        <f t="shared" si="80"/>
        <v>2691.7500000000146</v>
      </c>
      <c r="I270" s="18">
        <f t="shared" si="87"/>
        <v>2691.7500000000146</v>
      </c>
      <c r="J270" s="18"/>
      <c r="K270" s="19">
        <v>265</v>
      </c>
      <c r="L270" s="20">
        <f t="shared" si="95"/>
        <v>2761.2000000000075</v>
      </c>
      <c r="M270" s="18">
        <f t="shared" si="88"/>
        <v>2761.2000000000075</v>
      </c>
      <c r="N270" s="19">
        <v>265</v>
      </c>
      <c r="O270" s="20">
        <f t="shared" si="96"/>
        <v>1278.299999999995</v>
      </c>
      <c r="P270" s="18">
        <f t="shared" si="89"/>
        <v>1278.299999999995</v>
      </c>
      <c r="Q270" s="19">
        <v>265</v>
      </c>
      <c r="R270" s="20">
        <f t="shared" si="97"/>
        <v>349.70000000000164</v>
      </c>
      <c r="S270" s="18">
        <f t="shared" si="90"/>
        <v>349.70000000000164</v>
      </c>
      <c r="T270" s="19">
        <v>265</v>
      </c>
      <c r="U270" s="20">
        <f t="shared" si="98"/>
        <v>516.60000000000275</v>
      </c>
      <c r="V270" s="18">
        <f t="shared" si="91"/>
        <v>516.60000000000275</v>
      </c>
      <c r="W270" s="19">
        <v>265</v>
      </c>
      <c r="X270" s="20">
        <f t="shared" si="99"/>
        <v>147.70000000000027</v>
      </c>
      <c r="Y270" s="18">
        <f t="shared" si="92"/>
        <v>147.70000000000027</v>
      </c>
      <c r="Z270" s="19">
        <v>265</v>
      </c>
      <c r="AA270" s="20">
        <f t="shared" si="83"/>
        <v>6362.2000000000317</v>
      </c>
      <c r="AB270" s="18">
        <f t="shared" si="93"/>
        <v>5599.7887602869614</v>
      </c>
      <c r="AC270" s="19">
        <v>265</v>
      </c>
      <c r="AD270" s="20">
        <f t="shared" si="84"/>
        <v>5706.0999999999849</v>
      </c>
      <c r="AE270" s="18">
        <f t="shared" si="94"/>
        <v>5022.3121946925894</v>
      </c>
    </row>
    <row r="271" spans="1:31" s="3" customFormat="1" ht="13.5">
      <c r="A271" s="17">
        <v>266</v>
      </c>
      <c r="B271" s="505">
        <f t="shared" si="81"/>
        <v>3957.4999999999827</v>
      </c>
      <c r="C271" s="505">
        <f t="shared" si="85"/>
        <v>3483.2548519121442</v>
      </c>
      <c r="D271" s="504">
        <v>266</v>
      </c>
      <c r="E271" s="505">
        <f t="shared" si="82"/>
        <v>3955.8999999999828</v>
      </c>
      <c r="F271" s="506">
        <f t="shared" si="86"/>
        <v>3481.8465871583708</v>
      </c>
      <c r="G271" s="19">
        <v>266</v>
      </c>
      <c r="H271" s="20">
        <f t="shared" si="80"/>
        <v>2700.8000000000147</v>
      </c>
      <c r="I271" s="18">
        <f t="shared" si="87"/>
        <v>2700.8000000000147</v>
      </c>
      <c r="J271" s="18"/>
      <c r="K271" s="19">
        <v>266</v>
      </c>
      <c r="L271" s="20">
        <f t="shared" si="95"/>
        <v>2771.1600000000076</v>
      </c>
      <c r="M271" s="18">
        <f t="shared" si="88"/>
        <v>2771.1600000000076</v>
      </c>
      <c r="N271" s="19">
        <v>266</v>
      </c>
      <c r="O271" s="20">
        <f t="shared" si="96"/>
        <v>1282.8399999999949</v>
      </c>
      <c r="P271" s="18">
        <f t="shared" si="89"/>
        <v>1282.8399999999949</v>
      </c>
      <c r="Q271" s="19">
        <v>266</v>
      </c>
      <c r="R271" s="20">
        <f t="shared" si="97"/>
        <v>350.88000000000164</v>
      </c>
      <c r="S271" s="18">
        <f t="shared" si="90"/>
        <v>350.88000000000164</v>
      </c>
      <c r="T271" s="19">
        <v>266</v>
      </c>
      <c r="U271" s="20">
        <f t="shared" si="98"/>
        <v>518.46000000000276</v>
      </c>
      <c r="V271" s="18">
        <f t="shared" si="91"/>
        <v>518.46000000000276</v>
      </c>
      <c r="W271" s="19">
        <v>266</v>
      </c>
      <c r="X271" s="20">
        <f t="shared" si="99"/>
        <v>148.23000000000027</v>
      </c>
      <c r="Y271" s="18">
        <f t="shared" si="92"/>
        <v>148.23000000000027</v>
      </c>
      <c r="Z271" s="19">
        <v>266</v>
      </c>
      <c r="AA271" s="20">
        <f t="shared" si="83"/>
        <v>6385.5000000000318</v>
      </c>
      <c r="AB271" s="18">
        <f t="shared" si="93"/>
        <v>5620.296615763792</v>
      </c>
      <c r="AC271" s="19">
        <v>266</v>
      </c>
      <c r="AD271" s="20">
        <f t="shared" si="84"/>
        <v>5726.9999999999845</v>
      </c>
      <c r="AE271" s="18">
        <f t="shared" si="94"/>
        <v>5040.7076530387576</v>
      </c>
    </row>
    <row r="272" spans="1:31" s="3" customFormat="1" ht="13.5">
      <c r="A272" s="17">
        <v>267</v>
      </c>
      <c r="B272" s="505">
        <f t="shared" si="81"/>
        <v>3972.0999999999826</v>
      </c>
      <c r="C272" s="505">
        <f t="shared" si="85"/>
        <v>3496.1052677903294</v>
      </c>
      <c r="D272" s="504">
        <v>267</v>
      </c>
      <c r="E272" s="505">
        <f t="shared" si="82"/>
        <v>3970.4999999999827</v>
      </c>
      <c r="F272" s="506">
        <f t="shared" si="86"/>
        <v>3494.6970030365555</v>
      </c>
      <c r="G272" s="19">
        <v>267</v>
      </c>
      <c r="H272" s="20">
        <f t="shared" si="80"/>
        <v>2709.8500000000149</v>
      </c>
      <c r="I272" s="18">
        <f t="shared" si="87"/>
        <v>2709.8500000000149</v>
      </c>
      <c r="J272" s="18"/>
      <c r="K272" s="19">
        <v>267</v>
      </c>
      <c r="L272" s="20">
        <f t="shared" si="95"/>
        <v>2781.1200000000076</v>
      </c>
      <c r="M272" s="18">
        <f t="shared" si="88"/>
        <v>2781.1200000000076</v>
      </c>
      <c r="N272" s="19">
        <v>267</v>
      </c>
      <c r="O272" s="20">
        <f t="shared" si="96"/>
        <v>1287.3799999999949</v>
      </c>
      <c r="P272" s="18">
        <f t="shared" si="89"/>
        <v>1287.3799999999949</v>
      </c>
      <c r="Q272" s="19">
        <v>267</v>
      </c>
      <c r="R272" s="20">
        <f t="shared" si="97"/>
        <v>352.06000000000165</v>
      </c>
      <c r="S272" s="18">
        <f t="shared" si="90"/>
        <v>352.06000000000165</v>
      </c>
      <c r="T272" s="19">
        <v>267</v>
      </c>
      <c r="U272" s="20">
        <f t="shared" si="98"/>
        <v>520.32000000000278</v>
      </c>
      <c r="V272" s="18">
        <f t="shared" si="91"/>
        <v>520.32000000000278</v>
      </c>
      <c r="W272" s="19">
        <v>267</v>
      </c>
      <c r="X272" s="20">
        <f t="shared" si="99"/>
        <v>148.76000000000028</v>
      </c>
      <c r="Y272" s="18">
        <f t="shared" si="92"/>
        <v>148.76000000000028</v>
      </c>
      <c r="Z272" s="19">
        <v>267</v>
      </c>
      <c r="AA272" s="20">
        <f t="shared" si="83"/>
        <v>6408.800000000032</v>
      </c>
      <c r="AB272" s="18">
        <f t="shared" si="93"/>
        <v>5640.8044712406218</v>
      </c>
      <c r="AC272" s="19">
        <v>267</v>
      </c>
      <c r="AD272" s="20">
        <f t="shared" si="84"/>
        <v>5747.8999999999842</v>
      </c>
      <c r="AE272" s="18">
        <f t="shared" si="94"/>
        <v>5059.1031113849267</v>
      </c>
    </row>
    <row r="273" spans="1:31" s="3" customFormat="1" ht="13.5">
      <c r="A273" s="17">
        <v>268</v>
      </c>
      <c r="B273" s="505">
        <f t="shared" si="81"/>
        <v>3986.6999999999825</v>
      </c>
      <c r="C273" s="505">
        <f t="shared" si="85"/>
        <v>3508.9556836685142</v>
      </c>
      <c r="D273" s="504">
        <v>268</v>
      </c>
      <c r="E273" s="505">
        <f t="shared" si="82"/>
        <v>3985.0999999999826</v>
      </c>
      <c r="F273" s="506">
        <f t="shared" si="86"/>
        <v>3507.5474189147408</v>
      </c>
      <c r="G273" s="19">
        <v>268</v>
      </c>
      <c r="H273" s="20">
        <f t="shared" si="80"/>
        <v>2718.9000000000151</v>
      </c>
      <c r="I273" s="18">
        <f t="shared" si="87"/>
        <v>2718.9000000000151</v>
      </c>
      <c r="J273" s="18"/>
      <c r="K273" s="19">
        <v>268</v>
      </c>
      <c r="L273" s="20">
        <f t="shared" si="95"/>
        <v>2791.0800000000077</v>
      </c>
      <c r="M273" s="18">
        <f t="shared" si="88"/>
        <v>2791.0800000000077</v>
      </c>
      <c r="N273" s="19">
        <v>268</v>
      </c>
      <c r="O273" s="20">
        <f t="shared" si="96"/>
        <v>1291.9199999999948</v>
      </c>
      <c r="P273" s="18">
        <f t="shared" si="89"/>
        <v>1291.9199999999948</v>
      </c>
      <c r="Q273" s="19">
        <v>268</v>
      </c>
      <c r="R273" s="20">
        <f t="shared" si="97"/>
        <v>353.24000000000166</v>
      </c>
      <c r="S273" s="18">
        <f t="shared" si="90"/>
        <v>353.24000000000166</v>
      </c>
      <c r="T273" s="19">
        <v>268</v>
      </c>
      <c r="U273" s="20">
        <f t="shared" si="98"/>
        <v>522.18000000000279</v>
      </c>
      <c r="V273" s="18">
        <f t="shared" si="91"/>
        <v>522.18000000000279</v>
      </c>
      <c r="W273" s="19">
        <v>268</v>
      </c>
      <c r="X273" s="20">
        <f t="shared" si="99"/>
        <v>149.29000000000028</v>
      </c>
      <c r="Y273" s="18">
        <f t="shared" si="92"/>
        <v>149.29000000000028</v>
      </c>
      <c r="Z273" s="19">
        <v>268</v>
      </c>
      <c r="AA273" s="20">
        <f t="shared" si="83"/>
        <v>6432.1000000000322</v>
      </c>
      <c r="AB273" s="18">
        <f t="shared" si="93"/>
        <v>5661.3123267174515</v>
      </c>
      <c r="AC273" s="19">
        <v>268</v>
      </c>
      <c r="AD273" s="20">
        <f t="shared" si="84"/>
        <v>5768.7999999999838</v>
      </c>
      <c r="AE273" s="18">
        <f t="shared" si="94"/>
        <v>5077.4985697310949</v>
      </c>
    </row>
    <row r="274" spans="1:31" s="3" customFormat="1" ht="13.5">
      <c r="A274" s="17">
        <v>269</v>
      </c>
      <c r="B274" s="505">
        <f t="shared" si="81"/>
        <v>4001.2999999999824</v>
      </c>
      <c r="C274" s="505">
        <f t="shared" si="85"/>
        <v>3521.8060995466994</v>
      </c>
      <c r="D274" s="504">
        <v>269</v>
      </c>
      <c r="E274" s="505">
        <f t="shared" si="82"/>
        <v>3999.6999999999825</v>
      </c>
      <c r="F274" s="506">
        <f t="shared" si="86"/>
        <v>3520.3978347929256</v>
      </c>
      <c r="G274" s="19">
        <v>269</v>
      </c>
      <c r="H274" s="20">
        <f t="shared" si="80"/>
        <v>2727.9500000000153</v>
      </c>
      <c r="I274" s="18">
        <f t="shared" si="87"/>
        <v>2727.9500000000153</v>
      </c>
      <c r="J274" s="18"/>
      <c r="K274" s="19">
        <v>269</v>
      </c>
      <c r="L274" s="20">
        <f t="shared" si="95"/>
        <v>2801.0400000000077</v>
      </c>
      <c r="M274" s="18">
        <f t="shared" si="88"/>
        <v>2801.0400000000077</v>
      </c>
      <c r="N274" s="19">
        <v>269</v>
      </c>
      <c r="O274" s="20">
        <f t="shared" si="96"/>
        <v>1296.4599999999948</v>
      </c>
      <c r="P274" s="18">
        <f t="shared" si="89"/>
        <v>1296.4599999999948</v>
      </c>
      <c r="Q274" s="19">
        <v>269</v>
      </c>
      <c r="R274" s="20">
        <f t="shared" si="97"/>
        <v>354.42000000000166</v>
      </c>
      <c r="S274" s="18">
        <f t="shared" si="90"/>
        <v>354.42000000000166</v>
      </c>
      <c r="T274" s="19">
        <v>269</v>
      </c>
      <c r="U274" s="20">
        <f t="shared" si="98"/>
        <v>524.04000000000281</v>
      </c>
      <c r="V274" s="18">
        <f t="shared" si="91"/>
        <v>524.04000000000281</v>
      </c>
      <c r="W274" s="19">
        <v>269</v>
      </c>
      <c r="X274" s="20">
        <f t="shared" si="99"/>
        <v>149.82000000000028</v>
      </c>
      <c r="Y274" s="18">
        <f t="shared" si="92"/>
        <v>149.82000000000028</v>
      </c>
      <c r="Z274" s="19">
        <v>269</v>
      </c>
      <c r="AA274" s="20">
        <f t="shared" si="83"/>
        <v>6455.4000000000324</v>
      </c>
      <c r="AB274" s="18">
        <f t="shared" si="93"/>
        <v>5681.8201821942812</v>
      </c>
      <c r="AC274" s="19">
        <v>269</v>
      </c>
      <c r="AD274" s="20">
        <f t="shared" si="84"/>
        <v>5789.6999999999834</v>
      </c>
      <c r="AE274" s="18">
        <f t="shared" si="94"/>
        <v>5095.894028077264</v>
      </c>
    </row>
    <row r="275" spans="1:31" s="3" customFormat="1" ht="13.5">
      <c r="A275" s="17">
        <v>270</v>
      </c>
      <c r="B275" s="505">
        <f t="shared" si="81"/>
        <v>4015.8999999999824</v>
      </c>
      <c r="C275" s="505">
        <f t="shared" si="85"/>
        <v>3534.6565154248842</v>
      </c>
      <c r="D275" s="504">
        <v>270</v>
      </c>
      <c r="E275" s="505">
        <f t="shared" si="82"/>
        <v>4014.2999999999824</v>
      </c>
      <c r="F275" s="506">
        <f t="shared" si="86"/>
        <v>3533.2482506711108</v>
      </c>
      <c r="G275" s="19">
        <v>270</v>
      </c>
      <c r="H275" s="20">
        <f t="shared" si="80"/>
        <v>2737.0000000000155</v>
      </c>
      <c r="I275" s="18">
        <f t="shared" si="87"/>
        <v>2737.0000000000155</v>
      </c>
      <c r="J275" s="18"/>
      <c r="K275" s="19">
        <v>270</v>
      </c>
      <c r="L275" s="20">
        <f t="shared" si="95"/>
        <v>2811.0000000000077</v>
      </c>
      <c r="M275" s="18">
        <f t="shared" si="88"/>
        <v>2811.0000000000077</v>
      </c>
      <c r="N275" s="19">
        <v>270</v>
      </c>
      <c r="O275" s="20">
        <f t="shared" si="96"/>
        <v>1300.9999999999948</v>
      </c>
      <c r="P275" s="18">
        <f t="shared" si="89"/>
        <v>1300.9999999999948</v>
      </c>
      <c r="Q275" s="19">
        <v>270</v>
      </c>
      <c r="R275" s="20">
        <f t="shared" si="97"/>
        <v>355.60000000000167</v>
      </c>
      <c r="S275" s="18">
        <f t="shared" si="90"/>
        <v>355.60000000000167</v>
      </c>
      <c r="T275" s="19">
        <v>270</v>
      </c>
      <c r="U275" s="20">
        <f t="shared" si="98"/>
        <v>525.90000000000282</v>
      </c>
      <c r="V275" s="18">
        <f t="shared" si="91"/>
        <v>525.90000000000282</v>
      </c>
      <c r="W275" s="19">
        <v>270</v>
      </c>
      <c r="X275" s="20">
        <f t="shared" si="99"/>
        <v>150.35000000000028</v>
      </c>
      <c r="Y275" s="18">
        <f t="shared" si="92"/>
        <v>150.35000000000028</v>
      </c>
      <c r="Z275" s="19">
        <v>270</v>
      </c>
      <c r="AA275" s="20">
        <f t="shared" si="83"/>
        <v>6478.7000000000326</v>
      </c>
      <c r="AB275" s="18">
        <f t="shared" si="93"/>
        <v>5702.3280376711109</v>
      </c>
      <c r="AC275" s="19">
        <v>270</v>
      </c>
      <c r="AD275" s="20">
        <f t="shared" si="84"/>
        <v>5810.5999999999831</v>
      </c>
      <c r="AE275" s="18">
        <f t="shared" si="94"/>
        <v>5114.2894864234331</v>
      </c>
    </row>
    <row r="276" spans="1:31" s="3" customFormat="1" ht="13.5">
      <c r="A276" s="17">
        <v>271</v>
      </c>
      <c r="B276" s="505">
        <f t="shared" si="81"/>
        <v>4030.4999999999823</v>
      </c>
      <c r="C276" s="505">
        <f t="shared" si="85"/>
        <v>3547.5069313030695</v>
      </c>
      <c r="D276" s="504">
        <v>271</v>
      </c>
      <c r="E276" s="505">
        <f t="shared" si="82"/>
        <v>4028.8999999999824</v>
      </c>
      <c r="F276" s="506">
        <f t="shared" si="86"/>
        <v>3546.0986665492956</v>
      </c>
      <c r="G276" s="19">
        <v>271</v>
      </c>
      <c r="H276" s="20">
        <f t="shared" si="80"/>
        <v>2746.0500000000156</v>
      </c>
      <c r="I276" s="18">
        <f t="shared" si="87"/>
        <v>2746.0500000000156</v>
      </c>
      <c r="J276" s="18"/>
      <c r="K276" s="19">
        <v>271</v>
      </c>
      <c r="L276" s="20">
        <f t="shared" si="95"/>
        <v>2820.9600000000078</v>
      </c>
      <c r="M276" s="18">
        <f t="shared" si="88"/>
        <v>2820.9600000000078</v>
      </c>
      <c r="N276" s="19">
        <v>271</v>
      </c>
      <c r="O276" s="20">
        <f t="shared" si="96"/>
        <v>1305.5399999999947</v>
      </c>
      <c r="P276" s="18">
        <f t="shared" si="89"/>
        <v>1305.5399999999947</v>
      </c>
      <c r="Q276" s="19">
        <v>271</v>
      </c>
      <c r="R276" s="20">
        <f t="shared" si="97"/>
        <v>356.78000000000168</v>
      </c>
      <c r="S276" s="18">
        <f t="shared" si="90"/>
        <v>356.78000000000168</v>
      </c>
      <c r="T276" s="19">
        <v>271</v>
      </c>
      <c r="U276" s="20">
        <f t="shared" si="98"/>
        <v>527.76000000000283</v>
      </c>
      <c r="V276" s="18">
        <f t="shared" si="91"/>
        <v>527.76000000000283</v>
      </c>
      <c r="W276" s="19">
        <v>271</v>
      </c>
      <c r="X276" s="20">
        <f t="shared" si="99"/>
        <v>150.88000000000028</v>
      </c>
      <c r="Y276" s="18">
        <f t="shared" si="92"/>
        <v>150.88000000000028</v>
      </c>
      <c r="Z276" s="19">
        <v>271</v>
      </c>
      <c r="AA276" s="20">
        <f t="shared" si="83"/>
        <v>6502.0000000000327</v>
      </c>
      <c r="AB276" s="18">
        <f t="shared" si="93"/>
        <v>5722.8358931479406</v>
      </c>
      <c r="AC276" s="19">
        <v>271</v>
      </c>
      <c r="AD276" s="20">
        <f t="shared" si="84"/>
        <v>5831.4999999999827</v>
      </c>
      <c r="AE276" s="18">
        <f t="shared" si="94"/>
        <v>5132.6849447696013</v>
      </c>
    </row>
    <row r="277" spans="1:31" s="3" customFormat="1" ht="13.5">
      <c r="A277" s="17">
        <v>272</v>
      </c>
      <c r="B277" s="505">
        <f t="shared" si="81"/>
        <v>4045.0999999999822</v>
      </c>
      <c r="C277" s="505">
        <f t="shared" si="85"/>
        <v>3560.3573471812542</v>
      </c>
      <c r="D277" s="504">
        <v>272</v>
      </c>
      <c r="E277" s="505">
        <f t="shared" si="82"/>
        <v>4043.4999999999823</v>
      </c>
      <c r="F277" s="506">
        <f t="shared" si="86"/>
        <v>3558.9490824274808</v>
      </c>
      <c r="G277" s="19">
        <v>272</v>
      </c>
      <c r="H277" s="20">
        <f t="shared" si="80"/>
        <v>2755.1000000000158</v>
      </c>
      <c r="I277" s="18">
        <f t="shared" si="87"/>
        <v>2755.1000000000158</v>
      </c>
      <c r="J277" s="18"/>
      <c r="K277" s="19">
        <v>272</v>
      </c>
      <c r="L277" s="20">
        <f t="shared" si="95"/>
        <v>2830.9200000000078</v>
      </c>
      <c r="M277" s="18">
        <f t="shared" si="88"/>
        <v>2830.9200000000078</v>
      </c>
      <c r="N277" s="19">
        <v>272</v>
      </c>
      <c r="O277" s="20">
        <f t="shared" si="96"/>
        <v>1310.0799999999947</v>
      </c>
      <c r="P277" s="18">
        <f t="shared" si="89"/>
        <v>1310.0799999999947</v>
      </c>
      <c r="Q277" s="19">
        <v>272</v>
      </c>
      <c r="R277" s="20">
        <f t="shared" si="97"/>
        <v>357.96000000000168</v>
      </c>
      <c r="S277" s="18">
        <f t="shared" si="90"/>
        <v>357.96000000000168</v>
      </c>
      <c r="T277" s="19">
        <v>272</v>
      </c>
      <c r="U277" s="20">
        <f t="shared" si="98"/>
        <v>529.62000000000285</v>
      </c>
      <c r="V277" s="18">
        <f t="shared" si="91"/>
        <v>529.62000000000285</v>
      </c>
      <c r="W277" s="19">
        <v>272</v>
      </c>
      <c r="X277" s="20">
        <f t="shared" si="99"/>
        <v>151.41000000000028</v>
      </c>
      <c r="Y277" s="18">
        <f t="shared" si="92"/>
        <v>151.41000000000028</v>
      </c>
      <c r="Z277" s="19">
        <v>272</v>
      </c>
      <c r="AA277" s="20">
        <f t="shared" si="83"/>
        <v>6525.3000000000329</v>
      </c>
      <c r="AB277" s="18">
        <f t="shared" si="93"/>
        <v>5743.3437486247703</v>
      </c>
      <c r="AC277" s="19">
        <v>272</v>
      </c>
      <c r="AD277" s="20">
        <f t="shared" si="84"/>
        <v>5852.3999999999824</v>
      </c>
      <c r="AE277" s="18">
        <f t="shared" si="94"/>
        <v>5151.0804031157704</v>
      </c>
    </row>
    <row r="278" spans="1:31" s="3" customFormat="1" ht="13.5">
      <c r="A278" s="17">
        <v>273</v>
      </c>
      <c r="B278" s="505">
        <f t="shared" si="81"/>
        <v>4059.6999999999821</v>
      </c>
      <c r="C278" s="505">
        <f t="shared" si="85"/>
        <v>3573.2077630594395</v>
      </c>
      <c r="D278" s="504">
        <v>273</v>
      </c>
      <c r="E278" s="505">
        <f t="shared" si="82"/>
        <v>4058.0999999999822</v>
      </c>
      <c r="F278" s="506">
        <f t="shared" si="86"/>
        <v>3571.799498305666</v>
      </c>
      <c r="G278" s="19">
        <v>273</v>
      </c>
      <c r="H278" s="20">
        <f t="shared" si="80"/>
        <v>2764.150000000016</v>
      </c>
      <c r="I278" s="18">
        <f t="shared" si="87"/>
        <v>2764.150000000016</v>
      </c>
      <c r="J278" s="18"/>
      <c r="K278" s="19">
        <v>273</v>
      </c>
      <c r="L278" s="20">
        <f t="shared" si="95"/>
        <v>2840.8800000000078</v>
      </c>
      <c r="M278" s="18">
        <f t="shared" si="88"/>
        <v>2840.8800000000078</v>
      </c>
      <c r="N278" s="19">
        <v>273</v>
      </c>
      <c r="O278" s="20">
        <f t="shared" si="96"/>
        <v>1314.6199999999947</v>
      </c>
      <c r="P278" s="18">
        <f t="shared" si="89"/>
        <v>1314.6199999999947</v>
      </c>
      <c r="Q278" s="19">
        <v>273</v>
      </c>
      <c r="R278" s="20">
        <f t="shared" si="97"/>
        <v>359.14000000000169</v>
      </c>
      <c r="S278" s="18">
        <f t="shared" si="90"/>
        <v>359.14000000000169</v>
      </c>
      <c r="T278" s="19">
        <v>273</v>
      </c>
      <c r="U278" s="20">
        <f t="shared" si="98"/>
        <v>531.48000000000286</v>
      </c>
      <c r="V278" s="18">
        <f t="shared" si="91"/>
        <v>531.48000000000286</v>
      </c>
      <c r="W278" s="19">
        <v>273</v>
      </c>
      <c r="X278" s="20">
        <f t="shared" si="99"/>
        <v>151.94000000000028</v>
      </c>
      <c r="Y278" s="18">
        <f t="shared" si="92"/>
        <v>151.94000000000028</v>
      </c>
      <c r="Z278" s="19">
        <v>273</v>
      </c>
      <c r="AA278" s="20">
        <f t="shared" si="83"/>
        <v>6548.6000000000331</v>
      </c>
      <c r="AB278" s="18">
        <f t="shared" si="93"/>
        <v>5763.8516041016001</v>
      </c>
      <c r="AC278" s="19">
        <v>273</v>
      </c>
      <c r="AD278" s="20">
        <f t="shared" si="84"/>
        <v>5873.299999999982</v>
      </c>
      <c r="AE278" s="18">
        <f t="shared" si="94"/>
        <v>5169.4758614619386</v>
      </c>
    </row>
    <row r="279" spans="1:31" s="3" customFormat="1" ht="13.5">
      <c r="A279" s="17">
        <v>274</v>
      </c>
      <c r="B279" s="505">
        <f t="shared" si="81"/>
        <v>4074.299999999982</v>
      </c>
      <c r="C279" s="505">
        <f t="shared" si="85"/>
        <v>3586.0581789376242</v>
      </c>
      <c r="D279" s="504">
        <v>274</v>
      </c>
      <c r="E279" s="505">
        <f t="shared" si="82"/>
        <v>4072.6999999999821</v>
      </c>
      <c r="F279" s="506">
        <f t="shared" si="86"/>
        <v>3584.6499141838508</v>
      </c>
      <c r="G279" s="19">
        <v>274</v>
      </c>
      <c r="H279" s="20">
        <f t="shared" si="80"/>
        <v>2773.2000000000162</v>
      </c>
      <c r="I279" s="18">
        <f t="shared" si="87"/>
        <v>2773.2000000000162</v>
      </c>
      <c r="J279" s="18"/>
      <c r="K279" s="19">
        <v>274</v>
      </c>
      <c r="L279" s="20">
        <f t="shared" si="95"/>
        <v>2850.8400000000079</v>
      </c>
      <c r="M279" s="18">
        <f t="shared" si="88"/>
        <v>2850.8400000000079</v>
      </c>
      <c r="N279" s="19">
        <v>274</v>
      </c>
      <c r="O279" s="20">
        <f t="shared" si="96"/>
        <v>1319.1599999999946</v>
      </c>
      <c r="P279" s="18">
        <f t="shared" si="89"/>
        <v>1319.1599999999946</v>
      </c>
      <c r="Q279" s="19">
        <v>274</v>
      </c>
      <c r="R279" s="20">
        <f t="shared" si="97"/>
        <v>360.3200000000017</v>
      </c>
      <c r="S279" s="18">
        <f t="shared" si="90"/>
        <v>360.3200000000017</v>
      </c>
      <c r="T279" s="19">
        <v>274</v>
      </c>
      <c r="U279" s="20">
        <f t="shared" si="98"/>
        <v>533.34000000000287</v>
      </c>
      <c r="V279" s="18">
        <f t="shared" si="91"/>
        <v>533.34000000000287</v>
      </c>
      <c r="W279" s="19">
        <v>274</v>
      </c>
      <c r="X279" s="20">
        <f t="shared" si="99"/>
        <v>152.47000000000028</v>
      </c>
      <c r="Y279" s="18">
        <f t="shared" si="92"/>
        <v>152.47000000000028</v>
      </c>
      <c r="Z279" s="19">
        <v>274</v>
      </c>
      <c r="AA279" s="20">
        <f t="shared" si="83"/>
        <v>6571.9000000000333</v>
      </c>
      <c r="AB279" s="18">
        <f t="shared" si="93"/>
        <v>5784.3594595784298</v>
      </c>
      <c r="AC279" s="19">
        <v>274</v>
      </c>
      <c r="AD279" s="20">
        <f t="shared" si="84"/>
        <v>5894.1999999999816</v>
      </c>
      <c r="AE279" s="18">
        <f t="shared" si="94"/>
        <v>5187.8713198081077</v>
      </c>
    </row>
    <row r="280" spans="1:31" s="3" customFormat="1" ht="13.5">
      <c r="A280" s="17">
        <v>275</v>
      </c>
      <c r="B280" s="505">
        <f t="shared" si="81"/>
        <v>4088.8999999999819</v>
      </c>
      <c r="C280" s="505">
        <f t="shared" si="85"/>
        <v>3598.9085948158095</v>
      </c>
      <c r="D280" s="504">
        <v>275</v>
      </c>
      <c r="E280" s="505">
        <f t="shared" si="82"/>
        <v>4087.299999999982</v>
      </c>
      <c r="F280" s="506">
        <f t="shared" si="86"/>
        <v>3597.500330062036</v>
      </c>
      <c r="G280" s="19">
        <v>275</v>
      </c>
      <c r="H280" s="20">
        <f t="shared" si="80"/>
        <v>2782.2500000000164</v>
      </c>
      <c r="I280" s="18">
        <f t="shared" si="87"/>
        <v>2782.2500000000164</v>
      </c>
      <c r="J280" s="18"/>
      <c r="K280" s="19">
        <v>275</v>
      </c>
      <c r="L280" s="20">
        <f t="shared" si="95"/>
        <v>2860.8000000000079</v>
      </c>
      <c r="M280" s="18">
        <f t="shared" si="88"/>
        <v>2860.8000000000079</v>
      </c>
      <c r="N280" s="19">
        <v>275</v>
      </c>
      <c r="O280" s="20">
        <f t="shared" si="96"/>
        <v>1323.6999999999946</v>
      </c>
      <c r="P280" s="18">
        <f t="shared" si="89"/>
        <v>1323.6999999999946</v>
      </c>
      <c r="Q280" s="19">
        <v>275</v>
      </c>
      <c r="R280" s="20">
        <f t="shared" si="97"/>
        <v>361.50000000000171</v>
      </c>
      <c r="S280" s="18">
        <f t="shared" si="90"/>
        <v>361.50000000000171</v>
      </c>
      <c r="T280" s="19">
        <v>275</v>
      </c>
      <c r="U280" s="20">
        <f t="shared" si="98"/>
        <v>535.20000000000289</v>
      </c>
      <c r="V280" s="18">
        <f t="shared" si="91"/>
        <v>535.20000000000289</v>
      </c>
      <c r="W280" s="19">
        <v>275</v>
      </c>
      <c r="X280" s="20">
        <f t="shared" si="99"/>
        <v>153.00000000000028</v>
      </c>
      <c r="Y280" s="18">
        <f t="shared" si="92"/>
        <v>153.00000000000028</v>
      </c>
      <c r="Z280" s="19">
        <v>275</v>
      </c>
      <c r="AA280" s="20">
        <f t="shared" si="83"/>
        <v>6595.2000000000335</v>
      </c>
      <c r="AB280" s="18">
        <f t="shared" si="93"/>
        <v>5804.8673150552595</v>
      </c>
      <c r="AC280" s="19">
        <v>275</v>
      </c>
      <c r="AD280" s="20">
        <f t="shared" si="84"/>
        <v>5915.0999999999813</v>
      </c>
      <c r="AE280" s="18">
        <f t="shared" si="94"/>
        <v>5206.2667781542768</v>
      </c>
    </row>
    <row r="281" spans="1:31" s="3" customFormat="1" ht="13.5">
      <c r="A281" s="17">
        <v>276</v>
      </c>
      <c r="B281" s="505">
        <f t="shared" si="81"/>
        <v>4103.4999999999818</v>
      </c>
      <c r="C281" s="505">
        <f t="shared" si="85"/>
        <v>3611.7590106939947</v>
      </c>
      <c r="D281" s="504">
        <v>276</v>
      </c>
      <c r="E281" s="505">
        <f t="shared" si="82"/>
        <v>4101.8999999999824</v>
      </c>
      <c r="F281" s="506">
        <f t="shared" si="86"/>
        <v>3610.3507459402213</v>
      </c>
      <c r="G281" s="19">
        <v>276</v>
      </c>
      <c r="H281" s="20">
        <f t="shared" si="80"/>
        <v>2791.3000000000166</v>
      </c>
      <c r="I281" s="18">
        <f t="shared" si="87"/>
        <v>2791.3000000000166</v>
      </c>
      <c r="J281" s="18"/>
      <c r="K281" s="19">
        <v>276</v>
      </c>
      <c r="L281" s="20">
        <f t="shared" si="95"/>
        <v>2870.7600000000079</v>
      </c>
      <c r="M281" s="18">
        <f t="shared" si="88"/>
        <v>2870.7600000000079</v>
      </c>
      <c r="N281" s="19">
        <v>276</v>
      </c>
      <c r="O281" s="20">
        <f t="shared" si="96"/>
        <v>1328.2399999999946</v>
      </c>
      <c r="P281" s="18">
        <f t="shared" si="89"/>
        <v>1328.2399999999946</v>
      </c>
      <c r="Q281" s="19">
        <v>276</v>
      </c>
      <c r="R281" s="20">
        <f t="shared" si="97"/>
        <v>362.68000000000171</v>
      </c>
      <c r="S281" s="18">
        <f t="shared" si="90"/>
        <v>362.68000000000171</v>
      </c>
      <c r="T281" s="19">
        <v>276</v>
      </c>
      <c r="U281" s="20">
        <f t="shared" si="98"/>
        <v>537.0600000000029</v>
      </c>
      <c r="V281" s="18">
        <f t="shared" si="91"/>
        <v>537.0600000000029</v>
      </c>
      <c r="W281" s="19">
        <v>276</v>
      </c>
      <c r="X281" s="20">
        <f t="shared" si="99"/>
        <v>153.53000000000029</v>
      </c>
      <c r="Y281" s="18">
        <f t="shared" si="92"/>
        <v>153.53000000000029</v>
      </c>
      <c r="Z281" s="19">
        <v>276</v>
      </c>
      <c r="AA281" s="20">
        <f t="shared" si="83"/>
        <v>6618.5000000000337</v>
      </c>
      <c r="AB281" s="18">
        <f t="shared" si="93"/>
        <v>5825.3751705320901</v>
      </c>
      <c r="AC281" s="19">
        <v>276</v>
      </c>
      <c r="AD281" s="20">
        <f t="shared" si="84"/>
        <v>5935.9999999999809</v>
      </c>
      <c r="AE281" s="18">
        <f t="shared" si="94"/>
        <v>5224.662236500445</v>
      </c>
    </row>
    <row r="282" spans="1:31" s="3" customFormat="1" ht="13.5">
      <c r="A282" s="17">
        <v>277</v>
      </c>
      <c r="B282" s="505">
        <f t="shared" si="81"/>
        <v>4118.0999999999822</v>
      </c>
      <c r="C282" s="505">
        <f t="shared" si="85"/>
        <v>3624.6094265721799</v>
      </c>
      <c r="D282" s="504">
        <v>277</v>
      </c>
      <c r="E282" s="505">
        <f t="shared" si="82"/>
        <v>4116.4999999999827</v>
      </c>
      <c r="F282" s="506">
        <f t="shared" si="86"/>
        <v>3623.2011618184065</v>
      </c>
      <c r="G282" s="19">
        <v>277</v>
      </c>
      <c r="H282" s="20">
        <f t="shared" si="80"/>
        <v>2800.3500000000167</v>
      </c>
      <c r="I282" s="18">
        <f t="shared" si="87"/>
        <v>2800.3500000000167</v>
      </c>
      <c r="J282" s="18"/>
      <c r="K282" s="19">
        <v>277</v>
      </c>
      <c r="L282" s="20">
        <f t="shared" si="95"/>
        <v>2880.720000000008</v>
      </c>
      <c r="M282" s="18">
        <f t="shared" si="88"/>
        <v>2880.720000000008</v>
      </c>
      <c r="N282" s="19">
        <v>277</v>
      </c>
      <c r="O282" s="20">
        <f t="shared" si="96"/>
        <v>1332.7799999999945</v>
      </c>
      <c r="P282" s="18">
        <f t="shared" si="89"/>
        <v>1332.7799999999945</v>
      </c>
      <c r="Q282" s="19">
        <v>277</v>
      </c>
      <c r="R282" s="20">
        <f t="shared" si="97"/>
        <v>363.86000000000172</v>
      </c>
      <c r="S282" s="18">
        <f t="shared" si="90"/>
        <v>363.86000000000172</v>
      </c>
      <c r="T282" s="19">
        <v>277</v>
      </c>
      <c r="U282" s="20">
        <f t="shared" si="98"/>
        <v>538.92000000000291</v>
      </c>
      <c r="V282" s="18">
        <f t="shared" si="91"/>
        <v>538.92000000000291</v>
      </c>
      <c r="W282" s="19">
        <v>277</v>
      </c>
      <c r="X282" s="20">
        <f t="shared" si="99"/>
        <v>154.06000000000029</v>
      </c>
      <c r="Y282" s="18">
        <f t="shared" si="92"/>
        <v>154.06000000000029</v>
      </c>
      <c r="Z282" s="19">
        <v>277</v>
      </c>
      <c r="AA282" s="20">
        <f t="shared" si="83"/>
        <v>6641.8000000000338</v>
      </c>
      <c r="AB282" s="18">
        <f t="shared" si="93"/>
        <v>5845.8830260089198</v>
      </c>
      <c r="AC282" s="19">
        <v>277</v>
      </c>
      <c r="AD282" s="20">
        <f t="shared" si="84"/>
        <v>5956.8999999999805</v>
      </c>
      <c r="AE282" s="18">
        <f t="shared" si="94"/>
        <v>5243.0576948466141</v>
      </c>
    </row>
    <row r="283" spans="1:31" s="3" customFormat="1" ht="13.5">
      <c r="A283" s="17">
        <v>278</v>
      </c>
      <c r="B283" s="505">
        <f t="shared" si="81"/>
        <v>4132.6999999999825</v>
      </c>
      <c r="C283" s="505">
        <f t="shared" si="85"/>
        <v>3637.4598424503652</v>
      </c>
      <c r="D283" s="504">
        <v>278</v>
      </c>
      <c r="E283" s="505">
        <f t="shared" si="82"/>
        <v>4131.0999999999831</v>
      </c>
      <c r="F283" s="506">
        <f t="shared" si="86"/>
        <v>3636.0515776965922</v>
      </c>
      <c r="G283" s="19">
        <v>278</v>
      </c>
      <c r="H283" s="20">
        <f t="shared" si="80"/>
        <v>2809.4000000000169</v>
      </c>
      <c r="I283" s="18">
        <f t="shared" si="87"/>
        <v>2809.4000000000169</v>
      </c>
      <c r="J283" s="18"/>
      <c r="K283" s="19">
        <v>278</v>
      </c>
      <c r="L283" s="20">
        <f t="shared" si="95"/>
        <v>2890.680000000008</v>
      </c>
      <c r="M283" s="18">
        <f t="shared" si="88"/>
        <v>2890.680000000008</v>
      </c>
      <c r="N283" s="19">
        <v>278</v>
      </c>
      <c r="O283" s="20">
        <f t="shared" si="96"/>
        <v>1337.3199999999945</v>
      </c>
      <c r="P283" s="18">
        <f t="shared" si="89"/>
        <v>1337.3199999999945</v>
      </c>
      <c r="Q283" s="19">
        <v>278</v>
      </c>
      <c r="R283" s="20">
        <f t="shared" si="97"/>
        <v>365.04000000000173</v>
      </c>
      <c r="S283" s="18">
        <f t="shared" si="90"/>
        <v>365.04000000000173</v>
      </c>
      <c r="T283" s="19">
        <v>278</v>
      </c>
      <c r="U283" s="20">
        <f t="shared" si="98"/>
        <v>540.78000000000293</v>
      </c>
      <c r="V283" s="18">
        <f t="shared" si="91"/>
        <v>540.78000000000293</v>
      </c>
      <c r="W283" s="19">
        <v>278</v>
      </c>
      <c r="X283" s="20">
        <f t="shared" si="99"/>
        <v>154.59000000000029</v>
      </c>
      <c r="Y283" s="18">
        <f t="shared" si="92"/>
        <v>154.59000000000029</v>
      </c>
      <c r="Z283" s="19">
        <v>278</v>
      </c>
      <c r="AA283" s="20">
        <f t="shared" si="83"/>
        <v>6665.100000000034</v>
      </c>
      <c r="AB283" s="18">
        <f t="shared" si="93"/>
        <v>5866.3908814857496</v>
      </c>
      <c r="AC283" s="19">
        <v>278</v>
      </c>
      <c r="AD283" s="20">
        <f t="shared" si="84"/>
        <v>5977.7999999999802</v>
      </c>
      <c r="AE283" s="18">
        <f t="shared" si="94"/>
        <v>5261.4531531927832</v>
      </c>
    </row>
    <row r="284" spans="1:31" s="3" customFormat="1" ht="13.5">
      <c r="A284" s="17">
        <v>279</v>
      </c>
      <c r="B284" s="505">
        <f t="shared" si="81"/>
        <v>4147.2999999999829</v>
      </c>
      <c r="C284" s="505">
        <f t="shared" si="85"/>
        <v>3650.3102583285508</v>
      </c>
      <c r="D284" s="504">
        <v>279</v>
      </c>
      <c r="E284" s="505">
        <f t="shared" si="82"/>
        <v>4145.6999999999834</v>
      </c>
      <c r="F284" s="506">
        <f t="shared" si="86"/>
        <v>3648.9019935747774</v>
      </c>
      <c r="G284" s="19">
        <v>279</v>
      </c>
      <c r="H284" s="20">
        <f t="shared" ref="H284:H347" si="100">H283+9.05</f>
        <v>2818.4500000000171</v>
      </c>
      <c r="I284" s="18">
        <f t="shared" si="87"/>
        <v>2818.4500000000171</v>
      </c>
      <c r="J284" s="18"/>
      <c r="K284" s="19">
        <v>279</v>
      </c>
      <c r="L284" s="20">
        <f t="shared" si="95"/>
        <v>2900.6400000000081</v>
      </c>
      <c r="M284" s="18">
        <f t="shared" si="88"/>
        <v>2900.6400000000081</v>
      </c>
      <c r="N284" s="19">
        <v>279</v>
      </c>
      <c r="O284" s="20">
        <f t="shared" si="96"/>
        <v>1341.8599999999944</v>
      </c>
      <c r="P284" s="18">
        <f t="shared" si="89"/>
        <v>1341.8599999999944</v>
      </c>
      <c r="Q284" s="19">
        <v>279</v>
      </c>
      <c r="R284" s="20">
        <f t="shared" si="97"/>
        <v>366.22000000000173</v>
      </c>
      <c r="S284" s="18">
        <f t="shared" si="90"/>
        <v>366.22000000000173</v>
      </c>
      <c r="T284" s="19">
        <v>279</v>
      </c>
      <c r="U284" s="20">
        <f t="shared" si="98"/>
        <v>542.64000000000294</v>
      </c>
      <c r="V284" s="18">
        <f t="shared" si="91"/>
        <v>542.64000000000294</v>
      </c>
      <c r="W284" s="19">
        <v>279</v>
      </c>
      <c r="X284" s="20">
        <f t="shared" si="99"/>
        <v>155.12000000000029</v>
      </c>
      <c r="Y284" s="18">
        <f t="shared" si="92"/>
        <v>155.12000000000029</v>
      </c>
      <c r="Z284" s="19">
        <v>279</v>
      </c>
      <c r="AA284" s="20">
        <f t="shared" si="83"/>
        <v>6688.4000000000342</v>
      </c>
      <c r="AB284" s="18">
        <f t="shared" si="93"/>
        <v>5886.8987369625793</v>
      </c>
      <c r="AC284" s="19">
        <v>279</v>
      </c>
      <c r="AD284" s="20">
        <f t="shared" si="84"/>
        <v>5998.6999999999798</v>
      </c>
      <c r="AE284" s="18">
        <f t="shared" si="94"/>
        <v>5279.8486115389514</v>
      </c>
    </row>
    <row r="285" spans="1:31" s="3" customFormat="1" ht="13.5">
      <c r="A285" s="17">
        <v>280</v>
      </c>
      <c r="B285" s="505">
        <f t="shared" si="81"/>
        <v>4161.8999999999833</v>
      </c>
      <c r="C285" s="505">
        <f t="shared" si="85"/>
        <v>3663.1606742067361</v>
      </c>
      <c r="D285" s="504">
        <v>280</v>
      </c>
      <c r="E285" s="505">
        <f t="shared" si="82"/>
        <v>4160.2999999999838</v>
      </c>
      <c r="F285" s="506">
        <f t="shared" si="86"/>
        <v>3661.7524094529631</v>
      </c>
      <c r="G285" s="19">
        <v>280</v>
      </c>
      <c r="H285" s="20">
        <f t="shared" si="100"/>
        <v>2827.5000000000173</v>
      </c>
      <c r="I285" s="18">
        <f t="shared" si="87"/>
        <v>2827.5000000000173</v>
      </c>
      <c r="J285" s="18"/>
      <c r="K285" s="19">
        <v>280</v>
      </c>
      <c r="L285" s="20">
        <f t="shared" si="95"/>
        <v>2910.6000000000081</v>
      </c>
      <c r="M285" s="18">
        <f t="shared" si="88"/>
        <v>2910.6000000000081</v>
      </c>
      <c r="N285" s="19">
        <v>280</v>
      </c>
      <c r="O285" s="20">
        <f t="shared" si="96"/>
        <v>1346.3999999999944</v>
      </c>
      <c r="P285" s="18">
        <f t="shared" si="89"/>
        <v>1346.3999999999944</v>
      </c>
      <c r="Q285" s="19">
        <v>280</v>
      </c>
      <c r="R285" s="20">
        <f t="shared" si="97"/>
        <v>367.40000000000174</v>
      </c>
      <c r="S285" s="18">
        <f t="shared" si="90"/>
        <v>367.40000000000174</v>
      </c>
      <c r="T285" s="19">
        <v>280</v>
      </c>
      <c r="U285" s="20">
        <f t="shared" si="98"/>
        <v>544.50000000000296</v>
      </c>
      <c r="V285" s="18">
        <f t="shared" si="91"/>
        <v>544.50000000000296</v>
      </c>
      <c r="W285" s="19">
        <v>280</v>
      </c>
      <c r="X285" s="20">
        <f t="shared" si="99"/>
        <v>155.65000000000029</v>
      </c>
      <c r="Y285" s="18">
        <f t="shared" si="92"/>
        <v>155.65000000000029</v>
      </c>
      <c r="Z285" s="19">
        <v>280</v>
      </c>
      <c r="AA285" s="20">
        <f t="shared" si="83"/>
        <v>6711.7000000000344</v>
      </c>
      <c r="AB285" s="18">
        <f t="shared" si="93"/>
        <v>5907.406592439409</v>
      </c>
      <c r="AC285" s="19">
        <v>280</v>
      </c>
      <c r="AD285" s="20">
        <f t="shared" si="84"/>
        <v>6019.5999999999794</v>
      </c>
      <c r="AE285" s="18">
        <f t="shared" si="94"/>
        <v>5298.2440698851206</v>
      </c>
    </row>
    <row r="286" spans="1:31" s="3" customFormat="1" ht="13.5">
      <c r="A286" s="17">
        <v>281</v>
      </c>
      <c r="B286" s="505">
        <f t="shared" si="81"/>
        <v>4176.4999999999836</v>
      </c>
      <c r="C286" s="505">
        <f t="shared" si="85"/>
        <v>3676.0110900849218</v>
      </c>
      <c r="D286" s="504">
        <v>281</v>
      </c>
      <c r="E286" s="505">
        <f t="shared" si="82"/>
        <v>4174.8999999999842</v>
      </c>
      <c r="F286" s="506">
        <f t="shared" si="86"/>
        <v>3674.6028253311483</v>
      </c>
      <c r="G286" s="19">
        <v>281</v>
      </c>
      <c r="H286" s="20">
        <f t="shared" si="100"/>
        <v>2836.5500000000175</v>
      </c>
      <c r="I286" s="18">
        <f t="shared" si="87"/>
        <v>2836.5500000000175</v>
      </c>
      <c r="J286" s="18"/>
      <c r="K286" s="19">
        <v>281</v>
      </c>
      <c r="L286" s="20">
        <f t="shared" si="95"/>
        <v>2920.5600000000081</v>
      </c>
      <c r="M286" s="18">
        <f t="shared" si="88"/>
        <v>2920.5600000000081</v>
      </c>
      <c r="N286" s="19">
        <v>281</v>
      </c>
      <c r="O286" s="20">
        <f t="shared" si="96"/>
        <v>1350.9399999999944</v>
      </c>
      <c r="P286" s="18">
        <f t="shared" si="89"/>
        <v>1350.9399999999944</v>
      </c>
      <c r="Q286" s="19">
        <v>281</v>
      </c>
      <c r="R286" s="20">
        <f t="shared" si="97"/>
        <v>368.58000000000175</v>
      </c>
      <c r="S286" s="18">
        <f t="shared" si="90"/>
        <v>368.58000000000175</v>
      </c>
      <c r="T286" s="19">
        <v>281</v>
      </c>
      <c r="U286" s="20">
        <f t="shared" si="98"/>
        <v>546.36000000000297</v>
      </c>
      <c r="V286" s="18">
        <f t="shared" si="91"/>
        <v>546.36000000000297</v>
      </c>
      <c r="W286" s="19">
        <v>281</v>
      </c>
      <c r="X286" s="20">
        <f t="shared" si="99"/>
        <v>156.18000000000029</v>
      </c>
      <c r="Y286" s="18">
        <f t="shared" si="92"/>
        <v>156.18000000000029</v>
      </c>
      <c r="Z286" s="19">
        <v>281</v>
      </c>
      <c r="AA286" s="20">
        <f t="shared" si="83"/>
        <v>6735.0000000000346</v>
      </c>
      <c r="AB286" s="18">
        <f t="shared" si="93"/>
        <v>5927.9144479162387</v>
      </c>
      <c r="AC286" s="19">
        <v>281</v>
      </c>
      <c r="AD286" s="20">
        <f t="shared" si="84"/>
        <v>6040.4999999999791</v>
      </c>
      <c r="AE286" s="18">
        <f t="shared" si="94"/>
        <v>5316.6395282312888</v>
      </c>
    </row>
    <row r="287" spans="1:31" s="3" customFormat="1" ht="13.5">
      <c r="A287" s="17">
        <v>282</v>
      </c>
      <c r="B287" s="505">
        <f t="shared" si="81"/>
        <v>4191.099999999984</v>
      </c>
      <c r="C287" s="505">
        <f t="shared" si="85"/>
        <v>3688.861505963107</v>
      </c>
      <c r="D287" s="504">
        <v>282</v>
      </c>
      <c r="E287" s="505">
        <f t="shared" si="82"/>
        <v>4189.4999999999845</v>
      </c>
      <c r="F287" s="506">
        <f t="shared" si="86"/>
        <v>3687.4532412093336</v>
      </c>
      <c r="G287" s="19">
        <v>282</v>
      </c>
      <c r="H287" s="20">
        <f t="shared" si="100"/>
        <v>2845.6000000000176</v>
      </c>
      <c r="I287" s="18">
        <f t="shared" si="87"/>
        <v>2845.6000000000176</v>
      </c>
      <c r="J287" s="18"/>
      <c r="K287" s="19">
        <v>282</v>
      </c>
      <c r="L287" s="20">
        <f t="shared" si="95"/>
        <v>2930.5200000000082</v>
      </c>
      <c r="M287" s="18">
        <f t="shared" si="88"/>
        <v>2930.5200000000082</v>
      </c>
      <c r="N287" s="19">
        <v>282</v>
      </c>
      <c r="O287" s="20">
        <f t="shared" si="96"/>
        <v>1355.4799999999943</v>
      </c>
      <c r="P287" s="18">
        <f t="shared" si="89"/>
        <v>1355.4799999999943</v>
      </c>
      <c r="Q287" s="19">
        <v>282</v>
      </c>
      <c r="R287" s="20">
        <f t="shared" si="97"/>
        <v>369.76000000000175</v>
      </c>
      <c r="S287" s="18">
        <f t="shared" si="90"/>
        <v>369.76000000000175</v>
      </c>
      <c r="T287" s="19">
        <v>282</v>
      </c>
      <c r="U287" s="20">
        <f t="shared" si="98"/>
        <v>548.22000000000298</v>
      </c>
      <c r="V287" s="18">
        <f t="shared" si="91"/>
        <v>548.22000000000298</v>
      </c>
      <c r="W287" s="19">
        <v>282</v>
      </c>
      <c r="X287" s="20">
        <f t="shared" si="99"/>
        <v>156.71000000000029</v>
      </c>
      <c r="Y287" s="18">
        <f t="shared" si="92"/>
        <v>156.71000000000029</v>
      </c>
      <c r="Z287" s="19">
        <v>282</v>
      </c>
      <c r="AA287" s="20">
        <f t="shared" si="83"/>
        <v>6758.3000000000347</v>
      </c>
      <c r="AB287" s="18">
        <f t="shared" si="93"/>
        <v>5948.4223033930684</v>
      </c>
      <c r="AC287" s="19">
        <v>282</v>
      </c>
      <c r="AD287" s="20">
        <f t="shared" si="84"/>
        <v>6061.3999999999787</v>
      </c>
      <c r="AE287" s="18">
        <f t="shared" si="94"/>
        <v>5335.0349865774579</v>
      </c>
    </row>
    <row r="288" spans="1:31" s="3" customFormat="1" ht="13.5">
      <c r="A288" s="17">
        <v>283</v>
      </c>
      <c r="B288" s="505">
        <f t="shared" si="81"/>
        <v>4205.6999999999844</v>
      </c>
      <c r="C288" s="505">
        <f t="shared" si="85"/>
        <v>3701.7119218412922</v>
      </c>
      <c r="D288" s="504">
        <v>283</v>
      </c>
      <c r="E288" s="505">
        <f t="shared" si="82"/>
        <v>4204.0999999999849</v>
      </c>
      <c r="F288" s="506">
        <f t="shared" si="86"/>
        <v>3700.3036570875192</v>
      </c>
      <c r="G288" s="19">
        <v>283</v>
      </c>
      <c r="H288" s="20">
        <f t="shared" si="100"/>
        <v>2854.6500000000178</v>
      </c>
      <c r="I288" s="18">
        <f t="shared" si="87"/>
        <v>2854.6500000000178</v>
      </c>
      <c r="J288" s="18"/>
      <c r="K288" s="19">
        <v>283</v>
      </c>
      <c r="L288" s="20">
        <f t="shared" si="95"/>
        <v>2940.4800000000082</v>
      </c>
      <c r="M288" s="18">
        <f t="shared" si="88"/>
        <v>2940.4800000000082</v>
      </c>
      <c r="N288" s="19">
        <v>283</v>
      </c>
      <c r="O288" s="20">
        <f t="shared" si="96"/>
        <v>1360.0199999999943</v>
      </c>
      <c r="P288" s="18">
        <f t="shared" si="89"/>
        <v>1360.0199999999943</v>
      </c>
      <c r="Q288" s="19">
        <v>283</v>
      </c>
      <c r="R288" s="20">
        <f t="shared" si="97"/>
        <v>370.94000000000176</v>
      </c>
      <c r="S288" s="18">
        <f t="shared" si="90"/>
        <v>370.94000000000176</v>
      </c>
      <c r="T288" s="19">
        <v>283</v>
      </c>
      <c r="U288" s="20">
        <f t="shared" si="98"/>
        <v>550.080000000003</v>
      </c>
      <c r="V288" s="18">
        <f t="shared" si="91"/>
        <v>550.080000000003</v>
      </c>
      <c r="W288" s="19">
        <v>283</v>
      </c>
      <c r="X288" s="20">
        <f t="shared" si="99"/>
        <v>157.24000000000029</v>
      </c>
      <c r="Y288" s="18">
        <f t="shared" si="92"/>
        <v>157.24000000000029</v>
      </c>
      <c r="Z288" s="19">
        <v>283</v>
      </c>
      <c r="AA288" s="20">
        <f t="shared" si="83"/>
        <v>6781.6000000000349</v>
      </c>
      <c r="AB288" s="18">
        <f t="shared" si="93"/>
        <v>5968.9301588698982</v>
      </c>
      <c r="AC288" s="19">
        <v>283</v>
      </c>
      <c r="AD288" s="20">
        <f t="shared" si="84"/>
        <v>6082.2999999999784</v>
      </c>
      <c r="AE288" s="18">
        <f t="shared" si="94"/>
        <v>5353.430444923627</v>
      </c>
    </row>
    <row r="289" spans="1:31" s="3" customFormat="1" ht="13.5">
      <c r="A289" s="17">
        <v>284</v>
      </c>
      <c r="B289" s="505">
        <f t="shared" si="81"/>
        <v>4220.2999999999847</v>
      </c>
      <c r="C289" s="505">
        <f t="shared" si="85"/>
        <v>3714.5623377194779</v>
      </c>
      <c r="D289" s="504">
        <v>284</v>
      </c>
      <c r="E289" s="505">
        <f t="shared" si="82"/>
        <v>4218.6999999999853</v>
      </c>
      <c r="F289" s="506">
        <f t="shared" si="86"/>
        <v>3713.1540729657045</v>
      </c>
      <c r="G289" s="19">
        <v>284</v>
      </c>
      <c r="H289" s="20">
        <f t="shared" si="100"/>
        <v>2863.700000000018</v>
      </c>
      <c r="I289" s="18">
        <f t="shared" si="87"/>
        <v>2863.700000000018</v>
      </c>
      <c r="J289" s="18"/>
      <c r="K289" s="19">
        <v>284</v>
      </c>
      <c r="L289" s="20">
        <f t="shared" si="95"/>
        <v>2950.4400000000082</v>
      </c>
      <c r="M289" s="18">
        <f t="shared" si="88"/>
        <v>2950.4400000000082</v>
      </c>
      <c r="N289" s="19">
        <v>284</v>
      </c>
      <c r="O289" s="20">
        <f t="shared" si="96"/>
        <v>1364.5599999999943</v>
      </c>
      <c r="P289" s="18">
        <f t="shared" si="89"/>
        <v>1364.5599999999943</v>
      </c>
      <c r="Q289" s="19">
        <v>284</v>
      </c>
      <c r="R289" s="20">
        <f t="shared" si="97"/>
        <v>372.12000000000177</v>
      </c>
      <c r="S289" s="18">
        <f t="shared" si="90"/>
        <v>372.12000000000177</v>
      </c>
      <c r="T289" s="19">
        <v>284</v>
      </c>
      <c r="U289" s="20">
        <f t="shared" si="98"/>
        <v>551.94000000000301</v>
      </c>
      <c r="V289" s="18">
        <f t="shared" si="91"/>
        <v>551.94000000000301</v>
      </c>
      <c r="W289" s="19">
        <v>284</v>
      </c>
      <c r="X289" s="20">
        <f t="shared" si="99"/>
        <v>157.77000000000029</v>
      </c>
      <c r="Y289" s="18">
        <f t="shared" si="92"/>
        <v>157.77000000000029</v>
      </c>
      <c r="Z289" s="19">
        <v>284</v>
      </c>
      <c r="AA289" s="20">
        <f t="shared" si="83"/>
        <v>6804.9000000000351</v>
      </c>
      <c r="AB289" s="18">
        <f t="shared" si="93"/>
        <v>5989.4380143467279</v>
      </c>
      <c r="AC289" s="19">
        <v>284</v>
      </c>
      <c r="AD289" s="20">
        <f t="shared" si="84"/>
        <v>6103.199999999978</v>
      </c>
      <c r="AE289" s="18">
        <f t="shared" si="94"/>
        <v>5371.8259032697952</v>
      </c>
    </row>
    <row r="290" spans="1:31" s="3" customFormat="1" ht="13.5">
      <c r="A290" s="17">
        <v>285</v>
      </c>
      <c r="B290" s="505">
        <f t="shared" si="81"/>
        <v>4234.8999999999851</v>
      </c>
      <c r="C290" s="505">
        <f t="shared" si="85"/>
        <v>3727.4127535976631</v>
      </c>
      <c r="D290" s="504">
        <v>285</v>
      </c>
      <c r="E290" s="505">
        <f t="shared" si="82"/>
        <v>4233.2999999999856</v>
      </c>
      <c r="F290" s="506">
        <f t="shared" si="86"/>
        <v>3726.0044888438902</v>
      </c>
      <c r="G290" s="19">
        <v>285</v>
      </c>
      <c r="H290" s="20">
        <f t="shared" si="100"/>
        <v>2872.7500000000182</v>
      </c>
      <c r="I290" s="18">
        <f t="shared" si="87"/>
        <v>2872.7500000000182</v>
      </c>
      <c r="J290" s="18"/>
      <c r="K290" s="19">
        <v>285</v>
      </c>
      <c r="L290" s="20">
        <f t="shared" si="95"/>
        <v>2960.4000000000083</v>
      </c>
      <c r="M290" s="18">
        <f t="shared" si="88"/>
        <v>2960.4000000000083</v>
      </c>
      <c r="N290" s="19">
        <v>285</v>
      </c>
      <c r="O290" s="20">
        <f t="shared" si="96"/>
        <v>1369.0999999999942</v>
      </c>
      <c r="P290" s="18">
        <f t="shared" si="89"/>
        <v>1369.0999999999942</v>
      </c>
      <c r="Q290" s="19">
        <v>285</v>
      </c>
      <c r="R290" s="20">
        <f t="shared" si="97"/>
        <v>373.30000000000177</v>
      </c>
      <c r="S290" s="18">
        <f t="shared" si="90"/>
        <v>373.30000000000177</v>
      </c>
      <c r="T290" s="19">
        <v>285</v>
      </c>
      <c r="U290" s="20">
        <f t="shared" si="98"/>
        <v>553.80000000000302</v>
      </c>
      <c r="V290" s="18">
        <f t="shared" si="91"/>
        <v>553.80000000000302</v>
      </c>
      <c r="W290" s="19">
        <v>285</v>
      </c>
      <c r="X290" s="20">
        <f t="shared" si="99"/>
        <v>158.3000000000003</v>
      </c>
      <c r="Y290" s="18">
        <f t="shared" si="92"/>
        <v>158.3000000000003</v>
      </c>
      <c r="Z290" s="19">
        <v>285</v>
      </c>
      <c r="AA290" s="20">
        <f t="shared" si="83"/>
        <v>6828.2000000000353</v>
      </c>
      <c r="AB290" s="18">
        <f t="shared" si="93"/>
        <v>6009.9458698235576</v>
      </c>
      <c r="AC290" s="19">
        <v>285</v>
      </c>
      <c r="AD290" s="20">
        <f t="shared" si="84"/>
        <v>6124.0999999999776</v>
      </c>
      <c r="AE290" s="18">
        <f t="shared" si="94"/>
        <v>5390.2213616159643</v>
      </c>
    </row>
    <row r="291" spans="1:31" s="3" customFormat="1" ht="13.5">
      <c r="A291" s="17">
        <v>286</v>
      </c>
      <c r="B291" s="505">
        <f t="shared" si="81"/>
        <v>4249.4999999999854</v>
      </c>
      <c r="C291" s="505">
        <f t="shared" si="85"/>
        <v>3740.2631694758488</v>
      </c>
      <c r="D291" s="504">
        <v>286</v>
      </c>
      <c r="E291" s="505">
        <f t="shared" si="82"/>
        <v>4247.899999999986</v>
      </c>
      <c r="F291" s="506">
        <f t="shared" si="86"/>
        <v>3738.8549047220754</v>
      </c>
      <c r="G291" s="19">
        <v>286</v>
      </c>
      <c r="H291" s="20">
        <f t="shared" si="100"/>
        <v>2881.8000000000184</v>
      </c>
      <c r="I291" s="18">
        <f t="shared" si="87"/>
        <v>2881.8000000000184</v>
      </c>
      <c r="J291" s="18"/>
      <c r="K291" s="19">
        <v>286</v>
      </c>
      <c r="L291" s="20">
        <f t="shared" si="95"/>
        <v>2970.3600000000083</v>
      </c>
      <c r="M291" s="18">
        <f t="shared" si="88"/>
        <v>2970.3600000000083</v>
      </c>
      <c r="N291" s="19">
        <v>286</v>
      </c>
      <c r="O291" s="20">
        <f t="shared" si="96"/>
        <v>1373.6399999999942</v>
      </c>
      <c r="P291" s="18">
        <f t="shared" si="89"/>
        <v>1373.6399999999942</v>
      </c>
      <c r="Q291" s="19">
        <v>286</v>
      </c>
      <c r="R291" s="20">
        <f t="shared" si="97"/>
        <v>374.48000000000178</v>
      </c>
      <c r="S291" s="18">
        <f t="shared" si="90"/>
        <v>374.48000000000178</v>
      </c>
      <c r="T291" s="19">
        <v>286</v>
      </c>
      <c r="U291" s="20">
        <f t="shared" si="98"/>
        <v>555.66000000000304</v>
      </c>
      <c r="V291" s="18">
        <f t="shared" si="91"/>
        <v>555.66000000000304</v>
      </c>
      <c r="W291" s="19">
        <v>286</v>
      </c>
      <c r="X291" s="20">
        <f t="shared" si="99"/>
        <v>158.8300000000003</v>
      </c>
      <c r="Y291" s="18">
        <f t="shared" si="92"/>
        <v>158.8300000000003</v>
      </c>
      <c r="Z291" s="19">
        <v>286</v>
      </c>
      <c r="AA291" s="20">
        <f t="shared" si="83"/>
        <v>6851.5000000000355</v>
      </c>
      <c r="AB291" s="18">
        <f t="shared" si="93"/>
        <v>6030.4537253003873</v>
      </c>
      <c r="AC291" s="19">
        <v>286</v>
      </c>
      <c r="AD291" s="20">
        <f t="shared" si="84"/>
        <v>6144.9999999999773</v>
      </c>
      <c r="AE291" s="18">
        <f t="shared" si="94"/>
        <v>5408.6168199621325</v>
      </c>
    </row>
    <row r="292" spans="1:31" s="3" customFormat="1" ht="13.5">
      <c r="A292" s="17">
        <v>287</v>
      </c>
      <c r="B292" s="505">
        <f t="shared" si="81"/>
        <v>4264.0999999999858</v>
      </c>
      <c r="C292" s="505">
        <f t="shared" si="85"/>
        <v>3753.1135853540341</v>
      </c>
      <c r="D292" s="504">
        <v>287</v>
      </c>
      <c r="E292" s="505">
        <f t="shared" si="82"/>
        <v>4262.4999999999864</v>
      </c>
      <c r="F292" s="506">
        <f t="shared" si="86"/>
        <v>3751.7053206002611</v>
      </c>
      <c r="G292" s="19">
        <v>287</v>
      </c>
      <c r="H292" s="20">
        <f t="shared" si="100"/>
        <v>2890.8500000000186</v>
      </c>
      <c r="I292" s="18">
        <f t="shared" si="87"/>
        <v>2890.8500000000186</v>
      </c>
      <c r="J292" s="18"/>
      <c r="K292" s="19">
        <v>287</v>
      </c>
      <c r="L292" s="20">
        <f t="shared" si="95"/>
        <v>2980.3200000000083</v>
      </c>
      <c r="M292" s="18">
        <f t="shared" si="88"/>
        <v>2980.3200000000083</v>
      </c>
      <c r="N292" s="19">
        <v>287</v>
      </c>
      <c r="O292" s="20">
        <f t="shared" si="96"/>
        <v>1378.1799999999942</v>
      </c>
      <c r="P292" s="18">
        <f t="shared" si="89"/>
        <v>1378.1799999999942</v>
      </c>
      <c r="Q292" s="19">
        <v>287</v>
      </c>
      <c r="R292" s="20">
        <f t="shared" si="97"/>
        <v>375.66000000000179</v>
      </c>
      <c r="S292" s="18">
        <f t="shared" si="90"/>
        <v>375.66000000000179</v>
      </c>
      <c r="T292" s="19">
        <v>287</v>
      </c>
      <c r="U292" s="20">
        <f t="shared" si="98"/>
        <v>557.52000000000305</v>
      </c>
      <c r="V292" s="18">
        <f t="shared" si="91"/>
        <v>557.52000000000305</v>
      </c>
      <c r="W292" s="19">
        <v>287</v>
      </c>
      <c r="X292" s="20">
        <f t="shared" si="99"/>
        <v>159.3600000000003</v>
      </c>
      <c r="Y292" s="18">
        <f t="shared" si="92"/>
        <v>159.3600000000003</v>
      </c>
      <c r="Z292" s="19">
        <v>287</v>
      </c>
      <c r="AA292" s="20">
        <f t="shared" si="83"/>
        <v>6874.8000000000357</v>
      </c>
      <c r="AB292" s="18">
        <f t="shared" si="93"/>
        <v>6050.9615807772179</v>
      </c>
      <c r="AC292" s="19">
        <v>287</v>
      </c>
      <c r="AD292" s="20">
        <f t="shared" si="84"/>
        <v>6165.8999999999769</v>
      </c>
      <c r="AE292" s="18">
        <f t="shared" si="94"/>
        <v>5427.0122783083016</v>
      </c>
    </row>
    <row r="293" spans="1:31" s="3" customFormat="1" ht="13.5">
      <c r="A293" s="17">
        <v>288</v>
      </c>
      <c r="B293" s="505">
        <f t="shared" ref="B293:B355" si="101">B292+14.6</f>
        <v>4278.6999999999862</v>
      </c>
      <c r="C293" s="505">
        <f t="shared" si="85"/>
        <v>3765.9640012322193</v>
      </c>
      <c r="D293" s="504">
        <v>288</v>
      </c>
      <c r="E293" s="505">
        <f t="shared" ref="E293:E355" si="102">E292+14.6</f>
        <v>4277.0999999999867</v>
      </c>
      <c r="F293" s="506">
        <f t="shared" si="86"/>
        <v>3764.5557364784463</v>
      </c>
      <c r="G293" s="19">
        <v>288</v>
      </c>
      <c r="H293" s="20">
        <f t="shared" si="100"/>
        <v>2899.9000000000187</v>
      </c>
      <c r="I293" s="18">
        <f t="shared" si="87"/>
        <v>2899.9000000000187</v>
      </c>
      <c r="J293" s="18"/>
      <c r="K293" s="19">
        <v>288</v>
      </c>
      <c r="L293" s="20">
        <f t="shared" si="95"/>
        <v>2990.2800000000084</v>
      </c>
      <c r="M293" s="18">
        <f t="shared" si="88"/>
        <v>2990.2800000000084</v>
      </c>
      <c r="N293" s="19">
        <v>288</v>
      </c>
      <c r="O293" s="20">
        <f t="shared" si="96"/>
        <v>1382.7199999999941</v>
      </c>
      <c r="P293" s="18">
        <f t="shared" si="89"/>
        <v>1382.7199999999941</v>
      </c>
      <c r="Q293" s="19">
        <v>288</v>
      </c>
      <c r="R293" s="20">
        <f t="shared" si="97"/>
        <v>376.84000000000179</v>
      </c>
      <c r="S293" s="18">
        <f t="shared" si="90"/>
        <v>376.84000000000179</v>
      </c>
      <c r="T293" s="19">
        <v>288</v>
      </c>
      <c r="U293" s="20">
        <f t="shared" si="98"/>
        <v>559.38000000000306</v>
      </c>
      <c r="V293" s="18">
        <f t="shared" si="91"/>
        <v>559.38000000000306</v>
      </c>
      <c r="W293" s="19">
        <v>288</v>
      </c>
      <c r="X293" s="20">
        <f t="shared" si="99"/>
        <v>159.8900000000003</v>
      </c>
      <c r="Y293" s="18">
        <f t="shared" si="92"/>
        <v>159.8900000000003</v>
      </c>
      <c r="Z293" s="19">
        <v>288</v>
      </c>
      <c r="AA293" s="20">
        <f t="shared" ref="AA293:AA355" si="103">AA292+23.3</f>
        <v>6898.1000000000358</v>
      </c>
      <c r="AB293" s="18">
        <f t="shared" si="93"/>
        <v>6071.4694362540477</v>
      </c>
      <c r="AC293" s="19">
        <v>288</v>
      </c>
      <c r="AD293" s="20">
        <f t="shared" ref="AD293:AD355" si="104">AD292+20.9</f>
        <v>6186.7999999999765</v>
      </c>
      <c r="AE293" s="18">
        <f t="shared" si="94"/>
        <v>5445.4077366544707</v>
      </c>
    </row>
    <row r="294" spans="1:31" s="3" customFormat="1" ht="13.5">
      <c r="A294" s="17">
        <v>289</v>
      </c>
      <c r="B294" s="505">
        <f t="shared" si="101"/>
        <v>4293.2999999999865</v>
      </c>
      <c r="C294" s="505">
        <f t="shared" si="85"/>
        <v>3778.814417110405</v>
      </c>
      <c r="D294" s="504">
        <v>289</v>
      </c>
      <c r="E294" s="505">
        <f t="shared" si="102"/>
        <v>4291.6999999999871</v>
      </c>
      <c r="F294" s="506">
        <f t="shared" si="86"/>
        <v>3777.4061523566315</v>
      </c>
      <c r="G294" s="19">
        <v>289</v>
      </c>
      <c r="H294" s="20">
        <f t="shared" si="100"/>
        <v>2908.9500000000189</v>
      </c>
      <c r="I294" s="18">
        <f t="shared" si="87"/>
        <v>2908.9500000000189</v>
      </c>
      <c r="J294" s="18"/>
      <c r="K294" s="19">
        <v>289</v>
      </c>
      <c r="L294" s="20">
        <f t="shared" si="95"/>
        <v>3000.2400000000084</v>
      </c>
      <c r="M294" s="18">
        <f t="shared" si="88"/>
        <v>3000.2400000000084</v>
      </c>
      <c r="N294" s="19">
        <v>289</v>
      </c>
      <c r="O294" s="20">
        <f t="shared" si="96"/>
        <v>1387.2599999999941</v>
      </c>
      <c r="P294" s="18">
        <f t="shared" si="89"/>
        <v>1387.2599999999941</v>
      </c>
      <c r="Q294" s="19">
        <v>289</v>
      </c>
      <c r="R294" s="20">
        <f t="shared" si="97"/>
        <v>378.0200000000018</v>
      </c>
      <c r="S294" s="18">
        <f t="shared" si="90"/>
        <v>378.0200000000018</v>
      </c>
      <c r="T294" s="19">
        <v>289</v>
      </c>
      <c r="U294" s="20">
        <f t="shared" si="98"/>
        <v>561.24000000000308</v>
      </c>
      <c r="V294" s="18">
        <f t="shared" si="91"/>
        <v>561.24000000000308</v>
      </c>
      <c r="W294" s="19">
        <v>289</v>
      </c>
      <c r="X294" s="20">
        <f t="shared" si="99"/>
        <v>160.4200000000003</v>
      </c>
      <c r="Y294" s="18">
        <f t="shared" si="92"/>
        <v>160.4200000000003</v>
      </c>
      <c r="Z294" s="19">
        <v>289</v>
      </c>
      <c r="AA294" s="20">
        <f t="shared" si="103"/>
        <v>6921.400000000036</v>
      </c>
      <c r="AB294" s="18">
        <f t="shared" si="93"/>
        <v>6091.9772917308774</v>
      </c>
      <c r="AC294" s="19">
        <v>289</v>
      </c>
      <c r="AD294" s="20">
        <f t="shared" si="104"/>
        <v>6207.6999999999762</v>
      </c>
      <c r="AE294" s="18">
        <f t="shared" si="94"/>
        <v>5463.8031950006389</v>
      </c>
    </row>
    <row r="295" spans="1:31" s="3" customFormat="1" ht="13.5">
      <c r="A295" s="17">
        <v>290</v>
      </c>
      <c r="B295" s="505">
        <f t="shared" si="101"/>
        <v>4307.8999999999869</v>
      </c>
      <c r="C295" s="505">
        <f t="shared" si="85"/>
        <v>3791.6648329885902</v>
      </c>
      <c r="D295" s="504">
        <v>290</v>
      </c>
      <c r="E295" s="505">
        <f t="shared" si="102"/>
        <v>4306.2999999999874</v>
      </c>
      <c r="F295" s="506">
        <f t="shared" si="86"/>
        <v>3790.2565682348172</v>
      </c>
      <c r="G295" s="19">
        <v>290</v>
      </c>
      <c r="H295" s="20">
        <f t="shared" si="100"/>
        <v>2918.0000000000191</v>
      </c>
      <c r="I295" s="18">
        <f t="shared" si="87"/>
        <v>2918.0000000000191</v>
      </c>
      <c r="J295" s="18"/>
      <c r="K295" s="19">
        <v>290</v>
      </c>
      <c r="L295" s="20">
        <f t="shared" si="95"/>
        <v>3010.2000000000085</v>
      </c>
      <c r="M295" s="18">
        <f t="shared" si="88"/>
        <v>3010.2000000000085</v>
      </c>
      <c r="N295" s="19">
        <v>290</v>
      </c>
      <c r="O295" s="20">
        <f t="shared" si="96"/>
        <v>1391.799999999994</v>
      </c>
      <c r="P295" s="18">
        <f t="shared" si="89"/>
        <v>1391.799999999994</v>
      </c>
      <c r="Q295" s="19">
        <v>290</v>
      </c>
      <c r="R295" s="20">
        <f t="shared" si="97"/>
        <v>379.20000000000181</v>
      </c>
      <c r="S295" s="18">
        <f t="shared" si="90"/>
        <v>379.20000000000181</v>
      </c>
      <c r="T295" s="19">
        <v>290</v>
      </c>
      <c r="U295" s="20">
        <f t="shared" si="98"/>
        <v>563.10000000000309</v>
      </c>
      <c r="V295" s="18">
        <f t="shared" si="91"/>
        <v>563.10000000000309</v>
      </c>
      <c r="W295" s="19">
        <v>290</v>
      </c>
      <c r="X295" s="20">
        <f t="shared" si="99"/>
        <v>160.9500000000003</v>
      </c>
      <c r="Y295" s="18">
        <f t="shared" si="92"/>
        <v>160.9500000000003</v>
      </c>
      <c r="Z295" s="19">
        <v>290</v>
      </c>
      <c r="AA295" s="20">
        <f t="shared" si="103"/>
        <v>6944.7000000000362</v>
      </c>
      <c r="AB295" s="18">
        <f t="shared" si="93"/>
        <v>6112.4851472077071</v>
      </c>
      <c r="AC295" s="19">
        <v>290</v>
      </c>
      <c r="AD295" s="20">
        <f t="shared" si="104"/>
        <v>6228.5999999999758</v>
      </c>
      <c r="AE295" s="18">
        <f t="shared" si="94"/>
        <v>5482.198653346808</v>
      </c>
    </row>
    <row r="296" spans="1:31" s="3" customFormat="1" ht="13.5">
      <c r="A296" s="17">
        <v>291</v>
      </c>
      <c r="B296" s="505">
        <f t="shared" si="101"/>
        <v>4322.4999999999873</v>
      </c>
      <c r="C296" s="505">
        <f t="shared" si="85"/>
        <v>3804.5152488667759</v>
      </c>
      <c r="D296" s="504">
        <v>291</v>
      </c>
      <c r="E296" s="505">
        <f t="shared" si="102"/>
        <v>4320.8999999999878</v>
      </c>
      <c r="F296" s="506">
        <f t="shared" si="86"/>
        <v>3803.1069841130025</v>
      </c>
      <c r="G296" s="19">
        <v>291</v>
      </c>
      <c r="H296" s="20">
        <f t="shared" si="100"/>
        <v>2927.0500000000193</v>
      </c>
      <c r="I296" s="18">
        <f t="shared" si="87"/>
        <v>2927.0500000000193</v>
      </c>
      <c r="J296" s="18"/>
      <c r="K296" s="19">
        <v>291</v>
      </c>
      <c r="L296" s="20">
        <f t="shared" si="95"/>
        <v>3020.1600000000085</v>
      </c>
      <c r="M296" s="18">
        <f t="shared" si="88"/>
        <v>3020.1600000000085</v>
      </c>
      <c r="N296" s="19">
        <v>291</v>
      </c>
      <c r="O296" s="20">
        <f t="shared" si="96"/>
        <v>1396.339999999994</v>
      </c>
      <c r="P296" s="18">
        <f t="shared" si="89"/>
        <v>1396.339999999994</v>
      </c>
      <c r="Q296" s="19">
        <v>291</v>
      </c>
      <c r="R296" s="20">
        <f t="shared" si="97"/>
        <v>380.38000000000181</v>
      </c>
      <c r="S296" s="18">
        <f t="shared" si="90"/>
        <v>380.38000000000181</v>
      </c>
      <c r="T296" s="19">
        <v>291</v>
      </c>
      <c r="U296" s="20">
        <f t="shared" si="98"/>
        <v>564.96000000000311</v>
      </c>
      <c r="V296" s="18">
        <f t="shared" si="91"/>
        <v>564.96000000000311</v>
      </c>
      <c r="W296" s="19">
        <v>291</v>
      </c>
      <c r="X296" s="20">
        <f t="shared" si="99"/>
        <v>161.4800000000003</v>
      </c>
      <c r="Y296" s="18">
        <f t="shared" si="92"/>
        <v>161.4800000000003</v>
      </c>
      <c r="Z296" s="19">
        <v>291</v>
      </c>
      <c r="AA296" s="20">
        <f t="shared" si="103"/>
        <v>6968.0000000000364</v>
      </c>
      <c r="AB296" s="18">
        <f t="shared" si="93"/>
        <v>6132.9930026845368</v>
      </c>
      <c r="AC296" s="19">
        <v>291</v>
      </c>
      <c r="AD296" s="20">
        <f t="shared" si="104"/>
        <v>6249.4999999999754</v>
      </c>
      <c r="AE296" s="18">
        <f t="shared" si="94"/>
        <v>5500.5941116929771</v>
      </c>
    </row>
    <row r="297" spans="1:31" s="3" customFormat="1" ht="13.5">
      <c r="A297" s="17">
        <v>292</v>
      </c>
      <c r="B297" s="505">
        <f t="shared" si="101"/>
        <v>4337.0999999999876</v>
      </c>
      <c r="C297" s="505">
        <f t="shared" si="85"/>
        <v>3817.3656647449611</v>
      </c>
      <c r="D297" s="504">
        <v>292</v>
      </c>
      <c r="E297" s="505">
        <f t="shared" si="102"/>
        <v>4335.4999999999882</v>
      </c>
      <c r="F297" s="506">
        <f t="shared" si="86"/>
        <v>3815.9573999911881</v>
      </c>
      <c r="G297" s="19">
        <v>292</v>
      </c>
      <c r="H297" s="20">
        <f t="shared" si="100"/>
        <v>2936.1000000000195</v>
      </c>
      <c r="I297" s="18">
        <f t="shared" si="87"/>
        <v>2936.1000000000195</v>
      </c>
      <c r="J297" s="18"/>
      <c r="K297" s="19">
        <v>292</v>
      </c>
      <c r="L297" s="20">
        <f t="shared" si="95"/>
        <v>3030.1200000000085</v>
      </c>
      <c r="M297" s="18">
        <f t="shared" si="88"/>
        <v>3030.1200000000085</v>
      </c>
      <c r="N297" s="19">
        <v>292</v>
      </c>
      <c r="O297" s="20">
        <f t="shared" si="96"/>
        <v>1400.879999999994</v>
      </c>
      <c r="P297" s="18">
        <f t="shared" si="89"/>
        <v>1400.879999999994</v>
      </c>
      <c r="Q297" s="19">
        <v>292</v>
      </c>
      <c r="R297" s="20">
        <f t="shared" si="97"/>
        <v>381.56000000000182</v>
      </c>
      <c r="S297" s="18">
        <f t="shared" si="90"/>
        <v>381.56000000000182</v>
      </c>
      <c r="T297" s="19">
        <v>292</v>
      </c>
      <c r="U297" s="20">
        <f t="shared" si="98"/>
        <v>566.82000000000312</v>
      </c>
      <c r="V297" s="18">
        <f t="shared" si="91"/>
        <v>566.82000000000312</v>
      </c>
      <c r="W297" s="19">
        <v>292</v>
      </c>
      <c r="X297" s="20">
        <f t="shared" si="99"/>
        <v>162.0100000000003</v>
      </c>
      <c r="Y297" s="18">
        <f t="shared" si="92"/>
        <v>162.0100000000003</v>
      </c>
      <c r="Z297" s="19">
        <v>292</v>
      </c>
      <c r="AA297" s="20">
        <f t="shared" si="103"/>
        <v>6991.3000000000366</v>
      </c>
      <c r="AB297" s="18">
        <f t="shared" si="93"/>
        <v>6153.5008581613665</v>
      </c>
      <c r="AC297" s="19">
        <v>292</v>
      </c>
      <c r="AD297" s="20">
        <f t="shared" si="104"/>
        <v>6270.3999999999751</v>
      </c>
      <c r="AE297" s="18">
        <f t="shared" si="94"/>
        <v>5518.9895700391453</v>
      </c>
    </row>
    <row r="298" spans="1:31" s="3" customFormat="1" ht="13.5">
      <c r="A298" s="17">
        <v>293</v>
      </c>
      <c r="B298" s="505">
        <f t="shared" si="101"/>
        <v>4351.699999999988</v>
      </c>
      <c r="C298" s="505">
        <f t="shared" si="85"/>
        <v>3830.2160806231468</v>
      </c>
      <c r="D298" s="504">
        <v>293</v>
      </c>
      <c r="E298" s="505">
        <f t="shared" si="102"/>
        <v>4350.0999999999885</v>
      </c>
      <c r="F298" s="506">
        <f t="shared" si="86"/>
        <v>3828.8078158693734</v>
      </c>
      <c r="G298" s="19">
        <v>293</v>
      </c>
      <c r="H298" s="20">
        <f t="shared" si="100"/>
        <v>2945.1500000000196</v>
      </c>
      <c r="I298" s="18">
        <f t="shared" si="87"/>
        <v>2945.1500000000196</v>
      </c>
      <c r="J298" s="18"/>
      <c r="K298" s="19">
        <v>293</v>
      </c>
      <c r="L298" s="20">
        <f t="shared" si="95"/>
        <v>3040.0800000000086</v>
      </c>
      <c r="M298" s="18">
        <f t="shared" si="88"/>
        <v>3040.0800000000086</v>
      </c>
      <c r="N298" s="19">
        <v>293</v>
      </c>
      <c r="O298" s="20">
        <f t="shared" si="96"/>
        <v>1405.4199999999939</v>
      </c>
      <c r="P298" s="18">
        <f t="shared" si="89"/>
        <v>1405.4199999999939</v>
      </c>
      <c r="Q298" s="19">
        <v>293</v>
      </c>
      <c r="R298" s="20">
        <f t="shared" si="97"/>
        <v>382.74000000000183</v>
      </c>
      <c r="S298" s="18">
        <f t="shared" si="90"/>
        <v>382.74000000000183</v>
      </c>
      <c r="T298" s="19">
        <v>293</v>
      </c>
      <c r="U298" s="20">
        <f t="shared" si="98"/>
        <v>568.68000000000313</v>
      </c>
      <c r="V298" s="18">
        <f t="shared" si="91"/>
        <v>568.68000000000313</v>
      </c>
      <c r="W298" s="19">
        <v>293</v>
      </c>
      <c r="X298" s="20">
        <f t="shared" si="99"/>
        <v>162.5400000000003</v>
      </c>
      <c r="Y298" s="18">
        <f t="shared" si="92"/>
        <v>162.5400000000003</v>
      </c>
      <c r="Z298" s="19">
        <v>293</v>
      </c>
      <c r="AA298" s="20">
        <f t="shared" si="103"/>
        <v>7014.6000000000367</v>
      </c>
      <c r="AB298" s="18">
        <f t="shared" si="93"/>
        <v>6174.0087136381962</v>
      </c>
      <c r="AC298" s="19">
        <v>293</v>
      </c>
      <c r="AD298" s="20">
        <f t="shared" si="104"/>
        <v>6291.2999999999747</v>
      </c>
      <c r="AE298" s="18">
        <f t="shared" si="94"/>
        <v>5537.3850283853144</v>
      </c>
    </row>
    <row r="299" spans="1:31" s="3" customFormat="1" ht="13.5">
      <c r="A299" s="17">
        <v>294</v>
      </c>
      <c r="B299" s="505">
        <f t="shared" si="101"/>
        <v>4366.2999999999884</v>
      </c>
      <c r="C299" s="505">
        <f t="shared" si="85"/>
        <v>3843.066496501332</v>
      </c>
      <c r="D299" s="504">
        <v>294</v>
      </c>
      <c r="E299" s="505">
        <f t="shared" si="102"/>
        <v>4364.6999999999889</v>
      </c>
      <c r="F299" s="506">
        <f t="shared" si="86"/>
        <v>3841.6582317475586</v>
      </c>
      <c r="G299" s="19">
        <v>294</v>
      </c>
      <c r="H299" s="20">
        <f t="shared" si="100"/>
        <v>2954.2000000000198</v>
      </c>
      <c r="I299" s="18">
        <f t="shared" si="87"/>
        <v>2954.2000000000198</v>
      </c>
      <c r="J299" s="18"/>
      <c r="K299" s="19">
        <v>294</v>
      </c>
      <c r="L299" s="20">
        <f t="shared" si="95"/>
        <v>3050.0400000000086</v>
      </c>
      <c r="M299" s="18">
        <f t="shared" si="88"/>
        <v>3050.0400000000086</v>
      </c>
      <c r="N299" s="19">
        <v>294</v>
      </c>
      <c r="O299" s="20">
        <f t="shared" si="96"/>
        <v>1409.9599999999939</v>
      </c>
      <c r="P299" s="18">
        <f t="shared" si="89"/>
        <v>1409.9599999999939</v>
      </c>
      <c r="Q299" s="19">
        <v>294</v>
      </c>
      <c r="R299" s="20">
        <f t="shared" si="97"/>
        <v>383.92000000000183</v>
      </c>
      <c r="S299" s="18">
        <f t="shared" si="90"/>
        <v>383.92000000000183</v>
      </c>
      <c r="T299" s="19">
        <v>294</v>
      </c>
      <c r="U299" s="20">
        <f t="shared" si="98"/>
        <v>570.54000000000315</v>
      </c>
      <c r="V299" s="18">
        <f t="shared" si="91"/>
        <v>570.54000000000315</v>
      </c>
      <c r="W299" s="19">
        <v>294</v>
      </c>
      <c r="X299" s="20">
        <f t="shared" si="99"/>
        <v>163.07000000000031</v>
      </c>
      <c r="Y299" s="18">
        <f t="shared" si="92"/>
        <v>163.07000000000031</v>
      </c>
      <c r="Z299" s="19">
        <v>294</v>
      </c>
      <c r="AA299" s="20">
        <f t="shared" si="103"/>
        <v>7037.9000000000369</v>
      </c>
      <c r="AB299" s="18">
        <f t="shared" si="93"/>
        <v>6194.516569115026</v>
      </c>
      <c r="AC299" s="19">
        <v>294</v>
      </c>
      <c r="AD299" s="20">
        <f t="shared" si="104"/>
        <v>6312.1999999999744</v>
      </c>
      <c r="AE299" s="18">
        <f t="shared" si="94"/>
        <v>5555.7804867314826</v>
      </c>
    </row>
    <row r="300" spans="1:31" s="3" customFormat="1" ht="13.5">
      <c r="A300" s="17">
        <v>295</v>
      </c>
      <c r="B300" s="505">
        <f t="shared" si="101"/>
        <v>4380.8999999999887</v>
      </c>
      <c r="C300" s="505">
        <f t="shared" si="85"/>
        <v>3855.9169123795173</v>
      </c>
      <c r="D300" s="504">
        <v>295</v>
      </c>
      <c r="E300" s="505">
        <f t="shared" si="102"/>
        <v>4379.2999999999893</v>
      </c>
      <c r="F300" s="506">
        <f t="shared" si="86"/>
        <v>3854.5086476257443</v>
      </c>
      <c r="G300" s="19">
        <v>295</v>
      </c>
      <c r="H300" s="20">
        <f t="shared" si="100"/>
        <v>2963.25000000002</v>
      </c>
      <c r="I300" s="18">
        <f t="shared" si="87"/>
        <v>2963.25000000002</v>
      </c>
      <c r="J300" s="18"/>
      <c r="K300" s="19">
        <v>295</v>
      </c>
      <c r="L300" s="20">
        <f t="shared" si="95"/>
        <v>3060.0000000000086</v>
      </c>
      <c r="M300" s="18">
        <f t="shared" si="88"/>
        <v>3060.0000000000086</v>
      </c>
      <c r="N300" s="19">
        <v>295</v>
      </c>
      <c r="O300" s="20">
        <f t="shared" si="96"/>
        <v>1414.4999999999939</v>
      </c>
      <c r="P300" s="18">
        <f t="shared" si="89"/>
        <v>1414.4999999999939</v>
      </c>
      <c r="Q300" s="19">
        <v>295</v>
      </c>
      <c r="R300" s="20">
        <f t="shared" si="97"/>
        <v>385.10000000000184</v>
      </c>
      <c r="S300" s="18">
        <f t="shared" si="90"/>
        <v>385.10000000000184</v>
      </c>
      <c r="T300" s="19">
        <v>295</v>
      </c>
      <c r="U300" s="20">
        <f t="shared" si="98"/>
        <v>572.40000000000316</v>
      </c>
      <c r="V300" s="18">
        <f t="shared" si="91"/>
        <v>572.40000000000316</v>
      </c>
      <c r="W300" s="19">
        <v>295</v>
      </c>
      <c r="X300" s="20">
        <f t="shared" si="99"/>
        <v>163.60000000000031</v>
      </c>
      <c r="Y300" s="18">
        <f t="shared" si="92"/>
        <v>163.60000000000031</v>
      </c>
      <c r="Z300" s="19">
        <v>295</v>
      </c>
      <c r="AA300" s="20">
        <f t="shared" si="103"/>
        <v>7061.2000000000371</v>
      </c>
      <c r="AB300" s="18">
        <f t="shared" si="93"/>
        <v>6215.0244245918557</v>
      </c>
      <c r="AC300" s="19">
        <v>295</v>
      </c>
      <c r="AD300" s="20">
        <f t="shared" si="104"/>
        <v>6333.099999999974</v>
      </c>
      <c r="AE300" s="18">
        <f t="shared" si="94"/>
        <v>5574.1759450776517</v>
      </c>
    </row>
    <row r="301" spans="1:31" s="3" customFormat="1" ht="13.5">
      <c r="A301" s="17">
        <v>296</v>
      </c>
      <c r="B301" s="505">
        <f t="shared" si="101"/>
        <v>4395.4999999999891</v>
      </c>
      <c r="C301" s="505">
        <f t="shared" si="85"/>
        <v>3868.767328257703</v>
      </c>
      <c r="D301" s="504">
        <v>296</v>
      </c>
      <c r="E301" s="505">
        <f t="shared" si="102"/>
        <v>4393.8999999999896</v>
      </c>
      <c r="F301" s="506">
        <f t="shared" si="86"/>
        <v>3867.3590635039295</v>
      </c>
      <c r="G301" s="19">
        <v>296</v>
      </c>
      <c r="H301" s="20">
        <f t="shared" si="100"/>
        <v>2972.3000000000202</v>
      </c>
      <c r="I301" s="18">
        <f t="shared" si="87"/>
        <v>2972.3000000000202</v>
      </c>
      <c r="J301" s="18"/>
      <c r="K301" s="19">
        <v>296</v>
      </c>
      <c r="L301" s="20">
        <f t="shared" si="95"/>
        <v>3069.9600000000087</v>
      </c>
      <c r="M301" s="18">
        <f t="shared" si="88"/>
        <v>3069.9600000000087</v>
      </c>
      <c r="N301" s="19">
        <v>296</v>
      </c>
      <c r="O301" s="20">
        <f t="shared" si="96"/>
        <v>1419.0399999999938</v>
      </c>
      <c r="P301" s="18">
        <f t="shared" si="89"/>
        <v>1419.0399999999938</v>
      </c>
      <c r="Q301" s="19">
        <v>296</v>
      </c>
      <c r="R301" s="20">
        <f t="shared" si="97"/>
        <v>386.28000000000185</v>
      </c>
      <c r="S301" s="18">
        <f t="shared" si="90"/>
        <v>386.28000000000185</v>
      </c>
      <c r="T301" s="19">
        <v>296</v>
      </c>
      <c r="U301" s="20">
        <f t="shared" si="98"/>
        <v>574.26000000000317</v>
      </c>
      <c r="V301" s="18">
        <f t="shared" si="91"/>
        <v>574.26000000000317</v>
      </c>
      <c r="W301" s="19">
        <v>296</v>
      </c>
      <c r="X301" s="20">
        <f t="shared" si="99"/>
        <v>164.13000000000031</v>
      </c>
      <c r="Y301" s="18">
        <f t="shared" si="92"/>
        <v>164.13000000000031</v>
      </c>
      <c r="Z301" s="19">
        <v>296</v>
      </c>
      <c r="AA301" s="20">
        <f t="shared" si="103"/>
        <v>7084.5000000000373</v>
      </c>
      <c r="AB301" s="18">
        <f t="shared" si="93"/>
        <v>6235.5322800686854</v>
      </c>
      <c r="AC301" s="19">
        <v>296</v>
      </c>
      <c r="AD301" s="20">
        <f t="shared" si="104"/>
        <v>6353.9999999999736</v>
      </c>
      <c r="AE301" s="18">
        <f t="shared" si="94"/>
        <v>5592.5714034238208</v>
      </c>
    </row>
    <row r="302" spans="1:31" s="3" customFormat="1" ht="13.5">
      <c r="A302" s="17">
        <v>297</v>
      </c>
      <c r="B302" s="505">
        <f t="shared" si="101"/>
        <v>4410.0999999999894</v>
      </c>
      <c r="C302" s="505">
        <f t="shared" si="85"/>
        <v>3881.6177441358882</v>
      </c>
      <c r="D302" s="504">
        <v>297</v>
      </c>
      <c r="E302" s="505">
        <f t="shared" si="102"/>
        <v>4408.49999999999</v>
      </c>
      <c r="F302" s="506">
        <f t="shared" si="86"/>
        <v>3880.2094793821152</v>
      </c>
      <c r="G302" s="19">
        <v>297</v>
      </c>
      <c r="H302" s="20">
        <f t="shared" si="100"/>
        <v>2981.3500000000204</v>
      </c>
      <c r="I302" s="18">
        <f t="shared" si="87"/>
        <v>2981.3500000000204</v>
      </c>
      <c r="J302" s="18"/>
      <c r="K302" s="19">
        <v>297</v>
      </c>
      <c r="L302" s="20">
        <f t="shared" si="95"/>
        <v>3079.9200000000087</v>
      </c>
      <c r="M302" s="18">
        <f t="shared" si="88"/>
        <v>3079.9200000000087</v>
      </c>
      <c r="N302" s="19">
        <v>297</v>
      </c>
      <c r="O302" s="20">
        <f t="shared" si="96"/>
        <v>1423.5799999999938</v>
      </c>
      <c r="P302" s="18">
        <f t="shared" si="89"/>
        <v>1423.5799999999938</v>
      </c>
      <c r="Q302" s="19">
        <v>297</v>
      </c>
      <c r="R302" s="20">
        <f t="shared" si="97"/>
        <v>387.46000000000186</v>
      </c>
      <c r="S302" s="18">
        <f t="shared" si="90"/>
        <v>387.46000000000186</v>
      </c>
      <c r="T302" s="19">
        <v>297</v>
      </c>
      <c r="U302" s="20">
        <f t="shared" si="98"/>
        <v>576.12000000000319</v>
      </c>
      <c r="V302" s="18">
        <f t="shared" si="91"/>
        <v>576.12000000000319</v>
      </c>
      <c r="W302" s="19">
        <v>297</v>
      </c>
      <c r="X302" s="20">
        <f t="shared" si="99"/>
        <v>164.66000000000031</v>
      </c>
      <c r="Y302" s="18">
        <f t="shared" si="92"/>
        <v>164.66000000000031</v>
      </c>
      <c r="Z302" s="19">
        <v>297</v>
      </c>
      <c r="AA302" s="20">
        <f t="shared" si="103"/>
        <v>7107.8000000000375</v>
      </c>
      <c r="AB302" s="18">
        <f t="shared" si="93"/>
        <v>6256.040135545516</v>
      </c>
      <c r="AC302" s="19">
        <v>297</v>
      </c>
      <c r="AD302" s="20">
        <f t="shared" si="104"/>
        <v>6374.8999999999733</v>
      </c>
      <c r="AE302" s="18">
        <f t="shared" si="94"/>
        <v>5610.966861769989</v>
      </c>
    </row>
    <row r="303" spans="1:31" s="3" customFormat="1" ht="13.5">
      <c r="A303" s="17">
        <v>298</v>
      </c>
      <c r="B303" s="505">
        <f t="shared" si="101"/>
        <v>4424.6999999999898</v>
      </c>
      <c r="C303" s="505">
        <f t="shared" si="85"/>
        <v>3894.4681600140739</v>
      </c>
      <c r="D303" s="504">
        <v>298</v>
      </c>
      <c r="E303" s="505">
        <f t="shared" si="102"/>
        <v>4423.0999999999904</v>
      </c>
      <c r="F303" s="506">
        <f t="shared" si="86"/>
        <v>3893.0598952603004</v>
      </c>
      <c r="G303" s="19">
        <v>298</v>
      </c>
      <c r="H303" s="20">
        <f t="shared" si="100"/>
        <v>2990.4000000000206</v>
      </c>
      <c r="I303" s="18">
        <f t="shared" si="87"/>
        <v>2990.4000000000206</v>
      </c>
      <c r="J303" s="18"/>
      <c r="K303" s="19">
        <v>298</v>
      </c>
      <c r="L303" s="20">
        <f t="shared" si="95"/>
        <v>3089.8800000000087</v>
      </c>
      <c r="M303" s="18">
        <f t="shared" si="88"/>
        <v>3089.8800000000087</v>
      </c>
      <c r="N303" s="19">
        <v>298</v>
      </c>
      <c r="O303" s="20">
        <f t="shared" si="96"/>
        <v>1428.1199999999938</v>
      </c>
      <c r="P303" s="18">
        <f t="shared" si="89"/>
        <v>1428.1199999999938</v>
      </c>
      <c r="Q303" s="19">
        <v>298</v>
      </c>
      <c r="R303" s="20">
        <f t="shared" si="97"/>
        <v>388.64000000000186</v>
      </c>
      <c r="S303" s="18">
        <f t="shared" si="90"/>
        <v>388.64000000000186</v>
      </c>
      <c r="T303" s="19">
        <v>298</v>
      </c>
      <c r="U303" s="20">
        <f t="shared" si="98"/>
        <v>577.9800000000032</v>
      </c>
      <c r="V303" s="18">
        <f t="shared" si="91"/>
        <v>577.9800000000032</v>
      </c>
      <c r="W303" s="19">
        <v>298</v>
      </c>
      <c r="X303" s="20">
        <f t="shared" si="99"/>
        <v>165.19000000000031</v>
      </c>
      <c r="Y303" s="18">
        <f t="shared" si="92"/>
        <v>165.19000000000031</v>
      </c>
      <c r="Z303" s="19">
        <v>298</v>
      </c>
      <c r="AA303" s="20">
        <f t="shared" si="103"/>
        <v>7131.1000000000377</v>
      </c>
      <c r="AB303" s="18">
        <f t="shared" si="93"/>
        <v>6276.5479910223457</v>
      </c>
      <c r="AC303" s="19">
        <v>298</v>
      </c>
      <c r="AD303" s="20">
        <f t="shared" si="104"/>
        <v>6395.7999999999729</v>
      </c>
      <c r="AE303" s="18">
        <f t="shared" si="94"/>
        <v>5629.3623201161581</v>
      </c>
    </row>
    <row r="304" spans="1:31" s="3" customFormat="1" ht="13.5">
      <c r="A304" s="17">
        <v>299</v>
      </c>
      <c r="B304" s="505">
        <f t="shared" si="101"/>
        <v>4439.2999999999902</v>
      </c>
      <c r="C304" s="505">
        <f t="shared" si="85"/>
        <v>3907.3185758922591</v>
      </c>
      <c r="D304" s="504">
        <v>299</v>
      </c>
      <c r="E304" s="505">
        <f t="shared" si="102"/>
        <v>4437.6999999999907</v>
      </c>
      <c r="F304" s="506">
        <f t="shared" si="86"/>
        <v>3905.9103111384857</v>
      </c>
      <c r="G304" s="19">
        <v>299</v>
      </c>
      <c r="H304" s="20">
        <f t="shared" si="100"/>
        <v>2999.4500000000207</v>
      </c>
      <c r="I304" s="18">
        <f t="shared" si="87"/>
        <v>2999.4500000000207</v>
      </c>
      <c r="J304" s="18"/>
      <c r="K304" s="19">
        <v>299</v>
      </c>
      <c r="L304" s="20">
        <f t="shared" si="95"/>
        <v>3099.8400000000088</v>
      </c>
      <c r="M304" s="18">
        <f t="shared" si="88"/>
        <v>3099.8400000000088</v>
      </c>
      <c r="N304" s="19">
        <v>299</v>
      </c>
      <c r="O304" s="20">
        <f t="shared" si="96"/>
        <v>1432.6599999999937</v>
      </c>
      <c r="P304" s="18">
        <f t="shared" si="89"/>
        <v>1432.6599999999937</v>
      </c>
      <c r="Q304" s="19">
        <v>299</v>
      </c>
      <c r="R304" s="20">
        <f t="shared" si="97"/>
        <v>389.82000000000187</v>
      </c>
      <c r="S304" s="18">
        <f t="shared" si="90"/>
        <v>389.82000000000187</v>
      </c>
      <c r="T304" s="19">
        <v>299</v>
      </c>
      <c r="U304" s="20">
        <f t="shared" si="98"/>
        <v>579.84000000000322</v>
      </c>
      <c r="V304" s="18">
        <f t="shared" si="91"/>
        <v>579.84000000000322</v>
      </c>
      <c r="W304" s="19">
        <v>299</v>
      </c>
      <c r="X304" s="20">
        <f t="shared" si="99"/>
        <v>165.72000000000031</v>
      </c>
      <c r="Y304" s="18">
        <f t="shared" si="92"/>
        <v>165.72000000000031</v>
      </c>
      <c r="Z304" s="19">
        <v>299</v>
      </c>
      <c r="AA304" s="20">
        <f t="shared" si="103"/>
        <v>7154.4000000000378</v>
      </c>
      <c r="AB304" s="18">
        <f t="shared" si="93"/>
        <v>6297.0558464991755</v>
      </c>
      <c r="AC304" s="19">
        <v>299</v>
      </c>
      <c r="AD304" s="20">
        <f t="shared" si="104"/>
        <v>6416.6999999999725</v>
      </c>
      <c r="AE304" s="18">
        <f t="shared" si="94"/>
        <v>5647.7577784623272</v>
      </c>
    </row>
    <row r="305" spans="1:31" s="3" customFormat="1" ht="13.5">
      <c r="A305" s="17">
        <v>300</v>
      </c>
      <c r="B305" s="505">
        <f t="shared" si="101"/>
        <v>4453.8999999999905</v>
      </c>
      <c r="C305" s="505">
        <f t="shared" si="85"/>
        <v>3920.1689917704443</v>
      </c>
      <c r="D305" s="504">
        <v>300</v>
      </c>
      <c r="E305" s="505">
        <f t="shared" si="102"/>
        <v>4452.2999999999911</v>
      </c>
      <c r="F305" s="506">
        <f t="shared" si="86"/>
        <v>3918.7607270166714</v>
      </c>
      <c r="G305" s="19">
        <v>300</v>
      </c>
      <c r="H305" s="20">
        <f t="shared" si="100"/>
        <v>3008.5000000000209</v>
      </c>
      <c r="I305" s="18">
        <f t="shared" si="87"/>
        <v>3008.5000000000209</v>
      </c>
      <c r="J305" s="18"/>
      <c r="K305" s="19">
        <v>300</v>
      </c>
      <c r="L305" s="20">
        <f t="shared" si="95"/>
        <v>3109.8000000000088</v>
      </c>
      <c r="M305" s="18">
        <f t="shared" si="88"/>
        <v>3109.8000000000088</v>
      </c>
      <c r="N305" s="19">
        <v>300</v>
      </c>
      <c r="O305" s="20">
        <f t="shared" si="96"/>
        <v>1437.1999999999937</v>
      </c>
      <c r="P305" s="18">
        <f t="shared" si="89"/>
        <v>1437.1999999999937</v>
      </c>
      <c r="Q305" s="19">
        <v>300</v>
      </c>
      <c r="R305" s="20">
        <f t="shared" si="97"/>
        <v>391.00000000000188</v>
      </c>
      <c r="S305" s="18">
        <f t="shared" si="90"/>
        <v>391.00000000000188</v>
      </c>
      <c r="T305" s="19">
        <v>300</v>
      </c>
      <c r="U305" s="20">
        <f t="shared" si="98"/>
        <v>581.70000000000323</v>
      </c>
      <c r="V305" s="18">
        <f t="shared" si="91"/>
        <v>581.70000000000323</v>
      </c>
      <c r="W305" s="19">
        <v>300</v>
      </c>
      <c r="X305" s="20">
        <f t="shared" si="99"/>
        <v>166.25000000000031</v>
      </c>
      <c r="Y305" s="18">
        <f t="shared" si="92"/>
        <v>166.25000000000031</v>
      </c>
      <c r="Z305" s="19">
        <v>300</v>
      </c>
      <c r="AA305" s="20">
        <f t="shared" si="103"/>
        <v>7177.700000000038</v>
      </c>
      <c r="AB305" s="18">
        <f t="shared" si="93"/>
        <v>6317.5637019760052</v>
      </c>
      <c r="AC305" s="19">
        <v>300</v>
      </c>
      <c r="AD305" s="20">
        <f t="shared" si="104"/>
        <v>6437.5999999999722</v>
      </c>
      <c r="AE305" s="18">
        <f t="shared" si="94"/>
        <v>5666.1532368084954</v>
      </c>
    </row>
    <row r="306" spans="1:31" s="3" customFormat="1" ht="13.5">
      <c r="A306" s="17">
        <v>301</v>
      </c>
      <c r="B306" s="505">
        <f t="shared" si="101"/>
        <v>4468.4999999999909</v>
      </c>
      <c r="C306" s="505">
        <f t="shared" si="85"/>
        <v>3933.01940764863</v>
      </c>
      <c r="D306" s="504">
        <v>301</v>
      </c>
      <c r="E306" s="505">
        <f t="shared" si="102"/>
        <v>4466.8999999999915</v>
      </c>
      <c r="F306" s="506">
        <f t="shared" si="86"/>
        <v>3931.6111428948566</v>
      </c>
      <c r="G306" s="19">
        <v>301</v>
      </c>
      <c r="H306" s="20">
        <f t="shared" si="100"/>
        <v>3017.5500000000211</v>
      </c>
      <c r="I306" s="18">
        <f t="shared" si="87"/>
        <v>3017.5500000000211</v>
      </c>
      <c r="J306" s="18"/>
      <c r="K306" s="19">
        <v>301</v>
      </c>
      <c r="L306" s="20">
        <f t="shared" si="95"/>
        <v>3119.7600000000089</v>
      </c>
      <c r="M306" s="18">
        <f t="shared" si="88"/>
        <v>3119.7600000000089</v>
      </c>
      <c r="N306" s="19">
        <v>301</v>
      </c>
      <c r="O306" s="20">
        <f t="shared" si="96"/>
        <v>1441.7399999999936</v>
      </c>
      <c r="P306" s="18">
        <f t="shared" si="89"/>
        <v>1441.7399999999936</v>
      </c>
      <c r="Q306" s="19">
        <v>301</v>
      </c>
      <c r="R306" s="20">
        <f t="shared" si="97"/>
        <v>392.18000000000188</v>
      </c>
      <c r="S306" s="18">
        <f t="shared" si="90"/>
        <v>392.18000000000188</v>
      </c>
      <c r="T306" s="19">
        <v>301</v>
      </c>
      <c r="U306" s="20">
        <f t="shared" si="98"/>
        <v>583.56000000000324</v>
      </c>
      <c r="V306" s="18">
        <f t="shared" si="91"/>
        <v>583.56000000000324</v>
      </c>
      <c r="W306" s="19">
        <v>301</v>
      </c>
      <c r="X306" s="20">
        <f t="shared" si="99"/>
        <v>166.78000000000031</v>
      </c>
      <c r="Y306" s="18">
        <f t="shared" si="92"/>
        <v>166.78000000000031</v>
      </c>
      <c r="Z306" s="19">
        <v>301</v>
      </c>
      <c r="AA306" s="20">
        <f t="shared" si="103"/>
        <v>7201.0000000000382</v>
      </c>
      <c r="AB306" s="18">
        <f t="shared" si="93"/>
        <v>6338.0715574528349</v>
      </c>
      <c r="AC306" s="19">
        <v>301</v>
      </c>
      <c r="AD306" s="20">
        <f t="shared" si="104"/>
        <v>6458.4999999999718</v>
      </c>
      <c r="AE306" s="18">
        <f t="shared" si="94"/>
        <v>5684.5486951546645</v>
      </c>
    </row>
    <row r="307" spans="1:31" s="3" customFormat="1" ht="13.5">
      <c r="A307" s="17">
        <v>302</v>
      </c>
      <c r="B307" s="505">
        <f t="shared" si="101"/>
        <v>4483.0999999999913</v>
      </c>
      <c r="C307" s="505">
        <f t="shared" si="85"/>
        <v>3945.8698235268153</v>
      </c>
      <c r="D307" s="504">
        <v>302</v>
      </c>
      <c r="E307" s="505">
        <f t="shared" si="102"/>
        <v>4481.4999999999918</v>
      </c>
      <c r="F307" s="506">
        <f t="shared" si="86"/>
        <v>3944.4615587730423</v>
      </c>
      <c r="G307" s="19">
        <v>302</v>
      </c>
      <c r="H307" s="20">
        <f t="shared" si="100"/>
        <v>3026.6000000000213</v>
      </c>
      <c r="I307" s="18">
        <f t="shared" si="87"/>
        <v>3026.6000000000213</v>
      </c>
      <c r="J307" s="18"/>
      <c r="K307" s="19">
        <v>302</v>
      </c>
      <c r="L307" s="20">
        <f t="shared" si="95"/>
        <v>3129.7200000000089</v>
      </c>
      <c r="M307" s="18">
        <f t="shared" si="88"/>
        <v>3129.7200000000089</v>
      </c>
      <c r="N307" s="19">
        <v>302</v>
      </c>
      <c r="O307" s="20">
        <f t="shared" si="96"/>
        <v>1446.2799999999936</v>
      </c>
      <c r="P307" s="18">
        <f t="shared" si="89"/>
        <v>1446.2799999999936</v>
      </c>
      <c r="Q307" s="19">
        <v>302</v>
      </c>
      <c r="R307" s="20">
        <f t="shared" si="97"/>
        <v>393.36000000000189</v>
      </c>
      <c r="S307" s="18">
        <f t="shared" si="90"/>
        <v>393.36000000000189</v>
      </c>
      <c r="T307" s="19">
        <v>302</v>
      </c>
      <c r="U307" s="20">
        <f t="shared" si="98"/>
        <v>585.42000000000326</v>
      </c>
      <c r="V307" s="18">
        <f t="shared" si="91"/>
        <v>585.42000000000326</v>
      </c>
      <c r="W307" s="19">
        <v>302</v>
      </c>
      <c r="X307" s="20">
        <f t="shared" si="99"/>
        <v>167.31000000000031</v>
      </c>
      <c r="Y307" s="18">
        <f t="shared" si="92"/>
        <v>167.31000000000031</v>
      </c>
      <c r="Z307" s="19">
        <v>302</v>
      </c>
      <c r="AA307" s="20">
        <f t="shared" si="103"/>
        <v>7224.3000000000384</v>
      </c>
      <c r="AB307" s="18">
        <f t="shared" si="93"/>
        <v>6358.5794129296646</v>
      </c>
      <c r="AC307" s="19">
        <v>302</v>
      </c>
      <c r="AD307" s="20">
        <f t="shared" si="104"/>
        <v>6479.3999999999714</v>
      </c>
      <c r="AE307" s="18">
        <f t="shared" si="94"/>
        <v>5702.9441535008327</v>
      </c>
    </row>
    <row r="308" spans="1:31" s="3" customFormat="1" ht="13.5">
      <c r="A308" s="17">
        <v>303</v>
      </c>
      <c r="B308" s="505">
        <f t="shared" si="101"/>
        <v>4497.6999999999916</v>
      </c>
      <c r="C308" s="505">
        <f t="shared" si="85"/>
        <v>3958.7202394050009</v>
      </c>
      <c r="D308" s="504">
        <v>303</v>
      </c>
      <c r="E308" s="505">
        <f t="shared" si="102"/>
        <v>4496.0999999999922</v>
      </c>
      <c r="F308" s="506">
        <f t="shared" si="86"/>
        <v>3957.3119746512275</v>
      </c>
      <c r="G308" s="19">
        <v>303</v>
      </c>
      <c r="H308" s="20">
        <f t="shared" si="100"/>
        <v>3035.6500000000215</v>
      </c>
      <c r="I308" s="18">
        <f t="shared" si="87"/>
        <v>3035.6500000000215</v>
      </c>
      <c r="J308" s="18"/>
      <c r="K308" s="19">
        <v>303</v>
      </c>
      <c r="L308" s="20">
        <f t="shared" si="95"/>
        <v>3139.6800000000089</v>
      </c>
      <c r="M308" s="18">
        <f t="shared" si="88"/>
        <v>3139.6800000000089</v>
      </c>
      <c r="N308" s="19">
        <v>303</v>
      </c>
      <c r="O308" s="20">
        <f t="shared" si="96"/>
        <v>1450.8199999999936</v>
      </c>
      <c r="P308" s="18">
        <f t="shared" si="89"/>
        <v>1450.8199999999936</v>
      </c>
      <c r="Q308" s="19">
        <v>303</v>
      </c>
      <c r="R308" s="20">
        <f t="shared" si="97"/>
        <v>394.5400000000019</v>
      </c>
      <c r="S308" s="18">
        <f t="shared" si="90"/>
        <v>394.5400000000019</v>
      </c>
      <c r="T308" s="19">
        <v>303</v>
      </c>
      <c r="U308" s="20">
        <f t="shared" si="98"/>
        <v>587.28000000000327</v>
      </c>
      <c r="V308" s="18">
        <f t="shared" si="91"/>
        <v>587.28000000000327</v>
      </c>
      <c r="W308" s="19">
        <v>303</v>
      </c>
      <c r="X308" s="20">
        <f t="shared" si="99"/>
        <v>167.84000000000032</v>
      </c>
      <c r="Y308" s="18">
        <f t="shared" si="92"/>
        <v>167.84000000000032</v>
      </c>
      <c r="Z308" s="19">
        <v>303</v>
      </c>
      <c r="AA308" s="20">
        <f t="shared" si="103"/>
        <v>7247.6000000000386</v>
      </c>
      <c r="AB308" s="18">
        <f t="shared" si="93"/>
        <v>6379.0872684064943</v>
      </c>
      <c r="AC308" s="19">
        <v>303</v>
      </c>
      <c r="AD308" s="20">
        <f t="shared" si="104"/>
        <v>6500.2999999999711</v>
      </c>
      <c r="AE308" s="18">
        <f t="shared" si="94"/>
        <v>5721.3396118470018</v>
      </c>
    </row>
    <row r="309" spans="1:31" s="3" customFormat="1" ht="13.5">
      <c r="A309" s="17">
        <v>304</v>
      </c>
      <c r="B309" s="505">
        <f t="shared" si="101"/>
        <v>4512.299999999992</v>
      </c>
      <c r="C309" s="505">
        <f t="shared" si="85"/>
        <v>3971.5706552831862</v>
      </c>
      <c r="D309" s="504">
        <v>304</v>
      </c>
      <c r="E309" s="505">
        <f t="shared" si="102"/>
        <v>4510.6999999999925</v>
      </c>
      <c r="F309" s="506">
        <f t="shared" si="86"/>
        <v>3970.1623905294132</v>
      </c>
      <c r="G309" s="19">
        <v>304</v>
      </c>
      <c r="H309" s="20">
        <f t="shared" si="100"/>
        <v>3044.7000000000216</v>
      </c>
      <c r="I309" s="18">
        <f t="shared" si="87"/>
        <v>3044.7000000000216</v>
      </c>
      <c r="J309" s="18"/>
      <c r="K309" s="19">
        <v>304</v>
      </c>
      <c r="L309" s="20">
        <f t="shared" si="95"/>
        <v>3149.640000000009</v>
      </c>
      <c r="M309" s="18">
        <f t="shared" si="88"/>
        <v>3149.640000000009</v>
      </c>
      <c r="N309" s="19">
        <v>304</v>
      </c>
      <c r="O309" s="20">
        <f t="shared" si="96"/>
        <v>1455.3599999999935</v>
      </c>
      <c r="P309" s="18">
        <f t="shared" si="89"/>
        <v>1455.3599999999935</v>
      </c>
      <c r="Q309" s="19">
        <v>304</v>
      </c>
      <c r="R309" s="20">
        <f t="shared" si="97"/>
        <v>395.7200000000019</v>
      </c>
      <c r="S309" s="18">
        <f t="shared" si="90"/>
        <v>395.7200000000019</v>
      </c>
      <c r="T309" s="19">
        <v>304</v>
      </c>
      <c r="U309" s="20">
        <f t="shared" si="98"/>
        <v>589.14000000000328</v>
      </c>
      <c r="V309" s="18">
        <f t="shared" si="91"/>
        <v>589.14000000000328</v>
      </c>
      <c r="W309" s="19">
        <v>304</v>
      </c>
      <c r="X309" s="20">
        <f t="shared" si="99"/>
        <v>168.37000000000032</v>
      </c>
      <c r="Y309" s="18">
        <f t="shared" si="92"/>
        <v>168.37000000000032</v>
      </c>
      <c r="Z309" s="19">
        <v>304</v>
      </c>
      <c r="AA309" s="20">
        <f t="shared" si="103"/>
        <v>7270.9000000000387</v>
      </c>
      <c r="AB309" s="18">
        <f t="shared" si="93"/>
        <v>6399.595123883324</v>
      </c>
      <c r="AC309" s="19">
        <v>304</v>
      </c>
      <c r="AD309" s="20">
        <f t="shared" si="104"/>
        <v>6521.1999999999707</v>
      </c>
      <c r="AE309" s="18">
        <f t="shared" si="94"/>
        <v>5739.7350701931709</v>
      </c>
    </row>
    <row r="310" spans="1:31" s="3" customFormat="1" ht="13.5">
      <c r="A310" s="17">
        <v>305</v>
      </c>
      <c r="B310" s="505">
        <f t="shared" si="101"/>
        <v>4526.8999999999924</v>
      </c>
      <c r="C310" s="505">
        <f t="shared" si="85"/>
        <v>3984.4210711613719</v>
      </c>
      <c r="D310" s="504">
        <v>305</v>
      </c>
      <c r="E310" s="505">
        <f t="shared" si="102"/>
        <v>4525.2999999999929</v>
      </c>
      <c r="F310" s="506">
        <f t="shared" si="86"/>
        <v>3983.0128064075984</v>
      </c>
      <c r="G310" s="19">
        <v>305</v>
      </c>
      <c r="H310" s="20">
        <f t="shared" si="100"/>
        <v>3053.7500000000218</v>
      </c>
      <c r="I310" s="18">
        <f t="shared" si="87"/>
        <v>3053.7500000000218</v>
      </c>
      <c r="J310" s="18"/>
      <c r="K310" s="19">
        <v>305</v>
      </c>
      <c r="L310" s="20">
        <f t="shared" si="95"/>
        <v>3159.600000000009</v>
      </c>
      <c r="M310" s="18">
        <f t="shared" si="88"/>
        <v>3159.600000000009</v>
      </c>
      <c r="N310" s="19">
        <v>305</v>
      </c>
      <c r="O310" s="20">
        <f t="shared" si="96"/>
        <v>1459.8999999999935</v>
      </c>
      <c r="P310" s="18">
        <f t="shared" si="89"/>
        <v>1459.8999999999935</v>
      </c>
      <c r="Q310" s="19">
        <v>305</v>
      </c>
      <c r="R310" s="20">
        <f t="shared" si="97"/>
        <v>396.90000000000191</v>
      </c>
      <c r="S310" s="18">
        <f t="shared" si="90"/>
        <v>396.90000000000191</v>
      </c>
      <c r="T310" s="19">
        <v>305</v>
      </c>
      <c r="U310" s="20">
        <f t="shared" si="98"/>
        <v>591.0000000000033</v>
      </c>
      <c r="V310" s="18">
        <f t="shared" si="91"/>
        <v>591.0000000000033</v>
      </c>
      <c r="W310" s="19">
        <v>305</v>
      </c>
      <c r="X310" s="20">
        <f t="shared" si="99"/>
        <v>168.90000000000032</v>
      </c>
      <c r="Y310" s="18">
        <f t="shared" si="92"/>
        <v>168.90000000000032</v>
      </c>
      <c r="Z310" s="19">
        <v>305</v>
      </c>
      <c r="AA310" s="20">
        <f t="shared" si="103"/>
        <v>7294.2000000000389</v>
      </c>
      <c r="AB310" s="18">
        <f t="shared" si="93"/>
        <v>6420.1029793601538</v>
      </c>
      <c r="AC310" s="19">
        <v>305</v>
      </c>
      <c r="AD310" s="20">
        <f t="shared" si="104"/>
        <v>6542.0999999999704</v>
      </c>
      <c r="AE310" s="18">
        <f t="shared" si="94"/>
        <v>5758.1305285393391</v>
      </c>
    </row>
    <row r="311" spans="1:31" s="3" customFormat="1" ht="13.5">
      <c r="A311" s="17">
        <v>306</v>
      </c>
      <c r="B311" s="505">
        <f t="shared" si="101"/>
        <v>4541.4999999999927</v>
      </c>
      <c r="C311" s="505">
        <f t="shared" si="85"/>
        <v>3997.2714870395571</v>
      </c>
      <c r="D311" s="504">
        <v>306</v>
      </c>
      <c r="E311" s="505">
        <f t="shared" si="102"/>
        <v>4539.8999999999933</v>
      </c>
      <c r="F311" s="506">
        <f t="shared" si="86"/>
        <v>3995.8632222857836</v>
      </c>
      <c r="G311" s="19">
        <v>306</v>
      </c>
      <c r="H311" s="20">
        <f t="shared" si="100"/>
        <v>3062.800000000022</v>
      </c>
      <c r="I311" s="18">
        <f t="shared" si="87"/>
        <v>3062.800000000022</v>
      </c>
      <c r="J311" s="18"/>
      <c r="K311" s="19">
        <v>306</v>
      </c>
      <c r="L311" s="20">
        <f t="shared" si="95"/>
        <v>3169.560000000009</v>
      </c>
      <c r="M311" s="18">
        <f t="shared" si="88"/>
        <v>3169.560000000009</v>
      </c>
      <c r="N311" s="19">
        <v>306</v>
      </c>
      <c r="O311" s="20">
        <f t="shared" si="96"/>
        <v>1464.4399999999935</v>
      </c>
      <c r="P311" s="18">
        <f t="shared" si="89"/>
        <v>1464.4399999999935</v>
      </c>
      <c r="Q311" s="19">
        <v>306</v>
      </c>
      <c r="R311" s="20">
        <f t="shared" si="97"/>
        <v>398.08000000000192</v>
      </c>
      <c r="S311" s="18">
        <f t="shared" si="90"/>
        <v>398.08000000000192</v>
      </c>
      <c r="T311" s="19">
        <v>306</v>
      </c>
      <c r="U311" s="20">
        <f t="shared" si="98"/>
        <v>592.86000000000331</v>
      </c>
      <c r="V311" s="18">
        <f t="shared" si="91"/>
        <v>592.86000000000331</v>
      </c>
      <c r="W311" s="19">
        <v>306</v>
      </c>
      <c r="X311" s="20">
        <f t="shared" si="99"/>
        <v>169.43000000000032</v>
      </c>
      <c r="Y311" s="18">
        <f t="shared" si="92"/>
        <v>169.43000000000032</v>
      </c>
      <c r="Z311" s="19">
        <v>306</v>
      </c>
      <c r="AA311" s="20">
        <f t="shared" si="103"/>
        <v>7317.5000000000391</v>
      </c>
      <c r="AB311" s="18">
        <f t="shared" si="93"/>
        <v>6440.6108348369835</v>
      </c>
      <c r="AC311" s="19">
        <v>306</v>
      </c>
      <c r="AD311" s="20">
        <f t="shared" si="104"/>
        <v>6562.99999999997</v>
      </c>
      <c r="AE311" s="18">
        <f t="shared" si="94"/>
        <v>5776.5259868855082</v>
      </c>
    </row>
    <row r="312" spans="1:31" s="3" customFormat="1" ht="13.5">
      <c r="A312" s="17">
        <v>307</v>
      </c>
      <c r="B312" s="505">
        <f t="shared" si="101"/>
        <v>4556.0999999999931</v>
      </c>
      <c r="C312" s="505">
        <f t="shared" si="85"/>
        <v>4010.1219029177423</v>
      </c>
      <c r="D312" s="504">
        <v>307</v>
      </c>
      <c r="E312" s="505">
        <f t="shared" si="102"/>
        <v>4554.4999999999936</v>
      </c>
      <c r="F312" s="506">
        <f t="shared" si="86"/>
        <v>4008.7136381639693</v>
      </c>
      <c r="G312" s="19">
        <v>307</v>
      </c>
      <c r="H312" s="20">
        <f t="shared" si="100"/>
        <v>3071.8500000000222</v>
      </c>
      <c r="I312" s="18">
        <f t="shared" si="87"/>
        <v>3071.8500000000222</v>
      </c>
      <c r="J312" s="18"/>
      <c r="K312" s="19">
        <v>307</v>
      </c>
      <c r="L312" s="20">
        <f t="shared" si="95"/>
        <v>3179.5200000000091</v>
      </c>
      <c r="M312" s="18">
        <f t="shared" si="88"/>
        <v>3179.5200000000091</v>
      </c>
      <c r="N312" s="19">
        <v>307</v>
      </c>
      <c r="O312" s="20">
        <f t="shared" si="96"/>
        <v>1468.9799999999934</v>
      </c>
      <c r="P312" s="18">
        <f t="shared" si="89"/>
        <v>1468.9799999999934</v>
      </c>
      <c r="Q312" s="19">
        <v>307</v>
      </c>
      <c r="R312" s="20">
        <f t="shared" si="97"/>
        <v>399.26000000000192</v>
      </c>
      <c r="S312" s="18">
        <f t="shared" si="90"/>
        <v>399.26000000000192</v>
      </c>
      <c r="T312" s="19">
        <v>307</v>
      </c>
      <c r="U312" s="20">
        <f t="shared" si="98"/>
        <v>594.72000000000332</v>
      </c>
      <c r="V312" s="18">
        <f t="shared" si="91"/>
        <v>594.72000000000332</v>
      </c>
      <c r="W312" s="19">
        <v>307</v>
      </c>
      <c r="X312" s="20">
        <f t="shared" si="99"/>
        <v>169.96000000000032</v>
      </c>
      <c r="Y312" s="18">
        <f t="shared" si="92"/>
        <v>169.96000000000032</v>
      </c>
      <c r="Z312" s="19">
        <v>307</v>
      </c>
      <c r="AA312" s="20">
        <f t="shared" si="103"/>
        <v>7340.8000000000393</v>
      </c>
      <c r="AB312" s="18">
        <f t="shared" si="93"/>
        <v>6461.1186903138132</v>
      </c>
      <c r="AC312" s="19">
        <v>307</v>
      </c>
      <c r="AD312" s="20">
        <f t="shared" si="104"/>
        <v>6583.8999999999696</v>
      </c>
      <c r="AE312" s="18">
        <f t="shared" si="94"/>
        <v>5794.9214452316764</v>
      </c>
    </row>
    <row r="313" spans="1:31" s="3" customFormat="1" ht="13.5">
      <c r="A313" s="17">
        <v>308</v>
      </c>
      <c r="B313" s="505">
        <f t="shared" si="101"/>
        <v>4570.6999999999935</v>
      </c>
      <c r="C313" s="505">
        <f t="shared" si="85"/>
        <v>4022.972318795928</v>
      </c>
      <c r="D313" s="504">
        <v>308</v>
      </c>
      <c r="E313" s="505">
        <f t="shared" si="102"/>
        <v>4569.099999999994</v>
      </c>
      <c r="F313" s="506">
        <f t="shared" si="86"/>
        <v>4021.5640540421546</v>
      </c>
      <c r="G313" s="19">
        <v>308</v>
      </c>
      <c r="H313" s="20">
        <f t="shared" si="100"/>
        <v>3080.9000000000224</v>
      </c>
      <c r="I313" s="18">
        <f t="shared" si="87"/>
        <v>3080.9000000000224</v>
      </c>
      <c r="J313" s="18"/>
      <c r="K313" s="19">
        <v>308</v>
      </c>
      <c r="L313" s="20">
        <f t="shared" si="95"/>
        <v>3189.4800000000091</v>
      </c>
      <c r="M313" s="18">
        <f t="shared" si="88"/>
        <v>3189.4800000000091</v>
      </c>
      <c r="N313" s="19">
        <v>308</v>
      </c>
      <c r="O313" s="20">
        <f t="shared" si="96"/>
        <v>1473.5199999999934</v>
      </c>
      <c r="P313" s="18">
        <f t="shared" si="89"/>
        <v>1473.5199999999934</v>
      </c>
      <c r="Q313" s="19">
        <v>308</v>
      </c>
      <c r="R313" s="20">
        <f t="shared" si="97"/>
        <v>400.44000000000193</v>
      </c>
      <c r="S313" s="18">
        <f t="shared" si="90"/>
        <v>400.44000000000193</v>
      </c>
      <c r="T313" s="19">
        <v>308</v>
      </c>
      <c r="U313" s="20">
        <f t="shared" si="98"/>
        <v>596.58000000000334</v>
      </c>
      <c r="V313" s="18">
        <f t="shared" si="91"/>
        <v>596.58000000000334</v>
      </c>
      <c r="W313" s="19">
        <v>308</v>
      </c>
      <c r="X313" s="20">
        <f t="shared" si="99"/>
        <v>170.49000000000032</v>
      </c>
      <c r="Y313" s="18">
        <f t="shared" si="92"/>
        <v>170.49000000000032</v>
      </c>
      <c r="Z313" s="19">
        <v>308</v>
      </c>
      <c r="AA313" s="20">
        <f t="shared" si="103"/>
        <v>7364.1000000000395</v>
      </c>
      <c r="AB313" s="18">
        <f t="shared" si="93"/>
        <v>6481.6265457906438</v>
      </c>
      <c r="AC313" s="19">
        <v>308</v>
      </c>
      <c r="AD313" s="20">
        <f t="shared" si="104"/>
        <v>6604.7999999999693</v>
      </c>
      <c r="AE313" s="18">
        <f t="shared" si="94"/>
        <v>5813.3169035778456</v>
      </c>
    </row>
    <row r="314" spans="1:31" s="3" customFormat="1" ht="13.5">
      <c r="A314" s="17">
        <v>309</v>
      </c>
      <c r="B314" s="505">
        <f t="shared" si="101"/>
        <v>4585.2999999999938</v>
      </c>
      <c r="C314" s="505">
        <f t="shared" si="85"/>
        <v>4035.8227346741132</v>
      </c>
      <c r="D314" s="504">
        <v>309</v>
      </c>
      <c r="E314" s="505">
        <f t="shared" si="102"/>
        <v>4583.6999999999944</v>
      </c>
      <c r="F314" s="506">
        <f t="shared" si="86"/>
        <v>4034.4144699203403</v>
      </c>
      <c r="G314" s="19">
        <v>309</v>
      </c>
      <c r="H314" s="20">
        <f t="shared" si="100"/>
        <v>3089.9500000000226</v>
      </c>
      <c r="I314" s="18">
        <f t="shared" si="87"/>
        <v>3089.9500000000226</v>
      </c>
      <c r="J314" s="18"/>
      <c r="K314" s="19">
        <v>309</v>
      </c>
      <c r="L314" s="20">
        <f t="shared" si="95"/>
        <v>3199.4400000000091</v>
      </c>
      <c r="M314" s="18">
        <f t="shared" si="88"/>
        <v>3199.4400000000091</v>
      </c>
      <c r="N314" s="19">
        <v>309</v>
      </c>
      <c r="O314" s="20">
        <f t="shared" si="96"/>
        <v>1478.0599999999934</v>
      </c>
      <c r="P314" s="18">
        <f t="shared" si="89"/>
        <v>1478.0599999999934</v>
      </c>
      <c r="Q314" s="19">
        <v>309</v>
      </c>
      <c r="R314" s="20">
        <f t="shared" si="97"/>
        <v>401.62000000000194</v>
      </c>
      <c r="S314" s="18">
        <f t="shared" si="90"/>
        <v>401.62000000000194</v>
      </c>
      <c r="T314" s="19">
        <v>309</v>
      </c>
      <c r="U314" s="20">
        <f t="shared" si="98"/>
        <v>598.44000000000335</v>
      </c>
      <c r="V314" s="18">
        <f t="shared" si="91"/>
        <v>598.44000000000335</v>
      </c>
      <c r="W314" s="19">
        <v>309</v>
      </c>
      <c r="X314" s="20">
        <f t="shared" si="99"/>
        <v>171.02000000000032</v>
      </c>
      <c r="Y314" s="18">
        <f t="shared" si="92"/>
        <v>171.02000000000032</v>
      </c>
      <c r="Z314" s="19">
        <v>309</v>
      </c>
      <c r="AA314" s="20">
        <f t="shared" si="103"/>
        <v>7387.4000000000397</v>
      </c>
      <c r="AB314" s="18">
        <f t="shared" si="93"/>
        <v>6502.1344012674735</v>
      </c>
      <c r="AC314" s="19">
        <v>309</v>
      </c>
      <c r="AD314" s="20">
        <f t="shared" si="104"/>
        <v>6625.6999999999689</v>
      </c>
      <c r="AE314" s="18">
        <f t="shared" si="94"/>
        <v>5831.7123619240147</v>
      </c>
    </row>
    <row r="315" spans="1:31" s="3" customFormat="1" ht="13.5">
      <c r="A315" s="17">
        <v>310</v>
      </c>
      <c r="B315" s="505">
        <f t="shared" si="101"/>
        <v>4599.8999999999942</v>
      </c>
      <c r="C315" s="505">
        <f t="shared" si="85"/>
        <v>4048.6731505522989</v>
      </c>
      <c r="D315" s="504">
        <v>310</v>
      </c>
      <c r="E315" s="505">
        <f t="shared" si="102"/>
        <v>4598.2999999999947</v>
      </c>
      <c r="F315" s="506">
        <f t="shared" si="86"/>
        <v>4047.2648857985255</v>
      </c>
      <c r="G315" s="19">
        <v>310</v>
      </c>
      <c r="H315" s="20">
        <f t="shared" si="100"/>
        <v>3099.0000000000227</v>
      </c>
      <c r="I315" s="18">
        <f t="shared" si="87"/>
        <v>3099.0000000000227</v>
      </c>
      <c r="J315" s="18"/>
      <c r="K315" s="19">
        <v>310</v>
      </c>
      <c r="L315" s="20">
        <f t="shared" si="95"/>
        <v>3209.4000000000092</v>
      </c>
      <c r="M315" s="18">
        <f t="shared" si="88"/>
        <v>3209.4000000000092</v>
      </c>
      <c r="N315" s="19">
        <v>310</v>
      </c>
      <c r="O315" s="20">
        <f t="shared" si="96"/>
        <v>1482.5999999999933</v>
      </c>
      <c r="P315" s="18">
        <f t="shared" si="89"/>
        <v>1482.5999999999933</v>
      </c>
      <c r="Q315" s="19">
        <v>310</v>
      </c>
      <c r="R315" s="20">
        <f t="shared" si="97"/>
        <v>402.80000000000194</v>
      </c>
      <c r="S315" s="18">
        <f t="shared" si="90"/>
        <v>402.80000000000194</v>
      </c>
      <c r="T315" s="19">
        <v>310</v>
      </c>
      <c r="U315" s="20">
        <f t="shared" si="98"/>
        <v>600.30000000000337</v>
      </c>
      <c r="V315" s="18">
        <f t="shared" si="91"/>
        <v>600.30000000000337</v>
      </c>
      <c r="W315" s="19">
        <v>310</v>
      </c>
      <c r="X315" s="20">
        <f t="shared" si="99"/>
        <v>171.55000000000032</v>
      </c>
      <c r="Y315" s="18">
        <f t="shared" si="92"/>
        <v>171.55000000000032</v>
      </c>
      <c r="Z315" s="19">
        <v>310</v>
      </c>
      <c r="AA315" s="20">
        <f t="shared" si="103"/>
        <v>7410.7000000000398</v>
      </c>
      <c r="AB315" s="18">
        <f t="shared" si="93"/>
        <v>6522.6422567443033</v>
      </c>
      <c r="AC315" s="19">
        <v>310</v>
      </c>
      <c r="AD315" s="20">
        <f t="shared" si="104"/>
        <v>6646.5999999999685</v>
      </c>
      <c r="AE315" s="18">
        <f t="shared" si="94"/>
        <v>5850.1078202701829</v>
      </c>
    </row>
    <row r="316" spans="1:31" s="3" customFormat="1" ht="13.5">
      <c r="A316" s="17">
        <v>311</v>
      </c>
      <c r="B316" s="505">
        <f t="shared" si="101"/>
        <v>4614.4999999999945</v>
      </c>
      <c r="C316" s="505">
        <f t="shared" si="85"/>
        <v>4061.5235664304842</v>
      </c>
      <c r="D316" s="504">
        <v>311</v>
      </c>
      <c r="E316" s="505">
        <f t="shared" si="102"/>
        <v>4612.8999999999951</v>
      </c>
      <c r="F316" s="506">
        <f t="shared" si="86"/>
        <v>4060.1153016767107</v>
      </c>
      <c r="G316" s="19">
        <v>311</v>
      </c>
      <c r="H316" s="20">
        <f t="shared" si="100"/>
        <v>3108.0500000000229</v>
      </c>
      <c r="I316" s="18">
        <f t="shared" si="87"/>
        <v>3108.0500000000229</v>
      </c>
      <c r="J316" s="18"/>
      <c r="K316" s="19">
        <v>311</v>
      </c>
      <c r="L316" s="20">
        <f t="shared" si="95"/>
        <v>3219.3600000000092</v>
      </c>
      <c r="M316" s="18">
        <f t="shared" si="88"/>
        <v>3219.3600000000092</v>
      </c>
      <c r="N316" s="19">
        <v>311</v>
      </c>
      <c r="O316" s="20">
        <f t="shared" si="96"/>
        <v>1487.1399999999933</v>
      </c>
      <c r="P316" s="18">
        <f t="shared" si="89"/>
        <v>1487.1399999999933</v>
      </c>
      <c r="Q316" s="19">
        <v>311</v>
      </c>
      <c r="R316" s="20">
        <f t="shared" si="97"/>
        <v>403.98000000000195</v>
      </c>
      <c r="S316" s="18">
        <f t="shared" si="90"/>
        <v>403.98000000000195</v>
      </c>
      <c r="T316" s="19">
        <v>311</v>
      </c>
      <c r="U316" s="20">
        <f t="shared" si="98"/>
        <v>602.16000000000338</v>
      </c>
      <c r="V316" s="18">
        <f t="shared" si="91"/>
        <v>602.16000000000338</v>
      </c>
      <c r="W316" s="19">
        <v>311</v>
      </c>
      <c r="X316" s="20">
        <f t="shared" si="99"/>
        <v>172.08000000000033</v>
      </c>
      <c r="Y316" s="18">
        <f t="shared" si="92"/>
        <v>172.08000000000033</v>
      </c>
      <c r="Z316" s="19">
        <v>311</v>
      </c>
      <c r="AA316" s="20">
        <f t="shared" si="103"/>
        <v>7434.00000000004</v>
      </c>
      <c r="AB316" s="18">
        <f t="shared" si="93"/>
        <v>6543.150112221133</v>
      </c>
      <c r="AC316" s="19">
        <v>311</v>
      </c>
      <c r="AD316" s="20">
        <f t="shared" si="104"/>
        <v>6667.4999999999682</v>
      </c>
      <c r="AE316" s="18">
        <f t="shared" si="94"/>
        <v>5868.503278616352</v>
      </c>
    </row>
    <row r="317" spans="1:31" s="3" customFormat="1" ht="13.5">
      <c r="A317" s="17">
        <v>312</v>
      </c>
      <c r="B317" s="505">
        <f t="shared" si="101"/>
        <v>4629.0999999999949</v>
      </c>
      <c r="C317" s="505">
        <f t="shared" si="85"/>
        <v>4074.3739823086694</v>
      </c>
      <c r="D317" s="504">
        <v>312</v>
      </c>
      <c r="E317" s="505">
        <f t="shared" si="102"/>
        <v>4627.4999999999955</v>
      </c>
      <c r="F317" s="506">
        <f t="shared" si="86"/>
        <v>4072.9657175548964</v>
      </c>
      <c r="G317" s="19">
        <v>312</v>
      </c>
      <c r="H317" s="20">
        <f t="shared" si="100"/>
        <v>3117.1000000000231</v>
      </c>
      <c r="I317" s="18">
        <f t="shared" si="87"/>
        <v>3117.1000000000231</v>
      </c>
      <c r="J317" s="18"/>
      <c r="K317" s="19">
        <v>312</v>
      </c>
      <c r="L317" s="20">
        <f t="shared" si="95"/>
        <v>3229.3200000000093</v>
      </c>
      <c r="M317" s="18">
        <f t="shared" si="88"/>
        <v>3229.3200000000093</v>
      </c>
      <c r="N317" s="19">
        <v>312</v>
      </c>
      <c r="O317" s="20">
        <f t="shared" si="96"/>
        <v>1491.6799999999932</v>
      </c>
      <c r="P317" s="18">
        <f t="shared" si="89"/>
        <v>1491.6799999999932</v>
      </c>
      <c r="Q317" s="19">
        <v>312</v>
      </c>
      <c r="R317" s="20">
        <f t="shared" si="97"/>
        <v>405.16000000000196</v>
      </c>
      <c r="S317" s="18">
        <f t="shared" si="90"/>
        <v>405.16000000000196</v>
      </c>
      <c r="T317" s="19">
        <v>312</v>
      </c>
      <c r="U317" s="20">
        <f t="shared" si="98"/>
        <v>604.02000000000339</v>
      </c>
      <c r="V317" s="18">
        <f t="shared" si="91"/>
        <v>604.02000000000339</v>
      </c>
      <c r="W317" s="19">
        <v>312</v>
      </c>
      <c r="X317" s="20">
        <f t="shared" si="99"/>
        <v>172.61000000000033</v>
      </c>
      <c r="Y317" s="18">
        <f t="shared" si="92"/>
        <v>172.61000000000033</v>
      </c>
      <c r="Z317" s="19">
        <v>312</v>
      </c>
      <c r="AA317" s="20">
        <f t="shared" si="103"/>
        <v>7457.3000000000402</v>
      </c>
      <c r="AB317" s="18">
        <f t="shared" si="93"/>
        <v>6563.6579676979627</v>
      </c>
      <c r="AC317" s="19">
        <v>312</v>
      </c>
      <c r="AD317" s="20">
        <f t="shared" si="104"/>
        <v>6688.3999999999678</v>
      </c>
      <c r="AE317" s="18">
        <f t="shared" si="94"/>
        <v>5886.8987369625211</v>
      </c>
    </row>
    <row r="318" spans="1:31" s="3" customFormat="1" ht="13.5">
      <c r="A318" s="17">
        <v>313</v>
      </c>
      <c r="B318" s="505">
        <f t="shared" si="101"/>
        <v>4643.6999999999953</v>
      </c>
      <c r="C318" s="505">
        <f t="shared" si="85"/>
        <v>4087.2243981868551</v>
      </c>
      <c r="D318" s="504">
        <v>313</v>
      </c>
      <c r="E318" s="505">
        <f t="shared" si="102"/>
        <v>4642.0999999999958</v>
      </c>
      <c r="F318" s="506">
        <f t="shared" si="86"/>
        <v>4085.8161334330816</v>
      </c>
      <c r="G318" s="19">
        <v>313</v>
      </c>
      <c r="H318" s="20">
        <f t="shared" si="100"/>
        <v>3126.1500000000233</v>
      </c>
      <c r="I318" s="18">
        <f t="shared" si="87"/>
        <v>3126.1500000000233</v>
      </c>
      <c r="J318" s="18"/>
      <c r="K318" s="19">
        <v>313</v>
      </c>
      <c r="L318" s="20">
        <f t="shared" si="95"/>
        <v>3239.2800000000093</v>
      </c>
      <c r="M318" s="18">
        <f t="shared" si="88"/>
        <v>3239.2800000000093</v>
      </c>
      <c r="N318" s="19">
        <v>313</v>
      </c>
      <c r="O318" s="20">
        <f t="shared" si="96"/>
        <v>1496.2199999999932</v>
      </c>
      <c r="P318" s="18">
        <f t="shared" si="89"/>
        <v>1496.2199999999932</v>
      </c>
      <c r="Q318" s="19">
        <v>313</v>
      </c>
      <c r="R318" s="20">
        <f t="shared" si="97"/>
        <v>406.34000000000196</v>
      </c>
      <c r="S318" s="18">
        <f t="shared" si="90"/>
        <v>406.34000000000196</v>
      </c>
      <c r="T318" s="19">
        <v>313</v>
      </c>
      <c r="U318" s="20">
        <f t="shared" si="98"/>
        <v>605.88000000000341</v>
      </c>
      <c r="V318" s="18">
        <f t="shared" si="91"/>
        <v>605.88000000000341</v>
      </c>
      <c r="W318" s="19">
        <v>313</v>
      </c>
      <c r="X318" s="20">
        <f t="shared" si="99"/>
        <v>173.14000000000033</v>
      </c>
      <c r="Y318" s="18">
        <f t="shared" si="92"/>
        <v>173.14000000000033</v>
      </c>
      <c r="Z318" s="19">
        <v>313</v>
      </c>
      <c r="AA318" s="20">
        <f t="shared" si="103"/>
        <v>7480.6000000000404</v>
      </c>
      <c r="AB318" s="18">
        <f t="shared" si="93"/>
        <v>6584.1658231747924</v>
      </c>
      <c r="AC318" s="19">
        <v>313</v>
      </c>
      <c r="AD318" s="20">
        <f t="shared" si="104"/>
        <v>6709.2999999999674</v>
      </c>
      <c r="AE318" s="18">
        <f t="shared" si="94"/>
        <v>5905.2941953086893</v>
      </c>
    </row>
    <row r="319" spans="1:31" s="3" customFormat="1" ht="13.5">
      <c r="A319" s="17">
        <v>314</v>
      </c>
      <c r="B319" s="505">
        <f t="shared" si="101"/>
        <v>4658.2999999999956</v>
      </c>
      <c r="C319" s="505">
        <f t="shared" si="85"/>
        <v>4100.0748140650403</v>
      </c>
      <c r="D319" s="504">
        <v>314</v>
      </c>
      <c r="E319" s="505">
        <f t="shared" si="102"/>
        <v>4656.6999999999962</v>
      </c>
      <c r="F319" s="506">
        <f t="shared" si="86"/>
        <v>4098.6665493112669</v>
      </c>
      <c r="G319" s="19">
        <v>314</v>
      </c>
      <c r="H319" s="20">
        <f t="shared" si="100"/>
        <v>3135.2000000000235</v>
      </c>
      <c r="I319" s="18">
        <f t="shared" si="87"/>
        <v>3135.2000000000235</v>
      </c>
      <c r="J319" s="18"/>
      <c r="K319" s="19">
        <v>314</v>
      </c>
      <c r="L319" s="20">
        <f t="shared" si="95"/>
        <v>3249.2400000000093</v>
      </c>
      <c r="M319" s="18">
        <f t="shared" si="88"/>
        <v>3249.2400000000093</v>
      </c>
      <c r="N319" s="19">
        <v>314</v>
      </c>
      <c r="O319" s="20">
        <f t="shared" si="96"/>
        <v>1500.7599999999932</v>
      </c>
      <c r="P319" s="18">
        <f t="shared" si="89"/>
        <v>1500.7599999999932</v>
      </c>
      <c r="Q319" s="19">
        <v>314</v>
      </c>
      <c r="R319" s="20">
        <f t="shared" si="97"/>
        <v>407.52000000000197</v>
      </c>
      <c r="S319" s="18">
        <f t="shared" si="90"/>
        <v>407.52000000000197</v>
      </c>
      <c r="T319" s="19">
        <v>314</v>
      </c>
      <c r="U319" s="20">
        <f t="shared" si="98"/>
        <v>607.74000000000342</v>
      </c>
      <c r="V319" s="18">
        <f t="shared" si="91"/>
        <v>607.74000000000342</v>
      </c>
      <c r="W319" s="19">
        <v>314</v>
      </c>
      <c r="X319" s="20">
        <f t="shared" si="99"/>
        <v>173.67000000000033</v>
      </c>
      <c r="Y319" s="18">
        <f t="shared" si="92"/>
        <v>173.67000000000033</v>
      </c>
      <c r="Z319" s="19">
        <v>314</v>
      </c>
      <c r="AA319" s="20">
        <f t="shared" si="103"/>
        <v>7503.9000000000406</v>
      </c>
      <c r="AB319" s="18">
        <f t="shared" si="93"/>
        <v>6604.6736786516221</v>
      </c>
      <c r="AC319" s="19">
        <v>314</v>
      </c>
      <c r="AD319" s="20">
        <f t="shared" si="104"/>
        <v>6730.1999999999671</v>
      </c>
      <c r="AE319" s="18">
        <f t="shared" si="94"/>
        <v>5923.6896536548584</v>
      </c>
    </row>
    <row r="320" spans="1:31" s="3" customFormat="1" ht="13.5">
      <c r="A320" s="17">
        <v>315</v>
      </c>
      <c r="B320" s="505">
        <f t="shared" si="101"/>
        <v>4672.899999999996</v>
      </c>
      <c r="C320" s="505">
        <f t="shared" si="85"/>
        <v>4112.9252299432255</v>
      </c>
      <c r="D320" s="504">
        <v>315</v>
      </c>
      <c r="E320" s="505">
        <f t="shared" si="102"/>
        <v>4671.2999999999965</v>
      </c>
      <c r="F320" s="506">
        <f t="shared" si="86"/>
        <v>4111.516965189453</v>
      </c>
      <c r="G320" s="19">
        <v>315</v>
      </c>
      <c r="H320" s="20">
        <f t="shared" si="100"/>
        <v>3144.2500000000236</v>
      </c>
      <c r="I320" s="18">
        <f t="shared" si="87"/>
        <v>3144.2500000000236</v>
      </c>
      <c r="J320" s="18"/>
      <c r="K320" s="19">
        <v>315</v>
      </c>
      <c r="L320" s="20">
        <f t="shared" si="95"/>
        <v>3259.2000000000094</v>
      </c>
      <c r="M320" s="18">
        <f t="shared" si="88"/>
        <v>3259.2000000000094</v>
      </c>
      <c r="N320" s="19">
        <v>315</v>
      </c>
      <c r="O320" s="20">
        <f t="shared" si="96"/>
        <v>1505.2999999999931</v>
      </c>
      <c r="P320" s="18">
        <f t="shared" si="89"/>
        <v>1505.2999999999931</v>
      </c>
      <c r="Q320" s="19">
        <v>315</v>
      </c>
      <c r="R320" s="20">
        <f t="shared" si="97"/>
        <v>408.70000000000198</v>
      </c>
      <c r="S320" s="18">
        <f t="shared" si="90"/>
        <v>408.70000000000198</v>
      </c>
      <c r="T320" s="19">
        <v>315</v>
      </c>
      <c r="U320" s="20">
        <f t="shared" si="98"/>
        <v>609.60000000000343</v>
      </c>
      <c r="V320" s="18">
        <f t="shared" si="91"/>
        <v>609.60000000000343</v>
      </c>
      <c r="W320" s="19">
        <v>315</v>
      </c>
      <c r="X320" s="20">
        <f t="shared" si="99"/>
        <v>174.20000000000033</v>
      </c>
      <c r="Y320" s="18">
        <f t="shared" si="92"/>
        <v>174.20000000000033</v>
      </c>
      <c r="Z320" s="19">
        <v>315</v>
      </c>
      <c r="AA320" s="20">
        <f t="shared" si="103"/>
        <v>7527.2000000000407</v>
      </c>
      <c r="AB320" s="18">
        <f t="shared" si="93"/>
        <v>6625.1815341284519</v>
      </c>
      <c r="AC320" s="19">
        <v>315</v>
      </c>
      <c r="AD320" s="20">
        <f t="shared" si="104"/>
        <v>6751.0999999999667</v>
      </c>
      <c r="AE320" s="18">
        <f t="shared" si="94"/>
        <v>5942.0851120010266</v>
      </c>
    </row>
    <row r="321" spans="1:31" s="3" customFormat="1" ht="13.5">
      <c r="A321" s="17">
        <v>316</v>
      </c>
      <c r="B321" s="505">
        <f t="shared" si="101"/>
        <v>4687.4999999999964</v>
      </c>
      <c r="C321" s="505">
        <f t="shared" si="85"/>
        <v>4125.7756458214117</v>
      </c>
      <c r="D321" s="504">
        <v>316</v>
      </c>
      <c r="E321" s="505">
        <f t="shared" si="102"/>
        <v>4685.8999999999969</v>
      </c>
      <c r="F321" s="506">
        <f t="shared" si="86"/>
        <v>4124.3673810676382</v>
      </c>
      <c r="G321" s="19">
        <v>316</v>
      </c>
      <c r="H321" s="20">
        <f t="shared" si="100"/>
        <v>3153.3000000000238</v>
      </c>
      <c r="I321" s="18">
        <f t="shared" si="87"/>
        <v>3153.3000000000238</v>
      </c>
      <c r="J321" s="18"/>
      <c r="K321" s="19">
        <v>316</v>
      </c>
      <c r="L321" s="20">
        <f t="shared" si="95"/>
        <v>3269.1600000000094</v>
      </c>
      <c r="M321" s="18">
        <f t="shared" si="88"/>
        <v>3269.1600000000094</v>
      </c>
      <c r="N321" s="19">
        <v>316</v>
      </c>
      <c r="O321" s="20">
        <f t="shared" si="96"/>
        <v>1509.8399999999931</v>
      </c>
      <c r="P321" s="18">
        <f t="shared" si="89"/>
        <v>1509.8399999999931</v>
      </c>
      <c r="Q321" s="19">
        <v>316</v>
      </c>
      <c r="R321" s="20">
        <f t="shared" si="97"/>
        <v>409.88000000000198</v>
      </c>
      <c r="S321" s="18">
        <f t="shared" si="90"/>
        <v>409.88000000000198</v>
      </c>
      <c r="T321" s="19">
        <v>316</v>
      </c>
      <c r="U321" s="20">
        <f t="shared" si="98"/>
        <v>611.46000000000345</v>
      </c>
      <c r="V321" s="18">
        <f t="shared" si="91"/>
        <v>611.46000000000345</v>
      </c>
      <c r="W321" s="19">
        <v>316</v>
      </c>
      <c r="X321" s="20">
        <f t="shared" si="99"/>
        <v>174.73000000000033</v>
      </c>
      <c r="Y321" s="18">
        <f t="shared" si="92"/>
        <v>174.73000000000033</v>
      </c>
      <c r="Z321" s="19">
        <v>316</v>
      </c>
      <c r="AA321" s="20">
        <f t="shared" si="103"/>
        <v>7550.5000000000409</v>
      </c>
      <c r="AB321" s="18">
        <f t="shared" si="93"/>
        <v>6645.6893896052816</v>
      </c>
      <c r="AC321" s="19">
        <v>316</v>
      </c>
      <c r="AD321" s="20">
        <f t="shared" si="104"/>
        <v>6771.9999999999663</v>
      </c>
      <c r="AE321" s="18">
        <f t="shared" si="94"/>
        <v>5960.4805703471957</v>
      </c>
    </row>
    <row r="322" spans="1:31" s="3" customFormat="1" ht="13.5">
      <c r="A322" s="17">
        <v>317</v>
      </c>
      <c r="B322" s="505">
        <f t="shared" si="101"/>
        <v>4702.0999999999967</v>
      </c>
      <c r="C322" s="505">
        <f t="shared" si="85"/>
        <v>4138.6260616995969</v>
      </c>
      <c r="D322" s="504">
        <v>317</v>
      </c>
      <c r="E322" s="505">
        <f t="shared" si="102"/>
        <v>4700.4999999999973</v>
      </c>
      <c r="F322" s="506">
        <f t="shared" si="86"/>
        <v>4137.2177969458235</v>
      </c>
      <c r="G322" s="19">
        <v>317</v>
      </c>
      <c r="H322" s="20">
        <f t="shared" si="100"/>
        <v>3162.350000000024</v>
      </c>
      <c r="I322" s="18">
        <f t="shared" si="87"/>
        <v>3162.350000000024</v>
      </c>
      <c r="J322" s="18"/>
      <c r="K322" s="19">
        <v>317</v>
      </c>
      <c r="L322" s="20">
        <f t="shared" si="95"/>
        <v>3279.1200000000094</v>
      </c>
      <c r="M322" s="18">
        <f t="shared" si="88"/>
        <v>3279.1200000000094</v>
      </c>
      <c r="N322" s="19">
        <v>317</v>
      </c>
      <c r="O322" s="20">
        <f t="shared" si="96"/>
        <v>1514.3799999999931</v>
      </c>
      <c r="P322" s="18">
        <f t="shared" si="89"/>
        <v>1514.3799999999931</v>
      </c>
      <c r="Q322" s="19">
        <v>317</v>
      </c>
      <c r="R322" s="20">
        <f t="shared" si="97"/>
        <v>411.06000000000199</v>
      </c>
      <c r="S322" s="18">
        <f t="shared" si="90"/>
        <v>411.06000000000199</v>
      </c>
      <c r="T322" s="19">
        <v>317</v>
      </c>
      <c r="U322" s="20">
        <f t="shared" si="98"/>
        <v>613.32000000000346</v>
      </c>
      <c r="V322" s="18">
        <f t="shared" si="91"/>
        <v>613.32000000000346</v>
      </c>
      <c r="W322" s="19">
        <v>317</v>
      </c>
      <c r="X322" s="20">
        <f t="shared" si="99"/>
        <v>175.26000000000033</v>
      </c>
      <c r="Y322" s="18">
        <f t="shared" si="92"/>
        <v>175.26000000000033</v>
      </c>
      <c r="Z322" s="19">
        <v>317</v>
      </c>
      <c r="AA322" s="20">
        <f t="shared" si="103"/>
        <v>7573.8000000000411</v>
      </c>
      <c r="AB322" s="18">
        <f t="shared" si="93"/>
        <v>6666.1972450821113</v>
      </c>
      <c r="AC322" s="19">
        <v>317</v>
      </c>
      <c r="AD322" s="20">
        <f t="shared" si="104"/>
        <v>6792.899999999966</v>
      </c>
      <c r="AE322" s="18">
        <f t="shared" si="94"/>
        <v>5978.8760286933648</v>
      </c>
    </row>
    <row r="323" spans="1:31" s="3" customFormat="1" ht="13.5">
      <c r="A323" s="17">
        <v>318</v>
      </c>
      <c r="B323" s="505">
        <f t="shared" si="101"/>
        <v>4716.6999999999971</v>
      </c>
      <c r="C323" s="505">
        <f t="shared" si="85"/>
        <v>4151.4764775777821</v>
      </c>
      <c r="D323" s="504">
        <v>318</v>
      </c>
      <c r="E323" s="505">
        <f t="shared" si="102"/>
        <v>4715.0999999999976</v>
      </c>
      <c r="F323" s="506">
        <f t="shared" si="86"/>
        <v>4150.0682128240087</v>
      </c>
      <c r="G323" s="19">
        <v>318</v>
      </c>
      <c r="H323" s="20">
        <f t="shared" si="100"/>
        <v>3171.4000000000242</v>
      </c>
      <c r="I323" s="18">
        <f t="shared" si="87"/>
        <v>3171.4000000000242</v>
      </c>
      <c r="J323" s="18"/>
      <c r="K323" s="19">
        <v>318</v>
      </c>
      <c r="L323" s="20">
        <f t="shared" si="95"/>
        <v>3289.0800000000095</v>
      </c>
      <c r="M323" s="18">
        <f t="shared" si="88"/>
        <v>3289.0800000000095</v>
      </c>
      <c r="N323" s="19">
        <v>318</v>
      </c>
      <c r="O323" s="20">
        <f t="shared" si="96"/>
        <v>1518.919999999993</v>
      </c>
      <c r="P323" s="18">
        <f t="shared" si="89"/>
        <v>1518.919999999993</v>
      </c>
      <c r="Q323" s="19">
        <v>318</v>
      </c>
      <c r="R323" s="20">
        <f t="shared" si="97"/>
        <v>412.240000000002</v>
      </c>
      <c r="S323" s="18">
        <f t="shared" si="90"/>
        <v>412.240000000002</v>
      </c>
      <c r="T323" s="19">
        <v>318</v>
      </c>
      <c r="U323" s="20">
        <f t="shared" si="98"/>
        <v>615.18000000000347</v>
      </c>
      <c r="V323" s="18">
        <f t="shared" si="91"/>
        <v>615.18000000000347</v>
      </c>
      <c r="W323" s="19">
        <v>318</v>
      </c>
      <c r="X323" s="20">
        <f t="shared" si="99"/>
        <v>175.79000000000033</v>
      </c>
      <c r="Y323" s="18">
        <f t="shared" si="92"/>
        <v>175.79000000000033</v>
      </c>
      <c r="Z323" s="19">
        <v>318</v>
      </c>
      <c r="AA323" s="20">
        <f t="shared" si="103"/>
        <v>7597.1000000000413</v>
      </c>
      <c r="AB323" s="18">
        <f t="shared" si="93"/>
        <v>6686.705100558941</v>
      </c>
      <c r="AC323" s="19">
        <v>318</v>
      </c>
      <c r="AD323" s="20">
        <f t="shared" si="104"/>
        <v>6813.7999999999656</v>
      </c>
      <c r="AE323" s="18">
        <f t="shared" si="94"/>
        <v>5997.271487039533</v>
      </c>
    </row>
    <row r="324" spans="1:31" s="3" customFormat="1" ht="13.5">
      <c r="A324" s="17">
        <v>319</v>
      </c>
      <c r="B324" s="505">
        <f t="shared" si="101"/>
        <v>4731.2999999999975</v>
      </c>
      <c r="C324" s="505">
        <f t="shared" si="85"/>
        <v>4164.3268934559674</v>
      </c>
      <c r="D324" s="504">
        <v>319</v>
      </c>
      <c r="E324" s="505">
        <f t="shared" si="102"/>
        <v>4729.699999999998</v>
      </c>
      <c r="F324" s="506">
        <f t="shared" si="86"/>
        <v>4162.9186287021939</v>
      </c>
      <c r="G324" s="19">
        <v>319</v>
      </c>
      <c r="H324" s="20">
        <f t="shared" si="100"/>
        <v>3180.4500000000244</v>
      </c>
      <c r="I324" s="18">
        <f t="shared" si="87"/>
        <v>3180.4500000000244</v>
      </c>
      <c r="J324" s="18"/>
      <c r="K324" s="19">
        <v>319</v>
      </c>
      <c r="L324" s="20">
        <f t="shared" si="95"/>
        <v>3299.0400000000095</v>
      </c>
      <c r="M324" s="18">
        <f t="shared" si="88"/>
        <v>3299.0400000000095</v>
      </c>
      <c r="N324" s="19">
        <v>319</v>
      </c>
      <c r="O324" s="20">
        <f t="shared" si="96"/>
        <v>1523.459999999993</v>
      </c>
      <c r="P324" s="18">
        <f t="shared" si="89"/>
        <v>1523.459999999993</v>
      </c>
      <c r="Q324" s="19">
        <v>319</v>
      </c>
      <c r="R324" s="20">
        <f t="shared" si="97"/>
        <v>413.42000000000201</v>
      </c>
      <c r="S324" s="18">
        <f t="shared" si="90"/>
        <v>413.42000000000201</v>
      </c>
      <c r="T324" s="19">
        <v>319</v>
      </c>
      <c r="U324" s="20">
        <f t="shared" si="98"/>
        <v>617.04000000000349</v>
      </c>
      <c r="V324" s="18">
        <f t="shared" si="91"/>
        <v>617.04000000000349</v>
      </c>
      <c r="W324" s="19">
        <v>319</v>
      </c>
      <c r="X324" s="20">
        <f t="shared" si="99"/>
        <v>176.32000000000033</v>
      </c>
      <c r="Y324" s="18">
        <f t="shared" si="92"/>
        <v>176.32000000000033</v>
      </c>
      <c r="Z324" s="19">
        <v>319</v>
      </c>
      <c r="AA324" s="20">
        <f t="shared" si="103"/>
        <v>7620.4000000000415</v>
      </c>
      <c r="AB324" s="18">
        <f t="shared" si="93"/>
        <v>6707.2129560357716</v>
      </c>
      <c r="AC324" s="19">
        <v>319</v>
      </c>
      <c r="AD324" s="20">
        <f t="shared" si="104"/>
        <v>6834.6999999999653</v>
      </c>
      <c r="AE324" s="18">
        <f t="shared" si="94"/>
        <v>6015.6669453857021</v>
      </c>
    </row>
    <row r="325" spans="1:31" s="3" customFormat="1" ht="13.5">
      <c r="A325" s="17">
        <v>320</v>
      </c>
      <c r="B325" s="505">
        <f t="shared" si="101"/>
        <v>4745.8999999999978</v>
      </c>
      <c r="C325" s="505">
        <f t="shared" ref="C325:C355" si="105">B325/$J$6</f>
        <v>4177.1773093341526</v>
      </c>
      <c r="D325" s="504">
        <v>320</v>
      </c>
      <c r="E325" s="505">
        <f t="shared" si="102"/>
        <v>4744.2999999999984</v>
      </c>
      <c r="F325" s="506">
        <f t="shared" ref="F325:F355" si="106">E325/$J$6</f>
        <v>4175.7690445803801</v>
      </c>
      <c r="G325" s="19">
        <v>320</v>
      </c>
      <c r="H325" s="20">
        <f t="shared" si="100"/>
        <v>3189.5000000000246</v>
      </c>
      <c r="I325" s="18">
        <f t="shared" si="87"/>
        <v>3189.5000000000246</v>
      </c>
      <c r="J325" s="18"/>
      <c r="K325" s="19">
        <v>320</v>
      </c>
      <c r="L325" s="20">
        <f t="shared" si="95"/>
        <v>3309.0000000000095</v>
      </c>
      <c r="M325" s="18">
        <f t="shared" si="88"/>
        <v>3309.0000000000095</v>
      </c>
      <c r="N325" s="19">
        <v>320</v>
      </c>
      <c r="O325" s="20">
        <f t="shared" si="96"/>
        <v>1527.999999999993</v>
      </c>
      <c r="P325" s="18">
        <f t="shared" si="89"/>
        <v>1527.999999999993</v>
      </c>
      <c r="Q325" s="19">
        <v>320</v>
      </c>
      <c r="R325" s="20">
        <f t="shared" si="97"/>
        <v>414.60000000000201</v>
      </c>
      <c r="S325" s="18">
        <f t="shared" si="90"/>
        <v>414.60000000000201</v>
      </c>
      <c r="T325" s="19">
        <v>320</v>
      </c>
      <c r="U325" s="20">
        <f t="shared" si="98"/>
        <v>618.9000000000035</v>
      </c>
      <c r="V325" s="18">
        <f t="shared" si="91"/>
        <v>618.9000000000035</v>
      </c>
      <c r="W325" s="19">
        <v>320</v>
      </c>
      <c r="X325" s="20">
        <f t="shared" si="99"/>
        <v>176.85000000000034</v>
      </c>
      <c r="Y325" s="18">
        <f t="shared" si="92"/>
        <v>176.85000000000034</v>
      </c>
      <c r="Z325" s="19">
        <v>320</v>
      </c>
      <c r="AA325" s="20">
        <f t="shared" si="103"/>
        <v>7643.7000000000417</v>
      </c>
      <c r="AB325" s="18">
        <f t="shared" si="93"/>
        <v>6727.7208115126014</v>
      </c>
      <c r="AC325" s="19">
        <v>320</v>
      </c>
      <c r="AD325" s="20">
        <f t="shared" si="104"/>
        <v>6855.5999999999649</v>
      </c>
      <c r="AE325" s="18">
        <f t="shared" si="94"/>
        <v>6034.0624037318703</v>
      </c>
    </row>
    <row r="326" spans="1:31" s="3" customFormat="1" ht="13.5">
      <c r="A326" s="17">
        <v>321</v>
      </c>
      <c r="B326" s="505">
        <f t="shared" si="101"/>
        <v>4760.4999999999982</v>
      </c>
      <c r="C326" s="505">
        <f t="shared" si="105"/>
        <v>4190.0277252123387</v>
      </c>
      <c r="D326" s="504">
        <v>321</v>
      </c>
      <c r="E326" s="505">
        <f t="shared" si="102"/>
        <v>4758.8999999999987</v>
      </c>
      <c r="F326" s="506">
        <f t="shared" si="106"/>
        <v>4188.6194604585653</v>
      </c>
      <c r="G326" s="19">
        <v>321</v>
      </c>
      <c r="H326" s="20">
        <f t="shared" si="100"/>
        <v>3198.5500000000247</v>
      </c>
      <c r="I326" s="18">
        <f t="shared" ref="I326:I355" si="107">H326</f>
        <v>3198.5500000000247</v>
      </c>
      <c r="J326" s="18"/>
      <c r="K326" s="19">
        <v>321</v>
      </c>
      <c r="L326" s="20">
        <f t="shared" si="95"/>
        <v>3318.9600000000096</v>
      </c>
      <c r="M326" s="18">
        <f t="shared" ref="M326:M355" si="108">L326</f>
        <v>3318.9600000000096</v>
      </c>
      <c r="N326" s="19">
        <v>321</v>
      </c>
      <c r="O326" s="20">
        <f t="shared" si="96"/>
        <v>1532.5399999999929</v>
      </c>
      <c r="P326" s="18">
        <f t="shared" ref="P326:P355" si="109">O326</f>
        <v>1532.5399999999929</v>
      </c>
      <c r="Q326" s="19">
        <v>321</v>
      </c>
      <c r="R326" s="20">
        <f t="shared" si="97"/>
        <v>415.78000000000202</v>
      </c>
      <c r="S326" s="18">
        <f t="shared" ref="S326:S355" si="110">R326</f>
        <v>415.78000000000202</v>
      </c>
      <c r="T326" s="19">
        <v>321</v>
      </c>
      <c r="U326" s="20">
        <f t="shared" si="98"/>
        <v>620.76000000000352</v>
      </c>
      <c r="V326" s="18">
        <f t="shared" ref="V326:V355" si="111">U326</f>
        <v>620.76000000000352</v>
      </c>
      <c r="W326" s="19">
        <v>321</v>
      </c>
      <c r="X326" s="20">
        <f t="shared" si="99"/>
        <v>177.38000000000034</v>
      </c>
      <c r="Y326" s="18">
        <f t="shared" ref="Y326:Y355" si="112">X326</f>
        <v>177.38000000000034</v>
      </c>
      <c r="Z326" s="19">
        <v>321</v>
      </c>
      <c r="AA326" s="20">
        <f t="shared" si="103"/>
        <v>7667.0000000000418</v>
      </c>
      <c r="AB326" s="18">
        <f t="shared" ref="AB326:AB355" si="113">AA326/$J$6</f>
        <v>6748.2286669894311</v>
      </c>
      <c r="AC326" s="19">
        <v>321</v>
      </c>
      <c r="AD326" s="20">
        <f t="shared" si="104"/>
        <v>6876.4999999999645</v>
      </c>
      <c r="AE326" s="18">
        <f t="shared" ref="AE326:AE355" si="114">AD326/$J$6</f>
        <v>6052.4578620780394</v>
      </c>
    </row>
    <row r="327" spans="1:31" s="3" customFormat="1" ht="13.5">
      <c r="A327" s="17">
        <v>322</v>
      </c>
      <c r="B327" s="505">
        <f t="shared" si="101"/>
        <v>4775.0999999999985</v>
      </c>
      <c r="C327" s="505">
        <f t="shared" si="105"/>
        <v>4202.878141090524</v>
      </c>
      <c r="D327" s="504">
        <v>322</v>
      </c>
      <c r="E327" s="505">
        <f t="shared" si="102"/>
        <v>4773.4999999999991</v>
      </c>
      <c r="F327" s="506">
        <f t="shared" si="106"/>
        <v>4201.4698763367505</v>
      </c>
      <c r="G327" s="19">
        <v>322</v>
      </c>
      <c r="H327" s="20">
        <f t="shared" si="100"/>
        <v>3207.6000000000249</v>
      </c>
      <c r="I327" s="18">
        <f t="shared" si="107"/>
        <v>3207.6000000000249</v>
      </c>
      <c r="J327" s="18"/>
      <c r="K327" s="19">
        <v>322</v>
      </c>
      <c r="L327" s="20">
        <f t="shared" si="95"/>
        <v>3328.9200000000096</v>
      </c>
      <c r="M327" s="18">
        <f t="shared" si="108"/>
        <v>3328.9200000000096</v>
      </c>
      <c r="N327" s="19">
        <v>322</v>
      </c>
      <c r="O327" s="20">
        <f t="shared" si="96"/>
        <v>1537.0799999999929</v>
      </c>
      <c r="P327" s="18">
        <f t="shared" si="109"/>
        <v>1537.0799999999929</v>
      </c>
      <c r="Q327" s="19">
        <v>322</v>
      </c>
      <c r="R327" s="20">
        <f t="shared" si="97"/>
        <v>416.96000000000203</v>
      </c>
      <c r="S327" s="18">
        <f t="shared" si="110"/>
        <v>416.96000000000203</v>
      </c>
      <c r="T327" s="19">
        <v>322</v>
      </c>
      <c r="U327" s="20">
        <f t="shared" si="98"/>
        <v>622.62000000000353</v>
      </c>
      <c r="V327" s="18">
        <f t="shared" si="111"/>
        <v>622.62000000000353</v>
      </c>
      <c r="W327" s="19">
        <v>322</v>
      </c>
      <c r="X327" s="20">
        <f t="shared" si="99"/>
        <v>177.91000000000034</v>
      </c>
      <c r="Y327" s="18">
        <f t="shared" si="112"/>
        <v>177.91000000000034</v>
      </c>
      <c r="Z327" s="19">
        <v>322</v>
      </c>
      <c r="AA327" s="20">
        <f t="shared" si="103"/>
        <v>7690.300000000042</v>
      </c>
      <c r="AB327" s="18">
        <f t="shared" si="113"/>
        <v>6768.7365224662608</v>
      </c>
      <c r="AC327" s="19">
        <v>322</v>
      </c>
      <c r="AD327" s="20">
        <f t="shared" si="104"/>
        <v>6897.3999999999642</v>
      </c>
      <c r="AE327" s="18">
        <f t="shared" si="114"/>
        <v>6070.8533204242085</v>
      </c>
    </row>
    <row r="328" spans="1:31" s="3" customFormat="1" ht="13.5">
      <c r="A328" s="17">
        <v>323</v>
      </c>
      <c r="B328" s="505">
        <f t="shared" si="101"/>
        <v>4789.6999999999989</v>
      </c>
      <c r="C328" s="505">
        <f t="shared" si="105"/>
        <v>4215.7285569687092</v>
      </c>
      <c r="D328" s="504">
        <v>323</v>
      </c>
      <c r="E328" s="505">
        <f t="shared" si="102"/>
        <v>4788.0999999999995</v>
      </c>
      <c r="F328" s="506">
        <f t="shared" si="106"/>
        <v>4214.3202922149358</v>
      </c>
      <c r="G328" s="19">
        <v>323</v>
      </c>
      <c r="H328" s="20">
        <f t="shared" si="100"/>
        <v>3216.6500000000251</v>
      </c>
      <c r="I328" s="18">
        <f t="shared" si="107"/>
        <v>3216.6500000000251</v>
      </c>
      <c r="J328" s="18"/>
      <c r="K328" s="19">
        <v>323</v>
      </c>
      <c r="L328" s="20">
        <f t="shared" si="95"/>
        <v>3338.8800000000097</v>
      </c>
      <c r="M328" s="18">
        <f t="shared" si="108"/>
        <v>3338.8800000000097</v>
      </c>
      <c r="N328" s="19">
        <v>323</v>
      </c>
      <c r="O328" s="20">
        <f t="shared" si="96"/>
        <v>1541.6199999999928</v>
      </c>
      <c r="P328" s="18">
        <f t="shared" si="109"/>
        <v>1541.6199999999928</v>
      </c>
      <c r="Q328" s="19">
        <v>323</v>
      </c>
      <c r="R328" s="20">
        <f t="shared" si="97"/>
        <v>418.14000000000203</v>
      </c>
      <c r="S328" s="18">
        <f t="shared" si="110"/>
        <v>418.14000000000203</v>
      </c>
      <c r="T328" s="19">
        <v>323</v>
      </c>
      <c r="U328" s="20">
        <f t="shared" si="98"/>
        <v>624.48000000000354</v>
      </c>
      <c r="V328" s="18">
        <f t="shared" si="111"/>
        <v>624.48000000000354</v>
      </c>
      <c r="W328" s="19">
        <v>323</v>
      </c>
      <c r="X328" s="20">
        <f t="shared" si="99"/>
        <v>178.44000000000034</v>
      </c>
      <c r="Y328" s="18">
        <f t="shared" si="112"/>
        <v>178.44000000000034</v>
      </c>
      <c r="Z328" s="19">
        <v>323</v>
      </c>
      <c r="AA328" s="20">
        <f t="shared" si="103"/>
        <v>7713.6000000000422</v>
      </c>
      <c r="AB328" s="18">
        <f t="shared" si="113"/>
        <v>6789.2443779430905</v>
      </c>
      <c r="AC328" s="19">
        <v>323</v>
      </c>
      <c r="AD328" s="20">
        <f t="shared" si="104"/>
        <v>6918.2999999999638</v>
      </c>
      <c r="AE328" s="18">
        <f t="shared" si="114"/>
        <v>6089.2487787703767</v>
      </c>
    </row>
    <row r="329" spans="1:31" s="3" customFormat="1" ht="13.5">
      <c r="A329" s="17">
        <v>324</v>
      </c>
      <c r="B329" s="505">
        <f t="shared" si="101"/>
        <v>4804.2999999999993</v>
      </c>
      <c r="C329" s="505">
        <f t="shared" si="105"/>
        <v>4228.5789728468944</v>
      </c>
      <c r="D329" s="504">
        <v>324</v>
      </c>
      <c r="E329" s="505">
        <f t="shared" si="102"/>
        <v>4802.7</v>
      </c>
      <c r="F329" s="506">
        <f t="shared" si="106"/>
        <v>4227.170708093121</v>
      </c>
      <c r="G329" s="19">
        <v>324</v>
      </c>
      <c r="H329" s="20">
        <f t="shared" si="100"/>
        <v>3225.7000000000253</v>
      </c>
      <c r="I329" s="18">
        <f t="shared" si="107"/>
        <v>3225.7000000000253</v>
      </c>
      <c r="J329" s="18"/>
      <c r="K329" s="19">
        <v>324</v>
      </c>
      <c r="L329" s="20">
        <f t="shared" si="95"/>
        <v>3348.8400000000097</v>
      </c>
      <c r="M329" s="18">
        <f t="shared" si="108"/>
        <v>3348.8400000000097</v>
      </c>
      <c r="N329" s="19">
        <v>324</v>
      </c>
      <c r="O329" s="20">
        <f t="shared" si="96"/>
        <v>1546.1599999999928</v>
      </c>
      <c r="P329" s="18">
        <f t="shared" si="109"/>
        <v>1546.1599999999928</v>
      </c>
      <c r="Q329" s="19">
        <v>324</v>
      </c>
      <c r="R329" s="20">
        <f t="shared" si="97"/>
        <v>419.32000000000204</v>
      </c>
      <c r="S329" s="18">
        <f t="shared" si="110"/>
        <v>419.32000000000204</v>
      </c>
      <c r="T329" s="19">
        <v>324</v>
      </c>
      <c r="U329" s="20">
        <f t="shared" si="98"/>
        <v>626.34000000000356</v>
      </c>
      <c r="V329" s="18">
        <f t="shared" si="111"/>
        <v>626.34000000000356</v>
      </c>
      <c r="W329" s="19">
        <v>324</v>
      </c>
      <c r="X329" s="20">
        <f t="shared" si="99"/>
        <v>178.97000000000034</v>
      </c>
      <c r="Y329" s="18">
        <f t="shared" si="112"/>
        <v>178.97000000000034</v>
      </c>
      <c r="Z329" s="19">
        <v>324</v>
      </c>
      <c r="AA329" s="20">
        <f t="shared" si="103"/>
        <v>7736.9000000000424</v>
      </c>
      <c r="AB329" s="18">
        <f t="shared" si="113"/>
        <v>6809.7522334199202</v>
      </c>
      <c r="AC329" s="19">
        <v>324</v>
      </c>
      <c r="AD329" s="20">
        <f t="shared" si="104"/>
        <v>6939.1999999999634</v>
      </c>
      <c r="AE329" s="18">
        <f t="shared" si="114"/>
        <v>6107.6442371165458</v>
      </c>
    </row>
    <row r="330" spans="1:31" s="3" customFormat="1" ht="13.5">
      <c r="A330" s="17">
        <v>325</v>
      </c>
      <c r="B330" s="505">
        <f t="shared" si="101"/>
        <v>4818.8999999999996</v>
      </c>
      <c r="C330" s="505">
        <f t="shared" si="105"/>
        <v>4241.4293887250797</v>
      </c>
      <c r="D330" s="504">
        <v>325</v>
      </c>
      <c r="E330" s="505">
        <f t="shared" si="102"/>
        <v>4817.3</v>
      </c>
      <c r="F330" s="506">
        <f t="shared" si="106"/>
        <v>4240.0211239713071</v>
      </c>
      <c r="G330" s="19">
        <v>325</v>
      </c>
      <c r="H330" s="20">
        <f t="shared" si="100"/>
        <v>3234.7500000000255</v>
      </c>
      <c r="I330" s="18">
        <f t="shared" si="107"/>
        <v>3234.7500000000255</v>
      </c>
      <c r="J330" s="18"/>
      <c r="K330" s="19">
        <v>325</v>
      </c>
      <c r="L330" s="20">
        <f t="shared" si="95"/>
        <v>3358.8000000000097</v>
      </c>
      <c r="M330" s="18">
        <f t="shared" si="108"/>
        <v>3358.8000000000097</v>
      </c>
      <c r="N330" s="19">
        <v>325</v>
      </c>
      <c r="O330" s="20">
        <f t="shared" si="96"/>
        <v>1550.6999999999928</v>
      </c>
      <c r="P330" s="18">
        <f t="shared" si="109"/>
        <v>1550.6999999999928</v>
      </c>
      <c r="Q330" s="19">
        <v>325</v>
      </c>
      <c r="R330" s="20">
        <f t="shared" si="97"/>
        <v>420.50000000000205</v>
      </c>
      <c r="S330" s="18">
        <f t="shared" si="110"/>
        <v>420.50000000000205</v>
      </c>
      <c r="T330" s="19">
        <v>325</v>
      </c>
      <c r="U330" s="20">
        <f t="shared" si="98"/>
        <v>628.20000000000357</v>
      </c>
      <c r="V330" s="18">
        <f t="shared" si="111"/>
        <v>628.20000000000357</v>
      </c>
      <c r="W330" s="19">
        <v>325</v>
      </c>
      <c r="X330" s="20">
        <f t="shared" si="99"/>
        <v>179.50000000000034</v>
      </c>
      <c r="Y330" s="18">
        <f t="shared" si="112"/>
        <v>179.50000000000034</v>
      </c>
      <c r="Z330" s="19">
        <v>325</v>
      </c>
      <c r="AA330" s="20">
        <f t="shared" si="103"/>
        <v>7760.2000000000426</v>
      </c>
      <c r="AB330" s="18">
        <f t="shared" si="113"/>
        <v>6830.2600888967499</v>
      </c>
      <c r="AC330" s="19">
        <v>325</v>
      </c>
      <c r="AD330" s="20">
        <f t="shared" si="104"/>
        <v>6960.0999999999631</v>
      </c>
      <c r="AE330" s="18">
        <f t="shared" si="114"/>
        <v>6126.0396954627149</v>
      </c>
    </row>
    <row r="331" spans="1:31" s="3" customFormat="1" ht="13.5">
      <c r="A331" s="17">
        <v>326</v>
      </c>
      <c r="B331" s="505">
        <f t="shared" si="101"/>
        <v>4833.5</v>
      </c>
      <c r="C331" s="505">
        <f t="shared" si="105"/>
        <v>4254.2798046032658</v>
      </c>
      <c r="D331" s="504">
        <v>326</v>
      </c>
      <c r="E331" s="505">
        <f t="shared" si="102"/>
        <v>4831.9000000000005</v>
      </c>
      <c r="F331" s="506">
        <f t="shared" si="106"/>
        <v>4252.8715398494924</v>
      </c>
      <c r="G331" s="19">
        <v>326</v>
      </c>
      <c r="H331" s="20">
        <f t="shared" si="100"/>
        <v>3243.8000000000256</v>
      </c>
      <c r="I331" s="18">
        <f t="shared" si="107"/>
        <v>3243.8000000000256</v>
      </c>
      <c r="J331" s="18"/>
      <c r="K331" s="19">
        <v>326</v>
      </c>
      <c r="L331" s="20">
        <f t="shared" si="95"/>
        <v>3368.7600000000098</v>
      </c>
      <c r="M331" s="18">
        <f t="shared" si="108"/>
        <v>3368.7600000000098</v>
      </c>
      <c r="N331" s="19">
        <v>326</v>
      </c>
      <c r="O331" s="20">
        <f t="shared" si="96"/>
        <v>1555.2399999999927</v>
      </c>
      <c r="P331" s="18">
        <f t="shared" si="109"/>
        <v>1555.2399999999927</v>
      </c>
      <c r="Q331" s="19">
        <v>326</v>
      </c>
      <c r="R331" s="20">
        <f t="shared" si="97"/>
        <v>421.68000000000205</v>
      </c>
      <c r="S331" s="18">
        <f t="shared" si="110"/>
        <v>421.68000000000205</v>
      </c>
      <c r="T331" s="19">
        <v>326</v>
      </c>
      <c r="U331" s="20">
        <f t="shared" si="98"/>
        <v>630.06000000000358</v>
      </c>
      <c r="V331" s="18">
        <f t="shared" si="111"/>
        <v>630.06000000000358</v>
      </c>
      <c r="W331" s="19">
        <v>326</v>
      </c>
      <c r="X331" s="20">
        <f t="shared" si="99"/>
        <v>180.03000000000034</v>
      </c>
      <c r="Y331" s="18">
        <f t="shared" si="112"/>
        <v>180.03000000000034</v>
      </c>
      <c r="Z331" s="19">
        <v>326</v>
      </c>
      <c r="AA331" s="20">
        <f t="shared" si="103"/>
        <v>7783.5000000000427</v>
      </c>
      <c r="AB331" s="18">
        <f t="shared" si="113"/>
        <v>6850.7679443735797</v>
      </c>
      <c r="AC331" s="19">
        <v>326</v>
      </c>
      <c r="AD331" s="20">
        <f t="shared" si="104"/>
        <v>6980.9999999999627</v>
      </c>
      <c r="AE331" s="18">
        <f t="shared" si="114"/>
        <v>6144.4351538088831</v>
      </c>
    </row>
    <row r="332" spans="1:31" s="3" customFormat="1" ht="13.5">
      <c r="A332" s="17">
        <v>327</v>
      </c>
      <c r="B332" s="505">
        <f t="shared" si="101"/>
        <v>4848.1000000000004</v>
      </c>
      <c r="C332" s="505">
        <f t="shared" si="105"/>
        <v>4267.130220481451</v>
      </c>
      <c r="D332" s="504">
        <v>327</v>
      </c>
      <c r="E332" s="505">
        <f t="shared" si="102"/>
        <v>4846.5000000000009</v>
      </c>
      <c r="F332" s="506">
        <f t="shared" si="106"/>
        <v>4265.7219557276776</v>
      </c>
      <c r="G332" s="19">
        <v>327</v>
      </c>
      <c r="H332" s="20">
        <f t="shared" si="100"/>
        <v>3252.8500000000258</v>
      </c>
      <c r="I332" s="18">
        <f t="shared" si="107"/>
        <v>3252.8500000000258</v>
      </c>
      <c r="J332" s="18"/>
      <c r="K332" s="19">
        <v>327</v>
      </c>
      <c r="L332" s="20">
        <f t="shared" ref="L332:L355" si="115">L331+9.96</f>
        <v>3378.7200000000098</v>
      </c>
      <c r="M332" s="18">
        <f t="shared" si="108"/>
        <v>3378.7200000000098</v>
      </c>
      <c r="N332" s="19">
        <v>327</v>
      </c>
      <c r="O332" s="20">
        <f t="shared" ref="O332:O355" si="116">O331+4.54</f>
        <v>1559.7799999999927</v>
      </c>
      <c r="P332" s="18">
        <f t="shared" si="109"/>
        <v>1559.7799999999927</v>
      </c>
      <c r="Q332" s="19">
        <v>327</v>
      </c>
      <c r="R332" s="20">
        <f t="shared" ref="R332:R355" si="117">R331+1.18</f>
        <v>422.86000000000206</v>
      </c>
      <c r="S332" s="18">
        <f t="shared" si="110"/>
        <v>422.86000000000206</v>
      </c>
      <c r="T332" s="19">
        <v>327</v>
      </c>
      <c r="U332" s="20">
        <f t="shared" ref="U332:U355" si="118">U331+1.86</f>
        <v>631.9200000000036</v>
      </c>
      <c r="V332" s="18">
        <f t="shared" si="111"/>
        <v>631.9200000000036</v>
      </c>
      <c r="W332" s="19">
        <v>327</v>
      </c>
      <c r="X332" s="20">
        <f t="shared" ref="X332:X355" si="119">X331+0.53</f>
        <v>180.56000000000034</v>
      </c>
      <c r="Y332" s="18">
        <f t="shared" si="112"/>
        <v>180.56000000000034</v>
      </c>
      <c r="Z332" s="19">
        <v>327</v>
      </c>
      <c r="AA332" s="20">
        <f t="shared" si="103"/>
        <v>7806.8000000000429</v>
      </c>
      <c r="AB332" s="18">
        <f t="shared" si="113"/>
        <v>6871.2757998504094</v>
      </c>
      <c r="AC332" s="19">
        <v>327</v>
      </c>
      <c r="AD332" s="20">
        <f t="shared" si="104"/>
        <v>7001.8999999999623</v>
      </c>
      <c r="AE332" s="18">
        <f t="shared" si="114"/>
        <v>6162.8306121550522</v>
      </c>
    </row>
    <row r="333" spans="1:31" s="3" customFormat="1" ht="13.5">
      <c r="A333" s="17">
        <v>328</v>
      </c>
      <c r="B333" s="505">
        <f t="shared" si="101"/>
        <v>4862.7000000000007</v>
      </c>
      <c r="C333" s="505">
        <f t="shared" si="105"/>
        <v>4279.9806363596363</v>
      </c>
      <c r="D333" s="504">
        <v>328</v>
      </c>
      <c r="E333" s="505">
        <f t="shared" si="102"/>
        <v>4861.1000000000013</v>
      </c>
      <c r="F333" s="506">
        <f t="shared" si="106"/>
        <v>4278.5723716058628</v>
      </c>
      <c r="G333" s="19">
        <v>328</v>
      </c>
      <c r="H333" s="20">
        <f t="shared" si="100"/>
        <v>3261.900000000026</v>
      </c>
      <c r="I333" s="18">
        <f t="shared" si="107"/>
        <v>3261.900000000026</v>
      </c>
      <c r="J333" s="18"/>
      <c r="K333" s="19">
        <v>328</v>
      </c>
      <c r="L333" s="20">
        <f t="shared" si="115"/>
        <v>3388.6800000000098</v>
      </c>
      <c r="M333" s="18">
        <f t="shared" si="108"/>
        <v>3388.6800000000098</v>
      </c>
      <c r="N333" s="19">
        <v>328</v>
      </c>
      <c r="O333" s="20">
        <f t="shared" si="116"/>
        <v>1564.3199999999927</v>
      </c>
      <c r="P333" s="18">
        <f t="shared" si="109"/>
        <v>1564.3199999999927</v>
      </c>
      <c r="Q333" s="19">
        <v>328</v>
      </c>
      <c r="R333" s="20">
        <f t="shared" si="117"/>
        <v>424.04000000000207</v>
      </c>
      <c r="S333" s="18">
        <f t="shared" si="110"/>
        <v>424.04000000000207</v>
      </c>
      <c r="T333" s="19">
        <v>328</v>
      </c>
      <c r="U333" s="20">
        <f t="shared" si="118"/>
        <v>633.78000000000361</v>
      </c>
      <c r="V333" s="18">
        <f t="shared" si="111"/>
        <v>633.78000000000361</v>
      </c>
      <c r="W333" s="19">
        <v>328</v>
      </c>
      <c r="X333" s="20">
        <f t="shared" si="119"/>
        <v>181.09000000000034</v>
      </c>
      <c r="Y333" s="18">
        <f t="shared" si="112"/>
        <v>181.09000000000034</v>
      </c>
      <c r="Z333" s="19">
        <v>328</v>
      </c>
      <c r="AA333" s="20">
        <f t="shared" si="103"/>
        <v>7830.1000000000431</v>
      </c>
      <c r="AB333" s="18">
        <f t="shared" si="113"/>
        <v>6891.7836553272391</v>
      </c>
      <c r="AC333" s="19">
        <v>328</v>
      </c>
      <c r="AD333" s="20">
        <f t="shared" si="104"/>
        <v>7022.799999999962</v>
      </c>
      <c r="AE333" s="18">
        <f t="shared" si="114"/>
        <v>6181.2260705012204</v>
      </c>
    </row>
    <row r="334" spans="1:31" s="3" customFormat="1" ht="13.5">
      <c r="A334" s="17">
        <v>329</v>
      </c>
      <c r="B334" s="505">
        <f t="shared" si="101"/>
        <v>4877.3000000000011</v>
      </c>
      <c r="C334" s="505">
        <f t="shared" si="105"/>
        <v>4292.8310522378215</v>
      </c>
      <c r="D334" s="504">
        <v>329</v>
      </c>
      <c r="E334" s="505">
        <f t="shared" si="102"/>
        <v>4875.7000000000016</v>
      </c>
      <c r="F334" s="506">
        <f t="shared" si="106"/>
        <v>4291.4227874840481</v>
      </c>
      <c r="G334" s="19">
        <v>329</v>
      </c>
      <c r="H334" s="20">
        <f t="shared" si="100"/>
        <v>3270.9500000000262</v>
      </c>
      <c r="I334" s="18">
        <f t="shared" si="107"/>
        <v>3270.9500000000262</v>
      </c>
      <c r="J334" s="18"/>
      <c r="K334" s="19">
        <v>329</v>
      </c>
      <c r="L334" s="20">
        <f t="shared" si="115"/>
        <v>3398.6400000000099</v>
      </c>
      <c r="M334" s="18">
        <f t="shared" si="108"/>
        <v>3398.6400000000099</v>
      </c>
      <c r="N334" s="19">
        <v>329</v>
      </c>
      <c r="O334" s="20">
        <f t="shared" si="116"/>
        <v>1568.8599999999926</v>
      </c>
      <c r="P334" s="18">
        <f t="shared" si="109"/>
        <v>1568.8599999999926</v>
      </c>
      <c r="Q334" s="19">
        <v>329</v>
      </c>
      <c r="R334" s="20">
        <f t="shared" si="117"/>
        <v>425.22000000000207</v>
      </c>
      <c r="S334" s="18">
        <f t="shared" si="110"/>
        <v>425.22000000000207</v>
      </c>
      <c r="T334" s="19">
        <v>329</v>
      </c>
      <c r="U334" s="20">
        <f t="shared" si="118"/>
        <v>635.64000000000362</v>
      </c>
      <c r="V334" s="18">
        <f t="shared" si="111"/>
        <v>635.64000000000362</v>
      </c>
      <c r="W334" s="19">
        <v>329</v>
      </c>
      <c r="X334" s="20">
        <f t="shared" si="119"/>
        <v>181.62000000000035</v>
      </c>
      <c r="Y334" s="18">
        <f t="shared" si="112"/>
        <v>181.62000000000035</v>
      </c>
      <c r="Z334" s="19">
        <v>329</v>
      </c>
      <c r="AA334" s="20">
        <f t="shared" si="103"/>
        <v>7853.4000000000433</v>
      </c>
      <c r="AB334" s="18">
        <f t="shared" si="113"/>
        <v>6912.2915108040697</v>
      </c>
      <c r="AC334" s="19">
        <v>329</v>
      </c>
      <c r="AD334" s="20">
        <f t="shared" si="104"/>
        <v>7043.6999999999616</v>
      </c>
      <c r="AE334" s="18">
        <f t="shared" si="114"/>
        <v>6199.6215288473895</v>
      </c>
    </row>
    <row r="335" spans="1:31" s="3" customFormat="1" ht="13.5">
      <c r="A335" s="17">
        <v>330</v>
      </c>
      <c r="B335" s="505">
        <f t="shared" si="101"/>
        <v>4891.9000000000015</v>
      </c>
      <c r="C335" s="505">
        <f t="shared" si="105"/>
        <v>4305.6814681160067</v>
      </c>
      <c r="D335" s="504">
        <v>330</v>
      </c>
      <c r="E335" s="505">
        <f t="shared" si="102"/>
        <v>4890.300000000002</v>
      </c>
      <c r="F335" s="506">
        <f t="shared" si="106"/>
        <v>4304.2732033622342</v>
      </c>
      <c r="G335" s="19">
        <v>330</v>
      </c>
      <c r="H335" s="20">
        <f t="shared" si="100"/>
        <v>3280.0000000000264</v>
      </c>
      <c r="I335" s="18">
        <f t="shared" si="107"/>
        <v>3280.0000000000264</v>
      </c>
      <c r="J335" s="18"/>
      <c r="K335" s="19">
        <v>330</v>
      </c>
      <c r="L335" s="20">
        <f t="shared" si="115"/>
        <v>3408.6000000000099</v>
      </c>
      <c r="M335" s="18">
        <f t="shared" si="108"/>
        <v>3408.6000000000099</v>
      </c>
      <c r="N335" s="19">
        <v>330</v>
      </c>
      <c r="O335" s="20">
        <f t="shared" si="116"/>
        <v>1573.3999999999926</v>
      </c>
      <c r="P335" s="18">
        <f t="shared" si="109"/>
        <v>1573.3999999999926</v>
      </c>
      <c r="Q335" s="19">
        <v>330</v>
      </c>
      <c r="R335" s="20">
        <f t="shared" si="117"/>
        <v>426.40000000000208</v>
      </c>
      <c r="S335" s="18">
        <f t="shared" si="110"/>
        <v>426.40000000000208</v>
      </c>
      <c r="T335" s="19">
        <v>330</v>
      </c>
      <c r="U335" s="20">
        <f t="shared" si="118"/>
        <v>637.50000000000364</v>
      </c>
      <c r="V335" s="18">
        <f t="shared" si="111"/>
        <v>637.50000000000364</v>
      </c>
      <c r="W335" s="19">
        <v>330</v>
      </c>
      <c r="X335" s="20">
        <f t="shared" si="119"/>
        <v>182.15000000000035</v>
      </c>
      <c r="Y335" s="18">
        <f t="shared" si="112"/>
        <v>182.15000000000035</v>
      </c>
      <c r="Z335" s="19">
        <v>330</v>
      </c>
      <c r="AA335" s="20">
        <f t="shared" si="103"/>
        <v>7876.7000000000435</v>
      </c>
      <c r="AB335" s="18">
        <f t="shared" si="113"/>
        <v>6932.7993662808994</v>
      </c>
      <c r="AC335" s="19">
        <v>330</v>
      </c>
      <c r="AD335" s="20">
        <f t="shared" si="104"/>
        <v>7064.5999999999613</v>
      </c>
      <c r="AE335" s="18">
        <f t="shared" si="114"/>
        <v>6218.0169871935586</v>
      </c>
    </row>
    <row r="336" spans="1:31" s="3" customFormat="1" ht="13.5">
      <c r="A336" s="17">
        <v>331</v>
      </c>
      <c r="B336" s="505">
        <f t="shared" si="101"/>
        <v>4906.5000000000018</v>
      </c>
      <c r="C336" s="505">
        <f t="shared" si="105"/>
        <v>4318.5318839941929</v>
      </c>
      <c r="D336" s="504">
        <v>331</v>
      </c>
      <c r="E336" s="505">
        <f t="shared" si="102"/>
        <v>4904.9000000000024</v>
      </c>
      <c r="F336" s="506">
        <f t="shared" si="106"/>
        <v>4317.1236192404194</v>
      </c>
      <c r="G336" s="19">
        <v>331</v>
      </c>
      <c r="H336" s="20">
        <f t="shared" si="100"/>
        <v>3289.0500000000266</v>
      </c>
      <c r="I336" s="18">
        <f t="shared" si="107"/>
        <v>3289.0500000000266</v>
      </c>
      <c r="J336" s="18"/>
      <c r="K336" s="19">
        <v>331</v>
      </c>
      <c r="L336" s="20">
        <f t="shared" si="115"/>
        <v>3418.5600000000099</v>
      </c>
      <c r="M336" s="18">
        <f t="shared" si="108"/>
        <v>3418.5600000000099</v>
      </c>
      <c r="N336" s="19">
        <v>331</v>
      </c>
      <c r="O336" s="20">
        <f t="shared" si="116"/>
        <v>1577.9399999999926</v>
      </c>
      <c r="P336" s="18">
        <f t="shared" si="109"/>
        <v>1577.9399999999926</v>
      </c>
      <c r="Q336" s="19">
        <v>331</v>
      </c>
      <c r="R336" s="20">
        <f t="shared" si="117"/>
        <v>427.58000000000209</v>
      </c>
      <c r="S336" s="18">
        <f t="shared" si="110"/>
        <v>427.58000000000209</v>
      </c>
      <c r="T336" s="19">
        <v>331</v>
      </c>
      <c r="U336" s="20">
        <f t="shared" si="118"/>
        <v>639.36000000000365</v>
      </c>
      <c r="V336" s="18">
        <f t="shared" si="111"/>
        <v>639.36000000000365</v>
      </c>
      <c r="W336" s="19">
        <v>331</v>
      </c>
      <c r="X336" s="20">
        <f t="shared" si="119"/>
        <v>182.68000000000035</v>
      </c>
      <c r="Y336" s="18">
        <f t="shared" si="112"/>
        <v>182.68000000000035</v>
      </c>
      <c r="Z336" s="19">
        <v>331</v>
      </c>
      <c r="AA336" s="20">
        <f t="shared" si="103"/>
        <v>7900.0000000000437</v>
      </c>
      <c r="AB336" s="18">
        <f t="shared" si="113"/>
        <v>6953.3072217577292</v>
      </c>
      <c r="AC336" s="19">
        <v>331</v>
      </c>
      <c r="AD336" s="20">
        <f t="shared" si="104"/>
        <v>7085.4999999999609</v>
      </c>
      <c r="AE336" s="18">
        <f t="shared" si="114"/>
        <v>6236.4124455397268</v>
      </c>
    </row>
    <row r="337" spans="1:31" s="3" customFormat="1" ht="13.5">
      <c r="A337" s="17">
        <v>332</v>
      </c>
      <c r="B337" s="505">
        <f t="shared" si="101"/>
        <v>4921.1000000000022</v>
      </c>
      <c r="C337" s="505">
        <f t="shared" si="105"/>
        <v>4331.3822998723781</v>
      </c>
      <c r="D337" s="504">
        <v>332</v>
      </c>
      <c r="E337" s="505">
        <f t="shared" si="102"/>
        <v>4919.5000000000027</v>
      </c>
      <c r="F337" s="506">
        <f t="shared" si="106"/>
        <v>4329.9740351186047</v>
      </c>
      <c r="G337" s="19">
        <v>332</v>
      </c>
      <c r="H337" s="20">
        <f t="shared" si="100"/>
        <v>3298.1000000000267</v>
      </c>
      <c r="I337" s="18">
        <f t="shared" si="107"/>
        <v>3298.1000000000267</v>
      </c>
      <c r="J337" s="18"/>
      <c r="K337" s="19">
        <v>332</v>
      </c>
      <c r="L337" s="20">
        <f t="shared" si="115"/>
        <v>3428.52000000001</v>
      </c>
      <c r="M337" s="18">
        <f t="shared" si="108"/>
        <v>3428.52000000001</v>
      </c>
      <c r="N337" s="19">
        <v>332</v>
      </c>
      <c r="O337" s="20">
        <f t="shared" si="116"/>
        <v>1582.4799999999925</v>
      </c>
      <c r="P337" s="18">
        <f t="shared" si="109"/>
        <v>1582.4799999999925</v>
      </c>
      <c r="Q337" s="19">
        <v>332</v>
      </c>
      <c r="R337" s="20">
        <f t="shared" si="117"/>
        <v>428.76000000000209</v>
      </c>
      <c r="S337" s="18">
        <f t="shared" si="110"/>
        <v>428.76000000000209</v>
      </c>
      <c r="T337" s="19">
        <v>332</v>
      </c>
      <c r="U337" s="20">
        <f t="shared" si="118"/>
        <v>641.22000000000367</v>
      </c>
      <c r="V337" s="18">
        <f t="shared" si="111"/>
        <v>641.22000000000367</v>
      </c>
      <c r="W337" s="19">
        <v>332</v>
      </c>
      <c r="X337" s="20">
        <f t="shared" si="119"/>
        <v>183.21000000000035</v>
      </c>
      <c r="Y337" s="18">
        <f t="shared" si="112"/>
        <v>183.21000000000035</v>
      </c>
      <c r="Z337" s="19">
        <v>332</v>
      </c>
      <c r="AA337" s="20">
        <f t="shared" si="103"/>
        <v>7923.3000000000438</v>
      </c>
      <c r="AB337" s="18">
        <f t="shared" si="113"/>
        <v>6973.8150772345589</v>
      </c>
      <c r="AC337" s="19">
        <v>332</v>
      </c>
      <c r="AD337" s="20">
        <f t="shared" si="104"/>
        <v>7106.3999999999605</v>
      </c>
      <c r="AE337" s="18">
        <f t="shared" si="114"/>
        <v>6254.8079038858959</v>
      </c>
    </row>
    <row r="338" spans="1:31" s="3" customFormat="1" ht="13.5">
      <c r="A338" s="17">
        <v>333</v>
      </c>
      <c r="B338" s="505">
        <f t="shared" si="101"/>
        <v>4935.7000000000025</v>
      </c>
      <c r="C338" s="505">
        <f t="shared" si="105"/>
        <v>4344.2327157505633</v>
      </c>
      <c r="D338" s="504">
        <v>333</v>
      </c>
      <c r="E338" s="505">
        <f t="shared" si="102"/>
        <v>4934.1000000000031</v>
      </c>
      <c r="F338" s="506">
        <f t="shared" si="106"/>
        <v>4342.8244509967899</v>
      </c>
      <c r="G338" s="19">
        <v>333</v>
      </c>
      <c r="H338" s="20">
        <f t="shared" si="100"/>
        <v>3307.1500000000269</v>
      </c>
      <c r="I338" s="18">
        <f t="shared" si="107"/>
        <v>3307.1500000000269</v>
      </c>
      <c r="J338" s="18"/>
      <c r="K338" s="19">
        <v>333</v>
      </c>
      <c r="L338" s="20">
        <f t="shared" si="115"/>
        <v>3438.48000000001</v>
      </c>
      <c r="M338" s="18">
        <f t="shared" si="108"/>
        <v>3438.48000000001</v>
      </c>
      <c r="N338" s="19">
        <v>333</v>
      </c>
      <c r="O338" s="20">
        <f t="shared" si="116"/>
        <v>1587.0199999999925</v>
      </c>
      <c r="P338" s="18">
        <f t="shared" si="109"/>
        <v>1587.0199999999925</v>
      </c>
      <c r="Q338" s="19">
        <v>333</v>
      </c>
      <c r="R338" s="20">
        <f t="shared" si="117"/>
        <v>429.9400000000021</v>
      </c>
      <c r="S338" s="18">
        <f t="shared" si="110"/>
        <v>429.9400000000021</v>
      </c>
      <c r="T338" s="19">
        <v>333</v>
      </c>
      <c r="U338" s="20">
        <f t="shared" si="118"/>
        <v>643.08000000000368</v>
      </c>
      <c r="V338" s="18">
        <f t="shared" si="111"/>
        <v>643.08000000000368</v>
      </c>
      <c r="W338" s="19">
        <v>333</v>
      </c>
      <c r="X338" s="20">
        <f t="shared" si="119"/>
        <v>183.74000000000035</v>
      </c>
      <c r="Y338" s="18">
        <f t="shared" si="112"/>
        <v>183.74000000000035</v>
      </c>
      <c r="Z338" s="19">
        <v>333</v>
      </c>
      <c r="AA338" s="20">
        <f t="shared" si="103"/>
        <v>7946.600000000044</v>
      </c>
      <c r="AB338" s="18">
        <f t="shared" si="113"/>
        <v>6994.3229327113886</v>
      </c>
      <c r="AC338" s="19">
        <v>333</v>
      </c>
      <c r="AD338" s="20">
        <f t="shared" si="104"/>
        <v>7127.2999999999602</v>
      </c>
      <c r="AE338" s="18">
        <f t="shared" si="114"/>
        <v>6273.203362232065</v>
      </c>
    </row>
    <row r="339" spans="1:31" s="3" customFormat="1" ht="13.5">
      <c r="A339" s="17">
        <v>334</v>
      </c>
      <c r="B339" s="505">
        <f t="shared" si="101"/>
        <v>4950.3000000000029</v>
      </c>
      <c r="C339" s="505">
        <f t="shared" si="105"/>
        <v>4357.0831316287486</v>
      </c>
      <c r="D339" s="504">
        <v>334</v>
      </c>
      <c r="E339" s="505">
        <f t="shared" si="102"/>
        <v>4948.7000000000035</v>
      </c>
      <c r="F339" s="506">
        <f t="shared" si="106"/>
        <v>4355.6748668749751</v>
      </c>
      <c r="G339" s="19">
        <v>334</v>
      </c>
      <c r="H339" s="20">
        <f t="shared" si="100"/>
        <v>3316.2000000000271</v>
      </c>
      <c r="I339" s="18">
        <f t="shared" si="107"/>
        <v>3316.2000000000271</v>
      </c>
      <c r="J339" s="18"/>
      <c r="K339" s="19">
        <v>334</v>
      </c>
      <c r="L339" s="20">
        <f t="shared" si="115"/>
        <v>3448.4400000000101</v>
      </c>
      <c r="M339" s="18">
        <f t="shared" si="108"/>
        <v>3448.4400000000101</v>
      </c>
      <c r="N339" s="19">
        <v>334</v>
      </c>
      <c r="O339" s="20">
        <f t="shared" si="116"/>
        <v>1591.5599999999924</v>
      </c>
      <c r="P339" s="18">
        <f t="shared" si="109"/>
        <v>1591.5599999999924</v>
      </c>
      <c r="Q339" s="19">
        <v>334</v>
      </c>
      <c r="R339" s="20">
        <f t="shared" si="117"/>
        <v>431.12000000000211</v>
      </c>
      <c r="S339" s="18">
        <f t="shared" si="110"/>
        <v>431.12000000000211</v>
      </c>
      <c r="T339" s="19">
        <v>334</v>
      </c>
      <c r="U339" s="20">
        <f t="shared" si="118"/>
        <v>644.94000000000369</v>
      </c>
      <c r="V339" s="18">
        <f t="shared" si="111"/>
        <v>644.94000000000369</v>
      </c>
      <c r="W339" s="19">
        <v>334</v>
      </c>
      <c r="X339" s="20">
        <f t="shared" si="119"/>
        <v>184.27000000000035</v>
      </c>
      <c r="Y339" s="18">
        <f t="shared" si="112"/>
        <v>184.27000000000035</v>
      </c>
      <c r="Z339" s="19">
        <v>334</v>
      </c>
      <c r="AA339" s="20">
        <f t="shared" si="103"/>
        <v>7969.9000000000442</v>
      </c>
      <c r="AB339" s="18">
        <f t="shared" si="113"/>
        <v>7014.8307881882183</v>
      </c>
      <c r="AC339" s="19">
        <v>334</v>
      </c>
      <c r="AD339" s="20">
        <f t="shared" si="104"/>
        <v>7148.1999999999598</v>
      </c>
      <c r="AE339" s="18">
        <f t="shared" si="114"/>
        <v>6291.5988205782332</v>
      </c>
    </row>
    <row r="340" spans="1:31" s="3" customFormat="1" ht="13.5">
      <c r="A340" s="17">
        <v>335</v>
      </c>
      <c r="B340" s="505">
        <f t="shared" si="101"/>
        <v>4964.9000000000033</v>
      </c>
      <c r="C340" s="505">
        <f t="shared" si="105"/>
        <v>4369.9335475069338</v>
      </c>
      <c r="D340" s="504">
        <v>335</v>
      </c>
      <c r="E340" s="505">
        <f t="shared" si="102"/>
        <v>4963.3000000000038</v>
      </c>
      <c r="F340" s="506">
        <f t="shared" si="106"/>
        <v>4368.5252827531613</v>
      </c>
      <c r="G340" s="19">
        <v>335</v>
      </c>
      <c r="H340" s="20">
        <f t="shared" si="100"/>
        <v>3325.2500000000273</v>
      </c>
      <c r="I340" s="18">
        <f t="shared" si="107"/>
        <v>3325.2500000000273</v>
      </c>
      <c r="J340" s="18"/>
      <c r="K340" s="19">
        <v>335</v>
      </c>
      <c r="L340" s="20">
        <f t="shared" si="115"/>
        <v>3458.4000000000101</v>
      </c>
      <c r="M340" s="18">
        <f t="shared" si="108"/>
        <v>3458.4000000000101</v>
      </c>
      <c r="N340" s="19">
        <v>335</v>
      </c>
      <c r="O340" s="20">
        <f t="shared" si="116"/>
        <v>1596.0999999999924</v>
      </c>
      <c r="P340" s="18">
        <f t="shared" si="109"/>
        <v>1596.0999999999924</v>
      </c>
      <c r="Q340" s="19">
        <v>335</v>
      </c>
      <c r="R340" s="20">
        <f t="shared" si="117"/>
        <v>432.30000000000211</v>
      </c>
      <c r="S340" s="18">
        <f t="shared" si="110"/>
        <v>432.30000000000211</v>
      </c>
      <c r="T340" s="19">
        <v>335</v>
      </c>
      <c r="U340" s="20">
        <f t="shared" si="118"/>
        <v>646.80000000000371</v>
      </c>
      <c r="V340" s="18">
        <f t="shared" si="111"/>
        <v>646.80000000000371</v>
      </c>
      <c r="W340" s="19">
        <v>335</v>
      </c>
      <c r="X340" s="20">
        <f t="shared" si="119"/>
        <v>184.80000000000035</v>
      </c>
      <c r="Y340" s="18">
        <f t="shared" si="112"/>
        <v>184.80000000000035</v>
      </c>
      <c r="Z340" s="19">
        <v>335</v>
      </c>
      <c r="AA340" s="20">
        <f t="shared" si="103"/>
        <v>7993.2000000000444</v>
      </c>
      <c r="AB340" s="18">
        <f t="shared" si="113"/>
        <v>7035.338643665048</v>
      </c>
      <c r="AC340" s="19">
        <v>335</v>
      </c>
      <c r="AD340" s="20">
        <f t="shared" si="104"/>
        <v>7169.0999999999594</v>
      </c>
      <c r="AE340" s="18">
        <f t="shared" si="114"/>
        <v>6309.9942789244024</v>
      </c>
    </row>
    <row r="341" spans="1:31" s="3" customFormat="1" ht="13.5">
      <c r="A341" s="17">
        <v>336</v>
      </c>
      <c r="B341" s="505">
        <f t="shared" si="101"/>
        <v>4979.5000000000036</v>
      </c>
      <c r="C341" s="505">
        <f t="shared" si="105"/>
        <v>4382.7839633851199</v>
      </c>
      <c r="D341" s="504">
        <v>336</v>
      </c>
      <c r="E341" s="505">
        <f t="shared" si="102"/>
        <v>4977.9000000000042</v>
      </c>
      <c r="F341" s="506">
        <f t="shared" si="106"/>
        <v>4381.3756986313465</v>
      </c>
      <c r="G341" s="19">
        <v>336</v>
      </c>
      <c r="H341" s="20">
        <f t="shared" si="100"/>
        <v>3334.3000000000275</v>
      </c>
      <c r="I341" s="18">
        <f t="shared" si="107"/>
        <v>3334.3000000000275</v>
      </c>
      <c r="J341" s="18"/>
      <c r="K341" s="19">
        <v>336</v>
      </c>
      <c r="L341" s="20">
        <f t="shared" si="115"/>
        <v>3468.3600000000101</v>
      </c>
      <c r="M341" s="18">
        <f t="shared" si="108"/>
        <v>3468.3600000000101</v>
      </c>
      <c r="N341" s="19">
        <v>336</v>
      </c>
      <c r="O341" s="20">
        <f t="shared" si="116"/>
        <v>1600.6399999999924</v>
      </c>
      <c r="P341" s="18">
        <f t="shared" si="109"/>
        <v>1600.6399999999924</v>
      </c>
      <c r="Q341" s="19">
        <v>336</v>
      </c>
      <c r="R341" s="20">
        <f t="shared" si="117"/>
        <v>433.48000000000212</v>
      </c>
      <c r="S341" s="18">
        <f t="shared" si="110"/>
        <v>433.48000000000212</v>
      </c>
      <c r="T341" s="19">
        <v>336</v>
      </c>
      <c r="U341" s="20">
        <f t="shared" si="118"/>
        <v>648.66000000000372</v>
      </c>
      <c r="V341" s="18">
        <f t="shared" si="111"/>
        <v>648.66000000000372</v>
      </c>
      <c r="W341" s="19">
        <v>336</v>
      </c>
      <c r="X341" s="20">
        <f t="shared" si="119"/>
        <v>185.33000000000035</v>
      </c>
      <c r="Y341" s="18">
        <f t="shared" si="112"/>
        <v>185.33000000000035</v>
      </c>
      <c r="Z341" s="19">
        <v>336</v>
      </c>
      <c r="AA341" s="20">
        <f t="shared" si="103"/>
        <v>8016.5000000000446</v>
      </c>
      <c r="AB341" s="18">
        <f t="shared" si="113"/>
        <v>7055.8464991418778</v>
      </c>
      <c r="AC341" s="19">
        <v>336</v>
      </c>
      <c r="AD341" s="20">
        <f t="shared" si="104"/>
        <v>7189.9999999999591</v>
      </c>
      <c r="AE341" s="18">
        <f t="shared" si="114"/>
        <v>6328.3897372705705</v>
      </c>
    </row>
    <row r="342" spans="1:31" s="3" customFormat="1" ht="13.5">
      <c r="A342" s="17">
        <v>337</v>
      </c>
      <c r="B342" s="505">
        <f t="shared" si="101"/>
        <v>4994.100000000004</v>
      </c>
      <c r="C342" s="505">
        <f t="shared" si="105"/>
        <v>4395.6343792633052</v>
      </c>
      <c r="D342" s="504">
        <v>337</v>
      </c>
      <c r="E342" s="505">
        <f t="shared" si="102"/>
        <v>4992.5000000000045</v>
      </c>
      <c r="F342" s="506">
        <f t="shared" si="106"/>
        <v>4394.2261145095317</v>
      </c>
      <c r="G342" s="19">
        <v>337</v>
      </c>
      <c r="H342" s="20">
        <f t="shared" si="100"/>
        <v>3343.3500000000276</v>
      </c>
      <c r="I342" s="18">
        <f t="shared" si="107"/>
        <v>3343.3500000000276</v>
      </c>
      <c r="J342" s="18"/>
      <c r="K342" s="19">
        <v>337</v>
      </c>
      <c r="L342" s="20">
        <f t="shared" si="115"/>
        <v>3478.3200000000102</v>
      </c>
      <c r="M342" s="18">
        <f t="shared" si="108"/>
        <v>3478.3200000000102</v>
      </c>
      <c r="N342" s="19">
        <v>337</v>
      </c>
      <c r="O342" s="20">
        <f t="shared" si="116"/>
        <v>1605.1799999999923</v>
      </c>
      <c r="P342" s="18">
        <f t="shared" si="109"/>
        <v>1605.1799999999923</v>
      </c>
      <c r="Q342" s="19">
        <v>337</v>
      </c>
      <c r="R342" s="20">
        <f t="shared" si="117"/>
        <v>434.66000000000213</v>
      </c>
      <c r="S342" s="18">
        <f t="shared" si="110"/>
        <v>434.66000000000213</v>
      </c>
      <c r="T342" s="19">
        <v>337</v>
      </c>
      <c r="U342" s="20">
        <f t="shared" si="118"/>
        <v>650.52000000000373</v>
      </c>
      <c r="V342" s="18">
        <f t="shared" si="111"/>
        <v>650.52000000000373</v>
      </c>
      <c r="W342" s="19">
        <v>337</v>
      </c>
      <c r="X342" s="20">
        <f t="shared" si="119"/>
        <v>185.86000000000035</v>
      </c>
      <c r="Y342" s="18">
        <f t="shared" si="112"/>
        <v>185.86000000000035</v>
      </c>
      <c r="Z342" s="19">
        <v>337</v>
      </c>
      <c r="AA342" s="20">
        <f t="shared" si="103"/>
        <v>8039.8000000000447</v>
      </c>
      <c r="AB342" s="18">
        <f t="shared" si="113"/>
        <v>7076.3543546187075</v>
      </c>
      <c r="AC342" s="19">
        <v>337</v>
      </c>
      <c r="AD342" s="20">
        <f t="shared" si="104"/>
        <v>7210.8999999999587</v>
      </c>
      <c r="AE342" s="18">
        <f t="shared" si="114"/>
        <v>6346.7851956167397</v>
      </c>
    </row>
    <row r="343" spans="1:31" s="3" customFormat="1" ht="13.5">
      <c r="A343" s="17">
        <v>338</v>
      </c>
      <c r="B343" s="505">
        <f t="shared" si="101"/>
        <v>5008.7000000000044</v>
      </c>
      <c r="C343" s="505">
        <f t="shared" si="105"/>
        <v>4408.4847951414904</v>
      </c>
      <c r="D343" s="504">
        <v>338</v>
      </c>
      <c r="E343" s="505">
        <f t="shared" si="102"/>
        <v>5007.1000000000049</v>
      </c>
      <c r="F343" s="506">
        <f t="shared" si="106"/>
        <v>4407.076530387717</v>
      </c>
      <c r="G343" s="19">
        <v>338</v>
      </c>
      <c r="H343" s="20">
        <f t="shared" si="100"/>
        <v>3352.4000000000278</v>
      </c>
      <c r="I343" s="18">
        <f t="shared" si="107"/>
        <v>3352.4000000000278</v>
      </c>
      <c r="J343" s="18"/>
      <c r="K343" s="19">
        <v>338</v>
      </c>
      <c r="L343" s="20">
        <f t="shared" si="115"/>
        <v>3488.2800000000102</v>
      </c>
      <c r="M343" s="18">
        <f t="shared" si="108"/>
        <v>3488.2800000000102</v>
      </c>
      <c r="N343" s="19">
        <v>338</v>
      </c>
      <c r="O343" s="20">
        <f t="shared" si="116"/>
        <v>1609.7199999999923</v>
      </c>
      <c r="P343" s="18">
        <f t="shared" si="109"/>
        <v>1609.7199999999923</v>
      </c>
      <c r="Q343" s="19">
        <v>338</v>
      </c>
      <c r="R343" s="20">
        <f t="shared" si="117"/>
        <v>435.84000000000214</v>
      </c>
      <c r="S343" s="18">
        <f t="shared" si="110"/>
        <v>435.84000000000214</v>
      </c>
      <c r="T343" s="19">
        <v>338</v>
      </c>
      <c r="U343" s="20">
        <f t="shared" si="118"/>
        <v>652.38000000000375</v>
      </c>
      <c r="V343" s="18">
        <f t="shared" si="111"/>
        <v>652.38000000000375</v>
      </c>
      <c r="W343" s="19">
        <v>338</v>
      </c>
      <c r="X343" s="20">
        <f t="shared" si="119"/>
        <v>186.39000000000036</v>
      </c>
      <c r="Y343" s="18">
        <f t="shared" si="112"/>
        <v>186.39000000000036</v>
      </c>
      <c r="Z343" s="19">
        <v>338</v>
      </c>
      <c r="AA343" s="20">
        <f t="shared" si="103"/>
        <v>8063.1000000000449</v>
      </c>
      <c r="AB343" s="18">
        <f t="shared" si="113"/>
        <v>7096.8622100955372</v>
      </c>
      <c r="AC343" s="19">
        <v>338</v>
      </c>
      <c r="AD343" s="20">
        <f t="shared" si="104"/>
        <v>7231.7999999999583</v>
      </c>
      <c r="AE343" s="18">
        <f t="shared" si="114"/>
        <v>6365.1806539629088</v>
      </c>
    </row>
    <row r="344" spans="1:31" s="3" customFormat="1" ht="13.5">
      <c r="A344" s="17">
        <v>339</v>
      </c>
      <c r="B344" s="505">
        <f t="shared" si="101"/>
        <v>5023.3000000000047</v>
      </c>
      <c r="C344" s="505">
        <f t="shared" si="105"/>
        <v>4421.3352110196756</v>
      </c>
      <c r="D344" s="504">
        <v>339</v>
      </c>
      <c r="E344" s="505">
        <f t="shared" si="102"/>
        <v>5021.7000000000053</v>
      </c>
      <c r="F344" s="506">
        <f t="shared" si="106"/>
        <v>4419.9269462659031</v>
      </c>
      <c r="G344" s="19">
        <v>339</v>
      </c>
      <c r="H344" s="20">
        <f t="shared" si="100"/>
        <v>3361.450000000028</v>
      </c>
      <c r="I344" s="18">
        <f t="shared" si="107"/>
        <v>3361.450000000028</v>
      </c>
      <c r="J344" s="18"/>
      <c r="K344" s="19">
        <v>339</v>
      </c>
      <c r="L344" s="20">
        <f t="shared" si="115"/>
        <v>3498.2400000000102</v>
      </c>
      <c r="M344" s="18">
        <f t="shared" si="108"/>
        <v>3498.2400000000102</v>
      </c>
      <c r="N344" s="19">
        <v>339</v>
      </c>
      <c r="O344" s="20">
        <f t="shared" si="116"/>
        <v>1614.2599999999923</v>
      </c>
      <c r="P344" s="18">
        <f t="shared" si="109"/>
        <v>1614.2599999999923</v>
      </c>
      <c r="Q344" s="19">
        <v>339</v>
      </c>
      <c r="R344" s="20">
        <f t="shared" si="117"/>
        <v>437.02000000000214</v>
      </c>
      <c r="S344" s="18">
        <f t="shared" si="110"/>
        <v>437.02000000000214</v>
      </c>
      <c r="T344" s="19">
        <v>339</v>
      </c>
      <c r="U344" s="20">
        <f t="shared" si="118"/>
        <v>654.24000000000376</v>
      </c>
      <c r="V344" s="18">
        <f t="shared" si="111"/>
        <v>654.24000000000376</v>
      </c>
      <c r="W344" s="19">
        <v>339</v>
      </c>
      <c r="X344" s="20">
        <f t="shared" si="119"/>
        <v>186.92000000000036</v>
      </c>
      <c r="Y344" s="18">
        <f t="shared" si="112"/>
        <v>186.92000000000036</v>
      </c>
      <c r="Z344" s="19">
        <v>339</v>
      </c>
      <c r="AA344" s="20">
        <f t="shared" si="103"/>
        <v>8086.4000000000451</v>
      </c>
      <c r="AB344" s="18">
        <f t="shared" si="113"/>
        <v>7117.3700655723669</v>
      </c>
      <c r="AC344" s="19">
        <v>339</v>
      </c>
      <c r="AD344" s="20">
        <f t="shared" si="104"/>
        <v>7252.699999999958</v>
      </c>
      <c r="AE344" s="18">
        <f t="shared" si="114"/>
        <v>6383.576112309077</v>
      </c>
    </row>
    <row r="345" spans="1:31" s="3" customFormat="1" ht="13.5">
      <c r="A345" s="17">
        <v>340</v>
      </c>
      <c r="B345" s="505">
        <f t="shared" si="101"/>
        <v>5037.9000000000051</v>
      </c>
      <c r="C345" s="505">
        <f t="shared" si="105"/>
        <v>4434.1856268978609</v>
      </c>
      <c r="D345" s="504">
        <v>340</v>
      </c>
      <c r="E345" s="505">
        <f t="shared" si="102"/>
        <v>5036.3000000000056</v>
      </c>
      <c r="F345" s="506">
        <f t="shared" si="106"/>
        <v>4432.7773621440883</v>
      </c>
      <c r="G345" s="19">
        <v>340</v>
      </c>
      <c r="H345" s="20">
        <f t="shared" si="100"/>
        <v>3370.5000000000282</v>
      </c>
      <c r="I345" s="18">
        <f t="shared" si="107"/>
        <v>3370.5000000000282</v>
      </c>
      <c r="J345" s="18"/>
      <c r="K345" s="19">
        <v>340</v>
      </c>
      <c r="L345" s="20">
        <f t="shared" si="115"/>
        <v>3508.2000000000103</v>
      </c>
      <c r="M345" s="18">
        <f t="shared" si="108"/>
        <v>3508.2000000000103</v>
      </c>
      <c r="N345" s="19">
        <v>340</v>
      </c>
      <c r="O345" s="20">
        <f t="shared" si="116"/>
        <v>1618.7999999999922</v>
      </c>
      <c r="P345" s="18">
        <f t="shared" si="109"/>
        <v>1618.7999999999922</v>
      </c>
      <c r="Q345" s="19">
        <v>340</v>
      </c>
      <c r="R345" s="20">
        <f t="shared" si="117"/>
        <v>438.20000000000215</v>
      </c>
      <c r="S345" s="18">
        <f t="shared" si="110"/>
        <v>438.20000000000215</v>
      </c>
      <c r="T345" s="19">
        <v>340</v>
      </c>
      <c r="U345" s="20">
        <f t="shared" si="118"/>
        <v>656.10000000000377</v>
      </c>
      <c r="V345" s="18">
        <f t="shared" si="111"/>
        <v>656.10000000000377</v>
      </c>
      <c r="W345" s="19">
        <v>340</v>
      </c>
      <c r="X345" s="20">
        <f t="shared" si="119"/>
        <v>187.45000000000036</v>
      </c>
      <c r="Y345" s="18">
        <f t="shared" si="112"/>
        <v>187.45000000000036</v>
      </c>
      <c r="Z345" s="19">
        <v>340</v>
      </c>
      <c r="AA345" s="20">
        <f t="shared" si="103"/>
        <v>8109.7000000000453</v>
      </c>
      <c r="AB345" s="18">
        <f t="shared" si="113"/>
        <v>7137.8779210491975</v>
      </c>
      <c r="AC345" s="19">
        <v>340</v>
      </c>
      <c r="AD345" s="20">
        <f t="shared" si="104"/>
        <v>7273.5999999999576</v>
      </c>
      <c r="AE345" s="18">
        <f t="shared" si="114"/>
        <v>6401.9715706552461</v>
      </c>
    </row>
    <row r="346" spans="1:31" s="3" customFormat="1" ht="13.5">
      <c r="A346" s="17">
        <v>341</v>
      </c>
      <c r="B346" s="505">
        <f t="shared" si="101"/>
        <v>5052.5000000000055</v>
      </c>
      <c r="C346" s="505">
        <f t="shared" si="105"/>
        <v>4447.036042776047</v>
      </c>
      <c r="D346" s="504">
        <v>341</v>
      </c>
      <c r="E346" s="505">
        <f t="shared" si="102"/>
        <v>5050.900000000006</v>
      </c>
      <c r="F346" s="506">
        <f t="shared" si="106"/>
        <v>4445.6277780222736</v>
      </c>
      <c r="G346" s="19">
        <v>341</v>
      </c>
      <c r="H346" s="20">
        <f t="shared" si="100"/>
        <v>3379.5500000000284</v>
      </c>
      <c r="I346" s="18">
        <f t="shared" si="107"/>
        <v>3379.5500000000284</v>
      </c>
      <c r="J346" s="18"/>
      <c r="K346" s="19">
        <v>341</v>
      </c>
      <c r="L346" s="20">
        <f t="shared" si="115"/>
        <v>3518.1600000000103</v>
      </c>
      <c r="M346" s="18">
        <f t="shared" si="108"/>
        <v>3518.1600000000103</v>
      </c>
      <c r="N346" s="19">
        <v>341</v>
      </c>
      <c r="O346" s="20">
        <f t="shared" si="116"/>
        <v>1623.3399999999922</v>
      </c>
      <c r="P346" s="18">
        <f t="shared" si="109"/>
        <v>1623.3399999999922</v>
      </c>
      <c r="Q346" s="19">
        <v>341</v>
      </c>
      <c r="R346" s="20">
        <f t="shared" si="117"/>
        <v>439.38000000000216</v>
      </c>
      <c r="S346" s="18">
        <f t="shared" si="110"/>
        <v>439.38000000000216</v>
      </c>
      <c r="T346" s="19">
        <v>341</v>
      </c>
      <c r="U346" s="20">
        <f t="shared" si="118"/>
        <v>657.96000000000379</v>
      </c>
      <c r="V346" s="18">
        <f t="shared" si="111"/>
        <v>657.96000000000379</v>
      </c>
      <c r="W346" s="19">
        <v>341</v>
      </c>
      <c r="X346" s="20">
        <f t="shared" si="119"/>
        <v>187.98000000000036</v>
      </c>
      <c r="Y346" s="18">
        <f t="shared" si="112"/>
        <v>187.98000000000036</v>
      </c>
      <c r="Z346" s="19">
        <v>341</v>
      </c>
      <c r="AA346" s="20">
        <f t="shared" si="103"/>
        <v>8133.0000000000455</v>
      </c>
      <c r="AB346" s="18">
        <f t="shared" si="113"/>
        <v>7158.3857765260273</v>
      </c>
      <c r="AC346" s="19">
        <v>341</v>
      </c>
      <c r="AD346" s="20">
        <f t="shared" si="104"/>
        <v>7294.4999999999573</v>
      </c>
      <c r="AE346" s="18">
        <f t="shared" si="114"/>
        <v>6420.3670290014143</v>
      </c>
    </row>
    <row r="347" spans="1:31" s="3" customFormat="1" ht="13.5">
      <c r="A347" s="17">
        <v>342</v>
      </c>
      <c r="B347" s="505">
        <f t="shared" si="101"/>
        <v>5067.1000000000058</v>
      </c>
      <c r="C347" s="505">
        <f t="shared" si="105"/>
        <v>4459.8864586542322</v>
      </c>
      <c r="D347" s="504">
        <v>342</v>
      </c>
      <c r="E347" s="505">
        <f t="shared" si="102"/>
        <v>5065.5000000000064</v>
      </c>
      <c r="F347" s="506">
        <f t="shared" si="106"/>
        <v>4458.4781939004588</v>
      </c>
      <c r="G347" s="19">
        <v>342</v>
      </c>
      <c r="H347" s="20">
        <f t="shared" si="100"/>
        <v>3388.6000000000286</v>
      </c>
      <c r="I347" s="18">
        <f t="shared" si="107"/>
        <v>3388.6000000000286</v>
      </c>
      <c r="J347" s="18"/>
      <c r="K347" s="19">
        <v>342</v>
      </c>
      <c r="L347" s="20">
        <f t="shared" si="115"/>
        <v>3528.1200000000104</v>
      </c>
      <c r="M347" s="18">
        <f t="shared" si="108"/>
        <v>3528.1200000000104</v>
      </c>
      <c r="N347" s="19">
        <v>342</v>
      </c>
      <c r="O347" s="20">
        <f t="shared" si="116"/>
        <v>1627.8799999999922</v>
      </c>
      <c r="P347" s="18">
        <f t="shared" si="109"/>
        <v>1627.8799999999922</v>
      </c>
      <c r="Q347" s="19">
        <v>342</v>
      </c>
      <c r="R347" s="20">
        <f t="shared" si="117"/>
        <v>440.56000000000216</v>
      </c>
      <c r="S347" s="18">
        <f t="shared" si="110"/>
        <v>440.56000000000216</v>
      </c>
      <c r="T347" s="19">
        <v>342</v>
      </c>
      <c r="U347" s="20">
        <f t="shared" si="118"/>
        <v>659.8200000000038</v>
      </c>
      <c r="V347" s="18">
        <f t="shared" si="111"/>
        <v>659.8200000000038</v>
      </c>
      <c r="W347" s="19">
        <v>342</v>
      </c>
      <c r="X347" s="20">
        <f t="shared" si="119"/>
        <v>188.51000000000036</v>
      </c>
      <c r="Y347" s="18">
        <f t="shared" si="112"/>
        <v>188.51000000000036</v>
      </c>
      <c r="Z347" s="19">
        <v>342</v>
      </c>
      <c r="AA347" s="20">
        <f t="shared" si="103"/>
        <v>8156.3000000000457</v>
      </c>
      <c r="AB347" s="18">
        <f t="shared" si="113"/>
        <v>7178.893632002857</v>
      </c>
      <c r="AC347" s="19">
        <v>342</v>
      </c>
      <c r="AD347" s="20">
        <f t="shared" si="104"/>
        <v>7315.3999999999569</v>
      </c>
      <c r="AE347" s="18">
        <f t="shared" si="114"/>
        <v>6438.7624873475834</v>
      </c>
    </row>
    <row r="348" spans="1:31" s="3" customFormat="1" ht="13.5">
      <c r="A348" s="17">
        <v>343</v>
      </c>
      <c r="B348" s="505">
        <f t="shared" si="101"/>
        <v>5081.7000000000062</v>
      </c>
      <c r="C348" s="505">
        <f t="shared" si="105"/>
        <v>4472.7368745324175</v>
      </c>
      <c r="D348" s="504">
        <v>343</v>
      </c>
      <c r="E348" s="505">
        <f t="shared" si="102"/>
        <v>5080.1000000000067</v>
      </c>
      <c r="F348" s="506">
        <f t="shared" si="106"/>
        <v>4471.328609778644</v>
      </c>
      <c r="G348" s="19">
        <v>343</v>
      </c>
      <c r="H348" s="20">
        <f t="shared" ref="H348:H355" si="120">H347+9.05</f>
        <v>3397.6500000000287</v>
      </c>
      <c r="I348" s="18">
        <f t="shared" si="107"/>
        <v>3397.6500000000287</v>
      </c>
      <c r="J348" s="18"/>
      <c r="K348" s="19">
        <v>343</v>
      </c>
      <c r="L348" s="20">
        <f t="shared" si="115"/>
        <v>3538.0800000000104</v>
      </c>
      <c r="M348" s="18">
        <f t="shared" si="108"/>
        <v>3538.0800000000104</v>
      </c>
      <c r="N348" s="19">
        <v>343</v>
      </c>
      <c r="O348" s="20">
        <f t="shared" si="116"/>
        <v>1632.4199999999921</v>
      </c>
      <c r="P348" s="18">
        <f t="shared" si="109"/>
        <v>1632.4199999999921</v>
      </c>
      <c r="Q348" s="19">
        <v>343</v>
      </c>
      <c r="R348" s="20">
        <f t="shared" si="117"/>
        <v>441.74000000000217</v>
      </c>
      <c r="S348" s="18">
        <f t="shared" si="110"/>
        <v>441.74000000000217</v>
      </c>
      <c r="T348" s="19">
        <v>343</v>
      </c>
      <c r="U348" s="20">
        <f t="shared" si="118"/>
        <v>661.68000000000382</v>
      </c>
      <c r="V348" s="18">
        <f t="shared" si="111"/>
        <v>661.68000000000382</v>
      </c>
      <c r="W348" s="19">
        <v>343</v>
      </c>
      <c r="X348" s="20">
        <f t="shared" si="119"/>
        <v>189.04000000000036</v>
      </c>
      <c r="Y348" s="18">
        <f t="shared" si="112"/>
        <v>189.04000000000036</v>
      </c>
      <c r="Z348" s="19">
        <v>343</v>
      </c>
      <c r="AA348" s="20">
        <f t="shared" si="103"/>
        <v>8179.6000000000458</v>
      </c>
      <c r="AB348" s="18">
        <f t="shared" si="113"/>
        <v>7199.4014874796867</v>
      </c>
      <c r="AC348" s="19">
        <v>343</v>
      </c>
      <c r="AD348" s="20">
        <f t="shared" si="104"/>
        <v>7336.2999999999565</v>
      </c>
      <c r="AE348" s="18">
        <f t="shared" si="114"/>
        <v>6457.1579456937525</v>
      </c>
    </row>
    <row r="349" spans="1:31" s="3" customFormat="1" ht="13.5">
      <c r="A349" s="17">
        <v>344</v>
      </c>
      <c r="B349" s="505">
        <f t="shared" si="101"/>
        <v>5096.3000000000065</v>
      </c>
      <c r="C349" s="505">
        <f t="shared" si="105"/>
        <v>4485.5872904106027</v>
      </c>
      <c r="D349" s="504">
        <v>344</v>
      </c>
      <c r="E349" s="505">
        <f t="shared" si="102"/>
        <v>5094.7000000000071</v>
      </c>
      <c r="F349" s="506">
        <f t="shared" si="106"/>
        <v>4484.1790256568302</v>
      </c>
      <c r="G349" s="19">
        <v>344</v>
      </c>
      <c r="H349" s="20">
        <f t="shared" si="120"/>
        <v>3406.7000000000289</v>
      </c>
      <c r="I349" s="18">
        <f t="shared" si="107"/>
        <v>3406.7000000000289</v>
      </c>
      <c r="J349" s="18"/>
      <c r="K349" s="19">
        <v>344</v>
      </c>
      <c r="L349" s="20">
        <f t="shared" si="115"/>
        <v>3548.0400000000104</v>
      </c>
      <c r="M349" s="18">
        <f t="shared" si="108"/>
        <v>3548.0400000000104</v>
      </c>
      <c r="N349" s="19">
        <v>344</v>
      </c>
      <c r="O349" s="20">
        <f t="shared" si="116"/>
        <v>1636.9599999999921</v>
      </c>
      <c r="P349" s="18">
        <f t="shared" si="109"/>
        <v>1636.9599999999921</v>
      </c>
      <c r="Q349" s="19">
        <v>344</v>
      </c>
      <c r="R349" s="20">
        <f t="shared" si="117"/>
        <v>442.92000000000218</v>
      </c>
      <c r="S349" s="18">
        <f t="shared" si="110"/>
        <v>442.92000000000218</v>
      </c>
      <c r="T349" s="19">
        <v>344</v>
      </c>
      <c r="U349" s="20">
        <f t="shared" si="118"/>
        <v>663.54000000000383</v>
      </c>
      <c r="V349" s="18">
        <f t="shared" si="111"/>
        <v>663.54000000000383</v>
      </c>
      <c r="W349" s="19">
        <v>344</v>
      </c>
      <c r="X349" s="20">
        <f t="shared" si="119"/>
        <v>189.57000000000036</v>
      </c>
      <c r="Y349" s="18">
        <f t="shared" si="112"/>
        <v>189.57000000000036</v>
      </c>
      <c r="Z349" s="19">
        <v>344</v>
      </c>
      <c r="AA349" s="20">
        <f t="shared" si="103"/>
        <v>8202.9000000000451</v>
      </c>
      <c r="AB349" s="18">
        <f t="shared" si="113"/>
        <v>7219.9093429565155</v>
      </c>
      <c r="AC349" s="19">
        <v>344</v>
      </c>
      <c r="AD349" s="20">
        <f t="shared" si="104"/>
        <v>7357.1999999999562</v>
      </c>
      <c r="AE349" s="18">
        <f t="shared" si="114"/>
        <v>6475.5534040399207</v>
      </c>
    </row>
    <row r="350" spans="1:31" s="3" customFormat="1" ht="13.5">
      <c r="A350" s="17">
        <v>345</v>
      </c>
      <c r="B350" s="505">
        <f t="shared" si="101"/>
        <v>5110.9000000000069</v>
      </c>
      <c r="C350" s="505">
        <f t="shared" si="105"/>
        <v>4498.4377062887888</v>
      </c>
      <c r="D350" s="504">
        <v>345</v>
      </c>
      <c r="E350" s="505">
        <f t="shared" si="102"/>
        <v>5109.3000000000075</v>
      </c>
      <c r="F350" s="506">
        <f t="shared" si="106"/>
        <v>4497.0294415350154</v>
      </c>
      <c r="G350" s="19">
        <v>345</v>
      </c>
      <c r="H350" s="20">
        <f t="shared" si="120"/>
        <v>3415.7500000000291</v>
      </c>
      <c r="I350" s="18">
        <f t="shared" si="107"/>
        <v>3415.7500000000291</v>
      </c>
      <c r="J350" s="18"/>
      <c r="K350" s="19">
        <v>345</v>
      </c>
      <c r="L350" s="20">
        <f t="shared" si="115"/>
        <v>3558.0000000000105</v>
      </c>
      <c r="M350" s="18">
        <f t="shared" si="108"/>
        <v>3558.0000000000105</v>
      </c>
      <c r="N350" s="19">
        <v>345</v>
      </c>
      <c r="O350" s="20">
        <f t="shared" si="116"/>
        <v>1641.499999999992</v>
      </c>
      <c r="P350" s="18">
        <f t="shared" si="109"/>
        <v>1641.499999999992</v>
      </c>
      <c r="Q350" s="19">
        <v>345</v>
      </c>
      <c r="R350" s="20">
        <f t="shared" si="117"/>
        <v>444.10000000000218</v>
      </c>
      <c r="S350" s="18">
        <f t="shared" si="110"/>
        <v>444.10000000000218</v>
      </c>
      <c r="T350" s="19">
        <v>345</v>
      </c>
      <c r="U350" s="20">
        <f t="shared" si="118"/>
        <v>665.40000000000384</v>
      </c>
      <c r="V350" s="18">
        <f t="shared" si="111"/>
        <v>665.40000000000384</v>
      </c>
      <c r="W350" s="19">
        <v>345</v>
      </c>
      <c r="X350" s="20">
        <f t="shared" si="119"/>
        <v>190.10000000000036</v>
      </c>
      <c r="Y350" s="18">
        <f t="shared" si="112"/>
        <v>190.10000000000036</v>
      </c>
      <c r="Z350" s="19">
        <v>345</v>
      </c>
      <c r="AA350" s="20">
        <f t="shared" si="103"/>
        <v>8226.2000000000444</v>
      </c>
      <c r="AB350" s="18">
        <f t="shared" si="113"/>
        <v>7240.4171984333443</v>
      </c>
      <c r="AC350" s="19">
        <v>345</v>
      </c>
      <c r="AD350" s="20">
        <f t="shared" si="104"/>
        <v>7378.0999999999558</v>
      </c>
      <c r="AE350" s="18">
        <f t="shared" si="114"/>
        <v>6493.9488623860898</v>
      </c>
    </row>
    <row r="351" spans="1:31" s="3" customFormat="1" ht="13.5">
      <c r="A351" s="17">
        <v>346</v>
      </c>
      <c r="B351" s="505">
        <f t="shared" si="101"/>
        <v>5125.5000000000073</v>
      </c>
      <c r="C351" s="505">
        <f t="shared" si="105"/>
        <v>4511.2881221669741</v>
      </c>
      <c r="D351" s="504">
        <v>346</v>
      </c>
      <c r="E351" s="505">
        <f t="shared" si="102"/>
        <v>5123.9000000000078</v>
      </c>
      <c r="F351" s="506">
        <f t="shared" si="106"/>
        <v>4509.8798574132006</v>
      </c>
      <c r="G351" s="19">
        <v>346</v>
      </c>
      <c r="H351" s="20">
        <f t="shared" si="120"/>
        <v>3424.8000000000293</v>
      </c>
      <c r="I351" s="18">
        <f t="shared" si="107"/>
        <v>3424.8000000000293</v>
      </c>
      <c r="J351" s="18"/>
      <c r="K351" s="19">
        <v>346</v>
      </c>
      <c r="L351" s="20">
        <f t="shared" si="115"/>
        <v>3567.9600000000105</v>
      </c>
      <c r="M351" s="18">
        <f t="shared" si="108"/>
        <v>3567.9600000000105</v>
      </c>
      <c r="N351" s="19">
        <v>346</v>
      </c>
      <c r="O351" s="20">
        <f t="shared" si="116"/>
        <v>1646.039999999992</v>
      </c>
      <c r="P351" s="18">
        <f t="shared" si="109"/>
        <v>1646.039999999992</v>
      </c>
      <c r="Q351" s="19">
        <v>346</v>
      </c>
      <c r="R351" s="20">
        <f t="shared" si="117"/>
        <v>445.28000000000219</v>
      </c>
      <c r="S351" s="18">
        <f t="shared" si="110"/>
        <v>445.28000000000219</v>
      </c>
      <c r="T351" s="19">
        <v>346</v>
      </c>
      <c r="U351" s="20">
        <f t="shared" si="118"/>
        <v>667.26000000000386</v>
      </c>
      <c r="V351" s="18">
        <f t="shared" si="111"/>
        <v>667.26000000000386</v>
      </c>
      <c r="W351" s="19">
        <v>346</v>
      </c>
      <c r="X351" s="20">
        <f t="shared" si="119"/>
        <v>190.63000000000036</v>
      </c>
      <c r="Y351" s="18">
        <f t="shared" si="112"/>
        <v>190.63000000000036</v>
      </c>
      <c r="Z351" s="19">
        <v>346</v>
      </c>
      <c r="AA351" s="20">
        <f t="shared" si="103"/>
        <v>8249.5000000000437</v>
      </c>
      <c r="AB351" s="18">
        <f t="shared" si="113"/>
        <v>7260.9250539101731</v>
      </c>
      <c r="AC351" s="19">
        <v>346</v>
      </c>
      <c r="AD351" s="20">
        <f t="shared" si="104"/>
        <v>7398.9999999999554</v>
      </c>
      <c r="AE351" s="18">
        <f t="shared" si="114"/>
        <v>6512.3443207322589</v>
      </c>
    </row>
    <row r="352" spans="1:31" s="3" customFormat="1" ht="13.5">
      <c r="A352" s="17">
        <v>347</v>
      </c>
      <c r="B352" s="505">
        <f t="shared" si="101"/>
        <v>5140.1000000000076</v>
      </c>
      <c r="C352" s="505">
        <f t="shared" si="105"/>
        <v>4524.1385380451593</v>
      </c>
      <c r="D352" s="504">
        <v>347</v>
      </c>
      <c r="E352" s="505">
        <f t="shared" si="102"/>
        <v>5138.5000000000082</v>
      </c>
      <c r="F352" s="506">
        <f t="shared" si="106"/>
        <v>4522.7302732913859</v>
      </c>
      <c r="G352" s="19">
        <v>347</v>
      </c>
      <c r="H352" s="20">
        <f t="shared" si="120"/>
        <v>3433.8500000000295</v>
      </c>
      <c r="I352" s="18">
        <f t="shared" si="107"/>
        <v>3433.8500000000295</v>
      </c>
      <c r="J352" s="18"/>
      <c r="K352" s="19">
        <v>347</v>
      </c>
      <c r="L352" s="20">
        <f t="shared" si="115"/>
        <v>3577.9200000000105</v>
      </c>
      <c r="M352" s="18">
        <f t="shared" si="108"/>
        <v>3577.9200000000105</v>
      </c>
      <c r="N352" s="19">
        <v>347</v>
      </c>
      <c r="O352" s="20">
        <f t="shared" si="116"/>
        <v>1650.579999999992</v>
      </c>
      <c r="P352" s="18">
        <f t="shared" si="109"/>
        <v>1650.579999999992</v>
      </c>
      <c r="Q352" s="19">
        <v>347</v>
      </c>
      <c r="R352" s="20">
        <f t="shared" si="117"/>
        <v>446.4600000000022</v>
      </c>
      <c r="S352" s="18">
        <f t="shared" si="110"/>
        <v>446.4600000000022</v>
      </c>
      <c r="T352" s="19">
        <v>347</v>
      </c>
      <c r="U352" s="20">
        <f t="shared" si="118"/>
        <v>669.12000000000387</v>
      </c>
      <c r="V352" s="18">
        <f t="shared" si="111"/>
        <v>669.12000000000387</v>
      </c>
      <c r="W352" s="19">
        <v>347</v>
      </c>
      <c r="X352" s="20">
        <f t="shared" si="119"/>
        <v>191.16000000000037</v>
      </c>
      <c r="Y352" s="18">
        <f t="shared" si="112"/>
        <v>191.16000000000037</v>
      </c>
      <c r="Z352" s="19">
        <v>347</v>
      </c>
      <c r="AA352" s="20">
        <f t="shared" si="103"/>
        <v>8272.8000000000429</v>
      </c>
      <c r="AB352" s="18">
        <f t="shared" si="113"/>
        <v>7281.4329093870028</v>
      </c>
      <c r="AC352" s="19">
        <v>347</v>
      </c>
      <c r="AD352" s="20">
        <f t="shared" si="104"/>
        <v>7419.8999999999551</v>
      </c>
      <c r="AE352" s="18">
        <f t="shared" si="114"/>
        <v>6530.7397790784271</v>
      </c>
    </row>
    <row r="353" spans="1:31" s="3" customFormat="1" ht="13.5">
      <c r="A353" s="17">
        <v>348</v>
      </c>
      <c r="B353" s="505">
        <f t="shared" si="101"/>
        <v>5154.700000000008</v>
      </c>
      <c r="C353" s="505">
        <f t="shared" si="105"/>
        <v>4536.9889539233445</v>
      </c>
      <c r="D353" s="504">
        <v>348</v>
      </c>
      <c r="E353" s="505">
        <f t="shared" si="102"/>
        <v>5153.1000000000085</v>
      </c>
      <c r="F353" s="506">
        <f t="shared" si="106"/>
        <v>4535.5806891695711</v>
      </c>
      <c r="G353" s="19">
        <v>348</v>
      </c>
      <c r="H353" s="20">
        <f t="shared" si="120"/>
        <v>3442.9000000000296</v>
      </c>
      <c r="I353" s="18">
        <f t="shared" si="107"/>
        <v>3442.9000000000296</v>
      </c>
      <c r="J353" s="18"/>
      <c r="K353" s="19">
        <v>348</v>
      </c>
      <c r="L353" s="20">
        <f t="shared" si="115"/>
        <v>3587.8800000000106</v>
      </c>
      <c r="M353" s="18">
        <f t="shared" si="108"/>
        <v>3587.8800000000106</v>
      </c>
      <c r="N353" s="19">
        <v>348</v>
      </c>
      <c r="O353" s="20">
        <f t="shared" si="116"/>
        <v>1655.1199999999919</v>
      </c>
      <c r="P353" s="18">
        <f t="shared" si="109"/>
        <v>1655.1199999999919</v>
      </c>
      <c r="Q353" s="19">
        <v>348</v>
      </c>
      <c r="R353" s="20">
        <f t="shared" si="117"/>
        <v>447.6400000000022</v>
      </c>
      <c r="S353" s="18">
        <f t="shared" si="110"/>
        <v>447.6400000000022</v>
      </c>
      <c r="T353" s="19">
        <v>348</v>
      </c>
      <c r="U353" s="20">
        <f t="shared" si="118"/>
        <v>670.98000000000388</v>
      </c>
      <c r="V353" s="18">
        <f t="shared" si="111"/>
        <v>670.98000000000388</v>
      </c>
      <c r="W353" s="19">
        <v>348</v>
      </c>
      <c r="X353" s="20">
        <f t="shared" si="119"/>
        <v>191.69000000000037</v>
      </c>
      <c r="Y353" s="18">
        <f t="shared" si="112"/>
        <v>191.69000000000037</v>
      </c>
      <c r="Z353" s="19">
        <v>348</v>
      </c>
      <c r="AA353" s="20">
        <f t="shared" si="103"/>
        <v>8296.1000000000422</v>
      </c>
      <c r="AB353" s="18">
        <f t="shared" si="113"/>
        <v>7301.9407648638316</v>
      </c>
      <c r="AC353" s="19">
        <v>348</v>
      </c>
      <c r="AD353" s="20">
        <f t="shared" si="104"/>
        <v>7440.7999999999547</v>
      </c>
      <c r="AE353" s="18">
        <f t="shared" si="114"/>
        <v>6549.1352374245962</v>
      </c>
    </row>
    <row r="354" spans="1:31" s="3" customFormat="1" ht="13.5">
      <c r="A354" s="17">
        <v>349</v>
      </c>
      <c r="B354" s="505">
        <f t="shared" si="101"/>
        <v>5169.3000000000084</v>
      </c>
      <c r="C354" s="505">
        <f t="shared" si="105"/>
        <v>4549.8393698015298</v>
      </c>
      <c r="D354" s="504">
        <v>349</v>
      </c>
      <c r="E354" s="505">
        <f t="shared" si="102"/>
        <v>5167.7000000000089</v>
      </c>
      <c r="F354" s="506">
        <f t="shared" si="106"/>
        <v>4548.4311050477572</v>
      </c>
      <c r="G354" s="19">
        <v>349</v>
      </c>
      <c r="H354" s="20">
        <f t="shared" si="120"/>
        <v>3451.9500000000298</v>
      </c>
      <c r="I354" s="18">
        <f t="shared" si="107"/>
        <v>3451.9500000000298</v>
      </c>
      <c r="J354" s="18"/>
      <c r="K354" s="19">
        <v>349</v>
      </c>
      <c r="L354" s="20">
        <f t="shared" si="115"/>
        <v>3597.8400000000106</v>
      </c>
      <c r="M354" s="18">
        <f t="shared" si="108"/>
        <v>3597.8400000000106</v>
      </c>
      <c r="N354" s="19">
        <v>349</v>
      </c>
      <c r="O354" s="20">
        <f t="shared" si="116"/>
        <v>1659.6599999999919</v>
      </c>
      <c r="P354" s="18">
        <f t="shared" si="109"/>
        <v>1659.6599999999919</v>
      </c>
      <c r="Q354" s="19">
        <v>349</v>
      </c>
      <c r="R354" s="20">
        <f t="shared" si="117"/>
        <v>448.82000000000221</v>
      </c>
      <c r="S354" s="18">
        <f t="shared" si="110"/>
        <v>448.82000000000221</v>
      </c>
      <c r="T354" s="19">
        <v>349</v>
      </c>
      <c r="U354" s="20">
        <f t="shared" si="118"/>
        <v>672.8400000000039</v>
      </c>
      <c r="V354" s="18">
        <f t="shared" si="111"/>
        <v>672.8400000000039</v>
      </c>
      <c r="W354" s="19">
        <v>349</v>
      </c>
      <c r="X354" s="20">
        <f t="shared" si="119"/>
        <v>192.22000000000037</v>
      </c>
      <c r="Y354" s="18">
        <f t="shared" si="112"/>
        <v>192.22000000000037</v>
      </c>
      <c r="Z354" s="19">
        <v>349</v>
      </c>
      <c r="AA354" s="20">
        <f t="shared" si="103"/>
        <v>8319.4000000000415</v>
      </c>
      <c r="AB354" s="18">
        <f t="shared" si="113"/>
        <v>7322.4486203406605</v>
      </c>
      <c r="AC354" s="19">
        <v>349</v>
      </c>
      <c r="AD354" s="20">
        <f t="shared" si="104"/>
        <v>7461.6999999999543</v>
      </c>
      <c r="AE354" s="18">
        <f t="shared" si="114"/>
        <v>6567.5306957707644</v>
      </c>
    </row>
    <row r="355" spans="1:31" s="3" customFormat="1" ht="13.5">
      <c r="A355" s="17">
        <v>350</v>
      </c>
      <c r="B355" s="505">
        <f t="shared" si="101"/>
        <v>5183.9000000000087</v>
      </c>
      <c r="C355" s="505">
        <f t="shared" si="105"/>
        <v>4562.6897856797159</v>
      </c>
      <c r="D355" s="504">
        <v>350</v>
      </c>
      <c r="E355" s="505">
        <f t="shared" si="102"/>
        <v>5182.3000000000093</v>
      </c>
      <c r="F355" s="506">
        <f t="shared" si="106"/>
        <v>4561.2815209259425</v>
      </c>
      <c r="G355" s="19">
        <v>350</v>
      </c>
      <c r="H355" s="20">
        <f t="shared" si="120"/>
        <v>3461.00000000003</v>
      </c>
      <c r="I355" s="18">
        <f t="shared" si="107"/>
        <v>3461.00000000003</v>
      </c>
      <c r="J355" s="18"/>
      <c r="K355" s="19">
        <v>350</v>
      </c>
      <c r="L355" s="20">
        <f t="shared" si="115"/>
        <v>3607.8000000000106</v>
      </c>
      <c r="M355" s="18">
        <f t="shared" si="108"/>
        <v>3607.8000000000106</v>
      </c>
      <c r="N355" s="19">
        <v>350</v>
      </c>
      <c r="O355" s="20">
        <f t="shared" si="116"/>
        <v>1664.1999999999919</v>
      </c>
      <c r="P355" s="18">
        <f t="shared" si="109"/>
        <v>1664.1999999999919</v>
      </c>
      <c r="Q355" s="19">
        <v>350</v>
      </c>
      <c r="R355" s="20">
        <f t="shared" si="117"/>
        <v>450.00000000000222</v>
      </c>
      <c r="S355" s="18">
        <f t="shared" si="110"/>
        <v>450.00000000000222</v>
      </c>
      <c r="T355" s="19">
        <v>350</v>
      </c>
      <c r="U355" s="20">
        <f t="shared" si="118"/>
        <v>674.70000000000391</v>
      </c>
      <c r="V355" s="18">
        <f t="shared" si="111"/>
        <v>674.70000000000391</v>
      </c>
      <c r="W355" s="19">
        <v>350</v>
      </c>
      <c r="X355" s="20">
        <f t="shared" si="119"/>
        <v>192.75000000000037</v>
      </c>
      <c r="Y355" s="18">
        <f t="shared" si="112"/>
        <v>192.75000000000037</v>
      </c>
      <c r="Z355" s="19">
        <v>350</v>
      </c>
      <c r="AA355" s="20">
        <f t="shared" si="103"/>
        <v>8342.7000000000407</v>
      </c>
      <c r="AB355" s="18">
        <f t="shared" si="113"/>
        <v>7342.9564758174893</v>
      </c>
      <c r="AC355" s="19">
        <v>350</v>
      </c>
      <c r="AD355" s="20">
        <f t="shared" si="104"/>
        <v>7482.599999999954</v>
      </c>
      <c r="AE355" s="18">
        <f t="shared" si="114"/>
        <v>6585.9261541169335</v>
      </c>
    </row>
  </sheetData>
  <mergeCells count="12">
    <mergeCell ref="T2:V2"/>
    <mergeCell ref="W2:Y2"/>
    <mergeCell ref="Z2:AB2"/>
    <mergeCell ref="AC2:AE2"/>
    <mergeCell ref="AK2:AM2"/>
    <mergeCell ref="A1:S1"/>
    <mergeCell ref="A2:C2"/>
    <mergeCell ref="D2:F2"/>
    <mergeCell ref="G2:J2"/>
    <mergeCell ref="K2:M2"/>
    <mergeCell ref="N2:P2"/>
    <mergeCell ref="Q2:S2"/>
  </mergeCells>
  <printOptions horizontalCentered="1"/>
  <pageMargins left="0.2" right="0.2" top="0.75" bottom="0.75" header="0.3" footer="0.3"/>
  <pageSetup paperSize="9" scale="90" orientation="portrai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2"/>
  <sheetViews>
    <sheetView workbookViewId="0">
      <selection activeCell="F1" sqref="F1"/>
    </sheetView>
  </sheetViews>
  <sheetFormatPr defaultColWidth="8.796875" defaultRowHeight="12.75"/>
  <cols>
    <col min="1" max="1" width="10.46484375" customWidth="1"/>
    <col min="2" max="2" width="19.59765625" customWidth="1"/>
  </cols>
  <sheetData>
    <row r="1" spans="1:4">
      <c r="A1" s="1" t="s">
        <v>326</v>
      </c>
      <c r="B1" s="1" t="s">
        <v>327</v>
      </c>
      <c r="C1" s="1" t="s">
        <v>149</v>
      </c>
      <c r="D1" s="1" t="s">
        <v>256</v>
      </c>
    </row>
    <row r="2" spans="1:4" ht="14.25">
      <c r="A2" s="2">
        <v>1</v>
      </c>
      <c r="B2" s="2" t="s">
        <v>328</v>
      </c>
      <c r="C2" s="2">
        <v>98</v>
      </c>
      <c r="D2" s="2">
        <v>26</v>
      </c>
    </row>
    <row r="3" spans="1:4" ht="14.25">
      <c r="A3" s="2">
        <v>2</v>
      </c>
      <c r="B3" s="2" t="s">
        <v>329</v>
      </c>
      <c r="C3" s="2">
        <v>92</v>
      </c>
      <c r="D3" s="2">
        <v>16</v>
      </c>
    </row>
    <row r="4" spans="1:4" ht="14.25">
      <c r="A4" s="2">
        <v>3</v>
      </c>
      <c r="B4" s="2" t="s">
        <v>330</v>
      </c>
      <c r="C4" s="2">
        <v>86</v>
      </c>
      <c r="D4" s="2">
        <v>10</v>
      </c>
    </row>
    <row r="5" spans="1:4" ht="14.25">
      <c r="A5" s="2">
        <v>4</v>
      </c>
      <c r="B5" s="2" t="s">
        <v>331</v>
      </c>
      <c r="C5" s="2">
        <v>85</v>
      </c>
      <c r="D5" s="2">
        <v>27</v>
      </c>
    </row>
    <row r="6" spans="1:4" ht="14.25">
      <c r="A6" s="2">
        <v>5</v>
      </c>
      <c r="B6" s="2" t="s">
        <v>332</v>
      </c>
      <c r="C6" s="2">
        <v>86</v>
      </c>
      <c r="D6" s="2">
        <v>10</v>
      </c>
    </row>
    <row r="7" spans="1:4" ht="14.25">
      <c r="A7" s="2">
        <v>6</v>
      </c>
      <c r="B7" s="2" t="s">
        <v>333</v>
      </c>
      <c r="C7" s="2">
        <v>85</v>
      </c>
      <c r="D7" s="2">
        <v>16</v>
      </c>
    </row>
    <row r="8" spans="1:4" ht="14.25">
      <c r="A8" s="2">
        <v>7</v>
      </c>
      <c r="B8" s="2" t="s">
        <v>334</v>
      </c>
      <c r="C8" s="2">
        <v>90</v>
      </c>
      <c r="D8" s="2">
        <v>16</v>
      </c>
    </row>
    <row r="9" spans="1:4" ht="14.25">
      <c r="A9" s="2">
        <v>8</v>
      </c>
      <c r="B9" s="2" t="s">
        <v>335</v>
      </c>
      <c r="C9" s="2">
        <v>80</v>
      </c>
      <c r="D9" s="2">
        <v>19</v>
      </c>
    </row>
    <row r="10" spans="1:4" ht="14.25">
      <c r="A10" s="2">
        <v>9</v>
      </c>
      <c r="B10" s="2" t="s">
        <v>336</v>
      </c>
      <c r="C10" s="2">
        <v>103</v>
      </c>
      <c r="D10" s="2">
        <v>31</v>
      </c>
    </row>
    <row r="11" spans="1:4" ht="14.25">
      <c r="A11" s="2">
        <v>10</v>
      </c>
      <c r="B11" s="2" t="s">
        <v>337</v>
      </c>
      <c r="C11" s="2">
        <v>82</v>
      </c>
      <c r="D11" s="2">
        <v>5</v>
      </c>
    </row>
    <row r="12" spans="1:4" ht="14.25">
      <c r="A12" s="2">
        <v>11</v>
      </c>
      <c r="B12" s="2" t="s">
        <v>338</v>
      </c>
      <c r="C12" s="2">
        <v>83</v>
      </c>
      <c r="D12" s="2">
        <v>26</v>
      </c>
    </row>
    <row r="13" spans="1:4" ht="14.25">
      <c r="A13" s="2">
        <v>12</v>
      </c>
      <c r="B13" s="2" t="s">
        <v>339</v>
      </c>
      <c r="C13" s="2">
        <v>77</v>
      </c>
      <c r="D13" s="2">
        <v>22</v>
      </c>
    </row>
    <row r="14" spans="1:4" ht="14.25">
      <c r="A14" s="2">
        <v>13</v>
      </c>
      <c r="B14" s="2" t="s">
        <v>340</v>
      </c>
      <c r="C14" s="2">
        <v>86</v>
      </c>
      <c r="D14" s="2">
        <v>10</v>
      </c>
    </row>
    <row r="15" spans="1:4" ht="14.25">
      <c r="A15" s="2">
        <v>14</v>
      </c>
      <c r="B15" s="2" t="s">
        <v>341</v>
      </c>
      <c r="C15" s="2">
        <v>87</v>
      </c>
      <c r="D15" s="2">
        <v>16</v>
      </c>
    </row>
    <row r="16" spans="1:4" ht="14.25">
      <c r="A16" s="2">
        <v>15</v>
      </c>
      <c r="B16" s="2" t="s">
        <v>342</v>
      </c>
      <c r="C16" s="2">
        <v>83</v>
      </c>
      <c r="D16" s="2">
        <v>26</v>
      </c>
    </row>
    <row r="17" spans="1:4" ht="14.25">
      <c r="A17" s="2">
        <v>16</v>
      </c>
      <c r="B17" s="2" t="s">
        <v>343</v>
      </c>
      <c r="C17" s="2">
        <v>82</v>
      </c>
      <c r="D17" s="2">
        <v>24</v>
      </c>
    </row>
    <row r="18" spans="1:4" ht="14.25">
      <c r="A18" s="2">
        <v>17</v>
      </c>
      <c r="B18" s="2" t="s">
        <v>344</v>
      </c>
      <c r="C18" s="2">
        <v>89</v>
      </c>
      <c r="D18" s="2">
        <v>34</v>
      </c>
    </row>
    <row r="19" spans="1:4" ht="14.25">
      <c r="A19" s="2">
        <v>18</v>
      </c>
      <c r="B19" s="2" t="s">
        <v>345</v>
      </c>
      <c r="C19" s="2">
        <v>91</v>
      </c>
      <c r="D19" s="2">
        <v>33</v>
      </c>
    </row>
    <row r="20" spans="1:4" ht="14.25">
      <c r="A20" s="2">
        <v>19</v>
      </c>
      <c r="B20" s="2" t="s">
        <v>346</v>
      </c>
      <c r="C20" s="2">
        <v>82</v>
      </c>
      <c r="D20" s="2">
        <v>11</v>
      </c>
    </row>
    <row r="21" spans="1:4" ht="14.25">
      <c r="A21" s="2">
        <v>20</v>
      </c>
      <c r="B21" s="2" t="s">
        <v>347</v>
      </c>
      <c r="C21" s="2">
        <v>85</v>
      </c>
      <c r="D21" s="2">
        <v>16</v>
      </c>
    </row>
    <row r="22" spans="1:4" ht="14.25">
      <c r="A22" s="2">
        <v>21</v>
      </c>
      <c r="B22" s="2" t="s">
        <v>348</v>
      </c>
      <c r="C22" s="2">
        <v>98</v>
      </c>
      <c r="D22" s="2">
        <v>22</v>
      </c>
    </row>
    <row r="23" spans="1:4" ht="14.25">
      <c r="A23" s="2">
        <v>22</v>
      </c>
      <c r="B23" s="2" t="s">
        <v>349</v>
      </c>
      <c r="C23" s="2">
        <v>75</v>
      </c>
      <c r="D23" s="2">
        <v>11</v>
      </c>
    </row>
    <row r="24" spans="1:4" ht="14.25">
      <c r="A24" s="2">
        <v>23</v>
      </c>
      <c r="B24" s="2" t="s">
        <v>350</v>
      </c>
      <c r="C24" s="2">
        <v>84</v>
      </c>
      <c r="D24" s="2">
        <v>8</v>
      </c>
    </row>
    <row r="25" spans="1:4" ht="14.25">
      <c r="A25" s="2">
        <v>24</v>
      </c>
      <c r="B25" s="2" t="s">
        <v>351</v>
      </c>
      <c r="C25" s="2">
        <v>88</v>
      </c>
      <c r="D25" s="2">
        <v>12</v>
      </c>
    </row>
    <row r="26" spans="1:4" ht="14.25">
      <c r="A26" s="2">
        <v>25</v>
      </c>
      <c r="B26" s="2" t="s">
        <v>352</v>
      </c>
      <c r="C26" s="2">
        <v>91</v>
      </c>
      <c r="D26" s="2">
        <v>17</v>
      </c>
    </row>
    <row r="27" spans="1:4" ht="14.25">
      <c r="A27" s="2">
        <v>26</v>
      </c>
      <c r="B27" s="2" t="s">
        <v>353</v>
      </c>
      <c r="C27" s="2">
        <v>78</v>
      </c>
      <c r="D27" s="2">
        <v>21</v>
      </c>
    </row>
    <row r="28" spans="1:4" ht="14.25">
      <c r="A28" s="2">
        <v>27</v>
      </c>
      <c r="B28" s="2" t="s">
        <v>354</v>
      </c>
      <c r="C28" s="2">
        <v>81</v>
      </c>
      <c r="D28" s="2">
        <v>25</v>
      </c>
    </row>
    <row r="29" spans="1:4" ht="14.25">
      <c r="A29" s="2">
        <v>28</v>
      </c>
      <c r="B29" s="2" t="s">
        <v>355</v>
      </c>
      <c r="C29" s="2">
        <v>96</v>
      </c>
      <c r="D29" s="2">
        <v>23</v>
      </c>
    </row>
    <row r="30" spans="1:4" ht="14.25">
      <c r="A30" s="2">
        <v>29</v>
      </c>
      <c r="B30" s="2" t="s">
        <v>356</v>
      </c>
      <c r="C30" s="2">
        <v>105</v>
      </c>
      <c r="D30" s="2">
        <v>33</v>
      </c>
    </row>
    <row r="31" spans="1:4" ht="14.25">
      <c r="A31" s="2">
        <v>30</v>
      </c>
      <c r="B31" s="2" t="s">
        <v>357</v>
      </c>
      <c r="C31" s="2">
        <v>86</v>
      </c>
      <c r="D31" s="2">
        <v>10</v>
      </c>
    </row>
    <row r="32" spans="1:4" ht="14.25">
      <c r="A32" s="2">
        <v>31</v>
      </c>
      <c r="B32" s="2" t="s">
        <v>358</v>
      </c>
      <c r="C32" s="2">
        <v>109</v>
      </c>
      <c r="D32" s="2">
        <v>43</v>
      </c>
    </row>
  </sheetData>
  <pageMargins left="0.75" right="0.75" top="1" bottom="1" header="0.5" footer="0.5"/>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13</vt:i4>
      </vt:variant>
    </vt:vector>
  </HeadingPairs>
  <TitlesOfParts>
    <vt:vector size="25" baseType="lpstr">
      <vt:lpstr>INPUT</vt:lpstr>
      <vt:lpstr>EGS List of works</vt:lpstr>
      <vt:lpstr>Cover</vt:lpstr>
      <vt:lpstr>Input data Metal </vt:lpstr>
      <vt:lpstr>Sp.Rep</vt:lpstr>
      <vt:lpstr>Det Estt</vt:lpstr>
      <vt:lpstr>Data </vt:lpstr>
      <vt:lpstr>Seig</vt:lpstr>
      <vt:lpstr>Lead</vt:lpstr>
      <vt:lpstr>Lead 2024-25</vt:lpstr>
      <vt:lpstr>Conv 2024-25</vt:lpstr>
      <vt:lpstr>Lead Chennur</vt:lpstr>
      <vt:lpstr>Cover!Print_Area</vt:lpstr>
      <vt:lpstr>'Data '!Print_Area</vt:lpstr>
      <vt:lpstr>'Det Estt'!Print_Area</vt:lpstr>
      <vt:lpstr>'EGS List of works'!Print_Area</vt:lpstr>
      <vt:lpstr>'Input data Metal '!Print_Area</vt:lpstr>
      <vt:lpstr>Lead!Print_Area</vt:lpstr>
      <vt:lpstr>'Lead 2024-25'!Print_Area</vt:lpstr>
      <vt:lpstr>Seig!Print_Area</vt:lpstr>
      <vt:lpstr>Sp.Rep!Print_Area</vt:lpstr>
      <vt:lpstr>'Data '!Print_Titles</vt:lpstr>
      <vt:lpstr>'Det Estt'!Print_Titles</vt:lpstr>
      <vt:lpstr>'EGS List of works'!Print_Titles</vt:lpstr>
      <vt:lpstr>Seig!Print_Titles</vt:lpstr>
    </vt:vector>
  </TitlesOfParts>
  <Company>Adilabad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Venkat Reddy</dc:creator>
  <cp:lastModifiedBy>Viqar Mohiuddin</cp:lastModifiedBy>
  <cp:lastPrinted>2024-12-10T13:12:30Z</cp:lastPrinted>
  <dcterms:created xsi:type="dcterms:W3CDTF">2002-08-24T13:25:00Z</dcterms:created>
  <dcterms:modified xsi:type="dcterms:W3CDTF">2024-12-10T13:41:28Z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VIDC571CDF">
    <vt:lpwstr/>
  </property>
  <property fmtid="{D5CDD505-2E9C-101B-9397-08002B2CF9AE}" pid="3" name="IVID1A4D13F6">
    <vt:lpwstr/>
  </property>
  <property fmtid="{D5CDD505-2E9C-101B-9397-08002B2CF9AE}" pid="4" name="IVID293417FE">
    <vt:lpwstr/>
  </property>
  <property fmtid="{D5CDD505-2E9C-101B-9397-08002B2CF9AE}" pid="5" name="IVID15FF2D5A">
    <vt:lpwstr/>
  </property>
  <property fmtid="{D5CDD505-2E9C-101B-9397-08002B2CF9AE}" pid="6" name="IVID353513D9">
    <vt:lpwstr/>
  </property>
  <property fmtid="{D5CDD505-2E9C-101B-9397-08002B2CF9AE}" pid="7" name="IVID134E14D3">
    <vt:lpwstr/>
  </property>
  <property fmtid="{D5CDD505-2E9C-101B-9397-08002B2CF9AE}" pid="8" name="IVID326812F5">
    <vt:lpwstr/>
  </property>
  <property fmtid="{D5CDD505-2E9C-101B-9397-08002B2CF9AE}" pid="9" name="IVID381A7C7E">
    <vt:lpwstr/>
  </property>
  <property fmtid="{D5CDD505-2E9C-101B-9397-08002B2CF9AE}" pid="10" name="IVID197012F1">
    <vt:lpwstr/>
  </property>
  <property fmtid="{D5CDD505-2E9C-101B-9397-08002B2CF9AE}" pid="11" name="IVID2F1E1603">
    <vt:lpwstr/>
  </property>
  <property fmtid="{D5CDD505-2E9C-101B-9397-08002B2CF9AE}" pid="12" name="IVIDC">
    <vt:lpwstr/>
  </property>
  <property fmtid="{D5CDD505-2E9C-101B-9397-08002B2CF9AE}" pid="13" name="IVID362F13E8">
    <vt:lpwstr/>
  </property>
  <property fmtid="{D5CDD505-2E9C-101B-9397-08002B2CF9AE}" pid="14" name="IVID3A3618F1">
    <vt:lpwstr/>
  </property>
  <property fmtid="{D5CDD505-2E9C-101B-9397-08002B2CF9AE}" pid="15" name="IVID15E41318">
    <vt:lpwstr/>
  </property>
  <property fmtid="{D5CDD505-2E9C-101B-9397-08002B2CF9AE}" pid="16" name="IVID181914D9">
    <vt:lpwstr/>
  </property>
  <property fmtid="{D5CDD505-2E9C-101B-9397-08002B2CF9AE}" pid="17" name="IVID155815FB">
    <vt:lpwstr/>
  </property>
  <property fmtid="{D5CDD505-2E9C-101B-9397-08002B2CF9AE}" pid="18" name="IVIDD091BF0">
    <vt:lpwstr/>
  </property>
  <property fmtid="{D5CDD505-2E9C-101B-9397-08002B2CF9AE}" pid="19" name="IVID344CCFFC">
    <vt:lpwstr/>
  </property>
  <property fmtid="{D5CDD505-2E9C-101B-9397-08002B2CF9AE}" pid="20" name="IVID1A7D12ED">
    <vt:lpwstr/>
  </property>
  <property fmtid="{D5CDD505-2E9C-101B-9397-08002B2CF9AE}" pid="21" name="IVID1B2115FE">
    <vt:lpwstr/>
  </property>
  <property fmtid="{D5CDD505-2E9C-101B-9397-08002B2CF9AE}" pid="22" name="IVID35431BD0">
    <vt:lpwstr/>
  </property>
  <property fmtid="{D5CDD505-2E9C-101B-9397-08002B2CF9AE}" pid="23" name="IVID4637A884">
    <vt:lpwstr/>
  </property>
  <property fmtid="{D5CDD505-2E9C-101B-9397-08002B2CF9AE}" pid="24" name="IVID127C14F5">
    <vt:lpwstr/>
  </property>
  <property fmtid="{D5CDD505-2E9C-101B-9397-08002B2CF9AE}" pid="25" name="IVID1834F0DD">
    <vt:lpwstr/>
  </property>
  <property fmtid="{D5CDD505-2E9C-101B-9397-08002B2CF9AE}" pid="26" name="IVID312119E0">
    <vt:lpwstr/>
  </property>
  <property fmtid="{D5CDD505-2E9C-101B-9397-08002B2CF9AE}" pid="27" name="IVID1C5812DA">
    <vt:lpwstr/>
  </property>
  <property fmtid="{D5CDD505-2E9C-101B-9397-08002B2CF9AE}" pid="28" name="IVID173907ED">
    <vt:lpwstr/>
  </property>
  <property fmtid="{D5CDD505-2E9C-101B-9397-08002B2CF9AE}" pid="29" name="IVID274B1CF5">
    <vt:lpwstr/>
  </property>
  <property fmtid="{D5CDD505-2E9C-101B-9397-08002B2CF9AE}" pid="30" name="IVID2B4E17FA">
    <vt:lpwstr/>
  </property>
  <property fmtid="{D5CDD505-2E9C-101B-9397-08002B2CF9AE}" pid="31" name="IVID204114FA">
    <vt:lpwstr/>
  </property>
  <property fmtid="{D5CDD505-2E9C-101B-9397-08002B2CF9AE}" pid="32" name="IVID2A7117D7">
    <vt:lpwstr/>
  </property>
  <property fmtid="{D5CDD505-2E9C-101B-9397-08002B2CF9AE}" pid="33" name="IVIDE331703">
    <vt:lpwstr/>
  </property>
  <property fmtid="{D5CDD505-2E9C-101B-9397-08002B2CF9AE}" pid="34" name="IVID416E11FD">
    <vt:lpwstr/>
  </property>
  <property fmtid="{D5CDD505-2E9C-101B-9397-08002B2CF9AE}" pid="35" name="IVID52D0E06">
    <vt:lpwstr/>
  </property>
  <property fmtid="{D5CDD505-2E9C-101B-9397-08002B2CF9AE}" pid="36" name="IVID365C19D4">
    <vt:lpwstr/>
  </property>
  <property fmtid="{D5CDD505-2E9C-101B-9397-08002B2CF9AE}" pid="37" name="IVID253D11EF">
    <vt:lpwstr/>
  </property>
  <property fmtid="{D5CDD505-2E9C-101B-9397-08002B2CF9AE}" pid="38" name="IVID173E1206">
    <vt:lpwstr/>
  </property>
  <property fmtid="{D5CDD505-2E9C-101B-9397-08002B2CF9AE}" pid="39" name="IVID232310EC">
    <vt:lpwstr/>
  </property>
  <property fmtid="{D5CDD505-2E9C-101B-9397-08002B2CF9AE}" pid="40" name="IVID133D1AE5">
    <vt:lpwstr/>
  </property>
  <property fmtid="{D5CDD505-2E9C-101B-9397-08002B2CF9AE}" pid="41" name="IVIDF6113D9">
    <vt:lpwstr/>
  </property>
  <property fmtid="{D5CDD505-2E9C-101B-9397-08002B2CF9AE}" pid="42" name="IVID307414D1">
    <vt:lpwstr/>
  </property>
  <property fmtid="{D5CDD505-2E9C-101B-9397-08002B2CF9AE}" pid="43" name="IVID344B1400">
    <vt:lpwstr/>
  </property>
  <property fmtid="{D5CDD505-2E9C-101B-9397-08002B2CF9AE}" pid="44" name="IVID135B1DF5">
    <vt:lpwstr/>
  </property>
  <property fmtid="{D5CDD505-2E9C-101B-9397-08002B2CF9AE}" pid="45" name="IVID1A3716D3">
    <vt:lpwstr/>
  </property>
  <property fmtid="{D5CDD505-2E9C-101B-9397-08002B2CF9AE}" pid="46" name="IVIDD1916DB">
    <vt:lpwstr/>
  </property>
  <property fmtid="{D5CDD505-2E9C-101B-9397-08002B2CF9AE}" pid="47" name="IVID11431AF1">
    <vt:lpwstr/>
  </property>
  <property fmtid="{D5CDD505-2E9C-101B-9397-08002B2CF9AE}" pid="48" name="IVID1B2C19F3">
    <vt:lpwstr/>
  </property>
  <property fmtid="{D5CDD505-2E9C-101B-9397-08002B2CF9AE}" pid="49" name="IVIDD5E0FE6">
    <vt:lpwstr/>
  </property>
  <property fmtid="{D5CDD505-2E9C-101B-9397-08002B2CF9AE}" pid="50" name="IVID162D1605">
    <vt:lpwstr/>
  </property>
  <property fmtid="{D5CDD505-2E9C-101B-9397-08002B2CF9AE}" pid="51" name="IVIDA3E11E9">
    <vt:lpwstr/>
  </property>
  <property fmtid="{D5CDD505-2E9C-101B-9397-08002B2CF9AE}" pid="52" name="IVID1A3517F4">
    <vt:lpwstr/>
  </property>
  <property fmtid="{D5CDD505-2E9C-101B-9397-08002B2CF9AE}" pid="53" name="IVID375215CF">
    <vt:lpwstr/>
  </property>
  <property fmtid="{D5CDD505-2E9C-101B-9397-08002B2CF9AE}" pid="54" name="IVID1D401702">
    <vt:lpwstr/>
  </property>
  <property fmtid="{D5CDD505-2E9C-101B-9397-08002B2CF9AE}" pid="55" name="IVID382E16DB">
    <vt:lpwstr/>
  </property>
  <property fmtid="{D5CDD505-2E9C-101B-9397-08002B2CF9AE}" pid="56" name="IVID30321805">
    <vt:lpwstr/>
  </property>
  <property fmtid="{D5CDD505-2E9C-101B-9397-08002B2CF9AE}" pid="57" name="IVIDF3415DD">
    <vt:lpwstr/>
  </property>
  <property fmtid="{D5CDD505-2E9C-101B-9397-08002B2CF9AE}" pid="58" name="IVID112118DE">
    <vt:lpwstr/>
  </property>
  <property fmtid="{D5CDD505-2E9C-101B-9397-08002B2CF9AE}" pid="59" name="IVID2C0E11E8">
    <vt:lpwstr/>
  </property>
  <property fmtid="{D5CDD505-2E9C-101B-9397-08002B2CF9AE}" pid="60" name="IVID233A10E1">
    <vt:lpwstr/>
  </property>
  <property fmtid="{D5CDD505-2E9C-101B-9397-08002B2CF9AE}" pid="61" name="IVID3E3919D4">
    <vt:lpwstr/>
  </property>
  <property fmtid="{D5CDD505-2E9C-101B-9397-08002B2CF9AE}" pid="62" name="IVID113E1ADD">
    <vt:lpwstr/>
  </property>
  <property fmtid="{D5CDD505-2E9C-101B-9397-08002B2CF9AE}" pid="63" name="IVID113D14F9">
    <vt:lpwstr/>
  </property>
  <property fmtid="{D5CDD505-2E9C-101B-9397-08002B2CF9AE}" pid="64" name="IVID1D3F17E2">
    <vt:lpwstr/>
  </property>
  <property fmtid="{D5CDD505-2E9C-101B-9397-08002B2CF9AE}" pid="65" name="IVID13451200">
    <vt:lpwstr/>
  </property>
  <property fmtid="{D5CDD505-2E9C-101B-9397-08002B2CF9AE}" pid="66" name="IVID121617DE">
    <vt:lpwstr/>
  </property>
  <property fmtid="{D5CDD505-2E9C-101B-9397-08002B2CF9AE}" pid="67" name="IVID13691AF2">
    <vt:lpwstr/>
  </property>
  <property fmtid="{D5CDD505-2E9C-101B-9397-08002B2CF9AE}" pid="68" name="IVID265C1905">
    <vt:lpwstr/>
  </property>
  <property fmtid="{D5CDD505-2E9C-101B-9397-08002B2CF9AE}" pid="69" name="IVID32281CED">
    <vt:lpwstr/>
  </property>
  <property fmtid="{D5CDD505-2E9C-101B-9397-08002B2CF9AE}" pid="70" name="IVID102124BA">
    <vt:lpwstr/>
  </property>
  <property fmtid="{D5CDD505-2E9C-101B-9397-08002B2CF9AE}" pid="71" name="IVID3D1509D0">
    <vt:lpwstr/>
  </property>
  <property fmtid="{D5CDD505-2E9C-101B-9397-08002B2CF9AE}" pid="72" name="IVID35641901">
    <vt:lpwstr/>
  </property>
  <property fmtid="{D5CDD505-2E9C-101B-9397-08002B2CF9AE}" pid="73" name="IVID45E1ED9">
    <vt:lpwstr/>
  </property>
  <property fmtid="{D5CDD505-2E9C-101B-9397-08002B2CF9AE}" pid="74" name="IVID324113D1">
    <vt:lpwstr/>
  </property>
  <property fmtid="{D5CDD505-2E9C-101B-9397-08002B2CF9AE}" pid="75" name="IVID1A2D1903">
    <vt:lpwstr/>
  </property>
  <property fmtid="{D5CDD505-2E9C-101B-9397-08002B2CF9AE}" pid="76" name="IVID370C1506">
    <vt:lpwstr/>
  </property>
  <property fmtid="{D5CDD505-2E9C-101B-9397-08002B2CF9AE}" pid="77" name="IVID12581504">
    <vt:lpwstr/>
  </property>
  <property fmtid="{D5CDD505-2E9C-101B-9397-08002B2CF9AE}" pid="78" name="IVID366A14F0">
    <vt:lpwstr/>
  </property>
  <property fmtid="{D5CDD505-2E9C-101B-9397-08002B2CF9AE}" pid="79" name="IVID10761BDE">
    <vt:lpwstr/>
  </property>
  <property fmtid="{D5CDD505-2E9C-101B-9397-08002B2CF9AE}" pid="80" name="IVID355E0AD7">
    <vt:lpwstr/>
  </property>
  <property fmtid="{D5CDD505-2E9C-101B-9397-08002B2CF9AE}" pid="81" name="IVID242419FF">
    <vt:lpwstr/>
  </property>
  <property fmtid="{D5CDD505-2E9C-101B-9397-08002B2CF9AE}" pid="82" name="IVID17690D05">
    <vt:lpwstr/>
  </property>
  <property fmtid="{D5CDD505-2E9C-101B-9397-08002B2CF9AE}" pid="83" name="IVID1A3B0AF0">
    <vt:lpwstr/>
  </property>
  <property fmtid="{D5CDD505-2E9C-101B-9397-08002B2CF9AE}" pid="84" name="IVID294416DA">
    <vt:lpwstr/>
  </property>
  <property fmtid="{D5CDD505-2E9C-101B-9397-08002B2CF9AE}" pid="85" name="IVID224A1AD0">
    <vt:lpwstr/>
  </property>
  <property fmtid="{D5CDD505-2E9C-101B-9397-08002B2CF9AE}" pid="86" name="IVID331F11E2">
    <vt:lpwstr/>
  </property>
  <property fmtid="{D5CDD505-2E9C-101B-9397-08002B2CF9AE}" pid="87" name="IVID1306391F">
    <vt:lpwstr/>
  </property>
  <property fmtid="{D5CDD505-2E9C-101B-9397-08002B2CF9AE}" pid="88" name="IVID3A281BD0">
    <vt:lpwstr/>
  </property>
  <property fmtid="{D5CDD505-2E9C-101B-9397-08002B2CF9AE}" pid="89" name="IVID2A2E1805">
    <vt:lpwstr/>
  </property>
  <property fmtid="{D5CDD505-2E9C-101B-9397-08002B2CF9AE}" pid="90" name="IVID3C5018D1">
    <vt:lpwstr/>
  </property>
  <property fmtid="{D5CDD505-2E9C-101B-9397-08002B2CF9AE}" pid="91" name="IVID3B3616E1">
    <vt:lpwstr/>
  </property>
  <property fmtid="{D5CDD505-2E9C-101B-9397-08002B2CF9AE}" pid="92" name="IVID291114D3">
    <vt:lpwstr/>
  </property>
  <property fmtid="{D5CDD505-2E9C-101B-9397-08002B2CF9AE}" pid="93" name="IVID402F12D9">
    <vt:lpwstr/>
  </property>
  <property fmtid="{D5CDD505-2E9C-101B-9397-08002B2CF9AE}" pid="94" name="IVID352F10D9">
    <vt:lpwstr/>
  </property>
  <property fmtid="{D5CDD505-2E9C-101B-9397-08002B2CF9AE}" pid="95" name="IVID383A16E2">
    <vt:lpwstr/>
  </property>
  <property fmtid="{D5CDD505-2E9C-101B-9397-08002B2CF9AE}" pid="96" name="IVID281911E9">
    <vt:lpwstr/>
  </property>
  <property fmtid="{D5CDD505-2E9C-101B-9397-08002B2CF9AE}" pid="97" name="IVID89EFF3FC">
    <vt:lpwstr/>
  </property>
  <property fmtid="{D5CDD505-2E9C-101B-9397-08002B2CF9AE}" pid="98" name="IVIDA3B1CD3">
    <vt:lpwstr/>
  </property>
  <property fmtid="{D5CDD505-2E9C-101B-9397-08002B2CF9AE}" pid="99" name="IVID24428E10">
    <vt:lpwstr/>
  </property>
  <property fmtid="{D5CDD505-2E9C-101B-9397-08002B2CF9AE}" pid="100" name="IVID296C11F7">
    <vt:lpwstr/>
  </property>
  <property fmtid="{D5CDD505-2E9C-101B-9397-08002B2CF9AE}" pid="101" name="IVID1E3210E2">
    <vt:lpwstr/>
  </property>
  <property fmtid="{D5CDD505-2E9C-101B-9397-08002B2CF9AE}" pid="102" name="IVIDD3911FD">
    <vt:lpwstr/>
  </property>
  <property fmtid="{D5CDD505-2E9C-101B-9397-08002B2CF9AE}" pid="103" name="IVID362611EA">
    <vt:lpwstr/>
  </property>
  <property fmtid="{D5CDD505-2E9C-101B-9397-08002B2CF9AE}" pid="104" name="IVID250607C8">
    <vt:lpwstr/>
  </property>
  <property fmtid="{D5CDD505-2E9C-101B-9397-08002B2CF9AE}" pid="105" name="IVID89475BC5">
    <vt:lpwstr/>
  </property>
  <property fmtid="{D5CDD505-2E9C-101B-9397-08002B2CF9AE}" pid="106" name="IVID302816EE">
    <vt:lpwstr/>
  </property>
  <property fmtid="{D5CDD505-2E9C-101B-9397-08002B2CF9AE}" pid="107" name="IVID3E1216F6">
    <vt:lpwstr/>
  </property>
  <property fmtid="{D5CDD505-2E9C-101B-9397-08002B2CF9AE}" pid="108" name="IVID2A5F13D5">
    <vt:lpwstr/>
  </property>
  <property fmtid="{D5CDD505-2E9C-101B-9397-08002B2CF9AE}" pid="109" name="IVID1A4D17E3">
    <vt:lpwstr/>
  </property>
  <property fmtid="{D5CDD505-2E9C-101B-9397-08002B2CF9AE}" pid="110" name="IVID285E1306">
    <vt:lpwstr/>
  </property>
  <property fmtid="{D5CDD505-2E9C-101B-9397-08002B2CF9AE}" pid="111" name="IVID24551DE1">
    <vt:lpwstr/>
  </property>
  <property fmtid="{D5CDD505-2E9C-101B-9397-08002B2CF9AE}" pid="112" name="IVID154C1709">
    <vt:lpwstr/>
  </property>
  <property fmtid="{D5CDD505-2E9C-101B-9397-08002B2CF9AE}" pid="113" name="IVID14A8E3B7">
    <vt:lpwstr/>
  </property>
  <property fmtid="{D5CDD505-2E9C-101B-9397-08002B2CF9AE}" pid="114" name="IVIDB81AB6AE">
    <vt:lpwstr/>
  </property>
  <property fmtid="{D5CDD505-2E9C-101B-9397-08002B2CF9AE}" pid="115" name="IVID380A8D9C">
    <vt:lpwstr/>
  </property>
  <property fmtid="{D5CDD505-2E9C-101B-9397-08002B2CF9AE}" pid="116" name="IVIDE4A8B685">
    <vt:lpwstr/>
  </property>
  <property fmtid="{D5CDD505-2E9C-101B-9397-08002B2CF9AE}" pid="117" name="IVIDECBFC9AA">
    <vt:lpwstr/>
  </property>
  <property fmtid="{D5CDD505-2E9C-101B-9397-08002B2CF9AE}" pid="118" name="IVID8A77A1EA">
    <vt:lpwstr/>
  </property>
  <property fmtid="{D5CDD505-2E9C-101B-9397-08002B2CF9AE}" pid="119" name="IVIDA0D53319">
    <vt:lpwstr/>
  </property>
  <property fmtid="{D5CDD505-2E9C-101B-9397-08002B2CF9AE}" pid="120" name="IVIDA3F1AF9">
    <vt:lpwstr/>
  </property>
  <property fmtid="{D5CDD505-2E9C-101B-9397-08002B2CF9AE}" pid="121" name="IVIDD4E19E9">
    <vt:lpwstr/>
  </property>
  <property fmtid="{D5CDD505-2E9C-101B-9397-08002B2CF9AE}" pid="122" name="IVID132908F8">
    <vt:lpwstr/>
  </property>
  <property fmtid="{D5CDD505-2E9C-101B-9397-08002B2CF9AE}" pid="123" name="IVID6AF9BB78">
    <vt:lpwstr/>
  </property>
  <property fmtid="{D5CDD505-2E9C-101B-9397-08002B2CF9AE}" pid="124" name="IVID7C36D62C">
    <vt:lpwstr/>
  </property>
  <property fmtid="{D5CDD505-2E9C-101B-9397-08002B2CF9AE}" pid="125" name="ICV">
    <vt:lpwstr>074DEC7FF00040FDA178FCEB455AE20C</vt:lpwstr>
  </property>
  <property fmtid="{D5CDD505-2E9C-101B-9397-08002B2CF9AE}" pid="126" name="KSOProductBuildVer">
    <vt:lpwstr>1033-12.2.0.18911</vt:lpwstr>
  </property>
</Properties>
</file>